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I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27" i="7"/>
  <c r="Y26" i="13"/>
  <c r="Y25" i="12"/>
  <c r="Y22" i="13"/>
  <c r="Y21" i="12"/>
  <c r="Y17" i="7"/>
  <c r="Y15" i="7"/>
  <c r="X15" i="7"/>
  <c r="Y12" i="12"/>
  <c r="X11" i="12"/>
  <c r="X7" i="12"/>
  <c r="Y32" i="12"/>
  <c r="Y31" i="12"/>
  <c r="Y30" i="12"/>
  <c r="Y27" i="8"/>
  <c r="X24" i="10"/>
  <c r="X20" i="12"/>
  <c r="Y18" i="10"/>
  <c r="X17" i="8"/>
  <c r="X15" i="8"/>
  <c r="Y15" i="8"/>
  <c r="X13" i="12"/>
  <c r="Y11" i="12"/>
  <c r="X10" i="12"/>
  <c r="X9" i="12"/>
  <c r="Y7" i="12"/>
  <c r="Y32" i="13"/>
  <c r="Y31" i="13"/>
  <c r="X30" i="10"/>
  <c r="X27" i="9"/>
  <c r="X26" i="10"/>
  <c r="X25" i="13"/>
  <c r="X23" i="13"/>
  <c r="X22" i="10"/>
  <c r="X21" i="13"/>
  <c r="X20" i="10"/>
  <c r="X19" i="13"/>
  <c r="Y17" i="9"/>
  <c r="Y15" i="9"/>
  <c r="X15" i="9"/>
  <c r="X14" i="10"/>
  <c r="X13" i="13"/>
  <c r="X11" i="13"/>
  <c r="X10" i="10"/>
  <c r="X9" i="13"/>
  <c r="X8" i="10"/>
  <c r="X7" i="13"/>
  <c r="X6" i="13"/>
  <c r="X5" i="10"/>
  <c r="X32" i="10"/>
  <c r="Y30" i="10"/>
  <c r="X29" i="10"/>
  <c r="X28" i="10"/>
  <c r="Y26" i="10"/>
  <c r="Y22" i="10"/>
  <c r="Y19" i="10"/>
  <c r="X18" i="10"/>
  <c r="X16" i="10"/>
  <c r="Y14" i="10"/>
  <c r="X12" i="10"/>
  <c r="Y10" i="10"/>
  <c r="X9" i="10"/>
  <c r="Y6" i="10"/>
  <c r="X6" i="10"/>
  <c r="X31" i="14"/>
  <c r="X31" i="17" s="1"/>
  <c r="Y30" i="14"/>
  <c r="Y27" i="11"/>
  <c r="X24" i="14"/>
  <c r="X24" i="17" s="1"/>
  <c r="Y23" i="14"/>
  <c r="Y23" i="17" s="1"/>
  <c r="Y22" i="14"/>
  <c r="X20" i="14"/>
  <c r="Y15" i="11"/>
  <c r="X15" i="11"/>
  <c r="Y10" i="14"/>
  <c r="Y10" i="17" s="1"/>
  <c r="Y9" i="14"/>
  <c r="Y9" i="17" s="1"/>
  <c r="Y8" i="14"/>
  <c r="Y6" i="14"/>
  <c r="X4" i="11"/>
  <c r="X32" i="12"/>
  <c r="X30" i="12"/>
  <c r="X28" i="12"/>
  <c r="X26" i="12"/>
  <c r="Y24" i="12"/>
  <c r="X24" i="12"/>
  <c r="X22" i="12"/>
  <c r="Y20" i="12"/>
  <c r="X18" i="12"/>
  <c r="X12" i="12"/>
  <c r="Y8" i="12"/>
  <c r="X8" i="12"/>
  <c r="X6" i="12"/>
  <c r="X32" i="13"/>
  <c r="Y30" i="13"/>
  <c r="X30" i="13"/>
  <c r="X29" i="13"/>
  <c r="X28" i="13"/>
  <c r="X26" i="13"/>
  <c r="X24" i="13"/>
  <c r="Y23" i="13"/>
  <c r="X22" i="13"/>
  <c r="X20" i="13"/>
  <c r="Y19" i="13"/>
  <c r="X18" i="13"/>
  <c r="X12" i="13"/>
  <c r="Y11" i="13"/>
  <c r="Y10" i="13"/>
  <c r="Y7" i="13"/>
  <c r="Y6" i="13"/>
  <c r="Y32" i="14"/>
  <c r="Y32" i="17" s="1"/>
  <c r="X32" i="14"/>
  <c r="X32" i="17" s="1"/>
  <c r="Y31" i="14"/>
  <c r="Y31" i="17" s="1"/>
  <c r="X30" i="14"/>
  <c r="X29" i="14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3" i="14"/>
  <c r="X23" i="17" s="1"/>
  <c r="X22" i="14"/>
  <c r="X22" i="17" s="1"/>
  <c r="X21" i="14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X8" i="14"/>
  <c r="Y7" i="14"/>
  <c r="X6" i="14"/>
  <c r="X5" i="14"/>
  <c r="Y22" i="17"/>
  <c r="Y29" i="24"/>
  <c r="X27" i="18"/>
  <c r="Y24" i="23"/>
  <c r="Y17" i="18"/>
  <c r="Y15" i="18"/>
  <c r="X15" i="18"/>
  <c r="Y13" i="23"/>
  <c r="Y9" i="23"/>
  <c r="Y14" i="18"/>
  <c r="Y14" i="24" s="1"/>
  <c r="X4" i="18"/>
  <c r="X3" i="18" s="1"/>
  <c r="X30" i="23"/>
  <c r="X26" i="23"/>
  <c r="Y25" i="23"/>
  <c r="X24" i="23"/>
  <c r="X22" i="23"/>
  <c r="Y21" i="23"/>
  <c r="X20" i="23"/>
  <c r="Y15" i="19"/>
  <c r="X15" i="19"/>
  <c r="X12" i="23"/>
  <c r="Y10" i="23"/>
  <c r="X10" i="23"/>
  <c r="X8" i="23"/>
  <c r="Y6" i="23"/>
  <c r="Y30" i="21"/>
  <c r="X30" i="24"/>
  <c r="Y29" i="21"/>
  <c r="X26" i="24"/>
  <c r="X25" i="21"/>
  <c r="X23" i="24"/>
  <c r="X22" i="24"/>
  <c r="X21" i="21"/>
  <c r="X19" i="21"/>
  <c r="Y17" i="20"/>
  <c r="Y13" i="21"/>
  <c r="Y11" i="21"/>
  <c r="X10" i="24"/>
  <c r="Y9" i="21"/>
  <c r="Y7" i="21"/>
  <c r="X6" i="24"/>
  <c r="Y5" i="21"/>
  <c r="Y31" i="21"/>
  <c r="X31" i="21"/>
  <c r="X29" i="21"/>
  <c r="X26" i="21"/>
  <c r="Y23" i="21"/>
  <c r="X22" i="21"/>
  <c r="Y19" i="21"/>
  <c r="Y14" i="21"/>
  <c r="X13" i="21"/>
  <c r="X11" i="21"/>
  <c r="Y10" i="21"/>
  <c r="X9" i="21"/>
  <c r="X7" i="21"/>
  <c r="Y6" i="21"/>
  <c r="X5" i="21"/>
  <c r="X31" i="25"/>
  <c r="X31" i="28" s="1"/>
  <c r="Y30" i="25"/>
  <c r="X27" i="22"/>
  <c r="Y27" i="22"/>
  <c r="X24" i="25"/>
  <c r="X24" i="28" s="1"/>
  <c r="Y22" i="25"/>
  <c r="Y21" i="25"/>
  <c r="X21" i="25"/>
  <c r="Y20" i="25"/>
  <c r="Y18" i="25"/>
  <c r="X18" i="25"/>
  <c r="Y15" i="22"/>
  <c r="X15" i="22"/>
  <c r="Y11" i="25"/>
  <c r="Y11" i="28" s="1"/>
  <c r="Y10" i="25"/>
  <c r="Y10" i="28" s="1"/>
  <c r="Y9" i="25"/>
  <c r="Y9" i="28" s="1"/>
  <c r="Y6" i="25"/>
  <c r="Y32" i="23"/>
  <c r="Y31" i="23"/>
  <c r="X31" i="23"/>
  <c r="X29" i="23"/>
  <c r="Y28" i="23"/>
  <c r="X25" i="23"/>
  <c r="Y23" i="23"/>
  <c r="X23" i="23"/>
  <c r="X21" i="23"/>
  <c r="Y20" i="23"/>
  <c r="Y19" i="23"/>
  <c r="X19" i="23"/>
  <c r="X13" i="23"/>
  <c r="Y12" i="23"/>
  <c r="Y11" i="23"/>
  <c r="X11" i="23"/>
  <c r="X9" i="23"/>
  <c r="Y8" i="23"/>
  <c r="Y7" i="23"/>
  <c r="X7" i="23"/>
  <c r="X5" i="23"/>
  <c r="Y31" i="24"/>
  <c r="X31" i="24"/>
  <c r="Y30" i="24"/>
  <c r="X29" i="24"/>
  <c r="Y26" i="24"/>
  <c r="Y25" i="24"/>
  <c r="X25" i="24"/>
  <c r="Y23" i="24"/>
  <c r="Y22" i="24"/>
  <c r="Y21" i="24"/>
  <c r="X21" i="24"/>
  <c r="Y19" i="24"/>
  <c r="Y18" i="24"/>
  <c r="X13" i="24"/>
  <c r="Y11" i="24"/>
  <c r="X11" i="24"/>
  <c r="Y10" i="24"/>
  <c r="Y9" i="24"/>
  <c r="X9" i="24"/>
  <c r="Y7" i="24"/>
  <c r="X7" i="24"/>
  <c r="Y6" i="24"/>
  <c r="X5" i="24"/>
  <c r="Y32" i="25"/>
  <c r="Y32" i="28" s="1"/>
  <c r="X32" i="25"/>
  <c r="X32" i="28" s="1"/>
  <c r="Y31" i="25"/>
  <c r="Y31" i="28" s="1"/>
  <c r="X30" i="25"/>
  <c r="X29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3" i="25"/>
  <c r="X23" i="28" s="1"/>
  <c r="X22" i="25"/>
  <c r="X22" i="28" s="1"/>
  <c r="Y19" i="25"/>
  <c r="X19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X11" i="25"/>
  <c r="X11" i="28" s="1"/>
  <c r="X10" i="25"/>
  <c r="X10" i="28" s="1"/>
  <c r="X9" i="25"/>
  <c r="X9" i="28" s="1"/>
  <c r="Y8" i="25"/>
  <c r="Y7" i="25"/>
  <c r="X7" i="25"/>
  <c r="X6" i="25"/>
  <c r="Y22" i="28"/>
  <c r="X23" i="29"/>
  <c r="X20" i="29"/>
  <c r="X7" i="29" s="1"/>
  <c r="Y19" i="29"/>
  <c r="X19" i="29"/>
  <c r="X6" i="29" s="1"/>
  <c r="X18" i="29"/>
  <c r="Y27" i="29"/>
  <c r="Y14" i="29" s="1"/>
  <c r="X27" i="29"/>
  <c r="X14" i="29" s="1"/>
  <c r="Y26" i="29"/>
  <c r="X26" i="29"/>
  <c r="X24" i="29"/>
  <c r="X11" i="29" s="1"/>
  <c r="Y23" i="29"/>
  <c r="Y10" i="29" s="1"/>
  <c r="Y21" i="29"/>
  <c r="Y8" i="29" s="1"/>
  <c r="X21" i="29"/>
  <c r="X8" i="29" s="1"/>
  <c r="Y18" i="29"/>
  <c r="Y5" i="29" s="1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Y172" i="42"/>
  <c r="Y154" i="42"/>
  <c r="Y136" i="42"/>
  <c r="Y117" i="42"/>
  <c r="Y92" i="42"/>
  <c r="Y73" i="42"/>
  <c r="Y54" i="42"/>
  <c r="Y35" i="42"/>
  <c r="Y16" i="42"/>
  <c r="Y10" i="42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77" i="46"/>
  <c r="Y173" i="46"/>
  <c r="Y169" i="46"/>
  <c r="X164" i="44"/>
  <c r="X162" i="44"/>
  <c r="X159" i="46"/>
  <c r="X155" i="46"/>
  <c r="X151" i="46"/>
  <c r="Y146" i="44"/>
  <c r="Y144" i="44"/>
  <c r="Y139" i="46"/>
  <c r="Y135" i="46"/>
  <c r="Y131" i="46"/>
  <c r="Y128" i="44"/>
  <c r="X128" i="44"/>
  <c r="Y125" i="44"/>
  <c r="X121" i="46"/>
  <c r="Y109" i="44"/>
  <c r="X109" i="44"/>
  <c r="Y106" i="44"/>
  <c r="X106" i="44"/>
  <c r="X102" i="46"/>
  <c r="X98" i="46"/>
  <c r="X94" i="46"/>
  <c r="X90" i="46"/>
  <c r="Y85" i="44"/>
  <c r="X85" i="44"/>
  <c r="X82" i="44"/>
  <c r="Y78" i="46"/>
  <c r="Y74" i="46"/>
  <c r="Y70" i="46"/>
  <c r="X66" i="44"/>
  <c r="Y66" i="44"/>
  <c r="X63" i="44"/>
  <c r="Y63" i="44"/>
  <c r="Y55" i="46"/>
  <c r="Y51" i="46"/>
  <c r="X47" i="44"/>
  <c r="X47" i="46" s="1"/>
  <c r="Y47" i="44"/>
  <c r="Y44" i="44"/>
  <c r="X44" i="44"/>
  <c r="Y40" i="46"/>
  <c r="X28" i="44"/>
  <c r="Y28" i="44"/>
  <c r="Y25" i="44"/>
  <c r="X22" i="46"/>
  <c r="X18" i="46"/>
  <c r="X14" i="46"/>
  <c r="X10" i="46"/>
  <c r="X7" i="44"/>
  <c r="Y7" i="44"/>
  <c r="X4" i="44"/>
  <c r="Y4" i="44"/>
  <c r="X177" i="46"/>
  <c r="Y174" i="46"/>
  <c r="X173" i="46"/>
  <c r="Y170" i="46"/>
  <c r="X169" i="46"/>
  <c r="Y166" i="46"/>
  <c r="Y164" i="45"/>
  <c r="Y162" i="45"/>
  <c r="Y157" i="46"/>
  <c r="Y156" i="46"/>
  <c r="X156" i="46"/>
  <c r="Y153" i="46"/>
  <c r="Y152" i="46"/>
  <c r="X152" i="46"/>
  <c r="Y149" i="46"/>
  <c r="Y148" i="46"/>
  <c r="X148" i="46"/>
  <c r="Y146" i="45"/>
  <c r="X146" i="45"/>
  <c r="X144" i="45"/>
  <c r="Y140" i="46"/>
  <c r="X139" i="46"/>
  <c r="X138" i="46"/>
  <c r="Y136" i="46"/>
  <c r="X135" i="46"/>
  <c r="Y132" i="46"/>
  <c r="X131" i="46"/>
  <c r="X130" i="46"/>
  <c r="Y128" i="45"/>
  <c r="X128" i="45"/>
  <c r="Y125" i="45"/>
  <c r="Y124" i="45" s="1"/>
  <c r="X122" i="46"/>
  <c r="Y119" i="46"/>
  <c r="X118" i="46"/>
  <c r="Y115" i="46"/>
  <c r="Y111" i="46"/>
  <c r="X109" i="45"/>
  <c r="Y109" i="45"/>
  <c r="Y109" i="46" s="1"/>
  <c r="Y106" i="45"/>
  <c r="Y106" i="46" s="1"/>
  <c r="X106" i="45"/>
  <c r="Y85" i="45"/>
  <c r="Y85" i="46" s="1"/>
  <c r="X85" i="45"/>
  <c r="Y82" i="45"/>
  <c r="X84" i="46"/>
  <c r="Y77" i="46"/>
  <c r="Y73" i="46"/>
  <c r="Y69" i="46"/>
  <c r="Y66" i="45"/>
  <c r="X66" i="45"/>
  <c r="X63" i="45"/>
  <c r="X63" i="46" s="1"/>
  <c r="Y60" i="46"/>
  <c r="Y56" i="46"/>
  <c r="Y52" i="46"/>
  <c r="Y47" i="45"/>
  <c r="X47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Y7" i="46" s="1"/>
  <c r="X7" i="45"/>
  <c r="X7" i="46" s="1"/>
  <c r="Y176" i="46"/>
  <c r="X176" i="46"/>
  <c r="X175" i="46"/>
  <c r="Y172" i="46"/>
  <c r="X172" i="46"/>
  <c r="X171" i="46"/>
  <c r="Y168" i="46"/>
  <c r="X168" i="46"/>
  <c r="X167" i="46"/>
  <c r="Y159" i="46"/>
  <c r="X158" i="46"/>
  <c r="Y155" i="46"/>
  <c r="X154" i="46"/>
  <c r="Y151" i="46"/>
  <c r="X150" i="46"/>
  <c r="Y147" i="46"/>
  <c r="X141" i="46"/>
  <c r="X140" i="46"/>
  <c r="Y138" i="46"/>
  <c r="X137" i="46"/>
  <c r="Y134" i="46"/>
  <c r="X134" i="46"/>
  <c r="X133" i="46"/>
  <c r="X132" i="46"/>
  <c r="Y130" i="46"/>
  <c r="Y129" i="46"/>
  <c r="X129" i="46"/>
  <c r="Y127" i="46"/>
  <c r="Y126" i="46"/>
  <c r="X126" i="46"/>
  <c r="Y122" i="46"/>
  <c r="Y121" i="46"/>
  <c r="X120" i="46"/>
  <c r="X119" i="46"/>
  <c r="Y118" i="46"/>
  <c r="Y117" i="46"/>
  <c r="X117" i="46"/>
  <c r="Y116" i="46"/>
  <c r="X116" i="46"/>
  <c r="Y114" i="46"/>
  <c r="X114" i="46"/>
  <c r="Y113" i="46"/>
  <c r="X113" i="46"/>
  <c r="Y112" i="46"/>
  <c r="X112" i="46"/>
  <c r="Y110" i="46"/>
  <c r="X110" i="46"/>
  <c r="Y108" i="46"/>
  <c r="X108" i="46"/>
  <c r="Y107" i="46"/>
  <c r="Y103" i="46"/>
  <c r="X103" i="46"/>
  <c r="Y102" i="46"/>
  <c r="Y101" i="46"/>
  <c r="X101" i="46"/>
  <c r="Y100" i="46"/>
  <c r="X100" i="46"/>
  <c r="Y99" i="46"/>
  <c r="X99" i="46"/>
  <c r="Y98" i="46"/>
  <c r="Y97" i="46"/>
  <c r="X97" i="46"/>
  <c r="Y96" i="46"/>
  <c r="X96" i="46"/>
  <c r="Y95" i="46"/>
  <c r="X95" i="46"/>
  <c r="Y94" i="46"/>
  <c r="Y93" i="46"/>
  <c r="X93" i="46"/>
  <c r="Y92" i="46"/>
  <c r="X92" i="46"/>
  <c r="Y91" i="46"/>
  <c r="X91" i="46"/>
  <c r="Y90" i="46"/>
  <c r="Y89" i="46"/>
  <c r="X89" i="46"/>
  <c r="Y88" i="46"/>
  <c r="X88" i="46"/>
  <c r="Y87" i="46"/>
  <c r="X87" i="46"/>
  <c r="Y86" i="46"/>
  <c r="Y84" i="46"/>
  <c r="X83" i="46"/>
  <c r="Y79" i="46"/>
  <c r="X79" i="46"/>
  <c r="X78" i="46"/>
  <c r="Y76" i="46"/>
  <c r="X76" i="46"/>
  <c r="Y75" i="46"/>
  <c r="X75" i="46"/>
  <c r="X74" i="46"/>
  <c r="Y72" i="46"/>
  <c r="X72" i="46"/>
  <c r="Y71" i="46"/>
  <c r="X71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X55" i="46"/>
  <c r="Y54" i="46"/>
  <c r="X54" i="46"/>
  <c r="Y53" i="46"/>
  <c r="X53" i="46"/>
  <c r="X52" i="46"/>
  <c r="X51" i="46"/>
  <c r="Y50" i="46"/>
  <c r="X50" i="46"/>
  <c r="Y49" i="46"/>
  <c r="X49" i="46"/>
  <c r="X48" i="46"/>
  <c r="Y46" i="46"/>
  <c r="X46" i="46"/>
  <c r="X45" i="46"/>
  <c r="Y41" i="46"/>
  <c r="X41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X162" i="47"/>
  <c r="Y146" i="47"/>
  <c r="X146" i="47"/>
  <c r="Y144" i="47"/>
  <c r="X144" i="47"/>
  <c r="Y128" i="47"/>
  <c r="X128" i="47"/>
  <c r="Y109" i="47"/>
  <c r="X109" i="47"/>
  <c r="Y106" i="47"/>
  <c r="X106" i="47"/>
  <c r="Y85" i="47"/>
  <c r="X85" i="47"/>
  <c r="Y82" i="47"/>
  <c r="X82" i="47"/>
  <c r="Y66" i="47"/>
  <c r="X66" i="47"/>
  <c r="Y63" i="47"/>
  <c r="X63" i="47"/>
  <c r="Y47" i="47"/>
  <c r="X47" i="47"/>
  <c r="Y28" i="47"/>
  <c r="X28" i="47"/>
  <c r="Y25" i="47"/>
  <c r="Y24" i="47" s="1"/>
  <c r="X25" i="47"/>
  <c r="X24" i="47" s="1"/>
  <c r="Y7" i="47"/>
  <c r="X7" i="47"/>
  <c r="Y4" i="47"/>
  <c r="X4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198" i="66" s="1"/>
  <c r="Y197" i="66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Y47" i="54"/>
  <c r="X47" i="54"/>
  <c r="Y44" i="54"/>
  <c r="Y28" i="54"/>
  <c r="X28" i="54"/>
  <c r="Y25" i="54"/>
  <c r="X25" i="54"/>
  <c r="Y7" i="54"/>
  <c r="X7" i="54"/>
  <c r="X4" i="54"/>
  <c r="Y4" i="54"/>
  <c r="X175" i="56"/>
  <c r="X171" i="56"/>
  <c r="X167" i="56"/>
  <c r="X164" i="55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4" i="55"/>
  <c r="X28" i="55"/>
  <c r="Y28" i="55"/>
  <c r="Y25" i="55"/>
  <c r="X25" i="55"/>
  <c r="X7" i="55"/>
  <c r="X7" i="56" s="1"/>
  <c r="Y7" i="55"/>
  <c r="Y7" i="56" s="1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X144" i="57"/>
  <c r="X143" i="57" s="1"/>
  <c r="Y144" i="57"/>
  <c r="Y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X82" i="57"/>
  <c r="X81" i="57" s="1"/>
  <c r="Y82" i="57"/>
  <c r="Y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Y162" i="59"/>
  <c r="X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Y382" i="64"/>
  <c r="Y381" i="64"/>
  <c r="Y379" i="64"/>
  <c r="Y378" i="64"/>
  <c r="Y377" i="64"/>
  <c r="Y375" i="64"/>
  <c r="Y374" i="64"/>
  <c r="Y373" i="64"/>
  <c r="X371" i="64"/>
  <c r="Y370" i="64"/>
  <c r="Y347" i="64"/>
  <c r="Y344" i="64"/>
  <c r="X367" i="64"/>
  <c r="Y366" i="64"/>
  <c r="X366" i="64"/>
  <c r="X383" i="64"/>
  <c r="X380" i="64"/>
  <c r="X375" i="64"/>
  <c r="X374" i="64"/>
  <c r="X326" i="64"/>
  <c r="Y326" i="64"/>
  <c r="Y323" i="64"/>
  <c r="X323" i="64"/>
  <c r="Y303" i="64"/>
  <c r="X303" i="64"/>
  <c r="Y240" i="64"/>
  <c r="X240" i="64"/>
  <c r="Y237" i="64"/>
  <c r="Y236" i="64" s="1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X198" i="65"/>
  <c r="X197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91" i="66"/>
  <c r="X291" i="66"/>
  <c r="Y273" i="66"/>
  <c r="X273" i="66"/>
  <c r="Y216" i="66"/>
  <c r="X216" i="66"/>
  <c r="Y213" i="66"/>
  <c r="Y212" i="66" s="1"/>
  <c r="X213" i="66"/>
  <c r="X212" i="66" s="1"/>
  <c r="Y194" i="66"/>
  <c r="X194" i="66"/>
  <c r="Y175" i="66"/>
  <c r="X175" i="66"/>
  <c r="Y159" i="66"/>
  <c r="X159" i="66"/>
  <c r="X121" i="66"/>
  <c r="Y121" i="66"/>
  <c r="Y139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3" i="67"/>
  <c r="Y339" i="67"/>
  <c r="Y335" i="67"/>
  <c r="X313" i="67"/>
  <c r="Y313" i="67"/>
  <c r="X331" i="67"/>
  <c r="Y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X213" i="67"/>
  <c r="X212" i="67" s="1"/>
  <c r="X198" i="67"/>
  <c r="X197" i="67" s="1"/>
  <c r="Y194" i="67"/>
  <c r="X194" i="67"/>
  <c r="X175" i="67"/>
  <c r="Y159" i="67"/>
  <c r="X159" i="67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505" i="68"/>
  <c r="Y481" i="68"/>
  <c r="Y457" i="68"/>
  <c r="X457" i="68"/>
  <c r="Y436" i="68"/>
  <c r="X436" i="68"/>
  <c r="Y433" i="68"/>
  <c r="X433" i="68"/>
  <c r="X432" i="68" s="1"/>
  <c r="Y430" i="68"/>
  <c r="Y429" i="68"/>
  <c r="Y426" i="68"/>
  <c r="Y425" i="68"/>
  <c r="X425" i="68"/>
  <c r="Y422" i="68"/>
  <c r="Y421" i="68"/>
  <c r="X421" i="68"/>
  <c r="Y418" i="68"/>
  <c r="Y417" i="68"/>
  <c r="X417" i="68"/>
  <c r="Y414" i="68"/>
  <c r="Y413" i="68"/>
  <c r="X413" i="68"/>
  <c r="Y385" i="68"/>
  <c r="X385" i="68"/>
  <c r="Y364" i="68"/>
  <c r="X364" i="68"/>
  <c r="X361" i="68"/>
  <c r="X360" i="68" s="1"/>
  <c r="Y338" i="68"/>
  <c r="X338" i="68"/>
  <c r="Y266" i="68"/>
  <c r="X266" i="68"/>
  <c r="Y263" i="68"/>
  <c r="Y262" i="68" s="1"/>
  <c r="X263" i="68"/>
  <c r="X262" i="68" s="1"/>
  <c r="Y239" i="68"/>
  <c r="X239" i="68"/>
  <c r="Y215" i="68"/>
  <c r="Y194" i="68"/>
  <c r="X194" i="68"/>
  <c r="X191" i="68"/>
  <c r="X190" i="68" s="1"/>
  <c r="Y191" i="68"/>
  <c r="Y190" i="68" s="1"/>
  <c r="Y188" i="68"/>
  <c r="X187" i="68"/>
  <c r="Y185" i="68"/>
  <c r="Y184" i="68"/>
  <c r="X183" i="68"/>
  <c r="Y181" i="68"/>
  <c r="Y180" i="68"/>
  <c r="X179" i="68"/>
  <c r="Y177" i="68"/>
  <c r="Y176" i="68"/>
  <c r="X175" i="68"/>
  <c r="Y173" i="68"/>
  <c r="Y172" i="68"/>
  <c r="X169" i="68"/>
  <c r="Y143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Y83" i="68"/>
  <c r="X83" i="68"/>
  <c r="X82" i="68"/>
  <c r="Y81" i="68"/>
  <c r="Y80" i="68"/>
  <c r="Y79" i="68"/>
  <c r="X79" i="68"/>
  <c r="Y465" i="69"/>
  <c r="X465" i="69"/>
  <c r="Y408" i="69"/>
  <c r="X408" i="69"/>
  <c r="Y405" i="69"/>
  <c r="Y404" i="69" s="1"/>
  <c r="Y386" i="69"/>
  <c r="X386" i="69"/>
  <c r="Y367" i="69"/>
  <c r="X367" i="69"/>
  <c r="Y351" i="69"/>
  <c r="X351" i="69"/>
  <c r="Y343" i="69"/>
  <c r="Y339" i="69"/>
  <c r="Y335" i="69"/>
  <c r="X313" i="69"/>
  <c r="Y313" i="69"/>
  <c r="Y331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4" i="69"/>
  <c r="X291" i="69"/>
  <c r="Y291" i="69"/>
  <c r="Y273" i="69"/>
  <c r="X273" i="69"/>
  <c r="Y216" i="69"/>
  <c r="X216" i="69"/>
  <c r="Y213" i="69"/>
  <c r="Y194" i="69"/>
  <c r="X194" i="69"/>
  <c r="X179" i="69"/>
  <c r="X178" i="69" s="1"/>
  <c r="X175" i="69"/>
  <c r="Y175" i="69"/>
  <c r="Y159" i="69"/>
  <c r="X159" i="69"/>
  <c r="Y156" i="69"/>
  <c r="X156" i="69"/>
  <c r="X155" i="69" s="1"/>
  <c r="X151" i="69"/>
  <c r="X147" i="69"/>
  <c r="X143" i="69"/>
  <c r="Y121" i="69"/>
  <c r="X121" i="69"/>
  <c r="X140" i="69" s="1"/>
  <c r="X118" i="69"/>
  <c r="Y150" i="69"/>
  <c r="X150" i="69"/>
  <c r="Y146" i="69"/>
  <c r="X146" i="69"/>
  <c r="Y142" i="69"/>
  <c r="X142" i="69"/>
  <c r="X102" i="69"/>
  <c r="Y99" i="69"/>
  <c r="X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405" i="70"/>
  <c r="Y404" i="70" s="1"/>
  <c r="X386" i="70"/>
  <c r="X371" i="70"/>
  <c r="X370" i="70" s="1"/>
  <c r="Y367" i="70"/>
  <c r="Y351" i="70"/>
  <c r="X351" i="70"/>
  <c r="Y313" i="70"/>
  <c r="X313" i="70"/>
  <c r="Y345" i="70"/>
  <c r="X342" i="70"/>
  <c r="Y341" i="70"/>
  <c r="X338" i="70"/>
  <c r="Y337" i="70"/>
  <c r="X334" i="70"/>
  <c r="Y333" i="70"/>
  <c r="X294" i="70"/>
  <c r="Y291" i="70"/>
  <c r="Y273" i="70"/>
  <c r="X273" i="70"/>
  <c r="Y216" i="70"/>
  <c r="X216" i="70"/>
  <c r="Y213" i="70"/>
  <c r="X213" i="70"/>
  <c r="X212" i="70" s="1"/>
  <c r="X198" i="70"/>
  <c r="X197" i="70" s="1"/>
  <c r="Y194" i="70"/>
  <c r="X179" i="70"/>
  <c r="X178" i="70" s="1"/>
  <c r="Y159" i="70"/>
  <c r="X159" i="70"/>
  <c r="Y156" i="70"/>
  <c r="Y155" i="70" s="1"/>
  <c r="X156" i="70"/>
  <c r="X155" i="70" s="1"/>
  <c r="Y152" i="70"/>
  <c r="X152" i="70"/>
  <c r="X150" i="70"/>
  <c r="Y148" i="70"/>
  <c r="X148" i="70"/>
  <c r="X146" i="70"/>
  <c r="Y144" i="70"/>
  <c r="X144" i="70"/>
  <c r="X142" i="70"/>
  <c r="X121" i="70"/>
  <c r="Y121" i="70"/>
  <c r="Y139" i="70"/>
  <c r="Y118" i="70"/>
  <c r="X138" i="70"/>
  <c r="Y102" i="70"/>
  <c r="X102" i="70"/>
  <c r="X139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X388" i="71"/>
  <c r="X387" i="71" s="1"/>
  <c r="Y388" i="71"/>
  <c r="Y387" i="71" s="1"/>
  <c r="Y370" i="71"/>
  <c r="X370" i="71"/>
  <c r="X355" i="71"/>
  <c r="X354" i="71" s="1"/>
  <c r="Y352" i="71"/>
  <c r="X352" i="71"/>
  <c r="Y336" i="71"/>
  <c r="X336" i="71"/>
  <c r="Y334" i="71"/>
  <c r="Y333" i="71" s="1"/>
  <c r="X334" i="71"/>
  <c r="X333" i="71" s="1"/>
  <c r="Y329" i="71"/>
  <c r="X331" i="71"/>
  <c r="Y330" i="71"/>
  <c r="X329" i="71"/>
  <c r="X327" i="71"/>
  <c r="Y326" i="71"/>
  <c r="X326" i="71"/>
  <c r="Y325" i="71"/>
  <c r="X325" i="71"/>
  <c r="X323" i="71"/>
  <c r="Y322" i="71"/>
  <c r="Y321" i="71"/>
  <c r="X321" i="71"/>
  <c r="X300" i="71"/>
  <c r="Y300" i="71"/>
  <c r="X298" i="71"/>
  <c r="Y298" i="71"/>
  <c r="X330" i="71"/>
  <c r="X322" i="71"/>
  <c r="Y282" i="71"/>
  <c r="X282" i="71"/>
  <c r="Y280" i="71"/>
  <c r="X280" i="71"/>
  <c r="Y262" i="71"/>
  <c r="X262" i="71"/>
  <c r="Y208" i="71"/>
  <c r="X208" i="71"/>
  <c r="Y206" i="71"/>
  <c r="X206" i="71"/>
  <c r="Y188" i="71"/>
  <c r="X188" i="71"/>
  <c r="Y173" i="71"/>
  <c r="Y172" i="71" s="1"/>
  <c r="Y170" i="71"/>
  <c r="X170" i="71"/>
  <c r="Y154" i="71"/>
  <c r="X154" i="71"/>
  <c r="Y152" i="71"/>
  <c r="X152" i="71"/>
  <c r="X151" i="71" s="1"/>
  <c r="Y142" i="71"/>
  <c r="Y148" i="71"/>
  <c r="Y147" i="71"/>
  <c r="Y146" i="71"/>
  <c r="X145" i="71"/>
  <c r="Y144" i="71"/>
  <c r="Y143" i="71"/>
  <c r="X141" i="71"/>
  <c r="Y140" i="71"/>
  <c r="Y139" i="71"/>
  <c r="X139" i="71"/>
  <c r="Y138" i="71"/>
  <c r="X137" i="71"/>
  <c r="X118" i="71"/>
  <c r="Y116" i="71"/>
  <c r="X116" i="71"/>
  <c r="X147" i="71"/>
  <c r="X143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X388" i="72"/>
  <c r="X387" i="72" s="1"/>
  <c r="Y388" i="72"/>
  <c r="Y387" i="72" s="1"/>
  <c r="Y370" i="72"/>
  <c r="X370" i="72"/>
  <c r="Y352" i="72"/>
  <c r="X352" i="72"/>
  <c r="Y336" i="72"/>
  <c r="X336" i="72"/>
  <c r="Y334" i="72"/>
  <c r="Y333" i="72" s="1"/>
  <c r="X334" i="72"/>
  <c r="X333" i="72" s="1"/>
  <c r="Y331" i="72"/>
  <c r="X329" i="72"/>
  <c r="X328" i="72"/>
  <c r="Y327" i="72"/>
  <c r="X325" i="72"/>
  <c r="X324" i="72"/>
  <c r="Y323" i="72"/>
  <c r="X321" i="72"/>
  <c r="X320" i="72"/>
  <c r="Y300" i="72"/>
  <c r="X300" i="72"/>
  <c r="Y320" i="72"/>
  <c r="X282" i="72"/>
  <c r="Y282" i="72"/>
  <c r="Y280" i="72"/>
  <c r="Y279" i="72" s="1"/>
  <c r="X280" i="72"/>
  <c r="Y262" i="72"/>
  <c r="X262" i="72"/>
  <c r="Y208" i="72"/>
  <c r="X208" i="72"/>
  <c r="Y206" i="72"/>
  <c r="Y205" i="72" s="1"/>
  <c r="X206" i="72"/>
  <c r="X191" i="72"/>
  <c r="X190" i="72" s="1"/>
  <c r="Y188" i="72"/>
  <c r="X188" i="72"/>
  <c r="Y170" i="72"/>
  <c r="X170" i="72"/>
  <c r="Y154" i="72"/>
  <c r="X154" i="72"/>
  <c r="Y152" i="72"/>
  <c r="Y151" i="72" s="1"/>
  <c r="X152" i="72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30" i="6"/>
  <c r="Y21" i="6"/>
  <c r="X21" i="6"/>
  <c r="Y19" i="6"/>
  <c r="Y113" i="6"/>
  <c r="Y143" i="6" s="1"/>
  <c r="Y17" i="6"/>
  <c r="Y159" i="6" s="1"/>
  <c r="X12" i="6"/>
  <c r="Y12" i="6"/>
  <c r="Y13" i="6" s="1"/>
  <c r="Y191" i="72" l="1"/>
  <c r="Y190" i="72" s="1"/>
  <c r="X173" i="72"/>
  <c r="X172" i="72" s="1"/>
  <c r="X355" i="72"/>
  <c r="X354" i="72" s="1"/>
  <c r="X3" i="44"/>
  <c r="X28" i="46"/>
  <c r="X371" i="65"/>
  <c r="X370" i="65" s="1"/>
  <c r="Y105" i="54"/>
  <c r="X243" i="68"/>
  <c r="X242" i="68" s="1"/>
  <c r="X390" i="69"/>
  <c r="X389" i="69" s="1"/>
  <c r="X385" i="69" s="1"/>
  <c r="Y243" i="68"/>
  <c r="Y242" i="68" s="1"/>
  <c r="Y238" i="68" s="1"/>
  <c r="X191" i="71"/>
  <c r="X190" i="71" s="1"/>
  <c r="Y198" i="70"/>
  <c r="Y197" i="70" s="1"/>
  <c r="Y191" i="71"/>
  <c r="Y190" i="71" s="1"/>
  <c r="X66" i="56"/>
  <c r="Y128" i="56"/>
  <c r="X390" i="70"/>
  <c r="X389" i="70" s="1"/>
  <c r="X485" i="68"/>
  <c r="X484" i="68" s="1"/>
  <c r="Y332" i="69"/>
  <c r="X179" i="65"/>
  <c r="X178" i="65" s="1"/>
  <c r="Y179" i="65"/>
  <c r="Y178" i="65" s="1"/>
  <c r="Y173" i="72"/>
  <c r="Y172" i="72" s="1"/>
  <c r="X373" i="72"/>
  <c r="X372" i="72" s="1"/>
  <c r="Y373" i="72"/>
  <c r="Y372" i="72" s="1"/>
  <c r="Y369" i="72" s="1"/>
  <c r="Y85" i="56"/>
  <c r="Y355" i="71"/>
  <c r="Y354" i="71" s="1"/>
  <c r="Y351" i="71" s="1"/>
  <c r="Y143" i="58"/>
  <c r="X179" i="66"/>
  <c r="X178" i="66" s="1"/>
  <c r="X174" i="66" s="1"/>
  <c r="X85" i="46"/>
  <c r="X373" i="71"/>
  <c r="X372" i="71" s="1"/>
  <c r="Y140" i="66"/>
  <c r="X371" i="69"/>
  <c r="X370" i="69" s="1"/>
  <c r="X199" i="64"/>
  <c r="X198" i="64" s="1"/>
  <c r="X194" i="64" s="1"/>
  <c r="X198" i="69"/>
  <c r="X197" i="69" s="1"/>
  <c r="X193" i="69" s="1"/>
  <c r="X179" i="67"/>
  <c r="X178" i="67" s="1"/>
  <c r="X174" i="67" s="1"/>
  <c r="Y371" i="69"/>
  <c r="Y370" i="69" s="1"/>
  <c r="Y219" i="68"/>
  <c r="Y218" i="68" s="1"/>
  <c r="X238" i="68"/>
  <c r="Y220" i="64"/>
  <c r="Y219" i="64" s="1"/>
  <c r="X27" i="25"/>
  <c r="X219" i="68"/>
  <c r="X218" i="68" s="1"/>
  <c r="X81" i="59"/>
  <c r="X16" i="28"/>
  <c r="X118" i="68"/>
  <c r="X390" i="67"/>
  <c r="X389" i="67" s="1"/>
  <c r="Y411" i="64"/>
  <c r="Y410" i="64" s="1"/>
  <c r="Y406" i="64" s="1"/>
  <c r="Y28" i="56"/>
  <c r="Y161" i="54"/>
  <c r="Y66" i="46"/>
  <c r="Y3" i="44"/>
  <c r="Y432" i="64"/>
  <c r="Y431" i="64" s="1"/>
  <c r="Y81" i="58"/>
  <c r="X63" i="56"/>
  <c r="Y198" i="67"/>
  <c r="Y197" i="67" s="1"/>
  <c r="Y179" i="66"/>
  <c r="Y178" i="66" s="1"/>
  <c r="X3" i="59"/>
  <c r="Y373" i="71"/>
  <c r="Y372" i="71" s="1"/>
  <c r="X432" i="64"/>
  <c r="X431" i="64" s="1"/>
  <c r="X161" i="49"/>
  <c r="Y3" i="47"/>
  <c r="Y199" i="64"/>
  <c r="Y198" i="64" s="1"/>
  <c r="Y179" i="69"/>
  <c r="Y178" i="69" s="1"/>
  <c r="Y174" i="69" s="1"/>
  <c r="X461" i="68"/>
  <c r="X460" i="68" s="1"/>
  <c r="X456" i="68" s="1"/>
  <c r="X371" i="66"/>
  <c r="X370" i="66" s="1"/>
  <c r="X366" i="66" s="1"/>
  <c r="X390" i="65"/>
  <c r="X389" i="65" s="1"/>
  <c r="X220" i="64"/>
  <c r="X219" i="64" s="1"/>
  <c r="Y161" i="49"/>
  <c r="Y318" i="72"/>
  <c r="X173" i="71"/>
  <c r="X172" i="71" s="1"/>
  <c r="X169" i="71" s="1"/>
  <c r="Y461" i="68"/>
  <c r="Y460" i="68" s="1"/>
  <c r="Y456" i="68" s="1"/>
  <c r="Y179" i="67"/>
  <c r="Y178" i="67" s="1"/>
  <c r="Y371" i="66"/>
  <c r="Y370" i="66" s="1"/>
  <c r="Y366" i="66" s="1"/>
  <c r="Y390" i="65"/>
  <c r="Y389" i="65" s="1"/>
  <c r="Y97" i="72"/>
  <c r="Y355" i="72"/>
  <c r="Y354" i="72" s="1"/>
  <c r="X117" i="69"/>
  <c r="Y390" i="69"/>
  <c r="Y389" i="69" s="1"/>
  <c r="Y385" i="69" s="1"/>
  <c r="Y198" i="65"/>
  <c r="Y197" i="65" s="1"/>
  <c r="Y193" i="65" s="1"/>
  <c r="X47" i="56"/>
  <c r="Y371" i="70"/>
  <c r="Y370" i="70" s="1"/>
  <c r="X279" i="72"/>
  <c r="Y390" i="67"/>
  <c r="Y389" i="67" s="1"/>
  <c r="X85" i="56"/>
  <c r="Y25" i="29"/>
  <c r="X174" i="69"/>
  <c r="Y371" i="67"/>
  <c r="Y370" i="67" s="1"/>
  <c r="Y3" i="55"/>
  <c r="Y105" i="55"/>
  <c r="Y105" i="56" s="1"/>
  <c r="Y47" i="49"/>
  <c r="Y43" i="49" s="1"/>
  <c r="X25" i="29"/>
  <c r="Y390" i="70"/>
  <c r="Y389" i="70" s="1"/>
  <c r="Y485" i="68"/>
  <c r="Y484" i="68" s="1"/>
  <c r="Y371" i="65"/>
  <c r="Y370" i="65" s="1"/>
  <c r="Y366" i="65" s="1"/>
  <c r="X105" i="58"/>
  <c r="X198" i="66"/>
  <c r="X197" i="66" s="1"/>
  <c r="X309" i="66"/>
  <c r="X390" i="66"/>
  <c r="X389" i="66" s="1"/>
  <c r="X143" i="59"/>
  <c r="Y106" i="56"/>
  <c r="X128" i="46"/>
  <c r="Y117" i="70"/>
  <c r="Y290" i="69"/>
  <c r="Y309" i="66"/>
  <c r="Y390" i="66"/>
  <c r="Y389" i="66" s="1"/>
  <c r="X117" i="65"/>
  <c r="X174" i="65"/>
  <c r="Y66" i="56"/>
  <c r="X164" i="56"/>
  <c r="Y16" i="28"/>
  <c r="X279" i="71"/>
  <c r="Y369" i="71"/>
  <c r="Y174" i="65"/>
  <c r="Y110" i="64"/>
  <c r="Y3" i="59"/>
  <c r="Y81" i="59"/>
  <c r="Y124" i="58"/>
  <c r="Y4" i="56"/>
  <c r="Y3" i="49"/>
  <c r="X351" i="72"/>
  <c r="X371" i="67"/>
  <c r="X370" i="67" s="1"/>
  <c r="Y98" i="66"/>
  <c r="X366" i="65"/>
  <c r="X62" i="58"/>
  <c r="Y13" i="29"/>
  <c r="Y12" i="29" s="1"/>
  <c r="Y106" i="53"/>
  <c r="Y144" i="51"/>
  <c r="Y138" i="6"/>
  <c r="X462" i="67"/>
  <c r="X162" i="63"/>
  <c r="X44" i="63"/>
  <c r="X144" i="62"/>
  <c r="X144" i="61"/>
  <c r="Y406" i="72"/>
  <c r="X332" i="70"/>
  <c r="Y62" i="54"/>
  <c r="X105" i="54"/>
  <c r="X193" i="65"/>
  <c r="Y215" i="64"/>
  <c r="Y24" i="54"/>
  <c r="Y134" i="72"/>
  <c r="Y366" i="67"/>
  <c r="Y427" i="64"/>
  <c r="Y124" i="55"/>
  <c r="Y28" i="46"/>
  <c r="X316" i="71"/>
  <c r="Y193" i="69"/>
  <c r="Y62" i="59"/>
  <c r="Y62" i="58"/>
  <c r="X161" i="58"/>
  <c r="Y17" i="24"/>
  <c r="Y136" i="72"/>
  <c r="Y194" i="64"/>
  <c r="Y322" i="64"/>
  <c r="X62" i="59"/>
  <c r="Y43" i="58"/>
  <c r="X143" i="48"/>
  <c r="Y193" i="70"/>
  <c r="X43" i="58"/>
  <c r="X4" i="56"/>
  <c r="X81" i="49"/>
  <c r="Y62" i="44"/>
  <c r="Y15" i="10"/>
  <c r="Y43" i="59"/>
  <c r="Y47" i="56"/>
  <c r="Y193" i="67"/>
  <c r="Y124" i="59"/>
  <c r="X143" i="55"/>
  <c r="Y47" i="46"/>
  <c r="X13" i="6"/>
  <c r="Y187" i="71"/>
  <c r="X34" i="6"/>
  <c r="X98" i="6"/>
  <c r="X119" i="6" s="1"/>
  <c r="X102" i="6"/>
  <c r="Y134" i="6"/>
  <c r="Y140" i="72"/>
  <c r="Y144" i="72"/>
  <c r="Y148" i="72"/>
  <c r="X169" i="72"/>
  <c r="X351" i="71"/>
  <c r="X30" i="6"/>
  <c r="Y98" i="6"/>
  <c r="Y128" i="6" s="1"/>
  <c r="Y102" i="6"/>
  <c r="Y132" i="6" s="1"/>
  <c r="X141" i="72"/>
  <c r="X145" i="72"/>
  <c r="X149" i="72"/>
  <c r="Y169" i="72"/>
  <c r="Y321" i="72"/>
  <c r="Y325" i="72"/>
  <c r="Y329" i="72"/>
  <c r="X149" i="71"/>
  <c r="X205" i="71"/>
  <c r="Y140" i="70"/>
  <c r="X24" i="55"/>
  <c r="X28" i="56"/>
  <c r="X23" i="6"/>
  <c r="X99" i="6"/>
  <c r="Y145" i="72"/>
  <c r="Y149" i="72"/>
  <c r="X205" i="72"/>
  <c r="X317" i="72"/>
  <c r="X322" i="72"/>
  <c r="X326" i="72"/>
  <c r="X330" i="72"/>
  <c r="Y97" i="71"/>
  <c r="Y137" i="71"/>
  <c r="Y141" i="71"/>
  <c r="Y145" i="71"/>
  <c r="Y149" i="71"/>
  <c r="Y151" i="71"/>
  <c r="Y205" i="71"/>
  <c r="Y323" i="71"/>
  <c r="Y327" i="71"/>
  <c r="Y331" i="71"/>
  <c r="X140" i="70"/>
  <c r="X145" i="70"/>
  <c r="X149" i="70"/>
  <c r="X153" i="70"/>
  <c r="X194" i="70"/>
  <c r="X193" i="70" s="1"/>
  <c r="X330" i="70"/>
  <c r="Y310" i="70"/>
  <c r="Y329" i="70" s="1"/>
  <c r="Y334" i="70"/>
  <c r="Y338" i="70"/>
  <c r="Y342" i="70"/>
  <c r="Y348" i="70"/>
  <c r="Y347" i="70" s="1"/>
  <c r="Y22" i="6"/>
  <c r="Y23" i="6"/>
  <c r="Y99" i="6"/>
  <c r="Y153" i="6" s="1"/>
  <c r="Y115" i="6"/>
  <c r="Y169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328" i="71"/>
  <c r="Y317" i="71"/>
  <c r="Y138" i="70"/>
  <c r="Y142" i="70"/>
  <c r="Y146" i="70"/>
  <c r="Y150" i="70"/>
  <c r="X118" i="70"/>
  <c r="X117" i="70" s="1"/>
  <c r="Y141" i="70"/>
  <c r="Y145" i="70"/>
  <c r="Y149" i="70"/>
  <c r="Y153" i="70"/>
  <c r="X175" i="70"/>
  <c r="X174" i="70" s="1"/>
  <c r="X331" i="70"/>
  <c r="X335" i="70"/>
  <c r="X339" i="70"/>
  <c r="X343" i="70"/>
  <c r="X348" i="70"/>
  <c r="X347" i="70" s="1"/>
  <c r="X171" i="68"/>
  <c r="X146" i="68"/>
  <c r="X170" i="68" s="1"/>
  <c r="X17" i="6"/>
  <c r="X160" i="6" s="1"/>
  <c r="X100" i="6"/>
  <c r="X121" i="6" s="1"/>
  <c r="Y136" i="6"/>
  <c r="Y138" i="72"/>
  <c r="Y142" i="72"/>
  <c r="Y146" i="72"/>
  <c r="X151" i="72"/>
  <c r="X318" i="72"/>
  <c r="X323" i="72"/>
  <c r="X327" i="72"/>
  <c r="X331" i="72"/>
  <c r="X97" i="71"/>
  <c r="Y320" i="71"/>
  <c r="Y324" i="71"/>
  <c r="Y328" i="71"/>
  <c r="X143" i="70"/>
  <c r="X147" i="70"/>
  <c r="X151" i="70"/>
  <c r="Y175" i="70"/>
  <c r="Y212" i="70"/>
  <c r="Y331" i="70"/>
  <c r="Y335" i="70"/>
  <c r="Y339" i="70"/>
  <c r="Y343" i="70"/>
  <c r="Y100" i="6"/>
  <c r="Y130" i="6" s="1"/>
  <c r="X147" i="72"/>
  <c r="Y351" i="72"/>
  <c r="X336" i="70"/>
  <c r="X340" i="70"/>
  <c r="X344" i="70"/>
  <c r="X101" i="6"/>
  <c r="X122" i="6" s="1"/>
  <c r="Y143" i="72"/>
  <c r="Y147" i="72"/>
  <c r="X317" i="71"/>
  <c r="Y336" i="70"/>
  <c r="Y340" i="70"/>
  <c r="Y344" i="70"/>
  <c r="Y365" i="64"/>
  <c r="Y343" i="64"/>
  <c r="Y364" i="64" s="1"/>
  <c r="Y34" i="6"/>
  <c r="Y28" i="6" s="1"/>
  <c r="Y101" i="6"/>
  <c r="Y122" i="6" s="1"/>
  <c r="Y112" i="6"/>
  <c r="Y166" i="6" s="1"/>
  <c r="X97" i="72"/>
  <c r="X140" i="72"/>
  <c r="X144" i="72"/>
  <c r="X148" i="72"/>
  <c r="Y324" i="72"/>
  <c r="Y328" i="72"/>
  <c r="X369" i="72"/>
  <c r="X140" i="71"/>
  <c r="X144" i="71"/>
  <c r="X148" i="71"/>
  <c r="X187" i="71"/>
  <c r="Y143" i="70"/>
  <c r="Y147" i="70"/>
  <c r="Y151" i="70"/>
  <c r="X333" i="70"/>
  <c r="X337" i="70"/>
  <c r="X341" i="70"/>
  <c r="X345" i="70"/>
  <c r="X367" i="70"/>
  <c r="X366" i="70" s="1"/>
  <c r="X411" i="68"/>
  <c r="X416" i="68"/>
  <c r="X420" i="68"/>
  <c r="X424" i="68"/>
  <c r="X428" i="68"/>
  <c r="Y175" i="67"/>
  <c r="Y174" i="67" s="1"/>
  <c r="Y213" i="67"/>
  <c r="Y212" i="67" s="1"/>
  <c r="X334" i="67"/>
  <c r="X338" i="67"/>
  <c r="X342" i="67"/>
  <c r="X348" i="67"/>
  <c r="X347" i="67" s="1"/>
  <c r="X385" i="67"/>
  <c r="X118" i="66"/>
  <c r="X137" i="66" s="1"/>
  <c r="X142" i="66"/>
  <c r="X146" i="66"/>
  <c r="X150" i="66"/>
  <c r="X156" i="66"/>
  <c r="X155" i="66" s="1"/>
  <c r="Y193" i="66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161" i="59"/>
  <c r="X143" i="58"/>
  <c r="Y161" i="58"/>
  <c r="X113" i="56"/>
  <c r="X117" i="56"/>
  <c r="X121" i="56"/>
  <c r="X3" i="50"/>
  <c r="X24" i="48"/>
  <c r="X44" i="47"/>
  <c r="X43" i="47" s="1"/>
  <c r="X62" i="47"/>
  <c r="X143" i="47"/>
  <c r="X162" i="45"/>
  <c r="X162" i="46" s="1"/>
  <c r="X163" i="46"/>
  <c r="Y138" i="69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X310" i="67"/>
  <c r="X309" i="67" s="1"/>
  <c r="Y334" i="67"/>
  <c r="Y338" i="67"/>
  <c r="Y342" i="67"/>
  <c r="Y348" i="67"/>
  <c r="Y347" i="67" s="1"/>
  <c r="Y385" i="67"/>
  <c r="Y118" i="66"/>
  <c r="Y117" i="66" s="1"/>
  <c r="Y136" i="66" s="1"/>
  <c r="Y142" i="66"/>
  <c r="Y146" i="66"/>
  <c r="Y150" i="66"/>
  <c r="Y156" i="66"/>
  <c r="Y155" i="66" s="1"/>
  <c r="X290" i="66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X370" i="64"/>
  <c r="X378" i="64"/>
  <c r="X382" i="64"/>
  <c r="Y82" i="55"/>
  <c r="Y81" i="55" s="1"/>
  <c r="X88" i="56"/>
  <c r="X92" i="56"/>
  <c r="X96" i="56"/>
  <c r="X161" i="54"/>
  <c r="Y3" i="50"/>
  <c r="Y44" i="47"/>
  <c r="Y43" i="47" s="1"/>
  <c r="Y62" i="47"/>
  <c r="Y105" i="47"/>
  <c r="Y143" i="47"/>
  <c r="Y24" i="44"/>
  <c r="X80" i="68"/>
  <c r="X84" i="68"/>
  <c r="X172" i="68"/>
  <c r="X176" i="68"/>
  <c r="X180" i="68"/>
  <c r="X184" i="68"/>
  <c r="X188" i="68"/>
  <c r="X429" i="68"/>
  <c r="X335" i="67"/>
  <c r="X339" i="67"/>
  <c r="X343" i="67"/>
  <c r="X139" i="66"/>
  <c r="X143" i="66"/>
  <c r="X147" i="66"/>
  <c r="X151" i="66"/>
  <c r="Y290" i="66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82" i="60"/>
  <c r="X81" i="60" s="1"/>
  <c r="X81" i="58"/>
  <c r="Y44" i="55"/>
  <c r="Y44" i="56" s="1"/>
  <c r="X139" i="69"/>
  <c r="X168" i="68"/>
  <c r="Y361" i="68"/>
  <c r="Y360" i="68" s="1"/>
  <c r="X481" i="68"/>
  <c r="X480" i="68" s="1"/>
  <c r="X505" i="68"/>
  <c r="X504" i="68" s="1"/>
  <c r="X139" i="67"/>
  <c r="X143" i="67"/>
  <c r="X147" i="67"/>
  <c r="X151" i="67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Y369" i="64"/>
  <c r="X379" i="64"/>
  <c r="Y82" i="60"/>
  <c r="Y81" i="60" s="1"/>
  <c r="Y3" i="58"/>
  <c r="X44" i="54"/>
  <c r="X44" i="56" s="1"/>
  <c r="Y82" i="54"/>
  <c r="Y81" i="54" s="1"/>
  <c r="Y139" i="69"/>
  <c r="Y143" i="69"/>
  <c r="Y147" i="69"/>
  <c r="Y151" i="69"/>
  <c r="Y212" i="69"/>
  <c r="X366" i="69"/>
  <c r="X81" i="68"/>
  <c r="Y168" i="68"/>
  <c r="X173" i="68"/>
  <c r="X177" i="68"/>
  <c r="X181" i="68"/>
  <c r="X185" i="68"/>
  <c r="X414" i="68"/>
  <c r="X418" i="68"/>
  <c r="X422" i="68"/>
  <c r="X426" i="68"/>
  <c r="X430" i="68"/>
  <c r="Y504" i="68"/>
  <c r="Y138" i="67"/>
  <c r="Y139" i="67"/>
  <c r="Y143" i="67"/>
  <c r="Y147" i="67"/>
  <c r="Y151" i="67"/>
  <c r="Y156" i="67"/>
  <c r="Y155" i="67" s="1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216" i="64"/>
  <c r="X215" i="64" s="1"/>
  <c r="X322" i="64"/>
  <c r="Y371" i="64"/>
  <c r="Y383" i="64"/>
  <c r="X427" i="64"/>
  <c r="X124" i="58"/>
  <c r="Y43" i="54"/>
  <c r="X130" i="56"/>
  <c r="X134" i="56"/>
  <c r="X138" i="56"/>
  <c r="X43" i="48"/>
  <c r="X105" i="48"/>
  <c r="X124" i="48"/>
  <c r="X81" i="47"/>
  <c r="X105" i="47"/>
  <c r="X125" i="47"/>
  <c r="X124" i="47" s="1"/>
  <c r="X161" i="47"/>
  <c r="Y386" i="70"/>
  <c r="Y385" i="70" s="1"/>
  <c r="X144" i="69"/>
  <c r="X148" i="69"/>
  <c r="X152" i="69"/>
  <c r="X213" i="69"/>
  <c r="X212" i="69" s="1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X24" i="57"/>
  <c r="X3" i="55"/>
  <c r="X144" i="56"/>
  <c r="X168" i="56"/>
  <c r="X172" i="56"/>
  <c r="X176" i="56"/>
  <c r="X24" i="49"/>
  <c r="Y43" i="48"/>
  <c r="Y105" i="48"/>
  <c r="Y81" i="47"/>
  <c r="Y125" i="47"/>
  <c r="Y124" i="47" s="1"/>
  <c r="Y161" i="47"/>
  <c r="X86" i="46"/>
  <c r="Y164" i="44"/>
  <c r="Y164" i="46" s="1"/>
  <c r="Y165" i="46"/>
  <c r="Y141" i="69"/>
  <c r="Y145" i="69"/>
  <c r="Y149" i="69"/>
  <c r="Y153" i="69"/>
  <c r="Y144" i="69"/>
  <c r="Y148" i="69"/>
  <c r="Y152" i="69"/>
  <c r="Y155" i="69"/>
  <c r="X330" i="69"/>
  <c r="Y310" i="69"/>
  <c r="Y309" i="69" s="1"/>
  <c r="Y328" i="69" s="1"/>
  <c r="Y334" i="69"/>
  <c r="Y338" i="69"/>
  <c r="Y342" i="69"/>
  <c r="Y348" i="69"/>
  <c r="Y347" i="69" s="1"/>
  <c r="X405" i="69"/>
  <c r="X404" i="69" s="1"/>
  <c r="Y169" i="68"/>
  <c r="X174" i="68"/>
  <c r="X178" i="68"/>
  <c r="X182" i="68"/>
  <c r="X186" i="68"/>
  <c r="X215" i="68"/>
  <c r="X214" i="68" s="1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X237" i="64"/>
  <c r="X236" i="64" s="1"/>
  <c r="X161" i="50"/>
  <c r="Y24" i="49"/>
  <c r="X43" i="49"/>
  <c r="X62" i="49"/>
  <c r="X143" i="49"/>
  <c r="X4" i="48"/>
  <c r="X3" i="48" s="1"/>
  <c r="X63" i="48"/>
  <c r="X62" i="48" s="1"/>
  <c r="X161" i="48"/>
  <c r="X3" i="47"/>
  <c r="Y81" i="45"/>
  <c r="X141" i="69"/>
  <c r="X145" i="69"/>
  <c r="X149" i="69"/>
  <c r="X153" i="69"/>
  <c r="X331" i="69"/>
  <c r="X335" i="69"/>
  <c r="X339" i="69"/>
  <c r="X343" i="69"/>
  <c r="X348" i="69"/>
  <c r="X347" i="69" s="1"/>
  <c r="Y82" i="68"/>
  <c r="Y174" i="68"/>
  <c r="Y178" i="68"/>
  <c r="Y182" i="68"/>
  <c r="Y186" i="68"/>
  <c r="Y214" i="68"/>
  <c r="Y410" i="68"/>
  <c r="Y415" i="68"/>
  <c r="Y419" i="68"/>
  <c r="Y423" i="68"/>
  <c r="Y427" i="68"/>
  <c r="Y432" i="68"/>
  <c r="X193" i="66"/>
  <c r="X334" i="66"/>
  <c r="X338" i="66"/>
  <c r="X342" i="66"/>
  <c r="X99" i="65"/>
  <c r="X98" i="65" s="1"/>
  <c r="X136" i="65" s="1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24" i="58"/>
  <c r="X151" i="56"/>
  <c r="X155" i="56"/>
  <c r="X159" i="56"/>
  <c r="Y161" i="50"/>
  <c r="Y81" i="49"/>
  <c r="Y143" i="49"/>
  <c r="Y4" i="48"/>
  <c r="Y3" i="48" s="1"/>
  <c r="Y63" i="48"/>
  <c r="Y62" i="48" s="1"/>
  <c r="Y161" i="48"/>
  <c r="Y146" i="46"/>
  <c r="X146" i="44"/>
  <c r="X146" i="46" s="1"/>
  <c r="X147" i="46"/>
  <c r="Y120" i="46"/>
  <c r="Y150" i="46"/>
  <c r="Y154" i="46"/>
  <c r="Y158" i="46"/>
  <c r="X4" i="22"/>
  <c r="X4" i="25" s="1"/>
  <c r="X4" i="28" s="1"/>
  <c r="X17" i="22"/>
  <c r="X20" i="25"/>
  <c r="X20" i="28" s="1"/>
  <c r="Y18" i="13"/>
  <c r="Y18" i="16" s="1"/>
  <c r="X27" i="11"/>
  <c r="X27" i="14" s="1"/>
  <c r="Y11" i="10"/>
  <c r="X31" i="13"/>
  <c r="Y19" i="12"/>
  <c r="Y19" i="15" s="1"/>
  <c r="Y23" i="12"/>
  <c r="Y23" i="15" s="1"/>
  <c r="X27" i="13"/>
  <c r="Y105" i="45"/>
  <c r="X66" i="46"/>
  <c r="X136" i="46"/>
  <c r="X166" i="46"/>
  <c r="X170" i="46"/>
  <c r="X174" i="46"/>
  <c r="X19" i="24"/>
  <c r="X19" i="27" s="1"/>
  <c r="Y5" i="23"/>
  <c r="Y5" i="26" s="1"/>
  <c r="X14" i="18"/>
  <c r="X16" i="17"/>
  <c r="X8" i="13"/>
  <c r="X17" i="11"/>
  <c r="X13" i="10"/>
  <c r="X29" i="12"/>
  <c r="X4" i="7"/>
  <c r="X3" i="7" s="1"/>
  <c r="X19" i="12"/>
  <c r="X23" i="12"/>
  <c r="X23" i="15" s="1"/>
  <c r="Y28" i="25"/>
  <c r="X30" i="21"/>
  <c r="Y22" i="23"/>
  <c r="Y22" i="26" s="1"/>
  <c r="Y26" i="23"/>
  <c r="Y26" i="26" s="1"/>
  <c r="X10" i="13"/>
  <c r="Y7" i="10"/>
  <c r="X21" i="10"/>
  <c r="X15" i="10"/>
  <c r="Y27" i="9"/>
  <c r="Y27" i="10" s="1"/>
  <c r="X21" i="12"/>
  <c r="X25" i="12"/>
  <c r="Y9" i="12"/>
  <c r="Y9" i="15" s="1"/>
  <c r="Y13" i="12"/>
  <c r="Y13" i="15" s="1"/>
  <c r="Y5" i="24"/>
  <c r="Y5" i="27" s="1"/>
  <c r="Y29" i="23"/>
  <c r="Y29" i="26" s="1"/>
  <c r="X27" i="19"/>
  <c r="X27" i="23" s="1"/>
  <c r="X27" i="26" s="1"/>
  <c r="X32" i="23"/>
  <c r="X32" i="26" s="1"/>
  <c r="X17" i="18"/>
  <c r="Y20" i="13"/>
  <c r="Y20" i="16" s="1"/>
  <c r="Y24" i="13"/>
  <c r="Y24" i="16" s="1"/>
  <c r="X4" i="8"/>
  <c r="X24" i="45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X13" i="29"/>
  <c r="X143" i="29" s="1"/>
  <c r="Y29" i="25"/>
  <c r="Y29" i="28" s="1"/>
  <c r="Y28" i="12"/>
  <c r="Y28" i="15" s="1"/>
  <c r="X62" i="45"/>
  <c r="X109" i="46"/>
  <c r="X31" i="46"/>
  <c r="X35" i="46"/>
  <c r="X39" i="46"/>
  <c r="Y43" i="44"/>
  <c r="X69" i="46"/>
  <c r="X73" i="46"/>
  <c r="X77" i="46"/>
  <c r="Y105" i="44"/>
  <c r="X15" i="42"/>
  <c r="X51" i="42"/>
  <c r="X70" i="42"/>
  <c r="X89" i="42"/>
  <c r="X97" i="42"/>
  <c r="X116" i="42"/>
  <c r="X135" i="42"/>
  <c r="X153" i="42"/>
  <c r="X171" i="42"/>
  <c r="Y13" i="24"/>
  <c r="Y13" i="27" s="1"/>
  <c r="X23" i="21"/>
  <c r="Y21" i="21"/>
  <c r="Y25" i="21"/>
  <c r="Y14" i="23"/>
  <c r="Y14" i="26" s="1"/>
  <c r="X8" i="25"/>
  <c r="X8" i="28" s="1"/>
  <c r="Y8" i="13"/>
  <c r="Y8" i="16" s="1"/>
  <c r="Y12" i="13"/>
  <c r="Y12" i="16" s="1"/>
  <c r="Y22" i="12"/>
  <c r="Y22" i="15" s="1"/>
  <c r="Y26" i="12"/>
  <c r="X44" i="45"/>
  <c r="X82" i="45"/>
  <c r="X81" i="45" s="1"/>
  <c r="X125" i="44"/>
  <c r="X124" i="44" s="1"/>
  <c r="X4" i="20"/>
  <c r="X4" i="24" s="1"/>
  <c r="X4" i="27" s="1"/>
  <c r="Y4" i="18"/>
  <c r="Y3" i="18" s="1"/>
  <c r="Y16" i="24" s="1"/>
  <c r="Y27" i="18"/>
  <c r="Y27" i="25" s="1"/>
  <c r="Y27" i="28" s="1"/>
  <c r="Y28" i="14"/>
  <c r="Y28" i="17" s="1"/>
  <c r="X25" i="10"/>
  <c r="X4" i="9"/>
  <c r="Y6" i="12"/>
  <c r="Y6" i="15" s="1"/>
  <c r="Y10" i="12"/>
  <c r="Y10" i="15" s="1"/>
  <c r="Y6" i="26"/>
  <c r="Y7" i="28"/>
  <c r="Y30" i="27"/>
  <c r="Y19" i="27"/>
  <c r="Y20" i="28"/>
  <c r="Y10" i="26"/>
  <c r="Y29" i="27"/>
  <c r="Y28" i="28"/>
  <c r="Y19" i="28"/>
  <c r="Y6" i="28"/>
  <c r="Y25" i="26"/>
  <c r="Y9" i="26"/>
  <c r="Y23" i="27"/>
  <c r="Y18" i="27"/>
  <c r="Y7" i="27"/>
  <c r="Y17" i="27"/>
  <c r="Y18" i="28"/>
  <c r="Y8" i="26"/>
  <c r="Y22" i="27"/>
  <c r="Y11" i="27"/>
  <c r="Y6" i="27"/>
  <c r="Y31" i="27"/>
  <c r="Y30" i="28"/>
  <c r="Y8" i="28"/>
  <c r="Y26" i="27"/>
  <c r="Y21" i="28"/>
  <c r="Y10" i="27"/>
  <c r="Y21" i="26"/>
  <c r="Y13" i="26"/>
  <c r="Y162" i="61"/>
  <c r="Y129" i="61"/>
  <c r="Y144" i="62"/>
  <c r="Y144" i="61"/>
  <c r="Y86" i="61"/>
  <c r="Y48" i="61"/>
  <c r="Y165" i="62"/>
  <c r="Y165" i="61"/>
  <c r="Y110" i="61"/>
  <c r="Y63" i="61"/>
  <c r="Y25" i="61"/>
  <c r="Y147" i="62"/>
  <c r="Y125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162" i="63"/>
  <c r="Y424" i="65"/>
  <c r="Y25" i="62"/>
  <c r="Y82" i="63"/>
  <c r="Y4" i="63"/>
  <c r="Y462" i="67"/>
  <c r="Y529" i="68"/>
  <c r="Y553" i="68"/>
  <c r="Y443" i="67"/>
  <c r="Y424" i="71"/>
  <c r="Y424" i="72"/>
  <c r="Y406" i="71"/>
  <c r="Y442" i="71"/>
  <c r="Y442" i="72"/>
  <c r="Y20" i="6"/>
  <c r="Y137" i="6"/>
  <c r="Y31" i="16"/>
  <c r="Y23" i="16"/>
  <c r="Y19" i="16"/>
  <c r="Y11" i="16"/>
  <c r="Y7" i="16"/>
  <c r="Y19" i="17"/>
  <c r="Y7" i="17"/>
  <c r="Y30" i="17"/>
  <c r="Y165" i="51"/>
  <c r="Y110" i="51"/>
  <c r="Y147" i="51"/>
  <c r="Y162" i="51"/>
  <c r="Y48" i="51"/>
  <c r="Y165" i="52"/>
  <c r="Y162" i="53"/>
  <c r="Y144" i="53"/>
  <c r="Y147" i="52"/>
  <c r="Y67" i="52"/>
  <c r="Y86" i="51"/>
  <c r="Y29" i="51"/>
  <c r="Y48" i="52"/>
  <c r="Y44" i="52"/>
  <c r="Y144" i="52"/>
  <c r="Y125" i="53"/>
  <c r="Y63" i="53"/>
  <c r="Y106" i="51"/>
  <c r="Y67" i="51"/>
  <c r="Y86" i="52"/>
  <c r="Y6" i="17"/>
  <c r="Y162" i="52"/>
  <c r="Y129" i="52"/>
  <c r="Y29" i="52"/>
  <c r="Y8" i="52"/>
  <c r="Y8" i="51"/>
  <c r="Y82" i="52"/>
  <c r="Y232" i="66"/>
  <c r="Y251" i="66"/>
  <c r="Y224" i="71"/>
  <c r="Y224" i="72"/>
  <c r="Y251" i="69"/>
  <c r="Y251" i="70"/>
  <c r="Y260" i="71"/>
  <c r="Y260" i="72"/>
  <c r="Y242" i="71"/>
  <c r="Y242" i="72"/>
  <c r="Y135" i="6"/>
  <c r="X30" i="28"/>
  <c r="X18" i="28"/>
  <c r="X6" i="28"/>
  <c r="X11" i="26"/>
  <c r="X25" i="27"/>
  <c r="X9" i="27"/>
  <c r="X13" i="27"/>
  <c r="X9" i="26"/>
  <c r="X23" i="27"/>
  <c r="X7" i="27"/>
  <c r="X31" i="26"/>
  <c r="X11" i="27"/>
  <c r="X7" i="26"/>
  <c r="X21" i="27"/>
  <c r="X5" i="27"/>
  <c r="X162" i="61"/>
  <c r="X129" i="61"/>
  <c r="X86" i="61"/>
  <c r="X48" i="61"/>
  <c r="X165" i="62"/>
  <c r="X110" i="62"/>
  <c r="X165" i="61"/>
  <c r="X110" i="61"/>
  <c r="X147" i="62"/>
  <c r="X125" i="62"/>
  <c r="X162" i="62"/>
  <c r="X67" i="62"/>
  <c r="X29" i="62"/>
  <c r="X8" i="62"/>
  <c r="X106" i="63"/>
  <c r="X67" i="61"/>
  <c r="X86" i="62"/>
  <c r="X48" i="62"/>
  <c r="X125" i="61"/>
  <c r="X144" i="63"/>
  <c r="X63" i="62"/>
  <c r="X462" i="65"/>
  <c r="X147" i="61"/>
  <c r="X424" i="67"/>
  <c r="X529" i="68"/>
  <c r="X553" i="68"/>
  <c r="X462" i="69"/>
  <c r="X442" i="71"/>
  <c r="X442" i="72"/>
  <c r="X424" i="71"/>
  <c r="X424" i="72"/>
  <c r="X406" i="71"/>
  <c r="X406" i="72"/>
  <c r="Y114" i="6"/>
  <c r="Y160" i="6"/>
  <c r="X135" i="72"/>
  <c r="X139" i="72"/>
  <c r="X143" i="72"/>
  <c r="Y316" i="71"/>
  <c r="X385" i="70"/>
  <c r="X45" i="6"/>
  <c r="X79" i="6"/>
  <c r="X115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36" i="71"/>
  <c r="Y318" i="71"/>
  <c r="Y366" i="70"/>
  <c r="Y16" i="31"/>
  <c r="Y17" i="31" s="1"/>
  <c r="Y16" i="35"/>
  <c r="Y17" i="35" s="1"/>
  <c r="Y16" i="36"/>
  <c r="Y16" i="34"/>
  <c r="Y17" i="34" s="1"/>
  <c r="Y16" i="30"/>
  <c r="Y17" i="30" s="1"/>
  <c r="Y18" i="6"/>
  <c r="Y116" i="6"/>
  <c r="Y158" i="6"/>
  <c r="Y162" i="6"/>
  <c r="Y167" i="6"/>
  <c r="X137" i="72"/>
  <c r="Y279" i="71"/>
  <c r="X318" i="71"/>
  <c r="X297" i="71"/>
  <c r="X315" i="71" s="1"/>
  <c r="X19" i="6"/>
  <c r="X7" i="15" s="1"/>
  <c r="X104" i="6"/>
  <c r="X113" i="6"/>
  <c r="X159" i="6"/>
  <c r="Y137" i="72"/>
  <c r="Y141" i="72"/>
  <c r="X134" i="72"/>
  <c r="X138" i="72"/>
  <c r="Y118" i="71"/>
  <c r="Y136" i="71" s="1"/>
  <c r="Y135" i="71"/>
  <c r="Y297" i="71"/>
  <c r="Y330" i="70"/>
  <c r="Y137" i="66"/>
  <c r="X115" i="72"/>
  <c r="X298" i="72"/>
  <c r="X319" i="72"/>
  <c r="X319" i="71"/>
  <c r="X310" i="70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136" i="70" s="1"/>
  <c r="Y294" i="70"/>
  <c r="Y290" i="70" s="1"/>
  <c r="Y102" i="69"/>
  <c r="Y98" i="69" s="1"/>
  <c r="X140" i="67"/>
  <c r="X291" i="70"/>
  <c r="X290" i="70" s="1"/>
  <c r="X99" i="69"/>
  <c r="X98" i="69" s="1"/>
  <c r="X136" i="69" s="1"/>
  <c r="X294" i="69"/>
  <c r="X290" i="69" s="1"/>
  <c r="Y140" i="67"/>
  <c r="X193" i="67"/>
  <c r="X366" i="67"/>
  <c r="Y174" i="66"/>
  <c r="Y117" i="65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41" i="65"/>
  <c r="X309" i="65"/>
  <c r="Y131" i="64"/>
  <c r="Y152" i="64" s="1"/>
  <c r="Y118" i="67"/>
  <c r="Y330" i="67"/>
  <c r="Y138" i="66"/>
  <c r="Y329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3" i="56"/>
  <c r="Y161" i="55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Y161" i="45"/>
  <c r="X62" i="44"/>
  <c r="Y143" i="44"/>
  <c r="Y16" i="33"/>
  <c r="Y17" i="33" s="1"/>
  <c r="Y138" i="29"/>
  <c r="Y6" i="29"/>
  <c r="Y115" i="29"/>
  <c r="Y128" i="29" s="1"/>
  <c r="X27" i="28"/>
  <c r="Y25" i="27"/>
  <c r="X21" i="2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X29" i="27"/>
  <c r="Y7" i="26"/>
  <c r="X23" i="26"/>
  <c r="Y45" i="46"/>
  <c r="X125" i="45"/>
  <c r="X127" i="46"/>
  <c r="Y18" i="36"/>
  <c r="X18" i="34"/>
  <c r="Y18" i="30"/>
  <c r="X112" i="29"/>
  <c r="X125" i="29" s="1"/>
  <c r="X118" i="29"/>
  <c r="X7" i="28"/>
  <c r="Y21" i="27"/>
  <c r="Y25" i="45"/>
  <c r="Y43" i="45"/>
  <c r="X164" i="45"/>
  <c r="X165" i="46"/>
  <c r="X43" i="44"/>
  <c r="X161" i="44"/>
  <c r="X3" i="37"/>
  <c r="Y18" i="35"/>
  <c r="Y18" i="34"/>
  <c r="X18" i="33"/>
  <c r="Y18" i="31"/>
  <c r="X18" i="30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Y14" i="27"/>
  <c r="X31" i="27"/>
  <c r="X19" i="26"/>
  <c r="X25" i="26"/>
  <c r="X21" i="28"/>
  <c r="Y32" i="16"/>
  <c r="Y163" i="46"/>
  <c r="Y162" i="44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X8" i="26"/>
  <c r="X12" i="26"/>
  <c r="Y30" i="23"/>
  <c r="Y30" i="26" s="1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4" i="9"/>
  <c r="Y5" i="13"/>
  <c r="Y5" i="16" s="1"/>
  <c r="Y5" i="10"/>
  <c r="Y9" i="13"/>
  <c r="Y9" i="16" s="1"/>
  <c r="Y9" i="10"/>
  <c r="Y13" i="13"/>
  <c r="Y13" i="16" s="1"/>
  <c r="Y13" i="10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7" i="23" s="1"/>
  <c r="Y17" i="26" s="1"/>
  <c r="Y18" i="23"/>
  <c r="Y18" i="26" s="1"/>
  <c r="Y6" i="16"/>
  <c r="X23" i="16"/>
  <c r="Y28" i="26"/>
  <c r="Y4" i="22"/>
  <c r="Y5" i="25"/>
  <c r="Y5" i="28" s="1"/>
  <c r="Y17" i="22"/>
  <c r="Y17" i="25" s="1"/>
  <c r="Y17" i="28" s="1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26" i="16"/>
  <c r="Y7" i="15"/>
  <c r="Y11" i="15"/>
  <c r="Y18" i="21"/>
  <c r="Y15" i="20"/>
  <c r="Y15" i="21" s="1"/>
  <c r="Y16" i="21"/>
  <c r="X30" i="27"/>
  <c r="X6" i="23"/>
  <c r="X6" i="26" s="1"/>
  <c r="X4" i="19"/>
  <c r="X10" i="26"/>
  <c r="Y20" i="15"/>
  <c r="Y23" i="10"/>
  <c r="X5" i="25"/>
  <c r="X5" i="28" s="1"/>
  <c r="Y23" i="26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X9" i="15" l="1"/>
  <c r="X13" i="15"/>
  <c r="X7" i="16"/>
  <c r="X21" i="15"/>
  <c r="Y154" i="6"/>
  <c r="X27" i="16"/>
  <c r="X43" i="54"/>
  <c r="X25" i="62"/>
  <c r="X4" i="63"/>
  <c r="X424" i="65"/>
  <c r="X443" i="66"/>
  <c r="X577" i="68"/>
  <c r="X576" i="68" s="1"/>
  <c r="Y232" i="67"/>
  <c r="X29" i="15"/>
  <c r="Y409" i="68"/>
  <c r="Y27" i="13"/>
  <c r="Y27" i="16" s="1"/>
  <c r="Y81" i="56"/>
  <c r="Y4" i="51"/>
  <c r="Y577" i="68"/>
  <c r="Y576" i="68" s="1"/>
  <c r="Y441" i="71"/>
  <c r="X17" i="33"/>
  <c r="Y152" i="6"/>
  <c r="X152" i="6"/>
  <c r="Y119" i="6"/>
  <c r="Y4" i="62"/>
  <c r="Y443" i="66"/>
  <c r="Y443" i="70"/>
  <c r="X443" i="67"/>
  <c r="Y270" i="66"/>
  <c r="X161" i="63"/>
  <c r="X17" i="23"/>
  <c r="X17" i="26" s="1"/>
  <c r="Y251" i="65"/>
  <c r="Y335" i="68"/>
  <c r="X137" i="65"/>
  <c r="X154" i="6"/>
  <c r="X328" i="65"/>
  <c r="X12" i="29"/>
  <c r="X13" i="16"/>
  <c r="Y106" i="63"/>
  <c r="Y105" i="63" s="1"/>
  <c r="X25" i="61"/>
  <c r="X31" i="15"/>
  <c r="X9" i="16"/>
  <c r="X17" i="15"/>
  <c r="X27" i="15"/>
  <c r="X133" i="71"/>
  <c r="X4" i="12"/>
  <c r="X4" i="15" s="1"/>
  <c r="Y155" i="6"/>
  <c r="X21" i="16"/>
  <c r="X11" i="16"/>
  <c r="X117" i="66"/>
  <c r="Y462" i="65"/>
  <c r="X25" i="63"/>
  <c r="Y309" i="70"/>
  <c r="X31" i="16"/>
  <c r="X11" i="15"/>
  <c r="X81" i="46"/>
  <c r="Y63" i="62"/>
  <c r="Y125" i="61"/>
  <c r="Y142" i="6"/>
  <c r="X4" i="10"/>
  <c r="Y145" i="6"/>
  <c r="Y129" i="6"/>
  <c r="Y156" i="6"/>
  <c r="X82" i="46"/>
  <c r="X4" i="14"/>
  <c r="X4" i="17" s="1"/>
  <c r="Y167" i="68"/>
  <c r="X19" i="17"/>
  <c r="X19" i="16"/>
  <c r="Y328" i="65"/>
  <c r="X162" i="6"/>
  <c r="X161" i="6"/>
  <c r="X7" i="17"/>
  <c r="X25" i="16"/>
  <c r="Y161" i="44"/>
  <c r="Y62" i="56"/>
  <c r="X153" i="6"/>
  <c r="X156" i="6"/>
  <c r="Y142" i="68"/>
  <c r="Y166" i="68" s="1"/>
  <c r="Y131" i="6"/>
  <c r="Y27" i="23"/>
  <c r="Y27" i="26" s="1"/>
  <c r="X329" i="67"/>
  <c r="X28" i="6"/>
  <c r="Y136" i="65"/>
  <c r="X133" i="72"/>
  <c r="X3" i="9"/>
  <c r="X3" i="11"/>
  <c r="Y161" i="56"/>
  <c r="Y17" i="36"/>
  <c r="Y82" i="56"/>
  <c r="X24" i="46"/>
  <c r="X143" i="56"/>
  <c r="Y43" i="55"/>
  <c r="Y43" i="56" s="1"/>
  <c r="X168" i="6"/>
  <c r="Y120" i="6"/>
  <c r="X20" i="6"/>
  <c r="X17" i="25"/>
  <c r="X17" i="28" s="1"/>
  <c r="X155" i="6"/>
  <c r="X131" i="29"/>
  <c r="X120" i="6"/>
  <c r="X43" i="56"/>
  <c r="Y329" i="69"/>
  <c r="X4" i="21"/>
  <c r="X4" i="13"/>
  <c r="X4" i="16" s="1"/>
  <c r="Y127" i="29"/>
  <c r="X62" i="46"/>
  <c r="X27" i="17"/>
  <c r="X19" i="15"/>
  <c r="X25" i="15"/>
  <c r="X224" i="72"/>
  <c r="X242" i="72"/>
  <c r="X260" i="71"/>
  <c r="X224" i="71"/>
  <c r="X144" i="53"/>
  <c r="X44" i="52"/>
  <c r="X162" i="51"/>
  <c r="X144" i="51"/>
  <c r="X4" i="51"/>
  <c r="Y17" i="21"/>
  <c r="X3" i="22"/>
  <c r="X3" i="25" s="1"/>
  <c r="X143" i="44"/>
  <c r="X143" i="46" s="1"/>
  <c r="X144" i="46"/>
  <c r="Y16" i="13"/>
  <c r="Y15" i="13" s="1"/>
  <c r="Y15" i="16" s="1"/>
  <c r="X130" i="6"/>
  <c r="Y121" i="6"/>
  <c r="X124" i="55"/>
  <c r="X124" i="56" s="1"/>
  <c r="X3" i="20"/>
  <c r="Y43" i="46"/>
  <c r="Y14" i="12"/>
  <c r="Y14" i="15" s="1"/>
  <c r="Y315" i="71"/>
  <c r="X24" i="56"/>
  <c r="Y142" i="29"/>
  <c r="Y3" i="56"/>
  <c r="X136" i="70"/>
  <c r="Y115" i="71"/>
  <c r="X82" i="63"/>
  <c r="X81" i="63" s="1"/>
  <c r="X82" i="62"/>
  <c r="Y270" i="70"/>
  <c r="Y269" i="70" s="1"/>
  <c r="Y269" i="66"/>
  <c r="Y251" i="67"/>
  <c r="Y300" i="64"/>
  <c r="Y299" i="64" s="1"/>
  <c r="Y4" i="53"/>
  <c r="Y3" i="53" s="1"/>
  <c r="Y62" i="53"/>
  <c r="Y63" i="52"/>
  <c r="Y82" i="51"/>
  <c r="X43" i="45"/>
  <c r="X43" i="46" s="1"/>
  <c r="X44" i="46"/>
  <c r="Y137" i="29"/>
  <c r="Y18" i="37"/>
  <c r="X44" i="62"/>
  <c r="X491" i="64"/>
  <c r="Y44" i="53"/>
  <c r="Y43" i="53" s="1"/>
  <c r="Y424" i="69"/>
  <c r="Y461" i="67"/>
  <c r="Y443" i="65"/>
  <c r="Y106" i="62"/>
  <c r="X18" i="31"/>
  <c r="X461" i="69"/>
  <c r="Y16" i="23"/>
  <c r="Y16" i="12"/>
  <c r="Y15" i="12" s="1"/>
  <c r="Y15" i="15" s="1"/>
  <c r="Y131" i="29"/>
  <c r="X128" i="29"/>
  <c r="X3" i="56"/>
  <c r="X137" i="70"/>
  <c r="X332" i="69"/>
  <c r="X424" i="66"/>
  <c r="Y232" i="69"/>
  <c r="Y334" i="68"/>
  <c r="Y311" i="68"/>
  <c r="Y279" i="64"/>
  <c r="X14" i="23"/>
  <c r="X14" i="26" s="1"/>
  <c r="X18" i="36"/>
  <c r="X18" i="37"/>
  <c r="X18" i="35"/>
  <c r="X16" i="29"/>
  <c r="Y130" i="29"/>
  <c r="Y162" i="46"/>
  <c r="X406" i="64"/>
  <c r="Y140" i="69"/>
  <c r="X105" i="63"/>
  <c r="X512" i="64"/>
  <c r="X511" i="64" s="1"/>
  <c r="X63" i="63"/>
  <c r="X62" i="63" s="1"/>
  <c r="X14" i="24"/>
  <c r="X14" i="27" s="1"/>
  <c r="Y105" i="46"/>
  <c r="Y18" i="32"/>
  <c r="Y290" i="67"/>
  <c r="Y328" i="67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447" i="67"/>
  <c r="Y446" i="67" s="1"/>
  <c r="Y442" i="67" s="1"/>
  <c r="Y4" i="61"/>
  <c r="Y128" i="61"/>
  <c r="Y124" i="61" s="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9" i="51"/>
  <c r="X48" i="51"/>
  <c r="X165" i="52"/>
  <c r="X110" i="52"/>
  <c r="X162" i="53"/>
  <c r="X63" i="51"/>
  <c r="X147" i="52"/>
  <c r="X67" i="52"/>
  <c r="X29" i="52"/>
  <c r="X8" i="52"/>
  <c r="X67" i="51"/>
  <c r="X29" i="51"/>
  <c r="X8" i="51"/>
  <c r="X162" i="52"/>
  <c r="X129" i="52"/>
  <c r="X48" i="52"/>
  <c r="X86" i="51"/>
  <c r="X144" i="52"/>
  <c r="X86" i="52"/>
  <c r="X106" i="52"/>
  <c r="X242" i="71"/>
  <c r="X232" i="70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3" i="21" s="1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47" i="66"/>
  <c r="X446" i="66" s="1"/>
  <c r="X442" i="66" s="1"/>
  <c r="X85" i="62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43" i="51" l="1"/>
  <c r="Y16" i="16"/>
  <c r="X251" i="70"/>
  <c r="X82" i="52"/>
  <c r="Y62" i="62"/>
  <c r="Y278" i="64"/>
  <c r="X81" i="62"/>
  <c r="X43" i="62"/>
  <c r="X259" i="71"/>
  <c r="Y310" i="68"/>
  <c r="X335" i="68"/>
  <c r="Y250" i="67"/>
  <c r="X3" i="62"/>
  <c r="Y442" i="65"/>
  <c r="Y62" i="52"/>
  <c r="X490" i="64"/>
  <c r="X334" i="68"/>
  <c r="Y16" i="15"/>
  <c r="X62" i="61"/>
  <c r="Y469" i="64"/>
  <c r="X423" i="70"/>
  <c r="Y3" i="61"/>
  <c r="Y81" i="51"/>
  <c r="X3" i="29"/>
  <c r="Y423" i="66"/>
  <c r="Y423" i="69"/>
  <c r="Y423" i="70"/>
  <c r="Y105" i="62"/>
  <c r="Y231" i="69"/>
  <c r="Y24" i="52"/>
  <c r="X423" i="66"/>
  <c r="Y3" i="25"/>
  <c r="Y124" i="52"/>
  <c r="X259" i="72"/>
  <c r="X270" i="69"/>
  <c r="X269" i="69" s="1"/>
  <c r="X232" i="65"/>
  <c r="X44" i="51"/>
  <c r="X161" i="53"/>
  <c r="X63" i="52"/>
  <c r="X125" i="51"/>
  <c r="Y286" i="68"/>
  <c r="X166" i="68"/>
  <c r="Y3" i="46"/>
  <c r="Y133" i="71"/>
  <c r="X311" i="68"/>
  <c r="X4" i="53"/>
  <c r="X3" i="53" s="1"/>
  <c r="X25" i="52"/>
  <c r="Y134" i="29"/>
  <c r="Y3" i="12"/>
  <c r="X251" i="69"/>
  <c r="X106" i="51"/>
  <c r="Y3" i="23"/>
  <c r="Y423" i="67"/>
  <c r="X3" i="17"/>
  <c r="X134" i="29"/>
  <c r="Y3" i="14"/>
  <c r="X3" i="12"/>
  <c r="Y15" i="23"/>
  <c r="Y15" i="26" s="1"/>
  <c r="Y16" i="26"/>
  <c r="X3" i="28"/>
  <c r="X442" i="69"/>
  <c r="X136" i="66"/>
  <c r="X270" i="67"/>
  <c r="X269" i="67" s="1"/>
  <c r="X125" i="52"/>
  <c r="X25" i="51"/>
  <c r="X3" i="61"/>
  <c r="Y442" i="69"/>
  <c r="Y231" i="65"/>
  <c r="X118" i="6"/>
  <c r="Y105" i="52"/>
  <c r="X3" i="23"/>
  <c r="X232" i="67"/>
  <c r="X251" i="65"/>
  <c r="X270" i="66"/>
  <c r="X269" i="66" s="1"/>
  <c r="X3" i="46"/>
  <c r="X3" i="10"/>
  <c r="Y24" i="51"/>
  <c r="X3" i="27"/>
  <c r="X139" i="29"/>
  <c r="X3" i="16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4" i="52" l="1"/>
  <c r="X310" i="68"/>
  <c r="X124" i="51"/>
  <c r="X62" i="52"/>
  <c r="X24" i="51"/>
  <c r="X124" i="52"/>
  <c r="X231" i="65"/>
  <c r="X105" i="51"/>
  <c r="X250" i="66"/>
  <c r="X231" i="67"/>
  <c r="X250" i="65"/>
  <c r="Y139" i="29"/>
  <c r="Y133" i="29" s="1"/>
  <c r="Y3" i="15"/>
  <c r="X133" i="29"/>
  <c r="Y3" i="16"/>
  <c r="Y3" i="28"/>
  <c r="X3" i="52"/>
  <c r="X3" i="15"/>
  <c r="X231" i="66"/>
  <c r="Y3" i="26"/>
  <c r="X3" i="26"/>
  <c r="Y3" i="27"/>
  <c r="Y3" i="17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T28" i="6" l="1"/>
  <c r="L28" i="6"/>
  <c r="N28" i="6"/>
  <c r="B28" i="6"/>
  <c r="F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93" i="69" l="1"/>
  <c r="W153" i="64"/>
  <c r="W81" i="54"/>
  <c r="W17" i="12"/>
  <c r="W164" i="49"/>
  <c r="W161" i="49" s="1"/>
  <c r="W214" i="68"/>
  <c r="W442" i="72"/>
  <c r="W406" i="72"/>
  <c r="W442" i="71"/>
  <c r="W424" i="71"/>
  <c r="W406" i="71"/>
  <c r="W162" i="62"/>
  <c r="W144" i="62"/>
  <c r="W162" i="61"/>
  <c r="W144" i="61"/>
  <c r="W224" i="72"/>
  <c r="W260" i="72"/>
  <c r="W260" i="71"/>
  <c r="W242" i="71"/>
  <c r="W224" i="71"/>
  <c r="W162" i="52"/>
  <c r="W144" i="53"/>
  <c r="W144" i="52"/>
  <c r="W162" i="51"/>
  <c r="W144" i="51"/>
  <c r="W162" i="53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3"/>
  <c r="W144" i="63"/>
  <c r="W12" i="15"/>
  <c r="W242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8" i="4"/>
  <c r="B17" i="4"/>
  <c r="B65" i="4"/>
  <c r="B48" i="4"/>
  <c r="B39" i="4"/>
  <c r="B78" i="4"/>
  <c r="B12" i="4"/>
  <c r="B35" i="4"/>
  <c r="B80" i="4"/>
  <c r="B40" i="4"/>
  <c r="B21" i="4"/>
  <c r="B22" i="4"/>
  <c r="B56" i="4"/>
  <c r="B70" i="4"/>
  <c r="B60" i="4"/>
  <c r="B38" i="4"/>
  <c r="B45" i="4"/>
  <c r="B34" i="4"/>
  <c r="B54" i="4"/>
  <c r="B24" i="4"/>
  <c r="B58" i="4"/>
  <c r="B10" i="4"/>
  <c r="B8" i="4"/>
  <c r="B47" i="4"/>
  <c r="B33" i="4"/>
  <c r="B82" i="4"/>
  <c r="B7" i="4"/>
  <c r="B84" i="4"/>
  <c r="B73" i="4"/>
  <c r="B49" i="4"/>
  <c r="B67" i="4"/>
  <c r="B79" i="4"/>
  <c r="B57" i="4"/>
  <c r="B66" i="4"/>
  <c r="B37" i="4"/>
  <c r="B27" i="4"/>
  <c r="B13" i="4"/>
  <c r="B9" i="4"/>
  <c r="B72" i="4"/>
  <c r="B81" i="4"/>
  <c r="B14" i="4"/>
  <c r="B52" i="4"/>
  <c r="B15" i="4"/>
  <c r="B46" i="4"/>
  <c r="B4" i="4"/>
  <c r="B41" i="4"/>
  <c r="B36" i="4"/>
  <c r="B29" i="4"/>
  <c r="B20" i="4"/>
  <c r="B44" i="4"/>
  <c r="B71" i="4"/>
  <c r="B61" i="4"/>
  <c r="B26" i="4"/>
  <c r="B23" i="4"/>
  <c r="B16" i="4"/>
  <c r="B25" i="4"/>
  <c r="B76" i="4"/>
  <c r="B59" i="4"/>
  <c r="B64" i="4"/>
  <c r="B55" i="4"/>
  <c r="B77" i="4"/>
  <c r="B28" i="4"/>
  <c r="B69" i="4"/>
  <c r="B83" i="4"/>
  <c r="B30" i="4"/>
  <c r="B53" i="4"/>
  <c r="B11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T53" i="6" l="1"/>
  <c r="S53" i="6"/>
  <c r="L53" i="6"/>
  <c r="U53" i="6"/>
  <c r="V53" i="6"/>
  <c r="D53" i="6"/>
  <c r="O53" i="6"/>
  <c r="P53" i="6"/>
  <c r="G53" i="6"/>
  <c r="B53" i="6"/>
  <c r="K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E17" i="13"/>
  <c r="E17" i="16" s="1"/>
  <c r="F3" i="10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V3" i="25" l="1"/>
  <c r="O113" i="68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<sst xmlns="http://schemas.openxmlformats.org/spreadsheetml/2006/main" count="18216" uniqueCount="4948">
  <si>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</si>
  <si>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</si>
  <si>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</si>
  <si>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</si>
  <si>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</si>
  <si>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</si>
  <si>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</si>
  <si>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</si>
  <si>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</si>
  <si>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</si>
  <si>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</si>
  <si>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</si>
  <si>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</si>
  <si>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</si>
  <si>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</si>
  <si>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</si>
  <si>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</si>
  <si>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</si>
  <si>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</si>
  <si>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</si>
  <si>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</si>
  <si>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</si>
  <si>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</si>
  <si>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</si>
  <si>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</si>
  <si>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</si>
  <si>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</si>
  <si>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</si>
  <si>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</si>
  <si>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</si>
  <si>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</si>
  <si>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</si>
  <si>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</si>
  <si>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</si>
  <si>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</si>
  <si>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</si>
  <si>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</si>
  <si>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</si>
  <si>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</si>
  <si>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</si>
  <si>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</si>
  <si>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</si>
  <si>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</si>
  <si>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</si>
  <si>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</si>
  <si>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</si>
  <si>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</si>
  <si>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</si>
  <si>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</si>
  <si>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</si>
  <si>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</si>
  <si>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</si>
  <si>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</si>
  <si>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</si>
  <si>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</si>
  <si>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</si>
  <si>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</si>
  <si>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</si>
  <si>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</si>
  <si>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</si>
  <si>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</si>
  <si>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</si>
  <si>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</si>
  <si>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</si>
  <si>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</si>
  <si>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</si>
  <si>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</si>
  <si>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</si>
  <si>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</si>
  <si>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</si>
  <si>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</si>
  <si>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</si>
  <si>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</si>
  <si>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</si>
  <si>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</si>
  <si>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</si>
  <si>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</si>
  <si>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</si>
  <si>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</si>
  <si>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</si>
  <si>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</si>
  <si>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</si>
  <si>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</si>
  <si>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</si>
  <si>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</si>
  <si>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</si>
  <si>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</si>
  <si>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</si>
  <si>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</si>
  <si>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</si>
  <si>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</si>
  <si>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</si>
  <si>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</si>
  <si>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</si>
  <si>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</si>
  <si>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</si>
  <si>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</si>
  <si>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</si>
  <si>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</si>
  <si>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</si>
  <si>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</si>
  <si>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</si>
  <si>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</si>
  <si>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</si>
  <si>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</si>
  <si>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</si>
  <si>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</si>
  <si>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</si>
  <si>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</si>
  <si>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</si>
  <si>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</si>
  <si>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</si>
  <si>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</si>
  <si>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</si>
  <si>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</si>
  <si>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</si>
  <si>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</si>
  <si>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</si>
  <si>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</si>
  <si>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</si>
  <si>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</si>
  <si>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</si>
  <si>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</si>
  <si>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</si>
  <si>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</si>
  <si>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</si>
  <si>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</si>
  <si>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</si>
  <si>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</si>
  <si>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</si>
  <si>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</si>
  <si>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</si>
  <si>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</si>
  <si>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</si>
  <si>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</si>
  <si>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</si>
  <si>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</si>
  <si>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</si>
  <si>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</si>
  <si>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</si>
  <si>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</si>
  <si>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</si>
  <si>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</si>
  <si>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</si>
  <si>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</si>
  <si>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</si>
  <si>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</si>
  <si>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</si>
  <si>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</si>
  <si>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</si>
  <si>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</si>
  <si>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</si>
  <si>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</si>
  <si>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</si>
  <si>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</si>
  <si>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</si>
  <si>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</si>
  <si>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</si>
  <si>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</si>
  <si>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</si>
  <si>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</si>
  <si>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</si>
  <si>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</si>
  <si>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</si>
  <si>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</si>
  <si>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</si>
  <si>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</si>
  <si>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</si>
  <si>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</si>
  <si>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</si>
  <si>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</si>
  <si>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</si>
  <si>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</si>
  <si>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</si>
  <si>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</si>
  <si>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</si>
  <si>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</si>
  <si>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</si>
  <si>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</si>
  <si>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</si>
  <si>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</si>
  <si>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</si>
  <si>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</si>
  <si>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</si>
  <si>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</si>
  <si>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</si>
  <si>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</si>
  <si>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</si>
  <si>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</si>
  <si>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</si>
  <si>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</si>
  <si>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</si>
  <si>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</si>
  <si>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</si>
  <si>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</si>
  <si>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</si>
  <si>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</si>
  <si>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</si>
  <si>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</si>
  <si>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</si>
  <si>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</si>
  <si>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</si>
  <si>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</si>
  <si>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</si>
  <si>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</si>
  <si>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</si>
  <si>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</si>
  <si>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</si>
  <si>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</si>
  <si>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</si>
  <si>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</si>
  <si>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</si>
  <si>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</si>
  <si>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</si>
  <si>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</si>
  <si>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</si>
  <si>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SI</t>
  </si>
  <si>
    <t>Slovenia</t>
  </si>
  <si>
    <t>Household consumption expenditure (M€2023)</t>
  </si>
  <si>
    <t>Household consumption expenditure per capita (€2023)</t>
  </si>
  <si>
    <t>Household consumption expenditure per household (€2023)</t>
  </si>
  <si>
    <t>SI - Residential sector summary</t>
  </si>
  <si>
    <t>Macro.Meuro2015.SI.ConsumptionExpenditure</t>
  </si>
  <si>
    <t>Macro.number.SI.Population</t>
  </si>
  <si>
    <t>NUM.number.SI.Res.HH</t>
  </si>
  <si>
    <t>SurfaceArea.ksqm.SI.Res.HH</t>
  </si>
  <si>
    <t>NUM.number.SI.Res.HHnew</t>
  </si>
  <si>
    <t>SurfaceArea.ksqm.SI.Res.HHnew</t>
  </si>
  <si>
    <t>HDD.Celsius.SI.Actual</t>
  </si>
  <si>
    <t>HDD.Celsius.SI.Mean</t>
  </si>
  <si>
    <t>HDD.ratio.SI.Relative</t>
  </si>
  <si>
    <t>FEC.ktoe.SI.ES.Res</t>
  </si>
  <si>
    <t>FEC.ktoe.SI.ES.Res.Solids</t>
  </si>
  <si>
    <t>FEC.ktoe.SI.ES.Res.LPG</t>
  </si>
  <si>
    <t>FEC.ktoe.SI.ES.Res.Oil</t>
  </si>
  <si>
    <t>FEC.ktoe.SI.ES.Res.NG</t>
  </si>
  <si>
    <t>FEC.ktoe.SI.ES.Res.Biomass_Waste</t>
  </si>
  <si>
    <t>FEC.ktoe.SI.ES.Res.Biogas</t>
  </si>
  <si>
    <t>FEC.ktoe.SI.ES.Res.LiqBio</t>
  </si>
  <si>
    <t>FEC.ktoe.SI.ES.Res.Solar</t>
  </si>
  <si>
    <t>FEC.ktoe.SI.ES.Res.Geo</t>
  </si>
  <si>
    <t>FEC.ktoe.SI.ES.Res.Ambient</t>
  </si>
  <si>
    <t>FEC.ktoe.SI.ES.Res.Steam_Distr</t>
  </si>
  <si>
    <t>FEC.ktoe.SI.ES.Res.Elec</t>
  </si>
  <si>
    <t>FEC.ktoe.SI.Res.HH</t>
  </si>
  <si>
    <t>FEC.ktoe.SI.Res.HH.Thermal</t>
  </si>
  <si>
    <t>FEC.ktoe.SI.Res.HH.Thermal.SH</t>
  </si>
  <si>
    <t>FEC.ktoe.SI.Res.HH.Thermal.SC</t>
  </si>
  <si>
    <t>FEC.ktoe.SI.Res.HH.Thermal.WH</t>
  </si>
  <si>
    <t>FEC.ktoe.SI.Res.HH.Thermal.CO</t>
  </si>
  <si>
    <t>FEC.ktoe.SI.Res.HH.Appl</t>
  </si>
  <si>
    <t>EMI.ktCO2.SI.ES.Res</t>
  </si>
  <si>
    <t>EMI.ktCO2.SI.ES.Res.Solids</t>
  </si>
  <si>
    <t>EMI.ktCO2.SI.ES.Res.LPG</t>
  </si>
  <si>
    <t>EMI.ktCO2.SI.ES.Res.Oil</t>
  </si>
  <si>
    <t>EMI.ktCO2.SI.ES.Res.NG</t>
  </si>
  <si>
    <t>EMI.ktCO2.SI.ES.Res.Biomass_Waste</t>
  </si>
  <si>
    <t>EMI.ktCO2.SI.ES.Res.Biogas</t>
  </si>
  <si>
    <t>EMI.ktCO2.SI.ES.Res.LiqBio</t>
  </si>
  <si>
    <t>EMI.ktCO2.SI.ES.Res.Solar</t>
  </si>
  <si>
    <t>EMI.ktCO2.SI.ES.Res.Geo</t>
  </si>
  <si>
    <t>EMI.ktCO2.SI.ES.Res.Ambient</t>
  </si>
  <si>
    <t>EMI.ktCO2.SI.ES.Res.Steam_Distr</t>
  </si>
  <si>
    <t>EMI.ktCO2.SI.ES.Res.Elec</t>
  </si>
  <si>
    <t>EMI.ktCO2.SI.Res.HH</t>
  </si>
  <si>
    <t>EMI.ktCO2.SI.Res.HH.Thermal</t>
  </si>
  <si>
    <t>EMI.ktCO2.SI.Res.HH.Thermal.SH</t>
  </si>
  <si>
    <t>EMI.ktCO2.SI.Res.HH.Thermal.SC</t>
  </si>
  <si>
    <t>EMI.ktCO2.SI.Res.HH.Thermal.WH</t>
  </si>
  <si>
    <t>EMI.ktCO2.SI.Res.HH.Thermal.CO</t>
  </si>
  <si>
    <t>EMI.ktCO2.SI.Res.HH.Appl</t>
  </si>
  <si>
    <t>FEC_per_household.kWh.SI.Res.HH</t>
  </si>
  <si>
    <t>FEC_per_household.kWh.SI.Res.HH.Thermal</t>
  </si>
  <si>
    <t>FEC_per_household.kWh.SI.Res.HH.Thermal.SH</t>
  </si>
  <si>
    <t>FEC_per_household.kWh.SI.Res.HH.Thermal.SC</t>
  </si>
  <si>
    <t>FEC_per_household.kWh.SI.Res.HH.Thermal.WH</t>
  </si>
  <si>
    <t>FEC_per_household.kWh.SI.Res.HH.Thermal.CO</t>
  </si>
  <si>
    <t>FEC_per_household.kWh.SI.Res.HH.Appl</t>
  </si>
  <si>
    <t>TES_per_household.kWh.SI.Res.HH.Thermal</t>
  </si>
  <si>
    <t>TES_per_household.kWh.SI.Res.HH.Thermal.SH</t>
  </si>
  <si>
    <t>TES_per_household.kWh.SI.Res.HH.Thermal.SC</t>
  </si>
  <si>
    <t>TES_per_household.kWh.SI.Res.HH.Thermal.WH</t>
  </si>
  <si>
    <t>TES_per_household.kWh.SI.Res.HH.Thermal.CO</t>
  </si>
  <si>
    <t>EMI_per_household.kgCO2.SI.Res.HH</t>
  </si>
  <si>
    <t>EMI_per_household.kgCO2.SI.Res.HH.Thermal</t>
  </si>
  <si>
    <t>EMI_per_household.kgCO2.SI.Res.HH.Thermal.SH</t>
  </si>
  <si>
    <t>EMI_per_household.kgCO2.SI.Res.HH.Thermal.SC</t>
  </si>
  <si>
    <t>EMI_per_household.kgCO2.SI.Res.HH.Thermal.WH</t>
  </si>
  <si>
    <t>EMI_per_household.kgCO2.SI.Res.HH.Thermal.CO</t>
  </si>
  <si>
    <t>EMI_per_household.kgCO2.SI.Res.HH.Appl</t>
  </si>
  <si>
    <t>Eff.ratio.SI.Res.HH.Thermal</t>
  </si>
  <si>
    <t>Eff.ratio.SI.Res.HH.Thermal.SH</t>
  </si>
  <si>
    <t>Eff.ratio.SI.Res.HH.Thermal.SC</t>
  </si>
  <si>
    <t>Eff.ratio.SI.Res.HH.Thermal.WH</t>
  </si>
  <si>
    <t>Eff.ratio.SI.Res.HH.Thermal.CO</t>
  </si>
  <si>
    <t>FEC_per_sqm.kWh.SI.Res.HH</t>
  </si>
  <si>
    <t>FEC_per_sqm.kWh.SI.Res.HH.Thermal</t>
  </si>
  <si>
    <t>FEC_per_sqm.kWh.SI.Res.HH.Thermal.SH</t>
  </si>
  <si>
    <t>FEC_per_sqm.kWh.SI.Res.HH.Thermal.SC</t>
  </si>
  <si>
    <t>FEC_per_sqm.kWh.SI.Res.HH.Thermal.WH</t>
  </si>
  <si>
    <t>FEC_per_sqm.kWh.SI.Res.HH.Thermal.CO</t>
  </si>
  <si>
    <t>FEC_per_sqm.kWh.SI.Res.HH.Appl</t>
  </si>
  <si>
    <t>TES_per_sqm.kWh.SI.Res.HH.Thermal</t>
  </si>
  <si>
    <t>TES_per_sqm.kWh.SI.Res.HH.Thermal.SH</t>
  </si>
  <si>
    <t>TES_per_sqm.kWh.SI.Res.HH.Thermal.SC</t>
  </si>
  <si>
    <t>TES_per_sqm.kWh.SI.Res.HH.Thermal.WH</t>
  </si>
  <si>
    <t>TES_per_sqm.kWh.SI.Res.HH.Thermal.CO</t>
  </si>
  <si>
    <t>EMI_per_sqm.kgCO2.SI.Res.HH</t>
  </si>
  <si>
    <t>EMI_per_sqm.kgCO2.SI.Res.HH.Thermal</t>
  </si>
  <si>
    <t>EMI_per_sqm.kgCO2.SI.Res.HH.Thermal.SH</t>
  </si>
  <si>
    <t>EMI_per_sqm.kgCO2.SI.Res.HH.Thermal.SC</t>
  </si>
  <si>
    <t>EMI_per_sqm.kgCO2.SI.Res.HH.Thermal.WH</t>
  </si>
  <si>
    <t>EMI_per_sqm.kgCO2.SI.Res.HH.Thermal.CO</t>
  </si>
  <si>
    <t>EMI_per_sqm.kgCO2.SI.Res.HH.Appl</t>
  </si>
  <si>
    <t>FEC_per_capita.kWh.SI.Res.HH</t>
  </si>
  <si>
    <t>FEC_per_capita.kWh.SI.Res.HH.Thermal</t>
  </si>
  <si>
    <t>FEC_per_capita.kWh.SI.Res.HH.Thermal.SH</t>
  </si>
  <si>
    <t>FEC_per_capita.kWh.SI.Res.HH.Thermal.SC</t>
  </si>
  <si>
    <t>FEC_per_capita.kWh.SI.Res.HH.Thermal.WH</t>
  </si>
  <si>
    <t>FEC_per_capita.kWh.SI.Res.HH.Thermal.CO</t>
  </si>
  <si>
    <t>FEC_per_capita.kWh.SI.Res.HH.Appl</t>
  </si>
  <si>
    <t>TES_per_capita.kWh.SI.Res.HH.Thermal</t>
  </si>
  <si>
    <t>TES_per_capita.kWh.SI.Res.HH.Thermal.SH</t>
  </si>
  <si>
    <t>TES_per_capita.kWh.SI.Res.HH.Thermal.SC</t>
  </si>
  <si>
    <t>TES_per_capita.kWh.SI.Res.HH.Thermal.WH</t>
  </si>
  <si>
    <t>TES_per_capita.kWh.SI.Res.HH.Thermal.CO</t>
  </si>
  <si>
    <t>EMI_per_capita.kgCO2.SI.Res.HH</t>
  </si>
  <si>
    <t>EMI_per_capita.kgCO2.SI.Res.HH.Thermal</t>
  </si>
  <si>
    <t>EMI_per_capita.kgCO2.SI.Res.HH.Thermal.SH</t>
  </si>
  <si>
    <t>EMI_per_capita.kgCO2.SI.Res.HH.Thermal.SC</t>
  </si>
  <si>
    <t>EMI_per_capita.kgCO2.SI.Res.HH.Thermal.WH</t>
  </si>
  <si>
    <t>EMI_per_capita.kgCO2.SI.Res.HH.Thermal.CO</t>
  </si>
  <si>
    <t>EMI_per_capita.kgCO2.SI.Res.HH.Appl</t>
  </si>
  <si>
    <t>SI - Number of households</t>
  </si>
  <si>
    <t>NUM.number.SI.Res.HH.Thermal</t>
  </si>
  <si>
    <t>NUM.number.SI.Res.HH.Thermal.SH</t>
  </si>
  <si>
    <t>NUM.number.SI.Res.HH.Thermal.SH.Solids</t>
  </si>
  <si>
    <t>NUM.number.SI.Res.HH.Thermal.SH.LPG</t>
  </si>
  <si>
    <t>NUM.number.SI.Res.HH.Thermal.SH.Oil</t>
  </si>
  <si>
    <t>NUM.number.SI.Res.HH.Thermal.SH.Gas</t>
  </si>
  <si>
    <t>NUM.number.SI.Res.HH.Thermal.SH.Biomass</t>
  </si>
  <si>
    <t>NUM.number.SI.Res.HH.Thermal.SH.Geo</t>
  </si>
  <si>
    <t>NUM.number.SI.Res.HH.Thermal.SH.DistrHeat</t>
  </si>
  <si>
    <t>NUM.number.SI.Res.HH.Thermal.SH.AdvElc</t>
  </si>
  <si>
    <t>NUM.number.SI.Res.HH.Thermal.SH.ConvElc</t>
  </si>
  <si>
    <t>NUM.number.SI.Res.HH.Thermal.SC</t>
  </si>
  <si>
    <t>NUM.number.SI.Res.HH.Thermal.SC.AC</t>
  </si>
  <si>
    <t>NUM.number.SI.Res.HH.Thermal.WH</t>
  </si>
  <si>
    <t>NUM.number.SI.Res.HH.Thermal.WH.Solids</t>
  </si>
  <si>
    <t>NUM.number.SI.Res.HH.Thermal.WH.LPG</t>
  </si>
  <si>
    <t>NUM.number.SI.Res.HH.Thermal.WH.Oil</t>
  </si>
  <si>
    <t>NUM.number.SI.Res.HH.Thermal.WH.Gas</t>
  </si>
  <si>
    <t>NUM.number.SI.Res.HH.Thermal.WH.Biomass</t>
  </si>
  <si>
    <t>NUM.number.SI.Res.HH.Thermal.WH.Geo</t>
  </si>
  <si>
    <t>NUM.number.SI.Res.HH.Thermal.WH.DistrHeat</t>
  </si>
  <si>
    <t>NUM.number.SI.Res.HH.Thermal.WH.Elc</t>
  </si>
  <si>
    <t>NUM.number.SI.Res.HH.Thermal.WH.Solar</t>
  </si>
  <si>
    <t>NUM.number.SI.Res.HH.Thermal.CO</t>
  </si>
  <si>
    <t>NUM.number.SI.Res.HH.Thermal.CO.Solids</t>
  </si>
  <si>
    <t>NUM.number.SI.Res.HH.Thermal.CO.LPG</t>
  </si>
  <si>
    <t>NUM.number.SI.Res.HH.Thermal.CO.Gas</t>
  </si>
  <si>
    <t>NUM.number.SI.Res.HH.Thermal.CO.Biomass</t>
  </si>
  <si>
    <t>NUM.number.SI.Res.HH.Thermal.CO.Elc</t>
  </si>
  <si>
    <t>SI - Final energy consumption</t>
  </si>
  <si>
    <t>FEC.ktoe.SI.Res.HH.Thermal.SH.Solids.Solids</t>
  </si>
  <si>
    <t>FEC.ktoe.SI.Res.HH.Thermal.SH.LPG.LPG</t>
  </si>
  <si>
    <t>FEC.ktoe.SI.Res.HH.Thermal.SH.Oil.Oil_LiqBio</t>
  </si>
  <si>
    <t>FEC.ktoe.SI.Res.HH.Thermal.SH.Gas.NG_Biogas</t>
  </si>
  <si>
    <t>FEC.ktoe.SI.Res.HH.Thermal.SH.Biomass.Biomass_Waste</t>
  </si>
  <si>
    <t>FEC.ktoe.SI.Res.HH.Thermal.SH.Geo.Geo</t>
  </si>
  <si>
    <t>FEC.ktoe.SI.Res.HH.Thermal.SH.DistrHeat.Steam_Distr</t>
  </si>
  <si>
    <t>FEC.ktoe.SI.Res.HH.Thermal.SH.AdvElc.Elec</t>
  </si>
  <si>
    <t>FEC.ktoe.SI.Res.HH.Thermal.SH.ConvElc.Elec</t>
  </si>
  <si>
    <t>FEC.ktoe.SI.Res.HH.Thermal.SH.TotalCirculation.Elec</t>
  </si>
  <si>
    <t>FEC.ktoe.SI.Res.HH.Thermal.SC.AC.Elec</t>
  </si>
  <si>
    <t>FEC.ktoe.SI.Res.HH.Thermal.WH.Solids.Solids</t>
  </si>
  <si>
    <t>FEC.ktoe.SI.Res.HH.Thermal.WH.LPG.LPG</t>
  </si>
  <si>
    <t>FEC.ktoe.SI.Res.HH.Thermal.WH.Oil.Oil_LiqBio</t>
  </si>
  <si>
    <t>FEC.ktoe.SI.Res.HH.Thermal.WH.Gas.NG_Biogas</t>
  </si>
  <si>
    <t>FEC.ktoe.SI.Res.HH.Thermal.WH.Biomass.Biomass_Waste</t>
  </si>
  <si>
    <t>FEC.ktoe.SI.Res.HH.Thermal.WH.Geo.Geo</t>
  </si>
  <si>
    <t>FEC.ktoe.SI.Res.HH.Thermal.WH.DistrHeat.Steam_Distr</t>
  </si>
  <si>
    <t>FEC.ktoe.SI.Res.HH.Thermal.WH.Elc.Elec</t>
  </si>
  <si>
    <t>FEC.ktoe.SI.Res.HH.Thermal.WH.TotalSolar.Solar</t>
  </si>
  <si>
    <t>FEC.ktoe.SI.Res.HH.Thermal.CO.Solids.Solids</t>
  </si>
  <si>
    <t>FEC.ktoe.SI.Res.HH.Thermal.CO.LPG.LPG</t>
  </si>
  <si>
    <t>FEC.ktoe.SI.Res.HH.Thermal.CO.Gas.NG_Biogas</t>
  </si>
  <si>
    <t>FEC.ktoe.SI.Res.HH.Thermal.CO.Biomass.Biomass_Waste</t>
  </si>
  <si>
    <t>FEC.ktoe.SI.Res.HH.Thermal.CO.Elc.Elec</t>
  </si>
  <si>
    <t>SI - Thermal energy service</t>
  </si>
  <si>
    <t>TES.ktoe.SI.Res.HH.Thermal</t>
  </si>
  <si>
    <t>TES.ktoe.SI.Res.HH.Thermal.SH</t>
  </si>
  <si>
    <t>TES.ktoe.SI.Res.HH.Thermal.SH.Solids.Solids</t>
  </si>
  <si>
    <t>TES.ktoe.SI.Res.HH.Thermal.SH.LPG.LPG</t>
  </si>
  <si>
    <t>TES.ktoe.SI.Res.HH.Thermal.SH.Oil.Oil_LiqBio</t>
  </si>
  <si>
    <t>TES.ktoe.SI.Res.HH.Thermal.SH.Gas.NG_Biogas</t>
  </si>
  <si>
    <t>TES.ktoe.SI.Res.HH.Thermal.SH.Biomass.Biomass_Waste</t>
  </si>
  <si>
    <t>TES.ktoe.SI.Res.HH.Thermal.SH.Geo.Geo</t>
  </si>
  <si>
    <t>TES.ktoe.SI.Res.HH.Thermal.SH.DistrHeat.Steam_Distr</t>
  </si>
  <si>
    <t>TES.ktoe.SI.Res.HH.Thermal.SH.AdvElc.Elec</t>
  </si>
  <si>
    <t>TES.ktoe.SI.Res.HH.Thermal.SH.ConvElc.Elec</t>
  </si>
  <si>
    <t>TES.ktoe.SI.Res.HH.Thermal.SH.TotalCirculation.Elec</t>
  </si>
  <si>
    <t>TES.ktoe.SI.Res.HH.Thermal.SC</t>
  </si>
  <si>
    <t>TES.ktoe.SI.Res.HH.Thermal.SC.AC.Elec</t>
  </si>
  <si>
    <t>TES.ktoe.SI.Res.HH.Thermal.WH</t>
  </si>
  <si>
    <t>TES.ktoe.SI.Res.HH.Thermal.WH.Solids.Solids</t>
  </si>
  <si>
    <t>TES.ktoe.SI.Res.HH.Thermal.WH.LPG.LPG</t>
  </si>
  <si>
    <t>TES.ktoe.SI.Res.HH.Thermal.WH.Oil.Oil_LiqBio</t>
  </si>
  <si>
    <t>TES.ktoe.SI.Res.HH.Thermal.WH.Gas.NG_Biogas</t>
  </si>
  <si>
    <t>TES.ktoe.SI.Res.HH.Thermal.WH.Biomass.Biomass_Waste</t>
  </si>
  <si>
    <t>TES.ktoe.SI.Res.HH.Thermal.WH.Geo.Geo</t>
  </si>
  <si>
    <t>TES.ktoe.SI.Res.HH.Thermal.WH.DistrHeat.Steam_Distr</t>
  </si>
  <si>
    <t>TES.ktoe.SI.Res.HH.Thermal.WH.Elc.Elec</t>
  </si>
  <si>
    <t>TES.ktoe.SI.Res.HH.Thermal.WH.TotalSolar.Solar</t>
  </si>
  <si>
    <t>TES.ktoe.SI.Res.HH.Thermal.CO</t>
  </si>
  <si>
    <t>TES.ktoe.SI.Res.HH.Thermal.CO.Solids.Solids</t>
  </si>
  <si>
    <t>TES.ktoe.SI.Res.HH.Thermal.CO.LPG.LPG</t>
  </si>
  <si>
    <t>TES.ktoe.SI.Res.HH.Thermal.CO.Gas.NG_Biogas</t>
  </si>
  <si>
    <t>TES.ktoe.SI.Res.HH.Thermal.CO.Biomass.Biomass_Waste</t>
  </si>
  <si>
    <t>TES.ktoe.SI.Res.HH.Thermal.CO.Elc.Elec</t>
  </si>
  <si>
    <t>SI - System efficiency indicator of total stock</t>
  </si>
  <si>
    <t>Eff.ratio.SI.Res.HH.Thermal.SH.Solids.Solids</t>
  </si>
  <si>
    <t>Eff.ratio.SI.Res.HH.Thermal.SH.LPG.LPG</t>
  </si>
  <si>
    <t>Eff.ratio.SI.Res.HH.Thermal.SH.Oil.Oil_LiqBio</t>
  </si>
  <si>
    <t>Eff.ratio.SI.Res.HH.Thermal.SH.Gas.NG_Biogas</t>
  </si>
  <si>
    <t>Eff.ratio.SI.Res.HH.Thermal.SH.Biomass.Biomass_Waste</t>
  </si>
  <si>
    <t>Eff.ratio.SI.Res.HH.Thermal.SH.Geo.Geo</t>
  </si>
  <si>
    <t>Eff.ratio.SI.Res.HH.Thermal.SH.DistrHeat.Steam_Distr</t>
  </si>
  <si>
    <t>Eff.ratio.SI.Res.HH.Thermal.SH.AdvElc.Elec</t>
  </si>
  <si>
    <t>Eff.ratio.SI.Res.HH.Thermal.SH.ConvElc.Elec</t>
  </si>
  <si>
    <t>Eff.ratio.SI.Res.HH.Thermal.SH.TotalCirculation.Elec</t>
  </si>
  <si>
    <t>Eff.ratio.SI.Res.HH.Thermal.SC.AC.Elec</t>
  </si>
  <si>
    <t>Eff.ratio.SI.Res.HH.Thermal.WH.Solids.Solids</t>
  </si>
  <si>
    <t>Eff.ratio.SI.Res.HH.Thermal.WH.LPG.LPG</t>
  </si>
  <si>
    <t>Eff.ratio.SI.Res.HH.Thermal.WH.Oil.Oil_LiqBio</t>
  </si>
  <si>
    <t>Eff.ratio.SI.Res.HH.Thermal.WH.Gas.NG_Biogas</t>
  </si>
  <si>
    <t>Eff.ratio.SI.Res.HH.Thermal.WH.Biomass.Biomass_Waste</t>
  </si>
  <si>
    <t>Eff.ratio.SI.Res.HH.Thermal.WH.Geo.Geo</t>
  </si>
  <si>
    <t>Eff.ratio.SI.Res.HH.Thermal.WH.DistrHeat.Steam_Distr</t>
  </si>
  <si>
    <t>Eff.ratio.SI.Res.HH.Thermal.WH.Elc.Elec</t>
  </si>
  <si>
    <t>Eff.ratio.SI.Res.HH.Thermal.WH.TotalSolar.Solar</t>
  </si>
  <si>
    <t>Eff.ratio.SI.Res.HH.Thermal.CO.Solids.Solids</t>
  </si>
  <si>
    <t>Eff.ratio.SI.Res.HH.Thermal.CO.LPG.LPG</t>
  </si>
  <si>
    <t>Eff.ratio.SI.Res.HH.Thermal.CO.Gas.NG_Biogas</t>
  </si>
  <si>
    <t>Eff.ratio.SI.Res.HH.Thermal.CO.Biomass.Biomass_Waste</t>
  </si>
  <si>
    <t>Eff.ratio.SI.Res.HH.Thermal.CO.Elc.Elec</t>
  </si>
  <si>
    <t>SI - CO2 emissions</t>
  </si>
  <si>
    <t>EMI.ktCO2.SI.Res.HH.Thermal.SH.Solids.Solids</t>
  </si>
  <si>
    <t>EMI.ktCO2.SI.Res.HH.Thermal.SH.LPG.LPG</t>
  </si>
  <si>
    <t>EMI.ktCO2.SI.Res.HH.Thermal.SH.Oil.Oil_LiqBio</t>
  </si>
  <si>
    <t>EMI.ktCO2.SI.Res.HH.Thermal.SH.Gas.NG_Biogas</t>
  </si>
  <si>
    <t>EMI.ktCO2.SI.Res.HH.Thermal.SH.Biomass.Biomass_Waste</t>
  </si>
  <si>
    <t>EMI.ktCO2.SI.Res.HH.Thermal.SH.Geo.Geo</t>
  </si>
  <si>
    <t>EMI.ktCO2.SI.Res.HH.Thermal.SH.DistrHeat.Steam_Distr</t>
  </si>
  <si>
    <t>EMI.ktCO2.SI.Res.HH.Thermal.SH.AdvElc.Elec</t>
  </si>
  <si>
    <t>EMI.ktCO2.SI.Res.HH.Thermal.SH.ConvElc.Elec</t>
  </si>
  <si>
    <t>EMI.ktCO2.SI.Res.HH.Thermal.SH.TotalCirculation.Elec</t>
  </si>
  <si>
    <t>EMI.ktCO2.SI.Res.HH.Thermal.SC.AC.Elec</t>
  </si>
  <si>
    <t>EMI.ktCO2.SI.Res.HH.Thermal.WH.Solids.Solids</t>
  </si>
  <si>
    <t>EMI.ktCO2.SI.Res.HH.Thermal.WH.LPG.LPG</t>
  </si>
  <si>
    <t>EMI.ktCO2.SI.Res.HH.Thermal.WH.Oil.Oil_LiqBio</t>
  </si>
  <si>
    <t>EMI.ktCO2.SI.Res.HH.Thermal.WH.Gas.NG_Biogas</t>
  </si>
  <si>
    <t>EMI.ktCO2.SI.Res.HH.Thermal.WH.Biomass.Biomass_Waste</t>
  </si>
  <si>
    <t>EMI.ktCO2.SI.Res.HH.Thermal.WH.Geo.Geo</t>
  </si>
  <si>
    <t>EMI.ktCO2.SI.Res.HH.Thermal.WH.DistrHeat.Steam_Distr</t>
  </si>
  <si>
    <t>EMI.ktCO2.SI.Res.HH.Thermal.WH.Elc.Elec</t>
  </si>
  <si>
    <t>EMI.ktCO2.SI.Res.HH.Thermal.WH.TotalSolar.Solar</t>
  </si>
  <si>
    <t>EMI.ktCO2.SI.Res.HH.Thermal.CO.Solids.Solids</t>
  </si>
  <si>
    <t>EMI.ktCO2.SI.Res.HH.Thermal.CO.LPG.LPG</t>
  </si>
  <si>
    <t>EMI.ktCO2.SI.Res.HH.Thermal.CO.Gas.NG_Biogas</t>
  </si>
  <si>
    <t>EMI.ktCO2.SI.Res.HH.Thermal.CO.Biomass.Biomass_Waste</t>
  </si>
  <si>
    <t>EMI.ktCO2.SI.Res.HH.Thermal.CO.Elc.Elec</t>
  </si>
  <si>
    <t>SI - Final energy consumption per household</t>
  </si>
  <si>
    <t>FEC_per_household.kWh.SI.Res.HH.Thermal.SH.Solids.Solids</t>
  </si>
  <si>
    <t>FEC_per_household.kWh.SI.Res.HH.Thermal.SH.LPG.LPG</t>
  </si>
  <si>
    <t>FEC_per_household.kWh.SI.Res.HH.Thermal.SH.Oil.Oil_LiqBio</t>
  </si>
  <si>
    <t>FEC_per_household.kWh.SI.Res.HH.Thermal.SH.Gas.NG_Biogas</t>
  </si>
  <si>
    <t>FEC_per_household.kWh.SI.Res.HH.Thermal.SH.Biomass.Biomass_Waste</t>
  </si>
  <si>
    <t>FEC_per_household.kWh.SI.Res.HH.Thermal.SH.Geo.Geo</t>
  </si>
  <si>
    <t>FEC_per_household.kWh.SI.Res.HH.Thermal.SH.DistrHeat.Steam_Distr</t>
  </si>
  <si>
    <t>FEC_per_household.kWh.SI.Res.HH.Thermal.SH.AdvElc.Elec</t>
  </si>
  <si>
    <t>FEC_per_household.kWh.SI.Res.HH.Thermal.SH.ConvElc.Elec</t>
  </si>
  <si>
    <t>FEC_per_household.kWh.SI.Res.HH.Thermal.SH.TotalCirculation.Elec</t>
  </si>
  <si>
    <t>FEC_per_household.kWh.SI.Res.HH.Thermal.SC.AC.Elec</t>
  </si>
  <si>
    <t>FEC_per_household.kWh.SI.Res.HH.Thermal.WH.Solids.Solids</t>
  </si>
  <si>
    <t>FEC_per_household.kWh.SI.Res.HH.Thermal.WH.LPG.LPG</t>
  </si>
  <si>
    <t>FEC_per_household.kWh.SI.Res.HH.Thermal.WH.Oil.Oil_LiqBio</t>
  </si>
  <si>
    <t>FEC_per_household.kWh.SI.Res.HH.Thermal.WH.Gas.NG_Biogas</t>
  </si>
  <si>
    <t>FEC_per_household.kWh.SI.Res.HH.Thermal.WH.Biomass.Biomass_Waste</t>
  </si>
  <si>
    <t>FEC_per_household.kWh.SI.Res.HH.Thermal.WH.Geo.Geo</t>
  </si>
  <si>
    <t>FEC_per_household.kWh.SI.Res.HH.Thermal.WH.DistrHeat.Steam_Distr</t>
  </si>
  <si>
    <t>FEC_per_household.kWh.SI.Res.HH.Thermal.WH.Elc.Elec</t>
  </si>
  <si>
    <t>FEC_per_household.kWh.SI.Res.HH.Thermal.WH.TotalSolar.Solar</t>
  </si>
  <si>
    <t>FEC_per_household.kWh.SI.Res.HH.Thermal.CO.Solids.Solids</t>
  </si>
  <si>
    <t>FEC_per_household.kWh.SI.Res.HH.Thermal.CO.LPG.LPG</t>
  </si>
  <si>
    <t>FEC_per_household.kWh.SI.Res.HH.Thermal.CO.Gas.NG_Biogas</t>
  </si>
  <si>
    <t>FEC_per_household.kWh.SI.Res.HH.Thermal.CO.Biomass.Biomass_Waste</t>
  </si>
  <si>
    <t>FEC_per_household.kWh.SI.Res.HH.Thermal.CO.Elc.Elec</t>
  </si>
  <si>
    <t>SI - Thermal energy service per household</t>
  </si>
  <si>
    <t>TES_per_household.kWh.SI.Res.HH.Thermal.SH.Solids.Solids</t>
  </si>
  <si>
    <t>TES_per_household.kWh.SI.Res.HH.Thermal.SH.LPG.LPG</t>
  </si>
  <si>
    <t>TES_per_household.kWh.SI.Res.HH.Thermal.SH.Oil.Oil_LiqBio</t>
  </si>
  <si>
    <t>TES_per_household.kWh.SI.Res.HH.Thermal.SH.Gas.NG_Biogas</t>
  </si>
  <si>
    <t>TES_per_household.kWh.SI.Res.HH.Thermal.SH.Biomass.Biomass_Waste</t>
  </si>
  <si>
    <t>TES_per_household.kWh.SI.Res.HH.Thermal.SH.Geo.Geo</t>
  </si>
  <si>
    <t>TES_per_household.kWh.SI.Res.HH.Thermal.SH.DistrHeat.Steam_Distr</t>
  </si>
  <si>
    <t>TES_per_household.kWh.SI.Res.HH.Thermal.SH.AdvElc.Elec</t>
  </si>
  <si>
    <t>TES_per_household.kWh.SI.Res.HH.Thermal.SH.ConvElc.Elec</t>
  </si>
  <si>
    <t>TES_per_household.kWh.SI.Res.HH.Thermal.SH.TotalCirculation.Elec</t>
  </si>
  <si>
    <t>TES_per_household.kWh.SI.Res.HH.Thermal.SC.AC.Elec</t>
  </si>
  <si>
    <t>TES_per_household.kWh.SI.Res.HH.Thermal.WH.Solids.Solids</t>
  </si>
  <si>
    <t>TES_per_household.kWh.SI.Res.HH.Thermal.WH.LPG.LPG</t>
  </si>
  <si>
    <t>TES_per_household.kWh.SI.Res.HH.Thermal.WH.Oil.Oil_LiqBio</t>
  </si>
  <si>
    <t>TES_per_household.kWh.SI.Res.HH.Thermal.WH.Gas.NG_Biogas</t>
  </si>
  <si>
    <t>TES_per_household.kWh.SI.Res.HH.Thermal.WH.Biomass.Biomass_Waste</t>
  </si>
  <si>
    <t>TES_per_household.kWh.SI.Res.HH.Thermal.WH.Geo.Geo</t>
  </si>
  <si>
    <t>TES_per_household.kWh.SI.Res.HH.Thermal.WH.DistrHeat.Steam_Distr</t>
  </si>
  <si>
    <t>TES_per_household.kWh.SI.Res.HH.Thermal.WH.Elc.Elec</t>
  </si>
  <si>
    <t>TES_per_household.kWh.SI.Res.HH.Thermal.WH.TotalSolar.Solar</t>
  </si>
  <si>
    <t>TES_per_household.kWh.SI.Res.HH.Thermal.CO.Solids.Solids</t>
  </si>
  <si>
    <t>TES_per_household.kWh.SI.Res.HH.Thermal.CO.LPG.LPG</t>
  </si>
  <si>
    <t>TES_per_household.kWh.SI.Res.HH.Thermal.CO.Gas.NG_Biogas</t>
  </si>
  <si>
    <t>TES_per_household.kWh.SI.Res.HH.Thermal.CO.Biomass.Biomass_Waste</t>
  </si>
  <si>
    <t>TES_per_household.kWh.SI.Res.HH.Thermal.CO.Elc.Elec</t>
  </si>
  <si>
    <t>SI - CO2 emissions per household</t>
  </si>
  <si>
    <t>EMI_per_household.kgCO2.SI.Res.HH.Thermal.SH.Solids.Solids</t>
  </si>
  <si>
    <t>EMI_per_household.kgCO2.SI.Res.HH.Thermal.SH.LPG.LPG</t>
  </si>
  <si>
    <t>EMI_per_household.kgCO2.SI.Res.HH.Thermal.SH.Oil.Oil_LiqBio</t>
  </si>
  <si>
    <t>EMI_per_household.kgCO2.SI.Res.HH.Thermal.SH.Gas.NG_Biogas</t>
  </si>
  <si>
    <t>EMI_per_household.kgCO2.SI.Res.HH.Thermal.SH.Biomass.Biomass_Waste</t>
  </si>
  <si>
    <t>EMI_per_household.kgCO2.SI.Res.HH.Thermal.SH.Geo.Geo</t>
  </si>
  <si>
    <t>EMI_per_household.kgCO2.SI.Res.HH.Thermal.SH.DistrHeat.Steam_Distr</t>
  </si>
  <si>
    <t>EMI_per_household.kgCO2.SI.Res.HH.Thermal.SH.AdvElc.Elec</t>
  </si>
  <si>
    <t>EMI_per_household.kgCO2.SI.Res.HH.Thermal.SH.ConvElc.Elec</t>
  </si>
  <si>
    <t>EMI_per_household.kgCO2.SI.Res.HH.Thermal.SH.TotalCirculation.Elec</t>
  </si>
  <si>
    <t>EMI_per_household.kgCO2.SI.Res.HH.Thermal.SC.AC.Elec</t>
  </si>
  <si>
    <t>EMI_per_household.kgCO2.SI.Res.HH.Thermal.WH.Solids.Solids</t>
  </si>
  <si>
    <t>EMI_per_household.kgCO2.SI.Res.HH.Thermal.WH.LPG.LPG</t>
  </si>
  <si>
    <t>EMI_per_household.kgCO2.SI.Res.HH.Thermal.WH.Oil.Oil_LiqBio</t>
  </si>
  <si>
    <t>EMI_per_household.kgCO2.SI.Res.HH.Thermal.WH.Gas.NG_Biogas</t>
  </si>
  <si>
    <t>EMI_per_household.kgCO2.SI.Res.HH.Thermal.WH.Biomass.Biomass_Waste</t>
  </si>
  <si>
    <t>EMI_per_household.kgCO2.SI.Res.HH.Thermal.WH.Geo.Geo</t>
  </si>
  <si>
    <t>EMI_per_household.kgCO2.SI.Res.HH.Thermal.WH.DistrHeat.Steam_Distr</t>
  </si>
  <si>
    <t>EMI_per_household.kgCO2.SI.Res.HH.Thermal.WH.Elc.Elec</t>
  </si>
  <si>
    <t>EMI_per_household.kgCO2.SI.Res.HH.Thermal.WH.TotalSolar.Solar</t>
  </si>
  <si>
    <t>EMI_per_household.kgCO2.SI.Res.HH.Thermal.CO.Solids.Solids</t>
  </si>
  <si>
    <t>EMI_per_household.kgCO2.SI.Res.HH.Thermal.CO.LPG.LPG</t>
  </si>
  <si>
    <t>EMI_per_household.kgCO2.SI.Res.HH.Thermal.CO.Gas.NG_Biogas</t>
  </si>
  <si>
    <t>EMI_per_household.kgCO2.SI.Res.HH.Thermal.CO.Biomass.Biomass_Waste</t>
  </si>
  <si>
    <t>EMI_per_household.kgCO2.SI.Res.HH.Thermal.CO.Elc.Elec</t>
  </si>
  <si>
    <t>SI - Final energy consumption per surface area</t>
  </si>
  <si>
    <t>FEC_per_sqm.kWh.SI.Res.HH.Thermal.SH.Solids.Solids</t>
  </si>
  <si>
    <t>FEC_per_sqm.kWh.SI.Res.HH.Thermal.SH.LPG.LPG</t>
  </si>
  <si>
    <t>FEC_per_sqm.kWh.SI.Res.HH.Thermal.SH.Oil.Oil_LiqBio</t>
  </si>
  <si>
    <t>FEC_per_sqm.kWh.SI.Res.HH.Thermal.SH.Gas.NG_Biogas</t>
  </si>
  <si>
    <t>FEC_per_sqm.kWh.SI.Res.HH.Thermal.SH.Biomass.Biomass_Waste</t>
  </si>
  <si>
    <t>FEC_per_sqm.kWh.SI.Res.HH.Thermal.SH.Geo.Geo</t>
  </si>
  <si>
    <t>FEC_per_sqm.kWh.SI.Res.HH.Thermal.SH.DistrHeat.Steam_Distr</t>
  </si>
  <si>
    <t>FEC_per_sqm.kWh.SI.Res.HH.Thermal.SH.AdvElc.Elec</t>
  </si>
  <si>
    <t>FEC_per_sqm.kWh.SI.Res.HH.Thermal.SH.ConvElc.Elec</t>
  </si>
  <si>
    <t>FEC_per_sqm.kWh.SI.Res.HH.Thermal.SH.TotalCirculation.Elec</t>
  </si>
  <si>
    <t>FEC_per_sqm.kWh.SI.Res.HH.Thermal.SC.AC.Elec</t>
  </si>
  <si>
    <t>FEC_per_sqm.kWh.SI.Res.HH.Thermal.WH.Solids.Solids</t>
  </si>
  <si>
    <t>FEC_per_sqm.kWh.SI.Res.HH.Thermal.WH.LPG.LPG</t>
  </si>
  <si>
    <t>FEC_per_sqm.kWh.SI.Res.HH.Thermal.WH.Oil.Oil_LiqBio</t>
  </si>
  <si>
    <t>FEC_per_sqm.kWh.SI.Res.HH.Thermal.WH.Gas.NG_Biogas</t>
  </si>
  <si>
    <t>FEC_per_sqm.kWh.SI.Res.HH.Thermal.WH.Biomass.Biomass_Waste</t>
  </si>
  <si>
    <t>FEC_per_sqm.kWh.SI.Res.HH.Thermal.WH.Geo.Geo</t>
  </si>
  <si>
    <t>FEC_per_sqm.kWh.SI.Res.HH.Thermal.WH.DistrHeat.Steam_Distr</t>
  </si>
  <si>
    <t>FEC_per_sqm.kWh.SI.Res.HH.Thermal.WH.Elc.Elec</t>
  </si>
  <si>
    <t>FEC_per_sqm.kWh.SI.Res.HH.Thermal.WH.TotalSolar.Solar</t>
  </si>
  <si>
    <t>FEC_per_sqm.kWh.SI.Res.HH.Thermal.CO.Solids.Solids</t>
  </si>
  <si>
    <t>FEC_per_sqm.kWh.SI.Res.HH.Thermal.CO.LPG.LPG</t>
  </si>
  <si>
    <t>FEC_per_sqm.kWh.SI.Res.HH.Thermal.CO.Gas.NG_Biogas</t>
  </si>
  <si>
    <t>FEC_per_sqm.kWh.SI.Res.HH.Thermal.CO.Biomass.Biomass_Waste</t>
  </si>
  <si>
    <t>FEC_per_sqm.kWh.SI.Res.HH.Thermal.CO.Elc.Elec</t>
  </si>
  <si>
    <t>SI - Thermal energy service per surface area</t>
  </si>
  <si>
    <t>TES_per_sqm.kWh.SI.Res.HH.Thermal.SH.Solids.Solids</t>
  </si>
  <si>
    <t>TES_per_sqm.kWh.SI.Res.HH.Thermal.SH.LPG.LPG</t>
  </si>
  <si>
    <t>TES_per_sqm.kWh.SI.Res.HH.Thermal.SH.Oil.Oil_LiqBio</t>
  </si>
  <si>
    <t>TES_per_sqm.kWh.SI.Res.HH.Thermal.SH.Gas.NG_Biogas</t>
  </si>
  <si>
    <t>TES_per_sqm.kWh.SI.Res.HH.Thermal.SH.Biomass.Biomass_Waste</t>
  </si>
  <si>
    <t>TES_per_sqm.kWh.SI.Res.HH.Thermal.SH.Geo.Geo</t>
  </si>
  <si>
    <t>TES_per_sqm.kWh.SI.Res.HH.Thermal.SH.DistrHeat.Steam_Distr</t>
  </si>
  <si>
    <t>TES_per_sqm.kWh.SI.Res.HH.Thermal.SH.AdvElc.Elec</t>
  </si>
  <si>
    <t>TES_per_sqm.kWh.SI.Res.HH.Thermal.SH.ConvElc.Elec</t>
  </si>
  <si>
    <t>TES_per_sqm.kWh.SI.Res.HH.Thermal.SH.TotalCirculation.Elec</t>
  </si>
  <si>
    <t>TES_per_sqm.kWh.SI.Res.HH.Thermal.SC.AC.Elec</t>
  </si>
  <si>
    <t>TES_per_sqm.kWh.SI.Res.HH.Thermal.WH.Solids.Solids</t>
  </si>
  <si>
    <t>TES_per_sqm.kWh.SI.Res.HH.Thermal.WH.LPG.LPG</t>
  </si>
  <si>
    <t>TES_per_sqm.kWh.SI.Res.HH.Thermal.WH.Oil.Oil_LiqBio</t>
  </si>
  <si>
    <t>TES_per_sqm.kWh.SI.Res.HH.Thermal.WH.Gas.NG_Biogas</t>
  </si>
  <si>
    <t>TES_per_sqm.kWh.SI.Res.HH.Thermal.WH.Biomass.Biomass_Waste</t>
  </si>
  <si>
    <t>TES_per_sqm.kWh.SI.Res.HH.Thermal.WH.Geo.Geo</t>
  </si>
  <si>
    <t>TES_per_sqm.kWh.SI.Res.HH.Thermal.WH.DistrHeat.Steam_Distr</t>
  </si>
  <si>
    <t>TES_per_sqm.kWh.SI.Res.HH.Thermal.WH.Elc.Elec</t>
  </si>
  <si>
    <t>TES_per_sqm.kWh.SI.Res.HH.Thermal.WH.TotalSolar.Solar</t>
  </si>
  <si>
    <t>TES_per_sqm.kWh.SI.Res.HH.Thermal.CO.Solids.Solids</t>
  </si>
  <si>
    <t>TES_per_sqm.kWh.SI.Res.HH.Thermal.CO.LPG.LPG</t>
  </si>
  <si>
    <t>TES_per_sqm.kWh.SI.Res.HH.Thermal.CO.Gas.NG_Biogas</t>
  </si>
  <si>
    <t>TES_per_sqm.kWh.SI.Res.HH.Thermal.CO.Biomass.Biomass_Waste</t>
  </si>
  <si>
    <t>TES_per_sqm.kWh.SI.Res.HH.Thermal.CO.Elc.Elec</t>
  </si>
  <si>
    <t>SI - CO2 emissions per surface area</t>
  </si>
  <si>
    <t>EMI_per_sqm.kgCO2.SI.Res.HH.Thermal.SH.Solids.Solids</t>
  </si>
  <si>
    <t>EMI_per_sqm.kgCO2.SI.Res.HH.Thermal.SH.LPG.LPG</t>
  </si>
  <si>
    <t>EMI_per_sqm.kgCO2.SI.Res.HH.Thermal.SH.Oil.Oil_LiqBio</t>
  </si>
  <si>
    <t>EMI_per_sqm.kgCO2.SI.Res.HH.Thermal.SH.Gas.NG_Biogas</t>
  </si>
  <si>
    <t>EMI_per_sqm.kgCO2.SI.Res.HH.Thermal.SH.Biomass.Biomass_Waste</t>
  </si>
  <si>
    <t>EMI_per_sqm.kgCO2.SI.Res.HH.Thermal.SH.Geo.Geo</t>
  </si>
  <si>
    <t>EMI_per_sqm.kgCO2.SI.Res.HH.Thermal.SH.DistrHeat.Steam_Distr</t>
  </si>
  <si>
    <t>EMI_per_sqm.kgCO2.SI.Res.HH.Thermal.SH.AdvElc.Elec</t>
  </si>
  <si>
    <t>EMI_per_sqm.kgCO2.SI.Res.HH.Thermal.SH.ConvElc.Elec</t>
  </si>
  <si>
    <t>EMI_per_sqm.kgCO2.SI.Res.HH.Thermal.SH.TotalCirculation.Elec</t>
  </si>
  <si>
    <t>EMI_per_sqm.kgCO2.SI.Res.HH.Thermal.SC.AC.Elec</t>
  </si>
  <si>
    <t>EMI_per_sqm.kgCO2.SI.Res.HH.Thermal.WH.Solids.Solids</t>
  </si>
  <si>
    <t>EMI_per_sqm.kgCO2.SI.Res.HH.Thermal.WH.LPG.LPG</t>
  </si>
  <si>
    <t>EMI_per_sqm.kgCO2.SI.Res.HH.Thermal.WH.Oil.Oil_LiqBio</t>
  </si>
  <si>
    <t>EMI_per_sqm.kgCO2.SI.Res.HH.Thermal.WH.Gas.NG_Biogas</t>
  </si>
  <si>
    <t>EMI_per_sqm.kgCO2.SI.Res.HH.Thermal.WH.Biomass.Biomass_Waste</t>
  </si>
  <si>
    <t>EMI_per_sqm.kgCO2.SI.Res.HH.Thermal.WH.Geo.Geo</t>
  </si>
  <si>
    <t>EMI_per_sqm.kgCO2.SI.Res.HH.Thermal.WH.DistrHeat.Steam_Distr</t>
  </si>
  <si>
    <t>EMI_per_sqm.kgCO2.SI.Res.HH.Thermal.WH.Elc.Elec</t>
  </si>
  <si>
    <t>EMI_per_sqm.kgCO2.SI.Res.HH.Thermal.WH.TotalSolar.Solar</t>
  </si>
  <si>
    <t>EMI_per_sqm.kgCO2.SI.Res.HH.Thermal.CO.Solids.Solids</t>
  </si>
  <si>
    <t>EMI_per_sqm.kgCO2.SI.Res.HH.Thermal.CO.LPG.LPG</t>
  </si>
  <si>
    <t>EMI_per_sqm.kgCO2.SI.Res.HH.Thermal.CO.Gas.NG_Biogas</t>
  </si>
  <si>
    <t>EMI_per_sqm.kgCO2.SI.Res.HH.Thermal.CO.Biomass.Biomass_Waste</t>
  </si>
  <si>
    <t>EMI_per_sqm.kgCO2.SI.Res.HH.Thermal.CO.Elc.Elec</t>
  </si>
  <si>
    <t>SI - Number of new and renovated households</t>
  </si>
  <si>
    <t>NUM.number.SI.Res.HHnew.Thermal</t>
  </si>
  <si>
    <t>NUM.number.SI.Res.HHnew.Thermal.SH</t>
  </si>
  <si>
    <t>NUM.number.SI.Res.HHnew.Thermal.SH.Solids</t>
  </si>
  <si>
    <t>NUM.number.SI.Res.HHnew.Thermal.SH.LPG</t>
  </si>
  <si>
    <t>NUM.number.SI.Res.HHnew.Thermal.SH.Oil</t>
  </si>
  <si>
    <t>NUM.number.SI.Res.HHnew.Thermal.SH.Gas</t>
  </si>
  <si>
    <t>NUM.number.SI.Res.HHnew.Thermal.SH.Biomass</t>
  </si>
  <si>
    <t>NUM.number.SI.Res.HHnew.Thermal.SH.Geo</t>
  </si>
  <si>
    <t>NUM.number.SI.Res.HHnew.Thermal.SH.DistrHeat</t>
  </si>
  <si>
    <t>NUM.number.SI.Res.HHnew.Thermal.SH.AdvElc</t>
  </si>
  <si>
    <t>NUM.number.SI.Res.HHnew.Thermal.SH.ConvElc</t>
  </si>
  <si>
    <t>NUM.number.SI.Res.HHnew.Thermal.SC</t>
  </si>
  <si>
    <t>NUM.number.SI.Res.HHnew.Thermal.SC.AC</t>
  </si>
  <si>
    <t>NUM.number.SI.Res.HHnew.Thermal.WH</t>
  </si>
  <si>
    <t>NUM.number.SI.Res.HHnew.Thermal.WH.Solids</t>
  </si>
  <si>
    <t>NUM.number.SI.Res.HHnew.Thermal.WH.LPG</t>
  </si>
  <si>
    <t>NUM.number.SI.Res.HHnew.Thermal.WH.Oil</t>
  </si>
  <si>
    <t>NUM.number.SI.Res.HHnew.Thermal.WH.Gas</t>
  </si>
  <si>
    <t>NUM.number.SI.Res.HHnew.Thermal.WH.Biomass</t>
  </si>
  <si>
    <t>NUM.number.SI.Res.HHnew.Thermal.WH.Geo</t>
  </si>
  <si>
    <t>NUM.number.SI.Res.HHnew.Thermal.WH.DistrHeat</t>
  </si>
  <si>
    <t>NUM.number.SI.Res.HHnew.Thermal.WH.Elc</t>
  </si>
  <si>
    <t>NUM.number.SI.Res.HHnew.Thermal.WH.Solar</t>
  </si>
  <si>
    <t>NUM.number.SI.Res.HHnew.Thermal.CO</t>
  </si>
  <si>
    <t>NUM.number.SI.Res.HHnew.Thermal.CO.Solids</t>
  </si>
  <si>
    <t>NUM.number.SI.Res.HHnew.Thermal.CO.LPG</t>
  </si>
  <si>
    <t>NUM.number.SI.Res.HHnew.Thermal.CO.Gas</t>
  </si>
  <si>
    <t>NUM.number.SI.Res.HHnew.Thermal.CO.Biomass</t>
  </si>
  <si>
    <t>NUM.number.SI.Res.HHnew.Thermal.CO.Elc</t>
  </si>
  <si>
    <t>SI - Final energy consumption in new and renovated households</t>
  </si>
  <si>
    <t>FEC.ktoe.SI.Res.HHnew.Thermal</t>
  </si>
  <si>
    <t>FEC.ktoe.SI.Res.HHnew.Thermal.SH</t>
  </si>
  <si>
    <t>FEC.ktoe.SI.Res.HHnew.Thermal.SH.Solids.Solids</t>
  </si>
  <si>
    <t>FEC.ktoe.SI.Res.HHnew.Thermal.SH.LPG.LPG</t>
  </si>
  <si>
    <t>FEC.ktoe.SI.Res.HHnew.Thermal.SH.Oil.Oil_LiqBio</t>
  </si>
  <si>
    <t>FEC.ktoe.SI.Res.HHnew.Thermal.SH.Gas.NG_Biogas</t>
  </si>
  <si>
    <t>FEC.ktoe.SI.Res.HHnew.Thermal.SH.Biomass.Biomass_Waste</t>
  </si>
  <si>
    <t>FEC.ktoe.SI.Res.HHnew.Thermal.SH.Geo.Geo</t>
  </si>
  <si>
    <t>FEC.ktoe.SI.Res.HHnew.Thermal.SH.DistrHeat.Steam_Distr</t>
  </si>
  <si>
    <t>FEC.ktoe.SI.Res.HHnew.Thermal.SH.AdvElc.Elec</t>
  </si>
  <si>
    <t>FEC.ktoe.SI.Res.HHnew.Thermal.SH.ConvElc.Elec</t>
  </si>
  <si>
    <t>FEC.ktoe.SI.Res.HHnew.Thermal.SH.TotalCirculation.Elec</t>
  </si>
  <si>
    <t>FEC.ktoe.SI.Res.HHnew.Thermal.SC</t>
  </si>
  <si>
    <t>FEC.ktoe.SI.Res.HHnew.Thermal.SC.AC.Elec</t>
  </si>
  <si>
    <t>FEC.ktoe.SI.Res.HHnew.Thermal.WH</t>
  </si>
  <si>
    <t>FEC.ktoe.SI.Res.HHnew.Thermal.WH.Solids.Solids</t>
  </si>
  <si>
    <t>FEC.ktoe.SI.Res.HHnew.Thermal.WH.LPG.LPG</t>
  </si>
  <si>
    <t>FEC.ktoe.SI.Res.HHnew.Thermal.WH.Oil.Oil_LiqBio</t>
  </si>
  <si>
    <t>FEC.ktoe.SI.Res.HHnew.Thermal.WH.Gas.NG_Biogas</t>
  </si>
  <si>
    <t>FEC.ktoe.SI.Res.HHnew.Thermal.WH.Biomass.Biomass_Waste</t>
  </si>
  <si>
    <t>FEC.ktoe.SI.Res.HHnew.Thermal.WH.Geo.Geo</t>
  </si>
  <si>
    <t>FEC.ktoe.SI.Res.HHnew.Thermal.WH.DistrHeat.Steam_Distr</t>
  </si>
  <si>
    <t>FEC.ktoe.SI.Res.HHnew.Thermal.WH.Elc.Elec</t>
  </si>
  <si>
    <t>FEC.ktoe.SI.Res.HHnew.Thermal.WH.TotalSolar.Solar</t>
  </si>
  <si>
    <t>FEC.ktoe.SI.Res.HHnew.Thermal.CO</t>
  </si>
  <si>
    <t>FEC.ktoe.SI.Res.HHnew.Thermal.CO.Solids.Solids</t>
  </si>
  <si>
    <t>FEC.ktoe.SI.Res.HHnew.Thermal.CO.LPG.LPG</t>
  </si>
  <si>
    <t>FEC.ktoe.SI.Res.HHnew.Thermal.CO.Gas.NG_Biogas</t>
  </si>
  <si>
    <t>FEC.ktoe.SI.Res.HHnew.Thermal.CO.Biomass.Biomass_Waste</t>
  </si>
  <si>
    <t>FEC.ktoe.SI.Res.HHnew.Thermal.CO.Elc.Elec</t>
  </si>
  <si>
    <t>SI - Thermal energy service in new and renovated households</t>
  </si>
  <si>
    <t>TES.ktoe.SI.Res.HHnew.Thermal</t>
  </si>
  <si>
    <t>TES.ktoe.SI.Res.HHnew.Thermal.SH</t>
  </si>
  <si>
    <t>TES.ktoe.SI.Res.HHnew.Thermal.SH.Solids.Solids</t>
  </si>
  <si>
    <t>TES.ktoe.SI.Res.HHnew.Thermal.SH.LPG.LPG</t>
  </si>
  <si>
    <t>TES.ktoe.SI.Res.HHnew.Thermal.SH.Oil.Oil_LiqBio</t>
  </si>
  <si>
    <t>TES.ktoe.SI.Res.HHnew.Thermal.SH.Gas.NG_Biogas</t>
  </si>
  <si>
    <t>TES.ktoe.SI.Res.HHnew.Thermal.SH.Biomass.Biomass_Waste</t>
  </si>
  <si>
    <t>TES.ktoe.SI.Res.HHnew.Thermal.SH.Geo.Geo</t>
  </si>
  <si>
    <t>TES.ktoe.SI.Res.HHnew.Thermal.SH.DistrHeat.Steam_Distr</t>
  </si>
  <si>
    <t>TES.ktoe.SI.Res.HHnew.Thermal.SH.AdvElc.Elec</t>
  </si>
  <si>
    <t>TES.ktoe.SI.Res.HHnew.Thermal.SH.ConvElc.Elec</t>
  </si>
  <si>
    <t>TES.ktoe.SI.Res.HHnew.Thermal.SH.TotalCirculation.Elec</t>
  </si>
  <si>
    <t>TES.ktoe.SI.Res.HHnew.Thermal.SC</t>
  </si>
  <si>
    <t>TES.ktoe.SI.Res.HHnew.Thermal.SC.AC.Elec</t>
  </si>
  <si>
    <t>TES.ktoe.SI.Res.HHnew.Thermal.WH</t>
  </si>
  <si>
    <t>TES.ktoe.SI.Res.HHnew.Thermal.WH.Solids.Solids</t>
  </si>
  <si>
    <t>TES.ktoe.SI.Res.HHnew.Thermal.WH.LPG.LPG</t>
  </si>
  <si>
    <t>TES.ktoe.SI.Res.HHnew.Thermal.WH.Oil.Oil_LiqBio</t>
  </si>
  <si>
    <t>TES.ktoe.SI.Res.HHnew.Thermal.WH.Gas.NG_Biogas</t>
  </si>
  <si>
    <t>TES.ktoe.SI.Res.HHnew.Thermal.WH.Biomass.Biomass_Waste</t>
  </si>
  <si>
    <t>TES.ktoe.SI.Res.HHnew.Thermal.WH.Geo.Geo</t>
  </si>
  <si>
    <t>TES.ktoe.SI.Res.HHnew.Thermal.WH.DistrHeat.Steam_Distr</t>
  </si>
  <si>
    <t>TES.ktoe.SI.Res.HHnew.Thermal.WH.Elc.Elec</t>
  </si>
  <si>
    <t>TES.ktoe.SI.Res.HHnew.Thermal.WH.TotalSolar.Solar</t>
  </si>
  <si>
    <t>TES.ktoe.SI.Res.HHnew.Thermal.CO</t>
  </si>
  <si>
    <t>TES.ktoe.SI.Res.HHnew.Thermal.CO.Solids.Solids</t>
  </si>
  <si>
    <t>TES.ktoe.SI.Res.HHnew.Thermal.CO.LPG.LPG</t>
  </si>
  <si>
    <t>TES.ktoe.SI.Res.HHnew.Thermal.CO.Gas.NG_Biogas</t>
  </si>
  <si>
    <t>TES.ktoe.SI.Res.HHnew.Thermal.CO.Biomass.Biomass_Waste</t>
  </si>
  <si>
    <t>TES.ktoe.SI.Res.HHnew.Thermal.CO.Elc.Elec</t>
  </si>
  <si>
    <t>SI - System efficiency indicator of new and renovated households</t>
  </si>
  <si>
    <t>Eff.ratio.SI.Res.HHnew.Thermal</t>
  </si>
  <si>
    <t>Eff.ratio.SI.Res.HHnew.Thermal.SH</t>
  </si>
  <si>
    <t>Eff.ratio.SI.Res.HHnew.Thermal.SH.Solids.Solids</t>
  </si>
  <si>
    <t>Eff.ratio.SI.Res.HHnew.Thermal.SH.LPG.LPG</t>
  </si>
  <si>
    <t>Eff.ratio.SI.Res.HHnew.Thermal.SH.Oil.Oil_LiqBio</t>
  </si>
  <si>
    <t>Eff.ratio.SI.Res.HHnew.Thermal.SH.Gas.NG_Biogas</t>
  </si>
  <si>
    <t>Eff.ratio.SI.Res.HHnew.Thermal.SH.Biomass.Biomass_Waste</t>
  </si>
  <si>
    <t>Eff.ratio.SI.Res.HHnew.Thermal.SH.Geo.Geo</t>
  </si>
  <si>
    <t>Eff.ratio.SI.Res.HHnew.Thermal.SH.DistrHeat.Steam_Distr</t>
  </si>
  <si>
    <t>Eff.ratio.SI.Res.HHnew.Thermal.SH.AdvElc.Elec</t>
  </si>
  <si>
    <t>Eff.ratio.SI.Res.HHnew.Thermal.SH.ConvElc.Elec</t>
  </si>
  <si>
    <t>Eff.ratio.SI.Res.HHnew.Thermal.SH.TotalCirculation.Elec</t>
  </si>
  <si>
    <t>Eff.ratio.SI.Res.HHnew.Thermal.SC</t>
  </si>
  <si>
    <t>Eff.ratio.SI.Res.HHnew.Thermal.SC.AC.Elec</t>
  </si>
  <si>
    <t>Eff.ratio.SI.Res.HHnew.Thermal.WH</t>
  </si>
  <si>
    <t>Eff.ratio.SI.Res.HHnew.Thermal.WH.Solids.Solids</t>
  </si>
  <si>
    <t>Eff.ratio.SI.Res.HHnew.Thermal.WH.LPG.LPG</t>
  </si>
  <si>
    <t>Eff.ratio.SI.Res.HHnew.Thermal.WH.Oil.Oil_LiqBio</t>
  </si>
  <si>
    <t>Eff.ratio.SI.Res.HHnew.Thermal.WH.Gas.NG_Biogas</t>
  </si>
  <si>
    <t>Eff.ratio.SI.Res.HHnew.Thermal.WH.Biomass.Biomass_Waste</t>
  </si>
  <si>
    <t>Eff.ratio.SI.Res.HHnew.Thermal.WH.Geo.Geo</t>
  </si>
  <si>
    <t>Eff.ratio.SI.Res.HHnew.Thermal.WH.DistrHeat.Steam_Distr</t>
  </si>
  <si>
    <t>Eff.ratio.SI.Res.HHnew.Thermal.WH.Elc.Elec</t>
  </si>
  <si>
    <t>Eff.ratio.SI.Res.HHnew.Thermal.WH.TotalSolar.Solar</t>
  </si>
  <si>
    <t>Eff.ratio.SI.Res.HHnew.Thermal.CO</t>
  </si>
  <si>
    <t>Eff.ratio.SI.Res.HHnew.Thermal.CO.Solids.Solids</t>
  </si>
  <si>
    <t>Eff.ratio.SI.Res.HHnew.Thermal.CO.LPG.LPG</t>
  </si>
  <si>
    <t>Eff.ratio.SI.Res.HHnew.Thermal.CO.Gas.NG_Biogas</t>
  </si>
  <si>
    <t>Eff.ratio.SI.Res.HHnew.Thermal.CO.Biomass.Biomass_Waste</t>
  </si>
  <si>
    <t>Eff.ratio.SI.Res.HHnew.Thermal.CO.Elc.Elec</t>
  </si>
  <si>
    <t>SI - CO2 emissions in new and renovated households</t>
  </si>
  <si>
    <t>EMI.ktCO2.SI.Res.HHnew.Thermal</t>
  </si>
  <si>
    <t>EMI.ktCO2.SI.Res.HHnew.Thermal.SH</t>
  </si>
  <si>
    <t>EMI.ktCO2.SI.Res.HHnew.Thermal.SH.Solids.Solids</t>
  </si>
  <si>
    <t>EMI.ktCO2.SI.Res.HHnew.Thermal.SH.LPG.LPG</t>
  </si>
  <si>
    <t>EMI.ktCO2.SI.Res.HHnew.Thermal.SH.Oil.Oil_LiqBio</t>
  </si>
  <si>
    <t>EMI.ktCO2.SI.Res.HHnew.Thermal.SH.Gas.NG_Biogas</t>
  </si>
  <si>
    <t>EMI.ktCO2.SI.Res.HHnew.Thermal.SH.Biomass.Biomass_Waste</t>
  </si>
  <si>
    <t>EMI.ktCO2.SI.Res.HHnew.Thermal.SH.Geo.Geo</t>
  </si>
  <si>
    <t>EMI.ktCO2.SI.Res.HHnew.Thermal.SH.DistrHeat.Steam_Distr</t>
  </si>
  <si>
    <t>EMI.ktCO2.SI.Res.HHnew.Thermal.SH.AdvElc.Elec</t>
  </si>
  <si>
    <t>EMI.ktCO2.SI.Res.HHnew.Thermal.SH.ConvElc.Elec</t>
  </si>
  <si>
    <t>EMI.ktCO2.SI.Res.HHnew.Thermal.SH.TotalCirculation.Elec</t>
  </si>
  <si>
    <t>EMI.ktCO2.SI.Res.HHnew.Thermal.SC</t>
  </si>
  <si>
    <t>EMI.ktCO2.SI.Res.HHnew.Thermal.SC.AC.Elec</t>
  </si>
  <si>
    <t>EMI.ktCO2.SI.Res.HHnew.Thermal.WH</t>
  </si>
  <si>
    <t>EMI.ktCO2.SI.Res.HHnew.Thermal.WH.Solids.Solids</t>
  </si>
  <si>
    <t>EMI.ktCO2.SI.Res.HHnew.Thermal.WH.LPG.LPG</t>
  </si>
  <si>
    <t>EMI.ktCO2.SI.Res.HHnew.Thermal.WH.Oil.Oil_LiqBio</t>
  </si>
  <si>
    <t>EMI.ktCO2.SI.Res.HHnew.Thermal.WH.Gas.NG_Biogas</t>
  </si>
  <si>
    <t>EMI.ktCO2.SI.Res.HHnew.Thermal.WH.Biomass.Biomass_Waste</t>
  </si>
  <si>
    <t>EMI.ktCO2.SI.Res.HHnew.Thermal.WH.Geo.Geo</t>
  </si>
  <si>
    <t>EMI.ktCO2.SI.Res.HHnew.Thermal.WH.DistrHeat.Steam_Distr</t>
  </si>
  <si>
    <t>EMI.ktCO2.SI.Res.HHnew.Thermal.WH.Elc.Elec</t>
  </si>
  <si>
    <t>EMI.ktCO2.SI.Res.HHnew.Thermal.WH.TotalSolar.Solar</t>
  </si>
  <si>
    <t>EMI.ktCO2.SI.Res.HHnew.Thermal.CO</t>
  </si>
  <si>
    <t>EMI.ktCO2.SI.Res.HHnew.Thermal.CO.Solids.Solids</t>
  </si>
  <si>
    <t>EMI.ktCO2.SI.Res.HHnew.Thermal.CO.LPG.LPG</t>
  </si>
  <si>
    <t>EMI.ktCO2.SI.Res.HHnew.Thermal.CO.Gas.NG_Biogas</t>
  </si>
  <si>
    <t>EMI.ktCO2.SI.Res.HHnew.Thermal.CO.Biomass.Biomass_Waste</t>
  </si>
  <si>
    <t>EMI.ktCO2.SI.Res.HHnew.Thermal.CO.Elc.Elec</t>
  </si>
  <si>
    <t>SI - Final energy consumption of new and renovated households (per household)</t>
  </si>
  <si>
    <t>FEC_per_household.kWh.SI.Res.HHnew.Thermal</t>
  </si>
  <si>
    <t>FEC_per_household.kWh.SI.Res.HHnew.Thermal.SH</t>
  </si>
  <si>
    <t>FEC_per_household.kWh.SI.Res.HHnew.Thermal.SH.Solids.Solids</t>
  </si>
  <si>
    <t>FEC_per_household.kWh.SI.Res.HHnew.Thermal.SH.LPG.LPG</t>
  </si>
  <si>
    <t>FEC_per_household.kWh.SI.Res.HHnew.Thermal.SH.Oil.Oil_LiqBio</t>
  </si>
  <si>
    <t>FEC_per_household.kWh.SI.Res.HHnew.Thermal.SH.Gas.NG_Biogas</t>
  </si>
  <si>
    <t>FEC_per_household.kWh.SI.Res.HHnew.Thermal.SH.Biomass.Biomass_Waste</t>
  </si>
  <si>
    <t>FEC_per_household.kWh.SI.Res.HHnew.Thermal.SH.Geo.Geo</t>
  </si>
  <si>
    <t>FEC_per_household.kWh.SI.Res.HHnew.Thermal.SH.DistrHeat.Steam_Distr</t>
  </si>
  <si>
    <t>FEC_per_household.kWh.SI.Res.HHnew.Thermal.SH.AdvElc.Elec</t>
  </si>
  <si>
    <t>FEC_per_household.kWh.SI.Res.HHnew.Thermal.SH.ConvElc.Elec</t>
  </si>
  <si>
    <t>FEC_per_household.kWh.SI.Res.HHnew.Thermal.SH.TotalCirculation.Elec</t>
  </si>
  <si>
    <t>FEC_per_household.kWh.SI.Res.HHnew.Thermal.SC</t>
  </si>
  <si>
    <t>FEC_per_household.kWh.SI.Res.HHnew.Thermal.SC.AC.Elec</t>
  </si>
  <si>
    <t>FEC_per_household.kWh.SI.Res.HHnew.Thermal.WH</t>
  </si>
  <si>
    <t>FEC_per_household.kWh.SI.Res.HHnew.Thermal.WH.Solids.Solids</t>
  </si>
  <si>
    <t>FEC_per_household.kWh.SI.Res.HHnew.Thermal.WH.LPG.LPG</t>
  </si>
  <si>
    <t>FEC_per_household.kWh.SI.Res.HHnew.Thermal.WH.Oil.Oil_LiqBio</t>
  </si>
  <si>
    <t>FEC_per_household.kWh.SI.Res.HHnew.Thermal.WH.Gas.NG_Biogas</t>
  </si>
  <si>
    <t>FEC_per_household.kWh.SI.Res.HHnew.Thermal.WH.Biomass.Biomass_Waste</t>
  </si>
  <si>
    <t>FEC_per_household.kWh.SI.Res.HHnew.Thermal.WH.Geo.Geo</t>
  </si>
  <si>
    <t>FEC_per_household.kWh.SI.Res.HHnew.Thermal.WH.DistrHeat.Steam_Distr</t>
  </si>
  <si>
    <t>FEC_per_household.kWh.SI.Res.HHnew.Thermal.WH.Elc.Elec</t>
  </si>
  <si>
    <t>FEC_per_household.kWh.SI.Res.HHnew.Thermal.WH.TotalSolar.Solar</t>
  </si>
  <si>
    <t>FEC_per_household.kWh.SI.Res.HHnew.Thermal.CO</t>
  </si>
  <si>
    <t>FEC_per_household.kWh.SI.Res.HHnew.Thermal.CO.Solids.Solids</t>
  </si>
  <si>
    <t>FEC_per_household.kWh.SI.Res.HHnew.Thermal.CO.LPG.LPG</t>
  </si>
  <si>
    <t>FEC_per_household.kWh.SI.Res.HHnew.Thermal.CO.Gas.NG_Biogas</t>
  </si>
  <si>
    <t>FEC_per_household.kWh.SI.Res.HHnew.Thermal.CO.Biomass.Biomass_Waste</t>
  </si>
  <si>
    <t>FEC_per_household.kWh.SI.Res.HHnew.Thermal.CO.Elc.Elec</t>
  </si>
  <si>
    <t>SI - Thermal energy service of new and renovated households (per household)</t>
  </si>
  <si>
    <t>TES_per_household.kWh.SI.Res.HHnew.Thermal</t>
  </si>
  <si>
    <t>TES_per_household.kWh.SI.Res.HHnew.Thermal.SH</t>
  </si>
  <si>
    <t>TES_per_household.kWh.SI.Res.HHnew.Thermal.SH.Solids.Solids</t>
  </si>
  <si>
    <t>TES_per_household.kWh.SI.Res.HHnew.Thermal.SH.LPG.LPG</t>
  </si>
  <si>
    <t>TES_per_household.kWh.SI.Res.HHnew.Thermal.SH.Oil.Oil_LiqBio</t>
  </si>
  <si>
    <t>TES_per_household.kWh.SI.Res.HHnew.Thermal.SH.Gas.NG_Biogas</t>
  </si>
  <si>
    <t>TES_per_household.kWh.SI.Res.HHnew.Thermal.SH.Biomass.Biomass_Waste</t>
  </si>
  <si>
    <t>TES_per_household.kWh.SI.Res.HHnew.Thermal.SH.Geo.Geo</t>
  </si>
  <si>
    <t>TES_per_household.kWh.SI.Res.HHnew.Thermal.SH.DistrHeat.Steam_Distr</t>
  </si>
  <si>
    <t>TES_per_household.kWh.SI.Res.HHnew.Thermal.SH.AdvElc.Elec</t>
  </si>
  <si>
    <t>TES_per_household.kWh.SI.Res.HHnew.Thermal.SH.ConvElc.Elec</t>
  </si>
  <si>
    <t>TES_per_household.kWh.SI.Res.HHnew.Thermal.SH.TotalCirculation.Elec</t>
  </si>
  <si>
    <t>TES_per_household.kWh.SI.Res.HHnew.Thermal.SC</t>
  </si>
  <si>
    <t>TES_per_household.kWh.SI.Res.HHnew.Thermal.SC.AC.Elec</t>
  </si>
  <si>
    <t>TES_per_household.kWh.SI.Res.HHnew.Thermal.WH</t>
  </si>
  <si>
    <t>TES_per_household.kWh.SI.Res.HHnew.Thermal.WH.Solids.Solids</t>
  </si>
  <si>
    <t>TES_per_household.kWh.SI.Res.HHnew.Thermal.WH.LPG.LPG</t>
  </si>
  <si>
    <t>TES_per_household.kWh.SI.Res.HHnew.Thermal.WH.Oil.Oil_LiqBio</t>
  </si>
  <si>
    <t>TES_per_household.kWh.SI.Res.HHnew.Thermal.WH.Gas.NG_Biogas</t>
  </si>
  <si>
    <t>TES_per_household.kWh.SI.Res.HHnew.Thermal.WH.Biomass.Biomass_Waste</t>
  </si>
  <si>
    <t>TES_per_household.kWh.SI.Res.HHnew.Thermal.WH.Geo.Geo</t>
  </si>
  <si>
    <t>TES_per_household.kWh.SI.Res.HHnew.Thermal.WH.DistrHeat.Steam_Distr</t>
  </si>
  <si>
    <t>TES_per_household.kWh.SI.Res.HHnew.Thermal.WH.Elc.Elec</t>
  </si>
  <si>
    <t>TES_per_household.kWh.SI.Res.HHnew.Thermal.WH.TotalSolar.Solar</t>
  </si>
  <si>
    <t>TES_per_household.kWh.SI.Res.HHnew.Thermal.CO</t>
  </si>
  <si>
    <t>TES_per_household.kWh.SI.Res.HHnew.Thermal.CO.Solids.Solids</t>
  </si>
  <si>
    <t>TES_per_household.kWh.SI.Res.HHnew.Thermal.CO.LPG.LPG</t>
  </si>
  <si>
    <t>TES_per_household.kWh.SI.Res.HHnew.Thermal.CO.Gas.NG_Biogas</t>
  </si>
  <si>
    <t>TES_per_household.kWh.SI.Res.HHnew.Thermal.CO.Biomass.Biomass_Waste</t>
  </si>
  <si>
    <t>TES_per_household.kWh.SI.Res.HHnew.Thermal.CO.Elc.Elec</t>
  </si>
  <si>
    <t>SI - CO2 emissions in new and renovated households (per household)</t>
  </si>
  <si>
    <t>EMI_per_household.kgCO2.SI.Res.HHnew.Thermal</t>
  </si>
  <si>
    <t>EMI_per_household.kgCO2.SI.Res.HHnew.Thermal.SH</t>
  </si>
  <si>
    <t>EMI_per_household.kgCO2.SI.Res.HHnew.Thermal.SH.Solids.Solids</t>
  </si>
  <si>
    <t>EMI_per_household.kgCO2.SI.Res.HHnew.Thermal.SH.LPG.LPG</t>
  </si>
  <si>
    <t>EMI_per_household.kgCO2.SI.Res.HHnew.Thermal.SH.Oil.Oil_LiqBio</t>
  </si>
  <si>
    <t>EMI_per_household.kgCO2.SI.Res.HHnew.Thermal.SH.Gas.NG_Biogas</t>
  </si>
  <si>
    <t>EMI_per_household.kgCO2.SI.Res.HHnew.Thermal.SH.Biomass.Biomass_Waste</t>
  </si>
  <si>
    <t>EMI_per_household.kgCO2.SI.Res.HHnew.Thermal.SH.Geo.Geo</t>
  </si>
  <si>
    <t>EMI_per_household.kgCO2.SI.Res.HHnew.Thermal.SH.DistrHeat.Steam_Distr</t>
  </si>
  <si>
    <t>EMI_per_household.kgCO2.SI.Res.HHnew.Thermal.SH.AdvElc.Elec</t>
  </si>
  <si>
    <t>EMI_per_household.kgCO2.SI.Res.HHnew.Thermal.SH.ConvElc.Elec</t>
  </si>
  <si>
    <t>EMI_per_household.kgCO2.SI.Res.HHnew.Thermal.SH.TotalCirculation.Elec</t>
  </si>
  <si>
    <t>EMI_per_household.kgCO2.SI.Res.HHnew.Thermal.SC</t>
  </si>
  <si>
    <t>EMI_per_household.kgCO2.SI.Res.HHnew.Thermal.SC.AC.Elec</t>
  </si>
  <si>
    <t>EMI_per_household.kgCO2.SI.Res.HHnew.Thermal.WH</t>
  </si>
  <si>
    <t>EMI_per_household.kgCO2.SI.Res.HHnew.Thermal.WH.Solids.Solids</t>
  </si>
  <si>
    <t>EMI_per_household.kgCO2.SI.Res.HHnew.Thermal.WH.LPG.LPG</t>
  </si>
  <si>
    <t>EMI_per_household.kgCO2.SI.Res.HHnew.Thermal.WH.Oil.Oil_LiqBio</t>
  </si>
  <si>
    <t>EMI_per_household.kgCO2.SI.Res.HHnew.Thermal.WH.Gas.NG_Biogas</t>
  </si>
  <si>
    <t>EMI_per_household.kgCO2.SI.Res.HHnew.Thermal.WH.Biomass.Biomass_Waste</t>
  </si>
  <si>
    <t>EMI_per_household.kgCO2.SI.Res.HHnew.Thermal.WH.Geo.Geo</t>
  </si>
  <si>
    <t>EMI_per_household.kgCO2.SI.Res.HHnew.Thermal.WH.DistrHeat.Steam_Distr</t>
  </si>
  <si>
    <t>EMI_per_household.kgCO2.SI.Res.HHnew.Thermal.WH.Elc.Elec</t>
  </si>
  <si>
    <t>EMI_per_household.kgCO2.SI.Res.HHnew.Thermal.WH.TotalSolar.Solar</t>
  </si>
  <si>
    <t>EMI_per_household.kgCO2.SI.Res.HHnew.Thermal.CO</t>
  </si>
  <si>
    <t>EMI_per_household.kgCO2.SI.Res.HHnew.Thermal.CO.Solids.Solids</t>
  </si>
  <si>
    <t>EMI_per_household.kgCO2.SI.Res.HHnew.Thermal.CO.LPG.LPG</t>
  </si>
  <si>
    <t>EMI_per_household.kgCO2.SI.Res.HHnew.Thermal.CO.Gas.NG_Biogas</t>
  </si>
  <si>
    <t>EMI_per_household.kgCO2.SI.Res.HHnew.Thermal.CO.Biomass.Biomass_Waste</t>
  </si>
  <si>
    <t>EMI_per_household.kgCO2.SI.Res.HHnew.Thermal.CO.Elc.Elec</t>
  </si>
  <si>
    <t>SI - Final energy consumption in new and renovated households per surface area</t>
  </si>
  <si>
    <t>FEC_per_sqm.kWh.SI.Res.HHnew.Thermal</t>
  </si>
  <si>
    <t>FEC_per_sqm.kWh.SI.Res.HHnew.Thermal.SH</t>
  </si>
  <si>
    <t>FEC_per_sqm.kWh.SI.Res.HHnew.Thermal.SH.Solids.Solids</t>
  </si>
  <si>
    <t>FEC_per_sqm.kWh.SI.Res.HHnew.Thermal.SH.LPG.LPG</t>
  </si>
  <si>
    <t>FEC_per_sqm.kWh.SI.Res.HHnew.Thermal.SH.Oil.Oil_LiqBio</t>
  </si>
  <si>
    <t>FEC_per_sqm.kWh.SI.Res.HHnew.Thermal.SH.Gas.NG_Biogas</t>
  </si>
  <si>
    <t>FEC_per_sqm.kWh.SI.Res.HHnew.Thermal.SH.Biomass.Biomass_Waste</t>
  </si>
  <si>
    <t>FEC_per_sqm.kWh.SI.Res.HHnew.Thermal.SH.Geo.Geo</t>
  </si>
  <si>
    <t>FEC_per_sqm.kWh.SI.Res.HHnew.Thermal.SH.DistrHeat.Steam_Distr</t>
  </si>
  <si>
    <t>FEC_per_sqm.kWh.SI.Res.HHnew.Thermal.SH.AdvElc.Elec</t>
  </si>
  <si>
    <t>FEC_per_sqm.kWh.SI.Res.HHnew.Thermal.SH.ConvElc.Elec</t>
  </si>
  <si>
    <t>FEC_per_sqm.kWh.SI.Res.HHnew.Thermal.SH.TotalCirculation.Elec</t>
  </si>
  <si>
    <t>FEC_per_sqm.kWh.SI.Res.HHnew.Thermal.SC</t>
  </si>
  <si>
    <t>FEC_per_sqm.kWh.SI.Res.HHnew.Thermal.SC.AC.Elec</t>
  </si>
  <si>
    <t>FEC_per_sqm.kWh.SI.Res.HHnew.Thermal.WH</t>
  </si>
  <si>
    <t>FEC_per_sqm.kWh.SI.Res.HHnew.Thermal.WH.Solids.Solids</t>
  </si>
  <si>
    <t>FEC_per_sqm.kWh.SI.Res.HHnew.Thermal.WH.LPG.LPG</t>
  </si>
  <si>
    <t>FEC_per_sqm.kWh.SI.Res.HHnew.Thermal.WH.Oil.Oil_LiqBio</t>
  </si>
  <si>
    <t>FEC_per_sqm.kWh.SI.Res.HHnew.Thermal.WH.Gas.NG_Biogas</t>
  </si>
  <si>
    <t>FEC_per_sqm.kWh.SI.Res.HHnew.Thermal.WH.Biomass.Biomass_Waste</t>
  </si>
  <si>
    <t>FEC_per_sqm.kWh.SI.Res.HHnew.Thermal.WH.Geo.Geo</t>
  </si>
  <si>
    <t>FEC_per_sqm.kWh.SI.Res.HHnew.Thermal.WH.DistrHeat.Steam_Distr</t>
  </si>
  <si>
    <t>FEC_per_sqm.kWh.SI.Res.HHnew.Thermal.WH.Elc.Elec</t>
  </si>
  <si>
    <t>FEC_per_sqm.kWh.SI.Res.HHnew.Thermal.WH.TotalSolar.Solar</t>
  </si>
  <si>
    <t>FEC_per_sqm.kWh.SI.Res.HHnew.Thermal.CO</t>
  </si>
  <si>
    <t>FEC_per_sqm.kWh.SI.Res.HHnew.Thermal.CO.Solids.Solids</t>
  </si>
  <si>
    <t>FEC_per_sqm.kWh.SI.Res.HHnew.Thermal.CO.LPG.LPG</t>
  </si>
  <si>
    <t>FEC_per_sqm.kWh.SI.Res.HHnew.Thermal.CO.Gas.NG_Biogas</t>
  </si>
  <si>
    <t>FEC_per_sqm.kWh.SI.Res.HHnew.Thermal.CO.Biomass.Biomass_Waste</t>
  </si>
  <si>
    <t>FEC_per_sqm.kWh.SI.Res.HHnew.Thermal.CO.Elc.Elec</t>
  </si>
  <si>
    <t>SI - Thermal energy service in new and renovated households per surface area</t>
  </si>
  <si>
    <t>TES_per_sqm.kWh.SI.Res.HHnew.Thermal</t>
  </si>
  <si>
    <t>TES_per_sqm.kWh.SI.Res.HHnew.Thermal.SH</t>
  </si>
  <si>
    <t>TES_per_sqm.kWh.SI.Res.HHnew.Thermal.SH.Solids.Solids</t>
  </si>
  <si>
    <t>TES_per_sqm.kWh.SI.Res.HHnew.Thermal.SH.LPG.LPG</t>
  </si>
  <si>
    <t>TES_per_sqm.kWh.SI.Res.HHnew.Thermal.SH.Oil.Oil_LiqBio</t>
  </si>
  <si>
    <t>TES_per_sqm.kWh.SI.Res.HHnew.Thermal.SH.Gas.NG_Biogas</t>
  </si>
  <si>
    <t>TES_per_sqm.kWh.SI.Res.HHnew.Thermal.SH.Biomass.Biomass_Waste</t>
  </si>
  <si>
    <t>TES_per_sqm.kWh.SI.Res.HHnew.Thermal.SH.Geo.Geo</t>
  </si>
  <si>
    <t>TES_per_sqm.kWh.SI.Res.HHnew.Thermal.SH.DistrHeat.Steam_Distr</t>
  </si>
  <si>
    <t>TES_per_sqm.kWh.SI.Res.HHnew.Thermal.SH.AdvElc.Elec</t>
  </si>
  <si>
    <t>TES_per_sqm.kWh.SI.Res.HHnew.Thermal.SH.ConvElc.Elec</t>
  </si>
  <si>
    <t>TES_per_sqm.kWh.SI.Res.HHnew.Thermal.SH.TotalCirculation.Elec</t>
  </si>
  <si>
    <t>TES_per_sqm.kWh.SI.Res.HHnew.Thermal.SC</t>
  </si>
  <si>
    <t>TES_per_sqm.kWh.SI.Res.HHnew.Thermal.SC.AC.Elec</t>
  </si>
  <si>
    <t>TES_per_sqm.kWh.SI.Res.HHnew.Thermal.WH</t>
  </si>
  <si>
    <t>TES_per_sqm.kWh.SI.Res.HHnew.Thermal.WH.Solids.Solids</t>
  </si>
  <si>
    <t>TES_per_sqm.kWh.SI.Res.HHnew.Thermal.WH.LPG.LPG</t>
  </si>
  <si>
    <t>TES_per_sqm.kWh.SI.Res.HHnew.Thermal.WH.Oil.Oil_LiqBio</t>
  </si>
  <si>
    <t>TES_per_sqm.kWh.SI.Res.HHnew.Thermal.WH.Gas.NG_Biogas</t>
  </si>
  <si>
    <t>TES_per_sqm.kWh.SI.Res.HHnew.Thermal.WH.Biomass.Biomass_Waste</t>
  </si>
  <si>
    <t>TES_per_sqm.kWh.SI.Res.HHnew.Thermal.WH.Geo.Geo</t>
  </si>
  <si>
    <t>TES_per_sqm.kWh.SI.Res.HHnew.Thermal.WH.DistrHeat.Steam_Distr</t>
  </si>
  <si>
    <t>TES_per_sqm.kWh.SI.Res.HHnew.Thermal.WH.Elc.Elec</t>
  </si>
  <si>
    <t>TES_per_sqm.kWh.SI.Res.HHnew.Thermal.WH.TotalSolar.Solar</t>
  </si>
  <si>
    <t>TES_per_sqm.kWh.SI.Res.HHnew.Thermal.CO</t>
  </si>
  <si>
    <t>TES_per_sqm.kWh.SI.Res.HHnew.Thermal.CO.Solids.Solids</t>
  </si>
  <si>
    <t>TES_per_sqm.kWh.SI.Res.HHnew.Thermal.CO.LPG.LPG</t>
  </si>
  <si>
    <t>TES_per_sqm.kWh.SI.Res.HHnew.Thermal.CO.Gas.NG_Biogas</t>
  </si>
  <si>
    <t>TES_per_sqm.kWh.SI.Res.HHnew.Thermal.CO.Biomass.Biomass_Waste</t>
  </si>
  <si>
    <t>TES_per_sqm.kWh.SI.Res.HHnew.Thermal.CO.Elc.Elec</t>
  </si>
  <si>
    <t>SI - CO2 emissions in new and renovated households per surface area</t>
  </si>
  <si>
    <t>EMI_per_sqm.kgCO2.SI.Res.HHnew.Thermal</t>
  </si>
  <si>
    <t>EMI_per_sqm.kgCO2.SI.Res.HHnew.Thermal.SH</t>
  </si>
  <si>
    <t>EMI_per_sqm.kgCO2.SI.Res.HHnew.Thermal.SH.Solids.Solids</t>
  </si>
  <si>
    <t>EMI_per_sqm.kgCO2.SI.Res.HHnew.Thermal.SH.LPG.LPG</t>
  </si>
  <si>
    <t>EMI_per_sqm.kgCO2.SI.Res.HHnew.Thermal.SH.Oil.Oil_LiqBio</t>
  </si>
  <si>
    <t>EMI_per_sqm.kgCO2.SI.Res.HHnew.Thermal.SH.Gas.NG_Biogas</t>
  </si>
  <si>
    <t>EMI_per_sqm.kgCO2.SI.Res.HHnew.Thermal.SH.Biomass.Biomass_Waste</t>
  </si>
  <si>
    <t>EMI_per_sqm.kgCO2.SI.Res.HHnew.Thermal.SH.Geo.Geo</t>
  </si>
  <si>
    <t>EMI_per_sqm.kgCO2.SI.Res.HHnew.Thermal.SH.DistrHeat.Steam_Distr</t>
  </si>
  <si>
    <t>EMI_per_sqm.kgCO2.SI.Res.HHnew.Thermal.SH.AdvElc.Elec</t>
  </si>
  <si>
    <t>EMI_per_sqm.kgCO2.SI.Res.HHnew.Thermal.SH.ConvElc.Elec</t>
  </si>
  <si>
    <t>EMI_per_sqm.kgCO2.SI.Res.HHnew.Thermal.SH.TotalCirculation.Elec</t>
  </si>
  <si>
    <t>EMI_per_sqm.kgCO2.SI.Res.HHnew.Thermal.SC</t>
  </si>
  <si>
    <t>EMI_per_sqm.kgCO2.SI.Res.HHnew.Thermal.SC.AC.Elec</t>
  </si>
  <si>
    <t>EMI_per_sqm.kgCO2.SI.Res.HHnew.Thermal.WH</t>
  </si>
  <si>
    <t>EMI_per_sqm.kgCO2.SI.Res.HHnew.Thermal.WH.Solids.Solids</t>
  </si>
  <si>
    <t>EMI_per_sqm.kgCO2.SI.Res.HHnew.Thermal.WH.LPG.LPG</t>
  </si>
  <si>
    <t>EMI_per_sqm.kgCO2.SI.Res.HHnew.Thermal.WH.Oil.Oil_LiqBio</t>
  </si>
  <si>
    <t>EMI_per_sqm.kgCO2.SI.Res.HHnew.Thermal.WH.Gas.NG_Biogas</t>
  </si>
  <si>
    <t>EMI_per_sqm.kgCO2.SI.Res.HHnew.Thermal.WH.Biomass.Biomass_Waste</t>
  </si>
  <si>
    <t>EMI_per_sqm.kgCO2.SI.Res.HHnew.Thermal.WH.Geo.Geo</t>
  </si>
  <si>
    <t>EMI_per_sqm.kgCO2.SI.Res.HHnew.Thermal.WH.DistrHeat.Steam_Distr</t>
  </si>
  <si>
    <t>EMI_per_sqm.kgCO2.SI.Res.HHnew.Thermal.WH.Elc.Elec</t>
  </si>
  <si>
    <t>EMI_per_sqm.kgCO2.SI.Res.HHnew.Thermal.WH.TotalSolar.Solar</t>
  </si>
  <si>
    <t>EMI_per_sqm.kgCO2.SI.Res.HHnew.Thermal.CO</t>
  </si>
  <si>
    <t>EMI_per_sqm.kgCO2.SI.Res.HHnew.Thermal.CO.Solids.Solids</t>
  </si>
  <si>
    <t>EMI_per_sqm.kgCO2.SI.Res.HHnew.Thermal.CO.LPG.LPG</t>
  </si>
  <si>
    <t>EMI_per_sqm.kgCO2.SI.Res.HHnew.Thermal.CO.Gas.NG_Biogas</t>
  </si>
  <si>
    <t>EMI_per_sqm.kgCO2.SI.Res.HHnew.Thermal.CO.Biomass.Biomass_Waste</t>
  </si>
  <si>
    <t>EMI_per_sqm.kgCO2.SI.Res.HHnew.Thermal.CO.Elc.Elec</t>
  </si>
  <si>
    <t>FEC.ktoe.SI.Res.HH.Appl.RF</t>
  </si>
  <si>
    <t>FEC.ktoe.SI.Res.HH.Appl.WM</t>
  </si>
  <si>
    <t>FEC.ktoe.SI.Res.HH.Appl.DR</t>
  </si>
  <si>
    <t>FEC.ktoe.SI.Res.HH.Appl.DW</t>
  </si>
  <si>
    <t>FEC.ktoe.SI.Res.HH.Appl.TV</t>
  </si>
  <si>
    <t>FEC.ktoe.SI.Res.HH.Appl.IT</t>
  </si>
  <si>
    <t>FEC.ktoe.SI.Res.HH.Appl.LI</t>
  </si>
  <si>
    <t>FEC.ktoe.SI.Res.HH.Appl.OA</t>
  </si>
  <si>
    <t>Size.MW.SI.Res.HH.Appl</t>
  </si>
  <si>
    <t>Size.MW.SI.Res.HH.Appl.RF</t>
  </si>
  <si>
    <t>Size.MW.SI.Res.HH.Appl.WM</t>
  </si>
  <si>
    <t>Size.MW.SI.Res.HH.Appl.DR</t>
  </si>
  <si>
    <t>Size.MW.SI.Res.HH.Appl.DW</t>
  </si>
  <si>
    <t>Size.MW.SI.Res.HH.Appl.TV</t>
  </si>
  <si>
    <t>Size.MW.SI.Res.HH.Appl.IT</t>
  </si>
  <si>
    <t>Size.MW.SI.Res.HH.Appl.LI</t>
  </si>
  <si>
    <t>Size.MW.SI.Res.HH.Appl.OA</t>
  </si>
  <si>
    <t>NUM.number.SI.Res.HH.Appl.RF</t>
  </si>
  <si>
    <t>NUM.number.SI.Res.HH.Appl.WM</t>
  </si>
  <si>
    <t>NUM.number.SI.Res.HH.Appl.DR</t>
  </si>
  <si>
    <t>NUM.number.SI.Res.HH.Appl.DW</t>
  </si>
  <si>
    <t>NUM.number.SI.Res.HH.Appl.TV</t>
  </si>
  <si>
    <t>NUM.number.SI.Res.HH.Appl.IT</t>
  </si>
  <si>
    <t>NUM.number.SI.Res.HH.Appl.LI</t>
  </si>
  <si>
    <t>NUM.number.SI.Res.HH.Appl.OA</t>
  </si>
  <si>
    <t>NUM.number.SI.Res.HH.Applnew.RF</t>
  </si>
  <si>
    <t>NUM.number.SI.Res.HH.Applnew.WM</t>
  </si>
  <si>
    <t>NUM.number.SI.Res.HH.Applnew.DR</t>
  </si>
  <si>
    <t>NUM.number.SI.Res.HH.Applnew.DW</t>
  </si>
  <si>
    <t>NUM.number.SI.Res.HH.Applnew.TV</t>
  </si>
  <si>
    <t>NUM.number.SI.Res.HH.Applnew.IT</t>
  </si>
  <si>
    <t>NUM.number.SI.Res.HH.Applnew.LI</t>
  </si>
  <si>
    <t>NUM.number.SI.Res.HH.Applnew.OA</t>
  </si>
  <si>
    <t>NUM.number.SI.Res.HH.Applrepl.RF</t>
  </si>
  <si>
    <t>NUM.number.SI.Res.HH.Applrepl.WM</t>
  </si>
  <si>
    <t>NUM.number.SI.Res.HH.Applrepl.DR</t>
  </si>
  <si>
    <t>NUM.number.SI.Res.HH.Applrepl.DW</t>
  </si>
  <si>
    <t>NUM.number.SI.Res.HH.Applrepl.TV</t>
  </si>
  <si>
    <t>NUM.number.SI.Res.HH.Applrepl.IT</t>
  </si>
  <si>
    <t>NUM.number.SI.Res.HH.Applrepl.LI</t>
  </si>
  <si>
    <t>NUM.number.SI.Res.HH.Applrepl.OA</t>
  </si>
  <si>
    <t>Op.hours.SI.Res.HH.Appl.RF</t>
  </si>
  <si>
    <t>Op.hours.SI.Res.HH.Appl.WM</t>
  </si>
  <si>
    <t>Op.hours.SI.Res.HH.Appl.DR</t>
  </si>
  <si>
    <t>Op.hours.SI.Res.HH.Appl.DW</t>
  </si>
  <si>
    <t>Op.hours.SI.Res.HH.Appl.TV</t>
  </si>
  <si>
    <t>Op.hours.SI.Res.HH.Appl.IT</t>
  </si>
  <si>
    <t>Op.hours.SI.Res.HH.Appl.LI</t>
  </si>
  <si>
    <t>Op.hours.SI.Res.HH.Appl.OA</t>
  </si>
  <si>
    <t>Size_per_appl.W.SI.Res.HH.Appl.RF</t>
  </si>
  <si>
    <t>Size_per_appl.W.SI.Res.HH.Appl.WM</t>
  </si>
  <si>
    <t>Size_per_appl.W.SI.Res.HH.Appl.DR</t>
  </si>
  <si>
    <t>Size_per_appl.W.SI.Res.HH.Appl.DW</t>
  </si>
  <si>
    <t>Size_per_appl.W.SI.Res.HH.Appl.TV</t>
  </si>
  <si>
    <t>Size_per_appl.W.SI.Res.HH.Appl.IT</t>
  </si>
  <si>
    <t>Size_per_appl.W.SI.Res.HH.Appl.LI</t>
  </si>
  <si>
    <t>Size_per_appl.W.SI.Res.HH.Appl.OA</t>
  </si>
  <si>
    <t>Size_per_appl.W.SI.Res.HH.Applnew.RF</t>
  </si>
  <si>
    <t>Size_per_appl.W.SI.Res.HH.Applnew.WM</t>
  </si>
  <si>
    <t>Size_per_appl.W.SI.Res.HH.Applnew.DR</t>
  </si>
  <si>
    <t>Size_per_appl.W.SI.Res.HH.Applnew.DW</t>
  </si>
  <si>
    <t>Size_per_appl.W.SI.Res.HH.Applnew.TV</t>
  </si>
  <si>
    <t>Size_per_appl.W.SI.Res.HH.Applnew.IT</t>
  </si>
  <si>
    <t>Size_per_appl.W.SI.Res.HH.Applnew.LI</t>
  </si>
  <si>
    <t>Size_per_appl.W.SI.Res.HH.Applnew.OA</t>
  </si>
  <si>
    <t>NUM.number_per_household.SI.Res.HH.Appl.RF</t>
  </si>
  <si>
    <t>NUM.number_per_household.SI.Res.HH.Appl.WM</t>
  </si>
  <si>
    <t>NUM.number_per_household.SI.Res.HH.Appl.DR</t>
  </si>
  <si>
    <t>NUM.number_per_household.SI.Res.HH.Appl.DW</t>
  </si>
  <si>
    <t>NUM.number_per_household.SI.Res.HH.Appl.TV</t>
  </si>
  <si>
    <t>NUM.number_per_household.SI.Res.HH.Appl.IT</t>
  </si>
  <si>
    <t>NUM.number_per_household.SI.Res.HH.Appl.LI</t>
  </si>
  <si>
    <t>NUM.number_per_household.SI.Res.HH.Appl.OA</t>
  </si>
  <si>
    <t>Size_per_household.W.SI.Res.HH.Appl.RF</t>
  </si>
  <si>
    <t>Size_per_household.W.SI.Res.HH.Appl.WM</t>
  </si>
  <si>
    <t>Size_per_household.W.SI.Res.HH.Appl.DR</t>
  </si>
  <si>
    <t>Size_per_household.W.SI.Res.HH.Appl.DW</t>
  </si>
  <si>
    <t>Size_per_household.W.SI.Res.HH.Appl.TV</t>
  </si>
  <si>
    <t>Size_per_household.W.SI.Res.HH.Appl.IT</t>
  </si>
  <si>
    <t>Size_per_household.W.SI.Res.HH.Appl.LI</t>
  </si>
  <si>
    <t>Size_per_household.W.SI.Res.HH.Appl.OA</t>
  </si>
  <si>
    <t>FEC_per_household.kWh.SI.Res.HH.Appl.RF</t>
  </si>
  <si>
    <t>FEC_per_household.kWh.SI.Res.HH.Appl.WM</t>
  </si>
  <si>
    <t>FEC_per_household.kWh.SI.Res.HH.Appl.DR</t>
  </si>
  <si>
    <t>FEC_per_household.kWh.SI.Res.HH.Appl.DW</t>
  </si>
  <si>
    <t>FEC_per_household.kWh.SI.Res.HH.Appl.TV</t>
  </si>
  <si>
    <t>FEC_per_household.kWh.SI.Res.HH.Appl.IT</t>
  </si>
  <si>
    <t>FEC_per_household.kWh.SI.Res.HH.Appl.LI</t>
  </si>
  <si>
    <t>FEC_per_household.kWh.SI.Res.HH.Appl.OA</t>
  </si>
  <si>
    <t>Lumens_per_household.lumen.SI.Res.HH.Appl.LI</t>
  </si>
  <si>
    <t>SI - Number of households (detailed structure)</t>
  </si>
  <si>
    <t>NUM.number.SI.Res.HH.Thermal.SH.Solids.SH</t>
  </si>
  <si>
    <t>NUM.number.SI.Res.HH.Thermal.SH.Solids.SC.AC</t>
  </si>
  <si>
    <t>NUM.number.SI.Res.HH.Thermal.SH.Solids.WH.Solids.NoSolar</t>
  </si>
  <si>
    <t>NUM.number.SI.Res.HH.Thermal.SH.Solids.WH.LPG.NoSolar</t>
  </si>
  <si>
    <t>NUM.number.SI.Res.HH.Thermal.SH.Solids.WH.LPG.Solar</t>
  </si>
  <si>
    <t>NUM.number.SI.Res.HH.Thermal.SH.Solids.WH.Elc.NoSolar</t>
  </si>
  <si>
    <t>NUM.number.SI.Res.HH.Thermal.SH.Solids.WH.Elc.Solar</t>
  </si>
  <si>
    <t>NUM.number.SI.Res.HH.Thermal.SH.Solids.CO.Solids</t>
  </si>
  <si>
    <t>NUM.number.SI.Res.HH.Thermal.SH.Solids.CO.LPG</t>
  </si>
  <si>
    <t>NUM.number.SI.Res.HH.Thermal.SH.Solids.CO.Elc</t>
  </si>
  <si>
    <t>NUM.number.SI.Res.HH.Thermal.SH.LPG.SH</t>
  </si>
  <si>
    <t>NUM.number.SI.Res.HH.Thermal.SH.LPG.SC.AC</t>
  </si>
  <si>
    <t>NUM.number.SI.Res.HH.Thermal.SH.LPG.WH.LPG.NoSolar</t>
  </si>
  <si>
    <t>NUM.number.SI.Res.HH.Thermal.SH.LPG.WH.LPG.Solar</t>
  </si>
  <si>
    <t>NUM.number.SI.Res.HH.Thermal.SH.LPG.WH.Elc.NoSolar</t>
  </si>
  <si>
    <t>NUM.number.SI.Res.HH.Thermal.SH.LPG.WH.Elc.Solar</t>
  </si>
  <si>
    <t>NUM.number.SI.Res.HH.Thermal.SH.LPG.CO.LPG</t>
  </si>
  <si>
    <t>NUM.number.SI.Res.HH.Thermal.SH.LPG.CO.Elc</t>
  </si>
  <si>
    <t>NUM.number.SI.Res.HH.Thermal.SH.Oil.SH</t>
  </si>
  <si>
    <t>NUM.number.SI.Res.HH.Thermal.SH.Oil.SC.AC</t>
  </si>
  <si>
    <t>NUM.number.SI.Res.HH.Thermal.SH.Oil.WH.Oil.NoSolar</t>
  </si>
  <si>
    <t>NUM.number.SI.Res.HH.Thermal.SH.Oil.WH.Oil.Solar</t>
  </si>
  <si>
    <t>NUM.number.SI.Res.HH.Thermal.SH.Oil.WH.Elc.NoSolar</t>
  </si>
  <si>
    <t>NUM.number.SI.Res.HH.Thermal.SH.Oil.WH.Elc.Solar</t>
  </si>
  <si>
    <t>NUM.number.SI.Res.HH.Thermal.SH.Oil.CO.LPG</t>
  </si>
  <si>
    <t>NUM.number.SI.Res.HH.Thermal.SH.Oil.CO.Elc</t>
  </si>
  <si>
    <t>NUM.number.SI.Res.HH.Thermal.SH.Gas.SH</t>
  </si>
  <si>
    <t>NUM.number.SI.Res.HH.Thermal.SH.Gas.SC.AC</t>
  </si>
  <si>
    <t>NUM.number.SI.Res.HH.Thermal.SH.Gas.WH.Gas.NoSolar</t>
  </si>
  <si>
    <t>NUM.number.SI.Res.HH.Thermal.SH.Gas.WH.Gas.Solar</t>
  </si>
  <si>
    <t>NUM.number.SI.Res.HH.Thermal.SH.Gas.WH.Elc.NoSolar</t>
  </si>
  <si>
    <t>NUM.number.SI.Res.HH.Thermal.SH.Gas.WH.Elc.Solar</t>
  </si>
  <si>
    <t>NUM.number.SI.Res.HH.Thermal.SH.Gas.CO.Gas</t>
  </si>
  <si>
    <t>NUM.number.SI.Res.HH.Thermal.SH.Gas.CO.Elc</t>
  </si>
  <si>
    <t>NUM.number.SI.Res.HH.Thermal.SH.Biomass.SH</t>
  </si>
  <si>
    <t>NUM.number.SI.Res.HH.Thermal.SH.Biomass.SC.AC</t>
  </si>
  <si>
    <t>NUM.number.SI.Res.HH.Thermal.SH.Biomass.WH.Biomass.NoSolar</t>
  </si>
  <si>
    <t>NUM.number.SI.Res.HH.Thermal.SH.Biomass.WH.Biomass.Solar</t>
  </si>
  <si>
    <t>NUM.number.SI.Res.HH.Thermal.SH.Biomass.WH.LPG.NoSolar</t>
  </si>
  <si>
    <t>NUM.number.SI.Res.HH.Thermal.SH.Biomass.WH.LPG.Solar</t>
  </si>
  <si>
    <t>NUM.number.SI.Res.HH.Thermal.SH.Biomass.WH.Elc.NoSolar</t>
  </si>
  <si>
    <t>NUM.number.SI.Res.HH.Thermal.SH.Biomass.WH.Elc.Solar</t>
  </si>
  <si>
    <t>NUM.number.SI.Res.HH.Thermal.SH.Biomass.CO.Biomass</t>
  </si>
  <si>
    <t>NUM.number.SI.Res.HH.Thermal.SH.Biomass.CO.LPG</t>
  </si>
  <si>
    <t>NUM.number.SI.Res.HH.Thermal.SH.Biomass.CO.Elc</t>
  </si>
  <si>
    <t>NUM.number.SI.Res.HH.Thermal.SH.Geo.SH</t>
  </si>
  <si>
    <t>NUM.number.SI.Res.HH.Thermal.SH.Geo.SC.AC</t>
  </si>
  <si>
    <t>NUM.number.SI.Res.HH.Thermal.SH.Geo.WH.Geo.NoSolar</t>
  </si>
  <si>
    <t>NUM.number.SI.Res.HH.Thermal.SH.Geo.WH.Geo.Solar</t>
  </si>
  <si>
    <t>NUM.number.SI.Res.HH.Thermal.SH.Geo.WH.Elc.NoSolar</t>
  </si>
  <si>
    <t>NUM.number.SI.Res.HH.Thermal.SH.Geo.WH.Elc.Solar</t>
  </si>
  <si>
    <t>NUM.number.SI.Res.HH.Thermal.SH.Geo.CO.LPG</t>
  </si>
  <si>
    <t>NUM.number.SI.Res.HH.Thermal.SH.Geo.CO.Elc</t>
  </si>
  <si>
    <t>NUM.number.SI.Res.HH.Thermal.SH.DistrHeat.SH</t>
  </si>
  <si>
    <t>NUM.number.SI.Res.HH.Thermal.SH.DistrHeat.SC.AC</t>
  </si>
  <si>
    <t>NUM.number.SI.Res.HH.Thermal.SH.DistrHeat.WH.DistrHeat.NoSolar</t>
  </si>
  <si>
    <t>NUM.number.SI.Res.HH.Thermal.SH.DistrHeat.WH.DistrHeat.Solar</t>
  </si>
  <si>
    <t>NUM.number.SI.Res.HH.Thermal.SH.DistrHeat.WH.Elc.NoSolar</t>
  </si>
  <si>
    <t>NUM.number.SI.Res.HH.Thermal.SH.DistrHeat.WH.Elc.Solar</t>
  </si>
  <si>
    <t>NUM.number.SI.Res.HH.Thermal.SH.DistrHeat.CO.LPG</t>
  </si>
  <si>
    <t>NUM.number.SI.Res.HH.Thermal.SH.DistrHeat.CO.Elc</t>
  </si>
  <si>
    <t>NUM.number.SI.Res.HH.Thermal.SH.AdvElc.SH</t>
  </si>
  <si>
    <t>NUM.number.SI.Res.HH.Thermal.SH.AdvElc.SC.AC</t>
  </si>
  <si>
    <t>NUM.number.SI.Res.HH.Thermal.SH.AdvElc.WH.LPG.NoSolar</t>
  </si>
  <si>
    <t>NUM.number.SI.Res.HH.Thermal.SH.AdvElc.WH.LPG.Solar</t>
  </si>
  <si>
    <t>NUM.number.SI.Res.HH.Thermal.SH.AdvElc.WH.Elc.NoSolar</t>
  </si>
  <si>
    <t>NUM.number.SI.Res.HH.Thermal.SH.AdvElc.WH.Elc.Solar</t>
  </si>
  <si>
    <t>NUM.number.SI.Res.HH.Thermal.SH.AdvElc.CO.LPG</t>
  </si>
  <si>
    <t>NUM.number.SI.Res.HH.Thermal.SH.AdvElc.CO.Elc</t>
  </si>
  <si>
    <t>NUM.number.SI.Res.HH.Thermal.SH.ConvElc.SH</t>
  </si>
  <si>
    <t>NUM.number.SI.Res.HH.Thermal.SH.ConvElc.SC.AC</t>
  </si>
  <si>
    <t>NUM.number.SI.Res.HH.Thermal.SH.ConvElc.WH.LPG.NoSolar</t>
  </si>
  <si>
    <t>NUM.number.SI.Res.HH.Thermal.SH.ConvElc.WH.LPG.Solar</t>
  </si>
  <si>
    <t>NUM.number.SI.Res.HH.Thermal.SH.ConvElc.WH.Elc.NoSolar</t>
  </si>
  <si>
    <t>NUM.number.SI.Res.HH.Thermal.SH.ConvElc.WH.Elc.Solar</t>
  </si>
  <si>
    <t>NUM.number.SI.Res.HH.Thermal.SH.ConvElc.CO.LPG</t>
  </si>
  <si>
    <t>NUM.number.SI.Res.HH.Thermal.SH.ConvElc.CO.Elc</t>
  </si>
  <si>
    <t>SI - Retired equipment (detailed structure)</t>
  </si>
  <si>
    <t>NUM.number.SI.Res.HH.ThermalOut.SH.Solids</t>
  </si>
  <si>
    <t>NUM.number.SI.Res.HH.ThermalOut.SH.Solids.SH</t>
  </si>
  <si>
    <t>NUM.number.SI.Res.HH.ThermalOut.SH.Solids.SC.AC</t>
  </si>
  <si>
    <t>NUM.number.SI.Res.HH.ThermalOut.SH.Solids.WH.Solids.NoSolar</t>
  </si>
  <si>
    <t>NUM.number.SI.Res.HH.ThermalOut.SH.Solids.WH.LPG.NoSolar</t>
  </si>
  <si>
    <t>NUM.number.SI.Res.HH.ThermalOut.SH.Solids.WH.LPG.Solar</t>
  </si>
  <si>
    <t>NUM.number.SI.Res.HH.ThermalOut.SH.Solids.WH.Elc.NoSolar</t>
  </si>
  <si>
    <t>NUM.number.SI.Res.HH.ThermalOut.SH.Solids.WH.Elc.Solar</t>
  </si>
  <si>
    <t>NUM.number.SI.Res.HH.ThermalOut.SH.Solids.CO.Solids</t>
  </si>
  <si>
    <t>NUM.number.SI.Res.HH.ThermalOut.SH.Solids.CO.LPG</t>
  </si>
  <si>
    <t>NUM.number.SI.Res.HH.ThermalOut.SH.Solids.CO.Elc</t>
  </si>
  <si>
    <t>NUM.number.SI.Res.HH.ThermalOut.SH.LPG</t>
  </si>
  <si>
    <t>NUM.number.SI.Res.HH.ThermalOut.SH.LPG.SH</t>
  </si>
  <si>
    <t>NUM.number.SI.Res.HH.ThermalOut.SH.LPG.SC.AC</t>
  </si>
  <si>
    <t>NUM.number.SI.Res.HH.ThermalOut.SH.LPG.WH.LPG.NoSolar</t>
  </si>
  <si>
    <t>NUM.number.SI.Res.HH.ThermalOut.SH.LPG.WH.LPG.Solar</t>
  </si>
  <si>
    <t>NUM.number.SI.Res.HH.ThermalOut.SH.LPG.WH.Elc.NoSolar</t>
  </si>
  <si>
    <t>NUM.number.SI.Res.HH.ThermalOut.SH.LPG.WH.Elc.Solar</t>
  </si>
  <si>
    <t>NUM.number.SI.Res.HH.ThermalOut.SH.LPG.CO.LPG</t>
  </si>
  <si>
    <t>NUM.number.SI.Res.HH.ThermalOut.SH.LPG.CO.Elc</t>
  </si>
  <si>
    <t>NUM.number.SI.Res.HH.ThermalOut.SH.Oil</t>
  </si>
  <si>
    <t>NUM.number.SI.Res.HH.ThermalOut.SH.Oil.SH</t>
  </si>
  <si>
    <t>NUM.number.SI.Res.HH.ThermalOut.SH.Oil.SC.AC</t>
  </si>
  <si>
    <t>NUM.number.SI.Res.HH.ThermalOut.SH.Oil.WH.Oil.NoSolar</t>
  </si>
  <si>
    <t>NUM.number.SI.Res.HH.ThermalOut.SH.Oil.WH.Oil.Solar</t>
  </si>
  <si>
    <t>NUM.number.SI.Res.HH.ThermalOut.SH.Oil.WH.Elc.NoSolar</t>
  </si>
  <si>
    <t>NUM.number.SI.Res.HH.ThermalOut.SH.Oil.WH.Elc.Solar</t>
  </si>
  <si>
    <t>NUM.number.SI.Res.HH.ThermalOut.SH.Oil.CO.LPG</t>
  </si>
  <si>
    <t>NUM.number.SI.Res.HH.ThermalOut.SH.Oil.CO.Elc</t>
  </si>
  <si>
    <t>NUM.number.SI.Res.HH.ThermalOut.SH.Gas</t>
  </si>
  <si>
    <t>NUM.number.SI.Res.HH.ThermalOut.SH.Gas.SH</t>
  </si>
  <si>
    <t>NUM.number.SI.Res.HH.ThermalOut.SH.Gas.SC.AC</t>
  </si>
  <si>
    <t>NUM.number.SI.Res.HH.ThermalOut.SH.Gas.WH.Gas.NoSolar</t>
  </si>
  <si>
    <t>NUM.number.SI.Res.HH.ThermalOut.SH.Gas.WH.Gas.Solar</t>
  </si>
  <si>
    <t>NUM.number.SI.Res.HH.ThermalOut.SH.Gas.WH.Elc.NoSolar</t>
  </si>
  <si>
    <t>NUM.number.SI.Res.HH.ThermalOut.SH.Gas.WH.Elc.Solar</t>
  </si>
  <si>
    <t>NUM.number.SI.Res.HH.ThermalOut.SH.Gas.CO.Gas</t>
  </si>
  <si>
    <t>NUM.number.SI.Res.HH.ThermalOut.SH.Gas.CO.Elc</t>
  </si>
  <si>
    <t>NUM.number.SI.Res.HH.ThermalOut.SH.Biomass</t>
  </si>
  <si>
    <t>NUM.number.SI.Res.HH.ThermalOut.SH.Biomass.SH</t>
  </si>
  <si>
    <t>NUM.number.SI.Res.HH.ThermalOut.SH.Biomass.SC.AC</t>
  </si>
  <si>
    <t>NUM.number.SI.Res.HH.ThermalOut.SH.Biomass.WH.Biomass.NoSolar</t>
  </si>
  <si>
    <t>NUM.number.SI.Res.HH.ThermalOut.SH.Biomass.WH.Biomass.Solar</t>
  </si>
  <si>
    <t>NUM.number.SI.Res.HH.ThermalOut.SH.Biomass.WH.LPG.NoSolar</t>
  </si>
  <si>
    <t>NUM.number.SI.Res.HH.ThermalOut.SH.Biomass.WH.LPG.Solar</t>
  </si>
  <si>
    <t>NUM.number.SI.Res.HH.ThermalOut.SH.Biomass.WH.Elc.NoSolar</t>
  </si>
  <si>
    <t>NUM.number.SI.Res.HH.ThermalOut.SH.Biomass.WH.Elc.Solar</t>
  </si>
  <si>
    <t>NUM.number.SI.Res.HH.ThermalOut.SH.Biomass.CO.Biomass</t>
  </si>
  <si>
    <t>NUM.number.SI.Res.HH.ThermalOut.SH.Biomass.CO.LPG</t>
  </si>
  <si>
    <t>NUM.number.SI.Res.HH.ThermalOut.SH.Biomass.CO.Elc</t>
  </si>
  <si>
    <t>NUM.number.SI.Res.HH.ThermalOut.SH.Geo</t>
  </si>
  <si>
    <t>NUM.number.SI.Res.HH.ThermalOut.SH.Geo.SH</t>
  </si>
  <si>
    <t>NUM.number.SI.Res.HH.ThermalOut.SH.Geo.SC.AC</t>
  </si>
  <si>
    <t>NUM.number.SI.Res.HH.ThermalOut.SH.Geo.WH.Geo.NoSolar</t>
  </si>
  <si>
    <t>NUM.number.SI.Res.HH.ThermalOut.SH.Geo.WH.Geo.Solar</t>
  </si>
  <si>
    <t>NUM.number.SI.Res.HH.ThermalOut.SH.Geo.WH.Elc.NoSolar</t>
  </si>
  <si>
    <t>NUM.number.SI.Res.HH.ThermalOut.SH.Geo.WH.Elc.Solar</t>
  </si>
  <si>
    <t>NUM.number.SI.Res.HH.ThermalOut.SH.Geo.CO.LPG</t>
  </si>
  <si>
    <t>NUM.number.SI.Res.HH.ThermalOut.SH.Geo.CO.Elc</t>
  </si>
  <si>
    <t>NUM.number.SI.Res.HH.ThermalOut.SH.DistrHeat</t>
  </si>
  <si>
    <t>NUM.number.SI.Res.HH.ThermalOut.SH.DistrHeat.SH</t>
  </si>
  <si>
    <t>NUM.number.SI.Res.HH.ThermalOut.SH.DistrHeat.SC.AC</t>
  </si>
  <si>
    <t>NUM.number.SI.Res.HH.ThermalOut.SH.DistrHeat.WH.DistrHeat.NoSolar</t>
  </si>
  <si>
    <t>NUM.number.SI.Res.HH.ThermalOut.SH.DistrHeat.WH.DistrHeat.Solar</t>
  </si>
  <si>
    <t>NUM.number.SI.Res.HH.ThermalOut.SH.DistrHeat.WH.Elc.NoSolar</t>
  </si>
  <si>
    <t>NUM.number.SI.Res.HH.ThermalOut.SH.DistrHeat.WH.Elc.Solar</t>
  </si>
  <si>
    <t>NUM.number.SI.Res.HH.ThermalOut.SH.DistrHeat.CO.LPG</t>
  </si>
  <si>
    <t>NUM.number.SI.Res.HH.ThermalOut.SH.DistrHeat.CO.Elc</t>
  </si>
  <si>
    <t>NUM.number.SI.Res.HH.ThermalOut.SH.AdvElc</t>
  </si>
  <si>
    <t>NUM.number.SI.Res.HH.ThermalOut.SH.AdvElc.SH</t>
  </si>
  <si>
    <t>NUM.number.SI.Res.HH.ThermalOut.SH.AdvElc.SC.AC</t>
  </si>
  <si>
    <t>NUM.number.SI.Res.HH.ThermalOut.SH.AdvElc.WH.LPG.NoSolar</t>
  </si>
  <si>
    <t>NUM.number.SI.Res.HH.ThermalOut.SH.AdvElc.WH.LPG.Solar</t>
  </si>
  <si>
    <t>NUM.number.SI.Res.HH.ThermalOut.SH.AdvElc.WH.Elc.NoSolar</t>
  </si>
  <si>
    <t>NUM.number.SI.Res.HH.ThermalOut.SH.AdvElc.WH.Elc.Solar</t>
  </si>
  <si>
    <t>NUM.number.SI.Res.HH.ThermalOut.SH.AdvElc.CO.LPG</t>
  </si>
  <si>
    <t>NUM.number.SI.Res.HH.ThermalOut.SH.AdvElc.CO.Elc</t>
  </si>
  <si>
    <t>NUM.number.SI.Res.HH.ThermalOut.SH.ConvElc</t>
  </si>
  <si>
    <t>NUM.number.SI.Res.HH.ThermalOut.SH.ConvElc.SH</t>
  </si>
  <si>
    <t>NUM.number.SI.Res.HH.ThermalOut.SH.ConvElc.SC.AC</t>
  </si>
  <si>
    <t>NUM.number.SI.Res.HH.ThermalOut.SH.ConvElc.WH.LPG.NoSolar</t>
  </si>
  <si>
    <t>NUM.number.SI.Res.HH.ThermalOut.SH.ConvElc.WH.LPG.Solar</t>
  </si>
  <si>
    <t>NUM.number.SI.Res.HH.ThermalOut.SH.ConvElc.WH.Elc.NoSolar</t>
  </si>
  <si>
    <t>NUM.number.SI.Res.HH.ThermalOut.SH.ConvElc.WH.Elc.Solar</t>
  </si>
  <si>
    <t>NUM.number.SI.Res.HH.ThermalOut.SH.ConvElc.CO.LPG</t>
  </si>
  <si>
    <t>NUM.number.SI.Res.HH.ThermalOut.SH.ConvElc.CO.Elc</t>
  </si>
  <si>
    <t>SI - New equipment installations (detailed structure)</t>
  </si>
  <si>
    <t>NUM.number.SI.Res.HH.ThermalNew.SH.Solids</t>
  </si>
  <si>
    <t>NUM.number.SI.Res.HH.ThermalNew.SH.Solids.SH</t>
  </si>
  <si>
    <t>NUM.number.SI.Res.HH.ThermalNew.SH.Solids.SC.AC</t>
  </si>
  <si>
    <t>NUM.number.SI.Res.HH.ThermalNew.SH.Solids.WH.Solids.NoSolar</t>
  </si>
  <si>
    <t>NUM.number.SI.Res.HH.ThermalNew.SH.Solids.WH.LPG.NoSolar</t>
  </si>
  <si>
    <t>NUM.number.SI.Res.HH.ThermalNew.SH.Solids.WH.LPG.Solar</t>
  </si>
  <si>
    <t>NUM.number.SI.Res.HH.ThermalNew.SH.Solids.WH.Elc.NoSolar</t>
  </si>
  <si>
    <t>NUM.number.SI.Res.HH.ThermalNew.SH.Solids.WH.Elc.Solar</t>
  </si>
  <si>
    <t>NUM.number.SI.Res.HH.ThermalNew.SH.Solids.CO.Solids</t>
  </si>
  <si>
    <t>NUM.number.SI.Res.HH.ThermalNew.SH.Solids.CO.LPG</t>
  </si>
  <si>
    <t>NUM.number.SI.Res.HH.ThermalNew.SH.Solids.CO.Elc</t>
  </si>
  <si>
    <t>NUM.number.SI.Res.HH.ThermalNew.SH.LPG</t>
  </si>
  <si>
    <t>NUM.number.SI.Res.HH.ThermalNew.SH.LPG.SH</t>
  </si>
  <si>
    <t>NUM.number.SI.Res.HH.ThermalNew.SH.LPG.SC.AC</t>
  </si>
  <si>
    <t>NUM.number.SI.Res.HH.ThermalNew.SH.LPG.WH.LPG.NoSolar</t>
  </si>
  <si>
    <t>NUM.number.SI.Res.HH.ThermalNew.SH.LPG.WH.LPG.Solar</t>
  </si>
  <si>
    <t>NUM.number.SI.Res.HH.ThermalNew.SH.LPG.WH.Elc.NoSolar</t>
  </si>
  <si>
    <t>NUM.number.SI.Res.HH.ThermalNew.SH.LPG.WH.Elc.Solar</t>
  </si>
  <si>
    <t>NUM.number.SI.Res.HH.ThermalNew.SH.LPG.CO.LPG</t>
  </si>
  <si>
    <t>NUM.number.SI.Res.HH.ThermalNew.SH.LPG.CO.Elc</t>
  </si>
  <si>
    <t>NUM.number.SI.Res.HH.ThermalNew.SH.Oil</t>
  </si>
  <si>
    <t>NUM.number.SI.Res.HH.ThermalNew.SH.Oil.SH</t>
  </si>
  <si>
    <t>NUM.number.SI.Res.HH.ThermalNew.SH.Oil.SC.AC</t>
  </si>
  <si>
    <t>NUM.number.SI.Res.HH.ThermalNew.SH.Oil.WH.Oil.NoSolar</t>
  </si>
  <si>
    <t>NUM.number.SI.Res.HH.ThermalNew.SH.Oil.WH.Oil.Solar</t>
  </si>
  <si>
    <t>NUM.number.SI.Res.HH.ThermalNew.SH.Oil.WH.Elc.NoSolar</t>
  </si>
  <si>
    <t>NUM.number.SI.Res.HH.ThermalNew.SH.Oil.WH.Elc.Solar</t>
  </si>
  <si>
    <t>NUM.number.SI.Res.HH.ThermalNew.SH.Oil.CO.LPG</t>
  </si>
  <si>
    <t>NUM.number.SI.Res.HH.ThermalNew.SH.Oil.CO.Elc</t>
  </si>
  <si>
    <t>NUM.number.SI.Res.HH.ThermalNew.SH.Gas</t>
  </si>
  <si>
    <t>NUM.number.SI.Res.HH.ThermalNew.SH.Gas.SH</t>
  </si>
  <si>
    <t>NUM.number.SI.Res.HH.ThermalNew.SH.Gas.SC.AC</t>
  </si>
  <si>
    <t>NUM.number.SI.Res.HH.ThermalNew.SH.Gas.WH.Gas.NoSolar</t>
  </si>
  <si>
    <t>NUM.number.SI.Res.HH.ThermalNew.SH.Gas.WH.Gas.Solar</t>
  </si>
  <si>
    <t>NUM.number.SI.Res.HH.ThermalNew.SH.Gas.WH.Elc.NoSolar</t>
  </si>
  <si>
    <t>NUM.number.SI.Res.HH.ThermalNew.SH.Gas.WH.Elc.Solar</t>
  </si>
  <si>
    <t>NUM.number.SI.Res.HH.ThermalNew.SH.Gas.CO.Gas</t>
  </si>
  <si>
    <t>NUM.number.SI.Res.HH.ThermalNew.SH.Gas.CO.Elc</t>
  </si>
  <si>
    <t>NUM.number.SI.Res.HH.ThermalNew.SH.Biomass</t>
  </si>
  <si>
    <t>NUM.number.SI.Res.HH.ThermalNew.SH.Biomass.SH</t>
  </si>
  <si>
    <t>NUM.number.SI.Res.HH.ThermalNew.SH.Biomass.SC.AC</t>
  </si>
  <si>
    <t>NUM.number.SI.Res.HH.ThermalNew.SH.Biomass.WH.Biomass.NoSolar</t>
  </si>
  <si>
    <t>NUM.number.SI.Res.HH.ThermalNew.SH.Biomass.WH.Biomass.Solar</t>
  </si>
  <si>
    <t>NUM.number.SI.Res.HH.ThermalNew.SH.Biomass.WH.LPG.NoSolar</t>
  </si>
  <si>
    <t>NUM.number.SI.Res.HH.ThermalNew.SH.Biomass.WH.LPG.Solar</t>
  </si>
  <si>
    <t>NUM.number.SI.Res.HH.ThermalNew.SH.Biomass.WH.Elc.NoSolar</t>
  </si>
  <si>
    <t>NUM.number.SI.Res.HH.ThermalNew.SH.Biomass.WH.Elc.Solar</t>
  </si>
  <si>
    <t>NUM.number.SI.Res.HH.ThermalNew.SH.Biomass.CO.Biomass</t>
  </si>
  <si>
    <t>NUM.number.SI.Res.HH.ThermalNew.SH.Biomass.CO.LPG</t>
  </si>
  <si>
    <t>NUM.number.SI.Res.HH.ThermalNew.SH.Biomass.CO.Elc</t>
  </si>
  <si>
    <t>NUM.number.SI.Res.HH.ThermalNew.SH.Geo</t>
  </si>
  <si>
    <t>NUM.number.SI.Res.HH.ThermalNew.SH.Geo.SH</t>
  </si>
  <si>
    <t>NUM.number.SI.Res.HH.ThermalNew.SH.Geo.SC.AC</t>
  </si>
  <si>
    <t>NUM.number.SI.Res.HH.ThermalNew.SH.Geo.WH.Geo.NoSolar</t>
  </si>
  <si>
    <t>NUM.number.SI.Res.HH.ThermalNew.SH.Geo.WH.Geo.Solar</t>
  </si>
  <si>
    <t>NUM.number.SI.Res.HH.ThermalNew.SH.Geo.WH.Elc.NoSolar</t>
  </si>
  <si>
    <t>NUM.number.SI.Res.HH.ThermalNew.SH.Geo.WH.Elc.Solar</t>
  </si>
  <si>
    <t>NUM.number.SI.Res.HH.ThermalNew.SH.Geo.CO.LPG</t>
  </si>
  <si>
    <t>NUM.number.SI.Res.HH.ThermalNew.SH.Geo.CO.Elc</t>
  </si>
  <si>
    <t>NUM.number.SI.Res.HH.ThermalNew.SH.DistrHeat</t>
  </si>
  <si>
    <t>NUM.number.SI.Res.HH.ThermalNew.SH.DistrHeat.SH</t>
  </si>
  <si>
    <t>NUM.number.SI.Res.HH.ThermalNew.SH.DistrHeat.SC.AC</t>
  </si>
  <si>
    <t>NUM.number.SI.Res.HH.ThermalNew.SH.DistrHeat.WH.DistrHeat.NoSolar</t>
  </si>
  <si>
    <t>NUM.number.SI.Res.HH.ThermalNew.SH.DistrHeat.WH.DistrHeat.Solar</t>
  </si>
  <si>
    <t>NUM.number.SI.Res.HH.ThermalNew.SH.DistrHeat.WH.Elc.NoSolar</t>
  </si>
  <si>
    <t>NUM.number.SI.Res.HH.ThermalNew.SH.DistrHeat.WH.Elc.Solar</t>
  </si>
  <si>
    <t>NUM.number.SI.Res.HH.ThermalNew.SH.DistrHeat.CO.LPG</t>
  </si>
  <si>
    <t>NUM.number.SI.Res.HH.ThermalNew.SH.DistrHeat.CO.Elc</t>
  </si>
  <si>
    <t>NUM.number.SI.Res.HH.ThermalNew.SH.AdvElc</t>
  </si>
  <si>
    <t>NUM.number.SI.Res.HH.ThermalNew.SH.AdvElc.SH</t>
  </si>
  <si>
    <t>NUM.number.SI.Res.HH.ThermalNew.SH.AdvElc.SC.AC</t>
  </si>
  <si>
    <t>NUM.number.SI.Res.HH.ThermalNew.SH.AdvElc.WH.LPG.NoSolar</t>
  </si>
  <si>
    <t>NUM.number.SI.Res.HH.ThermalNew.SH.AdvElc.WH.LPG.Solar</t>
  </si>
  <si>
    <t>NUM.number.SI.Res.HH.ThermalNew.SH.AdvElc.WH.Elc.NoSolar</t>
  </si>
  <si>
    <t>NUM.number.SI.Res.HH.ThermalNew.SH.AdvElc.WH.Elc.Solar</t>
  </si>
  <si>
    <t>NUM.number.SI.Res.HH.ThermalNew.SH.AdvElc.CO.LPG</t>
  </si>
  <si>
    <t>NUM.number.SI.Res.HH.ThermalNew.SH.AdvElc.CO.Elc</t>
  </si>
  <si>
    <t>NUM.number.SI.Res.HH.ThermalNew.SH.ConvElc</t>
  </si>
  <si>
    <t>NUM.number.SI.Res.HH.ThermalNew.SH.ConvElc.SH</t>
  </si>
  <si>
    <t>NUM.number.SI.Res.HH.ThermalNew.SH.ConvElc.SC.AC</t>
  </si>
  <si>
    <t>NUM.number.SI.Res.HH.ThermalNew.SH.ConvElc.WH.LPG.NoSolar</t>
  </si>
  <si>
    <t>NUM.number.SI.Res.HH.ThermalNew.SH.ConvElc.WH.LPG.Solar</t>
  </si>
  <si>
    <t>NUM.number.SI.Res.HH.ThermalNew.SH.ConvElc.WH.Elc.NoSolar</t>
  </si>
  <si>
    <t>NUM.number.SI.Res.HH.ThermalNew.SH.ConvElc.WH.Elc.Solar</t>
  </si>
  <si>
    <t>NUM.number.SI.Res.HH.ThermalNew.SH.ConvElc.CO.LPG</t>
  </si>
  <si>
    <t>NUM.number.SI.Res.HH.ThermalNew.SH.ConvElc.CO.Elc</t>
  </si>
  <si>
    <t>SI - New equipment installations in new and renovated households (detailed structure)</t>
  </si>
  <si>
    <t>NUM.number.SI.Res.HHnew.ThermalNew.SH.Solids</t>
  </si>
  <si>
    <t>NUM.number.SI.Res.HHnew.ThermalNew.SH.Solids.SH</t>
  </si>
  <si>
    <t>NUM.number.SI.Res.HHnew.ThermalNew.SH.Solids.SC.AC</t>
  </si>
  <si>
    <t>NUM.number.SI.Res.HHnew.ThermalNew.SH.Solids.WH.Solids.NoSolar</t>
  </si>
  <si>
    <t>NUM.number.SI.Res.HHnew.ThermalNew.SH.Solids.WH.LPG.NoSolar</t>
  </si>
  <si>
    <t>NUM.number.SI.Res.HHnew.ThermalNew.SH.Solids.WH.LPG.Solar</t>
  </si>
  <si>
    <t>NUM.number.SI.Res.HHnew.ThermalNew.SH.Solids.WH.Elc.NoSolar</t>
  </si>
  <si>
    <t>NUM.number.SI.Res.HHnew.ThermalNew.SH.Solids.WH.Elc.Solar</t>
  </si>
  <si>
    <t>NUM.number.SI.Res.HHnew.ThermalNew.SH.Solids.CO.Solids</t>
  </si>
  <si>
    <t>NUM.number.SI.Res.HHnew.ThermalNew.SH.Solids.CO.LPG</t>
  </si>
  <si>
    <t>NUM.number.SI.Res.HHnew.ThermalNew.SH.Solids.CO.Elc</t>
  </si>
  <si>
    <t>NUM.number.SI.Res.HHnew.ThermalNew.SH.LPG</t>
  </si>
  <si>
    <t>NUM.number.SI.Res.HHnew.ThermalNew.SH.LPG.SH</t>
  </si>
  <si>
    <t>NUM.number.SI.Res.HHnew.ThermalNew.SH.LPG.SC.AC</t>
  </si>
  <si>
    <t>NUM.number.SI.Res.HHnew.ThermalNew.SH.LPG.WH.LPG.NoSolar</t>
  </si>
  <si>
    <t>NUM.number.SI.Res.HHnew.ThermalNew.SH.LPG.WH.LPG.Solar</t>
  </si>
  <si>
    <t>NUM.number.SI.Res.HHnew.ThermalNew.SH.LPG.WH.Elc.NoSolar</t>
  </si>
  <si>
    <t>NUM.number.SI.Res.HHnew.ThermalNew.SH.LPG.WH.Elc.Solar</t>
  </si>
  <si>
    <t>NUM.number.SI.Res.HHnew.ThermalNew.SH.LPG.CO.LPG</t>
  </si>
  <si>
    <t>NUM.number.SI.Res.HHnew.ThermalNew.SH.LPG.CO.Elc</t>
  </si>
  <si>
    <t>NUM.number.SI.Res.HHnew.ThermalNew.SH.Oil</t>
  </si>
  <si>
    <t>NUM.number.SI.Res.HHnew.ThermalNew.SH.Oil.SH</t>
  </si>
  <si>
    <t>NUM.number.SI.Res.HHnew.ThermalNew.SH.Oil.SC.AC</t>
  </si>
  <si>
    <t>NUM.number.SI.Res.HHnew.ThermalNew.SH.Oil.WH.Oil.NoSolar</t>
  </si>
  <si>
    <t>NUM.number.SI.Res.HHnew.ThermalNew.SH.Oil.WH.Oil.Solar</t>
  </si>
  <si>
    <t>NUM.number.SI.Res.HHnew.ThermalNew.SH.Oil.WH.Elc.NoSolar</t>
  </si>
  <si>
    <t>NUM.number.SI.Res.HHnew.ThermalNew.SH.Oil.WH.Elc.Solar</t>
  </si>
  <si>
    <t>NUM.number.SI.Res.HHnew.ThermalNew.SH.Oil.CO.LPG</t>
  </si>
  <si>
    <t>NUM.number.SI.Res.HHnew.ThermalNew.SH.Oil.CO.Elc</t>
  </si>
  <si>
    <t>NUM.number.SI.Res.HHnew.ThermalNew.SH.Gas</t>
  </si>
  <si>
    <t>NUM.number.SI.Res.HHnew.ThermalNew.SH.Gas.SH</t>
  </si>
  <si>
    <t>NUM.number.SI.Res.HHnew.ThermalNew.SH.Gas.SC.AC</t>
  </si>
  <si>
    <t>NUM.number.SI.Res.HHnew.ThermalNew.SH.Gas.WH.Gas.NoSolar</t>
  </si>
  <si>
    <t>NUM.number.SI.Res.HHnew.ThermalNew.SH.Gas.WH.Gas.Solar</t>
  </si>
  <si>
    <t>NUM.number.SI.Res.HHnew.ThermalNew.SH.Gas.WH.Elc.NoSolar</t>
  </si>
  <si>
    <t>NUM.number.SI.Res.HHnew.ThermalNew.SH.Gas.WH.Elc.Solar</t>
  </si>
  <si>
    <t>NUM.number.SI.Res.HHnew.ThermalNew.SH.Gas.CO.Gas</t>
  </si>
  <si>
    <t>NUM.number.SI.Res.HHnew.ThermalNew.SH.Gas.CO.Elc</t>
  </si>
  <si>
    <t>NUM.number.SI.Res.HHnew.ThermalNew.SH.Biomass</t>
  </si>
  <si>
    <t>NUM.number.SI.Res.HHnew.ThermalNew.SH.Biomass.SH</t>
  </si>
  <si>
    <t>NUM.number.SI.Res.HHnew.ThermalNew.SH.Biomass.SC.AC</t>
  </si>
  <si>
    <t>NUM.number.SI.Res.HHnew.ThermalNew.SH.Biomass.WH.Biomass.NoSolar</t>
  </si>
  <si>
    <t>NUM.number.SI.Res.HHnew.ThermalNew.SH.Biomass.WH.Biomass.Solar</t>
  </si>
  <si>
    <t>NUM.number.SI.Res.HHnew.ThermalNew.SH.Biomass.WH.LPG.NoSolar</t>
  </si>
  <si>
    <t>NUM.number.SI.Res.HHnew.ThermalNew.SH.Biomass.WH.LPG.Solar</t>
  </si>
  <si>
    <t>NUM.number.SI.Res.HHnew.ThermalNew.SH.Biomass.WH.Elc.NoSolar</t>
  </si>
  <si>
    <t>NUM.number.SI.Res.HHnew.ThermalNew.SH.Biomass.WH.Elc.Solar</t>
  </si>
  <si>
    <t>NUM.number.SI.Res.HHnew.ThermalNew.SH.Biomass.CO.Biomass</t>
  </si>
  <si>
    <t>NUM.number.SI.Res.HHnew.ThermalNew.SH.Biomass.CO.LPG</t>
  </si>
  <si>
    <t>NUM.number.SI.Res.HHnew.ThermalNew.SH.Biomass.CO.Elc</t>
  </si>
  <si>
    <t>NUM.number.SI.Res.HHnew.ThermalNew.SH.Geo</t>
  </si>
  <si>
    <t>NUM.number.SI.Res.HHnew.ThermalNew.SH.Geo.SH</t>
  </si>
  <si>
    <t>NUM.number.SI.Res.HHnew.ThermalNew.SH.Geo.SC.AC</t>
  </si>
  <si>
    <t>NUM.number.SI.Res.HHnew.ThermalNew.SH.Geo.WH.Geo.NoSolar</t>
  </si>
  <si>
    <t>NUM.number.SI.Res.HHnew.ThermalNew.SH.Geo.WH.Geo.Solar</t>
  </si>
  <si>
    <t>NUM.number.SI.Res.HHnew.ThermalNew.SH.Geo.WH.Elc.NoSolar</t>
  </si>
  <si>
    <t>NUM.number.SI.Res.HHnew.ThermalNew.SH.Geo.WH.Elc.Solar</t>
  </si>
  <si>
    <t>NUM.number.SI.Res.HHnew.ThermalNew.SH.Geo.CO.LPG</t>
  </si>
  <si>
    <t>NUM.number.SI.Res.HHnew.ThermalNew.SH.Geo.CO.Elc</t>
  </si>
  <si>
    <t>NUM.number.SI.Res.HHnew.ThermalNew.SH.DistrHeat</t>
  </si>
  <si>
    <t>NUM.number.SI.Res.HHnew.ThermalNew.SH.DistrHeat.SH</t>
  </si>
  <si>
    <t>NUM.number.SI.Res.HHnew.ThermalNew.SH.DistrHeat.SC.AC</t>
  </si>
  <si>
    <t>NUM.number.SI.Res.HHnew.ThermalNew.SH.DistrHeat.WH.DistrHeat.NoSolar</t>
  </si>
  <si>
    <t>NUM.number.SI.Res.HHnew.ThermalNew.SH.DistrHeat.WH.DistrHeat.Solar</t>
  </si>
  <si>
    <t>NUM.number.SI.Res.HHnew.ThermalNew.SH.DistrHeat.WH.Elc.NoSolar</t>
  </si>
  <si>
    <t>NUM.number.SI.Res.HHnew.ThermalNew.SH.DistrHeat.WH.Elc.Solar</t>
  </si>
  <si>
    <t>NUM.number.SI.Res.HHnew.ThermalNew.SH.DistrHeat.CO.LPG</t>
  </si>
  <si>
    <t>NUM.number.SI.Res.HHnew.ThermalNew.SH.DistrHeat.CO.Elc</t>
  </si>
  <si>
    <t>NUM.number.SI.Res.HHnew.ThermalNew.SH.AdvElc</t>
  </si>
  <si>
    <t>NUM.number.SI.Res.HHnew.ThermalNew.SH.AdvElc.SH</t>
  </si>
  <si>
    <t>NUM.number.SI.Res.HHnew.ThermalNew.SH.AdvElc.SC.AC</t>
  </si>
  <si>
    <t>NUM.number.SI.Res.HHnew.ThermalNew.SH.AdvElc.WH.LPG.NoSolar</t>
  </si>
  <si>
    <t>NUM.number.SI.Res.HHnew.ThermalNew.SH.AdvElc.WH.LPG.Solar</t>
  </si>
  <si>
    <t>NUM.number.SI.Res.HHnew.ThermalNew.SH.AdvElc.WH.Elc.NoSolar</t>
  </si>
  <si>
    <t>NUM.number.SI.Res.HHnew.ThermalNew.SH.AdvElc.WH.Elc.Solar</t>
  </si>
  <si>
    <t>NUM.number.SI.Res.HHnew.ThermalNew.SH.AdvElc.CO.LPG</t>
  </si>
  <si>
    <t>NUM.number.SI.Res.HHnew.ThermalNew.SH.AdvElc.CO.Elc</t>
  </si>
  <si>
    <t>NUM.number.SI.Res.HHnew.ThermalNew.SH.ConvElc</t>
  </si>
  <si>
    <t>NUM.number.SI.Res.HHnew.ThermalNew.SH.ConvElc.SH</t>
  </si>
  <si>
    <t>NUM.number.SI.Res.HHnew.ThermalNew.SH.ConvElc.SC.AC</t>
  </si>
  <si>
    <t>NUM.number.SI.Res.HHnew.ThermalNew.SH.ConvElc.WH.LPG.NoSolar</t>
  </si>
  <si>
    <t>NUM.number.SI.Res.HHnew.ThermalNew.SH.ConvElc.WH.LPG.Solar</t>
  </si>
  <si>
    <t>NUM.number.SI.Res.HHnew.ThermalNew.SH.ConvElc.WH.Elc.NoSolar</t>
  </si>
  <si>
    <t>NUM.number.SI.Res.HHnew.ThermalNew.SH.ConvElc.WH.Elc.Solar</t>
  </si>
  <si>
    <t>NUM.number.SI.Res.HHnew.ThermalNew.SH.ConvElc.CO.LPG</t>
  </si>
  <si>
    <t>NUM.number.SI.Res.HHnew.ThermalNew.SH.ConvElc.CO.Elc</t>
  </si>
  <si>
    <t>SI - New equipment installations via replacement (detailed structure)</t>
  </si>
  <si>
    <t>NUM.number.SI.Res.HH.ThermalRepl.SH.Solids</t>
  </si>
  <si>
    <t>NUM.number.SI.Res.HH.ThermalRepl.SH.Solids.SH</t>
  </si>
  <si>
    <t>NUM.number.SI.Res.HH.ThermalRepl.SH.Solids.SC.AC</t>
  </si>
  <si>
    <t>NUM.number.SI.Res.HH.ThermalRepl.SH.Solids.WH.Solids.NoSolar</t>
  </si>
  <si>
    <t>NUM.number.SI.Res.HH.ThermalRepl.SH.Solids.WH.LPG.NoSolar</t>
  </si>
  <si>
    <t>NUM.number.SI.Res.HH.ThermalRepl.SH.Solids.WH.LPG.Solar</t>
  </si>
  <si>
    <t>NUM.number.SI.Res.HH.ThermalRepl.SH.Solids.WH.Elc.NoSolar</t>
  </si>
  <si>
    <t>NUM.number.SI.Res.HH.ThermalRepl.SH.Solids.WH.Elc.Solar</t>
  </si>
  <si>
    <t>NUM.number.SI.Res.HH.ThermalRepl.SH.Solids.CO.Solids</t>
  </si>
  <si>
    <t>NUM.number.SI.Res.HH.ThermalRepl.SH.Solids.CO.LPG</t>
  </si>
  <si>
    <t>NUM.number.SI.Res.HH.ThermalRepl.SH.Solids.CO.Elc</t>
  </si>
  <si>
    <t>NUM.number.SI.Res.HH.ThermalRepl.SH.LPG</t>
  </si>
  <si>
    <t>NUM.number.SI.Res.HH.ThermalRepl.SH.LPG.SH</t>
  </si>
  <si>
    <t>NUM.number.SI.Res.HH.ThermalRepl.SH.LPG.SC.AC</t>
  </si>
  <si>
    <t>NUM.number.SI.Res.HH.ThermalRepl.SH.LPG.WH.LPG.NoSolar</t>
  </si>
  <si>
    <t>NUM.number.SI.Res.HH.ThermalRepl.SH.LPG.WH.LPG.Solar</t>
  </si>
  <si>
    <t>NUM.number.SI.Res.HH.ThermalRepl.SH.LPG.WH.Elc.NoSolar</t>
  </si>
  <si>
    <t>NUM.number.SI.Res.HH.ThermalRepl.SH.LPG.WH.Elc.Solar</t>
  </si>
  <si>
    <t>NUM.number.SI.Res.HH.ThermalRepl.SH.LPG.CO.LPG</t>
  </si>
  <si>
    <t>NUM.number.SI.Res.HH.ThermalRepl.SH.LPG.CO.Elc</t>
  </si>
  <si>
    <t>NUM.number.SI.Res.HH.ThermalRepl.SH.Oil</t>
  </si>
  <si>
    <t>NUM.number.SI.Res.HH.ThermalRepl.SH.Oil.SH</t>
  </si>
  <si>
    <t>NUM.number.SI.Res.HH.ThermalRepl.SH.Oil.SC.AC</t>
  </si>
  <si>
    <t>NUM.number.SI.Res.HH.ThermalRepl.SH.Oil.WH.Oil.NoSolar</t>
  </si>
  <si>
    <t>NUM.number.SI.Res.HH.ThermalRepl.SH.Oil.WH.Oil.Solar</t>
  </si>
  <si>
    <t>NUM.number.SI.Res.HH.ThermalRepl.SH.Oil.WH.Elc.NoSolar</t>
  </si>
  <si>
    <t>NUM.number.SI.Res.HH.ThermalRepl.SH.Oil.WH.Elc.Solar</t>
  </si>
  <si>
    <t>NUM.number.SI.Res.HH.ThermalRepl.SH.Oil.CO.LPG</t>
  </si>
  <si>
    <t>NUM.number.SI.Res.HH.ThermalRepl.SH.Oil.CO.Elc</t>
  </si>
  <si>
    <t>NUM.number.SI.Res.HH.ThermalRepl.SH.Gas</t>
  </si>
  <si>
    <t>NUM.number.SI.Res.HH.ThermalRepl.SH.Gas.SH</t>
  </si>
  <si>
    <t>NUM.number.SI.Res.HH.ThermalRepl.SH.Gas.SC.AC</t>
  </si>
  <si>
    <t>NUM.number.SI.Res.HH.ThermalRepl.SH.Gas.WH.Gas.NoSolar</t>
  </si>
  <si>
    <t>NUM.number.SI.Res.HH.ThermalRepl.SH.Gas.WH.Gas.Solar</t>
  </si>
  <si>
    <t>NUM.number.SI.Res.HH.ThermalRepl.SH.Gas.WH.Elc.NoSolar</t>
  </si>
  <si>
    <t>NUM.number.SI.Res.HH.ThermalRepl.SH.Gas.WH.Elc.Solar</t>
  </si>
  <si>
    <t>NUM.number.SI.Res.HH.ThermalRepl.SH.Gas.CO.Gas</t>
  </si>
  <si>
    <t>NUM.number.SI.Res.HH.ThermalRepl.SH.Gas.CO.Elc</t>
  </si>
  <si>
    <t>NUM.number.SI.Res.HH.ThermalRepl.SH.Biomass</t>
  </si>
  <si>
    <t>NUM.number.SI.Res.HH.ThermalRepl.SH.Biomass.SH</t>
  </si>
  <si>
    <t>NUM.number.SI.Res.HH.ThermalRepl.SH.Biomass.SC.AC</t>
  </si>
  <si>
    <t>NUM.number.SI.Res.HH.ThermalRepl.SH.Biomass.WH.Biomass.NoSolar</t>
  </si>
  <si>
    <t>NUM.number.SI.Res.HH.ThermalRepl.SH.Biomass.WH.Biomass.Solar</t>
  </si>
  <si>
    <t>NUM.number.SI.Res.HH.ThermalRepl.SH.Biomass.WH.LPG.NoSolar</t>
  </si>
  <si>
    <t>NUM.number.SI.Res.HH.ThermalRepl.SH.Biomass.WH.LPG.Solar</t>
  </si>
  <si>
    <t>NUM.number.SI.Res.HH.ThermalRepl.SH.Biomass.WH.Elc.NoSolar</t>
  </si>
  <si>
    <t>NUM.number.SI.Res.HH.ThermalRepl.SH.Biomass.WH.Elc.Solar</t>
  </si>
  <si>
    <t>NUM.number.SI.Res.HH.ThermalRepl.SH.Biomass.CO.Biomass</t>
  </si>
  <si>
    <t>NUM.number.SI.Res.HH.ThermalRepl.SH.Biomass.CO.LPG</t>
  </si>
  <si>
    <t>NUM.number.SI.Res.HH.ThermalRepl.SH.Biomass.CO.Elc</t>
  </si>
  <si>
    <t>NUM.number.SI.Res.HH.ThermalRepl.SH.Geo</t>
  </si>
  <si>
    <t>NUM.number.SI.Res.HH.ThermalRepl.SH.Geo.SH</t>
  </si>
  <si>
    <t>NUM.number.SI.Res.HH.ThermalRepl.SH.Geo.SC.AC</t>
  </si>
  <si>
    <t>NUM.number.SI.Res.HH.ThermalRepl.SH.Geo.WH.Geo.NoSolar</t>
  </si>
  <si>
    <t>NUM.number.SI.Res.HH.ThermalRepl.SH.Geo.WH.Geo.Solar</t>
  </si>
  <si>
    <t>NUM.number.SI.Res.HH.ThermalRepl.SH.Geo.WH.Elc.NoSolar</t>
  </si>
  <si>
    <t>NUM.number.SI.Res.HH.ThermalRepl.SH.Geo.WH.Elc.Solar</t>
  </si>
  <si>
    <t>NUM.number.SI.Res.HH.ThermalRepl.SH.Geo.CO.LPG</t>
  </si>
  <si>
    <t>NUM.number.SI.Res.HH.ThermalRepl.SH.Geo.CO.Elc</t>
  </si>
  <si>
    <t>NUM.number.SI.Res.HH.ThermalRepl.SH.DistrHeat</t>
  </si>
  <si>
    <t>NUM.number.SI.Res.HH.ThermalRepl.SH.DistrHeat.SH</t>
  </si>
  <si>
    <t>NUM.number.SI.Res.HH.ThermalRepl.SH.DistrHeat.SC.AC</t>
  </si>
  <si>
    <t>NUM.number.SI.Res.HH.ThermalRepl.SH.DistrHeat.WH.DistrHeat.NoSolar</t>
  </si>
  <si>
    <t>NUM.number.SI.Res.HH.ThermalRepl.SH.DistrHeat.WH.DistrHeat.Solar</t>
  </si>
  <si>
    <t>NUM.number.SI.Res.HH.ThermalRepl.SH.DistrHeat.WH.Elc.NoSolar</t>
  </si>
  <si>
    <t>NUM.number.SI.Res.HH.ThermalRepl.SH.DistrHeat.WH.Elc.Solar</t>
  </si>
  <si>
    <t>NUM.number.SI.Res.HH.ThermalRepl.SH.DistrHeat.CO.LPG</t>
  </si>
  <si>
    <t>NUM.number.SI.Res.HH.ThermalRepl.SH.DistrHeat.CO.Elc</t>
  </si>
  <si>
    <t>NUM.number.SI.Res.HH.ThermalRepl.SH.AdvElc</t>
  </si>
  <si>
    <t>NUM.number.SI.Res.HH.ThermalRepl.SH.AdvElc.SH</t>
  </si>
  <si>
    <t>NUM.number.SI.Res.HH.ThermalRepl.SH.AdvElc.SC.AC</t>
  </si>
  <si>
    <t>NUM.number.SI.Res.HH.ThermalRepl.SH.AdvElc.WH.LPG.NoSolar</t>
  </si>
  <si>
    <t>NUM.number.SI.Res.HH.ThermalRepl.SH.AdvElc.WH.LPG.Solar</t>
  </si>
  <si>
    <t>NUM.number.SI.Res.HH.ThermalRepl.SH.AdvElc.WH.Elc.NoSolar</t>
  </si>
  <si>
    <t>NUM.number.SI.Res.HH.ThermalRepl.SH.AdvElc.WH.Elc.Solar</t>
  </si>
  <si>
    <t>NUM.number.SI.Res.HH.ThermalRepl.SH.AdvElc.CO.LPG</t>
  </si>
  <si>
    <t>NUM.number.SI.Res.HH.ThermalRepl.SH.AdvElc.CO.Elc</t>
  </si>
  <si>
    <t>NUM.number.SI.Res.HH.ThermalRepl.SH.ConvElc</t>
  </si>
  <si>
    <t>NUM.number.SI.Res.HH.ThermalRepl.SH.ConvElc.SH</t>
  </si>
  <si>
    <t>NUM.number.SI.Res.HH.ThermalRepl.SH.ConvElc.SC.AC</t>
  </si>
  <si>
    <t>NUM.number.SI.Res.HH.ThermalRepl.SH.ConvElc.WH.LPG.NoSolar</t>
  </si>
  <si>
    <t>NUM.number.SI.Res.HH.ThermalRepl.SH.ConvElc.WH.LPG.Solar</t>
  </si>
  <si>
    <t>NUM.number.SI.Res.HH.ThermalRepl.SH.ConvElc.WH.Elc.NoSolar</t>
  </si>
  <si>
    <t>NUM.number.SI.Res.HH.ThermalRepl.SH.ConvElc.WH.Elc.Solar</t>
  </si>
  <si>
    <t>NUM.number.SI.Res.HH.ThermalRepl.SH.ConvElc.CO.LPG</t>
  </si>
  <si>
    <t>NUM.number.SI.Res.HH.ThermalRepl.SH.ConvElc.CO.Elc</t>
  </si>
  <si>
    <t>SI - Equipment installations in 2021 - vintage structure</t>
  </si>
  <si>
    <t>VIN.number.SI.Res.HH.Thermal.SH.Solids</t>
  </si>
  <si>
    <t>VIN.number.SI.Res.HH.Thermal.SH.Solids.SH</t>
  </si>
  <si>
    <t>VIN.number.SI.Res.HH.Thermal.SH.Solids.SC.AC</t>
  </si>
  <si>
    <t>VIN.number.SI.Res.HH.Thermal.SH.Solids.WH.Solids.NoSolar</t>
  </si>
  <si>
    <t>VIN.number.SI.Res.HH.Thermal.SH.Solids.WH.LPG.NoSolar</t>
  </si>
  <si>
    <t>VIN.number.SI.Res.HH.Thermal.SH.Solids.WH.LPG.Solar</t>
  </si>
  <si>
    <t>VIN.number.SI.Res.HH.Thermal.SH.Solids.WH.Elc.NoSolar</t>
  </si>
  <si>
    <t>VIN.number.SI.Res.HH.Thermal.SH.Solids.WH.Elc.Solar</t>
  </si>
  <si>
    <t>VIN.number.SI.Res.HH.Thermal.SH.Solids.CO.Solids</t>
  </si>
  <si>
    <t>VIN.number.SI.Res.HH.Thermal.SH.Solids.CO.LPG</t>
  </si>
  <si>
    <t>VIN.number.SI.Res.HH.Thermal.SH.Solids.CO.Elc</t>
  </si>
  <si>
    <t>VIN.number.SI.Res.HH.Thermal.SH.LPG</t>
  </si>
  <si>
    <t>VIN.number.SI.Res.HH.Thermal.SH.LPG.SH</t>
  </si>
  <si>
    <t>VIN.number.SI.Res.HH.Thermal.SH.LPG.SC.AC</t>
  </si>
  <si>
    <t>VIN.number.SI.Res.HH.Thermal.SH.LPG.WH.LPG.NoSolar</t>
  </si>
  <si>
    <t>VIN.number.SI.Res.HH.Thermal.SH.LPG.WH.LPG.Solar</t>
  </si>
  <si>
    <t>VIN.number.SI.Res.HH.Thermal.SH.LPG.WH.Elc.NoSolar</t>
  </si>
  <si>
    <t>VIN.number.SI.Res.HH.Thermal.SH.LPG.WH.Elc.Solar</t>
  </si>
  <si>
    <t>VIN.number.SI.Res.HH.Thermal.SH.LPG.CO.LPG</t>
  </si>
  <si>
    <t>VIN.number.SI.Res.HH.Thermal.SH.LPG.CO.Elc</t>
  </si>
  <si>
    <t>VIN.number.SI.Res.HH.Thermal.SH.Oil</t>
  </si>
  <si>
    <t>VIN.number.SI.Res.HH.Thermal.SH.Oil.SH</t>
  </si>
  <si>
    <t>VIN.number.SI.Res.HH.Thermal.SH.Oil.SC.AC</t>
  </si>
  <si>
    <t>VIN.number.SI.Res.HH.Thermal.SH.Oil.WH.Oil.NoSolar</t>
  </si>
  <si>
    <t>VIN.number.SI.Res.HH.Thermal.SH.Oil.WH.Oil.Solar</t>
  </si>
  <si>
    <t>VIN.number.SI.Res.HH.Thermal.SH.Oil.WH.Elc.NoSolar</t>
  </si>
  <si>
    <t>VIN.number.SI.Res.HH.Thermal.SH.Oil.WH.Elc.Solar</t>
  </si>
  <si>
    <t>VIN.number.SI.Res.HH.Thermal.SH.Oil.CO.LPG</t>
  </si>
  <si>
    <t>VIN.number.SI.Res.HH.Thermal.SH.Oil.CO.Elc</t>
  </si>
  <si>
    <t>VIN.number.SI.Res.HH.Thermal.SH.Gas</t>
  </si>
  <si>
    <t>VIN.number.SI.Res.HH.Thermal.SH.Gas.SH</t>
  </si>
  <si>
    <t>VIN.number.SI.Res.HH.Thermal.SH.Gas.SC.AC</t>
  </si>
  <si>
    <t>VIN.number.SI.Res.HH.Thermal.SH.Gas.WH.Gas.NoSolar</t>
  </si>
  <si>
    <t>VIN.number.SI.Res.HH.Thermal.SH.Gas.WH.Gas.Solar</t>
  </si>
  <si>
    <t>VIN.number.SI.Res.HH.Thermal.SH.Gas.WH.Elc.NoSolar</t>
  </si>
  <si>
    <t>VIN.number.SI.Res.HH.Thermal.SH.Gas.WH.Elc.Solar</t>
  </si>
  <si>
    <t>VIN.number.SI.Res.HH.Thermal.SH.Gas.CO.Gas</t>
  </si>
  <si>
    <t>VIN.number.SI.Res.HH.Thermal.SH.Gas.CO.Elc</t>
  </si>
  <si>
    <t>VIN.number.SI.Res.HH.Thermal.SH.Biomass</t>
  </si>
  <si>
    <t>VIN.number.SI.Res.HH.Thermal.SH.Biomass.SH</t>
  </si>
  <si>
    <t>VIN.number.SI.Res.HH.Thermal.SH.Biomass.SC.AC</t>
  </si>
  <si>
    <t>VIN.number.SI.Res.HH.Thermal.SH.Biomass.WH.Biomass.NoSolar</t>
  </si>
  <si>
    <t>VIN.number.SI.Res.HH.Thermal.SH.Biomass.WH.Biomass.Solar</t>
  </si>
  <si>
    <t>VIN.number.SI.Res.HH.Thermal.SH.Biomass.WH.LPG.NoSolar</t>
  </si>
  <si>
    <t>VIN.number.SI.Res.HH.Thermal.SH.Biomass.WH.LPG.Solar</t>
  </si>
  <si>
    <t>VIN.number.SI.Res.HH.Thermal.SH.Biomass.WH.Elc.NoSolar</t>
  </si>
  <si>
    <t>VIN.number.SI.Res.HH.Thermal.SH.Biomass.WH.Elc.Solar</t>
  </si>
  <si>
    <t>VIN.number.SI.Res.HH.Thermal.SH.Biomass.CO.Biomass</t>
  </si>
  <si>
    <t>VIN.number.SI.Res.HH.Thermal.SH.Biomass.CO.LPG</t>
  </si>
  <si>
    <t>VIN.number.SI.Res.HH.Thermal.SH.Biomass.CO.Elc</t>
  </si>
  <si>
    <t>VIN.number.SI.Res.HH.Thermal.SH.Geo</t>
  </si>
  <si>
    <t>VIN.number.SI.Res.HH.Thermal.SH.Geo.SH</t>
  </si>
  <si>
    <t>VIN.number.SI.Res.HH.Thermal.SH.Geo.SC.AC</t>
  </si>
  <si>
    <t>VIN.number.SI.Res.HH.Thermal.SH.Geo.WH.Geo.NoSolar</t>
  </si>
  <si>
    <t>VIN.number.SI.Res.HH.Thermal.SH.Geo.WH.Geo.Solar</t>
  </si>
  <si>
    <t>VIN.number.SI.Res.HH.Thermal.SH.Geo.WH.Elc.NoSolar</t>
  </si>
  <si>
    <t>VIN.number.SI.Res.HH.Thermal.SH.Geo.WH.Elc.Solar</t>
  </si>
  <si>
    <t>VIN.number.SI.Res.HH.Thermal.SH.Geo.CO.LPG</t>
  </si>
  <si>
    <t>VIN.number.SI.Res.HH.Thermal.SH.Geo.CO.Elc</t>
  </si>
  <si>
    <t>VIN.number.SI.Res.HH.Thermal.SH.DistrHeat</t>
  </si>
  <si>
    <t>VIN.number.SI.Res.HH.Thermal.SH.DistrHeat.SH</t>
  </si>
  <si>
    <t>VIN.number.SI.Res.HH.Thermal.SH.DistrHeat.SC.AC</t>
  </si>
  <si>
    <t>VIN.number.SI.Res.HH.Thermal.SH.DistrHeat.WH.DistrHeat.NoSolar</t>
  </si>
  <si>
    <t>VIN.number.SI.Res.HH.Thermal.SH.DistrHeat.WH.DistrHeat.Solar</t>
  </si>
  <si>
    <t>VIN.number.SI.Res.HH.Thermal.SH.DistrHeat.WH.Elc.NoSolar</t>
  </si>
  <si>
    <t>VIN.number.SI.Res.HH.Thermal.SH.DistrHeat.WH.Elc.Solar</t>
  </si>
  <si>
    <t>VIN.number.SI.Res.HH.Thermal.SH.DistrHeat.CO.LPG</t>
  </si>
  <si>
    <t>VIN.number.SI.Res.HH.Thermal.SH.DistrHeat.CO.Elc</t>
  </si>
  <si>
    <t>VIN.number.SI.Res.HH.Thermal.SH.AdvElc</t>
  </si>
  <si>
    <t>VIN.number.SI.Res.HH.Thermal.SH.AdvElc.SH</t>
  </si>
  <si>
    <t>VIN.number.SI.Res.HH.Thermal.SH.AdvElc.SC.AC</t>
  </si>
  <si>
    <t>VIN.number.SI.Res.HH.Thermal.SH.AdvElc.WH.LPG.NoSolar</t>
  </si>
  <si>
    <t>VIN.number.SI.Res.HH.Thermal.SH.AdvElc.WH.LPG.Solar</t>
  </si>
  <si>
    <t>VIN.number.SI.Res.HH.Thermal.SH.AdvElc.WH.Elc.NoSolar</t>
  </si>
  <si>
    <t>VIN.number.SI.Res.HH.Thermal.SH.AdvElc.WH.Elc.Solar</t>
  </si>
  <si>
    <t>VIN.number.SI.Res.HH.Thermal.SH.AdvElc.CO.LPG</t>
  </si>
  <si>
    <t>VIN.number.SI.Res.HH.Thermal.SH.AdvElc.CO.Elc</t>
  </si>
  <si>
    <t>VIN.number.SI.Res.HH.Thermal.SH.ConvElc</t>
  </si>
  <si>
    <t>VIN.number.SI.Res.HH.Thermal.SH.ConvElc.SH</t>
  </si>
  <si>
    <t>VIN.number.SI.Res.HH.Thermal.SH.ConvElc.SC.AC</t>
  </si>
  <si>
    <t>VIN.number.SI.Res.HH.Thermal.SH.ConvElc.WH.LPG.NoSolar</t>
  </si>
  <si>
    <t>VIN.number.SI.Res.HH.Thermal.SH.ConvElc.WH.LPG.Solar</t>
  </si>
  <si>
    <t>VIN.number.SI.Res.HH.Thermal.SH.ConvElc.WH.Elc.NoSolar</t>
  </si>
  <si>
    <t>VIN.number.SI.Res.HH.Thermal.SH.ConvElc.WH.Elc.Solar</t>
  </si>
  <si>
    <t>VIN.number.SI.Res.HH.Thermal.SH.ConvElc.CO.LPG</t>
  </si>
  <si>
    <t>VIN.number.SI.Res.HH.Thermal.SH.ConvElc.CO.Elc</t>
  </si>
  <si>
    <t>SI - Final energy consumption (detailed structure)</t>
  </si>
  <si>
    <t>FEC.ktoe.SI.Res.HH.Thermal.SH.Solids</t>
  </si>
  <si>
    <t>FEC.ktoe.SI.Res.HH.Thermal.SH.Solids.SH</t>
  </si>
  <si>
    <t>FEC.ktoe.SI.Res.HH.Thermal.SH.Solids.SH.Solids</t>
  </si>
  <si>
    <t>FEC.ktoe.SI.Res.HH.Thermal.SH.Solids.SH.Elec</t>
  </si>
  <si>
    <t>FEC.ktoe.SI.Res.HH.Thermal.SH.Solids.SC</t>
  </si>
  <si>
    <t>FEC.ktoe.SI.Res.HH.Thermal.SH.Solids.SC.AC.Elec</t>
  </si>
  <si>
    <t>FEC.ktoe.SI.Res.HH.Thermal.SH.Solids.WH</t>
  </si>
  <si>
    <t>FEC.ktoe.SI.Res.HH.Thermal.SH.Solids.WH.Solids.NoSolar.Solids</t>
  </si>
  <si>
    <t>FEC.ktoe.SI.Res.HH.Thermal.SH.Solids.WH.LPG.NoSolar.LPG</t>
  </si>
  <si>
    <t>FEC.ktoe.SI.Res.HH.Thermal.SH.Solids.WH.LPG.Solar</t>
  </si>
  <si>
    <t>FEC.ktoe.SI.Res.HH.Thermal.SH.Solids.WH.LPG.Solar.LPG</t>
  </si>
  <si>
    <t>FEC.ktoe.SI.Res.HH.Thermal.SH.Solids.WH.LPG.Solar.Solar</t>
  </si>
  <si>
    <t>FEC.ktoe.SI.Res.HH.Thermal.SH.Solids.WH.Elc.NoSolar.Elec</t>
  </si>
  <si>
    <t>FEC.ktoe.SI.Res.HH.Thermal.SH.Solids.WH.Elc.Solar</t>
  </si>
  <si>
    <t>FEC.ktoe.SI.Res.HH.Thermal.SH.Solids.WH.Elc.Solar.Elec</t>
  </si>
  <si>
    <t>FEC.ktoe.SI.Res.HH.Thermal.SH.Solids.WH.Elc.Solar.Solar</t>
  </si>
  <si>
    <t>FEC.ktoe.SI.Res.HH.Thermal.SH.Solids.CO</t>
  </si>
  <si>
    <t>FEC.ktoe.SI.Res.HH.Thermal.SH.Solids.CO.Solids.Solids</t>
  </si>
  <si>
    <t>FEC.ktoe.SI.Res.HH.Thermal.SH.Solids.CO.LPG.LPG</t>
  </si>
  <si>
    <t>FEC.ktoe.SI.Res.HH.Thermal.SH.Solids.CO.Elc.Elec</t>
  </si>
  <si>
    <t>FEC.ktoe.SI.Res.HH.Thermal.SH.LPG</t>
  </si>
  <si>
    <t>FEC.ktoe.SI.Res.HH.Thermal.SH.LPG.SH</t>
  </si>
  <si>
    <t>FEC.ktoe.SI.Res.HH.Thermal.SH.LPG.SH.LPG</t>
  </si>
  <si>
    <t>FEC.ktoe.SI.Res.HH.Thermal.SH.LPG.SH.Elec</t>
  </si>
  <si>
    <t>FEC.ktoe.SI.Res.HH.Thermal.SH.LPG.SC</t>
  </si>
  <si>
    <t>FEC.ktoe.SI.Res.HH.Thermal.SH.LPG.SC.AC.Elec</t>
  </si>
  <si>
    <t>FEC.ktoe.SI.Res.HH.Thermal.SH.LPG.WH</t>
  </si>
  <si>
    <t>FEC.ktoe.SI.Res.HH.Thermal.SH.LPG.WH.LPG.NoSolar.LPG</t>
  </si>
  <si>
    <t>FEC.ktoe.SI.Res.HH.Thermal.SH.LPG.WH.LPG.Solar</t>
  </si>
  <si>
    <t>FEC.ktoe.SI.Res.HH.Thermal.SH.LPG.WH.LPG.Solar.LPG</t>
  </si>
  <si>
    <t>FEC.ktoe.SI.Res.HH.Thermal.SH.LPG.WH.LPG.Solar.Solar</t>
  </si>
  <si>
    <t>FEC.ktoe.SI.Res.HH.Thermal.SH.LPG.WH.Elc.NoSolar.Elec</t>
  </si>
  <si>
    <t>FEC.ktoe.SI.Res.HH.Thermal.SH.LPG.WH.Elc.Solar</t>
  </si>
  <si>
    <t>FEC.ktoe.SI.Res.HH.Thermal.SH.LPG.WH.Elc.Solar.Elec</t>
  </si>
  <si>
    <t>FEC.ktoe.SI.Res.HH.Thermal.SH.LPG.WH.Elc.Solar.Solar</t>
  </si>
  <si>
    <t>FEC.ktoe.SI.Res.HH.Thermal.SH.LPG.CO</t>
  </si>
  <si>
    <t>FEC.ktoe.SI.Res.HH.Thermal.SH.LPG.CO.LPG.LPG</t>
  </si>
  <si>
    <t>FEC.ktoe.SI.Res.HH.Thermal.SH.LPG.CO.Elc.Elec</t>
  </si>
  <si>
    <t>FEC.ktoe.SI.Res.HH.Thermal.SH.Oil</t>
  </si>
  <si>
    <t>FEC.ktoe.SI.Res.HH.Thermal.SH.Oil.SH</t>
  </si>
  <si>
    <t>FEC.ktoe.SI.Res.HH.Thermal.SH.Oil.SH.Oil</t>
  </si>
  <si>
    <t>FEC.ktoe.SI.Res.HH.Thermal.SH.Oil.SH.Elec</t>
  </si>
  <si>
    <t>FEC.ktoe.SI.Res.HH.Thermal.SH.Oil.SC</t>
  </si>
  <si>
    <t>FEC.ktoe.SI.Res.HH.Thermal.SH.Oil.SC.AC.Elec</t>
  </si>
  <si>
    <t>FEC.ktoe.SI.Res.HH.Thermal.SH.Oil.WH</t>
  </si>
  <si>
    <t>FEC.ktoe.SI.Res.HH.Thermal.SH.Oil.WH.Oil.NoSolar.Oil</t>
  </si>
  <si>
    <t>FEC.ktoe.SI.Res.HH.Thermal.SH.Oil.WH.Oil.Solar</t>
  </si>
  <si>
    <t>FEC.ktoe.SI.Res.HH.Thermal.SH.Oil.WH.Oil.Solar.Oil</t>
  </si>
  <si>
    <t>FEC.ktoe.SI.Res.HH.Thermal.SH.Oil.WH.Oil.Solar.Solar</t>
  </si>
  <si>
    <t>FEC.ktoe.SI.Res.HH.Thermal.SH.Oil.WH.Elc.NoSolar.Elec</t>
  </si>
  <si>
    <t>FEC.ktoe.SI.Res.HH.Thermal.SH.Oil.WH.Elc.Solar</t>
  </si>
  <si>
    <t>FEC.ktoe.SI.Res.HH.Thermal.SH.Oil.WH.Elc.Solar.Elec</t>
  </si>
  <si>
    <t>FEC.ktoe.SI.Res.HH.Thermal.SH.Oil.WH.Elc.Solar.Solar</t>
  </si>
  <si>
    <t>FEC.ktoe.SI.Res.HH.Thermal.SH.Oil.CO</t>
  </si>
  <si>
    <t>FEC.ktoe.SI.Res.HH.Thermal.SH.Oil.CO.LPG.LPG</t>
  </si>
  <si>
    <t>FEC.ktoe.SI.Res.HH.Thermal.SH.Oil.CO.Elc.Elec</t>
  </si>
  <si>
    <t>FEC.ktoe.SI.Res.HH.Thermal.SH.Gas</t>
  </si>
  <si>
    <t>FEC.ktoe.SI.Res.HH.Thermal.SH.Gas.SH</t>
  </si>
  <si>
    <t>FEC.ktoe.SI.Res.HH.Thermal.SH.Gas.SH.Gas</t>
  </si>
  <si>
    <t>FEC.ktoe.SI.Res.HH.Thermal.SH.Gas.SH.Elec</t>
  </si>
  <si>
    <t>FEC.ktoe.SI.Res.HH.Thermal.SH.Gas.SC</t>
  </si>
  <si>
    <t>FEC.ktoe.SI.Res.HH.Thermal.SH.Gas.SC.AC.Elec</t>
  </si>
  <si>
    <t>FEC.ktoe.SI.Res.HH.Thermal.SH.Gas.WH</t>
  </si>
  <si>
    <t>FEC.ktoe.SI.Res.HH.Thermal.SH.Gas.WH.Gas.NoSolar.Gas</t>
  </si>
  <si>
    <t>FEC.ktoe.SI.Res.HH.Thermal.SH.Gas.WH.Gas.Solar</t>
  </si>
  <si>
    <t>FEC.ktoe.SI.Res.HH.Thermal.SH.Gas.WH.Gas.Solar.Gas</t>
  </si>
  <si>
    <t>FEC.ktoe.SI.Res.HH.Thermal.SH.Gas.WH.Gas.Solar.Solar</t>
  </si>
  <si>
    <t>FEC.ktoe.SI.Res.HH.Thermal.SH.Gas.WH.Elc.NoSolar.Elec</t>
  </si>
  <si>
    <t>FEC.ktoe.SI.Res.HH.Thermal.SH.Gas.WH.Elc.Solar</t>
  </si>
  <si>
    <t>FEC.ktoe.SI.Res.HH.Thermal.SH.Gas.WH.Elc.Solar.Elec</t>
  </si>
  <si>
    <t>FEC.ktoe.SI.Res.HH.Thermal.SH.Gas.WH.Elc.Solar.Solar</t>
  </si>
  <si>
    <t>FEC.ktoe.SI.Res.HH.Thermal.SH.Gas.CO</t>
  </si>
  <si>
    <t>FEC.ktoe.SI.Res.HH.Thermal.SH.Gas.CO.Gas.Gas</t>
  </si>
  <si>
    <t>FEC.ktoe.SI.Res.HH.Thermal.SH.Gas.CO.Elc.Elec</t>
  </si>
  <si>
    <t>FEC.ktoe.SI.Res.HH.Thermal.SH.Biomass</t>
  </si>
  <si>
    <t>FEC.ktoe.SI.Res.HH.Thermal.SH.Biomass.SH</t>
  </si>
  <si>
    <t>FEC.ktoe.SI.Res.HH.Thermal.SH.Biomass.SH.Biomass</t>
  </si>
  <si>
    <t>FEC.ktoe.SI.Res.HH.Thermal.SH.Biomass.SH.Elec</t>
  </si>
  <si>
    <t>FEC.ktoe.SI.Res.HH.Thermal.SH.Biomass.SC</t>
  </si>
  <si>
    <t>FEC.ktoe.SI.Res.HH.Thermal.SH.Biomass.SC.AC.Elec</t>
  </si>
  <si>
    <t>FEC.ktoe.SI.Res.HH.Thermal.SH.Biomass.WH</t>
  </si>
  <si>
    <t>FEC.ktoe.SI.Res.HH.Thermal.SH.Biomass.WH.Biomass.NoSolar.Biomass</t>
  </si>
  <si>
    <t>FEC.ktoe.SI.Res.HH.Thermal.SH.Biomass.WH.Biomass.Solar</t>
  </si>
  <si>
    <t>FEC.ktoe.SI.Res.HH.Thermal.SH.Biomass.WH.Biomass.Solar.Biomass</t>
  </si>
  <si>
    <t>FEC.ktoe.SI.Res.HH.Thermal.SH.Biomass.WH.Biomass.Solar.Solar</t>
  </si>
  <si>
    <t>FEC.ktoe.SI.Res.HH.Thermal.SH.Biomass.WH.LPG.NoSolar.LPG</t>
  </si>
  <si>
    <t>FEC.ktoe.SI.Res.HH.Thermal.SH.Biomass.WH.LPG.Solar</t>
  </si>
  <si>
    <t>FEC.ktoe.SI.Res.HH.Thermal.SH.Biomass.WH.LPG.Solar.LPG</t>
  </si>
  <si>
    <t>FEC.ktoe.SI.Res.HH.Thermal.SH.Biomass.WH.LPG.Solar.Solar</t>
  </si>
  <si>
    <t>FEC.ktoe.SI.Res.HH.Thermal.SH.Biomass.WH.Elc.NoSolar.Elec</t>
  </si>
  <si>
    <t>FEC.ktoe.SI.Res.HH.Thermal.SH.Biomass.WH.Elc.Solar</t>
  </si>
  <si>
    <t>FEC.ktoe.SI.Res.HH.Thermal.SH.Biomass.WH.Elc.Solar.Elec</t>
  </si>
  <si>
    <t>FEC.ktoe.SI.Res.HH.Thermal.SH.Biomass.WH.Elc.Solar.Solar</t>
  </si>
  <si>
    <t>FEC.ktoe.SI.Res.HH.Thermal.SH.Biomass.CO</t>
  </si>
  <si>
    <t>FEC.ktoe.SI.Res.HH.Thermal.SH.Biomass.CO.Biomass.Biomass</t>
  </si>
  <si>
    <t>FEC.ktoe.SI.Res.HH.Thermal.SH.Biomass.CO.LPG.LPG</t>
  </si>
  <si>
    <t>FEC.ktoe.SI.Res.HH.Thermal.SH.Biomass.CO.Elc.Elec</t>
  </si>
  <si>
    <t>FEC.ktoe.SI.Res.HH.Thermal.SH.Geo</t>
  </si>
  <si>
    <t>FEC.ktoe.SI.Res.HH.Thermal.SH.Geo.SH</t>
  </si>
  <si>
    <t>FEC.ktoe.SI.Res.HH.Thermal.SH.Geo.SH.Geo</t>
  </si>
  <si>
    <t>FEC.ktoe.SI.Res.HH.Thermal.SH.Geo.SH.Elec</t>
  </si>
  <si>
    <t>FEC.ktoe.SI.Res.HH.Thermal.SH.Geo.SC</t>
  </si>
  <si>
    <t>FEC.ktoe.SI.Res.HH.Thermal.SH.Geo.SC.AC.Elec</t>
  </si>
  <si>
    <t>FEC.ktoe.SI.Res.HH.Thermal.SH.Geo.WH</t>
  </si>
  <si>
    <t>FEC.ktoe.SI.Res.HH.Thermal.SH.Geo.WH.Geo.NoSolar.Geo</t>
  </si>
  <si>
    <t>FEC.ktoe.SI.Res.HH.Thermal.SH.Geo.WH.Geo.Solar</t>
  </si>
  <si>
    <t>FEC.ktoe.SI.Res.HH.Thermal.SH.Geo.WH.Geo.Solar.Geo</t>
  </si>
  <si>
    <t>FEC.ktoe.SI.Res.HH.Thermal.SH.Geo.WH.Geo.Solar.Solar</t>
  </si>
  <si>
    <t>FEC.ktoe.SI.Res.HH.Thermal.SH.Geo.WH.Elc.NoSolar.Elec</t>
  </si>
  <si>
    <t>FEC.ktoe.SI.Res.HH.Thermal.SH.Geo.WH.Elc.Solar</t>
  </si>
  <si>
    <t>FEC.ktoe.SI.Res.HH.Thermal.SH.Geo.WH.Elc.Solar.Elec</t>
  </si>
  <si>
    <t>FEC.ktoe.SI.Res.HH.Thermal.SH.Geo.WH.Elc.Solar.Solar</t>
  </si>
  <si>
    <t>FEC.ktoe.SI.Res.HH.Thermal.SH.Geo.CO</t>
  </si>
  <si>
    <t>FEC.ktoe.SI.Res.HH.Thermal.SH.Geo.CO.LPG.LPG</t>
  </si>
  <si>
    <t>FEC.ktoe.SI.Res.HH.Thermal.SH.Geo.CO.Elc.Elec</t>
  </si>
  <si>
    <t>FEC.ktoe.SI.Res.HH.Thermal.SH.DistrHeat</t>
  </si>
  <si>
    <t>FEC.ktoe.SI.Res.HH.Thermal.SH.DistrHeat.SH</t>
  </si>
  <si>
    <t>FEC.ktoe.SI.Res.HH.Thermal.SH.DistrHeat.SH.Steam_Distr</t>
  </si>
  <si>
    <t>FEC.ktoe.SI.Res.HH.Thermal.SH.DistrHeat.SH.Elec</t>
  </si>
  <si>
    <t>FEC.ktoe.SI.Res.HH.Thermal.SH.DistrHeat.SC</t>
  </si>
  <si>
    <t>FEC.ktoe.SI.Res.HH.Thermal.SH.DistrHeat.SC.AC.Elec</t>
  </si>
  <si>
    <t>FEC.ktoe.SI.Res.HH.Thermal.SH.DistrHeat.WH</t>
  </si>
  <si>
    <t>FEC.ktoe.SI.Res.HH.Thermal.SH.DistrHeat.WH.DistrHeat.NoSolar.Steam_Distr</t>
  </si>
  <si>
    <t>FEC.ktoe.SI.Res.HH.Thermal.SH.DistrHeat.WH.DistrHeat.Solar</t>
  </si>
  <si>
    <t>FEC.ktoe.SI.Res.HH.Thermal.SH.DistrHeat.WH.DistrHeat.Solar.Steam_Distr</t>
  </si>
  <si>
    <t>FEC.ktoe.SI.Res.HH.Thermal.SH.DistrHeat.WH.DistrHeat.Solar.Solar</t>
  </si>
  <si>
    <t>FEC.ktoe.SI.Res.HH.Thermal.SH.DistrHeat.WH.Elc.NoSolar.Elec</t>
  </si>
  <si>
    <t>FEC.ktoe.SI.Res.HH.Thermal.SH.DistrHeat.WH.Elc.Solar</t>
  </si>
  <si>
    <t>FEC.ktoe.SI.Res.HH.Thermal.SH.DistrHeat.WH.Elc.Solar.Elec</t>
  </si>
  <si>
    <t>FEC.ktoe.SI.Res.HH.Thermal.SH.DistrHeat.WH.Elc.Solar.Solar</t>
  </si>
  <si>
    <t>FEC.ktoe.SI.Res.HH.Thermal.SH.DistrHeat.CO</t>
  </si>
  <si>
    <t>FEC.ktoe.SI.Res.HH.Thermal.SH.DistrHeat.CO.LPG.LPG</t>
  </si>
  <si>
    <t>FEC.ktoe.SI.Res.HH.Thermal.SH.DistrHeat.CO.Elc.Elec</t>
  </si>
  <si>
    <t>FEC.ktoe.SI.Res.HH.Thermal.SH.AdvElc</t>
  </si>
  <si>
    <t>FEC.ktoe.SI.Res.HH.Thermal.SH.AdvElc.SH</t>
  </si>
  <si>
    <t>FEC.ktoe.SI.Res.HH.Thermal.SH.AdvElc.SH.Elec</t>
  </si>
  <si>
    <t>FEC.ktoe.SI.Res.HH.Thermal.SH.AdvElc.SC</t>
  </si>
  <si>
    <t>FEC.ktoe.SI.Res.HH.Thermal.SH.AdvElc.SC.AC.Elec</t>
  </si>
  <si>
    <t>FEC.ktoe.SI.Res.HH.Thermal.SH.AdvElc.WH</t>
  </si>
  <si>
    <t>FEC.ktoe.SI.Res.HH.Thermal.SH.AdvElc.WH.LPG.NoSolar.LPG</t>
  </si>
  <si>
    <t>FEC.ktoe.SI.Res.HH.Thermal.SH.AdvElc.WH.LPG.Solar</t>
  </si>
  <si>
    <t>FEC.ktoe.SI.Res.HH.Thermal.SH.AdvElc.WH.LPG.Solar.LPG</t>
  </si>
  <si>
    <t>FEC.ktoe.SI.Res.HH.Thermal.SH.AdvElc.WH.LPG.Solar.Solar</t>
  </si>
  <si>
    <t>FEC.ktoe.SI.Res.HH.Thermal.SH.AdvElc.WH.Elc.NoSolar.Elec</t>
  </si>
  <si>
    <t>FEC.ktoe.SI.Res.HH.Thermal.SH.AdvElc.WH.Elc.Solar</t>
  </si>
  <si>
    <t>FEC.ktoe.SI.Res.HH.Thermal.SH.AdvElc.WH.Elc.Solar.Elec</t>
  </si>
  <si>
    <t>FEC.ktoe.SI.Res.HH.Thermal.SH.AdvElc.WH.Elc.Solar.Solar</t>
  </si>
  <si>
    <t>FEC.ktoe.SI.Res.HH.Thermal.SH.AdvElc.CO</t>
  </si>
  <si>
    <t>FEC.ktoe.SI.Res.HH.Thermal.SH.AdvElc.CO.LPG.LPG</t>
  </si>
  <si>
    <t>FEC.ktoe.SI.Res.HH.Thermal.SH.AdvElc.CO.Elc.Elec</t>
  </si>
  <si>
    <t>FEC.ktoe.SI.Res.HH.Thermal.SH.ConvElc</t>
  </si>
  <si>
    <t>FEC.ktoe.SI.Res.HH.Thermal.SH.ConvElc.SH</t>
  </si>
  <si>
    <t>FEC.ktoe.SI.Res.HH.Thermal.SH.ConvElc.SH.Elec</t>
  </si>
  <si>
    <t>FEC.ktoe.SI.Res.HH.Thermal.SH.ConvElc.SC</t>
  </si>
  <si>
    <t>FEC.ktoe.SI.Res.HH.Thermal.SH.ConvElc.SC.AC.Elec</t>
  </si>
  <si>
    <t>FEC.ktoe.SI.Res.HH.Thermal.SH.ConvElc.WH</t>
  </si>
  <si>
    <t>FEC.ktoe.SI.Res.HH.Thermal.SH.ConvElc.WH.LPG.NoSolar.LPG</t>
  </si>
  <si>
    <t>FEC.ktoe.SI.Res.HH.Thermal.SH.ConvElc.WH.LPG.Solar</t>
  </si>
  <si>
    <t>FEC.ktoe.SI.Res.HH.Thermal.SH.ConvElc.WH.LPG.Solar.LPG</t>
  </si>
  <si>
    <t>FEC.ktoe.SI.Res.HH.Thermal.SH.ConvElc.WH.LPG.Solar.Solar</t>
  </si>
  <si>
    <t>FEC.ktoe.SI.Res.HH.Thermal.SH.ConvElc.WH.Elc.NoSolar.Elec</t>
  </si>
  <si>
    <t>FEC.ktoe.SI.Res.HH.Thermal.SH.ConvElc.WH.Elc.Solar</t>
  </si>
  <si>
    <t>FEC.ktoe.SI.Res.HH.Thermal.SH.ConvElc.WH.Elc.Solar.Elec</t>
  </si>
  <si>
    <t>FEC.ktoe.SI.Res.HH.Thermal.SH.ConvElc.WH.Elc.Solar.Solar</t>
  </si>
  <si>
    <t>FEC.ktoe.SI.Res.HH.Thermal.SH.ConvElc.CO</t>
  </si>
  <si>
    <t>FEC.ktoe.SI.Res.HH.Thermal.SH.ConvElc.CO.LPG.LPG</t>
  </si>
  <si>
    <t>FEC.ktoe.SI.Res.HH.Thermal.SH.ConvElc.CO.Elc.Elec</t>
  </si>
  <si>
    <t>SI - Thermal energy service (detailed structure)</t>
  </si>
  <si>
    <t>TES.ktoe.SI.Res.HH.Thermal.SH.Solids</t>
  </si>
  <si>
    <t>TES.ktoe.SI.Res.HH.Thermal.SH.Solids.SH</t>
  </si>
  <si>
    <t>TES.ktoe.SI.Res.HH.Thermal.SH.Solids.SH.Solids</t>
  </si>
  <si>
    <t>TES.ktoe.SI.Res.HH.Thermal.SH.Solids.SH.Elec</t>
  </si>
  <si>
    <t>TES.ktoe.SI.Res.HH.Thermal.SH.Solids.SC</t>
  </si>
  <si>
    <t>TES.ktoe.SI.Res.HH.Thermal.SH.Solids.SC.AC.Elec</t>
  </si>
  <si>
    <t>TES.ktoe.SI.Res.HH.Thermal.SH.Solids.WH</t>
  </si>
  <si>
    <t>TES.ktoe.SI.Res.HH.Thermal.SH.Solids.WH.Solids.NoSolar.Solids</t>
  </si>
  <si>
    <t>TES.ktoe.SI.Res.HH.Thermal.SH.Solids.WH.LPG.NoSolar.LPG</t>
  </si>
  <si>
    <t>TES.ktoe.SI.Res.HH.Thermal.SH.Solids.WH.LPG.Solar</t>
  </si>
  <si>
    <t>TES.ktoe.SI.Res.HH.Thermal.SH.Solids.WH.LPG.Solar.LPG</t>
  </si>
  <si>
    <t>TES.ktoe.SI.Res.HH.Thermal.SH.Solids.WH.LPG.Solar.Solar</t>
  </si>
  <si>
    <t>TES.ktoe.SI.Res.HH.Thermal.SH.Solids.WH.Elc.NoSolar.Elec</t>
  </si>
  <si>
    <t>TES.ktoe.SI.Res.HH.Thermal.SH.Solids.WH.Elc.Solar</t>
  </si>
  <si>
    <t>TES.ktoe.SI.Res.HH.Thermal.SH.Solids.WH.Elc.Solar.Elec</t>
  </si>
  <si>
    <t>TES.ktoe.SI.Res.HH.Thermal.SH.Solids.WH.Elc.Solar.Solar</t>
  </si>
  <si>
    <t>TES.ktoe.SI.Res.HH.Thermal.SH.Solids.CO</t>
  </si>
  <si>
    <t>TES.ktoe.SI.Res.HH.Thermal.SH.Solids.CO.Solids.Solids</t>
  </si>
  <si>
    <t>TES.ktoe.SI.Res.HH.Thermal.SH.Solids.CO.LPG.LPG</t>
  </si>
  <si>
    <t>TES.ktoe.SI.Res.HH.Thermal.SH.Solids.CO.Elc.Elec</t>
  </si>
  <si>
    <t>TES.ktoe.SI.Res.HH.Thermal.SH.LPG</t>
  </si>
  <si>
    <t>TES.ktoe.SI.Res.HH.Thermal.SH.LPG.SH</t>
  </si>
  <si>
    <t>TES.ktoe.SI.Res.HH.Thermal.SH.LPG.SH.LPG</t>
  </si>
  <si>
    <t>TES.ktoe.SI.Res.HH.Thermal.SH.LPG.SH.Elec</t>
  </si>
  <si>
    <t>TES.ktoe.SI.Res.HH.Thermal.SH.LPG.SC</t>
  </si>
  <si>
    <t>TES.ktoe.SI.Res.HH.Thermal.SH.LPG.SC.AC.Elec</t>
  </si>
  <si>
    <t>TES.ktoe.SI.Res.HH.Thermal.SH.LPG.WH</t>
  </si>
  <si>
    <t>TES.ktoe.SI.Res.HH.Thermal.SH.LPG.WH.LPG.NoSolar.LPG</t>
  </si>
  <si>
    <t>TES.ktoe.SI.Res.HH.Thermal.SH.LPG.WH.LPG.Solar</t>
  </si>
  <si>
    <t>TES.ktoe.SI.Res.HH.Thermal.SH.LPG.WH.LPG.Solar.LPG</t>
  </si>
  <si>
    <t>TES.ktoe.SI.Res.HH.Thermal.SH.LPG.WH.LPG.Solar.Solar</t>
  </si>
  <si>
    <t>TES.ktoe.SI.Res.HH.Thermal.SH.LPG.WH.Elc.NoSolar.Elec</t>
  </si>
  <si>
    <t>TES.ktoe.SI.Res.HH.Thermal.SH.LPG.WH.Elc.Solar</t>
  </si>
  <si>
    <t>TES.ktoe.SI.Res.HH.Thermal.SH.LPG.WH.Elc.Solar.Elec</t>
  </si>
  <si>
    <t>TES.ktoe.SI.Res.HH.Thermal.SH.LPG.WH.Elc.Solar.Solar</t>
  </si>
  <si>
    <t>TES.ktoe.SI.Res.HH.Thermal.SH.LPG.CO</t>
  </si>
  <si>
    <t>TES.ktoe.SI.Res.HH.Thermal.SH.LPG.CO.LPG.LPG</t>
  </si>
  <si>
    <t>TES.ktoe.SI.Res.HH.Thermal.SH.LPG.CO.Elc.Elec</t>
  </si>
  <si>
    <t>TES.ktoe.SI.Res.HH.Thermal.SH.Oil</t>
  </si>
  <si>
    <t>TES.ktoe.SI.Res.HH.Thermal.SH.Oil.SH</t>
  </si>
  <si>
    <t>TES.ktoe.SI.Res.HH.Thermal.SH.Oil.SH.Oil</t>
  </si>
  <si>
    <t>TES.ktoe.SI.Res.HH.Thermal.SH.Oil.SH.Elec</t>
  </si>
  <si>
    <t>TES.ktoe.SI.Res.HH.Thermal.SH.Oil.SC</t>
  </si>
  <si>
    <t>TES.ktoe.SI.Res.HH.Thermal.SH.Oil.SC.AC.Elec</t>
  </si>
  <si>
    <t>TES.ktoe.SI.Res.HH.Thermal.SH.Oil.WH</t>
  </si>
  <si>
    <t>TES.ktoe.SI.Res.HH.Thermal.SH.Oil.WH.Oil.NoSolar.Oil</t>
  </si>
  <si>
    <t>TES.ktoe.SI.Res.HH.Thermal.SH.Oil.WH.Oil.Solar</t>
  </si>
  <si>
    <t>TES.ktoe.SI.Res.HH.Thermal.SH.Oil.WH.Oil.Solar.Oil</t>
  </si>
  <si>
    <t>TES.ktoe.SI.Res.HH.Thermal.SH.Oil.WH.Oil.Solar.Solar</t>
  </si>
  <si>
    <t>TES.ktoe.SI.Res.HH.Thermal.SH.Oil.WH.Elc.NoSolar.Elec</t>
  </si>
  <si>
    <t>TES.ktoe.SI.Res.HH.Thermal.SH.Oil.WH.Elc.Solar</t>
  </si>
  <si>
    <t>TES.ktoe.SI.Res.HH.Thermal.SH.Oil.WH.Elc.Solar.Elec</t>
  </si>
  <si>
    <t>TES.ktoe.SI.Res.HH.Thermal.SH.Oil.WH.Elc.Solar.Solar</t>
  </si>
  <si>
    <t>TES.ktoe.SI.Res.HH.Thermal.SH.Oil.CO</t>
  </si>
  <si>
    <t>TES.ktoe.SI.Res.HH.Thermal.SH.Oil.CO.LPG.LPG</t>
  </si>
  <si>
    <t>TES.ktoe.SI.Res.HH.Thermal.SH.Oil.CO.Elc.Elec</t>
  </si>
  <si>
    <t>TES.ktoe.SI.Res.HH.Thermal.SH.Gas</t>
  </si>
  <si>
    <t>TES.ktoe.SI.Res.HH.Thermal.SH.Gas.SH</t>
  </si>
  <si>
    <t>TES.ktoe.SI.Res.HH.Thermal.SH.Gas.SH.Gas</t>
  </si>
  <si>
    <t>TES.ktoe.SI.Res.HH.Thermal.SH.Gas.SH.Elec</t>
  </si>
  <si>
    <t>TES.ktoe.SI.Res.HH.Thermal.SH.Gas.SC</t>
  </si>
  <si>
    <t>TES.ktoe.SI.Res.HH.Thermal.SH.Gas.SC.AC.Elec</t>
  </si>
  <si>
    <t>TES.ktoe.SI.Res.HH.Thermal.SH.Gas.WH</t>
  </si>
  <si>
    <t>TES.ktoe.SI.Res.HH.Thermal.SH.Gas.WH.Gas.NoSolar.Gas</t>
  </si>
  <si>
    <t>TES.ktoe.SI.Res.HH.Thermal.SH.Gas.WH.Gas.Solar</t>
  </si>
  <si>
    <t>TES.ktoe.SI.Res.HH.Thermal.SH.Gas.WH.Gas.Solar.Gas</t>
  </si>
  <si>
    <t>TES.ktoe.SI.Res.HH.Thermal.SH.Gas.WH.Gas.Solar.Solar</t>
  </si>
  <si>
    <t>TES.ktoe.SI.Res.HH.Thermal.SH.Gas.WH.Elc.NoSolar.Elec</t>
  </si>
  <si>
    <t>TES.ktoe.SI.Res.HH.Thermal.SH.Gas.WH.Elc.Solar</t>
  </si>
  <si>
    <t>TES.ktoe.SI.Res.HH.Thermal.SH.Gas.WH.Elc.Solar.Elec</t>
  </si>
  <si>
    <t>TES.ktoe.SI.Res.HH.Thermal.SH.Gas.WH.Elc.Solar.Solar</t>
  </si>
  <si>
    <t>TES.ktoe.SI.Res.HH.Thermal.SH.Gas.CO</t>
  </si>
  <si>
    <t>TES.ktoe.SI.Res.HH.Thermal.SH.Gas.CO.Gas.Gas</t>
  </si>
  <si>
    <t>TES.ktoe.SI.Res.HH.Thermal.SH.Gas.CO.Elc.Elec</t>
  </si>
  <si>
    <t>TES.ktoe.SI.Res.HH.Thermal.SH.Biomass</t>
  </si>
  <si>
    <t>TES.ktoe.SI.Res.HH.Thermal.SH.Biomass.SH</t>
  </si>
  <si>
    <t>TES.ktoe.SI.Res.HH.Thermal.SH.Biomass.SH.Biomass</t>
  </si>
  <si>
    <t>TES.ktoe.SI.Res.HH.Thermal.SH.Biomass.SH.Elec</t>
  </si>
  <si>
    <t>TES.ktoe.SI.Res.HH.Thermal.SH.Biomass.SC</t>
  </si>
  <si>
    <t>TES.ktoe.SI.Res.HH.Thermal.SH.Biomass.SC.AC.Elec</t>
  </si>
  <si>
    <t>TES.ktoe.SI.Res.HH.Thermal.SH.Biomass.WH</t>
  </si>
  <si>
    <t>TES.ktoe.SI.Res.HH.Thermal.SH.Biomass.WH.Biomass.NoSolar.Biomass</t>
  </si>
  <si>
    <t>TES.ktoe.SI.Res.HH.Thermal.SH.Biomass.WH.Biomass.Solar</t>
  </si>
  <si>
    <t>TES.ktoe.SI.Res.HH.Thermal.SH.Biomass.WH.Biomass.Solar.Biomass</t>
  </si>
  <si>
    <t>TES.ktoe.SI.Res.HH.Thermal.SH.Biomass.WH.Biomass.Solar.Solar</t>
  </si>
  <si>
    <t>TES.ktoe.SI.Res.HH.Thermal.SH.Biomass.WH.LPG.NoSolar.LPG</t>
  </si>
  <si>
    <t>TES.ktoe.SI.Res.HH.Thermal.SH.Biomass.WH.LPG.Solar</t>
  </si>
  <si>
    <t>TES.ktoe.SI.Res.HH.Thermal.SH.Biomass.WH.LPG.Solar.LPG</t>
  </si>
  <si>
    <t>TES.ktoe.SI.Res.HH.Thermal.SH.Biomass.WH.LPG.Solar.Solar</t>
  </si>
  <si>
    <t>TES.ktoe.SI.Res.HH.Thermal.SH.Biomass.WH.Elc.NoSolar.Elec</t>
  </si>
  <si>
    <t>TES.ktoe.SI.Res.HH.Thermal.SH.Biomass.WH.Elc.Solar</t>
  </si>
  <si>
    <t>TES.ktoe.SI.Res.HH.Thermal.SH.Biomass.WH.Elc.Solar.Elec</t>
  </si>
  <si>
    <t>TES.ktoe.SI.Res.HH.Thermal.SH.Biomass.WH.Elc.Solar.Solar</t>
  </si>
  <si>
    <t>TES.ktoe.SI.Res.HH.Thermal.SH.Biomass.CO</t>
  </si>
  <si>
    <t>TES.ktoe.SI.Res.HH.Thermal.SH.Biomass.CO.Biomass.Biomass</t>
  </si>
  <si>
    <t>TES.ktoe.SI.Res.HH.Thermal.SH.Biomass.CO.LPG.LPG</t>
  </si>
  <si>
    <t>TES.ktoe.SI.Res.HH.Thermal.SH.Biomass.CO.Elc.Elec</t>
  </si>
  <si>
    <t>TES.ktoe.SI.Res.HH.Thermal.SH.Geo</t>
  </si>
  <si>
    <t>TES.ktoe.SI.Res.HH.Thermal.SH.Geo.SH</t>
  </si>
  <si>
    <t>TES.ktoe.SI.Res.HH.Thermal.SH.Geo.SH.Geo</t>
  </si>
  <si>
    <t>TES.ktoe.SI.Res.HH.Thermal.SH.Geo.SH.Elec</t>
  </si>
  <si>
    <t>TES.ktoe.SI.Res.HH.Thermal.SH.Geo.SC</t>
  </si>
  <si>
    <t>TES.ktoe.SI.Res.HH.Thermal.SH.Geo.SC.AC.Elec</t>
  </si>
  <si>
    <t>TES.ktoe.SI.Res.HH.Thermal.SH.Geo.WH</t>
  </si>
  <si>
    <t>TES.ktoe.SI.Res.HH.Thermal.SH.Geo.WH.Geo.NoSolar.Geo</t>
  </si>
  <si>
    <t>TES.ktoe.SI.Res.HH.Thermal.SH.Geo.WH.Geo.Solar</t>
  </si>
  <si>
    <t>TES.ktoe.SI.Res.HH.Thermal.SH.Geo.WH.Geo.Solar.Geo</t>
  </si>
  <si>
    <t>TES.ktoe.SI.Res.HH.Thermal.SH.Geo.WH.Geo.Solar.Solar</t>
  </si>
  <si>
    <t>TES.ktoe.SI.Res.HH.Thermal.SH.Geo.WH.Elc.NoSolar.Elec</t>
  </si>
  <si>
    <t>TES.ktoe.SI.Res.HH.Thermal.SH.Geo.WH.Elc.Solar</t>
  </si>
  <si>
    <t>TES.ktoe.SI.Res.HH.Thermal.SH.Geo.WH.Elc.Solar.Elec</t>
  </si>
  <si>
    <t>TES.ktoe.SI.Res.HH.Thermal.SH.Geo.WH.Elc.Solar.Solar</t>
  </si>
  <si>
    <t>TES.ktoe.SI.Res.HH.Thermal.SH.Geo.CO</t>
  </si>
  <si>
    <t>TES.ktoe.SI.Res.HH.Thermal.SH.Geo.CO.LPG.LPG</t>
  </si>
  <si>
    <t>TES.ktoe.SI.Res.HH.Thermal.SH.Geo.CO.Elc.Elec</t>
  </si>
  <si>
    <t>TES.ktoe.SI.Res.HH.Thermal.SH.DistrHeat</t>
  </si>
  <si>
    <t>TES.ktoe.SI.Res.HH.Thermal.SH.DistrHeat.SH</t>
  </si>
  <si>
    <t>TES.ktoe.SI.Res.HH.Thermal.SH.DistrHeat.SH.Steam_Distr</t>
  </si>
  <si>
    <t>TES.ktoe.SI.Res.HH.Thermal.SH.DistrHeat.SH.Elec</t>
  </si>
  <si>
    <t>TES.ktoe.SI.Res.HH.Thermal.SH.DistrHeat.SC</t>
  </si>
  <si>
    <t>TES.ktoe.SI.Res.HH.Thermal.SH.DistrHeat.SC.AC.Elec</t>
  </si>
  <si>
    <t>TES.ktoe.SI.Res.HH.Thermal.SH.DistrHeat.WH</t>
  </si>
  <si>
    <t>TES.ktoe.SI.Res.HH.Thermal.SH.DistrHeat.WH.DistrHeat.NoSolar.Steam_Distr</t>
  </si>
  <si>
    <t>TES.ktoe.SI.Res.HH.Thermal.SH.DistrHeat.WH.DistrHeat.Solar</t>
  </si>
  <si>
    <t>TES.ktoe.SI.Res.HH.Thermal.SH.DistrHeat.WH.DistrHeat.Solar.Steam_Distr</t>
  </si>
  <si>
    <t>TES.ktoe.SI.Res.HH.Thermal.SH.DistrHeat.WH.DistrHeat.Solar.Solar</t>
  </si>
  <si>
    <t>TES.ktoe.SI.Res.HH.Thermal.SH.DistrHeat.WH.Elc.NoSolar.Elec</t>
  </si>
  <si>
    <t>TES.ktoe.SI.Res.HH.Thermal.SH.DistrHeat.WH.Elc.Solar</t>
  </si>
  <si>
    <t>TES.ktoe.SI.Res.HH.Thermal.SH.DistrHeat.WH.Elc.Solar.Elec</t>
  </si>
  <si>
    <t>TES.ktoe.SI.Res.HH.Thermal.SH.DistrHeat.WH.Elc.Solar.Solar</t>
  </si>
  <si>
    <t>TES.ktoe.SI.Res.HH.Thermal.SH.DistrHeat.CO</t>
  </si>
  <si>
    <t>TES.ktoe.SI.Res.HH.Thermal.SH.DistrHeat.CO.LPG.LPG</t>
  </si>
  <si>
    <t>TES.ktoe.SI.Res.HH.Thermal.SH.DistrHeat.CO.Elc.Elec</t>
  </si>
  <si>
    <t>TES.ktoe.SI.Res.HH.Thermal.SH.AdvElc</t>
  </si>
  <si>
    <t>TES.ktoe.SI.Res.HH.Thermal.SH.AdvElc.SH</t>
  </si>
  <si>
    <t>TES.ktoe.SI.Res.HH.Thermal.SH.AdvElc.SH.Elec</t>
  </si>
  <si>
    <t>TES.ktoe.SI.Res.HH.Thermal.SH.AdvElc.SC</t>
  </si>
  <si>
    <t>TES.ktoe.SI.Res.HH.Thermal.SH.AdvElc.SC.AC.Elec</t>
  </si>
  <si>
    <t>TES.ktoe.SI.Res.HH.Thermal.SH.AdvElc.WH</t>
  </si>
  <si>
    <t>TES.ktoe.SI.Res.HH.Thermal.SH.AdvElc.WH.LPG.NoSolar.LPG</t>
  </si>
  <si>
    <t>TES.ktoe.SI.Res.HH.Thermal.SH.AdvElc.WH.LPG.Solar</t>
  </si>
  <si>
    <t>TES.ktoe.SI.Res.HH.Thermal.SH.AdvElc.WH.LPG.Solar.LPG</t>
  </si>
  <si>
    <t>TES.ktoe.SI.Res.HH.Thermal.SH.AdvElc.WH.LPG.Solar.Solar</t>
  </si>
  <si>
    <t>TES.ktoe.SI.Res.HH.Thermal.SH.AdvElc.WH.Elc.NoSolar.Elec</t>
  </si>
  <si>
    <t>TES.ktoe.SI.Res.HH.Thermal.SH.AdvElc.WH.Elc.Solar</t>
  </si>
  <si>
    <t>TES.ktoe.SI.Res.HH.Thermal.SH.AdvElc.WH.Elc.Solar.Elec</t>
  </si>
  <si>
    <t>TES.ktoe.SI.Res.HH.Thermal.SH.AdvElc.WH.Elc.Solar.Solar</t>
  </si>
  <si>
    <t>TES.ktoe.SI.Res.HH.Thermal.SH.AdvElc.CO</t>
  </si>
  <si>
    <t>TES.ktoe.SI.Res.HH.Thermal.SH.AdvElc.CO.LPG.LPG</t>
  </si>
  <si>
    <t>TES.ktoe.SI.Res.HH.Thermal.SH.AdvElc.CO.Elc.Elec</t>
  </si>
  <si>
    <t>TES.ktoe.SI.Res.HH.Thermal.SH.ConvElc</t>
  </si>
  <si>
    <t>TES.ktoe.SI.Res.HH.Thermal.SH.ConvElc.SH</t>
  </si>
  <si>
    <t>TES.ktoe.SI.Res.HH.Thermal.SH.ConvElc.SH.Elec</t>
  </si>
  <si>
    <t>TES.ktoe.SI.Res.HH.Thermal.SH.ConvElc.SC</t>
  </si>
  <si>
    <t>TES.ktoe.SI.Res.HH.Thermal.SH.ConvElc.SC.AC.Elec</t>
  </si>
  <si>
    <t>TES.ktoe.SI.Res.HH.Thermal.SH.ConvElc.WH</t>
  </si>
  <si>
    <t>TES.ktoe.SI.Res.HH.Thermal.SH.ConvElc.WH.LPG.NoSolar.LPG</t>
  </si>
  <si>
    <t>TES.ktoe.SI.Res.HH.Thermal.SH.ConvElc.WH.LPG.Solar</t>
  </si>
  <si>
    <t>TES.ktoe.SI.Res.HH.Thermal.SH.ConvElc.WH.LPG.Solar.LPG</t>
  </si>
  <si>
    <t>TES.ktoe.SI.Res.HH.Thermal.SH.ConvElc.WH.LPG.Solar.Solar</t>
  </si>
  <si>
    <t>TES.ktoe.SI.Res.HH.Thermal.SH.ConvElc.WH.Elc.NoSolar.Elec</t>
  </si>
  <si>
    <t>TES.ktoe.SI.Res.HH.Thermal.SH.ConvElc.WH.Elc.Solar</t>
  </si>
  <si>
    <t>TES.ktoe.SI.Res.HH.Thermal.SH.ConvElc.WH.Elc.Solar.Elec</t>
  </si>
  <si>
    <t>TES.ktoe.SI.Res.HH.Thermal.SH.ConvElc.WH.Elc.Solar.Solar</t>
  </si>
  <si>
    <t>TES.ktoe.SI.Res.HH.Thermal.SH.ConvElc.CO</t>
  </si>
  <si>
    <t>TES.ktoe.SI.Res.HH.Thermal.SH.ConvElc.CO.LPG.LPG</t>
  </si>
  <si>
    <t>TES.ktoe.SI.Res.HH.Thermal.SH.ConvElc.CO.Elc.Elec</t>
  </si>
  <si>
    <t>SI - System efficiency indicator (detailed structure)</t>
  </si>
  <si>
    <t>Eff.ratio.SI.Res.HH.Thermal.SH.Solids</t>
  </si>
  <si>
    <t>Eff.ratio.SI.Res.HH.Thermal.SH.Solids.SH</t>
  </si>
  <si>
    <t>Eff.ratio.SI.Res.HH.Thermal.SH.Solids.SH.Solids</t>
  </si>
  <si>
    <t>Eff.ratio.SI.Res.HH.Thermal.SH.Solids.SH.Elec</t>
  </si>
  <si>
    <t>Eff.ratio.SI.Res.HH.Thermal.SH.Solids.SC</t>
  </si>
  <si>
    <t>Eff.ratio.SI.Res.HH.Thermal.SH.Solids.SC.AC.Elec</t>
  </si>
  <si>
    <t>Eff.ratio.SI.Res.HH.Thermal.SH.Solids.WH</t>
  </si>
  <si>
    <t>Eff.ratio.SI.Res.HH.Thermal.SH.Solids.WH.Solids.NoSolar.Solids</t>
  </si>
  <si>
    <t>Eff.ratio.SI.Res.HH.Thermal.SH.Solids.WH.LPG.NoSolar.LPG</t>
  </si>
  <si>
    <t>Eff.ratio.SI.Res.HH.Thermal.SH.Solids.WH.LPG.Solar</t>
  </si>
  <si>
    <t>Eff.ratio.SI.Res.HH.Thermal.SH.Solids.WH.LPG.Solar.LPG</t>
  </si>
  <si>
    <t>Eff.ratio.SI.Res.HH.Thermal.SH.Solids.WH.LPG.Solar.Solar</t>
  </si>
  <si>
    <t>Eff.ratio.SI.Res.HH.Thermal.SH.Solids.WH.Elc.NoSolar.Elec</t>
  </si>
  <si>
    <t>Eff.ratio.SI.Res.HH.Thermal.SH.Solids.WH.Elc.Solar</t>
  </si>
  <si>
    <t>Eff.ratio.SI.Res.HH.Thermal.SH.Solids.WH.Elc.Solar.Elec</t>
  </si>
  <si>
    <t>Eff.ratio.SI.Res.HH.Thermal.SH.Solids.WH.Elc.Solar.Solar</t>
  </si>
  <si>
    <t>Eff.ratio.SI.Res.HH.Thermal.SH.Solids.CO</t>
  </si>
  <si>
    <t>Eff.ratio.SI.Res.HH.Thermal.SH.Solids.CO.Solids.Solids</t>
  </si>
  <si>
    <t>Eff.ratio.SI.Res.HH.Thermal.SH.Solids.CO.LPG.LPG</t>
  </si>
  <si>
    <t>Eff.ratio.SI.Res.HH.Thermal.SH.Solids.CO.Elc.Elec</t>
  </si>
  <si>
    <t>Eff.ratio.SI.Res.HH.Thermal.SH.LPG</t>
  </si>
  <si>
    <t>Eff.ratio.SI.Res.HH.Thermal.SH.LPG.SH</t>
  </si>
  <si>
    <t>Eff.ratio.SI.Res.HH.Thermal.SH.LPG.SH.LPG</t>
  </si>
  <si>
    <t>Eff.ratio.SI.Res.HH.Thermal.SH.LPG.SH.Elec</t>
  </si>
  <si>
    <t>Eff.ratio.SI.Res.HH.Thermal.SH.LPG.SC</t>
  </si>
  <si>
    <t>Eff.ratio.SI.Res.HH.Thermal.SH.LPG.SC.AC.Elec</t>
  </si>
  <si>
    <t>Eff.ratio.SI.Res.HH.Thermal.SH.LPG.WH</t>
  </si>
  <si>
    <t>Eff.ratio.SI.Res.HH.Thermal.SH.LPG.WH.LPG.NoSolar.LPG</t>
  </si>
  <si>
    <t>Eff.ratio.SI.Res.HH.Thermal.SH.LPG.WH.LPG.Solar</t>
  </si>
  <si>
    <t>Eff.ratio.SI.Res.HH.Thermal.SH.LPG.WH.LPG.Solar.LPG</t>
  </si>
  <si>
    <t>Eff.ratio.SI.Res.HH.Thermal.SH.LPG.WH.LPG.Solar.Solar</t>
  </si>
  <si>
    <t>Eff.ratio.SI.Res.HH.Thermal.SH.LPG.WH.Elc.NoSolar.Elec</t>
  </si>
  <si>
    <t>Eff.ratio.SI.Res.HH.Thermal.SH.LPG.WH.Elc.Solar</t>
  </si>
  <si>
    <t>Eff.ratio.SI.Res.HH.Thermal.SH.LPG.WH.Elc.Solar.Elec</t>
  </si>
  <si>
    <t>Eff.ratio.SI.Res.HH.Thermal.SH.LPG.WH.Elc.Solar.Solar</t>
  </si>
  <si>
    <t>Eff.ratio.SI.Res.HH.Thermal.SH.LPG.CO</t>
  </si>
  <si>
    <t>Eff.ratio.SI.Res.HH.Thermal.SH.LPG.CO.LPG.LPG</t>
  </si>
  <si>
    <t>Eff.ratio.SI.Res.HH.Thermal.SH.LPG.CO.Elc.Elec</t>
  </si>
  <si>
    <t>Eff.ratio.SI.Res.HH.Thermal.SH.Oil</t>
  </si>
  <si>
    <t>Eff.ratio.SI.Res.HH.Thermal.SH.Oil.SH</t>
  </si>
  <si>
    <t>Eff.ratio.SI.Res.HH.Thermal.SH.Oil.SH.Oil</t>
  </si>
  <si>
    <t>Eff.ratio.SI.Res.HH.Thermal.SH.Oil.SH.Elec</t>
  </si>
  <si>
    <t>Eff.ratio.SI.Res.HH.Thermal.SH.Oil.SC</t>
  </si>
  <si>
    <t>Eff.ratio.SI.Res.HH.Thermal.SH.Oil.SC.AC.Elec</t>
  </si>
  <si>
    <t>Eff.ratio.SI.Res.HH.Thermal.SH.Oil.WH</t>
  </si>
  <si>
    <t>Eff.ratio.SI.Res.HH.Thermal.SH.Oil.WH.Oil.NoSolar.Oil</t>
  </si>
  <si>
    <t>Eff.ratio.SI.Res.HH.Thermal.SH.Oil.WH.Oil.Solar</t>
  </si>
  <si>
    <t>Eff.ratio.SI.Res.HH.Thermal.SH.Oil.WH.Oil.Solar.Oil</t>
  </si>
  <si>
    <t>Eff.ratio.SI.Res.HH.Thermal.SH.Oil.WH.Oil.Solar.Solar</t>
  </si>
  <si>
    <t>Eff.ratio.SI.Res.HH.Thermal.SH.Oil.WH.Elc.NoSolar.Elec</t>
  </si>
  <si>
    <t>Eff.ratio.SI.Res.HH.Thermal.SH.Oil.WH.Elc.Solar</t>
  </si>
  <si>
    <t>Eff.ratio.SI.Res.HH.Thermal.SH.Oil.WH.Elc.Solar.Elec</t>
  </si>
  <si>
    <t>Eff.ratio.SI.Res.HH.Thermal.SH.Oil.WH.Elc.Solar.Solar</t>
  </si>
  <si>
    <t>Eff.ratio.SI.Res.HH.Thermal.SH.Oil.CO</t>
  </si>
  <si>
    <t>Eff.ratio.SI.Res.HH.Thermal.SH.Oil.CO.LPG.LPG</t>
  </si>
  <si>
    <t>Eff.ratio.SI.Res.HH.Thermal.SH.Oil.CO.Elc.Elec</t>
  </si>
  <si>
    <t>Eff.ratio.SI.Res.HH.Thermal.SH.Gas</t>
  </si>
  <si>
    <t>Eff.ratio.SI.Res.HH.Thermal.SH.Gas.SH</t>
  </si>
  <si>
    <t>Eff.ratio.SI.Res.HH.Thermal.SH.Gas.SH.Gas</t>
  </si>
  <si>
    <t>Eff.ratio.SI.Res.HH.Thermal.SH.Gas.SH.Elec</t>
  </si>
  <si>
    <t>Eff.ratio.SI.Res.HH.Thermal.SH.Gas.SC</t>
  </si>
  <si>
    <t>Eff.ratio.SI.Res.HH.Thermal.SH.Gas.SC.AC.Elec</t>
  </si>
  <si>
    <t>Eff.ratio.SI.Res.HH.Thermal.SH.Gas.WH</t>
  </si>
  <si>
    <t>Eff.ratio.SI.Res.HH.Thermal.SH.Gas.WH.Gas.NoSolar.Gas</t>
  </si>
  <si>
    <t>Eff.ratio.SI.Res.HH.Thermal.SH.Gas.WH.Gas.Solar</t>
  </si>
  <si>
    <t>Eff.ratio.SI.Res.HH.Thermal.SH.Gas.WH.Gas.Solar.Gas</t>
  </si>
  <si>
    <t>Eff.ratio.SI.Res.HH.Thermal.SH.Gas.WH.Gas.Solar.Solar</t>
  </si>
  <si>
    <t>Eff.ratio.SI.Res.HH.Thermal.SH.Gas.WH.Elc.NoSolar.Elec</t>
  </si>
  <si>
    <t>Eff.ratio.SI.Res.HH.Thermal.SH.Gas.WH.Elc.Solar</t>
  </si>
  <si>
    <t>Eff.ratio.SI.Res.HH.Thermal.SH.Gas.WH.Elc.Solar.Elec</t>
  </si>
  <si>
    <t>Eff.ratio.SI.Res.HH.Thermal.SH.Gas.WH.Elc.Solar.Solar</t>
  </si>
  <si>
    <t>Eff.ratio.SI.Res.HH.Thermal.SH.Gas.CO</t>
  </si>
  <si>
    <t>Eff.ratio.SI.Res.HH.Thermal.SH.Gas.CO.Gas.Gas</t>
  </si>
  <si>
    <t>Eff.ratio.SI.Res.HH.Thermal.SH.Gas.CO.Elc.Elec</t>
  </si>
  <si>
    <t>Eff.ratio.SI.Res.HH.Thermal.SH.Biomass</t>
  </si>
  <si>
    <t>Eff.ratio.SI.Res.HH.Thermal.SH.Biomass.SH</t>
  </si>
  <si>
    <t>Eff.ratio.SI.Res.HH.Thermal.SH.Biomass.SH.Biomass</t>
  </si>
  <si>
    <t>Eff.ratio.SI.Res.HH.Thermal.SH.Biomass.SH.Elec</t>
  </si>
  <si>
    <t>Eff.ratio.SI.Res.HH.Thermal.SH.Biomass.SC</t>
  </si>
  <si>
    <t>Eff.ratio.SI.Res.HH.Thermal.SH.Biomass.SC.AC.Elec</t>
  </si>
  <si>
    <t>Eff.ratio.SI.Res.HH.Thermal.SH.Biomass.WH</t>
  </si>
  <si>
    <t>Eff.ratio.SI.Res.HH.Thermal.SH.Biomass.WH.Biomass.NoSolar.Biomass</t>
  </si>
  <si>
    <t>Eff.ratio.SI.Res.HH.Thermal.SH.Biomass.WH.Biomass.Solar</t>
  </si>
  <si>
    <t>Eff.ratio.SI.Res.HH.Thermal.SH.Biomass.WH.Biomass.Solar.Biomass</t>
  </si>
  <si>
    <t>Eff.ratio.SI.Res.HH.Thermal.SH.Biomass.WH.Biomass.Solar.Solar</t>
  </si>
  <si>
    <t>Eff.ratio.SI.Res.HH.Thermal.SH.Biomass.WH.LPG.NoSolar.LPG</t>
  </si>
  <si>
    <t>Eff.ratio.SI.Res.HH.Thermal.SH.Biomass.WH.LPG.Solar</t>
  </si>
  <si>
    <t>Eff.ratio.SI.Res.HH.Thermal.SH.Biomass.WH.LPG.Solar.LPG</t>
  </si>
  <si>
    <t>Eff.ratio.SI.Res.HH.Thermal.SH.Biomass.WH.LPG.Solar.Solar</t>
  </si>
  <si>
    <t>Eff.ratio.SI.Res.HH.Thermal.SH.Biomass.WH.Elc.NoSolar.Elec</t>
  </si>
  <si>
    <t>Eff.ratio.SI.Res.HH.Thermal.SH.Biomass.WH.Elc.Solar</t>
  </si>
  <si>
    <t>Eff.ratio.SI.Res.HH.Thermal.SH.Biomass.WH.Elc.Solar.Elec</t>
  </si>
  <si>
    <t>Eff.ratio.SI.Res.HH.Thermal.SH.Biomass.WH.Elc.Solar.Solar</t>
  </si>
  <si>
    <t>Eff.ratio.SI.Res.HH.Thermal.SH.Biomass.CO</t>
  </si>
  <si>
    <t>Eff.ratio.SI.Res.HH.Thermal.SH.Biomass.CO.Biomass.Biomass</t>
  </si>
  <si>
    <t>Eff.ratio.SI.Res.HH.Thermal.SH.Biomass.CO.LPG.LPG</t>
  </si>
  <si>
    <t>Eff.ratio.SI.Res.HH.Thermal.SH.Biomass.CO.Elc.Elec</t>
  </si>
  <si>
    <t>Eff.ratio.SI.Res.HH.Thermal.SH.Geo</t>
  </si>
  <si>
    <t>Eff.ratio.SI.Res.HH.Thermal.SH.Geo.SH</t>
  </si>
  <si>
    <t>Eff.ratio.SI.Res.HH.Thermal.SH.Geo.SH.Geo</t>
  </si>
  <si>
    <t>Eff.ratio.SI.Res.HH.Thermal.SH.Geo.SH.Elec</t>
  </si>
  <si>
    <t>Eff.ratio.SI.Res.HH.Thermal.SH.Geo.SC</t>
  </si>
  <si>
    <t>Eff.ratio.SI.Res.HH.Thermal.SH.Geo.SC.AC.Elec</t>
  </si>
  <si>
    <t>Eff.ratio.SI.Res.HH.Thermal.SH.Geo.WH</t>
  </si>
  <si>
    <t>Eff.ratio.SI.Res.HH.Thermal.SH.Geo.WH.Geo.NoSolar.Geo</t>
  </si>
  <si>
    <t>Eff.ratio.SI.Res.HH.Thermal.SH.Geo.WH.Geo.Solar</t>
  </si>
  <si>
    <t>Eff.ratio.SI.Res.HH.Thermal.SH.Geo.WH.Geo.Solar.Geo</t>
  </si>
  <si>
    <t>Eff.ratio.SI.Res.HH.Thermal.SH.Geo.WH.Geo.Solar.Solar</t>
  </si>
  <si>
    <t>Eff.ratio.SI.Res.HH.Thermal.SH.Geo.WH.Elc.NoSolar.Elec</t>
  </si>
  <si>
    <t>Eff.ratio.SI.Res.HH.Thermal.SH.Geo.WH.Elc.Solar</t>
  </si>
  <si>
    <t>Eff.ratio.SI.Res.HH.Thermal.SH.Geo.WH.Elc.Solar.Elec</t>
  </si>
  <si>
    <t>Eff.ratio.SI.Res.HH.Thermal.SH.Geo.WH.Elc.Solar.Solar</t>
  </si>
  <si>
    <t>Eff.ratio.SI.Res.HH.Thermal.SH.Geo.CO</t>
  </si>
  <si>
    <t>Eff.ratio.SI.Res.HH.Thermal.SH.Geo.CO.LPG.LPG</t>
  </si>
  <si>
    <t>Eff.ratio.SI.Res.HH.Thermal.SH.Geo.CO.Elc.Elec</t>
  </si>
  <si>
    <t>Eff.ratio.SI.Res.HH.Thermal.SH.DistrHeat</t>
  </si>
  <si>
    <t>Eff.ratio.SI.Res.HH.Thermal.SH.DistrHeat.SH</t>
  </si>
  <si>
    <t>Eff.ratio.SI.Res.HH.Thermal.SH.DistrHeat.SH.Steam_Distr</t>
  </si>
  <si>
    <t>Eff.ratio.SI.Res.HH.Thermal.SH.DistrHeat.SH.Elec</t>
  </si>
  <si>
    <t>Eff.ratio.SI.Res.HH.Thermal.SH.DistrHeat.SC</t>
  </si>
  <si>
    <t>Eff.ratio.SI.Res.HH.Thermal.SH.DistrHeat.SC.AC.Elec</t>
  </si>
  <si>
    <t>Eff.ratio.SI.Res.HH.Thermal.SH.DistrHeat.WH</t>
  </si>
  <si>
    <t>Eff.ratio.SI.Res.HH.Thermal.SH.DistrHeat.WH.DistrHeat.NoSolar.Steam_Distr</t>
  </si>
  <si>
    <t>Eff.ratio.SI.Res.HH.Thermal.SH.DistrHeat.WH.DistrHeat.Solar</t>
  </si>
  <si>
    <t>Eff.ratio.SI.Res.HH.Thermal.SH.DistrHeat.WH.DistrHeat.Solar.Steam_Distr</t>
  </si>
  <si>
    <t>Eff.ratio.SI.Res.HH.Thermal.SH.DistrHeat.WH.DistrHeat.Solar.Solar</t>
  </si>
  <si>
    <t>Eff.ratio.SI.Res.HH.Thermal.SH.DistrHeat.WH.Elc.NoSolar.Elec</t>
  </si>
  <si>
    <t>Eff.ratio.SI.Res.HH.Thermal.SH.DistrHeat.WH.Elc.Solar</t>
  </si>
  <si>
    <t>Eff.ratio.SI.Res.HH.Thermal.SH.DistrHeat.WH.Elc.Solar.Elec</t>
  </si>
  <si>
    <t>Eff.ratio.SI.Res.HH.Thermal.SH.DistrHeat.WH.Elc.Solar.Solar</t>
  </si>
  <si>
    <t>Eff.ratio.SI.Res.HH.Thermal.SH.DistrHeat.CO</t>
  </si>
  <si>
    <t>Eff.ratio.SI.Res.HH.Thermal.SH.DistrHeat.CO.LPG.LPG</t>
  </si>
  <si>
    <t>Eff.ratio.SI.Res.HH.Thermal.SH.DistrHeat.CO.Elc.Elec</t>
  </si>
  <si>
    <t>Eff.ratio.SI.Res.HH.Thermal.SH.AdvElc</t>
  </si>
  <si>
    <t>Eff.ratio.SI.Res.HH.Thermal.SH.AdvElc.SH</t>
  </si>
  <si>
    <t>Eff.ratio.SI.Res.HH.Thermal.SH.AdvElc.SH.Elec</t>
  </si>
  <si>
    <t>Eff.ratio.SI.Res.HH.Thermal.SH.AdvElc.SC</t>
  </si>
  <si>
    <t>Eff.ratio.SI.Res.HH.Thermal.SH.AdvElc.SC.AC.Elec</t>
  </si>
  <si>
    <t>Eff.ratio.SI.Res.HH.Thermal.SH.AdvElc.WH</t>
  </si>
  <si>
    <t>Eff.ratio.SI.Res.HH.Thermal.SH.AdvElc.WH.LPG.NoSolar.LPG</t>
  </si>
  <si>
    <t>Eff.ratio.SI.Res.HH.Thermal.SH.AdvElc.WH.LPG.Solar</t>
  </si>
  <si>
    <t>Eff.ratio.SI.Res.HH.Thermal.SH.AdvElc.WH.LPG.Solar.LPG</t>
  </si>
  <si>
    <t>Eff.ratio.SI.Res.HH.Thermal.SH.AdvElc.WH.LPG.Solar.Solar</t>
  </si>
  <si>
    <t>Eff.ratio.SI.Res.HH.Thermal.SH.AdvElc.WH.Elc.NoSolar.Elec</t>
  </si>
  <si>
    <t>Eff.ratio.SI.Res.HH.Thermal.SH.AdvElc.WH.Elc.Solar</t>
  </si>
  <si>
    <t>Eff.ratio.SI.Res.HH.Thermal.SH.AdvElc.WH.Elc.Solar.Elec</t>
  </si>
  <si>
    <t>Eff.ratio.SI.Res.HH.Thermal.SH.AdvElc.WH.Elc.Solar.Solar</t>
  </si>
  <si>
    <t>Eff.ratio.SI.Res.HH.Thermal.SH.AdvElc.CO</t>
  </si>
  <si>
    <t>Eff.ratio.SI.Res.HH.Thermal.SH.AdvElc.CO.LPG.LPG</t>
  </si>
  <si>
    <t>Eff.ratio.SI.Res.HH.Thermal.SH.AdvElc.CO.Elc.Elec</t>
  </si>
  <si>
    <t>Eff.ratio.SI.Res.HH.Thermal.SH.ConvElc</t>
  </si>
  <si>
    <t>Eff.ratio.SI.Res.HH.Thermal.SH.ConvElc.SH</t>
  </si>
  <si>
    <t>Eff.ratio.SI.Res.HH.Thermal.SH.ConvElc.SH.Elec</t>
  </si>
  <si>
    <t>Eff.ratio.SI.Res.HH.Thermal.SH.ConvElc.SC</t>
  </si>
  <si>
    <t>Eff.ratio.SI.Res.HH.Thermal.SH.ConvElc.SC.AC.Elec</t>
  </si>
  <si>
    <t>Eff.ratio.SI.Res.HH.Thermal.SH.ConvElc.WH</t>
  </si>
  <si>
    <t>Eff.ratio.SI.Res.HH.Thermal.SH.ConvElc.WH.LPG.NoSolar.LPG</t>
  </si>
  <si>
    <t>Eff.ratio.SI.Res.HH.Thermal.SH.ConvElc.WH.LPG.Solar</t>
  </si>
  <si>
    <t>Eff.ratio.SI.Res.HH.Thermal.SH.ConvElc.WH.LPG.Solar.LPG</t>
  </si>
  <si>
    <t>Eff.ratio.SI.Res.HH.Thermal.SH.ConvElc.WH.LPG.Solar.Solar</t>
  </si>
  <si>
    <t>Eff.ratio.SI.Res.HH.Thermal.SH.ConvElc.WH.Elc.NoSolar.Elec</t>
  </si>
  <si>
    <t>Eff.ratio.SI.Res.HH.Thermal.SH.ConvElc.WH.Elc.Solar</t>
  </si>
  <si>
    <t>Eff.ratio.SI.Res.HH.Thermal.SH.ConvElc.WH.Elc.Solar.Elec</t>
  </si>
  <si>
    <t>Eff.ratio.SI.Res.HH.Thermal.SH.ConvElc.WH.Elc.Solar.Solar</t>
  </si>
  <si>
    <t>Eff.ratio.SI.Res.HH.Thermal.SH.ConvElc.CO</t>
  </si>
  <si>
    <t>Eff.ratio.SI.Res.HH.Thermal.SH.ConvElc.CO.LPG.LPG</t>
  </si>
  <si>
    <t>Eff.ratio.SI.Res.HH.Thermal.SH.ConvElc.CO.Elc.Elec</t>
  </si>
  <si>
    <t>SI - CO2 emissions (detailed structure)</t>
  </si>
  <si>
    <t>EMI.ktCO2.SI.Res.HH.Thermal.SH.Solids</t>
  </si>
  <si>
    <t>EMI.ktCO2.SI.Res.HH.Thermal.SH.Solids.SH</t>
  </si>
  <si>
    <t>EMI.ktCO2.SI.Res.HH.Thermal.SH.Solids.SH.Solids</t>
  </si>
  <si>
    <t>EMI.ktCO2.SI.Res.HH.Thermal.SH.Solids.SH.Elec</t>
  </si>
  <si>
    <t>EMI.ktCO2.SI.Res.HH.Thermal.SH.Solids.SC</t>
  </si>
  <si>
    <t>EMI.ktCO2.SI.Res.HH.Thermal.SH.Solids.SC.AC.Elec</t>
  </si>
  <si>
    <t>EMI.ktCO2.SI.Res.HH.Thermal.SH.Solids.WH</t>
  </si>
  <si>
    <t>EMI.ktCO2.SI.Res.HH.Thermal.SH.Solids.WH.Solids.NoSolar.Solids</t>
  </si>
  <si>
    <t>EMI.ktCO2.SI.Res.HH.Thermal.SH.Solids.WH.LPG.NoSolar.LPG</t>
  </si>
  <si>
    <t>EMI.ktCO2.SI.Res.HH.Thermal.SH.Solids.WH.LPG.Solar</t>
  </si>
  <si>
    <t>EMI.ktCO2.SI.Res.HH.Thermal.SH.Solids.WH.LPG.Solar.LPG</t>
  </si>
  <si>
    <t>EMI.ktCO2.SI.Res.HH.Thermal.SH.Solids.WH.LPG.Solar.Solar</t>
  </si>
  <si>
    <t>EMI.ktCO2.SI.Res.HH.Thermal.SH.Solids.WH.Elc.NoSolar.Elec</t>
  </si>
  <si>
    <t>EMI.ktCO2.SI.Res.HH.Thermal.SH.Solids.WH.Elc.Solar</t>
  </si>
  <si>
    <t>EMI.ktCO2.SI.Res.HH.Thermal.SH.Solids.WH.Elc.Solar.Elec</t>
  </si>
  <si>
    <t>EMI.ktCO2.SI.Res.HH.Thermal.SH.Solids.WH.Elc.Solar.Solar</t>
  </si>
  <si>
    <t>EMI.ktCO2.SI.Res.HH.Thermal.SH.Solids.CO</t>
  </si>
  <si>
    <t>EMI.ktCO2.SI.Res.HH.Thermal.SH.Solids.CO.Solids.Solids</t>
  </si>
  <si>
    <t>EMI.ktCO2.SI.Res.HH.Thermal.SH.Solids.CO.LPG.LPG</t>
  </si>
  <si>
    <t>EMI.ktCO2.SI.Res.HH.Thermal.SH.Solids.CO.Elc.Elec</t>
  </si>
  <si>
    <t>EMI.ktCO2.SI.Res.HH.Thermal.SH.LPG</t>
  </si>
  <si>
    <t>EMI.ktCO2.SI.Res.HH.Thermal.SH.LPG.SH</t>
  </si>
  <si>
    <t>EMI.ktCO2.SI.Res.HH.Thermal.SH.LPG.SH.LPG</t>
  </si>
  <si>
    <t>EMI.ktCO2.SI.Res.HH.Thermal.SH.LPG.SH.Elec</t>
  </si>
  <si>
    <t>EMI.ktCO2.SI.Res.HH.Thermal.SH.LPG.SC</t>
  </si>
  <si>
    <t>EMI.ktCO2.SI.Res.HH.Thermal.SH.LPG.SC.AC.Elec</t>
  </si>
  <si>
    <t>EMI.ktCO2.SI.Res.HH.Thermal.SH.LPG.WH</t>
  </si>
  <si>
    <t>EMI.ktCO2.SI.Res.HH.Thermal.SH.LPG.WH.LPG.NoSolar.LPG</t>
  </si>
  <si>
    <t>EMI.ktCO2.SI.Res.HH.Thermal.SH.LPG.WH.LPG.Solar</t>
  </si>
  <si>
    <t>EMI.ktCO2.SI.Res.HH.Thermal.SH.LPG.WH.LPG.Solar.LPG</t>
  </si>
  <si>
    <t>EMI.ktCO2.SI.Res.HH.Thermal.SH.LPG.WH.LPG.Solar.Solar</t>
  </si>
  <si>
    <t>EMI.ktCO2.SI.Res.HH.Thermal.SH.LPG.WH.Elc.NoSolar.Elec</t>
  </si>
  <si>
    <t>EMI.ktCO2.SI.Res.HH.Thermal.SH.LPG.WH.Elc.Solar</t>
  </si>
  <si>
    <t>EMI.ktCO2.SI.Res.HH.Thermal.SH.LPG.WH.Elc.Solar.Elec</t>
  </si>
  <si>
    <t>EMI.ktCO2.SI.Res.HH.Thermal.SH.LPG.WH.Elc.Solar.Solar</t>
  </si>
  <si>
    <t>EMI.ktCO2.SI.Res.HH.Thermal.SH.LPG.CO</t>
  </si>
  <si>
    <t>EMI.ktCO2.SI.Res.HH.Thermal.SH.LPG.CO.LPG.LPG</t>
  </si>
  <si>
    <t>EMI.ktCO2.SI.Res.HH.Thermal.SH.LPG.CO.Elc.Elec</t>
  </si>
  <si>
    <t>EMI.ktCO2.SI.Res.HH.Thermal.SH.Oil</t>
  </si>
  <si>
    <t>EMI.ktCO2.SI.Res.HH.Thermal.SH.Oil.SH</t>
  </si>
  <si>
    <t>EMI.ktCO2.SI.Res.HH.Thermal.SH.Oil.SH.Oil</t>
  </si>
  <si>
    <t>EMI.ktCO2.SI.Res.HH.Thermal.SH.Oil.SH.Elec</t>
  </si>
  <si>
    <t>EMI.ktCO2.SI.Res.HH.Thermal.SH.Oil.SC</t>
  </si>
  <si>
    <t>EMI.ktCO2.SI.Res.HH.Thermal.SH.Oil.SC.AC.Elec</t>
  </si>
  <si>
    <t>EMI.ktCO2.SI.Res.HH.Thermal.SH.Oil.WH</t>
  </si>
  <si>
    <t>EMI.ktCO2.SI.Res.HH.Thermal.SH.Oil.WH.Oil.NoSolar.Oil</t>
  </si>
  <si>
    <t>EMI.ktCO2.SI.Res.HH.Thermal.SH.Oil.WH.Oil.Solar</t>
  </si>
  <si>
    <t>EMI.ktCO2.SI.Res.HH.Thermal.SH.Oil.WH.Oil.Solar.Oil</t>
  </si>
  <si>
    <t>EMI.ktCO2.SI.Res.HH.Thermal.SH.Oil.WH.Oil.Solar.Solar</t>
  </si>
  <si>
    <t>EMI.ktCO2.SI.Res.HH.Thermal.SH.Oil.WH.Elc.NoSolar.Elec</t>
  </si>
  <si>
    <t>EMI.ktCO2.SI.Res.HH.Thermal.SH.Oil.WH.Elc.Solar</t>
  </si>
  <si>
    <t>EMI.ktCO2.SI.Res.HH.Thermal.SH.Oil.WH.Elc.Solar.Elec</t>
  </si>
  <si>
    <t>EMI.ktCO2.SI.Res.HH.Thermal.SH.Oil.WH.Elc.Solar.Solar</t>
  </si>
  <si>
    <t>EMI.ktCO2.SI.Res.HH.Thermal.SH.Oil.CO</t>
  </si>
  <si>
    <t>EMI.ktCO2.SI.Res.HH.Thermal.SH.Oil.CO.LPG.LPG</t>
  </si>
  <si>
    <t>EMI.ktCO2.SI.Res.HH.Thermal.SH.Oil.CO.Elc.Elec</t>
  </si>
  <si>
    <t>EMI.ktCO2.SI.Res.HH.Thermal.SH.Gas</t>
  </si>
  <si>
    <t>EMI.ktCO2.SI.Res.HH.Thermal.SH.Gas.SH</t>
  </si>
  <si>
    <t>EMI.ktCO2.SI.Res.HH.Thermal.SH.Gas.SH.Gas</t>
  </si>
  <si>
    <t>EMI.ktCO2.SI.Res.HH.Thermal.SH.Gas.SH.Elec</t>
  </si>
  <si>
    <t>EMI.ktCO2.SI.Res.HH.Thermal.SH.Gas.SC</t>
  </si>
  <si>
    <t>EMI.ktCO2.SI.Res.HH.Thermal.SH.Gas.SC.AC.Elec</t>
  </si>
  <si>
    <t>EMI.ktCO2.SI.Res.HH.Thermal.SH.Gas.WH</t>
  </si>
  <si>
    <t>EMI.ktCO2.SI.Res.HH.Thermal.SH.Gas.WH.Gas.NoSolar.Gas</t>
  </si>
  <si>
    <t>EMI.ktCO2.SI.Res.HH.Thermal.SH.Gas.WH.Gas.Solar</t>
  </si>
  <si>
    <t>EMI.ktCO2.SI.Res.HH.Thermal.SH.Gas.WH.Gas.Solar.Gas</t>
  </si>
  <si>
    <t>EMI.ktCO2.SI.Res.HH.Thermal.SH.Gas.WH.Gas.Solar.Solar</t>
  </si>
  <si>
    <t>EMI.ktCO2.SI.Res.HH.Thermal.SH.Gas.WH.Elc.NoSolar.Elec</t>
  </si>
  <si>
    <t>EMI.ktCO2.SI.Res.HH.Thermal.SH.Gas.WH.Elc.Solar</t>
  </si>
  <si>
    <t>EMI.ktCO2.SI.Res.HH.Thermal.SH.Gas.WH.Elc.Solar.Elec</t>
  </si>
  <si>
    <t>EMI.ktCO2.SI.Res.HH.Thermal.SH.Gas.WH.Elc.Solar.Solar</t>
  </si>
  <si>
    <t>EMI.ktCO2.SI.Res.HH.Thermal.SH.Gas.CO</t>
  </si>
  <si>
    <t>EMI.ktCO2.SI.Res.HH.Thermal.SH.Gas.CO.Gas.Gas</t>
  </si>
  <si>
    <t>EMI.ktCO2.SI.Res.HH.Thermal.SH.Gas.CO.Elc.Elec</t>
  </si>
  <si>
    <t>EMI.ktCO2.SI.Res.HH.Thermal.SH.Biomass</t>
  </si>
  <si>
    <t>EMI.ktCO2.SI.Res.HH.Thermal.SH.Biomass.SH</t>
  </si>
  <si>
    <t>EMI.ktCO2.SI.Res.HH.Thermal.SH.Biomass.SH.Biomass</t>
  </si>
  <si>
    <t>EMI.ktCO2.SI.Res.HH.Thermal.SH.Biomass.SH.Elec</t>
  </si>
  <si>
    <t>EMI.ktCO2.SI.Res.HH.Thermal.SH.Biomass.SC</t>
  </si>
  <si>
    <t>EMI.ktCO2.SI.Res.HH.Thermal.SH.Biomass.SC.AC.Elec</t>
  </si>
  <si>
    <t>EMI.ktCO2.SI.Res.HH.Thermal.SH.Biomass.WH</t>
  </si>
  <si>
    <t>EMI.ktCO2.SI.Res.HH.Thermal.SH.Biomass.WH.Biomass.NoSolar.Biomass</t>
  </si>
  <si>
    <t>EMI.ktCO2.SI.Res.HH.Thermal.SH.Biomass.WH.Biomass.Solar</t>
  </si>
  <si>
    <t>EMI.ktCO2.SI.Res.HH.Thermal.SH.Biomass.WH.Biomass.Solar.Biomass</t>
  </si>
  <si>
    <t>EMI.ktCO2.SI.Res.HH.Thermal.SH.Biomass.WH.Biomass.Solar.Solar</t>
  </si>
  <si>
    <t>EMI.ktCO2.SI.Res.HH.Thermal.SH.Biomass.WH.LPG.NoSolar.LPG</t>
  </si>
  <si>
    <t>EMI.ktCO2.SI.Res.HH.Thermal.SH.Biomass.WH.LPG.Solar</t>
  </si>
  <si>
    <t>EMI.ktCO2.SI.Res.HH.Thermal.SH.Biomass.WH.LPG.Solar.LPG</t>
  </si>
  <si>
    <t>EMI.ktCO2.SI.Res.HH.Thermal.SH.Biomass.WH.LPG.Solar.Solar</t>
  </si>
  <si>
    <t>EMI.ktCO2.SI.Res.HH.Thermal.SH.Biomass.WH.Elc.NoSolar.Elec</t>
  </si>
  <si>
    <t>EMI.ktCO2.SI.Res.HH.Thermal.SH.Biomass.WH.Elc.Solar</t>
  </si>
  <si>
    <t>EMI.ktCO2.SI.Res.HH.Thermal.SH.Biomass.WH.Elc.Solar.Elec</t>
  </si>
  <si>
    <t>EMI.ktCO2.SI.Res.HH.Thermal.SH.Biomass.WH.Elc.Solar.Solar</t>
  </si>
  <si>
    <t>EMI.ktCO2.SI.Res.HH.Thermal.SH.Biomass.CO</t>
  </si>
  <si>
    <t>EMI.ktCO2.SI.Res.HH.Thermal.SH.Biomass.CO.Biomass.Biomass</t>
  </si>
  <si>
    <t>EMI.ktCO2.SI.Res.HH.Thermal.SH.Biomass.CO.LPG.LPG</t>
  </si>
  <si>
    <t>EMI.ktCO2.SI.Res.HH.Thermal.SH.Biomass.CO.Elc.Elec</t>
  </si>
  <si>
    <t>EMI.ktCO2.SI.Res.HH.Thermal.SH.Geo</t>
  </si>
  <si>
    <t>EMI.ktCO2.SI.Res.HH.Thermal.SH.Geo.SH</t>
  </si>
  <si>
    <t>EMI.ktCO2.SI.Res.HH.Thermal.SH.Geo.SH.Geo</t>
  </si>
  <si>
    <t>EMI.ktCO2.SI.Res.HH.Thermal.SH.Geo.SH.Elec</t>
  </si>
  <si>
    <t>EMI.ktCO2.SI.Res.HH.Thermal.SH.Geo.SC</t>
  </si>
  <si>
    <t>EMI.ktCO2.SI.Res.HH.Thermal.SH.Geo.SC.AC.Elec</t>
  </si>
  <si>
    <t>EMI.ktCO2.SI.Res.HH.Thermal.SH.Geo.WH</t>
  </si>
  <si>
    <t>EMI.ktCO2.SI.Res.HH.Thermal.SH.Geo.WH.Geo.NoSolar.Geo</t>
  </si>
  <si>
    <t>EMI.ktCO2.SI.Res.HH.Thermal.SH.Geo.WH.Geo.Solar</t>
  </si>
  <si>
    <t>EMI.ktCO2.SI.Res.HH.Thermal.SH.Geo.WH.Geo.Solar.Geo</t>
  </si>
  <si>
    <t>EMI.ktCO2.SI.Res.HH.Thermal.SH.Geo.WH.Geo.Solar.Solar</t>
  </si>
  <si>
    <t>EMI.ktCO2.SI.Res.HH.Thermal.SH.Geo.WH.Elc.NoSolar.Elec</t>
  </si>
  <si>
    <t>EMI.ktCO2.SI.Res.HH.Thermal.SH.Geo.WH.Elc.Solar</t>
  </si>
  <si>
    <t>EMI.ktCO2.SI.Res.HH.Thermal.SH.Geo.WH.Elc.Solar.Elec</t>
  </si>
  <si>
    <t>EMI.ktCO2.SI.Res.HH.Thermal.SH.Geo.WH.Elc.Solar.Solar</t>
  </si>
  <si>
    <t>EMI.ktCO2.SI.Res.HH.Thermal.SH.Geo.CO</t>
  </si>
  <si>
    <t>EMI.ktCO2.SI.Res.HH.Thermal.SH.Geo.CO.LPG.LPG</t>
  </si>
  <si>
    <t>EMI.ktCO2.SI.Res.HH.Thermal.SH.Geo.CO.Elc.Elec</t>
  </si>
  <si>
    <t>EMI.ktCO2.SI.Res.HH.Thermal.SH.DistrHeat</t>
  </si>
  <si>
    <t>EMI.ktCO2.SI.Res.HH.Thermal.SH.DistrHeat.SH</t>
  </si>
  <si>
    <t>EMI.ktCO2.SI.Res.HH.Thermal.SH.DistrHeat.SH.Steam_Distr</t>
  </si>
  <si>
    <t>EMI.ktCO2.SI.Res.HH.Thermal.SH.DistrHeat.SH.Elec</t>
  </si>
  <si>
    <t>EMI.ktCO2.SI.Res.HH.Thermal.SH.DistrHeat.SC</t>
  </si>
  <si>
    <t>EMI.ktCO2.SI.Res.HH.Thermal.SH.DistrHeat.SC.AC.Elec</t>
  </si>
  <si>
    <t>EMI.ktCO2.SI.Res.HH.Thermal.SH.DistrHeat.WH</t>
  </si>
  <si>
    <t>EMI.ktCO2.SI.Res.HH.Thermal.SH.DistrHeat.WH.DistrHeat.NoSolar.Steam_Distr</t>
  </si>
  <si>
    <t>EMI.ktCO2.SI.Res.HH.Thermal.SH.DistrHeat.WH.DistrHeat.Solar</t>
  </si>
  <si>
    <t>EMI.ktCO2.SI.Res.HH.Thermal.SH.DistrHeat.WH.DistrHeat.Solar.Steam_Distr</t>
  </si>
  <si>
    <t>EMI.ktCO2.SI.Res.HH.Thermal.SH.DistrHeat.WH.DistrHeat.Solar.Solar</t>
  </si>
  <si>
    <t>EMI.ktCO2.SI.Res.HH.Thermal.SH.DistrHeat.WH.Elc.NoSolar.Elec</t>
  </si>
  <si>
    <t>EMI.ktCO2.SI.Res.HH.Thermal.SH.DistrHeat.WH.Elc.Solar</t>
  </si>
  <si>
    <t>EMI.ktCO2.SI.Res.HH.Thermal.SH.DistrHeat.WH.Elc.Solar.Elec</t>
  </si>
  <si>
    <t>EMI.ktCO2.SI.Res.HH.Thermal.SH.DistrHeat.WH.Elc.Solar.Solar</t>
  </si>
  <si>
    <t>EMI.ktCO2.SI.Res.HH.Thermal.SH.DistrHeat.CO</t>
  </si>
  <si>
    <t>EMI.ktCO2.SI.Res.HH.Thermal.SH.DistrHeat.CO.LPG.LPG</t>
  </si>
  <si>
    <t>EMI.ktCO2.SI.Res.HH.Thermal.SH.DistrHeat.CO.Elc.Elec</t>
  </si>
  <si>
    <t>EMI.ktCO2.SI.Res.HH.Thermal.SH.AdvElc</t>
  </si>
  <si>
    <t>EMI.ktCO2.SI.Res.HH.Thermal.SH.AdvElc.SH</t>
  </si>
  <si>
    <t>EMI.ktCO2.SI.Res.HH.Thermal.SH.AdvElc.SH.Elec</t>
  </si>
  <si>
    <t>EMI.ktCO2.SI.Res.HH.Thermal.SH.AdvElc.SC</t>
  </si>
  <si>
    <t>EMI.ktCO2.SI.Res.HH.Thermal.SH.AdvElc.SC.AC.Elec</t>
  </si>
  <si>
    <t>EMI.ktCO2.SI.Res.HH.Thermal.SH.AdvElc.WH</t>
  </si>
  <si>
    <t>EMI.ktCO2.SI.Res.HH.Thermal.SH.AdvElc.WH.LPG.NoSolar.LPG</t>
  </si>
  <si>
    <t>EMI.ktCO2.SI.Res.HH.Thermal.SH.AdvElc.WH.LPG.Solar</t>
  </si>
  <si>
    <t>EMI.ktCO2.SI.Res.HH.Thermal.SH.AdvElc.WH.LPG.Solar.LPG</t>
  </si>
  <si>
    <t>EMI.ktCO2.SI.Res.HH.Thermal.SH.AdvElc.WH.LPG.Solar.Solar</t>
  </si>
  <si>
    <t>EMI.ktCO2.SI.Res.HH.Thermal.SH.AdvElc.WH.Elc.NoSolar.Elec</t>
  </si>
  <si>
    <t>EMI.ktCO2.SI.Res.HH.Thermal.SH.AdvElc.WH.Elc.Solar</t>
  </si>
  <si>
    <t>EMI.ktCO2.SI.Res.HH.Thermal.SH.AdvElc.WH.Elc.Solar.Elec</t>
  </si>
  <si>
    <t>EMI.ktCO2.SI.Res.HH.Thermal.SH.AdvElc.WH.Elc.Solar.Solar</t>
  </si>
  <si>
    <t>EMI.ktCO2.SI.Res.HH.Thermal.SH.AdvElc.CO</t>
  </si>
  <si>
    <t>EMI.ktCO2.SI.Res.HH.Thermal.SH.AdvElc.CO.LPG.LPG</t>
  </si>
  <si>
    <t>EMI.ktCO2.SI.Res.HH.Thermal.SH.AdvElc.CO.Elc.Elec</t>
  </si>
  <si>
    <t>EMI.ktCO2.SI.Res.HH.Thermal.SH.ConvElc</t>
  </si>
  <si>
    <t>EMI.ktCO2.SI.Res.HH.Thermal.SH.ConvElc.SH</t>
  </si>
  <si>
    <t>EMI.ktCO2.SI.Res.HH.Thermal.SH.ConvElc.SH.Elec</t>
  </si>
  <si>
    <t>EMI.ktCO2.SI.Res.HH.Thermal.SH.ConvElc.SC</t>
  </si>
  <si>
    <t>EMI.ktCO2.SI.Res.HH.Thermal.SH.ConvElc.SC.AC.Elec</t>
  </si>
  <si>
    <t>EMI.ktCO2.SI.Res.HH.Thermal.SH.ConvElc.WH</t>
  </si>
  <si>
    <t>EMI.ktCO2.SI.Res.HH.Thermal.SH.ConvElc.WH.LPG.NoSolar.LPG</t>
  </si>
  <si>
    <t>EMI.ktCO2.SI.Res.HH.Thermal.SH.ConvElc.WH.LPG.Solar</t>
  </si>
  <si>
    <t>EMI.ktCO2.SI.Res.HH.Thermal.SH.ConvElc.WH.LPG.Solar.LPG</t>
  </si>
  <si>
    <t>EMI.ktCO2.SI.Res.HH.Thermal.SH.ConvElc.WH.LPG.Solar.Solar</t>
  </si>
  <si>
    <t>EMI.ktCO2.SI.Res.HH.Thermal.SH.ConvElc.WH.Elc.NoSolar.Elec</t>
  </si>
  <si>
    <t>EMI.ktCO2.SI.Res.HH.Thermal.SH.ConvElc.WH.Elc.Solar</t>
  </si>
  <si>
    <t>EMI.ktCO2.SI.Res.HH.Thermal.SH.ConvElc.WH.Elc.Solar.Elec</t>
  </si>
  <si>
    <t>EMI.ktCO2.SI.Res.HH.Thermal.SH.ConvElc.WH.Elc.Solar.Solar</t>
  </si>
  <si>
    <t>EMI.ktCO2.SI.Res.HH.Thermal.SH.ConvElc.CO</t>
  </si>
  <si>
    <t>EMI.ktCO2.SI.Res.HH.Thermal.SH.ConvElc.CO.LPG.LPG</t>
  </si>
  <si>
    <t>EMI.ktCO2.SI.Res.HH.Thermal.SH.ConvElc.CO.Elc.Elec</t>
  </si>
  <si>
    <t>SI - Final energy consumption per household (detailed structure)</t>
  </si>
  <si>
    <t>FEC_per_household.kWh.SI.Res.HH.Thermal.SH.Solids</t>
  </si>
  <si>
    <t>FEC_per_household.kWh.SI.Res.HH.Thermal.SH.Solids.SH</t>
  </si>
  <si>
    <t>FEC_per_household.kWh.SI.Res.HH.Thermal.SH.Solids.SH.Solids</t>
  </si>
  <si>
    <t>FEC_per_household.kWh.SI.Res.HH.Thermal.SH.Solids.SH.Elec</t>
  </si>
  <si>
    <t>FEC_per_household.kWh.SI.Res.HH.Thermal.SH.Solids.SC</t>
  </si>
  <si>
    <t>FEC_per_household.kWh.SI.Res.HH.Thermal.SH.Solids.SC.AC.Elec</t>
  </si>
  <si>
    <t>FEC_per_household.kWh.SI.Res.HH.Thermal.SH.Solids.WH</t>
  </si>
  <si>
    <t>FEC_per_household.kWh.SI.Res.HH.Thermal.SH.Solids.WH.Solids.NoSolar.Solids</t>
  </si>
  <si>
    <t>FEC_per_household.kWh.SI.Res.HH.Thermal.SH.Solids.WH.LPG.NoSolar.LPG</t>
  </si>
  <si>
    <t>FEC_per_household.kWh.SI.Res.HH.Thermal.SH.Solids.WH.LPG.Solar</t>
  </si>
  <si>
    <t>FEC_per_household.kWh.SI.Res.HH.Thermal.SH.Solids.WH.LPG.Solar.LPG</t>
  </si>
  <si>
    <t>FEC_per_household.kWh.SI.Res.HH.Thermal.SH.Solids.WH.LPG.Solar.Solar</t>
  </si>
  <si>
    <t>FEC_per_household.kWh.SI.Res.HH.Thermal.SH.Solids.WH.Elc.NoSolar.Elec</t>
  </si>
  <si>
    <t>FEC_per_household.kWh.SI.Res.HH.Thermal.SH.Solids.WH.Elc.Solar</t>
  </si>
  <si>
    <t>FEC_per_household.kWh.SI.Res.HH.Thermal.SH.Solids.WH.Elc.Solar.Elec</t>
  </si>
  <si>
    <t>FEC_per_household.kWh.SI.Res.HH.Thermal.SH.Solids.WH.Elc.Solar.Solar</t>
  </si>
  <si>
    <t>FEC_per_household.kWh.SI.Res.HH.Thermal.SH.Solids.CO</t>
  </si>
  <si>
    <t>FEC_per_household.kWh.SI.Res.HH.Thermal.SH.Solids.CO.Solids.Solids</t>
  </si>
  <si>
    <t>FEC_per_household.kWh.SI.Res.HH.Thermal.SH.Solids.CO.LPG.LPG</t>
  </si>
  <si>
    <t>FEC_per_household.kWh.SI.Res.HH.Thermal.SH.Solids.CO.Elc.Elec</t>
  </si>
  <si>
    <t>FEC_per_household.kWh.SI.Res.HH.Thermal.SH.LPG</t>
  </si>
  <si>
    <t>FEC_per_household.kWh.SI.Res.HH.Thermal.SH.LPG.SH</t>
  </si>
  <si>
    <t>FEC_per_household.kWh.SI.Res.HH.Thermal.SH.LPG.SH.LPG</t>
  </si>
  <si>
    <t>FEC_per_household.kWh.SI.Res.HH.Thermal.SH.LPG.SH.Elec</t>
  </si>
  <si>
    <t>FEC_per_household.kWh.SI.Res.HH.Thermal.SH.LPG.SC</t>
  </si>
  <si>
    <t>FEC_per_household.kWh.SI.Res.HH.Thermal.SH.LPG.SC.AC.Elec</t>
  </si>
  <si>
    <t>FEC_per_household.kWh.SI.Res.HH.Thermal.SH.LPG.WH</t>
  </si>
  <si>
    <t>FEC_per_household.kWh.SI.Res.HH.Thermal.SH.LPG.WH.LPG.NoSolar.LPG</t>
  </si>
  <si>
    <t>FEC_per_household.kWh.SI.Res.HH.Thermal.SH.LPG.WH.LPG.Solar</t>
  </si>
  <si>
    <t>FEC_per_household.kWh.SI.Res.HH.Thermal.SH.LPG.WH.LPG.Solar.LPG</t>
  </si>
  <si>
    <t>FEC_per_household.kWh.SI.Res.HH.Thermal.SH.LPG.WH.LPG.Solar.Solar</t>
  </si>
  <si>
    <t>FEC_per_household.kWh.SI.Res.HH.Thermal.SH.LPG.WH.Elc.NoSolar.Elec</t>
  </si>
  <si>
    <t>FEC_per_household.kWh.SI.Res.HH.Thermal.SH.LPG.WH.Elc.Solar</t>
  </si>
  <si>
    <t>FEC_per_household.kWh.SI.Res.HH.Thermal.SH.LPG.WH.Elc.Solar.Elec</t>
  </si>
  <si>
    <t>FEC_per_household.kWh.SI.Res.HH.Thermal.SH.LPG.WH.Elc.Solar.Solar</t>
  </si>
  <si>
    <t>FEC_per_household.kWh.SI.Res.HH.Thermal.SH.LPG.CO</t>
  </si>
  <si>
    <t>FEC_per_household.kWh.SI.Res.HH.Thermal.SH.LPG.CO.LPG.LPG</t>
  </si>
  <si>
    <t>FEC_per_household.kWh.SI.Res.HH.Thermal.SH.LPG.CO.Elc.Elec</t>
  </si>
  <si>
    <t>FEC_per_household.kWh.SI.Res.HH.Thermal.SH.Oil</t>
  </si>
  <si>
    <t>FEC_per_household.kWh.SI.Res.HH.Thermal.SH.Oil.SH</t>
  </si>
  <si>
    <t>FEC_per_household.kWh.SI.Res.HH.Thermal.SH.Oil.SH.Oil</t>
  </si>
  <si>
    <t>FEC_per_household.kWh.SI.Res.HH.Thermal.SH.Oil.SH.Elec</t>
  </si>
  <si>
    <t>FEC_per_household.kWh.SI.Res.HH.Thermal.SH.Oil.SC</t>
  </si>
  <si>
    <t>FEC_per_household.kWh.SI.Res.HH.Thermal.SH.Oil.SC.AC.Elec</t>
  </si>
  <si>
    <t>FEC_per_household.kWh.SI.Res.HH.Thermal.SH.Oil.WH</t>
  </si>
  <si>
    <t>FEC_per_household.kWh.SI.Res.HH.Thermal.SH.Oil.WH.Oil.NoSolar.Oil</t>
  </si>
  <si>
    <t>FEC_per_household.kWh.SI.Res.HH.Thermal.SH.Oil.WH.Oil.Solar</t>
  </si>
  <si>
    <t>FEC_per_household.kWh.SI.Res.HH.Thermal.SH.Oil.WH.Oil.Solar.Oil</t>
  </si>
  <si>
    <t>FEC_per_household.kWh.SI.Res.HH.Thermal.SH.Oil.WH.Oil.Solar.Solar</t>
  </si>
  <si>
    <t>FEC_per_household.kWh.SI.Res.HH.Thermal.SH.Oil.WH.Elc.NoSolar.Elec</t>
  </si>
  <si>
    <t>FEC_per_household.kWh.SI.Res.HH.Thermal.SH.Oil.WH.Elc.Solar</t>
  </si>
  <si>
    <t>FEC_per_household.kWh.SI.Res.HH.Thermal.SH.Oil.WH.Elc.Solar.Elec</t>
  </si>
  <si>
    <t>FEC_per_household.kWh.SI.Res.HH.Thermal.SH.Oil.WH.Elc.Solar.Solar</t>
  </si>
  <si>
    <t>FEC_per_household.kWh.SI.Res.HH.Thermal.SH.Oil.CO</t>
  </si>
  <si>
    <t>FEC_per_household.kWh.SI.Res.HH.Thermal.SH.Oil.CO.LPG.LPG</t>
  </si>
  <si>
    <t>FEC_per_household.kWh.SI.Res.HH.Thermal.SH.Oil.CO.Elc.Elec</t>
  </si>
  <si>
    <t>FEC_per_household.kWh.SI.Res.HH.Thermal.SH.Gas</t>
  </si>
  <si>
    <t>FEC_per_household.kWh.SI.Res.HH.Thermal.SH.Gas.SH</t>
  </si>
  <si>
    <t>FEC_per_household.kWh.SI.Res.HH.Thermal.SH.Gas.SH.Gas</t>
  </si>
  <si>
    <t>FEC_per_household.kWh.SI.Res.HH.Thermal.SH.Gas.SH.Elec</t>
  </si>
  <si>
    <t>FEC_per_household.kWh.SI.Res.HH.Thermal.SH.Gas.SC</t>
  </si>
  <si>
    <t>FEC_per_household.kWh.SI.Res.HH.Thermal.SH.Gas.SC.AC.Elec</t>
  </si>
  <si>
    <t>FEC_per_household.kWh.SI.Res.HH.Thermal.SH.Gas.WH</t>
  </si>
  <si>
    <t>FEC_per_household.kWh.SI.Res.HH.Thermal.SH.Gas.WH.Gas.NoSolar.Gas</t>
  </si>
  <si>
    <t>FEC_per_household.kWh.SI.Res.HH.Thermal.SH.Gas.WH.Gas.Solar</t>
  </si>
  <si>
    <t>FEC_per_household.kWh.SI.Res.HH.Thermal.SH.Gas.WH.Gas.Solar.Gas</t>
  </si>
  <si>
    <t>FEC_per_household.kWh.SI.Res.HH.Thermal.SH.Gas.WH.Gas.Solar.Solar</t>
  </si>
  <si>
    <t>FEC_per_household.kWh.SI.Res.HH.Thermal.SH.Gas.WH.Elc.NoSolar.Elec</t>
  </si>
  <si>
    <t>FEC_per_household.kWh.SI.Res.HH.Thermal.SH.Gas.WH.Elc.Solar</t>
  </si>
  <si>
    <t>FEC_per_household.kWh.SI.Res.HH.Thermal.SH.Gas.WH.Elc.Solar.Elec</t>
  </si>
  <si>
    <t>FEC_per_household.kWh.SI.Res.HH.Thermal.SH.Gas.WH.Elc.Solar.Solar</t>
  </si>
  <si>
    <t>FEC_per_household.kWh.SI.Res.HH.Thermal.SH.Gas.CO</t>
  </si>
  <si>
    <t>FEC_per_household.kWh.SI.Res.HH.Thermal.SH.Gas.CO.Gas.Gas</t>
  </si>
  <si>
    <t>FEC_per_household.kWh.SI.Res.HH.Thermal.SH.Gas.CO.Elc.Elec</t>
  </si>
  <si>
    <t>FEC_per_household.kWh.SI.Res.HH.Thermal.SH.Biomass</t>
  </si>
  <si>
    <t>FEC_per_household.kWh.SI.Res.HH.Thermal.SH.Biomass.SH</t>
  </si>
  <si>
    <t>FEC_per_household.kWh.SI.Res.HH.Thermal.SH.Biomass.SH.Biomass</t>
  </si>
  <si>
    <t>FEC_per_household.kWh.SI.Res.HH.Thermal.SH.Biomass.SH.Elec</t>
  </si>
  <si>
    <t>FEC_per_household.kWh.SI.Res.HH.Thermal.SH.Biomass.SC</t>
  </si>
  <si>
    <t>FEC_per_household.kWh.SI.Res.HH.Thermal.SH.Biomass.SC.AC.Elec</t>
  </si>
  <si>
    <t>FEC_per_household.kWh.SI.Res.HH.Thermal.SH.Biomass.WH</t>
  </si>
  <si>
    <t>FEC_per_household.kWh.SI.Res.HH.Thermal.SH.Biomass.WH.Biomass.NoSolar.Biomass</t>
  </si>
  <si>
    <t>FEC_per_household.kWh.SI.Res.HH.Thermal.SH.Biomass.WH.Biomass.Solar</t>
  </si>
  <si>
    <t>FEC_per_household.kWh.SI.Res.HH.Thermal.SH.Biomass.WH.Biomass.Solar.Biomass</t>
  </si>
  <si>
    <t>FEC_per_household.kWh.SI.Res.HH.Thermal.SH.Biomass.WH.Biomass.Solar.Solar</t>
  </si>
  <si>
    <t>FEC_per_household.kWh.SI.Res.HH.Thermal.SH.Biomass.WH.LPG.NoSolar.LPG</t>
  </si>
  <si>
    <t>FEC_per_household.kWh.SI.Res.HH.Thermal.SH.Biomass.WH.LPG.Solar</t>
  </si>
  <si>
    <t>FEC_per_household.kWh.SI.Res.HH.Thermal.SH.Biomass.WH.LPG.Solar.LPG</t>
  </si>
  <si>
    <t>FEC_per_household.kWh.SI.Res.HH.Thermal.SH.Biomass.WH.LPG.Solar.Solar</t>
  </si>
  <si>
    <t>FEC_per_household.kWh.SI.Res.HH.Thermal.SH.Biomass.WH.Elc.NoSolar.Elec</t>
  </si>
  <si>
    <t>FEC_per_household.kWh.SI.Res.HH.Thermal.SH.Biomass.WH.Elc.Solar</t>
  </si>
  <si>
    <t>FEC_per_household.kWh.SI.Res.HH.Thermal.SH.Biomass.WH.Elc.Solar.Elec</t>
  </si>
  <si>
    <t>FEC_per_household.kWh.SI.Res.HH.Thermal.SH.Biomass.WH.Elc.Solar.Solar</t>
  </si>
  <si>
    <t>FEC_per_household.kWh.SI.Res.HH.Thermal.SH.Biomass.CO</t>
  </si>
  <si>
    <t>FEC_per_household.kWh.SI.Res.HH.Thermal.SH.Biomass.CO.Biomass.Biomass</t>
  </si>
  <si>
    <t>FEC_per_household.kWh.SI.Res.HH.Thermal.SH.Biomass.CO.LPG.LPG</t>
  </si>
  <si>
    <t>FEC_per_household.kWh.SI.Res.HH.Thermal.SH.Biomass.CO.Elc.Elec</t>
  </si>
  <si>
    <t>FEC_per_household.kWh.SI.Res.HH.Thermal.SH.Geo</t>
  </si>
  <si>
    <t>FEC_per_household.kWh.SI.Res.HH.Thermal.SH.Geo.SH</t>
  </si>
  <si>
    <t>FEC_per_household.kWh.SI.Res.HH.Thermal.SH.Geo.SH.Geo</t>
  </si>
  <si>
    <t>FEC_per_household.kWh.SI.Res.HH.Thermal.SH.Geo.SH.Elec</t>
  </si>
  <si>
    <t>FEC_per_household.kWh.SI.Res.HH.Thermal.SH.Geo.SC</t>
  </si>
  <si>
    <t>FEC_per_household.kWh.SI.Res.HH.Thermal.SH.Geo.SC.AC.Elec</t>
  </si>
  <si>
    <t>FEC_per_household.kWh.SI.Res.HH.Thermal.SH.Geo.WH</t>
  </si>
  <si>
    <t>FEC_per_household.kWh.SI.Res.HH.Thermal.SH.Geo.WH.Geo.NoSolar.Geo</t>
  </si>
  <si>
    <t>FEC_per_household.kWh.SI.Res.HH.Thermal.SH.Geo.WH.Geo.Solar</t>
  </si>
  <si>
    <t>FEC_per_household.kWh.SI.Res.HH.Thermal.SH.Geo.WH.Geo.Solar.Geo</t>
  </si>
  <si>
    <t>FEC_per_household.kWh.SI.Res.HH.Thermal.SH.Geo.WH.Geo.Solar.Solar</t>
  </si>
  <si>
    <t>FEC_per_household.kWh.SI.Res.HH.Thermal.SH.Geo.WH.Elc.NoSolar.Elec</t>
  </si>
  <si>
    <t>FEC_per_household.kWh.SI.Res.HH.Thermal.SH.Geo.WH.Elc.Solar</t>
  </si>
  <si>
    <t>FEC_per_household.kWh.SI.Res.HH.Thermal.SH.Geo.WH.Elc.Solar.Elec</t>
  </si>
  <si>
    <t>FEC_per_household.kWh.SI.Res.HH.Thermal.SH.Geo.WH.Elc.Solar.Solar</t>
  </si>
  <si>
    <t>FEC_per_household.kWh.SI.Res.HH.Thermal.SH.Geo.CO</t>
  </si>
  <si>
    <t>FEC_per_household.kWh.SI.Res.HH.Thermal.SH.Geo.CO.LPG.LPG</t>
  </si>
  <si>
    <t>FEC_per_household.kWh.SI.Res.HH.Thermal.SH.Geo.CO.Elc.Elec</t>
  </si>
  <si>
    <t>FEC_per_household.kWh.SI.Res.HH.Thermal.SH.DistrHeat</t>
  </si>
  <si>
    <t>FEC_per_household.kWh.SI.Res.HH.Thermal.SH.DistrHeat.SH</t>
  </si>
  <si>
    <t>FEC_per_household.kWh.SI.Res.HH.Thermal.SH.DistrHeat.SH.Steam_Distr</t>
  </si>
  <si>
    <t>FEC_per_household.kWh.SI.Res.HH.Thermal.SH.DistrHeat.SH.Elec</t>
  </si>
  <si>
    <t>FEC_per_household.kWh.SI.Res.HH.Thermal.SH.DistrHeat.SC</t>
  </si>
  <si>
    <t>FEC_per_household.kWh.SI.Res.HH.Thermal.SH.DistrHeat.SC.AC.Elec</t>
  </si>
  <si>
    <t>FEC_per_household.kWh.SI.Res.HH.Thermal.SH.DistrHeat.WH</t>
  </si>
  <si>
    <t>FEC_per_household.kWh.SI.Res.HH.Thermal.SH.DistrHeat.WH.DistrHeat.NoSolar.Steam_Distr</t>
  </si>
  <si>
    <t>FEC_per_household.kWh.SI.Res.HH.Thermal.SH.DistrHeat.WH.DistrHeat.Solar</t>
  </si>
  <si>
    <t>FEC_per_household.kWh.SI.Res.HH.Thermal.SH.DistrHeat.WH.DistrHeat.Solar.Steam_Distr</t>
  </si>
  <si>
    <t>FEC_per_household.kWh.SI.Res.HH.Thermal.SH.DistrHeat.WH.DistrHeat.Solar.Solar</t>
  </si>
  <si>
    <t>FEC_per_household.kWh.SI.Res.HH.Thermal.SH.DistrHeat.WH.Elc.NoSolar.Elec</t>
  </si>
  <si>
    <t>FEC_per_household.kWh.SI.Res.HH.Thermal.SH.DistrHeat.WH.Elc.Solar</t>
  </si>
  <si>
    <t>FEC_per_household.kWh.SI.Res.HH.Thermal.SH.DistrHeat.WH.Elc.Solar.Elec</t>
  </si>
  <si>
    <t>FEC_per_household.kWh.SI.Res.HH.Thermal.SH.DistrHeat.WH.Elc.Solar.Solar</t>
  </si>
  <si>
    <t>FEC_per_household.kWh.SI.Res.HH.Thermal.SH.DistrHeat.CO</t>
  </si>
  <si>
    <t>FEC_per_household.kWh.SI.Res.HH.Thermal.SH.DistrHeat.CO.LPG.LPG</t>
  </si>
  <si>
    <t>FEC_per_household.kWh.SI.Res.HH.Thermal.SH.DistrHeat.CO.Elc.Elec</t>
  </si>
  <si>
    <t>FEC_per_household.kWh.SI.Res.HH.Thermal.SH.AdvElc</t>
  </si>
  <si>
    <t>FEC_per_household.kWh.SI.Res.HH.Thermal.SH.AdvElc.SH</t>
  </si>
  <si>
    <t>FEC_per_household.kWh.SI.Res.HH.Thermal.SH.AdvElc.SH.Elec</t>
  </si>
  <si>
    <t>FEC_per_household.kWh.SI.Res.HH.Thermal.SH.AdvElc.SC</t>
  </si>
  <si>
    <t>FEC_per_household.kWh.SI.Res.HH.Thermal.SH.AdvElc.SC.AC.Elec</t>
  </si>
  <si>
    <t>FEC_per_household.kWh.SI.Res.HH.Thermal.SH.AdvElc.WH</t>
  </si>
  <si>
    <t>FEC_per_household.kWh.SI.Res.HH.Thermal.SH.AdvElc.WH.LPG.NoSolar.LPG</t>
  </si>
  <si>
    <t>FEC_per_household.kWh.SI.Res.HH.Thermal.SH.AdvElc.WH.LPG.Solar</t>
  </si>
  <si>
    <t>FEC_per_household.kWh.SI.Res.HH.Thermal.SH.AdvElc.WH.LPG.Solar.LPG</t>
  </si>
  <si>
    <t>FEC_per_household.kWh.SI.Res.HH.Thermal.SH.AdvElc.WH.LPG.Solar.Solar</t>
  </si>
  <si>
    <t>FEC_per_household.kWh.SI.Res.HH.Thermal.SH.AdvElc.WH.Elc.NoSolar.Elec</t>
  </si>
  <si>
    <t>FEC_per_household.kWh.SI.Res.HH.Thermal.SH.AdvElc.WH.Elc.Solar</t>
  </si>
  <si>
    <t>FEC_per_household.kWh.SI.Res.HH.Thermal.SH.AdvElc.WH.Elc.Solar.Elec</t>
  </si>
  <si>
    <t>FEC_per_household.kWh.SI.Res.HH.Thermal.SH.AdvElc.WH.Elc.Solar.Solar</t>
  </si>
  <si>
    <t>FEC_per_household.kWh.SI.Res.HH.Thermal.SH.AdvElc.CO</t>
  </si>
  <si>
    <t>FEC_per_household.kWh.SI.Res.HH.Thermal.SH.AdvElc.CO.LPG.LPG</t>
  </si>
  <si>
    <t>FEC_per_household.kWh.SI.Res.HH.Thermal.SH.AdvElc.CO.Elc.Elec</t>
  </si>
  <si>
    <t>FEC_per_household.kWh.SI.Res.HH.Thermal.SH.ConvElc</t>
  </si>
  <si>
    <t>FEC_per_household.kWh.SI.Res.HH.Thermal.SH.ConvElc.SH</t>
  </si>
  <si>
    <t>FEC_per_household.kWh.SI.Res.HH.Thermal.SH.ConvElc.SH.Elec</t>
  </si>
  <si>
    <t>FEC_per_household.kWh.SI.Res.HH.Thermal.SH.ConvElc.SC</t>
  </si>
  <si>
    <t>FEC_per_household.kWh.SI.Res.HH.Thermal.SH.ConvElc.SC.AC.Elec</t>
  </si>
  <si>
    <t>FEC_per_household.kWh.SI.Res.HH.Thermal.SH.ConvElc.WH</t>
  </si>
  <si>
    <t>FEC_per_household.kWh.SI.Res.HH.Thermal.SH.ConvElc.WH.LPG.NoSolar.LPG</t>
  </si>
  <si>
    <t>FEC_per_household.kWh.SI.Res.HH.Thermal.SH.ConvElc.WH.LPG.Solar</t>
  </si>
  <si>
    <t>FEC_per_household.kWh.SI.Res.HH.Thermal.SH.ConvElc.WH.LPG.Solar.LPG</t>
  </si>
  <si>
    <t>FEC_per_household.kWh.SI.Res.HH.Thermal.SH.ConvElc.WH.LPG.Solar.Solar</t>
  </si>
  <si>
    <t>FEC_per_household.kWh.SI.Res.HH.Thermal.SH.ConvElc.WH.Elc.NoSolar.Elec</t>
  </si>
  <si>
    <t>FEC_per_household.kWh.SI.Res.HH.Thermal.SH.ConvElc.WH.Elc.Solar</t>
  </si>
  <si>
    <t>FEC_per_household.kWh.SI.Res.HH.Thermal.SH.ConvElc.WH.Elc.Solar.Elec</t>
  </si>
  <si>
    <t>FEC_per_household.kWh.SI.Res.HH.Thermal.SH.ConvElc.WH.Elc.Solar.Solar</t>
  </si>
  <si>
    <t>FEC_per_household.kWh.SI.Res.HH.Thermal.SH.ConvElc.CO</t>
  </si>
  <si>
    <t>FEC_per_household.kWh.SI.Res.HH.Thermal.SH.ConvElc.CO.LPG.LPG</t>
  </si>
  <si>
    <t>FEC_per_household.kWh.SI.Res.HH.Thermal.SH.ConvElc.CO.Elc.Elec</t>
  </si>
  <si>
    <t>SI - Thermal energy service per household (detailed structure)</t>
  </si>
  <si>
    <t>TES_per_household.kWh.SI.Res.HH.Thermal.SH.Solids</t>
  </si>
  <si>
    <t>TES_per_household.kWh.SI.Res.HH.Thermal.SH.Solids.SH</t>
  </si>
  <si>
    <t>TES_per_household.kWh.SI.Res.HH.Thermal.SH.Solids.SH.Solids</t>
  </si>
  <si>
    <t>TES_per_household.kWh.SI.Res.HH.Thermal.SH.Solids.SH.Elec</t>
  </si>
  <si>
    <t>TES_per_household.kWh.SI.Res.HH.Thermal.SH.Solids.SC</t>
  </si>
  <si>
    <t>TES_per_household.kWh.SI.Res.HH.Thermal.SH.Solids.SC.AC.Elec</t>
  </si>
  <si>
    <t>TES_per_household.kWh.SI.Res.HH.Thermal.SH.Solids.WH</t>
  </si>
  <si>
    <t>TES_per_household.kWh.SI.Res.HH.Thermal.SH.Solids.WH.Solids.NoSolar.Solids</t>
  </si>
  <si>
    <t>TES_per_household.kWh.SI.Res.HH.Thermal.SH.Solids.WH.LPG.NoSolar.LPG</t>
  </si>
  <si>
    <t>TES_per_household.kWh.SI.Res.HH.Thermal.SH.Solids.WH.LPG.Solar</t>
  </si>
  <si>
    <t>TES_per_household.kWh.SI.Res.HH.Thermal.SH.Solids.WH.LPG.Solar.LPG</t>
  </si>
  <si>
    <t>TES_per_household.kWh.SI.Res.HH.Thermal.SH.Solids.WH.LPG.Solar.Solar</t>
  </si>
  <si>
    <t>TES_per_household.kWh.SI.Res.HH.Thermal.SH.Solids.WH.Elc.NoSolar.Elec</t>
  </si>
  <si>
    <t>TES_per_household.kWh.SI.Res.HH.Thermal.SH.Solids.WH.Elc.Solar</t>
  </si>
  <si>
    <t>TES_per_household.kWh.SI.Res.HH.Thermal.SH.Solids.WH.Elc.Solar.Elec</t>
  </si>
  <si>
    <t>TES_per_household.kWh.SI.Res.HH.Thermal.SH.Solids.WH.Elc.Solar.Solar</t>
  </si>
  <si>
    <t>TES_per_household.kWh.SI.Res.HH.Thermal.SH.Solids.CO</t>
  </si>
  <si>
    <t>TES_per_household.kWh.SI.Res.HH.Thermal.SH.Solids.CO.Solids.Solids</t>
  </si>
  <si>
    <t>TES_per_household.kWh.SI.Res.HH.Thermal.SH.Solids.CO.LPG.LPG</t>
  </si>
  <si>
    <t>TES_per_household.kWh.SI.Res.HH.Thermal.SH.Solids.CO.Elc.Elec</t>
  </si>
  <si>
    <t>TES_per_household.kWh.SI.Res.HH.Thermal.SH.LPG</t>
  </si>
  <si>
    <t>TES_per_household.kWh.SI.Res.HH.Thermal.SH.LPG.SH</t>
  </si>
  <si>
    <t>TES_per_household.kWh.SI.Res.HH.Thermal.SH.LPG.SH.LPG</t>
  </si>
  <si>
    <t>TES_per_household.kWh.SI.Res.HH.Thermal.SH.LPG.SH.Elec</t>
  </si>
  <si>
    <t>TES_per_household.kWh.SI.Res.HH.Thermal.SH.LPG.SC</t>
  </si>
  <si>
    <t>TES_per_household.kWh.SI.Res.HH.Thermal.SH.LPG.SC.AC.Elec</t>
  </si>
  <si>
    <t>TES_per_household.kWh.SI.Res.HH.Thermal.SH.LPG.WH</t>
  </si>
  <si>
    <t>TES_per_household.kWh.SI.Res.HH.Thermal.SH.LPG.WH.LPG.NoSolar.LPG</t>
  </si>
  <si>
    <t>TES_per_household.kWh.SI.Res.HH.Thermal.SH.LPG.WH.LPG.Solar</t>
  </si>
  <si>
    <t>TES_per_household.kWh.SI.Res.HH.Thermal.SH.LPG.WH.LPG.Solar.LPG</t>
  </si>
  <si>
    <t>TES_per_household.kWh.SI.Res.HH.Thermal.SH.LPG.WH.LPG.Solar.Solar</t>
  </si>
  <si>
    <t>TES_per_household.kWh.SI.Res.HH.Thermal.SH.LPG.WH.Elc.NoSolar.Elec</t>
  </si>
  <si>
    <t>TES_per_household.kWh.SI.Res.HH.Thermal.SH.LPG.WH.Elc.Solar</t>
  </si>
  <si>
    <t>TES_per_household.kWh.SI.Res.HH.Thermal.SH.LPG.WH.Elc.Solar.Elec</t>
  </si>
  <si>
    <t>TES_per_household.kWh.SI.Res.HH.Thermal.SH.LPG.WH.Elc.Solar.Solar</t>
  </si>
  <si>
    <t>TES_per_household.kWh.SI.Res.HH.Thermal.SH.LPG.CO</t>
  </si>
  <si>
    <t>TES_per_household.kWh.SI.Res.HH.Thermal.SH.LPG.CO.LPG.LPG</t>
  </si>
  <si>
    <t>TES_per_household.kWh.SI.Res.HH.Thermal.SH.LPG.CO.Elc.Elec</t>
  </si>
  <si>
    <t>TES_per_household.kWh.SI.Res.HH.Thermal.SH.Oil</t>
  </si>
  <si>
    <t>TES_per_household.kWh.SI.Res.HH.Thermal.SH.Oil.SH</t>
  </si>
  <si>
    <t>TES_per_household.kWh.SI.Res.HH.Thermal.SH.Oil.SH.Oil</t>
  </si>
  <si>
    <t>TES_per_household.kWh.SI.Res.HH.Thermal.SH.Oil.SH.Elec</t>
  </si>
  <si>
    <t>TES_per_household.kWh.SI.Res.HH.Thermal.SH.Oil.SC</t>
  </si>
  <si>
    <t>TES_per_household.kWh.SI.Res.HH.Thermal.SH.Oil.SC.AC.Elec</t>
  </si>
  <si>
    <t>TES_per_household.kWh.SI.Res.HH.Thermal.SH.Oil.WH</t>
  </si>
  <si>
    <t>TES_per_household.kWh.SI.Res.HH.Thermal.SH.Oil.WH.Oil.NoSolar.Oil</t>
  </si>
  <si>
    <t>TES_per_household.kWh.SI.Res.HH.Thermal.SH.Oil.WH.Oil.Solar</t>
  </si>
  <si>
    <t>TES_per_household.kWh.SI.Res.HH.Thermal.SH.Oil.WH.Oil.Solar.Oil</t>
  </si>
  <si>
    <t>TES_per_household.kWh.SI.Res.HH.Thermal.SH.Oil.WH.Oil.Solar.Solar</t>
  </si>
  <si>
    <t>TES_per_household.kWh.SI.Res.HH.Thermal.SH.Oil.WH.Elc.NoSolar.Elec</t>
  </si>
  <si>
    <t>TES_per_household.kWh.SI.Res.HH.Thermal.SH.Oil.WH.Elc.Solar</t>
  </si>
  <si>
    <t>TES_per_household.kWh.SI.Res.HH.Thermal.SH.Oil.WH.Elc.Solar.Elec</t>
  </si>
  <si>
    <t>TES_per_household.kWh.SI.Res.HH.Thermal.SH.Oil.WH.Elc.Solar.Solar</t>
  </si>
  <si>
    <t>TES_per_household.kWh.SI.Res.HH.Thermal.SH.Oil.CO</t>
  </si>
  <si>
    <t>TES_per_household.kWh.SI.Res.HH.Thermal.SH.Oil.CO.LPG.LPG</t>
  </si>
  <si>
    <t>TES_per_household.kWh.SI.Res.HH.Thermal.SH.Oil.CO.Elc.Elec</t>
  </si>
  <si>
    <t>TES_per_household.kWh.SI.Res.HH.Thermal.SH.Gas</t>
  </si>
  <si>
    <t>TES_per_household.kWh.SI.Res.HH.Thermal.SH.Gas.SH</t>
  </si>
  <si>
    <t>TES_per_household.kWh.SI.Res.HH.Thermal.SH.Gas.SH.Gas</t>
  </si>
  <si>
    <t>TES_per_household.kWh.SI.Res.HH.Thermal.SH.Gas.SH.Elec</t>
  </si>
  <si>
    <t>TES_per_household.kWh.SI.Res.HH.Thermal.SH.Gas.SC</t>
  </si>
  <si>
    <t>TES_per_household.kWh.SI.Res.HH.Thermal.SH.Gas.SC.AC.Elec</t>
  </si>
  <si>
    <t>TES_per_household.kWh.SI.Res.HH.Thermal.SH.Gas.WH</t>
  </si>
  <si>
    <t>TES_per_household.kWh.SI.Res.HH.Thermal.SH.Gas.WH.Gas.NoSolar.Gas</t>
  </si>
  <si>
    <t>TES_per_household.kWh.SI.Res.HH.Thermal.SH.Gas.WH.Gas.Solar</t>
  </si>
  <si>
    <t>TES_per_household.kWh.SI.Res.HH.Thermal.SH.Gas.WH.Gas.Solar.Gas</t>
  </si>
  <si>
    <t>TES_per_household.kWh.SI.Res.HH.Thermal.SH.Gas.WH.Gas.Solar.Solar</t>
  </si>
  <si>
    <t>TES_per_household.kWh.SI.Res.HH.Thermal.SH.Gas.WH.Elc.NoSolar.Elec</t>
  </si>
  <si>
    <t>TES_per_household.kWh.SI.Res.HH.Thermal.SH.Gas.WH.Elc.Solar</t>
  </si>
  <si>
    <t>TES_per_household.kWh.SI.Res.HH.Thermal.SH.Gas.WH.Elc.Solar.Elec</t>
  </si>
  <si>
    <t>TES_per_household.kWh.SI.Res.HH.Thermal.SH.Gas.WH.Elc.Solar.Solar</t>
  </si>
  <si>
    <t>TES_per_household.kWh.SI.Res.HH.Thermal.SH.Gas.CO</t>
  </si>
  <si>
    <t>TES_per_household.kWh.SI.Res.HH.Thermal.SH.Gas.CO.Gas.Gas</t>
  </si>
  <si>
    <t>TES_per_household.kWh.SI.Res.HH.Thermal.SH.Gas.CO.Elc.Elec</t>
  </si>
  <si>
    <t>TES_per_household.kWh.SI.Res.HH.Thermal.SH.Biomass</t>
  </si>
  <si>
    <t>TES_per_household.kWh.SI.Res.HH.Thermal.SH.Biomass.SH</t>
  </si>
  <si>
    <t>TES_per_household.kWh.SI.Res.HH.Thermal.SH.Biomass.SH.Biomass</t>
  </si>
  <si>
    <t>TES_per_household.kWh.SI.Res.HH.Thermal.SH.Biomass.SH.Elec</t>
  </si>
  <si>
    <t>TES_per_household.kWh.SI.Res.HH.Thermal.SH.Biomass.SC</t>
  </si>
  <si>
    <t>TES_per_household.kWh.SI.Res.HH.Thermal.SH.Biomass.SC.AC.Elec</t>
  </si>
  <si>
    <t>TES_per_household.kWh.SI.Res.HH.Thermal.SH.Biomass.WH</t>
  </si>
  <si>
    <t>TES_per_household.kWh.SI.Res.HH.Thermal.SH.Biomass.WH.Biomass.NoSolar.Biomass</t>
  </si>
  <si>
    <t>TES_per_household.kWh.SI.Res.HH.Thermal.SH.Biomass.WH.Biomass.Solar</t>
  </si>
  <si>
    <t>TES_per_household.kWh.SI.Res.HH.Thermal.SH.Biomass.WH.Biomass.Solar.Biomass</t>
  </si>
  <si>
    <t>TES_per_household.kWh.SI.Res.HH.Thermal.SH.Biomass.WH.Biomass.Solar.Solar</t>
  </si>
  <si>
    <t>TES_per_household.kWh.SI.Res.HH.Thermal.SH.Biomass.WH.LPG.NoSolar.LPG</t>
  </si>
  <si>
    <t>TES_per_household.kWh.SI.Res.HH.Thermal.SH.Biomass.WH.LPG.Solar</t>
  </si>
  <si>
    <t>TES_per_household.kWh.SI.Res.HH.Thermal.SH.Biomass.WH.LPG.Solar.LPG</t>
  </si>
  <si>
    <t>TES_per_household.kWh.SI.Res.HH.Thermal.SH.Biomass.WH.LPG.Solar.Solar</t>
  </si>
  <si>
    <t>TES_per_household.kWh.SI.Res.HH.Thermal.SH.Biomass.WH.Elc.NoSolar.Elec</t>
  </si>
  <si>
    <t>TES_per_household.kWh.SI.Res.HH.Thermal.SH.Biomass.WH.Elc.Solar</t>
  </si>
  <si>
    <t>TES_per_household.kWh.SI.Res.HH.Thermal.SH.Biomass.WH.Elc.Solar.Elec</t>
  </si>
  <si>
    <t>TES_per_household.kWh.SI.Res.HH.Thermal.SH.Biomass.WH.Elc.Solar.Solar</t>
  </si>
  <si>
    <t>TES_per_household.kWh.SI.Res.HH.Thermal.SH.Biomass.CO</t>
  </si>
  <si>
    <t>TES_per_household.kWh.SI.Res.HH.Thermal.SH.Biomass.CO.Biomass.Biomass</t>
  </si>
  <si>
    <t>TES_per_household.kWh.SI.Res.HH.Thermal.SH.Biomass.CO.LPG.LPG</t>
  </si>
  <si>
    <t>TES_per_household.kWh.SI.Res.HH.Thermal.SH.Biomass.CO.Elc.Elec</t>
  </si>
  <si>
    <t>TES_per_household.kWh.SI.Res.HH.Thermal.SH.Geo</t>
  </si>
  <si>
    <t>TES_per_household.kWh.SI.Res.HH.Thermal.SH.Geo.SH</t>
  </si>
  <si>
    <t>TES_per_household.kWh.SI.Res.HH.Thermal.SH.Geo.SH.Geo</t>
  </si>
  <si>
    <t>TES_per_household.kWh.SI.Res.HH.Thermal.SH.Geo.SH.Elec</t>
  </si>
  <si>
    <t>TES_per_household.kWh.SI.Res.HH.Thermal.SH.Geo.SC</t>
  </si>
  <si>
    <t>TES_per_household.kWh.SI.Res.HH.Thermal.SH.Geo.SC.AC.Elec</t>
  </si>
  <si>
    <t>TES_per_household.kWh.SI.Res.HH.Thermal.SH.Geo.WH</t>
  </si>
  <si>
    <t>TES_per_household.kWh.SI.Res.HH.Thermal.SH.Geo.WH.Geo.NoSolar.Geo</t>
  </si>
  <si>
    <t>TES_per_household.kWh.SI.Res.HH.Thermal.SH.Geo.WH.Geo.Solar</t>
  </si>
  <si>
    <t>TES_per_household.kWh.SI.Res.HH.Thermal.SH.Geo.WH.Geo.Solar.Geo</t>
  </si>
  <si>
    <t>TES_per_household.kWh.SI.Res.HH.Thermal.SH.Geo.WH.Geo.Solar.Solar</t>
  </si>
  <si>
    <t>TES_per_household.kWh.SI.Res.HH.Thermal.SH.Geo.WH.Elc.NoSolar.Elec</t>
  </si>
  <si>
    <t>TES_per_household.kWh.SI.Res.HH.Thermal.SH.Geo.WH.Elc.Solar</t>
  </si>
  <si>
    <t>TES_per_household.kWh.SI.Res.HH.Thermal.SH.Geo.WH.Elc.Solar.Elec</t>
  </si>
  <si>
    <t>TES_per_household.kWh.SI.Res.HH.Thermal.SH.Geo.WH.Elc.Solar.Solar</t>
  </si>
  <si>
    <t>TES_per_household.kWh.SI.Res.HH.Thermal.SH.Geo.CO</t>
  </si>
  <si>
    <t>TES_per_household.kWh.SI.Res.HH.Thermal.SH.Geo.CO.LPG.LPG</t>
  </si>
  <si>
    <t>TES_per_household.kWh.SI.Res.HH.Thermal.SH.Geo.CO.Elc.Elec</t>
  </si>
  <si>
    <t>TES_per_household.kWh.SI.Res.HH.Thermal.SH.DistrHeat</t>
  </si>
  <si>
    <t>TES_per_household.kWh.SI.Res.HH.Thermal.SH.DistrHeat.SH</t>
  </si>
  <si>
    <t>TES_per_household.kWh.SI.Res.HH.Thermal.SH.DistrHeat.SH.Steam_Distr</t>
  </si>
  <si>
    <t>TES_per_household.kWh.SI.Res.HH.Thermal.SH.DistrHeat.SH.Elec</t>
  </si>
  <si>
    <t>TES_per_household.kWh.SI.Res.HH.Thermal.SH.DistrHeat.SC</t>
  </si>
  <si>
    <t>TES_per_household.kWh.SI.Res.HH.Thermal.SH.DistrHeat.SC.AC.Elec</t>
  </si>
  <si>
    <t>TES_per_household.kWh.SI.Res.HH.Thermal.SH.DistrHeat.WH</t>
  </si>
  <si>
    <t>TES_per_household.kWh.SI.Res.HH.Thermal.SH.DistrHeat.WH.DistrHeat.NoSolar.Steam_Distr</t>
  </si>
  <si>
    <t>TES_per_household.kWh.SI.Res.HH.Thermal.SH.DistrHeat.WH.DistrHeat.Solar</t>
  </si>
  <si>
    <t>TES_per_household.kWh.SI.Res.HH.Thermal.SH.DistrHeat.WH.DistrHeat.Solar.Steam_Distr</t>
  </si>
  <si>
    <t>TES_per_household.kWh.SI.Res.HH.Thermal.SH.DistrHeat.WH.DistrHeat.Solar.Solar</t>
  </si>
  <si>
    <t>TES_per_household.kWh.SI.Res.HH.Thermal.SH.DistrHeat.WH.Elc.NoSolar.Elec</t>
  </si>
  <si>
    <t>TES_per_household.kWh.SI.Res.HH.Thermal.SH.DistrHeat.WH.Elc.Solar</t>
  </si>
  <si>
    <t>TES_per_household.kWh.SI.Res.HH.Thermal.SH.DistrHeat.WH.Elc.Solar.Elec</t>
  </si>
  <si>
    <t>TES_per_household.kWh.SI.Res.HH.Thermal.SH.DistrHeat.WH.Elc.Solar.Solar</t>
  </si>
  <si>
    <t>TES_per_household.kWh.SI.Res.HH.Thermal.SH.DistrHeat.CO</t>
  </si>
  <si>
    <t>TES_per_household.kWh.SI.Res.HH.Thermal.SH.DistrHeat.CO.LPG.LPG</t>
  </si>
  <si>
    <t>TES_per_household.kWh.SI.Res.HH.Thermal.SH.DistrHeat.CO.Elc.Elec</t>
  </si>
  <si>
    <t>TES_per_household.kWh.SI.Res.HH.Thermal.SH.AdvElc</t>
  </si>
  <si>
    <t>TES_per_household.kWh.SI.Res.HH.Thermal.SH.AdvElc.SH</t>
  </si>
  <si>
    <t>TES_per_household.kWh.SI.Res.HH.Thermal.SH.AdvElc.SH.Elec</t>
  </si>
  <si>
    <t>TES_per_household.kWh.SI.Res.HH.Thermal.SH.AdvElc.SC</t>
  </si>
  <si>
    <t>TES_per_household.kWh.SI.Res.HH.Thermal.SH.AdvElc.SC.AC.Elec</t>
  </si>
  <si>
    <t>TES_per_household.kWh.SI.Res.HH.Thermal.SH.AdvElc.WH</t>
  </si>
  <si>
    <t>TES_per_household.kWh.SI.Res.HH.Thermal.SH.AdvElc.WH.LPG.NoSolar.LPG</t>
  </si>
  <si>
    <t>TES_per_household.kWh.SI.Res.HH.Thermal.SH.AdvElc.WH.LPG.Solar</t>
  </si>
  <si>
    <t>TES_per_household.kWh.SI.Res.HH.Thermal.SH.AdvElc.WH.LPG.Solar.LPG</t>
  </si>
  <si>
    <t>TES_per_household.kWh.SI.Res.HH.Thermal.SH.AdvElc.WH.LPG.Solar.Solar</t>
  </si>
  <si>
    <t>TES_per_household.kWh.SI.Res.HH.Thermal.SH.AdvElc.WH.Elc.NoSolar.Elec</t>
  </si>
  <si>
    <t>TES_per_household.kWh.SI.Res.HH.Thermal.SH.AdvElc.WH.Elc.Solar</t>
  </si>
  <si>
    <t>TES_per_household.kWh.SI.Res.HH.Thermal.SH.AdvElc.WH.Elc.Solar.Elec</t>
  </si>
  <si>
    <t>TES_per_household.kWh.SI.Res.HH.Thermal.SH.AdvElc.WH.Elc.Solar.Solar</t>
  </si>
  <si>
    <t>TES_per_household.kWh.SI.Res.HH.Thermal.SH.AdvElc.CO</t>
  </si>
  <si>
    <t>TES_per_household.kWh.SI.Res.HH.Thermal.SH.AdvElc.CO.LPG.LPG</t>
  </si>
  <si>
    <t>TES_per_household.kWh.SI.Res.HH.Thermal.SH.AdvElc.CO.Elc.Elec</t>
  </si>
  <si>
    <t>TES_per_household.kWh.SI.Res.HH.Thermal.SH.ConvElc</t>
  </si>
  <si>
    <t>TES_per_household.kWh.SI.Res.HH.Thermal.SH.ConvElc.SH</t>
  </si>
  <si>
    <t>TES_per_household.kWh.SI.Res.HH.Thermal.SH.ConvElc.SH.Elec</t>
  </si>
  <si>
    <t>TES_per_household.kWh.SI.Res.HH.Thermal.SH.ConvElc.SC</t>
  </si>
  <si>
    <t>TES_per_household.kWh.SI.Res.HH.Thermal.SH.ConvElc.SC.AC.Elec</t>
  </si>
  <si>
    <t>TES_per_household.kWh.SI.Res.HH.Thermal.SH.ConvElc.WH</t>
  </si>
  <si>
    <t>TES_per_household.kWh.SI.Res.HH.Thermal.SH.ConvElc.WH.LPG.NoSolar.LPG</t>
  </si>
  <si>
    <t>TES_per_household.kWh.SI.Res.HH.Thermal.SH.ConvElc.WH.LPG.Solar</t>
  </si>
  <si>
    <t>TES_per_household.kWh.SI.Res.HH.Thermal.SH.ConvElc.WH.LPG.Solar.LPG</t>
  </si>
  <si>
    <t>TES_per_household.kWh.SI.Res.HH.Thermal.SH.ConvElc.WH.LPG.Solar.Solar</t>
  </si>
  <si>
    <t>TES_per_household.kWh.SI.Res.HH.Thermal.SH.ConvElc.WH.Elc.NoSolar.Elec</t>
  </si>
  <si>
    <t>TES_per_household.kWh.SI.Res.HH.Thermal.SH.ConvElc.WH.Elc.Solar</t>
  </si>
  <si>
    <t>TES_per_household.kWh.SI.Res.HH.Thermal.SH.ConvElc.WH.Elc.Solar.Elec</t>
  </si>
  <si>
    <t>TES_per_household.kWh.SI.Res.HH.Thermal.SH.ConvElc.WH.Elc.Solar.Solar</t>
  </si>
  <si>
    <t>TES_per_household.kWh.SI.Res.HH.Thermal.SH.ConvElc.CO</t>
  </si>
  <si>
    <t>TES_per_household.kWh.SI.Res.HH.Thermal.SH.ConvElc.CO.LPG.LPG</t>
  </si>
  <si>
    <t>TES_per_household.kWh.SI.Res.HH.Thermal.SH.ConvElc.CO.Elc.Elec</t>
  </si>
  <si>
    <t>SI - CO2 emissions per household (detailed structure)</t>
  </si>
  <si>
    <t>EMI_per_household.kgCO2.SI.Res.HH.Thermal.SH.Solids</t>
  </si>
  <si>
    <t>EMI_per_household.kgCO2.SI.Res.HH.Thermal.SH.Solids.SH</t>
  </si>
  <si>
    <t>EMI_per_household.kgCO2.SI.Res.HH.Thermal.SH.Solids.SH.Solids</t>
  </si>
  <si>
    <t>EMI_per_household.kgCO2.SI.Res.HH.Thermal.SH.Solids.SH.Elec</t>
  </si>
  <si>
    <t>EMI_per_household.kgCO2.SI.Res.HH.Thermal.SH.Solids.SC</t>
  </si>
  <si>
    <t>EMI_per_household.kgCO2.SI.Res.HH.Thermal.SH.Solids.SC.AC.Elec</t>
  </si>
  <si>
    <t>EMI_per_household.kgCO2.SI.Res.HH.Thermal.SH.Solids.WH</t>
  </si>
  <si>
    <t>EMI_per_household.kgCO2.SI.Res.HH.Thermal.SH.Solids.WH.Solids.NoSolar.Solids</t>
  </si>
  <si>
    <t>EMI_per_household.kgCO2.SI.Res.HH.Thermal.SH.Solids.WH.LPG.NoSolar.LPG</t>
  </si>
  <si>
    <t>EMI_per_household.kgCO2.SI.Res.HH.Thermal.SH.Solids.WH.LPG.Solar</t>
  </si>
  <si>
    <t>EMI_per_household.kgCO2.SI.Res.HH.Thermal.SH.Solids.WH.LPG.Solar.LPG</t>
  </si>
  <si>
    <t>EMI_per_household.kgCO2.SI.Res.HH.Thermal.SH.Solids.WH.LPG.Solar.Solar</t>
  </si>
  <si>
    <t>EMI_per_household.kgCO2.SI.Res.HH.Thermal.SH.Solids.WH.Elc.NoSolar.Elec</t>
  </si>
  <si>
    <t>EMI_per_household.kgCO2.SI.Res.HH.Thermal.SH.Solids.WH.Elc.Solar</t>
  </si>
  <si>
    <t>EMI_per_household.kgCO2.SI.Res.HH.Thermal.SH.Solids.WH.Elc.Solar.Elec</t>
  </si>
  <si>
    <t>EMI_per_household.kgCO2.SI.Res.HH.Thermal.SH.Solids.WH.Elc.Solar.Solar</t>
  </si>
  <si>
    <t>EMI_per_household.kgCO2.SI.Res.HH.Thermal.SH.Solids.CO</t>
  </si>
  <si>
    <t>EMI_per_household.kgCO2.SI.Res.HH.Thermal.SH.Solids.CO.Solids.Solids</t>
  </si>
  <si>
    <t>EMI_per_household.kgCO2.SI.Res.HH.Thermal.SH.Solids.CO.LPG.LPG</t>
  </si>
  <si>
    <t>EMI_per_household.kgCO2.SI.Res.HH.Thermal.SH.Solids.CO.Elc.Elec</t>
  </si>
  <si>
    <t>EMI_per_household.kgCO2.SI.Res.HH.Thermal.SH.LPG</t>
  </si>
  <si>
    <t>EMI_per_household.kgCO2.SI.Res.HH.Thermal.SH.LPG.SH</t>
  </si>
  <si>
    <t>EMI_per_household.kgCO2.SI.Res.HH.Thermal.SH.LPG.SH.LPG</t>
  </si>
  <si>
    <t>EMI_per_household.kgCO2.SI.Res.HH.Thermal.SH.LPG.SH.Elec</t>
  </si>
  <si>
    <t>EMI_per_household.kgCO2.SI.Res.HH.Thermal.SH.LPG.SC</t>
  </si>
  <si>
    <t>EMI_per_household.kgCO2.SI.Res.HH.Thermal.SH.LPG.SC.AC.Elec</t>
  </si>
  <si>
    <t>EMI_per_household.kgCO2.SI.Res.HH.Thermal.SH.LPG.WH</t>
  </si>
  <si>
    <t>EMI_per_household.kgCO2.SI.Res.HH.Thermal.SH.LPG.WH.LPG.NoSolar.LPG</t>
  </si>
  <si>
    <t>EMI_per_household.kgCO2.SI.Res.HH.Thermal.SH.LPG.WH.LPG.Solar</t>
  </si>
  <si>
    <t>EMI_per_household.kgCO2.SI.Res.HH.Thermal.SH.LPG.WH.LPG.Solar.LPG</t>
  </si>
  <si>
    <t>EMI_per_household.kgCO2.SI.Res.HH.Thermal.SH.LPG.WH.LPG.Solar.Solar</t>
  </si>
  <si>
    <t>EMI_per_household.kgCO2.SI.Res.HH.Thermal.SH.LPG.WH.Elc.NoSolar.Elec</t>
  </si>
  <si>
    <t>EMI_per_household.kgCO2.SI.Res.HH.Thermal.SH.LPG.WH.Elc.Solar</t>
  </si>
  <si>
    <t>EMI_per_household.kgCO2.SI.Res.HH.Thermal.SH.LPG.WH.Elc.Solar.Elec</t>
  </si>
  <si>
    <t>EMI_per_household.kgCO2.SI.Res.HH.Thermal.SH.LPG.WH.Elc.Solar.Solar</t>
  </si>
  <si>
    <t>EMI_per_household.kgCO2.SI.Res.HH.Thermal.SH.LPG.CO</t>
  </si>
  <si>
    <t>EMI_per_household.kgCO2.SI.Res.HH.Thermal.SH.LPG.CO.LPG.LPG</t>
  </si>
  <si>
    <t>EMI_per_household.kgCO2.SI.Res.HH.Thermal.SH.LPG.CO.Elc.Elec</t>
  </si>
  <si>
    <t>EMI_per_household.kgCO2.SI.Res.HH.Thermal.SH.Oil</t>
  </si>
  <si>
    <t>EMI_per_household.kgCO2.SI.Res.HH.Thermal.SH.Oil.SH</t>
  </si>
  <si>
    <t>EMI_per_household.kgCO2.SI.Res.HH.Thermal.SH.Oil.SH.Oil</t>
  </si>
  <si>
    <t>EMI_per_household.kgCO2.SI.Res.HH.Thermal.SH.Oil.SH.Elec</t>
  </si>
  <si>
    <t>EMI_per_household.kgCO2.SI.Res.HH.Thermal.SH.Oil.SC</t>
  </si>
  <si>
    <t>EMI_per_household.kgCO2.SI.Res.HH.Thermal.SH.Oil.SC.AC.Elec</t>
  </si>
  <si>
    <t>EMI_per_household.kgCO2.SI.Res.HH.Thermal.SH.Oil.WH</t>
  </si>
  <si>
    <t>EMI_per_household.kgCO2.SI.Res.HH.Thermal.SH.Oil.WH.Oil.NoSolar.Oil</t>
  </si>
  <si>
    <t>EMI_per_household.kgCO2.SI.Res.HH.Thermal.SH.Oil.WH.Oil.Solar</t>
  </si>
  <si>
    <t>EMI_per_household.kgCO2.SI.Res.HH.Thermal.SH.Oil.WH.Oil.Solar.Oil</t>
  </si>
  <si>
    <t>EMI_per_household.kgCO2.SI.Res.HH.Thermal.SH.Oil.WH.Oil.Solar.Solar</t>
  </si>
  <si>
    <t>EMI_per_household.kgCO2.SI.Res.HH.Thermal.SH.Oil.WH.Elc.NoSolar.Elec</t>
  </si>
  <si>
    <t>EMI_per_household.kgCO2.SI.Res.HH.Thermal.SH.Oil.WH.Elc.Solar</t>
  </si>
  <si>
    <t>EMI_per_household.kgCO2.SI.Res.HH.Thermal.SH.Oil.WH.Elc.Solar.Elec</t>
  </si>
  <si>
    <t>EMI_per_household.kgCO2.SI.Res.HH.Thermal.SH.Oil.WH.Elc.Solar.Solar</t>
  </si>
  <si>
    <t>EMI_per_household.kgCO2.SI.Res.HH.Thermal.SH.Oil.CO</t>
  </si>
  <si>
    <t>EMI_per_household.kgCO2.SI.Res.HH.Thermal.SH.Oil.CO.LPG.LPG</t>
  </si>
  <si>
    <t>EMI_per_household.kgCO2.SI.Res.HH.Thermal.SH.Oil.CO.Elc.Elec</t>
  </si>
  <si>
    <t>EMI_per_household.kgCO2.SI.Res.HH.Thermal.SH.Gas</t>
  </si>
  <si>
    <t>EMI_per_household.kgCO2.SI.Res.HH.Thermal.SH.Gas.SH</t>
  </si>
  <si>
    <t>EMI_per_household.kgCO2.SI.Res.HH.Thermal.SH.Gas.SH.Gas</t>
  </si>
  <si>
    <t>EMI_per_household.kgCO2.SI.Res.HH.Thermal.SH.Gas.SH.Elec</t>
  </si>
  <si>
    <t>EMI_per_household.kgCO2.SI.Res.HH.Thermal.SH.Gas.SC</t>
  </si>
  <si>
    <t>EMI_per_household.kgCO2.SI.Res.HH.Thermal.SH.Gas.SC.AC.Elec</t>
  </si>
  <si>
    <t>EMI_per_household.kgCO2.SI.Res.HH.Thermal.SH.Gas.WH</t>
  </si>
  <si>
    <t>EMI_per_household.kgCO2.SI.Res.HH.Thermal.SH.Gas.WH.Gas.NoSolar.Gas</t>
  </si>
  <si>
    <t>EMI_per_household.kgCO2.SI.Res.HH.Thermal.SH.Gas.WH.Gas.Solar</t>
  </si>
  <si>
    <t>EMI_per_household.kgCO2.SI.Res.HH.Thermal.SH.Gas.WH.Gas.Solar.Gas</t>
  </si>
  <si>
    <t>EMI_per_household.kgCO2.SI.Res.HH.Thermal.SH.Gas.WH.Gas.Solar.Solar</t>
  </si>
  <si>
    <t>EMI_per_household.kgCO2.SI.Res.HH.Thermal.SH.Gas.WH.Elc.NoSolar.Elec</t>
  </si>
  <si>
    <t>EMI_per_household.kgCO2.SI.Res.HH.Thermal.SH.Gas.WH.Elc.Solar</t>
  </si>
  <si>
    <t>EMI_per_household.kgCO2.SI.Res.HH.Thermal.SH.Gas.WH.Elc.Solar.Elec</t>
  </si>
  <si>
    <t>EMI_per_household.kgCO2.SI.Res.HH.Thermal.SH.Gas.WH.Elc.Solar.Solar</t>
  </si>
  <si>
    <t>EMI_per_household.kgCO2.SI.Res.HH.Thermal.SH.Gas.CO</t>
  </si>
  <si>
    <t>EMI_per_household.kgCO2.SI.Res.HH.Thermal.SH.Gas.CO.Gas.Gas</t>
  </si>
  <si>
    <t>EMI_per_household.kgCO2.SI.Res.HH.Thermal.SH.Gas.CO.Elc.Elec</t>
  </si>
  <si>
    <t>EMI_per_household.kgCO2.SI.Res.HH.Thermal.SH.Biomass</t>
  </si>
  <si>
    <t>EMI_per_household.kgCO2.SI.Res.HH.Thermal.SH.Biomass.SH</t>
  </si>
  <si>
    <t>EMI_per_household.kgCO2.SI.Res.HH.Thermal.SH.Biomass.SH.Biomass</t>
  </si>
  <si>
    <t>EMI_per_household.kgCO2.SI.Res.HH.Thermal.SH.Biomass.SH.Elec</t>
  </si>
  <si>
    <t>EMI_per_household.kgCO2.SI.Res.HH.Thermal.SH.Biomass.SC</t>
  </si>
  <si>
    <t>EMI_per_household.kgCO2.SI.Res.HH.Thermal.SH.Biomass.SC.AC.Elec</t>
  </si>
  <si>
    <t>EMI_per_household.kgCO2.SI.Res.HH.Thermal.SH.Biomass.WH</t>
  </si>
  <si>
    <t>EMI_per_household.kgCO2.SI.Res.HH.Thermal.SH.Biomass.WH.Biomass.NoSolar.Biomass</t>
  </si>
  <si>
    <t>EMI_per_household.kgCO2.SI.Res.HH.Thermal.SH.Biomass.WH.Biomass.Solar</t>
  </si>
  <si>
    <t>EMI_per_household.kgCO2.SI.Res.HH.Thermal.SH.Biomass.WH.Biomass.Solar.Biomass</t>
  </si>
  <si>
    <t>EMI_per_household.kgCO2.SI.Res.HH.Thermal.SH.Biomass.WH.Biomass.Solar.Solar</t>
  </si>
  <si>
    <t>EMI_per_household.kgCO2.SI.Res.HH.Thermal.SH.Biomass.WH.LPG.NoSolar.LPG</t>
  </si>
  <si>
    <t>EMI_per_household.kgCO2.SI.Res.HH.Thermal.SH.Biomass.WH.LPG.Solar</t>
  </si>
  <si>
    <t>EMI_per_household.kgCO2.SI.Res.HH.Thermal.SH.Biomass.WH.LPG.Solar.LPG</t>
  </si>
  <si>
    <t>EMI_per_household.kgCO2.SI.Res.HH.Thermal.SH.Biomass.WH.LPG.Solar.Solar</t>
  </si>
  <si>
    <t>EMI_per_household.kgCO2.SI.Res.HH.Thermal.SH.Biomass.WH.Elc.NoSolar.Elec</t>
  </si>
  <si>
    <t>EMI_per_household.kgCO2.SI.Res.HH.Thermal.SH.Biomass.WH.Elc.Solar</t>
  </si>
  <si>
    <t>EMI_per_household.kgCO2.SI.Res.HH.Thermal.SH.Biomass.WH.Elc.Solar.Elec</t>
  </si>
  <si>
    <t>EMI_per_household.kgCO2.SI.Res.HH.Thermal.SH.Biomass.WH.Elc.Solar.Solar</t>
  </si>
  <si>
    <t>EMI_per_household.kgCO2.SI.Res.HH.Thermal.SH.Biomass.CO</t>
  </si>
  <si>
    <t>EMI_per_household.kgCO2.SI.Res.HH.Thermal.SH.Biomass.CO.Biomass.Biomass</t>
  </si>
  <si>
    <t>EMI_per_household.kgCO2.SI.Res.HH.Thermal.SH.Biomass.CO.LPG.LPG</t>
  </si>
  <si>
    <t>EMI_per_household.kgCO2.SI.Res.HH.Thermal.SH.Biomass.CO.Elc.Elec</t>
  </si>
  <si>
    <t>EMI_per_household.kgCO2.SI.Res.HH.Thermal.SH.Geo</t>
  </si>
  <si>
    <t>EMI_per_household.kgCO2.SI.Res.HH.Thermal.SH.Geo.SH</t>
  </si>
  <si>
    <t>EMI_per_household.kgCO2.SI.Res.HH.Thermal.SH.Geo.SH.Geo</t>
  </si>
  <si>
    <t>EMI_per_household.kgCO2.SI.Res.HH.Thermal.SH.Geo.SH.Elec</t>
  </si>
  <si>
    <t>EMI_per_household.kgCO2.SI.Res.HH.Thermal.SH.Geo.SC</t>
  </si>
  <si>
    <t>EMI_per_household.kgCO2.SI.Res.HH.Thermal.SH.Geo.SC.AC.Elec</t>
  </si>
  <si>
    <t>EMI_per_household.kgCO2.SI.Res.HH.Thermal.SH.Geo.WH</t>
  </si>
  <si>
    <t>EMI_per_household.kgCO2.SI.Res.HH.Thermal.SH.Geo.WH.Geo.NoSolar.Geo</t>
  </si>
  <si>
    <t>EMI_per_household.kgCO2.SI.Res.HH.Thermal.SH.Geo.WH.Geo.Solar</t>
  </si>
  <si>
    <t>EMI_per_household.kgCO2.SI.Res.HH.Thermal.SH.Geo.WH.Geo.Solar.Geo</t>
  </si>
  <si>
    <t>EMI_per_household.kgCO2.SI.Res.HH.Thermal.SH.Geo.WH.Geo.Solar.Solar</t>
  </si>
  <si>
    <t>EMI_per_household.kgCO2.SI.Res.HH.Thermal.SH.Geo.WH.Elc.NoSolar.Elec</t>
  </si>
  <si>
    <t>EMI_per_household.kgCO2.SI.Res.HH.Thermal.SH.Geo.WH.Elc.Solar</t>
  </si>
  <si>
    <t>EMI_per_household.kgCO2.SI.Res.HH.Thermal.SH.Geo.WH.Elc.Solar.Elec</t>
  </si>
  <si>
    <t>EMI_per_household.kgCO2.SI.Res.HH.Thermal.SH.Geo.WH.Elc.Solar.Solar</t>
  </si>
  <si>
    <t>EMI_per_household.kgCO2.SI.Res.HH.Thermal.SH.Geo.CO</t>
  </si>
  <si>
    <t>EMI_per_household.kgCO2.SI.Res.HH.Thermal.SH.Geo.CO.LPG.LPG</t>
  </si>
  <si>
    <t>EMI_per_household.kgCO2.SI.Res.HH.Thermal.SH.Geo.CO.Elc.Elec</t>
  </si>
  <si>
    <t>EMI_per_household.kgCO2.SI.Res.HH.Thermal.SH.DistrHeat</t>
  </si>
  <si>
    <t>EMI_per_household.kgCO2.SI.Res.HH.Thermal.SH.DistrHeat.SH</t>
  </si>
  <si>
    <t>EMI_per_household.kgCO2.SI.Res.HH.Thermal.SH.DistrHeat.SH.Steam_Distr</t>
  </si>
  <si>
    <t>EMI_per_household.kgCO2.SI.Res.HH.Thermal.SH.DistrHeat.SH.Elec</t>
  </si>
  <si>
    <t>EMI_per_household.kgCO2.SI.Res.HH.Thermal.SH.DistrHeat.SC</t>
  </si>
  <si>
    <t>EMI_per_household.kgCO2.SI.Res.HH.Thermal.SH.DistrHeat.SC.AC.Elec</t>
  </si>
  <si>
    <t>EMI_per_household.kgCO2.SI.Res.HH.Thermal.SH.DistrHeat.WH</t>
  </si>
  <si>
    <t>EMI_per_household.kgCO2.SI.Res.HH.Thermal.SH.DistrHeat.WH.DistrHeat.NoSolar.Steam_Distr</t>
  </si>
  <si>
    <t>EMI_per_household.kgCO2.SI.Res.HH.Thermal.SH.DistrHeat.WH.DistrHeat.Solar</t>
  </si>
  <si>
    <t>EMI_per_household.kgCO2.SI.Res.HH.Thermal.SH.DistrHeat.WH.DistrHeat.Solar.Steam_Distr</t>
  </si>
  <si>
    <t>EMI_per_household.kgCO2.SI.Res.HH.Thermal.SH.DistrHeat.WH.DistrHeat.Solar.Solar</t>
  </si>
  <si>
    <t>EMI_per_household.kgCO2.SI.Res.HH.Thermal.SH.DistrHeat.WH.Elc.NoSolar.Elec</t>
  </si>
  <si>
    <t>EMI_per_household.kgCO2.SI.Res.HH.Thermal.SH.DistrHeat.WH.Elc.Solar</t>
  </si>
  <si>
    <t>EMI_per_household.kgCO2.SI.Res.HH.Thermal.SH.DistrHeat.WH.Elc.Solar.Elec</t>
  </si>
  <si>
    <t>EMI_per_household.kgCO2.SI.Res.HH.Thermal.SH.DistrHeat.WH.Elc.Solar.Solar</t>
  </si>
  <si>
    <t>EMI_per_household.kgCO2.SI.Res.HH.Thermal.SH.DistrHeat.CO</t>
  </si>
  <si>
    <t>EMI_per_household.kgCO2.SI.Res.HH.Thermal.SH.DistrHeat.CO.LPG.LPG</t>
  </si>
  <si>
    <t>EMI_per_household.kgCO2.SI.Res.HH.Thermal.SH.DistrHeat.CO.Elc.Elec</t>
  </si>
  <si>
    <t>EMI_per_household.kgCO2.SI.Res.HH.Thermal.SH.AdvElc</t>
  </si>
  <si>
    <t>EMI_per_household.kgCO2.SI.Res.HH.Thermal.SH.AdvElc.SH</t>
  </si>
  <si>
    <t>EMI_per_household.kgCO2.SI.Res.HH.Thermal.SH.AdvElc.SH.Elec</t>
  </si>
  <si>
    <t>EMI_per_household.kgCO2.SI.Res.HH.Thermal.SH.AdvElc.SC</t>
  </si>
  <si>
    <t>EMI_per_household.kgCO2.SI.Res.HH.Thermal.SH.AdvElc.SC.AC.Elec</t>
  </si>
  <si>
    <t>EMI_per_household.kgCO2.SI.Res.HH.Thermal.SH.AdvElc.WH</t>
  </si>
  <si>
    <t>EMI_per_household.kgCO2.SI.Res.HH.Thermal.SH.AdvElc.WH.LPG.NoSolar.LPG</t>
  </si>
  <si>
    <t>EMI_per_household.kgCO2.SI.Res.HH.Thermal.SH.AdvElc.WH.LPG.Solar</t>
  </si>
  <si>
    <t>EMI_per_household.kgCO2.SI.Res.HH.Thermal.SH.AdvElc.WH.LPG.Solar.LPG</t>
  </si>
  <si>
    <t>EMI_per_household.kgCO2.SI.Res.HH.Thermal.SH.AdvElc.WH.LPG.Solar.Solar</t>
  </si>
  <si>
    <t>EMI_per_household.kgCO2.SI.Res.HH.Thermal.SH.AdvElc.WH.Elc.NoSolar.Elec</t>
  </si>
  <si>
    <t>EMI_per_household.kgCO2.SI.Res.HH.Thermal.SH.AdvElc.WH.Elc.Solar</t>
  </si>
  <si>
    <t>EMI_per_household.kgCO2.SI.Res.HH.Thermal.SH.AdvElc.WH.Elc.Solar.Elec</t>
  </si>
  <si>
    <t>EMI_per_household.kgCO2.SI.Res.HH.Thermal.SH.AdvElc.WH.Elc.Solar.Solar</t>
  </si>
  <si>
    <t>EMI_per_household.kgCO2.SI.Res.HH.Thermal.SH.AdvElc.CO</t>
  </si>
  <si>
    <t>EMI_per_household.kgCO2.SI.Res.HH.Thermal.SH.AdvElc.CO.LPG.LPG</t>
  </si>
  <si>
    <t>EMI_per_household.kgCO2.SI.Res.HH.Thermal.SH.AdvElc.CO.Elc.Elec</t>
  </si>
  <si>
    <t>EMI_per_household.kgCO2.SI.Res.HH.Thermal.SH.ConvElc</t>
  </si>
  <si>
    <t>EMI_per_household.kgCO2.SI.Res.HH.Thermal.SH.ConvElc.SH</t>
  </si>
  <si>
    <t>EMI_per_household.kgCO2.SI.Res.HH.Thermal.SH.ConvElc.SH.Elec</t>
  </si>
  <si>
    <t>EMI_per_household.kgCO2.SI.Res.HH.Thermal.SH.ConvElc.SC</t>
  </si>
  <si>
    <t>EMI_per_household.kgCO2.SI.Res.HH.Thermal.SH.ConvElc.SC.AC.Elec</t>
  </si>
  <si>
    <t>EMI_per_household.kgCO2.SI.Res.HH.Thermal.SH.ConvElc.WH</t>
  </si>
  <si>
    <t>EMI_per_household.kgCO2.SI.Res.HH.Thermal.SH.ConvElc.WH.LPG.NoSolar.LPG</t>
  </si>
  <si>
    <t>EMI_per_household.kgCO2.SI.Res.HH.Thermal.SH.ConvElc.WH.LPG.Solar</t>
  </si>
  <si>
    <t>EMI_per_household.kgCO2.SI.Res.HH.Thermal.SH.ConvElc.WH.LPG.Solar.LPG</t>
  </si>
  <si>
    <t>EMI_per_household.kgCO2.SI.Res.HH.Thermal.SH.ConvElc.WH.LPG.Solar.Solar</t>
  </si>
  <si>
    <t>EMI_per_household.kgCO2.SI.Res.HH.Thermal.SH.ConvElc.WH.Elc.NoSolar.Elec</t>
  </si>
  <si>
    <t>EMI_per_household.kgCO2.SI.Res.HH.Thermal.SH.ConvElc.WH.Elc.Solar</t>
  </si>
  <si>
    <t>EMI_per_household.kgCO2.SI.Res.HH.Thermal.SH.ConvElc.WH.Elc.Solar.Elec</t>
  </si>
  <si>
    <t>EMI_per_household.kgCO2.SI.Res.HH.Thermal.SH.ConvElc.WH.Elc.Solar.Solar</t>
  </si>
  <si>
    <t>EMI_per_household.kgCO2.SI.Res.HH.Thermal.SH.ConvElc.CO</t>
  </si>
  <si>
    <t>EMI_per_household.kgCO2.SI.Res.HH.Thermal.SH.ConvElc.CO.LPG.LPG</t>
  </si>
  <si>
    <t>EMI_per_household.kgCO2.SI.Res.HH.Thermal.SH.ConvElc.CO.Elc.Elec</t>
  </si>
  <si>
    <t>SI - Final energy consumption per surface area (detailed structure)</t>
  </si>
  <si>
    <t>FEC_per_sqm.kWh.SI.Res.HH.Thermal.SH.Solids</t>
  </si>
  <si>
    <t>FEC_per_sqm.kWh.SI.Res.HH.Thermal.SH.Solids.SH</t>
  </si>
  <si>
    <t>FEC_per_sqm.kWh.SI.Res.HH.Thermal.SH.Solids.SH.Solids</t>
  </si>
  <si>
    <t>FEC_per_sqm.kWh.SI.Res.HH.Thermal.SH.Solids.SH.Elec</t>
  </si>
  <si>
    <t>FEC_per_sqm.kWh.SI.Res.HH.Thermal.SH.Solids.SC</t>
  </si>
  <si>
    <t>FEC_per_sqm.kWh.SI.Res.HH.Thermal.SH.Solids.SC.AC.Elec</t>
  </si>
  <si>
    <t>FEC_per_sqm.kWh.SI.Res.HH.Thermal.SH.Solids.WH</t>
  </si>
  <si>
    <t>FEC_per_sqm.kWh.SI.Res.HH.Thermal.SH.Solids.WH.Solids.NoSolar.Solids</t>
  </si>
  <si>
    <t>FEC_per_sqm.kWh.SI.Res.HH.Thermal.SH.Solids.WH.LPG.NoSolar.LPG</t>
  </si>
  <si>
    <t>FEC_per_sqm.kWh.SI.Res.HH.Thermal.SH.Solids.WH.LPG.Solar</t>
  </si>
  <si>
    <t>FEC_per_sqm.kWh.SI.Res.HH.Thermal.SH.Solids.WH.LPG.Solar.LPG</t>
  </si>
  <si>
    <t>FEC_per_sqm.kWh.SI.Res.HH.Thermal.SH.Solids.WH.LPG.Solar.Solar</t>
  </si>
  <si>
    <t>FEC_per_sqm.kWh.SI.Res.HH.Thermal.SH.Solids.WH.Elc.NoSolar.Elec</t>
  </si>
  <si>
    <t>FEC_per_sqm.kWh.SI.Res.HH.Thermal.SH.Solids.WH.Elc.Solar</t>
  </si>
  <si>
    <t>FEC_per_sqm.kWh.SI.Res.HH.Thermal.SH.Solids.WH.Elc.Solar.Elec</t>
  </si>
  <si>
    <t>FEC_per_sqm.kWh.SI.Res.HH.Thermal.SH.Solids.WH.Elc.Solar.Solar</t>
  </si>
  <si>
    <t>FEC_per_sqm.kWh.SI.Res.HH.Thermal.SH.Solids.CO</t>
  </si>
  <si>
    <t>FEC_per_sqm.kWh.SI.Res.HH.Thermal.SH.Solids.CO.Solids.Solids</t>
  </si>
  <si>
    <t>FEC_per_sqm.kWh.SI.Res.HH.Thermal.SH.Solids.CO.LPG.LPG</t>
  </si>
  <si>
    <t>FEC_per_sqm.kWh.SI.Res.HH.Thermal.SH.Solids.CO.Elc.Elec</t>
  </si>
  <si>
    <t>FEC_per_sqm.kWh.SI.Res.HH.Thermal.SH.LPG</t>
  </si>
  <si>
    <t>FEC_per_sqm.kWh.SI.Res.HH.Thermal.SH.LPG.SH</t>
  </si>
  <si>
    <t>FEC_per_sqm.kWh.SI.Res.HH.Thermal.SH.LPG.SH.LPG</t>
  </si>
  <si>
    <t>FEC_per_sqm.kWh.SI.Res.HH.Thermal.SH.LPG.SH.Elec</t>
  </si>
  <si>
    <t>FEC_per_sqm.kWh.SI.Res.HH.Thermal.SH.LPG.SC</t>
  </si>
  <si>
    <t>FEC_per_sqm.kWh.SI.Res.HH.Thermal.SH.LPG.SC.AC.Elec</t>
  </si>
  <si>
    <t>FEC_per_sqm.kWh.SI.Res.HH.Thermal.SH.LPG.WH</t>
  </si>
  <si>
    <t>FEC_per_sqm.kWh.SI.Res.HH.Thermal.SH.LPG.WH.LPG.NoSolar.LPG</t>
  </si>
  <si>
    <t>FEC_per_sqm.kWh.SI.Res.HH.Thermal.SH.LPG.WH.LPG.Solar</t>
  </si>
  <si>
    <t>FEC_per_sqm.kWh.SI.Res.HH.Thermal.SH.LPG.WH.LPG.Solar.LPG</t>
  </si>
  <si>
    <t>FEC_per_sqm.kWh.SI.Res.HH.Thermal.SH.LPG.WH.LPG.Solar.Solar</t>
  </si>
  <si>
    <t>FEC_per_sqm.kWh.SI.Res.HH.Thermal.SH.LPG.WH.Elc.NoSolar.Elec</t>
  </si>
  <si>
    <t>FEC_per_sqm.kWh.SI.Res.HH.Thermal.SH.LPG.WH.Elc.Solar</t>
  </si>
  <si>
    <t>FEC_per_sqm.kWh.SI.Res.HH.Thermal.SH.LPG.WH.Elc.Solar.Elec</t>
  </si>
  <si>
    <t>FEC_per_sqm.kWh.SI.Res.HH.Thermal.SH.LPG.WH.Elc.Solar.Solar</t>
  </si>
  <si>
    <t>FEC_per_sqm.kWh.SI.Res.HH.Thermal.SH.LPG.CO</t>
  </si>
  <si>
    <t>FEC_per_sqm.kWh.SI.Res.HH.Thermal.SH.LPG.CO.LPG.LPG</t>
  </si>
  <si>
    <t>FEC_per_sqm.kWh.SI.Res.HH.Thermal.SH.LPG.CO.Elc.Elec</t>
  </si>
  <si>
    <t>FEC_per_sqm.kWh.SI.Res.HH.Thermal.SH.Oil</t>
  </si>
  <si>
    <t>FEC_per_sqm.kWh.SI.Res.HH.Thermal.SH.Oil.SH</t>
  </si>
  <si>
    <t>FEC_per_sqm.kWh.SI.Res.HH.Thermal.SH.Oil.SH.Oil</t>
  </si>
  <si>
    <t>FEC_per_sqm.kWh.SI.Res.HH.Thermal.SH.Oil.SH.Elec</t>
  </si>
  <si>
    <t>FEC_per_sqm.kWh.SI.Res.HH.Thermal.SH.Oil.SC</t>
  </si>
  <si>
    <t>FEC_per_sqm.kWh.SI.Res.HH.Thermal.SH.Oil.SC.AC.Elec</t>
  </si>
  <si>
    <t>FEC_per_sqm.kWh.SI.Res.HH.Thermal.SH.Oil.WH</t>
  </si>
  <si>
    <t>FEC_per_sqm.kWh.SI.Res.HH.Thermal.SH.Oil.WH.Oil.NoSolar.Oil</t>
  </si>
  <si>
    <t>FEC_per_sqm.kWh.SI.Res.HH.Thermal.SH.Oil.WH.Oil.Solar</t>
  </si>
  <si>
    <t>FEC_per_sqm.kWh.SI.Res.HH.Thermal.SH.Oil.WH.Oil.Solar.Oil</t>
  </si>
  <si>
    <t>FEC_per_sqm.kWh.SI.Res.HH.Thermal.SH.Oil.WH.Oil.Solar.Solar</t>
  </si>
  <si>
    <t>FEC_per_sqm.kWh.SI.Res.HH.Thermal.SH.Oil.WH.Elc.NoSolar.Elec</t>
  </si>
  <si>
    <t>FEC_per_sqm.kWh.SI.Res.HH.Thermal.SH.Oil.WH.Elc.Solar</t>
  </si>
  <si>
    <t>FEC_per_sqm.kWh.SI.Res.HH.Thermal.SH.Oil.WH.Elc.Solar.Elec</t>
  </si>
  <si>
    <t>FEC_per_sqm.kWh.SI.Res.HH.Thermal.SH.Oil.WH.Elc.Solar.Solar</t>
  </si>
  <si>
    <t>FEC_per_sqm.kWh.SI.Res.HH.Thermal.SH.Oil.CO</t>
  </si>
  <si>
    <t>FEC_per_sqm.kWh.SI.Res.HH.Thermal.SH.Oil.CO.LPG.LPG</t>
  </si>
  <si>
    <t>FEC_per_sqm.kWh.SI.Res.HH.Thermal.SH.Oil.CO.Elc.Elec</t>
  </si>
  <si>
    <t>FEC_per_sqm.kWh.SI.Res.HH.Thermal.SH.Gas</t>
  </si>
  <si>
    <t>FEC_per_sqm.kWh.SI.Res.HH.Thermal.SH.Gas.SH</t>
  </si>
  <si>
    <t>FEC_per_sqm.kWh.SI.Res.HH.Thermal.SH.Gas.SH.Gas</t>
  </si>
  <si>
    <t>FEC_per_sqm.kWh.SI.Res.HH.Thermal.SH.Gas.SH.Elec</t>
  </si>
  <si>
    <t>FEC_per_sqm.kWh.SI.Res.HH.Thermal.SH.Gas.SC</t>
  </si>
  <si>
    <t>FEC_per_sqm.kWh.SI.Res.HH.Thermal.SH.Gas.SC.AC.Elec</t>
  </si>
  <si>
    <t>FEC_per_sqm.kWh.SI.Res.HH.Thermal.SH.Gas.WH</t>
  </si>
  <si>
    <t>FEC_per_sqm.kWh.SI.Res.HH.Thermal.SH.Gas.WH.Gas.NoSolar.Gas</t>
  </si>
  <si>
    <t>FEC_per_sqm.kWh.SI.Res.HH.Thermal.SH.Gas.WH.Gas.Solar</t>
  </si>
  <si>
    <t>FEC_per_sqm.kWh.SI.Res.HH.Thermal.SH.Gas.WH.Gas.Solar.Gas</t>
  </si>
  <si>
    <t>FEC_per_sqm.kWh.SI.Res.HH.Thermal.SH.Gas.WH.Gas.Solar.Solar</t>
  </si>
  <si>
    <t>FEC_per_sqm.kWh.SI.Res.HH.Thermal.SH.Gas.WH.Elc.NoSolar.Elec</t>
  </si>
  <si>
    <t>FEC_per_sqm.kWh.SI.Res.HH.Thermal.SH.Gas.WH.Elc.Solar</t>
  </si>
  <si>
    <t>FEC_per_sqm.kWh.SI.Res.HH.Thermal.SH.Gas.WH.Elc.Solar.Elec</t>
  </si>
  <si>
    <t>FEC_per_sqm.kWh.SI.Res.HH.Thermal.SH.Gas.WH.Elc.Solar.Solar</t>
  </si>
  <si>
    <t>FEC_per_sqm.kWh.SI.Res.HH.Thermal.SH.Gas.CO</t>
  </si>
  <si>
    <t>FEC_per_sqm.kWh.SI.Res.HH.Thermal.SH.Gas.CO.Gas.Gas</t>
  </si>
  <si>
    <t>FEC_per_sqm.kWh.SI.Res.HH.Thermal.SH.Gas.CO.Elc.Elec</t>
  </si>
  <si>
    <t>FEC_per_sqm.kWh.SI.Res.HH.Thermal.SH.Biomass</t>
  </si>
  <si>
    <t>FEC_per_sqm.kWh.SI.Res.HH.Thermal.SH.Biomass.SH</t>
  </si>
  <si>
    <t>FEC_per_sqm.kWh.SI.Res.HH.Thermal.SH.Biomass.SH.Biomass</t>
  </si>
  <si>
    <t>FEC_per_sqm.kWh.SI.Res.HH.Thermal.SH.Biomass.SH.Elec</t>
  </si>
  <si>
    <t>FEC_per_sqm.kWh.SI.Res.HH.Thermal.SH.Biomass.SC</t>
  </si>
  <si>
    <t>FEC_per_sqm.kWh.SI.Res.HH.Thermal.SH.Biomass.SC.AC.Elec</t>
  </si>
  <si>
    <t>FEC_per_sqm.kWh.SI.Res.HH.Thermal.SH.Biomass.WH</t>
  </si>
  <si>
    <t>FEC_per_sqm.kWh.SI.Res.HH.Thermal.SH.Biomass.WH.Biomass.NoSolar.Biomass</t>
  </si>
  <si>
    <t>FEC_per_sqm.kWh.SI.Res.HH.Thermal.SH.Biomass.WH.Biomass.Solar</t>
  </si>
  <si>
    <t>FEC_per_sqm.kWh.SI.Res.HH.Thermal.SH.Biomass.WH.Biomass.Solar.Biomass</t>
  </si>
  <si>
    <t>FEC_per_sqm.kWh.SI.Res.HH.Thermal.SH.Biomass.WH.Biomass.Solar.Solar</t>
  </si>
  <si>
    <t>FEC_per_sqm.kWh.SI.Res.HH.Thermal.SH.Biomass.WH.LPG.NoSolar.LPG</t>
  </si>
  <si>
    <t>FEC_per_sqm.kWh.SI.Res.HH.Thermal.SH.Biomass.WH.LPG.Solar</t>
  </si>
  <si>
    <t>FEC_per_sqm.kWh.SI.Res.HH.Thermal.SH.Biomass.WH.LPG.Solar.LPG</t>
  </si>
  <si>
    <t>FEC_per_sqm.kWh.SI.Res.HH.Thermal.SH.Biomass.WH.LPG.Solar.Solar</t>
  </si>
  <si>
    <t>FEC_per_sqm.kWh.SI.Res.HH.Thermal.SH.Biomass.WH.Elc.NoSolar.Elec</t>
  </si>
  <si>
    <t>FEC_per_sqm.kWh.SI.Res.HH.Thermal.SH.Biomass.WH.Elc.Solar</t>
  </si>
  <si>
    <t>FEC_per_sqm.kWh.SI.Res.HH.Thermal.SH.Biomass.WH.Elc.Solar.Elec</t>
  </si>
  <si>
    <t>FEC_per_sqm.kWh.SI.Res.HH.Thermal.SH.Biomass.WH.Elc.Solar.Solar</t>
  </si>
  <si>
    <t>FEC_per_sqm.kWh.SI.Res.HH.Thermal.SH.Biomass.CO</t>
  </si>
  <si>
    <t>FEC_per_sqm.kWh.SI.Res.HH.Thermal.SH.Biomass.CO.Biomass.Biomass</t>
  </si>
  <si>
    <t>FEC_per_sqm.kWh.SI.Res.HH.Thermal.SH.Biomass.CO.LPG.LPG</t>
  </si>
  <si>
    <t>FEC_per_sqm.kWh.SI.Res.HH.Thermal.SH.Biomass.CO.Elc.Elec</t>
  </si>
  <si>
    <t>FEC_per_sqm.kWh.SI.Res.HH.Thermal.SH.Geo</t>
  </si>
  <si>
    <t>FEC_per_sqm.kWh.SI.Res.HH.Thermal.SH.Geo.SH</t>
  </si>
  <si>
    <t>FEC_per_sqm.kWh.SI.Res.HH.Thermal.SH.Geo.SH.Geo</t>
  </si>
  <si>
    <t>FEC_per_sqm.kWh.SI.Res.HH.Thermal.SH.Geo.SH.Elec</t>
  </si>
  <si>
    <t>FEC_per_sqm.kWh.SI.Res.HH.Thermal.SH.Geo.SC</t>
  </si>
  <si>
    <t>FEC_per_sqm.kWh.SI.Res.HH.Thermal.SH.Geo.SC.AC.Elec</t>
  </si>
  <si>
    <t>FEC_per_sqm.kWh.SI.Res.HH.Thermal.SH.Geo.WH</t>
  </si>
  <si>
    <t>FEC_per_sqm.kWh.SI.Res.HH.Thermal.SH.Geo.WH.Geo.NoSolar.Geo</t>
  </si>
  <si>
    <t>FEC_per_sqm.kWh.SI.Res.HH.Thermal.SH.Geo.WH.Geo.Solar</t>
  </si>
  <si>
    <t>FEC_per_sqm.kWh.SI.Res.HH.Thermal.SH.Geo.WH.Geo.Solar.Geo</t>
  </si>
  <si>
    <t>FEC_per_sqm.kWh.SI.Res.HH.Thermal.SH.Geo.WH.Geo.Solar.Solar</t>
  </si>
  <si>
    <t>FEC_per_sqm.kWh.SI.Res.HH.Thermal.SH.Geo.WH.Elc.NoSolar.Elec</t>
  </si>
  <si>
    <t>FEC_per_sqm.kWh.SI.Res.HH.Thermal.SH.Geo.WH.Elc.Solar</t>
  </si>
  <si>
    <t>FEC_per_sqm.kWh.SI.Res.HH.Thermal.SH.Geo.WH.Elc.Solar.Elec</t>
  </si>
  <si>
    <t>FEC_per_sqm.kWh.SI.Res.HH.Thermal.SH.Geo.WH.Elc.Solar.Solar</t>
  </si>
  <si>
    <t>FEC_per_sqm.kWh.SI.Res.HH.Thermal.SH.Geo.CO</t>
  </si>
  <si>
    <t>FEC_per_sqm.kWh.SI.Res.HH.Thermal.SH.Geo.CO.LPG.LPG</t>
  </si>
  <si>
    <t>FEC_per_sqm.kWh.SI.Res.HH.Thermal.SH.Geo.CO.Elc.Elec</t>
  </si>
  <si>
    <t>FEC_per_sqm.kWh.SI.Res.HH.Thermal.SH.DistrHeat</t>
  </si>
  <si>
    <t>FEC_per_sqm.kWh.SI.Res.HH.Thermal.SH.DistrHeat.SH</t>
  </si>
  <si>
    <t>FEC_per_sqm.kWh.SI.Res.HH.Thermal.SH.DistrHeat.SH.Steam_Distr</t>
  </si>
  <si>
    <t>FEC_per_sqm.kWh.SI.Res.HH.Thermal.SH.DistrHeat.SH.Elec</t>
  </si>
  <si>
    <t>FEC_per_sqm.kWh.SI.Res.HH.Thermal.SH.DistrHeat.SC</t>
  </si>
  <si>
    <t>FEC_per_sqm.kWh.SI.Res.HH.Thermal.SH.DistrHeat.SC.AC.Elec</t>
  </si>
  <si>
    <t>FEC_per_sqm.kWh.SI.Res.HH.Thermal.SH.DistrHeat.WH</t>
  </si>
  <si>
    <t>FEC_per_sqm.kWh.SI.Res.HH.Thermal.SH.DistrHeat.WH.DistrHeat.NoSolar.Steam_Distr</t>
  </si>
  <si>
    <t>FEC_per_sqm.kWh.SI.Res.HH.Thermal.SH.DistrHeat.WH.DistrHeat.Solar</t>
  </si>
  <si>
    <t>FEC_per_sqm.kWh.SI.Res.HH.Thermal.SH.DistrHeat.WH.DistrHeat.Solar.Steam_Distr</t>
  </si>
  <si>
    <t>FEC_per_sqm.kWh.SI.Res.HH.Thermal.SH.DistrHeat.WH.DistrHeat.Solar.Solar</t>
  </si>
  <si>
    <t>FEC_per_sqm.kWh.SI.Res.HH.Thermal.SH.DistrHeat.WH.Elc.NoSolar.Elec</t>
  </si>
  <si>
    <t>FEC_per_sqm.kWh.SI.Res.HH.Thermal.SH.DistrHeat.WH.Elc.Solar</t>
  </si>
  <si>
    <t>FEC_per_sqm.kWh.SI.Res.HH.Thermal.SH.DistrHeat.WH.Elc.Solar.Elec</t>
  </si>
  <si>
    <t>FEC_per_sqm.kWh.SI.Res.HH.Thermal.SH.DistrHeat.WH.Elc.Solar.Solar</t>
  </si>
  <si>
    <t>FEC_per_sqm.kWh.SI.Res.HH.Thermal.SH.DistrHeat.CO</t>
  </si>
  <si>
    <t>FEC_per_sqm.kWh.SI.Res.HH.Thermal.SH.DistrHeat.CO.LPG.LPG</t>
  </si>
  <si>
    <t>FEC_per_sqm.kWh.SI.Res.HH.Thermal.SH.DistrHeat.CO.Elc.Elec</t>
  </si>
  <si>
    <t>FEC_per_sqm.kWh.SI.Res.HH.Thermal.SH.AdvElc</t>
  </si>
  <si>
    <t>FEC_per_sqm.kWh.SI.Res.HH.Thermal.SH.AdvElc.SH</t>
  </si>
  <si>
    <t>FEC_per_sqm.kWh.SI.Res.HH.Thermal.SH.AdvElc.SH.Elec</t>
  </si>
  <si>
    <t>FEC_per_sqm.kWh.SI.Res.HH.Thermal.SH.AdvElc.SC</t>
  </si>
  <si>
    <t>FEC_per_sqm.kWh.SI.Res.HH.Thermal.SH.AdvElc.SC.AC.Elec</t>
  </si>
  <si>
    <t>FEC_per_sqm.kWh.SI.Res.HH.Thermal.SH.AdvElc.WH</t>
  </si>
  <si>
    <t>FEC_per_sqm.kWh.SI.Res.HH.Thermal.SH.AdvElc.WH.LPG.NoSolar.LPG</t>
  </si>
  <si>
    <t>FEC_per_sqm.kWh.SI.Res.HH.Thermal.SH.AdvElc.WH.LPG.Solar</t>
  </si>
  <si>
    <t>FEC_per_sqm.kWh.SI.Res.HH.Thermal.SH.AdvElc.WH.LPG.Solar.LPG</t>
  </si>
  <si>
    <t>FEC_per_sqm.kWh.SI.Res.HH.Thermal.SH.AdvElc.WH.LPG.Solar.Solar</t>
  </si>
  <si>
    <t>FEC_per_sqm.kWh.SI.Res.HH.Thermal.SH.AdvElc.WH.Elc.NoSolar.Elec</t>
  </si>
  <si>
    <t>FEC_per_sqm.kWh.SI.Res.HH.Thermal.SH.AdvElc.WH.Elc.Solar</t>
  </si>
  <si>
    <t>FEC_per_sqm.kWh.SI.Res.HH.Thermal.SH.AdvElc.WH.Elc.Solar.Elec</t>
  </si>
  <si>
    <t>FEC_per_sqm.kWh.SI.Res.HH.Thermal.SH.AdvElc.WH.Elc.Solar.Solar</t>
  </si>
  <si>
    <t>FEC_per_sqm.kWh.SI.Res.HH.Thermal.SH.AdvElc.CO</t>
  </si>
  <si>
    <t>FEC_per_sqm.kWh.SI.Res.HH.Thermal.SH.AdvElc.CO.LPG.LPG</t>
  </si>
  <si>
    <t>FEC_per_sqm.kWh.SI.Res.HH.Thermal.SH.AdvElc.CO.Elc.Elec</t>
  </si>
  <si>
    <t>FEC_per_sqm.kWh.SI.Res.HH.Thermal.SH.ConvElc</t>
  </si>
  <si>
    <t>FEC_per_sqm.kWh.SI.Res.HH.Thermal.SH.ConvElc.SH</t>
  </si>
  <si>
    <t>FEC_per_sqm.kWh.SI.Res.HH.Thermal.SH.ConvElc.SH.Elec</t>
  </si>
  <si>
    <t>FEC_per_sqm.kWh.SI.Res.HH.Thermal.SH.ConvElc.SC</t>
  </si>
  <si>
    <t>FEC_per_sqm.kWh.SI.Res.HH.Thermal.SH.ConvElc.SC.AC.Elec</t>
  </si>
  <si>
    <t>FEC_per_sqm.kWh.SI.Res.HH.Thermal.SH.ConvElc.WH</t>
  </si>
  <si>
    <t>FEC_per_sqm.kWh.SI.Res.HH.Thermal.SH.ConvElc.WH.LPG.NoSolar.LPG</t>
  </si>
  <si>
    <t>FEC_per_sqm.kWh.SI.Res.HH.Thermal.SH.ConvElc.WH.LPG.Solar</t>
  </si>
  <si>
    <t>FEC_per_sqm.kWh.SI.Res.HH.Thermal.SH.ConvElc.WH.LPG.Solar.LPG</t>
  </si>
  <si>
    <t>FEC_per_sqm.kWh.SI.Res.HH.Thermal.SH.ConvElc.WH.LPG.Solar.Solar</t>
  </si>
  <si>
    <t>FEC_per_sqm.kWh.SI.Res.HH.Thermal.SH.ConvElc.WH.Elc.NoSolar.Elec</t>
  </si>
  <si>
    <t>FEC_per_sqm.kWh.SI.Res.HH.Thermal.SH.ConvElc.WH.Elc.Solar</t>
  </si>
  <si>
    <t>FEC_per_sqm.kWh.SI.Res.HH.Thermal.SH.ConvElc.WH.Elc.Solar.Elec</t>
  </si>
  <si>
    <t>FEC_per_sqm.kWh.SI.Res.HH.Thermal.SH.ConvElc.WH.Elc.Solar.Solar</t>
  </si>
  <si>
    <t>FEC_per_sqm.kWh.SI.Res.HH.Thermal.SH.ConvElc.CO</t>
  </si>
  <si>
    <t>FEC_per_sqm.kWh.SI.Res.HH.Thermal.SH.ConvElc.CO.LPG.LPG</t>
  </si>
  <si>
    <t>FEC_per_sqm.kWh.SI.Res.HH.Thermal.SH.ConvElc.CO.Elc.Elec</t>
  </si>
  <si>
    <t>SI - Thermal energy service per surface area (detailed structure)</t>
  </si>
  <si>
    <t>TES_per_sqm.kWh.SI.Res.HH.Thermal.SH.Solids</t>
  </si>
  <si>
    <t>TES_per_sqm.kWh.SI.Res.HH.Thermal.SH.Solids.SH</t>
  </si>
  <si>
    <t>TES_per_sqm.kWh.SI.Res.HH.Thermal.SH.Solids.SH.Solids</t>
  </si>
  <si>
    <t>TES_per_sqm.kWh.SI.Res.HH.Thermal.SH.Solids.SH.Elec</t>
  </si>
  <si>
    <t>TES_per_sqm.kWh.SI.Res.HH.Thermal.SH.Solids.SC</t>
  </si>
  <si>
    <t>TES_per_sqm.kWh.SI.Res.HH.Thermal.SH.Solids.SC.AC.Elec</t>
  </si>
  <si>
    <t>TES_per_sqm.kWh.SI.Res.HH.Thermal.SH.Solids.WH</t>
  </si>
  <si>
    <t>TES_per_sqm.kWh.SI.Res.HH.Thermal.SH.Solids.WH.Solids.NoSolar.Solids</t>
  </si>
  <si>
    <t>TES_per_sqm.kWh.SI.Res.HH.Thermal.SH.Solids.WH.LPG.NoSolar.LPG</t>
  </si>
  <si>
    <t>TES_per_sqm.kWh.SI.Res.HH.Thermal.SH.Solids.WH.LPG.Solar</t>
  </si>
  <si>
    <t>TES_per_sqm.kWh.SI.Res.HH.Thermal.SH.Solids.WH.LPG.Solar.LPG</t>
  </si>
  <si>
    <t>TES_per_sqm.kWh.SI.Res.HH.Thermal.SH.Solids.WH.LPG.Solar.Solar</t>
  </si>
  <si>
    <t>TES_per_sqm.kWh.SI.Res.HH.Thermal.SH.Solids.WH.Elc.NoSolar.Elec</t>
  </si>
  <si>
    <t>TES_per_sqm.kWh.SI.Res.HH.Thermal.SH.Solids.WH.Elc.Solar</t>
  </si>
  <si>
    <t>TES_per_sqm.kWh.SI.Res.HH.Thermal.SH.Solids.WH.Elc.Solar.Elec</t>
  </si>
  <si>
    <t>TES_per_sqm.kWh.SI.Res.HH.Thermal.SH.Solids.WH.Elc.Solar.Solar</t>
  </si>
  <si>
    <t>TES_per_sqm.kWh.SI.Res.HH.Thermal.SH.Solids.CO</t>
  </si>
  <si>
    <t>TES_per_sqm.kWh.SI.Res.HH.Thermal.SH.Solids.CO.Solids.Solids</t>
  </si>
  <si>
    <t>TES_per_sqm.kWh.SI.Res.HH.Thermal.SH.Solids.CO.LPG.LPG</t>
  </si>
  <si>
    <t>TES_per_sqm.kWh.SI.Res.HH.Thermal.SH.Solids.CO.Elc.Elec</t>
  </si>
  <si>
    <t>TES_per_sqm.kWh.SI.Res.HH.Thermal.SH.LPG</t>
  </si>
  <si>
    <t>TES_per_sqm.kWh.SI.Res.HH.Thermal.SH.LPG.SH</t>
  </si>
  <si>
    <t>TES_per_sqm.kWh.SI.Res.HH.Thermal.SH.LPG.SH.LPG</t>
  </si>
  <si>
    <t>TES_per_sqm.kWh.SI.Res.HH.Thermal.SH.LPG.SH.Elec</t>
  </si>
  <si>
    <t>TES_per_sqm.kWh.SI.Res.HH.Thermal.SH.LPG.SC</t>
  </si>
  <si>
    <t>TES_per_sqm.kWh.SI.Res.HH.Thermal.SH.LPG.SC.AC.Elec</t>
  </si>
  <si>
    <t>TES_per_sqm.kWh.SI.Res.HH.Thermal.SH.LPG.WH</t>
  </si>
  <si>
    <t>TES_per_sqm.kWh.SI.Res.HH.Thermal.SH.LPG.WH.LPG.NoSolar.LPG</t>
  </si>
  <si>
    <t>TES_per_sqm.kWh.SI.Res.HH.Thermal.SH.LPG.WH.LPG.Solar</t>
  </si>
  <si>
    <t>TES_per_sqm.kWh.SI.Res.HH.Thermal.SH.LPG.WH.LPG.Solar.LPG</t>
  </si>
  <si>
    <t>TES_per_sqm.kWh.SI.Res.HH.Thermal.SH.LPG.WH.LPG.Solar.Solar</t>
  </si>
  <si>
    <t>TES_per_sqm.kWh.SI.Res.HH.Thermal.SH.LPG.WH.Elc.NoSolar.Elec</t>
  </si>
  <si>
    <t>TES_per_sqm.kWh.SI.Res.HH.Thermal.SH.LPG.WH.Elc.Solar</t>
  </si>
  <si>
    <t>TES_per_sqm.kWh.SI.Res.HH.Thermal.SH.LPG.WH.Elc.Solar.Elec</t>
  </si>
  <si>
    <t>TES_per_sqm.kWh.SI.Res.HH.Thermal.SH.LPG.WH.Elc.Solar.Solar</t>
  </si>
  <si>
    <t>TES_per_sqm.kWh.SI.Res.HH.Thermal.SH.LPG.CO</t>
  </si>
  <si>
    <t>TES_per_sqm.kWh.SI.Res.HH.Thermal.SH.LPG.CO.LPG.LPG</t>
  </si>
  <si>
    <t>TES_per_sqm.kWh.SI.Res.HH.Thermal.SH.LPG.CO.Elc.Elec</t>
  </si>
  <si>
    <t>TES_per_sqm.kWh.SI.Res.HH.Thermal.SH.Oil</t>
  </si>
  <si>
    <t>TES_per_sqm.kWh.SI.Res.HH.Thermal.SH.Oil.SH</t>
  </si>
  <si>
    <t>TES_per_sqm.kWh.SI.Res.HH.Thermal.SH.Oil.SH.Oil</t>
  </si>
  <si>
    <t>TES_per_sqm.kWh.SI.Res.HH.Thermal.SH.Oil.SH.Elec</t>
  </si>
  <si>
    <t>TES_per_sqm.kWh.SI.Res.HH.Thermal.SH.Oil.SC</t>
  </si>
  <si>
    <t>TES_per_sqm.kWh.SI.Res.HH.Thermal.SH.Oil.SC.AC.Elec</t>
  </si>
  <si>
    <t>TES_per_sqm.kWh.SI.Res.HH.Thermal.SH.Oil.WH</t>
  </si>
  <si>
    <t>TES_per_sqm.kWh.SI.Res.HH.Thermal.SH.Oil.WH.Oil.NoSolar.Oil</t>
  </si>
  <si>
    <t>TES_per_sqm.kWh.SI.Res.HH.Thermal.SH.Oil.WH.Oil.Solar</t>
  </si>
  <si>
    <t>TES_per_sqm.kWh.SI.Res.HH.Thermal.SH.Oil.WH.Oil.Solar.Oil</t>
  </si>
  <si>
    <t>TES_per_sqm.kWh.SI.Res.HH.Thermal.SH.Oil.WH.Oil.Solar.Solar</t>
  </si>
  <si>
    <t>TES_per_sqm.kWh.SI.Res.HH.Thermal.SH.Oil.WH.Elc.NoSolar.Elec</t>
  </si>
  <si>
    <t>TES_per_sqm.kWh.SI.Res.HH.Thermal.SH.Oil.WH.Elc.Solar</t>
  </si>
  <si>
    <t>TES_per_sqm.kWh.SI.Res.HH.Thermal.SH.Oil.WH.Elc.Solar.Elec</t>
  </si>
  <si>
    <t>TES_per_sqm.kWh.SI.Res.HH.Thermal.SH.Oil.WH.Elc.Solar.Solar</t>
  </si>
  <si>
    <t>TES_per_sqm.kWh.SI.Res.HH.Thermal.SH.Oil.CO</t>
  </si>
  <si>
    <t>TES_per_sqm.kWh.SI.Res.HH.Thermal.SH.Oil.CO.LPG.LPG</t>
  </si>
  <si>
    <t>TES_per_sqm.kWh.SI.Res.HH.Thermal.SH.Oil.CO.Elc.Elec</t>
  </si>
  <si>
    <t>TES_per_sqm.kWh.SI.Res.HH.Thermal.SH.Gas</t>
  </si>
  <si>
    <t>TES_per_sqm.kWh.SI.Res.HH.Thermal.SH.Gas.SH</t>
  </si>
  <si>
    <t>TES_per_sqm.kWh.SI.Res.HH.Thermal.SH.Gas.SH.Gas</t>
  </si>
  <si>
    <t>TES_per_sqm.kWh.SI.Res.HH.Thermal.SH.Gas.SH.Elec</t>
  </si>
  <si>
    <t>TES_per_sqm.kWh.SI.Res.HH.Thermal.SH.Gas.SC</t>
  </si>
  <si>
    <t>TES_per_sqm.kWh.SI.Res.HH.Thermal.SH.Gas.SC.AC.Elec</t>
  </si>
  <si>
    <t>TES_per_sqm.kWh.SI.Res.HH.Thermal.SH.Gas.WH</t>
  </si>
  <si>
    <t>TES_per_sqm.kWh.SI.Res.HH.Thermal.SH.Gas.WH.Gas.NoSolar.Gas</t>
  </si>
  <si>
    <t>TES_per_sqm.kWh.SI.Res.HH.Thermal.SH.Gas.WH.Gas.Solar</t>
  </si>
  <si>
    <t>TES_per_sqm.kWh.SI.Res.HH.Thermal.SH.Gas.WH.Gas.Solar.Gas</t>
  </si>
  <si>
    <t>TES_per_sqm.kWh.SI.Res.HH.Thermal.SH.Gas.WH.Gas.Solar.Solar</t>
  </si>
  <si>
    <t>TES_per_sqm.kWh.SI.Res.HH.Thermal.SH.Gas.WH.Elc.NoSolar.Elec</t>
  </si>
  <si>
    <t>TES_per_sqm.kWh.SI.Res.HH.Thermal.SH.Gas.WH.Elc.Solar</t>
  </si>
  <si>
    <t>TES_per_sqm.kWh.SI.Res.HH.Thermal.SH.Gas.WH.Elc.Solar.Elec</t>
  </si>
  <si>
    <t>TES_per_sqm.kWh.SI.Res.HH.Thermal.SH.Gas.WH.Elc.Solar.Solar</t>
  </si>
  <si>
    <t>TES_per_sqm.kWh.SI.Res.HH.Thermal.SH.Gas.CO</t>
  </si>
  <si>
    <t>TES_per_sqm.kWh.SI.Res.HH.Thermal.SH.Gas.CO.Gas.Gas</t>
  </si>
  <si>
    <t>TES_per_sqm.kWh.SI.Res.HH.Thermal.SH.Gas.CO.Elc.Elec</t>
  </si>
  <si>
    <t>TES_per_sqm.kWh.SI.Res.HH.Thermal.SH.Biomass</t>
  </si>
  <si>
    <t>TES_per_sqm.kWh.SI.Res.HH.Thermal.SH.Biomass.SH</t>
  </si>
  <si>
    <t>TES_per_sqm.kWh.SI.Res.HH.Thermal.SH.Biomass.SH.Biomass</t>
  </si>
  <si>
    <t>TES_per_sqm.kWh.SI.Res.HH.Thermal.SH.Biomass.SH.Elec</t>
  </si>
  <si>
    <t>TES_per_sqm.kWh.SI.Res.HH.Thermal.SH.Biomass.SC</t>
  </si>
  <si>
    <t>TES_per_sqm.kWh.SI.Res.HH.Thermal.SH.Biomass.SC.AC.Elec</t>
  </si>
  <si>
    <t>TES_per_sqm.kWh.SI.Res.HH.Thermal.SH.Biomass.WH</t>
  </si>
  <si>
    <t>TES_per_sqm.kWh.SI.Res.HH.Thermal.SH.Biomass.WH.Biomass.NoSolar.Biomass</t>
  </si>
  <si>
    <t>TES_per_sqm.kWh.SI.Res.HH.Thermal.SH.Biomass.WH.Biomass.Solar</t>
  </si>
  <si>
    <t>TES_per_sqm.kWh.SI.Res.HH.Thermal.SH.Biomass.WH.Biomass.Solar.Biomass</t>
  </si>
  <si>
    <t>TES_per_sqm.kWh.SI.Res.HH.Thermal.SH.Biomass.WH.Biomass.Solar.Solar</t>
  </si>
  <si>
    <t>TES_per_sqm.kWh.SI.Res.HH.Thermal.SH.Biomass.WH.LPG.NoSolar.LPG</t>
  </si>
  <si>
    <t>TES_per_sqm.kWh.SI.Res.HH.Thermal.SH.Biomass.WH.LPG.Solar</t>
  </si>
  <si>
    <t>TES_per_sqm.kWh.SI.Res.HH.Thermal.SH.Biomass.WH.LPG.Solar.LPG</t>
  </si>
  <si>
    <t>TES_per_sqm.kWh.SI.Res.HH.Thermal.SH.Biomass.WH.LPG.Solar.Solar</t>
  </si>
  <si>
    <t>TES_per_sqm.kWh.SI.Res.HH.Thermal.SH.Biomass.WH.Elc.NoSolar.Elec</t>
  </si>
  <si>
    <t>TES_per_sqm.kWh.SI.Res.HH.Thermal.SH.Biomass.WH.Elc.Solar</t>
  </si>
  <si>
    <t>TES_per_sqm.kWh.SI.Res.HH.Thermal.SH.Biomass.WH.Elc.Solar.Elec</t>
  </si>
  <si>
    <t>TES_per_sqm.kWh.SI.Res.HH.Thermal.SH.Biomass.WH.Elc.Solar.Solar</t>
  </si>
  <si>
    <t>TES_per_sqm.kWh.SI.Res.HH.Thermal.SH.Biomass.CO</t>
  </si>
  <si>
    <t>TES_per_sqm.kWh.SI.Res.HH.Thermal.SH.Biomass.CO.Biomass.Biomass</t>
  </si>
  <si>
    <t>TES_per_sqm.kWh.SI.Res.HH.Thermal.SH.Biomass.CO.LPG.LPG</t>
  </si>
  <si>
    <t>TES_per_sqm.kWh.SI.Res.HH.Thermal.SH.Biomass.CO.Elc.Elec</t>
  </si>
  <si>
    <t>TES_per_sqm.kWh.SI.Res.HH.Thermal.SH.Geo</t>
  </si>
  <si>
    <t>TES_per_sqm.kWh.SI.Res.HH.Thermal.SH.Geo.SH</t>
  </si>
  <si>
    <t>TES_per_sqm.kWh.SI.Res.HH.Thermal.SH.Geo.SH.Geo</t>
  </si>
  <si>
    <t>TES_per_sqm.kWh.SI.Res.HH.Thermal.SH.Geo.SH.Elec</t>
  </si>
  <si>
    <t>TES_per_sqm.kWh.SI.Res.HH.Thermal.SH.Geo.SC</t>
  </si>
  <si>
    <t>TES_per_sqm.kWh.SI.Res.HH.Thermal.SH.Geo.SC.AC.Elec</t>
  </si>
  <si>
    <t>TES_per_sqm.kWh.SI.Res.HH.Thermal.SH.Geo.WH</t>
  </si>
  <si>
    <t>TES_per_sqm.kWh.SI.Res.HH.Thermal.SH.Geo.WH.Geo.NoSolar.Geo</t>
  </si>
  <si>
    <t>TES_per_sqm.kWh.SI.Res.HH.Thermal.SH.Geo.WH.Geo.Solar</t>
  </si>
  <si>
    <t>TES_per_sqm.kWh.SI.Res.HH.Thermal.SH.Geo.WH.Geo.Solar.Geo</t>
  </si>
  <si>
    <t>TES_per_sqm.kWh.SI.Res.HH.Thermal.SH.Geo.WH.Geo.Solar.Solar</t>
  </si>
  <si>
    <t>TES_per_sqm.kWh.SI.Res.HH.Thermal.SH.Geo.WH.Elc.NoSolar.Elec</t>
  </si>
  <si>
    <t>TES_per_sqm.kWh.SI.Res.HH.Thermal.SH.Geo.WH.Elc.Solar</t>
  </si>
  <si>
    <t>TES_per_sqm.kWh.SI.Res.HH.Thermal.SH.Geo.WH.Elc.Solar.Elec</t>
  </si>
  <si>
    <t>TES_per_sqm.kWh.SI.Res.HH.Thermal.SH.Geo.WH.Elc.Solar.Solar</t>
  </si>
  <si>
    <t>TES_per_sqm.kWh.SI.Res.HH.Thermal.SH.Geo.CO</t>
  </si>
  <si>
    <t>TES_per_sqm.kWh.SI.Res.HH.Thermal.SH.Geo.CO.LPG.LPG</t>
  </si>
  <si>
    <t>TES_per_sqm.kWh.SI.Res.HH.Thermal.SH.Geo.CO.Elc.Elec</t>
  </si>
  <si>
    <t>TES_per_sqm.kWh.SI.Res.HH.Thermal.SH.DistrHeat</t>
  </si>
  <si>
    <t>TES_per_sqm.kWh.SI.Res.HH.Thermal.SH.DistrHeat.SH</t>
  </si>
  <si>
    <t>TES_per_sqm.kWh.SI.Res.HH.Thermal.SH.DistrHeat.SH.Steam_Distr</t>
  </si>
  <si>
    <t>TES_per_sqm.kWh.SI.Res.HH.Thermal.SH.DistrHeat.SH.Elec</t>
  </si>
  <si>
    <t>TES_per_sqm.kWh.SI.Res.HH.Thermal.SH.DistrHeat.SC</t>
  </si>
  <si>
    <t>TES_per_sqm.kWh.SI.Res.HH.Thermal.SH.DistrHeat.SC.AC.Elec</t>
  </si>
  <si>
    <t>TES_per_sqm.kWh.SI.Res.HH.Thermal.SH.DistrHeat.WH</t>
  </si>
  <si>
    <t>TES_per_sqm.kWh.SI.Res.HH.Thermal.SH.DistrHeat.WH.DistrHeat.NoSolar.Steam_Distr</t>
  </si>
  <si>
    <t>TES_per_sqm.kWh.SI.Res.HH.Thermal.SH.DistrHeat.WH.DistrHeat.Solar</t>
  </si>
  <si>
    <t>TES_per_sqm.kWh.SI.Res.HH.Thermal.SH.DistrHeat.WH.DistrHeat.Solar.Steam_Distr</t>
  </si>
  <si>
    <t>TES_per_sqm.kWh.SI.Res.HH.Thermal.SH.DistrHeat.WH.DistrHeat.Solar.Solar</t>
  </si>
  <si>
    <t>TES_per_sqm.kWh.SI.Res.HH.Thermal.SH.DistrHeat.WH.Elc.NoSolar.Elec</t>
  </si>
  <si>
    <t>TES_per_sqm.kWh.SI.Res.HH.Thermal.SH.DistrHeat.WH.Elc.Solar</t>
  </si>
  <si>
    <t>TES_per_sqm.kWh.SI.Res.HH.Thermal.SH.DistrHeat.WH.Elc.Solar.Elec</t>
  </si>
  <si>
    <t>TES_per_sqm.kWh.SI.Res.HH.Thermal.SH.DistrHeat.WH.Elc.Solar.Solar</t>
  </si>
  <si>
    <t>TES_per_sqm.kWh.SI.Res.HH.Thermal.SH.DistrHeat.CO</t>
  </si>
  <si>
    <t>TES_per_sqm.kWh.SI.Res.HH.Thermal.SH.DistrHeat.CO.LPG.LPG</t>
  </si>
  <si>
    <t>TES_per_sqm.kWh.SI.Res.HH.Thermal.SH.DistrHeat.CO.Elc.Elec</t>
  </si>
  <si>
    <t>TES_per_sqm.kWh.SI.Res.HH.Thermal.SH.AdvElc</t>
  </si>
  <si>
    <t>TES_per_sqm.kWh.SI.Res.HH.Thermal.SH.AdvElc.SH</t>
  </si>
  <si>
    <t>TES_per_sqm.kWh.SI.Res.HH.Thermal.SH.AdvElc.SH.Elec</t>
  </si>
  <si>
    <t>TES_per_sqm.kWh.SI.Res.HH.Thermal.SH.AdvElc.SC</t>
  </si>
  <si>
    <t>TES_per_sqm.kWh.SI.Res.HH.Thermal.SH.AdvElc.SC.AC.Elec</t>
  </si>
  <si>
    <t>TES_per_sqm.kWh.SI.Res.HH.Thermal.SH.AdvElc.WH</t>
  </si>
  <si>
    <t>TES_per_sqm.kWh.SI.Res.HH.Thermal.SH.AdvElc.WH.LPG.NoSolar.LPG</t>
  </si>
  <si>
    <t>TES_per_sqm.kWh.SI.Res.HH.Thermal.SH.AdvElc.WH.LPG.Solar</t>
  </si>
  <si>
    <t>TES_per_sqm.kWh.SI.Res.HH.Thermal.SH.AdvElc.WH.LPG.Solar.LPG</t>
  </si>
  <si>
    <t>TES_per_sqm.kWh.SI.Res.HH.Thermal.SH.AdvElc.WH.LPG.Solar.Solar</t>
  </si>
  <si>
    <t>TES_per_sqm.kWh.SI.Res.HH.Thermal.SH.AdvElc.WH.Elc.NoSolar.Elec</t>
  </si>
  <si>
    <t>TES_per_sqm.kWh.SI.Res.HH.Thermal.SH.AdvElc.WH.Elc.Solar</t>
  </si>
  <si>
    <t>TES_per_sqm.kWh.SI.Res.HH.Thermal.SH.AdvElc.WH.Elc.Solar.Elec</t>
  </si>
  <si>
    <t>TES_per_sqm.kWh.SI.Res.HH.Thermal.SH.AdvElc.WH.Elc.Solar.Solar</t>
  </si>
  <si>
    <t>TES_per_sqm.kWh.SI.Res.HH.Thermal.SH.AdvElc.CO</t>
  </si>
  <si>
    <t>TES_per_sqm.kWh.SI.Res.HH.Thermal.SH.AdvElc.CO.LPG.LPG</t>
  </si>
  <si>
    <t>TES_per_sqm.kWh.SI.Res.HH.Thermal.SH.AdvElc.CO.Elc.Elec</t>
  </si>
  <si>
    <t>TES_per_sqm.kWh.SI.Res.HH.Thermal.SH.ConvElc</t>
  </si>
  <si>
    <t>TES_per_sqm.kWh.SI.Res.HH.Thermal.SH.ConvElc.SH</t>
  </si>
  <si>
    <t>TES_per_sqm.kWh.SI.Res.HH.Thermal.SH.ConvElc.SH.Elec</t>
  </si>
  <si>
    <t>TES_per_sqm.kWh.SI.Res.HH.Thermal.SH.ConvElc.SC</t>
  </si>
  <si>
    <t>TES_per_sqm.kWh.SI.Res.HH.Thermal.SH.ConvElc.SC.AC.Elec</t>
  </si>
  <si>
    <t>TES_per_sqm.kWh.SI.Res.HH.Thermal.SH.ConvElc.WH</t>
  </si>
  <si>
    <t>TES_per_sqm.kWh.SI.Res.HH.Thermal.SH.ConvElc.WH.LPG.NoSolar.LPG</t>
  </si>
  <si>
    <t>TES_per_sqm.kWh.SI.Res.HH.Thermal.SH.ConvElc.WH.LPG.Solar</t>
  </si>
  <si>
    <t>TES_per_sqm.kWh.SI.Res.HH.Thermal.SH.ConvElc.WH.LPG.Solar.LPG</t>
  </si>
  <si>
    <t>TES_per_sqm.kWh.SI.Res.HH.Thermal.SH.ConvElc.WH.LPG.Solar.Solar</t>
  </si>
  <si>
    <t>TES_per_sqm.kWh.SI.Res.HH.Thermal.SH.ConvElc.WH.Elc.NoSolar.Elec</t>
  </si>
  <si>
    <t>TES_per_sqm.kWh.SI.Res.HH.Thermal.SH.ConvElc.WH.Elc.Solar</t>
  </si>
  <si>
    <t>TES_per_sqm.kWh.SI.Res.HH.Thermal.SH.ConvElc.WH.Elc.Solar.Elec</t>
  </si>
  <si>
    <t>TES_per_sqm.kWh.SI.Res.HH.Thermal.SH.ConvElc.WH.Elc.Solar.Solar</t>
  </si>
  <si>
    <t>TES_per_sqm.kWh.SI.Res.HH.Thermal.SH.ConvElc.CO</t>
  </si>
  <si>
    <t>TES_per_sqm.kWh.SI.Res.HH.Thermal.SH.ConvElc.CO.LPG.LPG</t>
  </si>
  <si>
    <t>TES_per_sqm.kWh.SI.Res.HH.Thermal.SH.ConvElc.CO.Elc.Elec</t>
  </si>
  <si>
    <t>SI - CO2 emissions per surface area (detailed structure)</t>
  </si>
  <si>
    <t>EMI_per_sqm.kgCO2.SI.Res.HH.Thermal.SH.Solids</t>
  </si>
  <si>
    <t>EMI_per_sqm.kgCO2.SI.Res.HH.Thermal.SH.Solids.SH</t>
  </si>
  <si>
    <t>EMI_per_sqm.kgCO2.SI.Res.HH.Thermal.SH.Solids.SH.Solids</t>
  </si>
  <si>
    <t>EMI_per_sqm.kgCO2.SI.Res.HH.Thermal.SH.Solids.SH.Elec</t>
  </si>
  <si>
    <t>EMI_per_sqm.kgCO2.SI.Res.HH.Thermal.SH.Solids.SC</t>
  </si>
  <si>
    <t>EMI_per_sqm.kgCO2.SI.Res.HH.Thermal.SH.Solids.SC.AC.Elec</t>
  </si>
  <si>
    <t>EMI_per_sqm.kgCO2.SI.Res.HH.Thermal.SH.Solids.WH</t>
  </si>
  <si>
    <t>EMI_per_sqm.kgCO2.SI.Res.HH.Thermal.SH.Solids.WH.Solids.NoSolar.Solids</t>
  </si>
  <si>
    <t>EMI_per_sqm.kgCO2.SI.Res.HH.Thermal.SH.Solids.WH.LPG.NoSolar.LPG</t>
  </si>
  <si>
    <t>EMI_per_sqm.kgCO2.SI.Res.HH.Thermal.SH.Solids.WH.LPG.Solar</t>
  </si>
  <si>
    <t>EMI_per_sqm.kgCO2.SI.Res.HH.Thermal.SH.Solids.WH.LPG.Solar.LPG</t>
  </si>
  <si>
    <t>EMI_per_sqm.kgCO2.SI.Res.HH.Thermal.SH.Solids.WH.LPG.Solar.Solar</t>
  </si>
  <si>
    <t>EMI_per_sqm.kgCO2.SI.Res.HH.Thermal.SH.Solids.WH.Elc.NoSolar.Elec</t>
  </si>
  <si>
    <t>EMI_per_sqm.kgCO2.SI.Res.HH.Thermal.SH.Solids.WH.Elc.Solar</t>
  </si>
  <si>
    <t>EMI_per_sqm.kgCO2.SI.Res.HH.Thermal.SH.Solids.WH.Elc.Solar.Elec</t>
  </si>
  <si>
    <t>EMI_per_sqm.kgCO2.SI.Res.HH.Thermal.SH.Solids.WH.Elc.Solar.Solar</t>
  </si>
  <si>
    <t>EMI_per_sqm.kgCO2.SI.Res.HH.Thermal.SH.Solids.CO</t>
  </si>
  <si>
    <t>EMI_per_sqm.kgCO2.SI.Res.HH.Thermal.SH.Solids.CO.Solids.Solids</t>
  </si>
  <si>
    <t>EMI_per_sqm.kgCO2.SI.Res.HH.Thermal.SH.Solids.CO.LPG.LPG</t>
  </si>
  <si>
    <t>EMI_per_sqm.kgCO2.SI.Res.HH.Thermal.SH.Solids.CO.Elc.Elec</t>
  </si>
  <si>
    <t>EMI_per_sqm.kgCO2.SI.Res.HH.Thermal.SH.LPG</t>
  </si>
  <si>
    <t>EMI_per_sqm.kgCO2.SI.Res.HH.Thermal.SH.LPG.SH</t>
  </si>
  <si>
    <t>EMI_per_sqm.kgCO2.SI.Res.HH.Thermal.SH.LPG.SH.LPG</t>
  </si>
  <si>
    <t>EMI_per_sqm.kgCO2.SI.Res.HH.Thermal.SH.LPG.SH.Elec</t>
  </si>
  <si>
    <t>EMI_per_sqm.kgCO2.SI.Res.HH.Thermal.SH.LPG.SC</t>
  </si>
  <si>
    <t>EMI_per_sqm.kgCO2.SI.Res.HH.Thermal.SH.LPG.SC.AC.Elec</t>
  </si>
  <si>
    <t>EMI_per_sqm.kgCO2.SI.Res.HH.Thermal.SH.LPG.WH</t>
  </si>
  <si>
    <t>EMI_per_sqm.kgCO2.SI.Res.HH.Thermal.SH.LPG.WH.LPG.NoSolar.LPG</t>
  </si>
  <si>
    <t>EMI_per_sqm.kgCO2.SI.Res.HH.Thermal.SH.LPG.WH.LPG.Solar</t>
  </si>
  <si>
    <t>EMI_per_sqm.kgCO2.SI.Res.HH.Thermal.SH.LPG.WH.LPG.Solar.LPG</t>
  </si>
  <si>
    <t>EMI_per_sqm.kgCO2.SI.Res.HH.Thermal.SH.LPG.WH.LPG.Solar.Solar</t>
  </si>
  <si>
    <t>EMI_per_sqm.kgCO2.SI.Res.HH.Thermal.SH.LPG.WH.Elc.NoSolar.Elec</t>
  </si>
  <si>
    <t>EMI_per_sqm.kgCO2.SI.Res.HH.Thermal.SH.LPG.WH.Elc.Solar</t>
  </si>
  <si>
    <t>EMI_per_sqm.kgCO2.SI.Res.HH.Thermal.SH.LPG.WH.Elc.Solar.Elec</t>
  </si>
  <si>
    <t>EMI_per_sqm.kgCO2.SI.Res.HH.Thermal.SH.LPG.WH.Elc.Solar.Solar</t>
  </si>
  <si>
    <t>EMI_per_sqm.kgCO2.SI.Res.HH.Thermal.SH.LPG.CO</t>
  </si>
  <si>
    <t>EMI_per_sqm.kgCO2.SI.Res.HH.Thermal.SH.LPG.CO.LPG.LPG</t>
  </si>
  <si>
    <t>EMI_per_sqm.kgCO2.SI.Res.HH.Thermal.SH.LPG.CO.Elc.Elec</t>
  </si>
  <si>
    <t>EMI_per_sqm.kgCO2.SI.Res.HH.Thermal.SH.Oil</t>
  </si>
  <si>
    <t>EMI_per_sqm.kgCO2.SI.Res.HH.Thermal.SH.Oil.SH</t>
  </si>
  <si>
    <t>EMI_per_sqm.kgCO2.SI.Res.HH.Thermal.SH.Oil.SH.Oil</t>
  </si>
  <si>
    <t>EMI_per_sqm.kgCO2.SI.Res.HH.Thermal.SH.Oil.SH.Elec</t>
  </si>
  <si>
    <t>EMI_per_sqm.kgCO2.SI.Res.HH.Thermal.SH.Oil.SC</t>
  </si>
  <si>
    <t>EMI_per_sqm.kgCO2.SI.Res.HH.Thermal.SH.Oil.SC.AC.Elec</t>
  </si>
  <si>
    <t>EMI_per_sqm.kgCO2.SI.Res.HH.Thermal.SH.Oil.WH</t>
  </si>
  <si>
    <t>EMI_per_sqm.kgCO2.SI.Res.HH.Thermal.SH.Oil.WH.Oil.NoSolar.Oil</t>
  </si>
  <si>
    <t>EMI_per_sqm.kgCO2.SI.Res.HH.Thermal.SH.Oil.WH.Oil.Solar</t>
  </si>
  <si>
    <t>EMI_per_sqm.kgCO2.SI.Res.HH.Thermal.SH.Oil.WH.Oil.Solar.Oil</t>
  </si>
  <si>
    <t>EMI_per_sqm.kgCO2.SI.Res.HH.Thermal.SH.Oil.WH.Oil.Solar.Solar</t>
  </si>
  <si>
    <t>EMI_per_sqm.kgCO2.SI.Res.HH.Thermal.SH.Oil.WH.Elc.NoSolar.Elec</t>
  </si>
  <si>
    <t>EMI_per_sqm.kgCO2.SI.Res.HH.Thermal.SH.Oil.WH.Elc.Solar</t>
  </si>
  <si>
    <t>EMI_per_sqm.kgCO2.SI.Res.HH.Thermal.SH.Oil.WH.Elc.Solar.Elec</t>
  </si>
  <si>
    <t>EMI_per_sqm.kgCO2.SI.Res.HH.Thermal.SH.Oil.WH.Elc.Solar.Solar</t>
  </si>
  <si>
    <t>EMI_per_sqm.kgCO2.SI.Res.HH.Thermal.SH.Oil.CO</t>
  </si>
  <si>
    <t>EMI_per_sqm.kgCO2.SI.Res.HH.Thermal.SH.Oil.CO.LPG.LPG</t>
  </si>
  <si>
    <t>EMI_per_sqm.kgCO2.SI.Res.HH.Thermal.SH.Oil.CO.Elc.Elec</t>
  </si>
  <si>
    <t>EMI_per_sqm.kgCO2.SI.Res.HH.Thermal.SH.Gas</t>
  </si>
  <si>
    <t>EMI_per_sqm.kgCO2.SI.Res.HH.Thermal.SH.Gas.SH</t>
  </si>
  <si>
    <t>EMI_per_sqm.kgCO2.SI.Res.HH.Thermal.SH.Gas.SH.Gas</t>
  </si>
  <si>
    <t>EMI_per_sqm.kgCO2.SI.Res.HH.Thermal.SH.Gas.SH.Elec</t>
  </si>
  <si>
    <t>EMI_per_sqm.kgCO2.SI.Res.HH.Thermal.SH.Gas.SC</t>
  </si>
  <si>
    <t>EMI_per_sqm.kgCO2.SI.Res.HH.Thermal.SH.Gas.SC.AC.Elec</t>
  </si>
  <si>
    <t>EMI_per_sqm.kgCO2.SI.Res.HH.Thermal.SH.Gas.WH</t>
  </si>
  <si>
    <t>EMI_per_sqm.kgCO2.SI.Res.HH.Thermal.SH.Gas.WH.Gas.NoSolar.Gas</t>
  </si>
  <si>
    <t>EMI_per_sqm.kgCO2.SI.Res.HH.Thermal.SH.Gas.WH.Gas.Solar</t>
  </si>
  <si>
    <t>EMI_per_sqm.kgCO2.SI.Res.HH.Thermal.SH.Gas.WH.Gas.Solar.Gas</t>
  </si>
  <si>
    <t>EMI_per_sqm.kgCO2.SI.Res.HH.Thermal.SH.Gas.WH.Gas.Solar.Solar</t>
  </si>
  <si>
    <t>EMI_per_sqm.kgCO2.SI.Res.HH.Thermal.SH.Gas.WH.Elc.NoSolar.Elec</t>
  </si>
  <si>
    <t>EMI_per_sqm.kgCO2.SI.Res.HH.Thermal.SH.Gas.WH.Elc.Solar</t>
  </si>
  <si>
    <t>EMI_per_sqm.kgCO2.SI.Res.HH.Thermal.SH.Gas.WH.Elc.Solar.Elec</t>
  </si>
  <si>
    <t>EMI_per_sqm.kgCO2.SI.Res.HH.Thermal.SH.Gas.WH.Elc.Solar.Solar</t>
  </si>
  <si>
    <t>EMI_per_sqm.kgCO2.SI.Res.HH.Thermal.SH.Gas.CO</t>
  </si>
  <si>
    <t>EMI_per_sqm.kgCO2.SI.Res.HH.Thermal.SH.Gas.CO.Gas.Gas</t>
  </si>
  <si>
    <t>EMI_per_sqm.kgCO2.SI.Res.HH.Thermal.SH.Gas.CO.Elc.Elec</t>
  </si>
  <si>
    <t>EMI_per_sqm.kgCO2.SI.Res.HH.Thermal.SH.Biomass</t>
  </si>
  <si>
    <t>EMI_per_sqm.kgCO2.SI.Res.HH.Thermal.SH.Biomass.SH</t>
  </si>
  <si>
    <t>EMI_per_sqm.kgCO2.SI.Res.HH.Thermal.SH.Biomass.SH.Biomass</t>
  </si>
  <si>
    <t>EMI_per_sqm.kgCO2.SI.Res.HH.Thermal.SH.Biomass.SH.Elec</t>
  </si>
  <si>
    <t>EMI_per_sqm.kgCO2.SI.Res.HH.Thermal.SH.Biomass.SC</t>
  </si>
  <si>
    <t>EMI_per_sqm.kgCO2.SI.Res.HH.Thermal.SH.Biomass.SC.AC.Elec</t>
  </si>
  <si>
    <t>EMI_per_sqm.kgCO2.SI.Res.HH.Thermal.SH.Biomass.WH</t>
  </si>
  <si>
    <t>EMI_per_sqm.kgCO2.SI.Res.HH.Thermal.SH.Biomass.WH.Biomass.NoSolar.Biomass</t>
  </si>
  <si>
    <t>EMI_per_sqm.kgCO2.SI.Res.HH.Thermal.SH.Biomass.WH.Biomass.Solar</t>
  </si>
  <si>
    <t>EMI_per_sqm.kgCO2.SI.Res.HH.Thermal.SH.Biomass.WH.Biomass.Solar.Biomass</t>
  </si>
  <si>
    <t>EMI_per_sqm.kgCO2.SI.Res.HH.Thermal.SH.Biomass.WH.Biomass.Solar.Solar</t>
  </si>
  <si>
    <t>EMI_per_sqm.kgCO2.SI.Res.HH.Thermal.SH.Biomass.WH.LPG.NoSolar.LPG</t>
  </si>
  <si>
    <t>EMI_per_sqm.kgCO2.SI.Res.HH.Thermal.SH.Biomass.WH.LPG.Solar</t>
  </si>
  <si>
    <t>EMI_per_sqm.kgCO2.SI.Res.HH.Thermal.SH.Biomass.WH.LPG.Solar.LPG</t>
  </si>
  <si>
    <t>EMI_per_sqm.kgCO2.SI.Res.HH.Thermal.SH.Biomass.WH.LPG.Solar.Solar</t>
  </si>
  <si>
    <t>EMI_per_sqm.kgCO2.SI.Res.HH.Thermal.SH.Biomass.WH.Elc.NoSolar.Elec</t>
  </si>
  <si>
    <t>EMI_per_sqm.kgCO2.SI.Res.HH.Thermal.SH.Biomass.WH.Elc.Solar</t>
  </si>
  <si>
    <t>EMI_per_sqm.kgCO2.SI.Res.HH.Thermal.SH.Biomass.WH.Elc.Solar.Elec</t>
  </si>
  <si>
    <t>EMI_per_sqm.kgCO2.SI.Res.HH.Thermal.SH.Biomass.WH.Elc.Solar.Solar</t>
  </si>
  <si>
    <t>EMI_per_sqm.kgCO2.SI.Res.HH.Thermal.SH.Biomass.CO</t>
  </si>
  <si>
    <t>EMI_per_sqm.kgCO2.SI.Res.HH.Thermal.SH.Biomass.CO.Biomass.Biomass</t>
  </si>
  <si>
    <t>EMI_per_sqm.kgCO2.SI.Res.HH.Thermal.SH.Biomass.CO.LPG.LPG</t>
  </si>
  <si>
    <t>EMI_per_sqm.kgCO2.SI.Res.HH.Thermal.SH.Biomass.CO.Elc.Elec</t>
  </si>
  <si>
    <t>EMI_per_sqm.kgCO2.SI.Res.HH.Thermal.SH.Geo</t>
  </si>
  <si>
    <t>EMI_per_sqm.kgCO2.SI.Res.HH.Thermal.SH.Geo.SH</t>
  </si>
  <si>
    <t>EMI_per_sqm.kgCO2.SI.Res.HH.Thermal.SH.Geo.SH.Geo</t>
  </si>
  <si>
    <t>EMI_per_sqm.kgCO2.SI.Res.HH.Thermal.SH.Geo.SH.Elec</t>
  </si>
  <si>
    <t>EMI_per_sqm.kgCO2.SI.Res.HH.Thermal.SH.Geo.SC</t>
  </si>
  <si>
    <t>EMI_per_sqm.kgCO2.SI.Res.HH.Thermal.SH.Geo.SC.AC.Elec</t>
  </si>
  <si>
    <t>EMI_per_sqm.kgCO2.SI.Res.HH.Thermal.SH.Geo.WH</t>
  </si>
  <si>
    <t>EMI_per_sqm.kgCO2.SI.Res.HH.Thermal.SH.Geo.WH.Geo.NoSolar.Geo</t>
  </si>
  <si>
    <t>EMI_per_sqm.kgCO2.SI.Res.HH.Thermal.SH.Geo.WH.Geo.Solar</t>
  </si>
  <si>
    <t>EMI_per_sqm.kgCO2.SI.Res.HH.Thermal.SH.Geo.WH.Geo.Solar.Geo</t>
  </si>
  <si>
    <t>EMI_per_sqm.kgCO2.SI.Res.HH.Thermal.SH.Geo.WH.Geo.Solar.Solar</t>
  </si>
  <si>
    <t>EMI_per_sqm.kgCO2.SI.Res.HH.Thermal.SH.Geo.WH.Elc.NoSolar.Elec</t>
  </si>
  <si>
    <t>EMI_per_sqm.kgCO2.SI.Res.HH.Thermal.SH.Geo.WH.Elc.Solar</t>
  </si>
  <si>
    <t>EMI_per_sqm.kgCO2.SI.Res.HH.Thermal.SH.Geo.WH.Elc.Solar.Elec</t>
  </si>
  <si>
    <t>EMI_per_sqm.kgCO2.SI.Res.HH.Thermal.SH.Geo.WH.Elc.Solar.Solar</t>
  </si>
  <si>
    <t>EMI_per_sqm.kgCO2.SI.Res.HH.Thermal.SH.Geo.CO</t>
  </si>
  <si>
    <t>EMI_per_sqm.kgCO2.SI.Res.HH.Thermal.SH.Geo.CO.LPG.LPG</t>
  </si>
  <si>
    <t>EMI_per_sqm.kgCO2.SI.Res.HH.Thermal.SH.Geo.CO.Elc.Elec</t>
  </si>
  <si>
    <t>EMI_per_sqm.kgCO2.SI.Res.HH.Thermal.SH.DistrHeat</t>
  </si>
  <si>
    <t>EMI_per_sqm.kgCO2.SI.Res.HH.Thermal.SH.DistrHeat.SH</t>
  </si>
  <si>
    <t>EMI_per_sqm.kgCO2.SI.Res.HH.Thermal.SH.DistrHeat.SH.Steam_Distr</t>
  </si>
  <si>
    <t>EMI_per_sqm.kgCO2.SI.Res.HH.Thermal.SH.DistrHeat.SH.Elec</t>
  </si>
  <si>
    <t>EMI_per_sqm.kgCO2.SI.Res.HH.Thermal.SH.DistrHeat.SC</t>
  </si>
  <si>
    <t>EMI_per_sqm.kgCO2.SI.Res.HH.Thermal.SH.DistrHeat.SC.AC.Elec</t>
  </si>
  <si>
    <t>EMI_per_sqm.kgCO2.SI.Res.HH.Thermal.SH.DistrHeat.WH</t>
  </si>
  <si>
    <t>EMI_per_sqm.kgCO2.SI.Res.HH.Thermal.SH.DistrHeat.WH.DistrHeat.NoSolar.Steam_Distr</t>
  </si>
  <si>
    <t>EMI_per_sqm.kgCO2.SI.Res.HH.Thermal.SH.DistrHeat.WH.DistrHeat.Solar</t>
  </si>
  <si>
    <t>EMI_per_sqm.kgCO2.SI.Res.HH.Thermal.SH.DistrHeat.WH.DistrHeat.Solar.Steam_Distr</t>
  </si>
  <si>
    <t>EMI_per_sqm.kgCO2.SI.Res.HH.Thermal.SH.DistrHeat.WH.DistrHeat.Solar.Solar</t>
  </si>
  <si>
    <t>EMI_per_sqm.kgCO2.SI.Res.HH.Thermal.SH.DistrHeat.WH.Elc.NoSolar.Elec</t>
  </si>
  <si>
    <t>EMI_per_sqm.kgCO2.SI.Res.HH.Thermal.SH.DistrHeat.WH.Elc.Solar</t>
  </si>
  <si>
    <t>EMI_per_sqm.kgCO2.SI.Res.HH.Thermal.SH.DistrHeat.WH.Elc.Solar.Elec</t>
  </si>
  <si>
    <t>EMI_per_sqm.kgCO2.SI.Res.HH.Thermal.SH.DistrHeat.WH.Elc.Solar.Solar</t>
  </si>
  <si>
    <t>EMI_per_sqm.kgCO2.SI.Res.HH.Thermal.SH.DistrHeat.CO</t>
  </si>
  <si>
    <t>EMI_per_sqm.kgCO2.SI.Res.HH.Thermal.SH.DistrHeat.CO.LPG.LPG</t>
  </si>
  <si>
    <t>EMI_per_sqm.kgCO2.SI.Res.HH.Thermal.SH.DistrHeat.CO.Elc.Elec</t>
  </si>
  <si>
    <t>EMI_per_sqm.kgCO2.SI.Res.HH.Thermal.SH.AdvElc</t>
  </si>
  <si>
    <t>EMI_per_sqm.kgCO2.SI.Res.HH.Thermal.SH.AdvElc.SH</t>
  </si>
  <si>
    <t>EMI_per_sqm.kgCO2.SI.Res.HH.Thermal.SH.AdvElc.SH.Elec</t>
  </si>
  <si>
    <t>EMI_per_sqm.kgCO2.SI.Res.HH.Thermal.SH.AdvElc.SC</t>
  </si>
  <si>
    <t>EMI_per_sqm.kgCO2.SI.Res.HH.Thermal.SH.AdvElc.SC.AC.Elec</t>
  </si>
  <si>
    <t>EMI_per_sqm.kgCO2.SI.Res.HH.Thermal.SH.AdvElc.WH</t>
  </si>
  <si>
    <t>EMI_per_sqm.kgCO2.SI.Res.HH.Thermal.SH.AdvElc.WH.LPG.NoSolar.LPG</t>
  </si>
  <si>
    <t>EMI_per_sqm.kgCO2.SI.Res.HH.Thermal.SH.AdvElc.WH.LPG.Solar</t>
  </si>
  <si>
    <t>EMI_per_sqm.kgCO2.SI.Res.HH.Thermal.SH.AdvElc.WH.LPG.Solar.LPG</t>
  </si>
  <si>
    <t>EMI_per_sqm.kgCO2.SI.Res.HH.Thermal.SH.AdvElc.WH.LPG.Solar.Solar</t>
  </si>
  <si>
    <t>EMI_per_sqm.kgCO2.SI.Res.HH.Thermal.SH.AdvElc.WH.Elc.NoSolar.Elec</t>
  </si>
  <si>
    <t>EMI_per_sqm.kgCO2.SI.Res.HH.Thermal.SH.AdvElc.WH.Elc.Solar</t>
  </si>
  <si>
    <t>EMI_per_sqm.kgCO2.SI.Res.HH.Thermal.SH.AdvElc.WH.Elc.Solar.Elec</t>
  </si>
  <si>
    <t>EMI_per_sqm.kgCO2.SI.Res.HH.Thermal.SH.AdvElc.WH.Elc.Solar.Solar</t>
  </si>
  <si>
    <t>EMI_per_sqm.kgCO2.SI.Res.HH.Thermal.SH.AdvElc.CO</t>
  </si>
  <si>
    <t>EMI_per_sqm.kgCO2.SI.Res.HH.Thermal.SH.AdvElc.CO.LPG.LPG</t>
  </si>
  <si>
    <t>EMI_per_sqm.kgCO2.SI.Res.HH.Thermal.SH.AdvElc.CO.Elc.Elec</t>
  </si>
  <si>
    <t>EMI_per_sqm.kgCO2.SI.Res.HH.Thermal.SH.ConvElc</t>
  </si>
  <si>
    <t>EMI_per_sqm.kgCO2.SI.Res.HH.Thermal.SH.ConvElc.SH</t>
  </si>
  <si>
    <t>EMI_per_sqm.kgCO2.SI.Res.HH.Thermal.SH.ConvElc.SH.Elec</t>
  </si>
  <si>
    <t>EMI_per_sqm.kgCO2.SI.Res.HH.Thermal.SH.ConvElc.SC</t>
  </si>
  <si>
    <t>EMI_per_sqm.kgCO2.SI.Res.HH.Thermal.SH.ConvElc.SC.AC.Elec</t>
  </si>
  <si>
    <t>EMI_per_sqm.kgCO2.SI.Res.HH.Thermal.SH.ConvElc.WH</t>
  </si>
  <si>
    <t>EMI_per_sqm.kgCO2.SI.Res.HH.Thermal.SH.ConvElc.WH.LPG.NoSolar.LPG</t>
  </si>
  <si>
    <t>EMI_per_sqm.kgCO2.SI.Res.HH.Thermal.SH.ConvElc.WH.LPG.Solar</t>
  </si>
  <si>
    <t>EMI_per_sqm.kgCO2.SI.Res.HH.Thermal.SH.ConvElc.WH.LPG.Solar.LPG</t>
  </si>
  <si>
    <t>EMI_per_sqm.kgCO2.SI.Res.HH.Thermal.SH.ConvElc.WH.LPG.Solar.Solar</t>
  </si>
  <si>
    <t>EMI_per_sqm.kgCO2.SI.Res.HH.Thermal.SH.ConvElc.WH.Elc.NoSolar.Elec</t>
  </si>
  <si>
    <t>EMI_per_sqm.kgCO2.SI.Res.HH.Thermal.SH.ConvElc.WH.Elc.Solar</t>
  </si>
  <si>
    <t>EMI_per_sqm.kgCO2.SI.Res.HH.Thermal.SH.ConvElc.WH.Elc.Solar.Elec</t>
  </si>
  <si>
    <t>EMI_per_sqm.kgCO2.SI.Res.HH.Thermal.SH.ConvElc.WH.Elc.Solar.Solar</t>
  </si>
  <si>
    <t>EMI_per_sqm.kgCO2.SI.Res.HH.Thermal.SH.ConvElc.CO</t>
  </si>
  <si>
    <t>EMI_per_sqm.kgCO2.SI.Res.HH.Thermal.SH.ConvElc.CO.LPG.LPG</t>
  </si>
  <si>
    <t>EMI_per_sqm.kgCO2.SI.Res.HH.Thermal.SH.ConvElc.CO.Elc.Elec</t>
  </si>
  <si>
    <t>SI - Final energy consumption in new and renovated households (detailed structure)</t>
  </si>
  <si>
    <t>FEC.ktoe.SI.Res.HHnew.Thermal.SH.Solids</t>
  </si>
  <si>
    <t>FEC.ktoe.SI.Res.HHnew.Thermal.SH.Solids.SH</t>
  </si>
  <si>
    <t>FEC.ktoe.SI.Res.HHnew.Thermal.SH.Solids.SH.Solids</t>
  </si>
  <si>
    <t>FEC.ktoe.SI.Res.HHnew.Thermal.SH.Solids.SH.Elec</t>
  </si>
  <si>
    <t>FEC.ktoe.SI.Res.HHnew.Thermal.SH.Solids.SC</t>
  </si>
  <si>
    <t>FEC.ktoe.SI.Res.HHnew.Thermal.SH.Solids.SC.AC.Elec</t>
  </si>
  <si>
    <t>FEC.ktoe.SI.Res.HHnew.Thermal.SH.Solids.WH</t>
  </si>
  <si>
    <t>FEC.ktoe.SI.Res.HHnew.Thermal.SH.Solids.WH.Solids.NoSolar.Solids</t>
  </si>
  <si>
    <t>FEC.ktoe.SI.Res.HHnew.Thermal.SH.Solids.WH.LPG.NoSolar.LPG</t>
  </si>
  <si>
    <t>FEC.ktoe.SI.Res.HHnew.Thermal.SH.Solids.WH.LPG.Solar</t>
  </si>
  <si>
    <t>FEC.ktoe.SI.Res.HHnew.Thermal.SH.Solids.WH.LPG.Solar.LPG</t>
  </si>
  <si>
    <t>FEC.ktoe.SI.Res.HHnew.Thermal.SH.Solids.WH.LPG.Solar.Solar</t>
  </si>
  <si>
    <t>FEC.ktoe.SI.Res.HHnew.Thermal.SH.Solids.WH.Elc.NoSolar.Elec</t>
  </si>
  <si>
    <t>FEC.ktoe.SI.Res.HHnew.Thermal.SH.Solids.WH.Elc.Solar</t>
  </si>
  <si>
    <t>FEC.ktoe.SI.Res.HHnew.Thermal.SH.Solids.WH.Elc.Solar.Elec</t>
  </si>
  <si>
    <t>FEC.ktoe.SI.Res.HHnew.Thermal.SH.Solids.WH.Elc.Solar.Solar</t>
  </si>
  <si>
    <t>FEC.ktoe.SI.Res.HHnew.Thermal.SH.Solids.CO</t>
  </si>
  <si>
    <t>FEC.ktoe.SI.Res.HHnew.Thermal.SH.Solids.CO.Solids.Solids</t>
  </si>
  <si>
    <t>FEC.ktoe.SI.Res.HHnew.Thermal.SH.Solids.CO.LPG.LPG</t>
  </si>
  <si>
    <t>FEC.ktoe.SI.Res.HHnew.Thermal.SH.Solids.CO.Elc.Elec</t>
  </si>
  <si>
    <t>FEC.ktoe.SI.Res.HHnew.Thermal.SH.LPG</t>
  </si>
  <si>
    <t>FEC.ktoe.SI.Res.HHnew.Thermal.SH.LPG.SH</t>
  </si>
  <si>
    <t>FEC.ktoe.SI.Res.HHnew.Thermal.SH.LPG.SH.LPG</t>
  </si>
  <si>
    <t>FEC.ktoe.SI.Res.HHnew.Thermal.SH.LPG.SH.Elec</t>
  </si>
  <si>
    <t>FEC.ktoe.SI.Res.HHnew.Thermal.SH.LPG.SC</t>
  </si>
  <si>
    <t>FEC.ktoe.SI.Res.HHnew.Thermal.SH.LPG.SC.AC.Elec</t>
  </si>
  <si>
    <t>FEC.ktoe.SI.Res.HHnew.Thermal.SH.LPG.WH</t>
  </si>
  <si>
    <t>FEC.ktoe.SI.Res.HHnew.Thermal.SH.LPG.WH.LPG.NoSolar.LPG</t>
  </si>
  <si>
    <t>FEC.ktoe.SI.Res.HHnew.Thermal.SH.LPG.WH.LPG.Solar</t>
  </si>
  <si>
    <t>FEC.ktoe.SI.Res.HHnew.Thermal.SH.LPG.WH.LPG.Solar.LPG</t>
  </si>
  <si>
    <t>FEC.ktoe.SI.Res.HHnew.Thermal.SH.LPG.WH.LPG.Solar.Solar</t>
  </si>
  <si>
    <t>FEC.ktoe.SI.Res.HHnew.Thermal.SH.LPG.WH.Elc.NoSolar.Elec</t>
  </si>
  <si>
    <t>FEC.ktoe.SI.Res.HHnew.Thermal.SH.LPG.WH.Elc.Solar</t>
  </si>
  <si>
    <t>FEC.ktoe.SI.Res.HHnew.Thermal.SH.LPG.WH.Elc.Solar.Elec</t>
  </si>
  <si>
    <t>FEC.ktoe.SI.Res.HHnew.Thermal.SH.LPG.WH.Elc.Solar.Solar</t>
  </si>
  <si>
    <t>FEC.ktoe.SI.Res.HHnew.Thermal.SH.LPG.CO</t>
  </si>
  <si>
    <t>FEC.ktoe.SI.Res.HHnew.Thermal.SH.LPG.CO.LPG.LPG</t>
  </si>
  <si>
    <t>FEC.ktoe.SI.Res.HHnew.Thermal.SH.LPG.CO.Elc.Elec</t>
  </si>
  <si>
    <t>FEC.ktoe.SI.Res.HHnew.Thermal.SH.Oil</t>
  </si>
  <si>
    <t>FEC.ktoe.SI.Res.HHnew.Thermal.SH.Oil.SH</t>
  </si>
  <si>
    <t>FEC.ktoe.SI.Res.HHnew.Thermal.SH.Oil.SH.Oil</t>
  </si>
  <si>
    <t>FEC.ktoe.SI.Res.HHnew.Thermal.SH.Oil.SH.Elec</t>
  </si>
  <si>
    <t>FEC.ktoe.SI.Res.HHnew.Thermal.SH.Oil.SC</t>
  </si>
  <si>
    <t>FEC.ktoe.SI.Res.HHnew.Thermal.SH.Oil.SC.AC.Elec</t>
  </si>
  <si>
    <t>FEC.ktoe.SI.Res.HHnew.Thermal.SH.Oil.WH</t>
  </si>
  <si>
    <t>FEC.ktoe.SI.Res.HHnew.Thermal.SH.Oil.WH.Oil.NoSolar.Oil</t>
  </si>
  <si>
    <t>FEC.ktoe.SI.Res.HHnew.Thermal.SH.Oil.WH.Oil.Solar</t>
  </si>
  <si>
    <t>FEC.ktoe.SI.Res.HHnew.Thermal.SH.Oil.WH.Oil.Solar.Oil</t>
  </si>
  <si>
    <t>FEC.ktoe.SI.Res.HHnew.Thermal.SH.Oil.WH.Oil.Solar.Solar</t>
  </si>
  <si>
    <t>FEC.ktoe.SI.Res.HHnew.Thermal.SH.Oil.WH.Elc.NoSolar.Elec</t>
  </si>
  <si>
    <t>FEC.ktoe.SI.Res.HHnew.Thermal.SH.Oil.WH.Elc.Solar</t>
  </si>
  <si>
    <t>FEC.ktoe.SI.Res.HHnew.Thermal.SH.Oil.WH.Elc.Solar.Elec</t>
  </si>
  <si>
    <t>FEC.ktoe.SI.Res.HHnew.Thermal.SH.Oil.WH.Elc.Solar.Solar</t>
  </si>
  <si>
    <t>FEC.ktoe.SI.Res.HHnew.Thermal.SH.Oil.CO</t>
  </si>
  <si>
    <t>FEC.ktoe.SI.Res.HHnew.Thermal.SH.Oil.CO.LPG.LPG</t>
  </si>
  <si>
    <t>FEC.ktoe.SI.Res.HHnew.Thermal.SH.Oil.CO.Elc.Elec</t>
  </si>
  <si>
    <t>FEC.ktoe.SI.Res.HHnew.Thermal.SH.Gas</t>
  </si>
  <si>
    <t>FEC.ktoe.SI.Res.HHnew.Thermal.SH.Gas.SH</t>
  </si>
  <si>
    <t>FEC.ktoe.SI.Res.HHnew.Thermal.SH.Gas.SH.Gas</t>
  </si>
  <si>
    <t>FEC.ktoe.SI.Res.HHnew.Thermal.SH.Gas.SH.Elec</t>
  </si>
  <si>
    <t>FEC.ktoe.SI.Res.HHnew.Thermal.SH.Gas.SC</t>
  </si>
  <si>
    <t>FEC.ktoe.SI.Res.HHnew.Thermal.SH.Gas.SC.AC.Elec</t>
  </si>
  <si>
    <t>FEC.ktoe.SI.Res.HHnew.Thermal.SH.Gas.WH</t>
  </si>
  <si>
    <t>FEC.ktoe.SI.Res.HHnew.Thermal.SH.Gas.WH.Gas.NoSolar.Gas</t>
  </si>
  <si>
    <t>FEC.ktoe.SI.Res.HHnew.Thermal.SH.Gas.WH.Gas.Solar</t>
  </si>
  <si>
    <t>FEC.ktoe.SI.Res.HHnew.Thermal.SH.Gas.WH.Gas.Solar.Gas</t>
  </si>
  <si>
    <t>FEC.ktoe.SI.Res.HHnew.Thermal.SH.Gas.WH.Gas.Solar.Solar</t>
  </si>
  <si>
    <t>FEC.ktoe.SI.Res.HHnew.Thermal.SH.Gas.WH.Elc.NoSolar.Elec</t>
  </si>
  <si>
    <t>FEC.ktoe.SI.Res.HHnew.Thermal.SH.Gas.WH.Elc.Solar</t>
  </si>
  <si>
    <t>FEC.ktoe.SI.Res.HHnew.Thermal.SH.Gas.WH.Elc.Solar.Elec</t>
  </si>
  <si>
    <t>FEC.ktoe.SI.Res.HHnew.Thermal.SH.Gas.WH.Elc.Solar.Solar</t>
  </si>
  <si>
    <t>FEC.ktoe.SI.Res.HHnew.Thermal.SH.Gas.CO</t>
  </si>
  <si>
    <t>FEC.ktoe.SI.Res.HHnew.Thermal.SH.Gas.CO.Gas.Gas</t>
  </si>
  <si>
    <t>FEC.ktoe.SI.Res.HHnew.Thermal.SH.Gas.CO.Elc.Elec</t>
  </si>
  <si>
    <t>FEC.ktoe.SI.Res.HHnew.Thermal.SH.Biomass</t>
  </si>
  <si>
    <t>FEC.ktoe.SI.Res.HHnew.Thermal.SH.Biomass.SH</t>
  </si>
  <si>
    <t>FEC.ktoe.SI.Res.HHnew.Thermal.SH.Biomass.SH.Biomass</t>
  </si>
  <si>
    <t>FEC.ktoe.SI.Res.HHnew.Thermal.SH.Biomass.SH.Elec</t>
  </si>
  <si>
    <t>FEC.ktoe.SI.Res.HHnew.Thermal.SH.Biomass.SC</t>
  </si>
  <si>
    <t>FEC.ktoe.SI.Res.HHnew.Thermal.SH.Biomass.SC.AC.Elec</t>
  </si>
  <si>
    <t>FEC.ktoe.SI.Res.HHnew.Thermal.SH.Biomass.WH</t>
  </si>
  <si>
    <t>FEC.ktoe.SI.Res.HHnew.Thermal.SH.Biomass.WH.Biomass.NoSolar.Biomass</t>
  </si>
  <si>
    <t>FEC.ktoe.SI.Res.HHnew.Thermal.SH.Biomass.WH.Biomass.Solar</t>
  </si>
  <si>
    <t>FEC.ktoe.SI.Res.HHnew.Thermal.SH.Biomass.WH.Biomass.Solar.Biomass</t>
  </si>
  <si>
    <t>FEC.ktoe.SI.Res.HHnew.Thermal.SH.Biomass.WH.Biomass.Solar.Solar</t>
  </si>
  <si>
    <t>FEC.ktoe.SI.Res.HHnew.Thermal.SH.Biomass.WH.LPG.NoSolar.LPG</t>
  </si>
  <si>
    <t>FEC.ktoe.SI.Res.HHnew.Thermal.SH.Biomass.WH.LPG.Solar</t>
  </si>
  <si>
    <t>FEC.ktoe.SI.Res.HHnew.Thermal.SH.Biomass.WH.LPG.Solar.LPG</t>
  </si>
  <si>
    <t>FEC.ktoe.SI.Res.HHnew.Thermal.SH.Biomass.WH.LPG.Solar.Solar</t>
  </si>
  <si>
    <t>FEC.ktoe.SI.Res.HHnew.Thermal.SH.Biomass.WH.Elc.NoSolar.Elec</t>
  </si>
  <si>
    <t>FEC.ktoe.SI.Res.HHnew.Thermal.SH.Biomass.WH.Elc.Solar</t>
  </si>
  <si>
    <t>FEC.ktoe.SI.Res.HHnew.Thermal.SH.Biomass.WH.Elc.Solar.Elec</t>
  </si>
  <si>
    <t>FEC.ktoe.SI.Res.HHnew.Thermal.SH.Biomass.WH.Elc.Solar.Solar</t>
  </si>
  <si>
    <t>FEC.ktoe.SI.Res.HHnew.Thermal.SH.Biomass.CO</t>
  </si>
  <si>
    <t>FEC.ktoe.SI.Res.HHnew.Thermal.SH.Biomass.CO.Biomass.Biomass</t>
  </si>
  <si>
    <t>FEC.ktoe.SI.Res.HHnew.Thermal.SH.Biomass.CO.LPG.LPG</t>
  </si>
  <si>
    <t>FEC.ktoe.SI.Res.HHnew.Thermal.SH.Biomass.CO.Elc.Elec</t>
  </si>
  <si>
    <t>FEC.ktoe.SI.Res.HHnew.Thermal.SH.Geo</t>
  </si>
  <si>
    <t>FEC.ktoe.SI.Res.HHnew.Thermal.SH.Geo.SH</t>
  </si>
  <si>
    <t>FEC.ktoe.SI.Res.HHnew.Thermal.SH.Geo.SH.Geo</t>
  </si>
  <si>
    <t>FEC.ktoe.SI.Res.HHnew.Thermal.SH.Geo.SH.Elec</t>
  </si>
  <si>
    <t>FEC.ktoe.SI.Res.HHnew.Thermal.SH.Geo.SC</t>
  </si>
  <si>
    <t>FEC.ktoe.SI.Res.HHnew.Thermal.SH.Geo.SC.AC.Elec</t>
  </si>
  <si>
    <t>FEC.ktoe.SI.Res.HHnew.Thermal.SH.Geo.WH</t>
  </si>
  <si>
    <t>FEC.ktoe.SI.Res.HHnew.Thermal.SH.Geo.WH.Geo.NoSolar.Geo</t>
  </si>
  <si>
    <t>FEC.ktoe.SI.Res.HHnew.Thermal.SH.Geo.WH.Geo.Solar</t>
  </si>
  <si>
    <t>FEC.ktoe.SI.Res.HHnew.Thermal.SH.Geo.WH.Geo.Solar.Geo</t>
  </si>
  <si>
    <t>FEC.ktoe.SI.Res.HHnew.Thermal.SH.Geo.WH.Geo.Solar.Solar</t>
  </si>
  <si>
    <t>FEC.ktoe.SI.Res.HHnew.Thermal.SH.Geo.WH.Elc.NoSolar.Elec</t>
  </si>
  <si>
    <t>FEC.ktoe.SI.Res.HHnew.Thermal.SH.Geo.WH.Elc.Solar</t>
  </si>
  <si>
    <t>FEC.ktoe.SI.Res.HHnew.Thermal.SH.Geo.WH.Elc.Solar.Elec</t>
  </si>
  <si>
    <t>FEC.ktoe.SI.Res.HHnew.Thermal.SH.Geo.WH.Elc.Solar.Solar</t>
  </si>
  <si>
    <t>FEC.ktoe.SI.Res.HHnew.Thermal.SH.Geo.CO</t>
  </si>
  <si>
    <t>FEC.ktoe.SI.Res.HHnew.Thermal.SH.Geo.CO.LPG.LPG</t>
  </si>
  <si>
    <t>FEC.ktoe.SI.Res.HHnew.Thermal.SH.Geo.CO.Elc.Elec</t>
  </si>
  <si>
    <t>FEC.ktoe.SI.Res.HHnew.Thermal.SH.DistrHeat</t>
  </si>
  <si>
    <t>FEC.ktoe.SI.Res.HHnew.Thermal.SH.DistrHeat.SH</t>
  </si>
  <si>
    <t>FEC.ktoe.SI.Res.HHnew.Thermal.SH.DistrHeat.SH.Steam_Distr</t>
  </si>
  <si>
    <t>FEC.ktoe.SI.Res.HHnew.Thermal.SH.DistrHeat.SH.Elec</t>
  </si>
  <si>
    <t>FEC.ktoe.SI.Res.HHnew.Thermal.SH.DistrHeat.SC</t>
  </si>
  <si>
    <t>FEC.ktoe.SI.Res.HHnew.Thermal.SH.DistrHeat.SC.AC.Elec</t>
  </si>
  <si>
    <t>FEC.ktoe.SI.Res.HHnew.Thermal.SH.DistrHeat.WH</t>
  </si>
  <si>
    <t>FEC.ktoe.SI.Res.HHnew.Thermal.SH.DistrHeat.WH.DistrHeat.NoSolar.Steam_Distr</t>
  </si>
  <si>
    <t>FEC.ktoe.SI.Res.HHnew.Thermal.SH.DistrHeat.WH.DistrHeat.Solar</t>
  </si>
  <si>
    <t>FEC.ktoe.SI.Res.HHnew.Thermal.SH.DistrHeat.WH.DistrHeat.Solar.Steam_Distr</t>
  </si>
  <si>
    <t>FEC.ktoe.SI.Res.HHnew.Thermal.SH.DistrHeat.WH.DistrHeat.Solar.Solar</t>
  </si>
  <si>
    <t>FEC.ktoe.SI.Res.HHnew.Thermal.SH.DistrHeat.WH.Elc.NoSolar.Elec</t>
  </si>
  <si>
    <t>FEC.ktoe.SI.Res.HHnew.Thermal.SH.DistrHeat.WH.Elc.Solar</t>
  </si>
  <si>
    <t>FEC.ktoe.SI.Res.HHnew.Thermal.SH.DistrHeat.WH.Elc.Solar.Elec</t>
  </si>
  <si>
    <t>FEC.ktoe.SI.Res.HHnew.Thermal.SH.DistrHeat.WH.Elc.Solar.Solar</t>
  </si>
  <si>
    <t>FEC.ktoe.SI.Res.HHnew.Thermal.SH.DistrHeat.CO</t>
  </si>
  <si>
    <t>FEC.ktoe.SI.Res.HHnew.Thermal.SH.DistrHeat.CO.LPG.LPG</t>
  </si>
  <si>
    <t>FEC.ktoe.SI.Res.HHnew.Thermal.SH.DistrHeat.CO.Elc.Elec</t>
  </si>
  <si>
    <t>FEC.ktoe.SI.Res.HHnew.Thermal.SH.AdvElc</t>
  </si>
  <si>
    <t>FEC.ktoe.SI.Res.HHnew.Thermal.SH.AdvElc.SH</t>
  </si>
  <si>
    <t>FEC.ktoe.SI.Res.HHnew.Thermal.SH.AdvElc.SH.Elec</t>
  </si>
  <si>
    <t>FEC.ktoe.SI.Res.HHnew.Thermal.SH.AdvElc.SC</t>
  </si>
  <si>
    <t>FEC.ktoe.SI.Res.HHnew.Thermal.SH.AdvElc.SC.AC.Elec</t>
  </si>
  <si>
    <t>FEC.ktoe.SI.Res.HHnew.Thermal.SH.AdvElc.WH</t>
  </si>
  <si>
    <t>FEC.ktoe.SI.Res.HHnew.Thermal.SH.AdvElc.WH.LPG.NoSolar.LPG</t>
  </si>
  <si>
    <t>FEC.ktoe.SI.Res.HHnew.Thermal.SH.AdvElc.WH.LPG.Solar</t>
  </si>
  <si>
    <t>FEC.ktoe.SI.Res.HHnew.Thermal.SH.AdvElc.WH.LPG.Solar.LPG</t>
  </si>
  <si>
    <t>FEC.ktoe.SI.Res.HHnew.Thermal.SH.AdvElc.WH.LPG.Solar.Solar</t>
  </si>
  <si>
    <t>FEC.ktoe.SI.Res.HHnew.Thermal.SH.AdvElc.WH.Elc.NoSolar.Elec</t>
  </si>
  <si>
    <t>FEC.ktoe.SI.Res.HHnew.Thermal.SH.AdvElc.WH.Elc.Solar</t>
  </si>
  <si>
    <t>FEC.ktoe.SI.Res.HHnew.Thermal.SH.AdvElc.WH.Elc.Solar.Elec</t>
  </si>
  <si>
    <t>FEC.ktoe.SI.Res.HHnew.Thermal.SH.AdvElc.WH.Elc.Solar.Solar</t>
  </si>
  <si>
    <t>FEC.ktoe.SI.Res.HHnew.Thermal.SH.AdvElc.CO</t>
  </si>
  <si>
    <t>FEC.ktoe.SI.Res.HHnew.Thermal.SH.AdvElc.CO.LPG.LPG</t>
  </si>
  <si>
    <t>FEC.ktoe.SI.Res.HHnew.Thermal.SH.AdvElc.CO.Elc.Elec</t>
  </si>
  <si>
    <t>FEC.ktoe.SI.Res.HHnew.Thermal.SH.ConvElc</t>
  </si>
  <si>
    <t>FEC.ktoe.SI.Res.HHnew.Thermal.SH.ConvElc.SH</t>
  </si>
  <si>
    <t>FEC.ktoe.SI.Res.HHnew.Thermal.SH.ConvElc.SH.Elec</t>
  </si>
  <si>
    <t>FEC.ktoe.SI.Res.HHnew.Thermal.SH.ConvElc.SC</t>
  </si>
  <si>
    <t>FEC.ktoe.SI.Res.HHnew.Thermal.SH.ConvElc.SC.AC.Elec</t>
  </si>
  <si>
    <t>FEC.ktoe.SI.Res.HHnew.Thermal.SH.ConvElc.WH</t>
  </si>
  <si>
    <t>FEC.ktoe.SI.Res.HHnew.Thermal.SH.ConvElc.WH.LPG.NoSolar.LPG</t>
  </si>
  <si>
    <t>FEC.ktoe.SI.Res.HHnew.Thermal.SH.ConvElc.WH.LPG.Solar</t>
  </si>
  <si>
    <t>FEC.ktoe.SI.Res.HHnew.Thermal.SH.ConvElc.WH.LPG.Solar.LPG</t>
  </si>
  <si>
    <t>FEC.ktoe.SI.Res.HHnew.Thermal.SH.ConvElc.WH.LPG.Solar.Solar</t>
  </si>
  <si>
    <t>FEC.ktoe.SI.Res.HHnew.Thermal.SH.ConvElc.WH.Elc.NoSolar.Elec</t>
  </si>
  <si>
    <t>FEC.ktoe.SI.Res.HHnew.Thermal.SH.ConvElc.WH.Elc.Solar</t>
  </si>
  <si>
    <t>FEC.ktoe.SI.Res.HHnew.Thermal.SH.ConvElc.WH.Elc.Solar.Elec</t>
  </si>
  <si>
    <t>FEC.ktoe.SI.Res.HHnew.Thermal.SH.ConvElc.WH.Elc.Solar.Solar</t>
  </si>
  <si>
    <t>FEC.ktoe.SI.Res.HHnew.Thermal.SH.ConvElc.CO</t>
  </si>
  <si>
    <t>FEC.ktoe.SI.Res.HHnew.Thermal.SH.ConvElc.CO.LPG.LPG</t>
  </si>
  <si>
    <t>FEC.ktoe.SI.Res.HHnew.Thermal.SH.ConvElc.CO.Elc.Elec</t>
  </si>
  <si>
    <t>SI - Thermal energy service in new and renovated households (detailed structure)</t>
  </si>
  <si>
    <t>TES.ktoe.SI.Res.HHnew.Thermal.SH.Solids</t>
  </si>
  <si>
    <t>TES.ktoe.SI.Res.HHnew.Thermal.SH.Solids.SH</t>
  </si>
  <si>
    <t>TES.ktoe.SI.Res.HHnew.Thermal.SH.Solids.SH.Solids</t>
  </si>
  <si>
    <t>TES.ktoe.SI.Res.HHnew.Thermal.SH.Solids.SH.Elec</t>
  </si>
  <si>
    <t>TES.ktoe.SI.Res.HHnew.Thermal.SH.Solids.SC</t>
  </si>
  <si>
    <t>TES.ktoe.SI.Res.HHnew.Thermal.SH.Solids.SC.AC.Elec</t>
  </si>
  <si>
    <t>TES.ktoe.SI.Res.HHnew.Thermal.SH.Solids.WH</t>
  </si>
  <si>
    <t>TES.ktoe.SI.Res.HHnew.Thermal.SH.Solids.WH.Solids.NoSolar.Solids</t>
  </si>
  <si>
    <t>TES.ktoe.SI.Res.HHnew.Thermal.SH.Solids.WH.LPG.NoSolar.LPG</t>
  </si>
  <si>
    <t>TES.ktoe.SI.Res.HHnew.Thermal.SH.Solids.WH.LPG.Solar</t>
  </si>
  <si>
    <t>TES.ktoe.SI.Res.HHnew.Thermal.SH.Solids.WH.LPG.Solar.LPG</t>
  </si>
  <si>
    <t>TES.ktoe.SI.Res.HHnew.Thermal.SH.Solids.WH.LPG.Solar.Solar</t>
  </si>
  <si>
    <t>TES.ktoe.SI.Res.HHnew.Thermal.SH.Solids.WH.Elc.NoSolar.Elec</t>
  </si>
  <si>
    <t>TES.ktoe.SI.Res.HHnew.Thermal.SH.Solids.WH.Elc.Solar</t>
  </si>
  <si>
    <t>TES.ktoe.SI.Res.HHnew.Thermal.SH.Solids.WH.Elc.Solar.Elec</t>
  </si>
  <si>
    <t>TES.ktoe.SI.Res.HHnew.Thermal.SH.Solids.WH.Elc.Solar.Solar</t>
  </si>
  <si>
    <t>TES.ktoe.SI.Res.HHnew.Thermal.SH.Solids.CO</t>
  </si>
  <si>
    <t>TES.ktoe.SI.Res.HHnew.Thermal.SH.Solids.CO.Solids.Solids</t>
  </si>
  <si>
    <t>TES.ktoe.SI.Res.HHnew.Thermal.SH.Solids.CO.LPG.LPG</t>
  </si>
  <si>
    <t>TES.ktoe.SI.Res.HHnew.Thermal.SH.Solids.CO.Elc.Elec</t>
  </si>
  <si>
    <t>TES.ktoe.SI.Res.HHnew.Thermal.SH.LPG</t>
  </si>
  <si>
    <t>TES.ktoe.SI.Res.HHnew.Thermal.SH.LPG.SH</t>
  </si>
  <si>
    <t>TES.ktoe.SI.Res.HHnew.Thermal.SH.LPG.SH.LPG</t>
  </si>
  <si>
    <t>TES.ktoe.SI.Res.HHnew.Thermal.SH.LPG.SH.Elec</t>
  </si>
  <si>
    <t>TES.ktoe.SI.Res.HHnew.Thermal.SH.LPG.SC</t>
  </si>
  <si>
    <t>TES.ktoe.SI.Res.HHnew.Thermal.SH.LPG.SC.AC.Elec</t>
  </si>
  <si>
    <t>TES.ktoe.SI.Res.HHnew.Thermal.SH.LPG.WH</t>
  </si>
  <si>
    <t>TES.ktoe.SI.Res.HHnew.Thermal.SH.LPG.WH.LPG.NoSolar.LPG</t>
  </si>
  <si>
    <t>TES.ktoe.SI.Res.HHnew.Thermal.SH.LPG.WH.LPG.Solar</t>
  </si>
  <si>
    <t>TES.ktoe.SI.Res.HHnew.Thermal.SH.LPG.WH.LPG.Solar.LPG</t>
  </si>
  <si>
    <t>TES.ktoe.SI.Res.HHnew.Thermal.SH.LPG.WH.LPG.Solar.Solar</t>
  </si>
  <si>
    <t>TES.ktoe.SI.Res.HHnew.Thermal.SH.LPG.WH.Elc.NoSolar.Elec</t>
  </si>
  <si>
    <t>TES.ktoe.SI.Res.HHnew.Thermal.SH.LPG.WH.Elc.Solar</t>
  </si>
  <si>
    <t>TES.ktoe.SI.Res.HHnew.Thermal.SH.LPG.WH.Elc.Solar.Elec</t>
  </si>
  <si>
    <t>TES.ktoe.SI.Res.HHnew.Thermal.SH.LPG.WH.Elc.Solar.Solar</t>
  </si>
  <si>
    <t>TES.ktoe.SI.Res.HHnew.Thermal.SH.LPG.CO</t>
  </si>
  <si>
    <t>TES.ktoe.SI.Res.HHnew.Thermal.SH.LPG.CO.LPG.LPG</t>
  </si>
  <si>
    <t>TES.ktoe.SI.Res.HHnew.Thermal.SH.LPG.CO.Elc.Elec</t>
  </si>
  <si>
    <t>TES.ktoe.SI.Res.HHnew.Thermal.SH.Oil</t>
  </si>
  <si>
    <t>TES.ktoe.SI.Res.HHnew.Thermal.SH.Oil.SH</t>
  </si>
  <si>
    <t>TES.ktoe.SI.Res.HHnew.Thermal.SH.Oil.SH.Oil</t>
  </si>
  <si>
    <t>TES.ktoe.SI.Res.HHnew.Thermal.SH.Oil.SH.Elec</t>
  </si>
  <si>
    <t>TES.ktoe.SI.Res.HHnew.Thermal.SH.Oil.SC</t>
  </si>
  <si>
    <t>TES.ktoe.SI.Res.HHnew.Thermal.SH.Oil.SC.AC.Elec</t>
  </si>
  <si>
    <t>TES.ktoe.SI.Res.HHnew.Thermal.SH.Oil.WH</t>
  </si>
  <si>
    <t>TES.ktoe.SI.Res.HHnew.Thermal.SH.Oil.WH.Oil.NoSolar.Oil</t>
  </si>
  <si>
    <t>TES.ktoe.SI.Res.HHnew.Thermal.SH.Oil.WH.Oil.Solar</t>
  </si>
  <si>
    <t>TES.ktoe.SI.Res.HHnew.Thermal.SH.Oil.WH.Oil.Solar.Oil</t>
  </si>
  <si>
    <t>TES.ktoe.SI.Res.HHnew.Thermal.SH.Oil.WH.Oil.Solar.Solar</t>
  </si>
  <si>
    <t>TES.ktoe.SI.Res.HHnew.Thermal.SH.Oil.WH.Elc.NoSolar.Elec</t>
  </si>
  <si>
    <t>TES.ktoe.SI.Res.HHnew.Thermal.SH.Oil.WH.Elc.Solar</t>
  </si>
  <si>
    <t>TES.ktoe.SI.Res.HHnew.Thermal.SH.Oil.WH.Elc.Solar.Elec</t>
  </si>
  <si>
    <t>TES.ktoe.SI.Res.HHnew.Thermal.SH.Oil.WH.Elc.Solar.Solar</t>
  </si>
  <si>
    <t>TES.ktoe.SI.Res.HHnew.Thermal.SH.Oil.CO</t>
  </si>
  <si>
    <t>TES.ktoe.SI.Res.HHnew.Thermal.SH.Oil.CO.LPG.LPG</t>
  </si>
  <si>
    <t>TES.ktoe.SI.Res.HHnew.Thermal.SH.Oil.CO.Elc.Elec</t>
  </si>
  <si>
    <t>TES.ktoe.SI.Res.HHnew.Thermal.SH.Gas</t>
  </si>
  <si>
    <t>TES.ktoe.SI.Res.HHnew.Thermal.SH.Gas.SH</t>
  </si>
  <si>
    <t>TES.ktoe.SI.Res.HHnew.Thermal.SH.Gas.SH.Gas</t>
  </si>
  <si>
    <t>TES.ktoe.SI.Res.HHnew.Thermal.SH.Gas.SH.Elec</t>
  </si>
  <si>
    <t>TES.ktoe.SI.Res.HHnew.Thermal.SH.Gas.SC</t>
  </si>
  <si>
    <t>TES.ktoe.SI.Res.HHnew.Thermal.SH.Gas.SC.AC.Elec</t>
  </si>
  <si>
    <t>TES.ktoe.SI.Res.HHnew.Thermal.SH.Gas.WH</t>
  </si>
  <si>
    <t>TES.ktoe.SI.Res.HHnew.Thermal.SH.Gas.WH.Gas.NoSolar.Gas</t>
  </si>
  <si>
    <t>TES.ktoe.SI.Res.HHnew.Thermal.SH.Gas.WH.Gas.Solar</t>
  </si>
  <si>
    <t>TES.ktoe.SI.Res.HHnew.Thermal.SH.Gas.WH.Gas.Solar.Gas</t>
  </si>
  <si>
    <t>TES.ktoe.SI.Res.HHnew.Thermal.SH.Gas.WH.Gas.Solar.Solar</t>
  </si>
  <si>
    <t>TES.ktoe.SI.Res.HHnew.Thermal.SH.Gas.WH.Elc.NoSolar.Elec</t>
  </si>
  <si>
    <t>TES.ktoe.SI.Res.HHnew.Thermal.SH.Gas.WH.Elc.Solar</t>
  </si>
  <si>
    <t>TES.ktoe.SI.Res.HHnew.Thermal.SH.Gas.WH.Elc.Solar.Elec</t>
  </si>
  <si>
    <t>TES.ktoe.SI.Res.HHnew.Thermal.SH.Gas.WH.Elc.Solar.Solar</t>
  </si>
  <si>
    <t>TES.ktoe.SI.Res.HHnew.Thermal.SH.Gas.CO</t>
  </si>
  <si>
    <t>TES.ktoe.SI.Res.HHnew.Thermal.SH.Gas.CO.Gas.Gas</t>
  </si>
  <si>
    <t>TES.ktoe.SI.Res.HHnew.Thermal.SH.Gas.CO.Elc.Elec</t>
  </si>
  <si>
    <t>TES.ktoe.SI.Res.HHnew.Thermal.SH.Biomass</t>
  </si>
  <si>
    <t>TES.ktoe.SI.Res.HHnew.Thermal.SH.Biomass.SH</t>
  </si>
  <si>
    <t>TES.ktoe.SI.Res.HHnew.Thermal.SH.Biomass.SH.Biomass</t>
  </si>
  <si>
    <t>TES.ktoe.SI.Res.HHnew.Thermal.SH.Biomass.SH.Elec</t>
  </si>
  <si>
    <t>TES.ktoe.SI.Res.HHnew.Thermal.SH.Biomass.SC</t>
  </si>
  <si>
    <t>TES.ktoe.SI.Res.HHnew.Thermal.SH.Biomass.SC.AC.Elec</t>
  </si>
  <si>
    <t>TES.ktoe.SI.Res.HHnew.Thermal.SH.Biomass.WH</t>
  </si>
  <si>
    <t>TES.ktoe.SI.Res.HHnew.Thermal.SH.Biomass.WH.Biomass.NoSolar.Biomass</t>
  </si>
  <si>
    <t>TES.ktoe.SI.Res.HHnew.Thermal.SH.Biomass.WH.Biomass.Solar</t>
  </si>
  <si>
    <t>TES.ktoe.SI.Res.HHnew.Thermal.SH.Biomass.WH.Biomass.Solar.Biomass</t>
  </si>
  <si>
    <t>TES.ktoe.SI.Res.HHnew.Thermal.SH.Biomass.WH.Biomass.Solar.Solar</t>
  </si>
  <si>
    <t>TES.ktoe.SI.Res.HHnew.Thermal.SH.Biomass.WH.LPG.NoSolar.LPG</t>
  </si>
  <si>
    <t>TES.ktoe.SI.Res.HHnew.Thermal.SH.Biomass.WH.LPG.Solar</t>
  </si>
  <si>
    <t>TES.ktoe.SI.Res.HHnew.Thermal.SH.Biomass.WH.LPG.Solar.LPG</t>
  </si>
  <si>
    <t>TES.ktoe.SI.Res.HHnew.Thermal.SH.Biomass.WH.LPG.Solar.Solar</t>
  </si>
  <si>
    <t>TES.ktoe.SI.Res.HHnew.Thermal.SH.Biomass.WH.Elc.NoSolar.Elec</t>
  </si>
  <si>
    <t>TES.ktoe.SI.Res.HHnew.Thermal.SH.Biomass.WH.Elc.Solar</t>
  </si>
  <si>
    <t>TES.ktoe.SI.Res.HHnew.Thermal.SH.Biomass.WH.Elc.Solar.Elec</t>
  </si>
  <si>
    <t>TES.ktoe.SI.Res.HHnew.Thermal.SH.Biomass.WH.Elc.Solar.Solar</t>
  </si>
  <si>
    <t>TES.ktoe.SI.Res.HHnew.Thermal.SH.Biomass.CO</t>
  </si>
  <si>
    <t>TES.ktoe.SI.Res.HHnew.Thermal.SH.Biomass.CO.Biomass.Biomass</t>
  </si>
  <si>
    <t>TES.ktoe.SI.Res.HHnew.Thermal.SH.Biomass.CO.LPG.LPG</t>
  </si>
  <si>
    <t>TES.ktoe.SI.Res.HHnew.Thermal.SH.Biomass.CO.Elc.Elec</t>
  </si>
  <si>
    <t>TES.ktoe.SI.Res.HHnew.Thermal.SH.Geo</t>
  </si>
  <si>
    <t>TES.ktoe.SI.Res.HHnew.Thermal.SH.Geo.SH</t>
  </si>
  <si>
    <t>TES.ktoe.SI.Res.HHnew.Thermal.SH.Geo.SH.Geo</t>
  </si>
  <si>
    <t>TES.ktoe.SI.Res.HHnew.Thermal.SH.Geo.SH.Elec</t>
  </si>
  <si>
    <t>TES.ktoe.SI.Res.HHnew.Thermal.SH.Geo.SC</t>
  </si>
  <si>
    <t>TES.ktoe.SI.Res.HHnew.Thermal.SH.Geo.SC.AC.Elec</t>
  </si>
  <si>
    <t>TES.ktoe.SI.Res.HHnew.Thermal.SH.Geo.WH</t>
  </si>
  <si>
    <t>TES.ktoe.SI.Res.HHnew.Thermal.SH.Geo.WH.Geo.NoSolar.Geo</t>
  </si>
  <si>
    <t>TES.ktoe.SI.Res.HHnew.Thermal.SH.Geo.WH.Geo.Solar</t>
  </si>
  <si>
    <t>TES.ktoe.SI.Res.HHnew.Thermal.SH.Geo.WH.Geo.Solar.Geo</t>
  </si>
  <si>
    <t>TES.ktoe.SI.Res.HHnew.Thermal.SH.Geo.WH.Geo.Solar.Solar</t>
  </si>
  <si>
    <t>TES.ktoe.SI.Res.HHnew.Thermal.SH.Geo.WH.Elc.NoSolar.Elec</t>
  </si>
  <si>
    <t>TES.ktoe.SI.Res.HHnew.Thermal.SH.Geo.WH.Elc.Solar</t>
  </si>
  <si>
    <t>TES.ktoe.SI.Res.HHnew.Thermal.SH.Geo.WH.Elc.Solar.Elec</t>
  </si>
  <si>
    <t>TES.ktoe.SI.Res.HHnew.Thermal.SH.Geo.WH.Elc.Solar.Solar</t>
  </si>
  <si>
    <t>TES.ktoe.SI.Res.HHnew.Thermal.SH.Geo.CO</t>
  </si>
  <si>
    <t>TES.ktoe.SI.Res.HHnew.Thermal.SH.Geo.CO.LPG.LPG</t>
  </si>
  <si>
    <t>TES.ktoe.SI.Res.HHnew.Thermal.SH.Geo.CO.Elc.Elec</t>
  </si>
  <si>
    <t>TES.ktoe.SI.Res.HHnew.Thermal.SH.DistrHeat</t>
  </si>
  <si>
    <t>TES.ktoe.SI.Res.HHnew.Thermal.SH.DistrHeat.SH</t>
  </si>
  <si>
    <t>TES.ktoe.SI.Res.HHnew.Thermal.SH.DistrHeat.SH.Steam_Distr</t>
  </si>
  <si>
    <t>TES.ktoe.SI.Res.HHnew.Thermal.SH.DistrHeat.SH.Elec</t>
  </si>
  <si>
    <t>TES.ktoe.SI.Res.HHnew.Thermal.SH.DistrHeat.SC</t>
  </si>
  <si>
    <t>TES.ktoe.SI.Res.HHnew.Thermal.SH.DistrHeat.SC.AC.Elec</t>
  </si>
  <si>
    <t>TES.ktoe.SI.Res.HHnew.Thermal.SH.DistrHeat.WH</t>
  </si>
  <si>
    <t>TES.ktoe.SI.Res.HHnew.Thermal.SH.DistrHeat.WH.DistrHeat.NoSolar.Steam_Distr</t>
  </si>
  <si>
    <t>TES.ktoe.SI.Res.HHnew.Thermal.SH.DistrHeat.WH.DistrHeat.Solar</t>
  </si>
  <si>
    <t>TES.ktoe.SI.Res.HHnew.Thermal.SH.DistrHeat.WH.DistrHeat.Solar.Steam_Distr</t>
  </si>
  <si>
    <t>TES.ktoe.SI.Res.HHnew.Thermal.SH.DistrHeat.WH.DistrHeat.Solar.Solar</t>
  </si>
  <si>
    <t>TES.ktoe.SI.Res.HHnew.Thermal.SH.DistrHeat.WH.Elc.NoSolar.Elec</t>
  </si>
  <si>
    <t>TES.ktoe.SI.Res.HHnew.Thermal.SH.DistrHeat.WH.Elc.Solar</t>
  </si>
  <si>
    <t>TES.ktoe.SI.Res.HHnew.Thermal.SH.DistrHeat.WH.Elc.Solar.Elec</t>
  </si>
  <si>
    <t>TES.ktoe.SI.Res.HHnew.Thermal.SH.DistrHeat.WH.Elc.Solar.Solar</t>
  </si>
  <si>
    <t>TES.ktoe.SI.Res.HHnew.Thermal.SH.DistrHeat.CO</t>
  </si>
  <si>
    <t>TES.ktoe.SI.Res.HHnew.Thermal.SH.DistrHeat.CO.LPG.LPG</t>
  </si>
  <si>
    <t>TES.ktoe.SI.Res.HHnew.Thermal.SH.DistrHeat.CO.Elc.Elec</t>
  </si>
  <si>
    <t>TES.ktoe.SI.Res.HHnew.Thermal.SH.AdvElc</t>
  </si>
  <si>
    <t>TES.ktoe.SI.Res.HHnew.Thermal.SH.AdvElc.SH</t>
  </si>
  <si>
    <t>TES.ktoe.SI.Res.HHnew.Thermal.SH.AdvElc.SH.Elec</t>
  </si>
  <si>
    <t>TES.ktoe.SI.Res.HHnew.Thermal.SH.AdvElc.SC</t>
  </si>
  <si>
    <t>TES.ktoe.SI.Res.HHnew.Thermal.SH.AdvElc.SC.AC.Elec</t>
  </si>
  <si>
    <t>TES.ktoe.SI.Res.HHnew.Thermal.SH.AdvElc.WH</t>
  </si>
  <si>
    <t>TES.ktoe.SI.Res.HHnew.Thermal.SH.AdvElc.WH.LPG.NoSolar.LPG</t>
  </si>
  <si>
    <t>TES.ktoe.SI.Res.HHnew.Thermal.SH.AdvElc.WH.LPG.Solar</t>
  </si>
  <si>
    <t>TES.ktoe.SI.Res.HHnew.Thermal.SH.AdvElc.WH.LPG.Solar.LPG</t>
  </si>
  <si>
    <t>TES.ktoe.SI.Res.HHnew.Thermal.SH.AdvElc.WH.LPG.Solar.Solar</t>
  </si>
  <si>
    <t>TES.ktoe.SI.Res.HHnew.Thermal.SH.AdvElc.WH.Elc.NoSolar.Elec</t>
  </si>
  <si>
    <t>TES.ktoe.SI.Res.HHnew.Thermal.SH.AdvElc.WH.Elc.Solar</t>
  </si>
  <si>
    <t>TES.ktoe.SI.Res.HHnew.Thermal.SH.AdvElc.WH.Elc.Solar.Elec</t>
  </si>
  <si>
    <t>TES.ktoe.SI.Res.HHnew.Thermal.SH.AdvElc.WH.Elc.Solar.Solar</t>
  </si>
  <si>
    <t>TES.ktoe.SI.Res.HHnew.Thermal.SH.AdvElc.CO</t>
  </si>
  <si>
    <t>TES.ktoe.SI.Res.HHnew.Thermal.SH.AdvElc.CO.LPG.LPG</t>
  </si>
  <si>
    <t>TES.ktoe.SI.Res.HHnew.Thermal.SH.AdvElc.CO.Elc.Elec</t>
  </si>
  <si>
    <t>TES.ktoe.SI.Res.HHnew.Thermal.SH.ConvElc</t>
  </si>
  <si>
    <t>TES.ktoe.SI.Res.HHnew.Thermal.SH.ConvElc.SH</t>
  </si>
  <si>
    <t>TES.ktoe.SI.Res.HHnew.Thermal.SH.ConvElc.SH.Elec</t>
  </si>
  <si>
    <t>TES.ktoe.SI.Res.HHnew.Thermal.SH.ConvElc.SC</t>
  </si>
  <si>
    <t>TES.ktoe.SI.Res.HHnew.Thermal.SH.ConvElc.SC.AC.Elec</t>
  </si>
  <si>
    <t>TES.ktoe.SI.Res.HHnew.Thermal.SH.ConvElc.WH</t>
  </si>
  <si>
    <t>TES.ktoe.SI.Res.HHnew.Thermal.SH.ConvElc.WH.LPG.NoSolar.LPG</t>
  </si>
  <si>
    <t>TES.ktoe.SI.Res.HHnew.Thermal.SH.ConvElc.WH.LPG.Solar</t>
  </si>
  <si>
    <t>TES.ktoe.SI.Res.HHnew.Thermal.SH.ConvElc.WH.LPG.Solar.LPG</t>
  </si>
  <si>
    <t>TES.ktoe.SI.Res.HHnew.Thermal.SH.ConvElc.WH.LPG.Solar.Solar</t>
  </si>
  <si>
    <t>TES.ktoe.SI.Res.HHnew.Thermal.SH.ConvElc.WH.Elc.NoSolar.Elec</t>
  </si>
  <si>
    <t>TES.ktoe.SI.Res.HHnew.Thermal.SH.ConvElc.WH.Elc.Solar</t>
  </si>
  <si>
    <t>TES.ktoe.SI.Res.HHnew.Thermal.SH.ConvElc.WH.Elc.Solar.Elec</t>
  </si>
  <si>
    <t>TES.ktoe.SI.Res.HHnew.Thermal.SH.ConvElc.WH.Elc.Solar.Solar</t>
  </si>
  <si>
    <t>TES.ktoe.SI.Res.HHnew.Thermal.SH.ConvElc.CO</t>
  </si>
  <si>
    <t>TES.ktoe.SI.Res.HHnew.Thermal.SH.ConvElc.CO.LPG.LPG</t>
  </si>
  <si>
    <t>TES.ktoe.SI.Res.HHnew.Thermal.SH.ConvElc.CO.Elc.Elec</t>
  </si>
  <si>
    <t>SI - System efficiency indicator of new and renovated households (detailed structure)</t>
  </si>
  <si>
    <t>Eff.ratio.SI.Res.HHnew.Thermal.SH.Solids</t>
  </si>
  <si>
    <t>Eff.ratio.SI.Res.HHnew.Thermal.SH.Solids.SH</t>
  </si>
  <si>
    <t>Eff.ratio.SI.Res.HHnew.Thermal.SH.Solids.SH.Solids</t>
  </si>
  <si>
    <t>Eff.ratio.SI.Res.HHnew.Thermal.SH.Solids.SH.Elec</t>
  </si>
  <si>
    <t>Eff.ratio.SI.Res.HHnew.Thermal.SH.Solids.SC</t>
  </si>
  <si>
    <t>Eff.ratio.SI.Res.HHnew.Thermal.SH.Solids.SC.AC.Elec</t>
  </si>
  <si>
    <t>Eff.ratio.SI.Res.HHnew.Thermal.SH.Solids.WH</t>
  </si>
  <si>
    <t>Eff.ratio.SI.Res.HHnew.Thermal.SH.Solids.WH.Solids.NoSolar.Solids</t>
  </si>
  <si>
    <t>Eff.ratio.SI.Res.HHnew.Thermal.SH.Solids.WH.LPG.NoSolar.LPG</t>
  </si>
  <si>
    <t>Eff.ratio.SI.Res.HHnew.Thermal.SH.Solids.WH.LPG.Solar</t>
  </si>
  <si>
    <t>Eff.ratio.SI.Res.HHnew.Thermal.SH.Solids.WH.LPG.Solar.LPG</t>
  </si>
  <si>
    <t>Eff.ratio.SI.Res.HHnew.Thermal.SH.Solids.WH.LPG.Solar.Solar</t>
  </si>
  <si>
    <t>Eff.ratio.SI.Res.HHnew.Thermal.SH.Solids.WH.Elc.NoSolar.Elec</t>
  </si>
  <si>
    <t>Eff.ratio.SI.Res.HHnew.Thermal.SH.Solids.WH.Elc.Solar</t>
  </si>
  <si>
    <t>Eff.ratio.SI.Res.HHnew.Thermal.SH.Solids.WH.Elc.Solar.Elec</t>
  </si>
  <si>
    <t>Eff.ratio.SI.Res.HHnew.Thermal.SH.Solids.WH.Elc.Solar.Solar</t>
  </si>
  <si>
    <t>Eff.ratio.SI.Res.HHnew.Thermal.SH.Solids.CO</t>
  </si>
  <si>
    <t>Eff.ratio.SI.Res.HHnew.Thermal.SH.Solids.CO.Solids.Solids</t>
  </si>
  <si>
    <t>Eff.ratio.SI.Res.HHnew.Thermal.SH.Solids.CO.LPG.LPG</t>
  </si>
  <si>
    <t>Eff.ratio.SI.Res.HHnew.Thermal.SH.Solids.CO.Elc.Elec</t>
  </si>
  <si>
    <t>Eff.ratio.SI.Res.HHnew.Thermal.SH.LPG</t>
  </si>
  <si>
    <t>Eff.ratio.SI.Res.HHnew.Thermal.SH.LPG.SH</t>
  </si>
  <si>
    <t>Eff.ratio.SI.Res.HHnew.Thermal.SH.LPG.SH.LPG</t>
  </si>
  <si>
    <t>Eff.ratio.SI.Res.HHnew.Thermal.SH.LPG.SH.Elec</t>
  </si>
  <si>
    <t>Eff.ratio.SI.Res.HHnew.Thermal.SH.LPG.SC</t>
  </si>
  <si>
    <t>Eff.ratio.SI.Res.HHnew.Thermal.SH.LPG.SC.AC.Elec</t>
  </si>
  <si>
    <t>Eff.ratio.SI.Res.HHnew.Thermal.SH.LPG.WH</t>
  </si>
  <si>
    <t>Eff.ratio.SI.Res.HHnew.Thermal.SH.LPG.WH.LPG.NoSolar.LPG</t>
  </si>
  <si>
    <t>Eff.ratio.SI.Res.HHnew.Thermal.SH.LPG.WH.LPG.Solar</t>
  </si>
  <si>
    <t>Eff.ratio.SI.Res.HHnew.Thermal.SH.LPG.WH.LPG.Solar.LPG</t>
  </si>
  <si>
    <t>Eff.ratio.SI.Res.HHnew.Thermal.SH.LPG.WH.LPG.Solar.Solar</t>
  </si>
  <si>
    <t>Eff.ratio.SI.Res.HHnew.Thermal.SH.LPG.WH.Elc.NoSolar.Elec</t>
  </si>
  <si>
    <t>Eff.ratio.SI.Res.HHnew.Thermal.SH.LPG.WH.Elc.Solar</t>
  </si>
  <si>
    <t>Eff.ratio.SI.Res.HHnew.Thermal.SH.LPG.WH.Elc.Solar.Elec</t>
  </si>
  <si>
    <t>Eff.ratio.SI.Res.HHnew.Thermal.SH.LPG.WH.Elc.Solar.Solar</t>
  </si>
  <si>
    <t>Eff.ratio.SI.Res.HHnew.Thermal.SH.LPG.CO</t>
  </si>
  <si>
    <t>Eff.ratio.SI.Res.HHnew.Thermal.SH.LPG.CO.LPG.LPG</t>
  </si>
  <si>
    <t>Eff.ratio.SI.Res.HHnew.Thermal.SH.LPG.CO.Elc.Elec</t>
  </si>
  <si>
    <t>Eff.ratio.SI.Res.HHnew.Thermal.SH.Oil</t>
  </si>
  <si>
    <t>Eff.ratio.SI.Res.HHnew.Thermal.SH.Oil.SH</t>
  </si>
  <si>
    <t>Eff.ratio.SI.Res.HHnew.Thermal.SH.Oil.SH.Oil</t>
  </si>
  <si>
    <t>Eff.ratio.SI.Res.HHnew.Thermal.SH.Oil.SH.Elec</t>
  </si>
  <si>
    <t>Eff.ratio.SI.Res.HHnew.Thermal.SH.Oil.SC</t>
  </si>
  <si>
    <t>Eff.ratio.SI.Res.HHnew.Thermal.SH.Oil.SC.AC.Elec</t>
  </si>
  <si>
    <t>Eff.ratio.SI.Res.HHnew.Thermal.SH.Oil.WH</t>
  </si>
  <si>
    <t>Eff.ratio.SI.Res.HHnew.Thermal.SH.Oil.WH.Oil.NoSolar.Oil</t>
  </si>
  <si>
    <t>Eff.ratio.SI.Res.HHnew.Thermal.SH.Oil.WH.Oil.Solar</t>
  </si>
  <si>
    <t>Eff.ratio.SI.Res.HHnew.Thermal.SH.Oil.WH.Oil.Solar.Oil</t>
  </si>
  <si>
    <t>Eff.ratio.SI.Res.HHnew.Thermal.SH.Oil.WH.Oil.Solar.Solar</t>
  </si>
  <si>
    <t>Eff.ratio.SI.Res.HHnew.Thermal.SH.Oil.WH.Elc.NoSolar.Elec</t>
  </si>
  <si>
    <t>Eff.ratio.SI.Res.HHnew.Thermal.SH.Oil.WH.Elc.Solar</t>
  </si>
  <si>
    <t>Eff.ratio.SI.Res.HHnew.Thermal.SH.Oil.WH.Elc.Solar.Elec</t>
  </si>
  <si>
    <t>Eff.ratio.SI.Res.HHnew.Thermal.SH.Oil.WH.Elc.Solar.Solar</t>
  </si>
  <si>
    <t>Eff.ratio.SI.Res.HHnew.Thermal.SH.Oil.CO</t>
  </si>
  <si>
    <t>Eff.ratio.SI.Res.HHnew.Thermal.SH.Oil.CO.LPG.LPG</t>
  </si>
  <si>
    <t>Eff.ratio.SI.Res.HHnew.Thermal.SH.Oil.CO.Elc.Elec</t>
  </si>
  <si>
    <t>Eff.ratio.SI.Res.HHnew.Thermal.SH.Gas</t>
  </si>
  <si>
    <t>Eff.ratio.SI.Res.HHnew.Thermal.SH.Gas.SH</t>
  </si>
  <si>
    <t>Eff.ratio.SI.Res.HHnew.Thermal.SH.Gas.SH.Gas</t>
  </si>
  <si>
    <t>Eff.ratio.SI.Res.HHnew.Thermal.SH.Gas.SH.Elec</t>
  </si>
  <si>
    <t>Eff.ratio.SI.Res.HHnew.Thermal.SH.Gas.SC</t>
  </si>
  <si>
    <t>Eff.ratio.SI.Res.HHnew.Thermal.SH.Gas.SC.AC.Elec</t>
  </si>
  <si>
    <t>Eff.ratio.SI.Res.HHnew.Thermal.SH.Gas.WH</t>
  </si>
  <si>
    <t>Eff.ratio.SI.Res.HHnew.Thermal.SH.Gas.WH.Gas.NoSolar.Gas</t>
  </si>
  <si>
    <t>Eff.ratio.SI.Res.HHnew.Thermal.SH.Gas.WH.Gas.Solar</t>
  </si>
  <si>
    <t>Eff.ratio.SI.Res.HHnew.Thermal.SH.Gas.WH.Gas.Solar.Gas</t>
  </si>
  <si>
    <t>Eff.ratio.SI.Res.HHnew.Thermal.SH.Gas.WH.Gas.Solar.Solar</t>
  </si>
  <si>
    <t>Eff.ratio.SI.Res.HHnew.Thermal.SH.Gas.WH.Elc.NoSolar.Elec</t>
  </si>
  <si>
    <t>Eff.ratio.SI.Res.HHnew.Thermal.SH.Gas.WH.Elc.Solar</t>
  </si>
  <si>
    <t>Eff.ratio.SI.Res.HHnew.Thermal.SH.Gas.WH.Elc.Solar.Elec</t>
  </si>
  <si>
    <t>Eff.ratio.SI.Res.HHnew.Thermal.SH.Gas.WH.Elc.Solar.Solar</t>
  </si>
  <si>
    <t>Eff.ratio.SI.Res.HHnew.Thermal.SH.Gas.CO</t>
  </si>
  <si>
    <t>Eff.ratio.SI.Res.HHnew.Thermal.SH.Gas.CO.Gas.Gas</t>
  </si>
  <si>
    <t>Eff.ratio.SI.Res.HHnew.Thermal.SH.Gas.CO.Elc.Elec</t>
  </si>
  <si>
    <t>Eff.ratio.SI.Res.HHnew.Thermal.SH.Biomass</t>
  </si>
  <si>
    <t>Eff.ratio.SI.Res.HHnew.Thermal.SH.Biomass.SH</t>
  </si>
  <si>
    <t>Eff.ratio.SI.Res.HHnew.Thermal.SH.Biomass.SH.Biomass</t>
  </si>
  <si>
    <t>Eff.ratio.SI.Res.HHnew.Thermal.SH.Biomass.SH.Elec</t>
  </si>
  <si>
    <t>Eff.ratio.SI.Res.HHnew.Thermal.SH.Biomass.SC</t>
  </si>
  <si>
    <t>Eff.ratio.SI.Res.HHnew.Thermal.SH.Biomass.SC.AC.Elec</t>
  </si>
  <si>
    <t>Eff.ratio.SI.Res.HHnew.Thermal.SH.Biomass.WH</t>
  </si>
  <si>
    <t>Eff.ratio.SI.Res.HHnew.Thermal.SH.Biomass.WH.Biomass.NoSolar.Biomass</t>
  </si>
  <si>
    <t>Eff.ratio.SI.Res.HHnew.Thermal.SH.Biomass.WH.Biomass.Solar</t>
  </si>
  <si>
    <t>Eff.ratio.SI.Res.HHnew.Thermal.SH.Biomass.WH.Biomass.Solar.Biomass</t>
  </si>
  <si>
    <t>Eff.ratio.SI.Res.HHnew.Thermal.SH.Biomass.WH.Biomass.Solar.Solar</t>
  </si>
  <si>
    <t>Eff.ratio.SI.Res.HHnew.Thermal.SH.Biomass.WH.LPG.NoSolar.LPG</t>
  </si>
  <si>
    <t>Eff.ratio.SI.Res.HHnew.Thermal.SH.Biomass.WH.LPG.Solar</t>
  </si>
  <si>
    <t>Eff.ratio.SI.Res.HHnew.Thermal.SH.Biomass.WH.LPG.Solar.LPG</t>
  </si>
  <si>
    <t>Eff.ratio.SI.Res.HHnew.Thermal.SH.Biomass.WH.LPG.Solar.Solar</t>
  </si>
  <si>
    <t>Eff.ratio.SI.Res.HHnew.Thermal.SH.Biomass.WH.Elc.NoSolar.Elec</t>
  </si>
  <si>
    <t>Eff.ratio.SI.Res.HHnew.Thermal.SH.Biomass.WH.Elc.Solar</t>
  </si>
  <si>
    <t>Eff.ratio.SI.Res.HHnew.Thermal.SH.Biomass.WH.Elc.Solar.Elec</t>
  </si>
  <si>
    <t>Eff.ratio.SI.Res.HHnew.Thermal.SH.Biomass.WH.Elc.Solar.Solar</t>
  </si>
  <si>
    <t>Eff.ratio.SI.Res.HHnew.Thermal.SH.Biomass.CO</t>
  </si>
  <si>
    <t>Eff.ratio.SI.Res.HHnew.Thermal.SH.Biomass.CO.Biomass.Biomass</t>
  </si>
  <si>
    <t>Eff.ratio.SI.Res.HHnew.Thermal.SH.Biomass.CO.LPG.LPG</t>
  </si>
  <si>
    <t>Eff.ratio.SI.Res.HHnew.Thermal.SH.Biomass.CO.Elc.Elec</t>
  </si>
  <si>
    <t>Eff.ratio.SI.Res.HHnew.Thermal.SH.Geo</t>
  </si>
  <si>
    <t>Eff.ratio.SI.Res.HHnew.Thermal.SH.Geo.SH</t>
  </si>
  <si>
    <t>Eff.ratio.SI.Res.HHnew.Thermal.SH.Geo.SH.Geo</t>
  </si>
  <si>
    <t>Eff.ratio.SI.Res.HHnew.Thermal.SH.Geo.SH.Elec</t>
  </si>
  <si>
    <t>Eff.ratio.SI.Res.HHnew.Thermal.SH.Geo.SC</t>
  </si>
  <si>
    <t>Eff.ratio.SI.Res.HHnew.Thermal.SH.Geo.SC.AC.Elec</t>
  </si>
  <si>
    <t>Eff.ratio.SI.Res.HHnew.Thermal.SH.Geo.WH</t>
  </si>
  <si>
    <t>Eff.ratio.SI.Res.HHnew.Thermal.SH.Geo.WH.Geo.NoSolar.Geo</t>
  </si>
  <si>
    <t>Eff.ratio.SI.Res.HHnew.Thermal.SH.Geo.WH.Geo.Solar</t>
  </si>
  <si>
    <t>Eff.ratio.SI.Res.HHnew.Thermal.SH.Geo.WH.Geo.Solar.Geo</t>
  </si>
  <si>
    <t>Eff.ratio.SI.Res.HHnew.Thermal.SH.Geo.WH.Geo.Solar.Solar</t>
  </si>
  <si>
    <t>Eff.ratio.SI.Res.HHnew.Thermal.SH.Geo.WH.Elc.NoSolar.Elec</t>
  </si>
  <si>
    <t>Eff.ratio.SI.Res.HHnew.Thermal.SH.Geo.WH.Elc.Solar</t>
  </si>
  <si>
    <t>Eff.ratio.SI.Res.HHnew.Thermal.SH.Geo.WH.Elc.Solar.Elec</t>
  </si>
  <si>
    <t>Eff.ratio.SI.Res.HHnew.Thermal.SH.Geo.WH.Elc.Solar.Solar</t>
  </si>
  <si>
    <t>Eff.ratio.SI.Res.HHnew.Thermal.SH.Geo.CO</t>
  </si>
  <si>
    <t>Eff.ratio.SI.Res.HHnew.Thermal.SH.Geo.CO.LPG.LPG</t>
  </si>
  <si>
    <t>Eff.ratio.SI.Res.HHnew.Thermal.SH.Geo.CO.Elc.Elec</t>
  </si>
  <si>
    <t>Eff.ratio.SI.Res.HHnew.Thermal.SH.DistrHeat</t>
  </si>
  <si>
    <t>Eff.ratio.SI.Res.HHnew.Thermal.SH.DistrHeat.SH</t>
  </si>
  <si>
    <t>Eff.ratio.SI.Res.HHnew.Thermal.SH.DistrHeat.SH.Steam_Distr</t>
  </si>
  <si>
    <t>Eff.ratio.SI.Res.HHnew.Thermal.SH.DistrHeat.SH.Elec</t>
  </si>
  <si>
    <t>Eff.ratio.SI.Res.HHnew.Thermal.SH.DistrHeat.SC</t>
  </si>
  <si>
    <t>Eff.ratio.SI.Res.HHnew.Thermal.SH.DistrHeat.SC.AC.Elec</t>
  </si>
  <si>
    <t>Eff.ratio.SI.Res.HHnew.Thermal.SH.DistrHeat.WH</t>
  </si>
  <si>
    <t>Eff.ratio.SI.Res.HHnew.Thermal.SH.DistrHeat.WH.DistrHeat.NoSolar.Steam_Distr</t>
  </si>
  <si>
    <t>Eff.ratio.SI.Res.HHnew.Thermal.SH.DistrHeat.WH.DistrHeat.Solar</t>
  </si>
  <si>
    <t>Eff.ratio.SI.Res.HHnew.Thermal.SH.DistrHeat.WH.DistrHeat.Solar.Steam_Distr</t>
  </si>
  <si>
    <t>Eff.ratio.SI.Res.HHnew.Thermal.SH.DistrHeat.WH.DistrHeat.Solar.Solar</t>
  </si>
  <si>
    <t>Eff.ratio.SI.Res.HHnew.Thermal.SH.DistrHeat.WH.Elc.NoSolar.Elec</t>
  </si>
  <si>
    <t>Eff.ratio.SI.Res.HHnew.Thermal.SH.DistrHeat.WH.Elc.Solar</t>
  </si>
  <si>
    <t>Eff.ratio.SI.Res.HHnew.Thermal.SH.DistrHeat.WH.Elc.Solar.Elec</t>
  </si>
  <si>
    <t>Eff.ratio.SI.Res.HHnew.Thermal.SH.DistrHeat.WH.Elc.Solar.Solar</t>
  </si>
  <si>
    <t>Eff.ratio.SI.Res.HHnew.Thermal.SH.DistrHeat.CO</t>
  </si>
  <si>
    <t>Eff.ratio.SI.Res.HHnew.Thermal.SH.DistrHeat.CO.LPG.LPG</t>
  </si>
  <si>
    <t>Eff.ratio.SI.Res.HHnew.Thermal.SH.DistrHeat.CO.Elc.Elec</t>
  </si>
  <si>
    <t>Eff.ratio.SI.Res.HHnew.Thermal.SH.AdvElc</t>
  </si>
  <si>
    <t>Eff.ratio.SI.Res.HHnew.Thermal.SH.AdvElc.SH</t>
  </si>
  <si>
    <t>Eff.ratio.SI.Res.HHnew.Thermal.SH.AdvElc.SH.Elec</t>
  </si>
  <si>
    <t>Eff.ratio.SI.Res.HHnew.Thermal.SH.AdvElc.SC</t>
  </si>
  <si>
    <t>Eff.ratio.SI.Res.HHnew.Thermal.SH.AdvElc.SC.AC.Elec</t>
  </si>
  <si>
    <t>Eff.ratio.SI.Res.HHnew.Thermal.SH.AdvElc.WH</t>
  </si>
  <si>
    <t>Eff.ratio.SI.Res.HHnew.Thermal.SH.AdvElc.WH.LPG.NoSolar.LPG</t>
  </si>
  <si>
    <t>Eff.ratio.SI.Res.HHnew.Thermal.SH.AdvElc.WH.LPG.Solar</t>
  </si>
  <si>
    <t>Eff.ratio.SI.Res.HHnew.Thermal.SH.AdvElc.WH.LPG.Solar.LPG</t>
  </si>
  <si>
    <t>Eff.ratio.SI.Res.HHnew.Thermal.SH.AdvElc.WH.LPG.Solar.Solar</t>
  </si>
  <si>
    <t>Eff.ratio.SI.Res.HHnew.Thermal.SH.AdvElc.WH.Elc.NoSolar.Elec</t>
  </si>
  <si>
    <t>Eff.ratio.SI.Res.HHnew.Thermal.SH.AdvElc.WH.Elc.Solar</t>
  </si>
  <si>
    <t>Eff.ratio.SI.Res.HHnew.Thermal.SH.AdvElc.WH.Elc.Solar.Elec</t>
  </si>
  <si>
    <t>Eff.ratio.SI.Res.HHnew.Thermal.SH.AdvElc.WH.Elc.Solar.Solar</t>
  </si>
  <si>
    <t>Eff.ratio.SI.Res.HHnew.Thermal.SH.AdvElc.CO</t>
  </si>
  <si>
    <t>Eff.ratio.SI.Res.HHnew.Thermal.SH.AdvElc.CO.LPG.LPG</t>
  </si>
  <si>
    <t>Eff.ratio.SI.Res.HHnew.Thermal.SH.AdvElc.CO.Elc.Elec</t>
  </si>
  <si>
    <t>Eff.ratio.SI.Res.HHnew.Thermal.SH.ConvElc</t>
  </si>
  <si>
    <t>Eff.ratio.SI.Res.HHnew.Thermal.SH.ConvElc.SH</t>
  </si>
  <si>
    <t>Eff.ratio.SI.Res.HHnew.Thermal.SH.ConvElc.SH.Elec</t>
  </si>
  <si>
    <t>Eff.ratio.SI.Res.HHnew.Thermal.SH.ConvElc.SC</t>
  </si>
  <si>
    <t>Eff.ratio.SI.Res.HHnew.Thermal.SH.ConvElc.SC.AC.Elec</t>
  </si>
  <si>
    <t>Eff.ratio.SI.Res.HHnew.Thermal.SH.ConvElc.WH</t>
  </si>
  <si>
    <t>Eff.ratio.SI.Res.HHnew.Thermal.SH.ConvElc.WH.LPG.NoSolar.LPG</t>
  </si>
  <si>
    <t>Eff.ratio.SI.Res.HHnew.Thermal.SH.ConvElc.WH.LPG.Solar</t>
  </si>
  <si>
    <t>Eff.ratio.SI.Res.HHnew.Thermal.SH.ConvElc.WH.LPG.Solar.LPG</t>
  </si>
  <si>
    <t>Eff.ratio.SI.Res.HHnew.Thermal.SH.ConvElc.WH.LPG.Solar.Solar</t>
  </si>
  <si>
    <t>Eff.ratio.SI.Res.HHnew.Thermal.SH.ConvElc.WH.Elc.NoSolar.Elec</t>
  </si>
  <si>
    <t>Eff.ratio.SI.Res.HHnew.Thermal.SH.ConvElc.WH.Elc.Solar</t>
  </si>
  <si>
    <t>Eff.ratio.SI.Res.HHnew.Thermal.SH.ConvElc.WH.Elc.Solar.Elec</t>
  </si>
  <si>
    <t>Eff.ratio.SI.Res.HHnew.Thermal.SH.ConvElc.WH.Elc.Solar.Solar</t>
  </si>
  <si>
    <t>Eff.ratio.SI.Res.HHnew.Thermal.SH.ConvElc.CO</t>
  </si>
  <si>
    <t>Eff.ratio.SI.Res.HHnew.Thermal.SH.ConvElc.CO.LPG.LPG</t>
  </si>
  <si>
    <t>Eff.ratio.SI.Res.HHnew.Thermal.SH.ConvElc.CO.Elc.Elec</t>
  </si>
  <si>
    <t>SI - CO2 emissions in new and renovated households (detailed structure)</t>
  </si>
  <si>
    <t>EMI.ktCO2.SI.Res.HHnew.Thermal.SH.Solids</t>
  </si>
  <si>
    <t>EMI.ktCO2.SI.Res.HHnew.Thermal.SH.Solids.SH</t>
  </si>
  <si>
    <t>EMI.ktCO2.SI.Res.HHnew.Thermal.SH.Solids.SH.Solids</t>
  </si>
  <si>
    <t>EMI.ktCO2.SI.Res.HHnew.Thermal.SH.Solids.SH.Elec</t>
  </si>
  <si>
    <t>EMI.ktCO2.SI.Res.HHnew.Thermal.SH.Solids.SC</t>
  </si>
  <si>
    <t>EMI.ktCO2.SI.Res.HHnew.Thermal.SH.Solids.SC.AC.Elec</t>
  </si>
  <si>
    <t>EMI.ktCO2.SI.Res.HHnew.Thermal.SH.Solids.WH</t>
  </si>
  <si>
    <t>EMI.ktCO2.SI.Res.HHnew.Thermal.SH.Solids.WH.Solids.NoSolar.Solids</t>
  </si>
  <si>
    <t>EMI.ktCO2.SI.Res.HHnew.Thermal.SH.Solids.WH.LPG.NoSolar.LPG</t>
  </si>
  <si>
    <t>EMI.ktCO2.SI.Res.HHnew.Thermal.SH.Solids.WH.LPG.Solar</t>
  </si>
  <si>
    <t>EMI.ktCO2.SI.Res.HHnew.Thermal.SH.Solids.WH.LPG.Solar.LPG</t>
  </si>
  <si>
    <t>EMI.ktCO2.SI.Res.HHnew.Thermal.SH.Solids.WH.LPG.Solar.Solar</t>
  </si>
  <si>
    <t>EMI.ktCO2.SI.Res.HHnew.Thermal.SH.Solids.WH.Elc.NoSolar.Elec</t>
  </si>
  <si>
    <t>EMI.ktCO2.SI.Res.HHnew.Thermal.SH.Solids.WH.Elc.Solar</t>
  </si>
  <si>
    <t>EMI.ktCO2.SI.Res.HHnew.Thermal.SH.Solids.WH.Elc.Solar.Elec</t>
  </si>
  <si>
    <t>EMI.ktCO2.SI.Res.HHnew.Thermal.SH.Solids.WH.Elc.Solar.Solar</t>
  </si>
  <si>
    <t>EMI.ktCO2.SI.Res.HHnew.Thermal.SH.Solids.CO</t>
  </si>
  <si>
    <t>EMI.ktCO2.SI.Res.HHnew.Thermal.SH.Solids.CO.Solids.Solids</t>
  </si>
  <si>
    <t>EMI.ktCO2.SI.Res.HHnew.Thermal.SH.Solids.CO.LPG.LPG</t>
  </si>
  <si>
    <t>EMI.ktCO2.SI.Res.HHnew.Thermal.SH.Solids.CO.Elc.Elec</t>
  </si>
  <si>
    <t>EMI.ktCO2.SI.Res.HHnew.Thermal.SH.LPG</t>
  </si>
  <si>
    <t>EMI.ktCO2.SI.Res.HHnew.Thermal.SH.LPG.SH</t>
  </si>
  <si>
    <t>EMI.ktCO2.SI.Res.HHnew.Thermal.SH.LPG.SH.LPG</t>
  </si>
  <si>
    <t>EMI.ktCO2.SI.Res.HHnew.Thermal.SH.LPG.SH.Elec</t>
  </si>
  <si>
    <t>EMI.ktCO2.SI.Res.HHnew.Thermal.SH.LPG.SC</t>
  </si>
  <si>
    <t>EMI.ktCO2.SI.Res.HHnew.Thermal.SH.LPG.SC.AC.Elec</t>
  </si>
  <si>
    <t>EMI.ktCO2.SI.Res.HHnew.Thermal.SH.LPG.WH</t>
  </si>
  <si>
    <t>EMI.ktCO2.SI.Res.HHnew.Thermal.SH.LPG.WH.LPG.NoSolar.LPG</t>
  </si>
  <si>
    <t>EMI.ktCO2.SI.Res.HHnew.Thermal.SH.LPG.WH.LPG.Solar</t>
  </si>
  <si>
    <t>EMI.ktCO2.SI.Res.HHnew.Thermal.SH.LPG.WH.LPG.Solar.LPG</t>
  </si>
  <si>
    <t>EMI.ktCO2.SI.Res.HHnew.Thermal.SH.LPG.WH.LPG.Solar.Solar</t>
  </si>
  <si>
    <t>EMI.ktCO2.SI.Res.HHnew.Thermal.SH.LPG.WH.Elc.NoSolar.Elec</t>
  </si>
  <si>
    <t>EMI.ktCO2.SI.Res.HHnew.Thermal.SH.LPG.WH.Elc.Solar</t>
  </si>
  <si>
    <t>EMI.ktCO2.SI.Res.HHnew.Thermal.SH.LPG.WH.Elc.Solar.Elec</t>
  </si>
  <si>
    <t>EMI.ktCO2.SI.Res.HHnew.Thermal.SH.LPG.WH.Elc.Solar.Solar</t>
  </si>
  <si>
    <t>EMI.ktCO2.SI.Res.HHnew.Thermal.SH.LPG.CO</t>
  </si>
  <si>
    <t>EMI.ktCO2.SI.Res.HHnew.Thermal.SH.LPG.CO.LPG.LPG</t>
  </si>
  <si>
    <t>EMI.ktCO2.SI.Res.HHnew.Thermal.SH.LPG.CO.Elc.Elec</t>
  </si>
  <si>
    <t>EMI.ktCO2.SI.Res.HHnew.Thermal.SH.Oil</t>
  </si>
  <si>
    <t>EMI.ktCO2.SI.Res.HHnew.Thermal.SH.Oil.SH</t>
  </si>
  <si>
    <t>EMI.ktCO2.SI.Res.HHnew.Thermal.SH.Oil.SH.Oil</t>
  </si>
  <si>
    <t>EMI.ktCO2.SI.Res.HHnew.Thermal.SH.Oil.SH.Elec</t>
  </si>
  <si>
    <t>EMI.ktCO2.SI.Res.HHnew.Thermal.SH.Oil.SC</t>
  </si>
  <si>
    <t>EMI.ktCO2.SI.Res.HHnew.Thermal.SH.Oil.SC.AC.Elec</t>
  </si>
  <si>
    <t>EMI.ktCO2.SI.Res.HHnew.Thermal.SH.Oil.WH</t>
  </si>
  <si>
    <t>EMI.ktCO2.SI.Res.HHnew.Thermal.SH.Oil.WH.Oil.NoSolar.Oil</t>
  </si>
  <si>
    <t>EMI.ktCO2.SI.Res.HHnew.Thermal.SH.Oil.WH.Oil.Solar</t>
  </si>
  <si>
    <t>EMI.ktCO2.SI.Res.HHnew.Thermal.SH.Oil.WH.Oil.Solar.Oil</t>
  </si>
  <si>
    <t>EMI.ktCO2.SI.Res.HHnew.Thermal.SH.Oil.WH.Oil.Solar.Solar</t>
  </si>
  <si>
    <t>EMI.ktCO2.SI.Res.HHnew.Thermal.SH.Oil.WH.Elc.NoSolar.Elec</t>
  </si>
  <si>
    <t>EMI.ktCO2.SI.Res.HHnew.Thermal.SH.Oil.WH.Elc.Solar</t>
  </si>
  <si>
    <t>EMI.ktCO2.SI.Res.HHnew.Thermal.SH.Oil.WH.Elc.Solar.Elec</t>
  </si>
  <si>
    <t>EMI.ktCO2.SI.Res.HHnew.Thermal.SH.Oil.WH.Elc.Solar.Solar</t>
  </si>
  <si>
    <t>EMI.ktCO2.SI.Res.HHnew.Thermal.SH.Oil.CO</t>
  </si>
  <si>
    <t>EMI.ktCO2.SI.Res.HHnew.Thermal.SH.Oil.CO.LPG.LPG</t>
  </si>
  <si>
    <t>EMI.ktCO2.SI.Res.HHnew.Thermal.SH.Oil.CO.Elc.Elec</t>
  </si>
  <si>
    <t>EMI.ktCO2.SI.Res.HHnew.Thermal.SH.Gas</t>
  </si>
  <si>
    <t>EMI.ktCO2.SI.Res.HHnew.Thermal.SH.Gas.SH</t>
  </si>
  <si>
    <t>EMI.ktCO2.SI.Res.HHnew.Thermal.SH.Gas.SH.Gas</t>
  </si>
  <si>
    <t>EMI.ktCO2.SI.Res.HHnew.Thermal.SH.Gas.SH.Elec</t>
  </si>
  <si>
    <t>EMI.ktCO2.SI.Res.HHnew.Thermal.SH.Gas.SC</t>
  </si>
  <si>
    <t>EMI.ktCO2.SI.Res.HHnew.Thermal.SH.Gas.SC.AC.Elec</t>
  </si>
  <si>
    <t>EMI.ktCO2.SI.Res.HHnew.Thermal.SH.Gas.WH</t>
  </si>
  <si>
    <t>EMI.ktCO2.SI.Res.HHnew.Thermal.SH.Gas.WH.Gas.NoSolar.Gas</t>
  </si>
  <si>
    <t>EMI.ktCO2.SI.Res.HHnew.Thermal.SH.Gas.WH.Gas.Solar</t>
  </si>
  <si>
    <t>EMI.ktCO2.SI.Res.HHnew.Thermal.SH.Gas.WH.Gas.Solar.Gas</t>
  </si>
  <si>
    <t>EMI.ktCO2.SI.Res.HHnew.Thermal.SH.Gas.WH.Gas.Solar.Solar</t>
  </si>
  <si>
    <t>EMI.ktCO2.SI.Res.HHnew.Thermal.SH.Gas.WH.Elc.NoSolar.Elec</t>
  </si>
  <si>
    <t>EMI.ktCO2.SI.Res.HHnew.Thermal.SH.Gas.WH.Elc.Solar</t>
  </si>
  <si>
    <t>EMI.ktCO2.SI.Res.HHnew.Thermal.SH.Gas.WH.Elc.Solar.Elec</t>
  </si>
  <si>
    <t>EMI.ktCO2.SI.Res.HHnew.Thermal.SH.Gas.WH.Elc.Solar.Solar</t>
  </si>
  <si>
    <t>EMI.ktCO2.SI.Res.HHnew.Thermal.SH.Gas.CO</t>
  </si>
  <si>
    <t>EMI.ktCO2.SI.Res.HHnew.Thermal.SH.Gas.CO.Gas.Gas</t>
  </si>
  <si>
    <t>EMI.ktCO2.SI.Res.HHnew.Thermal.SH.Gas.CO.Elc.Elec</t>
  </si>
  <si>
    <t>EMI.ktCO2.SI.Res.HHnew.Thermal.SH.Biomass</t>
  </si>
  <si>
    <t>EMI.ktCO2.SI.Res.HHnew.Thermal.SH.Biomass.SH</t>
  </si>
  <si>
    <t>EMI.ktCO2.SI.Res.HHnew.Thermal.SH.Biomass.SH.Biomass</t>
  </si>
  <si>
    <t>EMI.ktCO2.SI.Res.HHnew.Thermal.SH.Biomass.SH.Elec</t>
  </si>
  <si>
    <t>EMI.ktCO2.SI.Res.HHnew.Thermal.SH.Biomass.SC</t>
  </si>
  <si>
    <t>EMI.ktCO2.SI.Res.HHnew.Thermal.SH.Biomass.SC.AC.Elec</t>
  </si>
  <si>
    <t>EMI.ktCO2.SI.Res.HHnew.Thermal.SH.Biomass.WH</t>
  </si>
  <si>
    <t>EMI.ktCO2.SI.Res.HHnew.Thermal.SH.Biomass.WH.Biomass.NoSolar.Biomass</t>
  </si>
  <si>
    <t>EMI.ktCO2.SI.Res.HHnew.Thermal.SH.Biomass.WH.Biomass.Solar</t>
  </si>
  <si>
    <t>EMI.ktCO2.SI.Res.HHnew.Thermal.SH.Biomass.WH.Biomass.Solar.Biomass</t>
  </si>
  <si>
    <t>EMI.ktCO2.SI.Res.HHnew.Thermal.SH.Biomass.WH.Biomass.Solar.Solar</t>
  </si>
  <si>
    <t>EMI.ktCO2.SI.Res.HHnew.Thermal.SH.Biomass.WH.LPG.NoSolar.LPG</t>
  </si>
  <si>
    <t>EMI.ktCO2.SI.Res.HHnew.Thermal.SH.Biomass.WH.LPG.Solar</t>
  </si>
  <si>
    <t>EMI.ktCO2.SI.Res.HHnew.Thermal.SH.Biomass.WH.LPG.Solar.LPG</t>
  </si>
  <si>
    <t>EMI.ktCO2.SI.Res.HHnew.Thermal.SH.Biomass.WH.LPG.Solar.Solar</t>
  </si>
  <si>
    <t>EMI.ktCO2.SI.Res.HHnew.Thermal.SH.Biomass.WH.Elc.NoSolar.Elec</t>
  </si>
  <si>
    <t>EMI.ktCO2.SI.Res.HHnew.Thermal.SH.Biomass.WH.Elc.Solar</t>
  </si>
  <si>
    <t>EMI.ktCO2.SI.Res.HHnew.Thermal.SH.Biomass.WH.Elc.Solar.Elec</t>
  </si>
  <si>
    <t>EMI.ktCO2.SI.Res.HHnew.Thermal.SH.Biomass.WH.Elc.Solar.Solar</t>
  </si>
  <si>
    <t>EMI.ktCO2.SI.Res.HHnew.Thermal.SH.Biomass.CO</t>
  </si>
  <si>
    <t>EMI.ktCO2.SI.Res.HHnew.Thermal.SH.Biomass.CO.Biomass.Biomass</t>
  </si>
  <si>
    <t>EMI.ktCO2.SI.Res.HHnew.Thermal.SH.Biomass.CO.LPG.LPG</t>
  </si>
  <si>
    <t>EMI.ktCO2.SI.Res.HHnew.Thermal.SH.Biomass.CO.Elc.Elec</t>
  </si>
  <si>
    <t>EMI.ktCO2.SI.Res.HHnew.Thermal.SH.Geo</t>
  </si>
  <si>
    <t>EMI.ktCO2.SI.Res.HHnew.Thermal.SH.Geo.SH</t>
  </si>
  <si>
    <t>EMI.ktCO2.SI.Res.HHnew.Thermal.SH.Geo.SH.Geo</t>
  </si>
  <si>
    <t>EMI.ktCO2.SI.Res.HHnew.Thermal.SH.Geo.SH.Elec</t>
  </si>
  <si>
    <t>EMI.ktCO2.SI.Res.HHnew.Thermal.SH.Geo.SC</t>
  </si>
  <si>
    <t>EMI.ktCO2.SI.Res.HHnew.Thermal.SH.Geo.SC.AC.Elec</t>
  </si>
  <si>
    <t>EMI.ktCO2.SI.Res.HHnew.Thermal.SH.Geo.WH</t>
  </si>
  <si>
    <t>EMI.ktCO2.SI.Res.HHnew.Thermal.SH.Geo.WH.Geo.NoSolar.Geo</t>
  </si>
  <si>
    <t>EMI.ktCO2.SI.Res.HHnew.Thermal.SH.Geo.WH.Geo.Solar</t>
  </si>
  <si>
    <t>EMI.ktCO2.SI.Res.HHnew.Thermal.SH.Geo.WH.Geo.Solar.Geo</t>
  </si>
  <si>
    <t>EMI.ktCO2.SI.Res.HHnew.Thermal.SH.Geo.WH.Geo.Solar.Solar</t>
  </si>
  <si>
    <t>EMI.ktCO2.SI.Res.HHnew.Thermal.SH.Geo.WH.Elc.NoSolar.Elec</t>
  </si>
  <si>
    <t>EMI.ktCO2.SI.Res.HHnew.Thermal.SH.Geo.WH.Elc.Solar</t>
  </si>
  <si>
    <t>EMI.ktCO2.SI.Res.HHnew.Thermal.SH.Geo.WH.Elc.Solar.Elec</t>
  </si>
  <si>
    <t>EMI.ktCO2.SI.Res.HHnew.Thermal.SH.Geo.WH.Elc.Solar.Solar</t>
  </si>
  <si>
    <t>EMI.ktCO2.SI.Res.HHnew.Thermal.SH.Geo.CO</t>
  </si>
  <si>
    <t>EMI.ktCO2.SI.Res.HHnew.Thermal.SH.Geo.CO.LPG.LPG</t>
  </si>
  <si>
    <t>EMI.ktCO2.SI.Res.HHnew.Thermal.SH.Geo.CO.Elc.Elec</t>
  </si>
  <si>
    <t>EMI.ktCO2.SI.Res.HHnew.Thermal.SH.DistrHeat</t>
  </si>
  <si>
    <t>EMI.ktCO2.SI.Res.HHnew.Thermal.SH.DistrHeat.SH</t>
  </si>
  <si>
    <t>EMI.ktCO2.SI.Res.HHnew.Thermal.SH.DistrHeat.SH.Steam_Distr</t>
  </si>
  <si>
    <t>EMI.ktCO2.SI.Res.HHnew.Thermal.SH.DistrHeat.SH.Elec</t>
  </si>
  <si>
    <t>EMI.ktCO2.SI.Res.HHnew.Thermal.SH.DistrHeat.SC</t>
  </si>
  <si>
    <t>EMI.ktCO2.SI.Res.HHnew.Thermal.SH.DistrHeat.SC.AC.Elec</t>
  </si>
  <si>
    <t>EMI.ktCO2.SI.Res.HHnew.Thermal.SH.DistrHeat.WH</t>
  </si>
  <si>
    <t>EMI.ktCO2.SI.Res.HHnew.Thermal.SH.DistrHeat.WH.DistrHeat.NoSolar.Steam_Distr</t>
  </si>
  <si>
    <t>EMI.ktCO2.SI.Res.HHnew.Thermal.SH.DistrHeat.WH.DistrHeat.Solar</t>
  </si>
  <si>
    <t>EMI.ktCO2.SI.Res.HHnew.Thermal.SH.DistrHeat.WH.DistrHeat.Solar.Steam_Distr</t>
  </si>
  <si>
    <t>EMI.ktCO2.SI.Res.HHnew.Thermal.SH.DistrHeat.WH.DistrHeat.Solar.Solar</t>
  </si>
  <si>
    <t>EMI.ktCO2.SI.Res.HHnew.Thermal.SH.DistrHeat.WH.Elc.NoSolar.Elec</t>
  </si>
  <si>
    <t>EMI.ktCO2.SI.Res.HHnew.Thermal.SH.DistrHeat.WH.Elc.Solar</t>
  </si>
  <si>
    <t>EMI.ktCO2.SI.Res.HHnew.Thermal.SH.DistrHeat.WH.Elc.Solar.Elec</t>
  </si>
  <si>
    <t>EMI.ktCO2.SI.Res.HHnew.Thermal.SH.DistrHeat.WH.Elc.Solar.Solar</t>
  </si>
  <si>
    <t>EMI.ktCO2.SI.Res.HHnew.Thermal.SH.DistrHeat.CO</t>
  </si>
  <si>
    <t>EMI.ktCO2.SI.Res.HHnew.Thermal.SH.DistrHeat.CO.LPG.LPG</t>
  </si>
  <si>
    <t>EMI.ktCO2.SI.Res.HHnew.Thermal.SH.DistrHeat.CO.Elc.Elec</t>
  </si>
  <si>
    <t>EMI.ktCO2.SI.Res.HHnew.Thermal.SH.AdvElc</t>
  </si>
  <si>
    <t>EMI.ktCO2.SI.Res.HHnew.Thermal.SH.AdvElc.SH</t>
  </si>
  <si>
    <t>EMI.ktCO2.SI.Res.HHnew.Thermal.SH.AdvElc.SH.Elec</t>
  </si>
  <si>
    <t>EMI.ktCO2.SI.Res.HHnew.Thermal.SH.AdvElc.SC</t>
  </si>
  <si>
    <t>EMI.ktCO2.SI.Res.HHnew.Thermal.SH.AdvElc.SC.AC.Elec</t>
  </si>
  <si>
    <t>EMI.ktCO2.SI.Res.HHnew.Thermal.SH.AdvElc.WH</t>
  </si>
  <si>
    <t>EMI.ktCO2.SI.Res.HHnew.Thermal.SH.AdvElc.WH.LPG.NoSolar.LPG</t>
  </si>
  <si>
    <t>EMI.ktCO2.SI.Res.HHnew.Thermal.SH.AdvElc.WH.LPG.Solar</t>
  </si>
  <si>
    <t>EMI.ktCO2.SI.Res.HHnew.Thermal.SH.AdvElc.WH.LPG.Solar.LPG</t>
  </si>
  <si>
    <t>EMI.ktCO2.SI.Res.HHnew.Thermal.SH.AdvElc.WH.LPG.Solar.Solar</t>
  </si>
  <si>
    <t>EMI.ktCO2.SI.Res.HHnew.Thermal.SH.AdvElc.WH.Elc.NoSolar.Elec</t>
  </si>
  <si>
    <t>EMI.ktCO2.SI.Res.HHnew.Thermal.SH.AdvElc.WH.Elc.Solar</t>
  </si>
  <si>
    <t>EMI.ktCO2.SI.Res.HHnew.Thermal.SH.AdvElc.WH.Elc.Solar.Elec</t>
  </si>
  <si>
    <t>EMI.ktCO2.SI.Res.HHnew.Thermal.SH.AdvElc.WH.Elc.Solar.Solar</t>
  </si>
  <si>
    <t>EMI.ktCO2.SI.Res.HHnew.Thermal.SH.AdvElc.CO</t>
  </si>
  <si>
    <t>EMI.ktCO2.SI.Res.HHnew.Thermal.SH.AdvElc.CO.LPG.LPG</t>
  </si>
  <si>
    <t>EMI.ktCO2.SI.Res.HHnew.Thermal.SH.AdvElc.CO.Elc.Elec</t>
  </si>
  <si>
    <t>EMI.ktCO2.SI.Res.HHnew.Thermal.SH.ConvElc</t>
  </si>
  <si>
    <t>EMI.ktCO2.SI.Res.HHnew.Thermal.SH.ConvElc.SH</t>
  </si>
  <si>
    <t>EMI.ktCO2.SI.Res.HHnew.Thermal.SH.ConvElc.SH.Elec</t>
  </si>
  <si>
    <t>EMI.ktCO2.SI.Res.HHnew.Thermal.SH.ConvElc.SC</t>
  </si>
  <si>
    <t>EMI.ktCO2.SI.Res.HHnew.Thermal.SH.ConvElc.SC.AC.Elec</t>
  </si>
  <si>
    <t>EMI.ktCO2.SI.Res.HHnew.Thermal.SH.ConvElc.WH</t>
  </si>
  <si>
    <t>EMI.ktCO2.SI.Res.HHnew.Thermal.SH.ConvElc.WH.LPG.NoSolar.LPG</t>
  </si>
  <si>
    <t>EMI.ktCO2.SI.Res.HHnew.Thermal.SH.ConvElc.WH.LPG.Solar</t>
  </si>
  <si>
    <t>EMI.ktCO2.SI.Res.HHnew.Thermal.SH.ConvElc.WH.LPG.Solar.LPG</t>
  </si>
  <si>
    <t>EMI.ktCO2.SI.Res.HHnew.Thermal.SH.ConvElc.WH.LPG.Solar.Solar</t>
  </si>
  <si>
    <t>EMI.ktCO2.SI.Res.HHnew.Thermal.SH.ConvElc.WH.Elc.NoSolar.Elec</t>
  </si>
  <si>
    <t>EMI.ktCO2.SI.Res.HHnew.Thermal.SH.ConvElc.WH.Elc.Solar</t>
  </si>
  <si>
    <t>EMI.ktCO2.SI.Res.HHnew.Thermal.SH.ConvElc.WH.Elc.Solar.Elec</t>
  </si>
  <si>
    <t>EMI.ktCO2.SI.Res.HHnew.Thermal.SH.ConvElc.WH.Elc.Solar.Solar</t>
  </si>
  <si>
    <t>EMI.ktCO2.SI.Res.HHnew.Thermal.SH.ConvElc.CO</t>
  </si>
  <si>
    <t>EMI.ktCO2.SI.Res.HHnew.Thermal.SH.ConvElc.CO.LPG.LPG</t>
  </si>
  <si>
    <t>EMI.ktCO2.SI.Res.HHnew.Thermal.SH.ConvElc.CO.Elc.Elec</t>
  </si>
  <si>
    <t>SI - Final energy consumption of new and renovated households (detailed structure)</t>
  </si>
  <si>
    <t>FEC_per_household.kWh.SI.Res.HHnew.Thermal.SH.Solids</t>
  </si>
  <si>
    <t>FEC_per_household.kWh.SI.Res.HHnew.Thermal.SH.Solids.SH</t>
  </si>
  <si>
    <t>FEC_per_household.kWh.SI.Res.HHnew.Thermal.SH.Solids.SH.Solids</t>
  </si>
  <si>
    <t>FEC_per_household.kWh.SI.Res.HHnew.Thermal.SH.Solids.SH.Elec</t>
  </si>
  <si>
    <t>FEC_per_household.kWh.SI.Res.HHnew.Thermal.SH.Solids.SC</t>
  </si>
  <si>
    <t>FEC_per_household.kWh.SI.Res.HHnew.Thermal.SH.Solids.SC.AC.Elec</t>
  </si>
  <si>
    <t>FEC_per_household.kWh.SI.Res.HHnew.Thermal.SH.Solids.WH</t>
  </si>
  <si>
    <t>FEC_per_household.kWh.SI.Res.HHnew.Thermal.SH.Solids.WH.Solids.NoSolar.Solids</t>
  </si>
  <si>
    <t>FEC_per_household.kWh.SI.Res.HHnew.Thermal.SH.Solids.WH.LPG.NoSolar.LPG</t>
  </si>
  <si>
    <t>FEC_per_household.kWh.SI.Res.HHnew.Thermal.SH.Solids.WH.LPG.Solar</t>
  </si>
  <si>
    <t>FEC_per_household.kWh.SI.Res.HHnew.Thermal.SH.Solids.WH.LPG.Solar.LPG</t>
  </si>
  <si>
    <t>FEC_per_household.kWh.SI.Res.HHnew.Thermal.SH.Solids.WH.LPG.Solar.Solar</t>
  </si>
  <si>
    <t>FEC_per_household.kWh.SI.Res.HHnew.Thermal.SH.Solids.WH.Elc.NoSolar.Elec</t>
  </si>
  <si>
    <t>FEC_per_household.kWh.SI.Res.HHnew.Thermal.SH.Solids.WH.Elc.Solar</t>
  </si>
  <si>
    <t>FEC_per_household.kWh.SI.Res.HHnew.Thermal.SH.Solids.WH.Elc.Solar.Elec</t>
  </si>
  <si>
    <t>FEC_per_household.kWh.SI.Res.HHnew.Thermal.SH.Solids.WH.Elc.Solar.Solar</t>
  </si>
  <si>
    <t>FEC_per_household.kWh.SI.Res.HHnew.Thermal.SH.Solids.CO</t>
  </si>
  <si>
    <t>FEC_per_household.kWh.SI.Res.HHnew.Thermal.SH.Solids.CO.Solids.Solids</t>
  </si>
  <si>
    <t>FEC_per_household.kWh.SI.Res.HHnew.Thermal.SH.Solids.CO.LPG.LPG</t>
  </si>
  <si>
    <t>FEC_per_household.kWh.SI.Res.HHnew.Thermal.SH.Solids.CO.Elc.Elec</t>
  </si>
  <si>
    <t>FEC_per_household.kWh.SI.Res.HHnew.Thermal.SH.LPG</t>
  </si>
  <si>
    <t>FEC_per_household.kWh.SI.Res.HHnew.Thermal.SH.LPG.SH</t>
  </si>
  <si>
    <t>FEC_per_household.kWh.SI.Res.HHnew.Thermal.SH.LPG.SH.LPG</t>
  </si>
  <si>
    <t>FEC_per_household.kWh.SI.Res.HHnew.Thermal.SH.LPG.SH.Elec</t>
  </si>
  <si>
    <t>FEC_per_household.kWh.SI.Res.HHnew.Thermal.SH.LPG.SC</t>
  </si>
  <si>
    <t>FEC_per_household.kWh.SI.Res.HHnew.Thermal.SH.LPG.SC.AC.Elec</t>
  </si>
  <si>
    <t>FEC_per_household.kWh.SI.Res.HHnew.Thermal.SH.LPG.WH</t>
  </si>
  <si>
    <t>FEC_per_household.kWh.SI.Res.HHnew.Thermal.SH.LPG.WH.LPG.NoSolar.LPG</t>
  </si>
  <si>
    <t>FEC_per_household.kWh.SI.Res.HHnew.Thermal.SH.LPG.WH.LPG.Solar</t>
  </si>
  <si>
    <t>FEC_per_household.kWh.SI.Res.HHnew.Thermal.SH.LPG.WH.LPG.Solar.LPG</t>
  </si>
  <si>
    <t>FEC_per_household.kWh.SI.Res.HHnew.Thermal.SH.LPG.WH.LPG.Solar.Solar</t>
  </si>
  <si>
    <t>FEC_per_household.kWh.SI.Res.HHnew.Thermal.SH.LPG.WH.Elc.NoSolar.Elec</t>
  </si>
  <si>
    <t>FEC_per_household.kWh.SI.Res.HHnew.Thermal.SH.LPG.WH.Elc.Solar</t>
  </si>
  <si>
    <t>FEC_per_household.kWh.SI.Res.HHnew.Thermal.SH.LPG.WH.Elc.Solar.Elec</t>
  </si>
  <si>
    <t>FEC_per_household.kWh.SI.Res.HHnew.Thermal.SH.LPG.WH.Elc.Solar.Solar</t>
  </si>
  <si>
    <t>FEC_per_household.kWh.SI.Res.HHnew.Thermal.SH.LPG.CO</t>
  </si>
  <si>
    <t>FEC_per_household.kWh.SI.Res.HHnew.Thermal.SH.LPG.CO.LPG.LPG</t>
  </si>
  <si>
    <t>FEC_per_household.kWh.SI.Res.HHnew.Thermal.SH.LPG.CO.Elc.Elec</t>
  </si>
  <si>
    <t>FEC_per_household.kWh.SI.Res.HHnew.Thermal.SH.Oil</t>
  </si>
  <si>
    <t>FEC_per_household.kWh.SI.Res.HHnew.Thermal.SH.Oil.SH</t>
  </si>
  <si>
    <t>FEC_per_household.kWh.SI.Res.HHnew.Thermal.SH.Oil.SH.Oil</t>
  </si>
  <si>
    <t>FEC_per_household.kWh.SI.Res.HHnew.Thermal.SH.Oil.SH.Elec</t>
  </si>
  <si>
    <t>FEC_per_household.kWh.SI.Res.HHnew.Thermal.SH.Oil.SC</t>
  </si>
  <si>
    <t>FEC_per_household.kWh.SI.Res.HHnew.Thermal.SH.Oil.SC.AC.Elec</t>
  </si>
  <si>
    <t>FEC_per_household.kWh.SI.Res.HHnew.Thermal.SH.Oil.WH</t>
  </si>
  <si>
    <t>FEC_per_household.kWh.SI.Res.HHnew.Thermal.SH.Oil.WH.Oil.NoSolar.Oil</t>
  </si>
  <si>
    <t>FEC_per_household.kWh.SI.Res.HHnew.Thermal.SH.Oil.WH.Oil.Solar</t>
  </si>
  <si>
    <t>FEC_per_household.kWh.SI.Res.HHnew.Thermal.SH.Oil.WH.Oil.Solar.Oil</t>
  </si>
  <si>
    <t>FEC_per_household.kWh.SI.Res.HHnew.Thermal.SH.Oil.WH.Oil.Solar.Solar</t>
  </si>
  <si>
    <t>FEC_per_household.kWh.SI.Res.HHnew.Thermal.SH.Oil.WH.Elc.NoSolar.Elec</t>
  </si>
  <si>
    <t>FEC_per_household.kWh.SI.Res.HHnew.Thermal.SH.Oil.WH.Elc.Solar</t>
  </si>
  <si>
    <t>FEC_per_household.kWh.SI.Res.HHnew.Thermal.SH.Oil.WH.Elc.Solar.Elec</t>
  </si>
  <si>
    <t>FEC_per_household.kWh.SI.Res.HHnew.Thermal.SH.Oil.WH.Elc.Solar.Solar</t>
  </si>
  <si>
    <t>FEC_per_household.kWh.SI.Res.HHnew.Thermal.SH.Oil.CO</t>
  </si>
  <si>
    <t>FEC_per_household.kWh.SI.Res.HHnew.Thermal.SH.Oil.CO.LPG.LPG</t>
  </si>
  <si>
    <t>FEC_per_household.kWh.SI.Res.HHnew.Thermal.SH.Oil.CO.Elc.Elec</t>
  </si>
  <si>
    <t>FEC_per_household.kWh.SI.Res.HHnew.Thermal.SH.Gas</t>
  </si>
  <si>
    <t>FEC_per_household.kWh.SI.Res.HHnew.Thermal.SH.Gas.SH</t>
  </si>
  <si>
    <t>FEC_per_household.kWh.SI.Res.HHnew.Thermal.SH.Gas.SH.Gas</t>
  </si>
  <si>
    <t>FEC_per_household.kWh.SI.Res.HHnew.Thermal.SH.Gas.SH.Elec</t>
  </si>
  <si>
    <t>FEC_per_household.kWh.SI.Res.HHnew.Thermal.SH.Gas.SC</t>
  </si>
  <si>
    <t>FEC_per_household.kWh.SI.Res.HHnew.Thermal.SH.Gas.SC.AC.Elec</t>
  </si>
  <si>
    <t>FEC_per_household.kWh.SI.Res.HHnew.Thermal.SH.Gas.WH</t>
  </si>
  <si>
    <t>FEC_per_household.kWh.SI.Res.HHnew.Thermal.SH.Gas.WH.Gas.NoSolar.Gas</t>
  </si>
  <si>
    <t>FEC_per_household.kWh.SI.Res.HHnew.Thermal.SH.Gas.WH.Gas.Solar</t>
  </si>
  <si>
    <t>FEC_per_household.kWh.SI.Res.HHnew.Thermal.SH.Gas.WH.Gas.Solar.Gas</t>
  </si>
  <si>
    <t>FEC_per_household.kWh.SI.Res.HHnew.Thermal.SH.Gas.WH.Gas.Solar.Solar</t>
  </si>
  <si>
    <t>FEC_per_household.kWh.SI.Res.HHnew.Thermal.SH.Gas.WH.Elc.NoSolar.Elec</t>
  </si>
  <si>
    <t>FEC_per_household.kWh.SI.Res.HHnew.Thermal.SH.Gas.WH.Elc.Solar</t>
  </si>
  <si>
    <t>FEC_per_household.kWh.SI.Res.HHnew.Thermal.SH.Gas.WH.Elc.Solar.Elec</t>
  </si>
  <si>
    <t>FEC_per_household.kWh.SI.Res.HHnew.Thermal.SH.Gas.WH.Elc.Solar.Solar</t>
  </si>
  <si>
    <t>FEC_per_household.kWh.SI.Res.HHnew.Thermal.SH.Gas.CO</t>
  </si>
  <si>
    <t>FEC_per_household.kWh.SI.Res.HHnew.Thermal.SH.Gas.CO.Gas.Gas</t>
  </si>
  <si>
    <t>FEC_per_household.kWh.SI.Res.HHnew.Thermal.SH.Gas.CO.Elc.Elec</t>
  </si>
  <si>
    <t>FEC_per_household.kWh.SI.Res.HHnew.Thermal.SH.Biomass</t>
  </si>
  <si>
    <t>FEC_per_household.kWh.SI.Res.HHnew.Thermal.SH.Biomass.SH</t>
  </si>
  <si>
    <t>FEC_per_household.kWh.SI.Res.HHnew.Thermal.SH.Biomass.SH.Biomass</t>
  </si>
  <si>
    <t>FEC_per_household.kWh.SI.Res.HHnew.Thermal.SH.Biomass.SH.Elec</t>
  </si>
  <si>
    <t>FEC_per_household.kWh.SI.Res.HHnew.Thermal.SH.Biomass.SC</t>
  </si>
  <si>
    <t>FEC_per_household.kWh.SI.Res.HHnew.Thermal.SH.Biomass.SC.AC.Elec</t>
  </si>
  <si>
    <t>FEC_per_household.kWh.SI.Res.HHnew.Thermal.SH.Biomass.WH</t>
  </si>
  <si>
    <t>FEC_per_household.kWh.SI.Res.HHnew.Thermal.SH.Biomass.WH.Biomass.NoSolar.Biomass</t>
  </si>
  <si>
    <t>FEC_per_household.kWh.SI.Res.HHnew.Thermal.SH.Biomass.WH.Biomass.Solar</t>
  </si>
  <si>
    <t>FEC_per_household.kWh.SI.Res.HHnew.Thermal.SH.Biomass.WH.Biomass.Solar.Biomass</t>
  </si>
  <si>
    <t>FEC_per_household.kWh.SI.Res.HHnew.Thermal.SH.Biomass.WH.Biomass.Solar.Solar</t>
  </si>
  <si>
    <t>FEC_per_household.kWh.SI.Res.HHnew.Thermal.SH.Biomass.WH.LPG.NoSolar.LPG</t>
  </si>
  <si>
    <t>FEC_per_household.kWh.SI.Res.HHnew.Thermal.SH.Biomass.WH.LPG.Solar</t>
  </si>
  <si>
    <t>FEC_per_household.kWh.SI.Res.HHnew.Thermal.SH.Biomass.WH.LPG.Solar.LPG</t>
  </si>
  <si>
    <t>FEC_per_household.kWh.SI.Res.HHnew.Thermal.SH.Biomass.WH.LPG.Solar.Solar</t>
  </si>
  <si>
    <t>FEC_per_household.kWh.SI.Res.HHnew.Thermal.SH.Biomass.WH.Elc.NoSolar.Elec</t>
  </si>
  <si>
    <t>FEC_per_household.kWh.SI.Res.HHnew.Thermal.SH.Biomass.WH.Elc.Solar</t>
  </si>
  <si>
    <t>FEC_per_household.kWh.SI.Res.HHnew.Thermal.SH.Biomass.WH.Elc.Solar.Elec</t>
  </si>
  <si>
    <t>FEC_per_household.kWh.SI.Res.HHnew.Thermal.SH.Biomass.WH.Elc.Solar.Solar</t>
  </si>
  <si>
    <t>FEC_per_household.kWh.SI.Res.HHnew.Thermal.SH.Biomass.CO</t>
  </si>
  <si>
    <t>FEC_per_household.kWh.SI.Res.HHnew.Thermal.SH.Biomass.CO.Biomass.Biomass</t>
  </si>
  <si>
    <t>FEC_per_household.kWh.SI.Res.HHnew.Thermal.SH.Biomass.CO.LPG.LPG</t>
  </si>
  <si>
    <t>FEC_per_household.kWh.SI.Res.HHnew.Thermal.SH.Biomass.CO.Elc.Elec</t>
  </si>
  <si>
    <t>FEC_per_household.kWh.SI.Res.HHnew.Thermal.SH.Geo</t>
  </si>
  <si>
    <t>FEC_per_household.kWh.SI.Res.HHnew.Thermal.SH.Geo.SH</t>
  </si>
  <si>
    <t>FEC_per_household.kWh.SI.Res.HHnew.Thermal.SH.Geo.SH.Geo</t>
  </si>
  <si>
    <t>FEC_per_household.kWh.SI.Res.HHnew.Thermal.SH.Geo.SH.Elec</t>
  </si>
  <si>
    <t>FEC_per_household.kWh.SI.Res.HHnew.Thermal.SH.Geo.SC</t>
  </si>
  <si>
    <t>FEC_per_household.kWh.SI.Res.HHnew.Thermal.SH.Geo.SC.AC.Elec</t>
  </si>
  <si>
    <t>FEC_per_household.kWh.SI.Res.HHnew.Thermal.SH.Geo.WH</t>
  </si>
  <si>
    <t>FEC_per_household.kWh.SI.Res.HHnew.Thermal.SH.Geo.WH.Geo.NoSolar.Geo</t>
  </si>
  <si>
    <t>FEC_per_household.kWh.SI.Res.HHnew.Thermal.SH.Geo.WH.Geo.Solar</t>
  </si>
  <si>
    <t>FEC_per_household.kWh.SI.Res.HHnew.Thermal.SH.Geo.WH.Geo.Solar.Geo</t>
  </si>
  <si>
    <t>FEC_per_household.kWh.SI.Res.HHnew.Thermal.SH.Geo.WH.Geo.Solar.Solar</t>
  </si>
  <si>
    <t>FEC_per_household.kWh.SI.Res.HHnew.Thermal.SH.Geo.WH.Elc.NoSolar.Elec</t>
  </si>
  <si>
    <t>FEC_per_household.kWh.SI.Res.HHnew.Thermal.SH.Geo.WH.Elc.Solar</t>
  </si>
  <si>
    <t>FEC_per_household.kWh.SI.Res.HHnew.Thermal.SH.Geo.WH.Elc.Solar.Elec</t>
  </si>
  <si>
    <t>FEC_per_household.kWh.SI.Res.HHnew.Thermal.SH.Geo.WH.Elc.Solar.Solar</t>
  </si>
  <si>
    <t>FEC_per_household.kWh.SI.Res.HHnew.Thermal.SH.Geo.CO</t>
  </si>
  <si>
    <t>FEC_per_household.kWh.SI.Res.HHnew.Thermal.SH.Geo.CO.LPG.LPG</t>
  </si>
  <si>
    <t>FEC_per_household.kWh.SI.Res.HHnew.Thermal.SH.Geo.CO.Elc.Elec</t>
  </si>
  <si>
    <t>FEC_per_household.kWh.SI.Res.HHnew.Thermal.SH.DistrHeat</t>
  </si>
  <si>
    <t>FEC_per_household.kWh.SI.Res.HHnew.Thermal.SH.DistrHeat.SH</t>
  </si>
  <si>
    <t>FEC_per_household.kWh.SI.Res.HHnew.Thermal.SH.DistrHeat.SH.Steam_Distr</t>
  </si>
  <si>
    <t>FEC_per_household.kWh.SI.Res.HHnew.Thermal.SH.DistrHeat.SH.Elec</t>
  </si>
  <si>
    <t>FEC_per_household.kWh.SI.Res.HHnew.Thermal.SH.DistrHeat.SC</t>
  </si>
  <si>
    <t>FEC_per_household.kWh.SI.Res.HHnew.Thermal.SH.DistrHeat.SC.AC.Elec</t>
  </si>
  <si>
    <t>FEC_per_household.kWh.SI.Res.HHnew.Thermal.SH.DistrHeat.WH</t>
  </si>
  <si>
    <t>FEC_per_household.kWh.SI.Res.HHnew.Thermal.SH.DistrHeat.WH.DistrHeat.NoSolar.Steam_Distr</t>
  </si>
  <si>
    <t>FEC_per_household.kWh.SI.Res.HHnew.Thermal.SH.DistrHeat.WH.DistrHeat.Solar</t>
  </si>
  <si>
    <t>FEC_per_household.kWh.SI.Res.HHnew.Thermal.SH.DistrHeat.WH.DistrHeat.Solar.Steam_Distr</t>
  </si>
  <si>
    <t>FEC_per_household.kWh.SI.Res.HHnew.Thermal.SH.DistrHeat.WH.DistrHeat.Solar.Solar</t>
  </si>
  <si>
    <t>FEC_per_household.kWh.SI.Res.HHnew.Thermal.SH.DistrHeat.WH.Elc.NoSolar.Elec</t>
  </si>
  <si>
    <t>FEC_per_household.kWh.SI.Res.HHnew.Thermal.SH.DistrHeat.WH.Elc.Solar</t>
  </si>
  <si>
    <t>FEC_per_household.kWh.SI.Res.HHnew.Thermal.SH.DistrHeat.WH.Elc.Solar.Elec</t>
  </si>
  <si>
    <t>FEC_per_household.kWh.SI.Res.HHnew.Thermal.SH.DistrHeat.WH.Elc.Solar.Solar</t>
  </si>
  <si>
    <t>FEC_per_household.kWh.SI.Res.HHnew.Thermal.SH.DistrHeat.CO</t>
  </si>
  <si>
    <t>FEC_per_household.kWh.SI.Res.HHnew.Thermal.SH.DistrHeat.CO.LPG.LPG</t>
  </si>
  <si>
    <t>FEC_per_household.kWh.SI.Res.HHnew.Thermal.SH.DistrHeat.CO.Elc.Elec</t>
  </si>
  <si>
    <t>FEC_per_household.kWh.SI.Res.HHnew.Thermal.SH.AdvElc</t>
  </si>
  <si>
    <t>FEC_per_household.kWh.SI.Res.HHnew.Thermal.SH.AdvElc.SH</t>
  </si>
  <si>
    <t>FEC_per_household.kWh.SI.Res.HHnew.Thermal.SH.AdvElc.SH.Elec</t>
  </si>
  <si>
    <t>FEC_per_household.kWh.SI.Res.HHnew.Thermal.SH.AdvElc.SC</t>
  </si>
  <si>
    <t>FEC_per_household.kWh.SI.Res.HHnew.Thermal.SH.AdvElc.SC.AC.Elec</t>
  </si>
  <si>
    <t>FEC_per_household.kWh.SI.Res.HHnew.Thermal.SH.AdvElc.WH</t>
  </si>
  <si>
    <t>FEC_per_household.kWh.SI.Res.HHnew.Thermal.SH.AdvElc.WH.LPG.NoSolar.LPG</t>
  </si>
  <si>
    <t>FEC_per_household.kWh.SI.Res.HHnew.Thermal.SH.AdvElc.WH.LPG.Solar</t>
  </si>
  <si>
    <t>FEC_per_household.kWh.SI.Res.HHnew.Thermal.SH.AdvElc.WH.LPG.Solar.LPG</t>
  </si>
  <si>
    <t>FEC_per_household.kWh.SI.Res.HHnew.Thermal.SH.AdvElc.WH.LPG.Solar.Solar</t>
  </si>
  <si>
    <t>FEC_per_household.kWh.SI.Res.HHnew.Thermal.SH.AdvElc.WH.Elc.NoSolar.Elec</t>
  </si>
  <si>
    <t>FEC_per_household.kWh.SI.Res.HHnew.Thermal.SH.AdvElc.WH.Elc.Solar</t>
  </si>
  <si>
    <t>FEC_per_household.kWh.SI.Res.HHnew.Thermal.SH.AdvElc.WH.Elc.Solar.Elec</t>
  </si>
  <si>
    <t>FEC_per_household.kWh.SI.Res.HHnew.Thermal.SH.AdvElc.WH.Elc.Solar.Solar</t>
  </si>
  <si>
    <t>FEC_per_household.kWh.SI.Res.HHnew.Thermal.SH.AdvElc.CO</t>
  </si>
  <si>
    <t>FEC_per_household.kWh.SI.Res.HHnew.Thermal.SH.AdvElc.CO.LPG.LPG</t>
  </si>
  <si>
    <t>FEC_per_household.kWh.SI.Res.HHnew.Thermal.SH.AdvElc.CO.Elc.Elec</t>
  </si>
  <si>
    <t>FEC_per_household.kWh.SI.Res.HHnew.Thermal.SH.ConvElc</t>
  </si>
  <si>
    <t>FEC_per_household.kWh.SI.Res.HHnew.Thermal.SH.ConvElc.SH</t>
  </si>
  <si>
    <t>FEC_per_household.kWh.SI.Res.HHnew.Thermal.SH.ConvElc.SH.Elec</t>
  </si>
  <si>
    <t>FEC_per_household.kWh.SI.Res.HHnew.Thermal.SH.ConvElc.SC</t>
  </si>
  <si>
    <t>FEC_per_household.kWh.SI.Res.HHnew.Thermal.SH.ConvElc.SC.AC.Elec</t>
  </si>
  <si>
    <t>FEC_per_household.kWh.SI.Res.HHnew.Thermal.SH.ConvElc.WH</t>
  </si>
  <si>
    <t>FEC_per_household.kWh.SI.Res.HHnew.Thermal.SH.ConvElc.WH.LPG.NoSolar.LPG</t>
  </si>
  <si>
    <t>FEC_per_household.kWh.SI.Res.HHnew.Thermal.SH.ConvElc.WH.LPG.Solar</t>
  </si>
  <si>
    <t>FEC_per_household.kWh.SI.Res.HHnew.Thermal.SH.ConvElc.WH.LPG.Solar.LPG</t>
  </si>
  <si>
    <t>FEC_per_household.kWh.SI.Res.HHnew.Thermal.SH.ConvElc.WH.LPG.Solar.Solar</t>
  </si>
  <si>
    <t>FEC_per_household.kWh.SI.Res.HHnew.Thermal.SH.ConvElc.WH.Elc.NoSolar.Elec</t>
  </si>
  <si>
    <t>FEC_per_household.kWh.SI.Res.HHnew.Thermal.SH.ConvElc.WH.Elc.Solar</t>
  </si>
  <si>
    <t>FEC_per_household.kWh.SI.Res.HHnew.Thermal.SH.ConvElc.WH.Elc.Solar.Elec</t>
  </si>
  <si>
    <t>FEC_per_household.kWh.SI.Res.HHnew.Thermal.SH.ConvElc.WH.Elc.Solar.Solar</t>
  </si>
  <si>
    <t>FEC_per_household.kWh.SI.Res.HHnew.Thermal.SH.ConvElc.CO</t>
  </si>
  <si>
    <t>FEC_per_household.kWh.SI.Res.HHnew.Thermal.SH.ConvElc.CO.LPG.LPG</t>
  </si>
  <si>
    <t>FEC_per_household.kWh.SI.Res.HHnew.Thermal.SH.ConvElc.CO.Elc.Elec</t>
  </si>
  <si>
    <t>SI - Thermal energy service of new and renovated households (detailed structure)</t>
  </si>
  <si>
    <t>TES_per_household.kWh.SI.Res.HHnew.Thermal.SH.Solids</t>
  </si>
  <si>
    <t>TES_per_household.kWh.SI.Res.HHnew.Thermal.SH.Solids.SH</t>
  </si>
  <si>
    <t>TES_per_household.kWh.SI.Res.HHnew.Thermal.SH.Solids.SH.Solids</t>
  </si>
  <si>
    <t>TES_per_household.kWh.SI.Res.HHnew.Thermal.SH.Solids.SH.Elec</t>
  </si>
  <si>
    <t>TES_per_household.kWh.SI.Res.HHnew.Thermal.SH.Solids.SC</t>
  </si>
  <si>
    <t>TES_per_household.kWh.SI.Res.HHnew.Thermal.SH.Solids.SC.AC.Elec</t>
  </si>
  <si>
    <t>TES_per_household.kWh.SI.Res.HHnew.Thermal.SH.Solids.WH</t>
  </si>
  <si>
    <t>TES_per_household.kWh.SI.Res.HHnew.Thermal.SH.Solids.WH.Solids.NoSolar.Solids</t>
  </si>
  <si>
    <t>TES_per_household.kWh.SI.Res.HHnew.Thermal.SH.Solids.WH.LPG.NoSolar.LPG</t>
  </si>
  <si>
    <t>TES_per_household.kWh.SI.Res.HHnew.Thermal.SH.Solids.WH.LPG.Solar</t>
  </si>
  <si>
    <t>TES_per_household.kWh.SI.Res.HHnew.Thermal.SH.Solids.WH.LPG.Solar.LPG</t>
  </si>
  <si>
    <t>TES_per_household.kWh.SI.Res.HHnew.Thermal.SH.Solids.WH.LPG.Solar.Solar</t>
  </si>
  <si>
    <t>TES_per_household.kWh.SI.Res.HHnew.Thermal.SH.Solids.WH.Elc.NoSolar.Elec</t>
  </si>
  <si>
    <t>TES_per_household.kWh.SI.Res.HHnew.Thermal.SH.Solids.WH.Elc.Solar</t>
  </si>
  <si>
    <t>TES_per_household.kWh.SI.Res.HHnew.Thermal.SH.Solids.WH.Elc.Solar.Elec</t>
  </si>
  <si>
    <t>TES_per_household.kWh.SI.Res.HHnew.Thermal.SH.Solids.WH.Elc.Solar.Solar</t>
  </si>
  <si>
    <t>TES_per_household.kWh.SI.Res.HHnew.Thermal.SH.Solids.CO</t>
  </si>
  <si>
    <t>TES_per_household.kWh.SI.Res.HHnew.Thermal.SH.Solids.CO.Solids.Solids</t>
  </si>
  <si>
    <t>TES_per_household.kWh.SI.Res.HHnew.Thermal.SH.Solids.CO.LPG.LPG</t>
  </si>
  <si>
    <t>TES_per_household.kWh.SI.Res.HHnew.Thermal.SH.Solids.CO.Elc.Elec</t>
  </si>
  <si>
    <t>TES_per_household.kWh.SI.Res.HHnew.Thermal.SH.LPG</t>
  </si>
  <si>
    <t>TES_per_household.kWh.SI.Res.HHnew.Thermal.SH.LPG.SH</t>
  </si>
  <si>
    <t>TES_per_household.kWh.SI.Res.HHnew.Thermal.SH.LPG.SH.LPG</t>
  </si>
  <si>
    <t>TES_per_household.kWh.SI.Res.HHnew.Thermal.SH.LPG.SH.Elec</t>
  </si>
  <si>
    <t>TES_per_household.kWh.SI.Res.HHnew.Thermal.SH.LPG.SC</t>
  </si>
  <si>
    <t>TES_per_household.kWh.SI.Res.HHnew.Thermal.SH.LPG.SC.AC.Elec</t>
  </si>
  <si>
    <t>TES_per_household.kWh.SI.Res.HHnew.Thermal.SH.LPG.WH</t>
  </si>
  <si>
    <t>TES_per_household.kWh.SI.Res.HHnew.Thermal.SH.LPG.WH.LPG.NoSolar.LPG</t>
  </si>
  <si>
    <t>TES_per_household.kWh.SI.Res.HHnew.Thermal.SH.LPG.WH.LPG.Solar</t>
  </si>
  <si>
    <t>TES_per_household.kWh.SI.Res.HHnew.Thermal.SH.LPG.WH.LPG.Solar.LPG</t>
  </si>
  <si>
    <t>TES_per_household.kWh.SI.Res.HHnew.Thermal.SH.LPG.WH.LPG.Solar.Solar</t>
  </si>
  <si>
    <t>TES_per_household.kWh.SI.Res.HHnew.Thermal.SH.LPG.WH.Elc.NoSolar.Elec</t>
  </si>
  <si>
    <t>TES_per_household.kWh.SI.Res.HHnew.Thermal.SH.LPG.WH.Elc.Solar</t>
  </si>
  <si>
    <t>TES_per_household.kWh.SI.Res.HHnew.Thermal.SH.LPG.WH.Elc.Solar.Elec</t>
  </si>
  <si>
    <t>TES_per_household.kWh.SI.Res.HHnew.Thermal.SH.LPG.WH.Elc.Solar.Solar</t>
  </si>
  <si>
    <t>TES_per_household.kWh.SI.Res.HHnew.Thermal.SH.LPG.CO</t>
  </si>
  <si>
    <t>TES_per_household.kWh.SI.Res.HHnew.Thermal.SH.LPG.CO.LPG.LPG</t>
  </si>
  <si>
    <t>TES_per_household.kWh.SI.Res.HHnew.Thermal.SH.LPG.CO.Elc.Elec</t>
  </si>
  <si>
    <t>TES_per_household.kWh.SI.Res.HHnew.Thermal.SH.Oil</t>
  </si>
  <si>
    <t>TES_per_household.kWh.SI.Res.HHnew.Thermal.SH.Oil.SH</t>
  </si>
  <si>
    <t>TES_per_household.kWh.SI.Res.HHnew.Thermal.SH.Oil.SH.Oil</t>
  </si>
  <si>
    <t>TES_per_household.kWh.SI.Res.HHnew.Thermal.SH.Oil.SH.Elec</t>
  </si>
  <si>
    <t>TES_per_household.kWh.SI.Res.HHnew.Thermal.SH.Oil.SC</t>
  </si>
  <si>
    <t>TES_per_household.kWh.SI.Res.HHnew.Thermal.SH.Oil.SC.AC.Elec</t>
  </si>
  <si>
    <t>TES_per_household.kWh.SI.Res.HHnew.Thermal.SH.Oil.WH</t>
  </si>
  <si>
    <t>TES_per_household.kWh.SI.Res.HHnew.Thermal.SH.Oil.WH.Oil.NoSolar.Oil</t>
  </si>
  <si>
    <t>TES_per_household.kWh.SI.Res.HHnew.Thermal.SH.Oil.WH.Oil.Solar</t>
  </si>
  <si>
    <t>TES_per_household.kWh.SI.Res.HHnew.Thermal.SH.Oil.WH.Oil.Solar.Oil</t>
  </si>
  <si>
    <t>TES_per_household.kWh.SI.Res.HHnew.Thermal.SH.Oil.WH.Oil.Solar.Solar</t>
  </si>
  <si>
    <t>TES_per_household.kWh.SI.Res.HHnew.Thermal.SH.Oil.WH.Elc.NoSolar.Elec</t>
  </si>
  <si>
    <t>TES_per_household.kWh.SI.Res.HHnew.Thermal.SH.Oil.WH.Elc.Solar</t>
  </si>
  <si>
    <t>TES_per_household.kWh.SI.Res.HHnew.Thermal.SH.Oil.WH.Elc.Solar.Elec</t>
  </si>
  <si>
    <t>TES_per_household.kWh.SI.Res.HHnew.Thermal.SH.Oil.WH.Elc.Solar.Solar</t>
  </si>
  <si>
    <t>TES_per_household.kWh.SI.Res.HHnew.Thermal.SH.Oil.CO</t>
  </si>
  <si>
    <t>TES_per_household.kWh.SI.Res.HHnew.Thermal.SH.Oil.CO.LPG.LPG</t>
  </si>
  <si>
    <t>TES_per_household.kWh.SI.Res.HHnew.Thermal.SH.Oil.CO.Elc.Elec</t>
  </si>
  <si>
    <t>TES_per_household.kWh.SI.Res.HHnew.Thermal.SH.Gas</t>
  </si>
  <si>
    <t>TES_per_household.kWh.SI.Res.HHnew.Thermal.SH.Gas.SH</t>
  </si>
  <si>
    <t>TES_per_household.kWh.SI.Res.HHnew.Thermal.SH.Gas.SH.Gas</t>
  </si>
  <si>
    <t>TES_per_household.kWh.SI.Res.HHnew.Thermal.SH.Gas.SH.Elec</t>
  </si>
  <si>
    <t>TES_per_household.kWh.SI.Res.HHnew.Thermal.SH.Gas.SC</t>
  </si>
  <si>
    <t>TES_per_household.kWh.SI.Res.HHnew.Thermal.SH.Gas.SC.AC.Elec</t>
  </si>
  <si>
    <t>TES_per_household.kWh.SI.Res.HHnew.Thermal.SH.Gas.WH</t>
  </si>
  <si>
    <t>TES_per_household.kWh.SI.Res.HHnew.Thermal.SH.Gas.WH.Gas.NoSolar.Gas</t>
  </si>
  <si>
    <t>TES_per_household.kWh.SI.Res.HHnew.Thermal.SH.Gas.WH.Gas.Solar</t>
  </si>
  <si>
    <t>TES_per_household.kWh.SI.Res.HHnew.Thermal.SH.Gas.WH.Gas.Solar.Gas</t>
  </si>
  <si>
    <t>TES_per_household.kWh.SI.Res.HHnew.Thermal.SH.Gas.WH.Gas.Solar.Solar</t>
  </si>
  <si>
    <t>TES_per_household.kWh.SI.Res.HHnew.Thermal.SH.Gas.WH.Elc.NoSolar.Elec</t>
  </si>
  <si>
    <t>TES_per_household.kWh.SI.Res.HHnew.Thermal.SH.Gas.WH.Elc.Solar</t>
  </si>
  <si>
    <t>TES_per_household.kWh.SI.Res.HHnew.Thermal.SH.Gas.WH.Elc.Solar.Elec</t>
  </si>
  <si>
    <t>TES_per_household.kWh.SI.Res.HHnew.Thermal.SH.Gas.WH.Elc.Solar.Solar</t>
  </si>
  <si>
    <t>TES_per_household.kWh.SI.Res.HHnew.Thermal.SH.Gas.CO</t>
  </si>
  <si>
    <t>TES_per_household.kWh.SI.Res.HHnew.Thermal.SH.Gas.CO.Gas.Gas</t>
  </si>
  <si>
    <t>TES_per_household.kWh.SI.Res.HHnew.Thermal.SH.Gas.CO.Elc.Elec</t>
  </si>
  <si>
    <t>TES_per_household.kWh.SI.Res.HHnew.Thermal.SH.Biomass</t>
  </si>
  <si>
    <t>TES_per_household.kWh.SI.Res.HHnew.Thermal.SH.Biomass.SH</t>
  </si>
  <si>
    <t>TES_per_household.kWh.SI.Res.HHnew.Thermal.SH.Biomass.SH.Biomass</t>
  </si>
  <si>
    <t>TES_per_household.kWh.SI.Res.HHnew.Thermal.SH.Biomass.SH.Elec</t>
  </si>
  <si>
    <t>TES_per_household.kWh.SI.Res.HHnew.Thermal.SH.Biomass.SC</t>
  </si>
  <si>
    <t>TES_per_household.kWh.SI.Res.HHnew.Thermal.SH.Biomass.SC.AC.Elec</t>
  </si>
  <si>
    <t>TES_per_household.kWh.SI.Res.HHnew.Thermal.SH.Biomass.WH</t>
  </si>
  <si>
    <t>TES_per_household.kWh.SI.Res.HHnew.Thermal.SH.Biomass.WH.Biomass.NoSolar.Biomass</t>
  </si>
  <si>
    <t>TES_per_household.kWh.SI.Res.HHnew.Thermal.SH.Biomass.WH.Biomass.Solar</t>
  </si>
  <si>
    <t>TES_per_household.kWh.SI.Res.HHnew.Thermal.SH.Biomass.WH.Biomass.Solar.Biomass</t>
  </si>
  <si>
    <t>TES_per_household.kWh.SI.Res.HHnew.Thermal.SH.Biomass.WH.Biomass.Solar.Solar</t>
  </si>
  <si>
    <t>TES_per_household.kWh.SI.Res.HHnew.Thermal.SH.Biomass.WH.LPG.NoSolar.LPG</t>
  </si>
  <si>
    <t>TES_per_household.kWh.SI.Res.HHnew.Thermal.SH.Biomass.WH.LPG.Solar</t>
  </si>
  <si>
    <t>TES_per_household.kWh.SI.Res.HHnew.Thermal.SH.Biomass.WH.LPG.Solar.LPG</t>
  </si>
  <si>
    <t>TES_per_household.kWh.SI.Res.HHnew.Thermal.SH.Biomass.WH.LPG.Solar.Solar</t>
  </si>
  <si>
    <t>TES_per_household.kWh.SI.Res.HHnew.Thermal.SH.Biomass.WH.Elc.NoSolar.Elec</t>
  </si>
  <si>
    <t>TES_per_household.kWh.SI.Res.HHnew.Thermal.SH.Biomass.WH.Elc.Solar</t>
  </si>
  <si>
    <t>TES_per_household.kWh.SI.Res.HHnew.Thermal.SH.Biomass.WH.Elc.Solar.Elec</t>
  </si>
  <si>
    <t>TES_per_household.kWh.SI.Res.HHnew.Thermal.SH.Biomass.WH.Elc.Solar.Solar</t>
  </si>
  <si>
    <t>TES_per_household.kWh.SI.Res.HHnew.Thermal.SH.Biomass.CO</t>
  </si>
  <si>
    <t>TES_per_household.kWh.SI.Res.HHnew.Thermal.SH.Biomass.CO.Biomass.Biomass</t>
  </si>
  <si>
    <t>TES_per_household.kWh.SI.Res.HHnew.Thermal.SH.Biomass.CO.LPG.LPG</t>
  </si>
  <si>
    <t>TES_per_household.kWh.SI.Res.HHnew.Thermal.SH.Biomass.CO.Elc.Elec</t>
  </si>
  <si>
    <t>TES_per_household.kWh.SI.Res.HHnew.Thermal.SH.Geo</t>
  </si>
  <si>
    <t>TES_per_household.kWh.SI.Res.HHnew.Thermal.SH.Geo.SH</t>
  </si>
  <si>
    <t>TES_per_household.kWh.SI.Res.HHnew.Thermal.SH.Geo.SH.Geo</t>
  </si>
  <si>
    <t>TES_per_household.kWh.SI.Res.HHnew.Thermal.SH.Geo.SH.Elec</t>
  </si>
  <si>
    <t>TES_per_household.kWh.SI.Res.HHnew.Thermal.SH.Geo.SC</t>
  </si>
  <si>
    <t>TES_per_household.kWh.SI.Res.HHnew.Thermal.SH.Geo.SC.AC.Elec</t>
  </si>
  <si>
    <t>TES_per_household.kWh.SI.Res.HHnew.Thermal.SH.Geo.WH</t>
  </si>
  <si>
    <t>TES_per_household.kWh.SI.Res.HHnew.Thermal.SH.Geo.WH.Geo.NoSolar.Geo</t>
  </si>
  <si>
    <t>TES_per_household.kWh.SI.Res.HHnew.Thermal.SH.Geo.WH.Geo.Solar</t>
  </si>
  <si>
    <t>TES_per_household.kWh.SI.Res.HHnew.Thermal.SH.Geo.WH.Geo.Solar.Geo</t>
  </si>
  <si>
    <t>TES_per_household.kWh.SI.Res.HHnew.Thermal.SH.Geo.WH.Geo.Solar.Solar</t>
  </si>
  <si>
    <t>TES_per_household.kWh.SI.Res.HHnew.Thermal.SH.Geo.WH.Elc.NoSolar.Elec</t>
  </si>
  <si>
    <t>TES_per_household.kWh.SI.Res.HHnew.Thermal.SH.Geo.WH.Elc.Solar</t>
  </si>
  <si>
    <t>TES_per_household.kWh.SI.Res.HHnew.Thermal.SH.Geo.WH.Elc.Solar.Elec</t>
  </si>
  <si>
    <t>TES_per_household.kWh.SI.Res.HHnew.Thermal.SH.Geo.WH.Elc.Solar.Solar</t>
  </si>
  <si>
    <t>TES_per_household.kWh.SI.Res.HHnew.Thermal.SH.Geo.CO</t>
  </si>
  <si>
    <t>TES_per_household.kWh.SI.Res.HHnew.Thermal.SH.Geo.CO.LPG.LPG</t>
  </si>
  <si>
    <t>TES_per_household.kWh.SI.Res.HHnew.Thermal.SH.Geo.CO.Elc.Elec</t>
  </si>
  <si>
    <t>TES_per_household.kWh.SI.Res.HHnew.Thermal.SH.DistrHeat</t>
  </si>
  <si>
    <t>TES_per_household.kWh.SI.Res.HHnew.Thermal.SH.DistrHeat.SH</t>
  </si>
  <si>
    <t>TES_per_household.kWh.SI.Res.HHnew.Thermal.SH.DistrHeat.SH.Steam_Distr</t>
  </si>
  <si>
    <t>TES_per_household.kWh.SI.Res.HHnew.Thermal.SH.DistrHeat.SH.Elec</t>
  </si>
  <si>
    <t>TES_per_household.kWh.SI.Res.HHnew.Thermal.SH.DistrHeat.SC</t>
  </si>
  <si>
    <t>TES_per_household.kWh.SI.Res.HHnew.Thermal.SH.DistrHeat.SC.AC.Elec</t>
  </si>
  <si>
    <t>TES_per_household.kWh.SI.Res.HHnew.Thermal.SH.DistrHeat.WH</t>
  </si>
  <si>
    <t>TES_per_household.kWh.SI.Res.HHnew.Thermal.SH.DistrHeat.WH.DistrHeat.NoSolar.Steam_Distr</t>
  </si>
  <si>
    <t>TES_per_household.kWh.SI.Res.HHnew.Thermal.SH.DistrHeat.WH.DistrHeat.Solar</t>
  </si>
  <si>
    <t>TES_per_household.kWh.SI.Res.HHnew.Thermal.SH.DistrHeat.WH.DistrHeat.Solar.Steam_Distr</t>
  </si>
  <si>
    <t>TES_per_household.kWh.SI.Res.HHnew.Thermal.SH.DistrHeat.WH.DistrHeat.Solar.Solar</t>
  </si>
  <si>
    <t>TES_per_household.kWh.SI.Res.HHnew.Thermal.SH.DistrHeat.WH.Elc.NoSolar.Elec</t>
  </si>
  <si>
    <t>TES_per_household.kWh.SI.Res.HHnew.Thermal.SH.DistrHeat.WH.Elc.Solar</t>
  </si>
  <si>
    <t>TES_per_household.kWh.SI.Res.HHnew.Thermal.SH.DistrHeat.WH.Elc.Solar.Elec</t>
  </si>
  <si>
    <t>TES_per_household.kWh.SI.Res.HHnew.Thermal.SH.DistrHeat.WH.Elc.Solar.Solar</t>
  </si>
  <si>
    <t>TES_per_household.kWh.SI.Res.HHnew.Thermal.SH.DistrHeat.CO</t>
  </si>
  <si>
    <t>TES_per_household.kWh.SI.Res.HHnew.Thermal.SH.DistrHeat.CO.LPG.LPG</t>
  </si>
  <si>
    <t>TES_per_household.kWh.SI.Res.HHnew.Thermal.SH.DistrHeat.CO.Elc.Elec</t>
  </si>
  <si>
    <t>TES_per_household.kWh.SI.Res.HHnew.Thermal.SH.AdvElc</t>
  </si>
  <si>
    <t>TES_per_household.kWh.SI.Res.HHnew.Thermal.SH.AdvElc.SH</t>
  </si>
  <si>
    <t>TES_per_household.kWh.SI.Res.HHnew.Thermal.SH.AdvElc.SH.Elec</t>
  </si>
  <si>
    <t>TES_per_household.kWh.SI.Res.HHnew.Thermal.SH.AdvElc.SC</t>
  </si>
  <si>
    <t>TES_per_household.kWh.SI.Res.HHnew.Thermal.SH.AdvElc.SC.AC.Elec</t>
  </si>
  <si>
    <t>TES_per_household.kWh.SI.Res.HHnew.Thermal.SH.AdvElc.WH</t>
  </si>
  <si>
    <t>TES_per_household.kWh.SI.Res.HHnew.Thermal.SH.AdvElc.WH.LPG.NoSolar.LPG</t>
  </si>
  <si>
    <t>TES_per_household.kWh.SI.Res.HHnew.Thermal.SH.AdvElc.WH.LPG.Solar</t>
  </si>
  <si>
    <t>TES_per_household.kWh.SI.Res.HHnew.Thermal.SH.AdvElc.WH.LPG.Solar.LPG</t>
  </si>
  <si>
    <t>TES_per_household.kWh.SI.Res.HHnew.Thermal.SH.AdvElc.WH.LPG.Solar.Solar</t>
  </si>
  <si>
    <t>TES_per_household.kWh.SI.Res.HHnew.Thermal.SH.AdvElc.WH.Elc.NoSolar.Elec</t>
  </si>
  <si>
    <t>TES_per_household.kWh.SI.Res.HHnew.Thermal.SH.AdvElc.WH.Elc.Solar</t>
  </si>
  <si>
    <t>TES_per_household.kWh.SI.Res.HHnew.Thermal.SH.AdvElc.WH.Elc.Solar.Elec</t>
  </si>
  <si>
    <t>TES_per_household.kWh.SI.Res.HHnew.Thermal.SH.AdvElc.WH.Elc.Solar.Solar</t>
  </si>
  <si>
    <t>TES_per_household.kWh.SI.Res.HHnew.Thermal.SH.AdvElc.CO</t>
  </si>
  <si>
    <t>TES_per_household.kWh.SI.Res.HHnew.Thermal.SH.AdvElc.CO.LPG.LPG</t>
  </si>
  <si>
    <t>TES_per_household.kWh.SI.Res.HHnew.Thermal.SH.AdvElc.CO.Elc.Elec</t>
  </si>
  <si>
    <t>TES_per_household.kWh.SI.Res.HHnew.Thermal.SH.ConvElc</t>
  </si>
  <si>
    <t>TES_per_household.kWh.SI.Res.HHnew.Thermal.SH.ConvElc.SH</t>
  </si>
  <si>
    <t>TES_per_household.kWh.SI.Res.HHnew.Thermal.SH.ConvElc.SH.Elec</t>
  </si>
  <si>
    <t>TES_per_household.kWh.SI.Res.HHnew.Thermal.SH.ConvElc.SC</t>
  </si>
  <si>
    <t>TES_per_household.kWh.SI.Res.HHnew.Thermal.SH.ConvElc.SC.AC.Elec</t>
  </si>
  <si>
    <t>TES_per_household.kWh.SI.Res.HHnew.Thermal.SH.ConvElc.WH</t>
  </si>
  <si>
    <t>TES_per_household.kWh.SI.Res.HHnew.Thermal.SH.ConvElc.WH.LPG.NoSolar.LPG</t>
  </si>
  <si>
    <t>TES_per_household.kWh.SI.Res.HHnew.Thermal.SH.ConvElc.WH.LPG.Solar</t>
  </si>
  <si>
    <t>TES_per_household.kWh.SI.Res.HHnew.Thermal.SH.ConvElc.WH.LPG.Solar.LPG</t>
  </si>
  <si>
    <t>TES_per_household.kWh.SI.Res.HHnew.Thermal.SH.ConvElc.WH.LPG.Solar.Solar</t>
  </si>
  <si>
    <t>TES_per_household.kWh.SI.Res.HHnew.Thermal.SH.ConvElc.WH.Elc.NoSolar.Elec</t>
  </si>
  <si>
    <t>TES_per_household.kWh.SI.Res.HHnew.Thermal.SH.ConvElc.WH.Elc.Solar</t>
  </si>
  <si>
    <t>TES_per_household.kWh.SI.Res.HHnew.Thermal.SH.ConvElc.WH.Elc.Solar.Elec</t>
  </si>
  <si>
    <t>TES_per_household.kWh.SI.Res.HHnew.Thermal.SH.ConvElc.WH.Elc.Solar.Solar</t>
  </si>
  <si>
    <t>TES_per_household.kWh.SI.Res.HHnew.Thermal.SH.ConvElc.CO</t>
  </si>
  <si>
    <t>TES_per_household.kWh.SI.Res.HHnew.Thermal.SH.ConvElc.CO.LPG.LPG</t>
  </si>
  <si>
    <t>TES_per_household.kWh.SI.Res.HHnew.Thermal.SH.ConvElc.CO.Elc.Elec</t>
  </si>
  <si>
    <t>EMI_per_household.kgCO2.SI.Res.HHnew.Thermal.SH.Solids</t>
  </si>
  <si>
    <t>EMI_per_household.kgCO2.SI.Res.HHnew.Thermal.SH.Solids.SH</t>
  </si>
  <si>
    <t>EMI_per_household.kgCO2.SI.Res.HHnew.Thermal.SH.Solids.SH.Solids</t>
  </si>
  <si>
    <t>EMI_per_household.kgCO2.SI.Res.HHnew.Thermal.SH.Solids.SH.Elec</t>
  </si>
  <si>
    <t>EMI_per_household.kgCO2.SI.Res.HHnew.Thermal.SH.Solids.SC</t>
  </si>
  <si>
    <t>EMI_per_household.kgCO2.SI.Res.HHnew.Thermal.SH.Solids.SC.AC.Elec</t>
  </si>
  <si>
    <t>EMI_per_household.kgCO2.SI.Res.HHnew.Thermal.SH.Solids.WH</t>
  </si>
  <si>
    <t>EMI_per_household.kgCO2.SI.Res.HHnew.Thermal.SH.Solids.WH.Solids.NoSolar.Solids</t>
  </si>
  <si>
    <t>EMI_per_household.kgCO2.SI.Res.HHnew.Thermal.SH.Solids.WH.LPG.NoSolar.LPG</t>
  </si>
  <si>
    <t>EMI_per_household.kgCO2.SI.Res.HHnew.Thermal.SH.Solids.WH.LPG.Solar</t>
  </si>
  <si>
    <t>EMI_per_household.kgCO2.SI.Res.HHnew.Thermal.SH.Solids.WH.LPG.Solar.LPG</t>
  </si>
  <si>
    <t>EMI_per_household.kgCO2.SI.Res.HHnew.Thermal.SH.Solids.WH.LPG.Solar.Solar</t>
  </si>
  <si>
    <t>EMI_per_household.kgCO2.SI.Res.HHnew.Thermal.SH.Solids.WH.Elc.NoSolar.Elec</t>
  </si>
  <si>
    <t>EMI_per_household.kgCO2.SI.Res.HHnew.Thermal.SH.Solids.WH.Elc.Solar</t>
  </si>
  <si>
    <t>EMI_per_household.kgCO2.SI.Res.HHnew.Thermal.SH.Solids.WH.Elc.Solar.Elec</t>
  </si>
  <si>
    <t>EMI_per_household.kgCO2.SI.Res.HHnew.Thermal.SH.Solids.WH.Elc.Solar.Solar</t>
  </si>
  <si>
    <t>EMI_per_household.kgCO2.SI.Res.HHnew.Thermal.SH.Solids.CO</t>
  </si>
  <si>
    <t>EMI_per_household.kgCO2.SI.Res.HHnew.Thermal.SH.Solids.CO.Solids.Solids</t>
  </si>
  <si>
    <t>EMI_per_household.kgCO2.SI.Res.HHnew.Thermal.SH.Solids.CO.LPG.LPG</t>
  </si>
  <si>
    <t>EMI_per_household.kgCO2.SI.Res.HHnew.Thermal.SH.Solids.CO.Elc.Elec</t>
  </si>
  <si>
    <t>EMI_per_household.kgCO2.SI.Res.HHnew.Thermal.SH.LPG</t>
  </si>
  <si>
    <t>EMI_per_household.kgCO2.SI.Res.HHnew.Thermal.SH.LPG.SH</t>
  </si>
  <si>
    <t>EMI_per_household.kgCO2.SI.Res.HHnew.Thermal.SH.LPG.SH.LPG</t>
  </si>
  <si>
    <t>EMI_per_household.kgCO2.SI.Res.HHnew.Thermal.SH.LPG.SH.Elec</t>
  </si>
  <si>
    <t>EMI_per_household.kgCO2.SI.Res.HHnew.Thermal.SH.LPG.SC</t>
  </si>
  <si>
    <t>EMI_per_household.kgCO2.SI.Res.HHnew.Thermal.SH.LPG.SC.AC.Elec</t>
  </si>
  <si>
    <t>EMI_per_household.kgCO2.SI.Res.HHnew.Thermal.SH.LPG.WH</t>
  </si>
  <si>
    <t>EMI_per_household.kgCO2.SI.Res.HHnew.Thermal.SH.LPG.WH.LPG.NoSolar.LPG</t>
  </si>
  <si>
    <t>EMI_per_household.kgCO2.SI.Res.HHnew.Thermal.SH.LPG.WH.LPG.Solar</t>
  </si>
  <si>
    <t>EMI_per_household.kgCO2.SI.Res.HHnew.Thermal.SH.LPG.WH.LPG.Solar.LPG</t>
  </si>
  <si>
    <t>EMI_per_household.kgCO2.SI.Res.HHnew.Thermal.SH.LPG.WH.LPG.Solar.Solar</t>
  </si>
  <si>
    <t>EMI_per_household.kgCO2.SI.Res.HHnew.Thermal.SH.LPG.WH.Elc.NoSolar.Elec</t>
  </si>
  <si>
    <t>EMI_per_household.kgCO2.SI.Res.HHnew.Thermal.SH.LPG.WH.Elc.Solar</t>
  </si>
  <si>
    <t>EMI_per_household.kgCO2.SI.Res.HHnew.Thermal.SH.LPG.WH.Elc.Solar.Elec</t>
  </si>
  <si>
    <t>EMI_per_household.kgCO2.SI.Res.HHnew.Thermal.SH.LPG.WH.Elc.Solar.Solar</t>
  </si>
  <si>
    <t>EMI_per_household.kgCO2.SI.Res.HHnew.Thermal.SH.LPG.CO</t>
  </si>
  <si>
    <t>EMI_per_household.kgCO2.SI.Res.HHnew.Thermal.SH.LPG.CO.LPG.LPG</t>
  </si>
  <si>
    <t>EMI_per_household.kgCO2.SI.Res.HHnew.Thermal.SH.LPG.CO.Elc.Elec</t>
  </si>
  <si>
    <t>EMI_per_household.kgCO2.SI.Res.HHnew.Thermal.SH.Oil</t>
  </si>
  <si>
    <t>EMI_per_household.kgCO2.SI.Res.HHnew.Thermal.SH.Oil.SH</t>
  </si>
  <si>
    <t>EMI_per_household.kgCO2.SI.Res.HHnew.Thermal.SH.Oil.SH.Oil</t>
  </si>
  <si>
    <t>EMI_per_household.kgCO2.SI.Res.HHnew.Thermal.SH.Oil.SH.Elec</t>
  </si>
  <si>
    <t>EMI_per_household.kgCO2.SI.Res.HHnew.Thermal.SH.Oil.SC</t>
  </si>
  <si>
    <t>EMI_per_household.kgCO2.SI.Res.HHnew.Thermal.SH.Oil.SC.AC.Elec</t>
  </si>
  <si>
    <t>EMI_per_household.kgCO2.SI.Res.HHnew.Thermal.SH.Oil.WH</t>
  </si>
  <si>
    <t>EMI_per_household.kgCO2.SI.Res.HHnew.Thermal.SH.Oil.WH.Oil.NoSolar.Oil</t>
  </si>
  <si>
    <t>EMI_per_household.kgCO2.SI.Res.HHnew.Thermal.SH.Oil.WH.Oil.Solar</t>
  </si>
  <si>
    <t>EMI_per_household.kgCO2.SI.Res.HHnew.Thermal.SH.Oil.WH.Oil.Solar.Oil</t>
  </si>
  <si>
    <t>EMI_per_household.kgCO2.SI.Res.HHnew.Thermal.SH.Oil.WH.Oil.Solar.Solar</t>
  </si>
  <si>
    <t>EMI_per_household.kgCO2.SI.Res.HHnew.Thermal.SH.Oil.WH.Elc.NoSolar.Elec</t>
  </si>
  <si>
    <t>EMI_per_household.kgCO2.SI.Res.HHnew.Thermal.SH.Oil.WH.Elc.Solar</t>
  </si>
  <si>
    <t>EMI_per_household.kgCO2.SI.Res.HHnew.Thermal.SH.Oil.WH.Elc.Solar.Elec</t>
  </si>
  <si>
    <t>EMI_per_household.kgCO2.SI.Res.HHnew.Thermal.SH.Oil.WH.Elc.Solar.Solar</t>
  </si>
  <si>
    <t>EMI_per_household.kgCO2.SI.Res.HHnew.Thermal.SH.Oil.CO</t>
  </si>
  <si>
    <t>EMI_per_household.kgCO2.SI.Res.HHnew.Thermal.SH.Oil.CO.LPG.LPG</t>
  </si>
  <si>
    <t>EMI_per_household.kgCO2.SI.Res.HHnew.Thermal.SH.Oil.CO.Elc.Elec</t>
  </si>
  <si>
    <t>EMI_per_household.kgCO2.SI.Res.HHnew.Thermal.SH.Gas</t>
  </si>
  <si>
    <t>EMI_per_household.kgCO2.SI.Res.HHnew.Thermal.SH.Gas.SH</t>
  </si>
  <si>
    <t>EMI_per_household.kgCO2.SI.Res.HHnew.Thermal.SH.Gas.SH.Gas</t>
  </si>
  <si>
    <t>EMI_per_household.kgCO2.SI.Res.HHnew.Thermal.SH.Gas.SH.Elec</t>
  </si>
  <si>
    <t>EMI_per_household.kgCO2.SI.Res.HHnew.Thermal.SH.Gas.SC</t>
  </si>
  <si>
    <t>EMI_per_household.kgCO2.SI.Res.HHnew.Thermal.SH.Gas.SC.AC.Elec</t>
  </si>
  <si>
    <t>EMI_per_household.kgCO2.SI.Res.HHnew.Thermal.SH.Gas.WH</t>
  </si>
  <si>
    <t>EMI_per_household.kgCO2.SI.Res.HHnew.Thermal.SH.Gas.WH.Gas.NoSolar.Gas</t>
  </si>
  <si>
    <t>EMI_per_household.kgCO2.SI.Res.HHnew.Thermal.SH.Gas.WH.Gas.Solar</t>
  </si>
  <si>
    <t>EMI_per_household.kgCO2.SI.Res.HHnew.Thermal.SH.Gas.WH.Gas.Solar.Gas</t>
  </si>
  <si>
    <t>EMI_per_household.kgCO2.SI.Res.HHnew.Thermal.SH.Gas.WH.Gas.Solar.Solar</t>
  </si>
  <si>
    <t>EMI_per_household.kgCO2.SI.Res.HHnew.Thermal.SH.Gas.WH.Elc.NoSolar.Elec</t>
  </si>
  <si>
    <t>EMI_per_household.kgCO2.SI.Res.HHnew.Thermal.SH.Gas.WH.Elc.Solar</t>
  </si>
  <si>
    <t>EMI_per_household.kgCO2.SI.Res.HHnew.Thermal.SH.Gas.WH.Elc.Solar.Elec</t>
  </si>
  <si>
    <t>EMI_per_household.kgCO2.SI.Res.HHnew.Thermal.SH.Gas.WH.Elc.Solar.Solar</t>
  </si>
  <si>
    <t>EMI_per_household.kgCO2.SI.Res.HHnew.Thermal.SH.Gas.CO</t>
  </si>
  <si>
    <t>EMI_per_household.kgCO2.SI.Res.HHnew.Thermal.SH.Gas.CO.Gas.Gas</t>
  </si>
  <si>
    <t>EMI_per_household.kgCO2.SI.Res.HHnew.Thermal.SH.Gas.CO.Elc.Elec</t>
  </si>
  <si>
    <t>EMI_per_household.kgCO2.SI.Res.HHnew.Thermal.SH.Biomass</t>
  </si>
  <si>
    <t>EMI_per_household.kgCO2.SI.Res.HHnew.Thermal.SH.Biomass.SH</t>
  </si>
  <si>
    <t>EMI_per_household.kgCO2.SI.Res.HHnew.Thermal.SH.Biomass.SH.Biomass</t>
  </si>
  <si>
    <t>EMI_per_household.kgCO2.SI.Res.HHnew.Thermal.SH.Biomass.SH.Elec</t>
  </si>
  <si>
    <t>EMI_per_household.kgCO2.SI.Res.HHnew.Thermal.SH.Biomass.SC</t>
  </si>
  <si>
    <t>EMI_per_household.kgCO2.SI.Res.HHnew.Thermal.SH.Biomass.SC.AC.Elec</t>
  </si>
  <si>
    <t>EMI_per_household.kgCO2.SI.Res.HHnew.Thermal.SH.Biomass.WH</t>
  </si>
  <si>
    <t>EMI_per_household.kgCO2.SI.Res.HHnew.Thermal.SH.Biomass.WH.Biomass.NoSolar.Biomass</t>
  </si>
  <si>
    <t>EMI_per_household.kgCO2.SI.Res.HHnew.Thermal.SH.Biomass.WH.Biomass.Solar</t>
  </si>
  <si>
    <t>EMI_per_household.kgCO2.SI.Res.HHnew.Thermal.SH.Biomass.WH.Biomass.Solar.Biomass</t>
  </si>
  <si>
    <t>EMI_per_household.kgCO2.SI.Res.HHnew.Thermal.SH.Biomass.WH.Biomass.Solar.Solar</t>
  </si>
  <si>
    <t>EMI_per_household.kgCO2.SI.Res.HHnew.Thermal.SH.Biomass.WH.LPG.NoSolar.LPG</t>
  </si>
  <si>
    <t>EMI_per_household.kgCO2.SI.Res.HHnew.Thermal.SH.Biomass.WH.LPG.Solar</t>
  </si>
  <si>
    <t>EMI_per_household.kgCO2.SI.Res.HHnew.Thermal.SH.Biomass.WH.LPG.Solar.LPG</t>
  </si>
  <si>
    <t>EMI_per_household.kgCO2.SI.Res.HHnew.Thermal.SH.Biomass.WH.LPG.Solar.Solar</t>
  </si>
  <si>
    <t>EMI_per_household.kgCO2.SI.Res.HHnew.Thermal.SH.Biomass.WH.Elc.NoSolar.Elec</t>
  </si>
  <si>
    <t>EMI_per_household.kgCO2.SI.Res.HHnew.Thermal.SH.Biomass.WH.Elc.Solar</t>
  </si>
  <si>
    <t>EMI_per_household.kgCO2.SI.Res.HHnew.Thermal.SH.Biomass.WH.Elc.Solar.Elec</t>
  </si>
  <si>
    <t>EMI_per_household.kgCO2.SI.Res.HHnew.Thermal.SH.Biomass.WH.Elc.Solar.Solar</t>
  </si>
  <si>
    <t>EMI_per_household.kgCO2.SI.Res.HHnew.Thermal.SH.Biomass.CO</t>
  </si>
  <si>
    <t>EMI_per_household.kgCO2.SI.Res.HHnew.Thermal.SH.Biomass.CO.Biomass.Biomass</t>
  </si>
  <si>
    <t>EMI_per_household.kgCO2.SI.Res.HHnew.Thermal.SH.Biomass.CO.LPG.LPG</t>
  </si>
  <si>
    <t>EMI_per_household.kgCO2.SI.Res.HHnew.Thermal.SH.Biomass.CO.Elc.Elec</t>
  </si>
  <si>
    <t>EMI_per_household.kgCO2.SI.Res.HHnew.Thermal.SH.Geo</t>
  </si>
  <si>
    <t>EMI_per_household.kgCO2.SI.Res.HHnew.Thermal.SH.Geo.SH</t>
  </si>
  <si>
    <t>EMI_per_household.kgCO2.SI.Res.HHnew.Thermal.SH.Geo.SH.Geo</t>
  </si>
  <si>
    <t>EMI_per_household.kgCO2.SI.Res.HHnew.Thermal.SH.Geo.SH.Elec</t>
  </si>
  <si>
    <t>EMI_per_household.kgCO2.SI.Res.HHnew.Thermal.SH.Geo.SC</t>
  </si>
  <si>
    <t>EMI_per_household.kgCO2.SI.Res.HHnew.Thermal.SH.Geo.SC.AC.Elec</t>
  </si>
  <si>
    <t>EMI_per_household.kgCO2.SI.Res.HHnew.Thermal.SH.Geo.WH</t>
  </si>
  <si>
    <t>EMI_per_household.kgCO2.SI.Res.HHnew.Thermal.SH.Geo.WH.Geo.NoSolar.Geo</t>
  </si>
  <si>
    <t>EMI_per_household.kgCO2.SI.Res.HHnew.Thermal.SH.Geo.WH.Geo.Solar</t>
  </si>
  <si>
    <t>EMI_per_household.kgCO2.SI.Res.HHnew.Thermal.SH.Geo.WH.Geo.Solar.Geo</t>
  </si>
  <si>
    <t>EMI_per_household.kgCO2.SI.Res.HHnew.Thermal.SH.Geo.WH.Geo.Solar.Solar</t>
  </si>
  <si>
    <t>EMI_per_household.kgCO2.SI.Res.HHnew.Thermal.SH.Geo.WH.Elc.NoSolar.Elec</t>
  </si>
  <si>
    <t>EMI_per_household.kgCO2.SI.Res.HHnew.Thermal.SH.Geo.WH.Elc.Solar</t>
  </si>
  <si>
    <t>EMI_per_household.kgCO2.SI.Res.HHnew.Thermal.SH.Geo.WH.Elc.Solar.Elec</t>
  </si>
  <si>
    <t>EMI_per_household.kgCO2.SI.Res.HHnew.Thermal.SH.Geo.WH.Elc.Solar.Solar</t>
  </si>
  <si>
    <t>EMI_per_household.kgCO2.SI.Res.HHnew.Thermal.SH.Geo.CO</t>
  </si>
  <si>
    <t>EMI_per_household.kgCO2.SI.Res.HHnew.Thermal.SH.Geo.CO.LPG.LPG</t>
  </si>
  <si>
    <t>EMI_per_household.kgCO2.SI.Res.HHnew.Thermal.SH.Geo.CO.Elc.Elec</t>
  </si>
  <si>
    <t>EMI_per_household.kgCO2.SI.Res.HHnew.Thermal.SH.DistrHeat</t>
  </si>
  <si>
    <t>EMI_per_household.kgCO2.SI.Res.HHnew.Thermal.SH.DistrHeat.SH</t>
  </si>
  <si>
    <t>EMI_per_household.kgCO2.SI.Res.HHnew.Thermal.SH.DistrHeat.SH.Steam_Distr</t>
  </si>
  <si>
    <t>EMI_per_household.kgCO2.SI.Res.HHnew.Thermal.SH.DistrHeat.SH.Elec</t>
  </si>
  <si>
    <t>EMI_per_household.kgCO2.SI.Res.HHnew.Thermal.SH.DistrHeat.SC</t>
  </si>
  <si>
    <t>EMI_per_household.kgCO2.SI.Res.HHnew.Thermal.SH.DistrHeat.SC.AC.Elec</t>
  </si>
  <si>
    <t>EMI_per_household.kgCO2.SI.Res.HHnew.Thermal.SH.DistrHeat.WH</t>
  </si>
  <si>
    <t>EMI_per_household.kgCO2.SI.Res.HHnew.Thermal.SH.DistrHeat.WH.DistrHeat.NoSolar.Steam_Distr</t>
  </si>
  <si>
    <t>EMI_per_household.kgCO2.SI.Res.HHnew.Thermal.SH.DistrHeat.WH.DistrHeat.Solar</t>
  </si>
  <si>
    <t>EMI_per_household.kgCO2.SI.Res.HHnew.Thermal.SH.DistrHeat.WH.DistrHeat.Solar.Steam_Distr</t>
  </si>
  <si>
    <t>EMI_per_household.kgCO2.SI.Res.HHnew.Thermal.SH.DistrHeat.WH.DistrHeat.Solar.Solar</t>
  </si>
  <si>
    <t>EMI_per_household.kgCO2.SI.Res.HHnew.Thermal.SH.DistrHeat.WH.Elc.NoSolar.Elec</t>
  </si>
  <si>
    <t>EMI_per_household.kgCO2.SI.Res.HHnew.Thermal.SH.DistrHeat.WH.Elc.Solar</t>
  </si>
  <si>
    <t>EMI_per_household.kgCO2.SI.Res.HHnew.Thermal.SH.DistrHeat.WH.Elc.Solar.Elec</t>
  </si>
  <si>
    <t>EMI_per_household.kgCO2.SI.Res.HHnew.Thermal.SH.DistrHeat.WH.Elc.Solar.Solar</t>
  </si>
  <si>
    <t>EMI_per_household.kgCO2.SI.Res.HHnew.Thermal.SH.DistrHeat.CO</t>
  </si>
  <si>
    <t>EMI_per_household.kgCO2.SI.Res.HHnew.Thermal.SH.DistrHeat.CO.LPG.LPG</t>
  </si>
  <si>
    <t>EMI_per_household.kgCO2.SI.Res.HHnew.Thermal.SH.DistrHeat.CO.Elc.Elec</t>
  </si>
  <si>
    <t>EMI_per_household.kgCO2.SI.Res.HHnew.Thermal.SH.AdvElc</t>
  </si>
  <si>
    <t>EMI_per_household.kgCO2.SI.Res.HHnew.Thermal.SH.AdvElc.SH</t>
  </si>
  <si>
    <t>EMI_per_household.kgCO2.SI.Res.HHnew.Thermal.SH.AdvElc.SH.Elec</t>
  </si>
  <si>
    <t>EMI_per_household.kgCO2.SI.Res.HHnew.Thermal.SH.AdvElc.SC</t>
  </si>
  <si>
    <t>EMI_per_household.kgCO2.SI.Res.HHnew.Thermal.SH.AdvElc.SC.AC.Elec</t>
  </si>
  <si>
    <t>EMI_per_household.kgCO2.SI.Res.HHnew.Thermal.SH.AdvElc.WH</t>
  </si>
  <si>
    <t>EMI_per_household.kgCO2.SI.Res.HHnew.Thermal.SH.AdvElc.WH.LPG.NoSolar.LPG</t>
  </si>
  <si>
    <t>EMI_per_household.kgCO2.SI.Res.HHnew.Thermal.SH.AdvElc.WH.LPG.Solar</t>
  </si>
  <si>
    <t>EMI_per_household.kgCO2.SI.Res.HHnew.Thermal.SH.AdvElc.WH.LPG.Solar.LPG</t>
  </si>
  <si>
    <t>EMI_per_household.kgCO2.SI.Res.HHnew.Thermal.SH.AdvElc.WH.LPG.Solar.Solar</t>
  </si>
  <si>
    <t>EMI_per_household.kgCO2.SI.Res.HHnew.Thermal.SH.AdvElc.WH.Elc.NoSolar.Elec</t>
  </si>
  <si>
    <t>EMI_per_household.kgCO2.SI.Res.HHnew.Thermal.SH.AdvElc.WH.Elc.Solar</t>
  </si>
  <si>
    <t>EMI_per_household.kgCO2.SI.Res.HHnew.Thermal.SH.AdvElc.WH.Elc.Solar.Elec</t>
  </si>
  <si>
    <t>EMI_per_household.kgCO2.SI.Res.HHnew.Thermal.SH.AdvElc.WH.Elc.Solar.Solar</t>
  </si>
  <si>
    <t>EMI_per_household.kgCO2.SI.Res.HHnew.Thermal.SH.AdvElc.CO</t>
  </si>
  <si>
    <t>EMI_per_household.kgCO2.SI.Res.HHnew.Thermal.SH.AdvElc.CO.LPG.LPG</t>
  </si>
  <si>
    <t>EMI_per_household.kgCO2.SI.Res.HHnew.Thermal.SH.AdvElc.CO.Elc.Elec</t>
  </si>
  <si>
    <t>EMI_per_household.kgCO2.SI.Res.HHnew.Thermal.SH.ConvElc</t>
  </si>
  <si>
    <t>EMI_per_household.kgCO2.SI.Res.HHnew.Thermal.SH.ConvElc.SH</t>
  </si>
  <si>
    <t>EMI_per_household.kgCO2.SI.Res.HHnew.Thermal.SH.ConvElc.SH.Elec</t>
  </si>
  <si>
    <t>EMI_per_household.kgCO2.SI.Res.HHnew.Thermal.SH.ConvElc.SC</t>
  </si>
  <si>
    <t>EMI_per_household.kgCO2.SI.Res.HHnew.Thermal.SH.ConvElc.SC.AC.Elec</t>
  </si>
  <si>
    <t>EMI_per_household.kgCO2.SI.Res.HHnew.Thermal.SH.ConvElc.WH</t>
  </si>
  <si>
    <t>EMI_per_household.kgCO2.SI.Res.HHnew.Thermal.SH.ConvElc.WH.LPG.NoSolar.LPG</t>
  </si>
  <si>
    <t>EMI_per_household.kgCO2.SI.Res.HHnew.Thermal.SH.ConvElc.WH.LPG.Solar</t>
  </si>
  <si>
    <t>EMI_per_household.kgCO2.SI.Res.HHnew.Thermal.SH.ConvElc.WH.LPG.Solar.LPG</t>
  </si>
  <si>
    <t>EMI_per_household.kgCO2.SI.Res.HHnew.Thermal.SH.ConvElc.WH.LPG.Solar.Solar</t>
  </si>
  <si>
    <t>EMI_per_household.kgCO2.SI.Res.HHnew.Thermal.SH.ConvElc.WH.Elc.NoSolar.Elec</t>
  </si>
  <si>
    <t>EMI_per_household.kgCO2.SI.Res.HHnew.Thermal.SH.ConvElc.WH.Elc.Solar</t>
  </si>
  <si>
    <t>EMI_per_household.kgCO2.SI.Res.HHnew.Thermal.SH.ConvElc.WH.Elc.Solar.Elec</t>
  </si>
  <si>
    <t>EMI_per_household.kgCO2.SI.Res.HHnew.Thermal.SH.ConvElc.WH.Elc.Solar.Solar</t>
  </si>
  <si>
    <t>EMI_per_household.kgCO2.SI.Res.HHnew.Thermal.SH.ConvElc.CO</t>
  </si>
  <si>
    <t>EMI_per_household.kgCO2.SI.Res.HHnew.Thermal.SH.ConvElc.CO.LPG.LPG</t>
  </si>
  <si>
    <t>EMI_per_household.kgCO2.SI.Res.HHnew.Thermal.SH.ConvElc.CO.Elc.Elec</t>
  </si>
  <si>
    <t>SI - Final energy consumption of new and renovated households per surface area (detailed structure)</t>
  </si>
  <si>
    <t>FEC_per_sqm.kWh.SI.Res.HHnew.Thermal.SH.Solids</t>
  </si>
  <si>
    <t>FEC_per_sqm.kWh.SI.Res.HHnew.Thermal.SH.Solids.SH</t>
  </si>
  <si>
    <t>FEC_per_sqm.kWh.SI.Res.HHnew.Thermal.SH.Solids.SH.Solids</t>
  </si>
  <si>
    <t>FEC_per_sqm.kWh.SI.Res.HHnew.Thermal.SH.Solids.SH.Elec</t>
  </si>
  <si>
    <t>FEC_per_sqm.kWh.SI.Res.HHnew.Thermal.SH.Solids.SC</t>
  </si>
  <si>
    <t>FEC_per_sqm.kWh.SI.Res.HHnew.Thermal.SH.Solids.SC.AC.Elec</t>
  </si>
  <si>
    <t>FEC_per_sqm.kWh.SI.Res.HHnew.Thermal.SH.Solids.WH</t>
  </si>
  <si>
    <t>FEC_per_sqm.kWh.SI.Res.HHnew.Thermal.SH.Solids.WH.Solids.NoSolar.Solids</t>
  </si>
  <si>
    <t>FEC_per_sqm.kWh.SI.Res.HHnew.Thermal.SH.Solids.WH.LPG.NoSolar.LPG</t>
  </si>
  <si>
    <t>FEC_per_sqm.kWh.SI.Res.HHnew.Thermal.SH.Solids.WH.LPG.Solar</t>
  </si>
  <si>
    <t>FEC_per_sqm.kWh.SI.Res.HHnew.Thermal.SH.Solids.WH.LPG.Solar.LPG</t>
  </si>
  <si>
    <t>FEC_per_sqm.kWh.SI.Res.HHnew.Thermal.SH.Solids.WH.LPG.Solar.Solar</t>
  </si>
  <si>
    <t>FEC_per_sqm.kWh.SI.Res.HHnew.Thermal.SH.Solids.WH.Elc.NoSolar.Elec</t>
  </si>
  <si>
    <t>FEC_per_sqm.kWh.SI.Res.HHnew.Thermal.SH.Solids.WH.Elc.Solar</t>
  </si>
  <si>
    <t>FEC_per_sqm.kWh.SI.Res.HHnew.Thermal.SH.Solids.WH.Elc.Solar.Elec</t>
  </si>
  <si>
    <t>FEC_per_sqm.kWh.SI.Res.HHnew.Thermal.SH.Solids.WH.Elc.Solar.Solar</t>
  </si>
  <si>
    <t>FEC_per_sqm.kWh.SI.Res.HHnew.Thermal.SH.Solids.CO</t>
  </si>
  <si>
    <t>FEC_per_sqm.kWh.SI.Res.HHnew.Thermal.SH.Solids.CO.Solids.Solids</t>
  </si>
  <si>
    <t>FEC_per_sqm.kWh.SI.Res.HHnew.Thermal.SH.Solids.CO.LPG.LPG</t>
  </si>
  <si>
    <t>FEC_per_sqm.kWh.SI.Res.HHnew.Thermal.SH.Solids.CO.Elc.Elec</t>
  </si>
  <si>
    <t>FEC_per_sqm.kWh.SI.Res.HHnew.Thermal.SH.LPG</t>
  </si>
  <si>
    <t>FEC_per_sqm.kWh.SI.Res.HHnew.Thermal.SH.LPG.SH</t>
  </si>
  <si>
    <t>FEC_per_sqm.kWh.SI.Res.HHnew.Thermal.SH.LPG.SH.LPG</t>
  </si>
  <si>
    <t>FEC_per_sqm.kWh.SI.Res.HHnew.Thermal.SH.LPG.SH.Elec</t>
  </si>
  <si>
    <t>FEC_per_sqm.kWh.SI.Res.HHnew.Thermal.SH.LPG.SC</t>
  </si>
  <si>
    <t>FEC_per_sqm.kWh.SI.Res.HHnew.Thermal.SH.LPG.SC.AC.Elec</t>
  </si>
  <si>
    <t>FEC_per_sqm.kWh.SI.Res.HHnew.Thermal.SH.LPG.WH</t>
  </si>
  <si>
    <t>FEC_per_sqm.kWh.SI.Res.HHnew.Thermal.SH.LPG.WH.LPG.NoSolar.LPG</t>
  </si>
  <si>
    <t>FEC_per_sqm.kWh.SI.Res.HHnew.Thermal.SH.LPG.WH.LPG.Solar</t>
  </si>
  <si>
    <t>FEC_per_sqm.kWh.SI.Res.HHnew.Thermal.SH.LPG.WH.LPG.Solar.LPG</t>
  </si>
  <si>
    <t>FEC_per_sqm.kWh.SI.Res.HHnew.Thermal.SH.LPG.WH.LPG.Solar.Solar</t>
  </si>
  <si>
    <t>FEC_per_sqm.kWh.SI.Res.HHnew.Thermal.SH.LPG.WH.Elc.NoSolar.Elec</t>
  </si>
  <si>
    <t>FEC_per_sqm.kWh.SI.Res.HHnew.Thermal.SH.LPG.WH.Elc.Solar</t>
  </si>
  <si>
    <t>FEC_per_sqm.kWh.SI.Res.HHnew.Thermal.SH.LPG.WH.Elc.Solar.Elec</t>
  </si>
  <si>
    <t>FEC_per_sqm.kWh.SI.Res.HHnew.Thermal.SH.LPG.WH.Elc.Solar.Solar</t>
  </si>
  <si>
    <t>FEC_per_sqm.kWh.SI.Res.HHnew.Thermal.SH.LPG.CO</t>
  </si>
  <si>
    <t>FEC_per_sqm.kWh.SI.Res.HHnew.Thermal.SH.LPG.CO.LPG.LPG</t>
  </si>
  <si>
    <t>FEC_per_sqm.kWh.SI.Res.HHnew.Thermal.SH.LPG.CO.Elc.Elec</t>
  </si>
  <si>
    <t>FEC_per_sqm.kWh.SI.Res.HHnew.Thermal.SH.Oil</t>
  </si>
  <si>
    <t>FEC_per_sqm.kWh.SI.Res.HHnew.Thermal.SH.Oil.SH</t>
  </si>
  <si>
    <t>FEC_per_sqm.kWh.SI.Res.HHnew.Thermal.SH.Oil.SH.Oil</t>
  </si>
  <si>
    <t>FEC_per_sqm.kWh.SI.Res.HHnew.Thermal.SH.Oil.SH.Elec</t>
  </si>
  <si>
    <t>FEC_per_sqm.kWh.SI.Res.HHnew.Thermal.SH.Oil.SC</t>
  </si>
  <si>
    <t>FEC_per_sqm.kWh.SI.Res.HHnew.Thermal.SH.Oil.SC.AC.Elec</t>
  </si>
  <si>
    <t>FEC_per_sqm.kWh.SI.Res.HHnew.Thermal.SH.Oil.WH</t>
  </si>
  <si>
    <t>FEC_per_sqm.kWh.SI.Res.HHnew.Thermal.SH.Oil.WH.Oil.NoSolar.Oil</t>
  </si>
  <si>
    <t>FEC_per_sqm.kWh.SI.Res.HHnew.Thermal.SH.Oil.WH.Oil.Solar</t>
  </si>
  <si>
    <t>FEC_per_sqm.kWh.SI.Res.HHnew.Thermal.SH.Oil.WH.Oil.Solar.Oil</t>
  </si>
  <si>
    <t>FEC_per_sqm.kWh.SI.Res.HHnew.Thermal.SH.Oil.WH.Oil.Solar.Solar</t>
  </si>
  <si>
    <t>FEC_per_sqm.kWh.SI.Res.HHnew.Thermal.SH.Oil.WH.Elc.NoSolar.Elec</t>
  </si>
  <si>
    <t>FEC_per_sqm.kWh.SI.Res.HHnew.Thermal.SH.Oil.WH.Elc.Solar</t>
  </si>
  <si>
    <t>FEC_per_sqm.kWh.SI.Res.HHnew.Thermal.SH.Oil.WH.Elc.Solar.Elec</t>
  </si>
  <si>
    <t>FEC_per_sqm.kWh.SI.Res.HHnew.Thermal.SH.Oil.WH.Elc.Solar.Solar</t>
  </si>
  <si>
    <t>FEC_per_sqm.kWh.SI.Res.HHnew.Thermal.SH.Oil.CO</t>
  </si>
  <si>
    <t>FEC_per_sqm.kWh.SI.Res.HHnew.Thermal.SH.Oil.CO.LPG.LPG</t>
  </si>
  <si>
    <t>FEC_per_sqm.kWh.SI.Res.HHnew.Thermal.SH.Oil.CO.Elc.Elec</t>
  </si>
  <si>
    <t>FEC_per_sqm.kWh.SI.Res.HHnew.Thermal.SH.Gas</t>
  </si>
  <si>
    <t>FEC_per_sqm.kWh.SI.Res.HHnew.Thermal.SH.Gas.SH</t>
  </si>
  <si>
    <t>FEC_per_sqm.kWh.SI.Res.HHnew.Thermal.SH.Gas.SH.Gas</t>
  </si>
  <si>
    <t>FEC_per_sqm.kWh.SI.Res.HHnew.Thermal.SH.Gas.SH.Elec</t>
  </si>
  <si>
    <t>FEC_per_sqm.kWh.SI.Res.HHnew.Thermal.SH.Gas.SC</t>
  </si>
  <si>
    <t>FEC_per_sqm.kWh.SI.Res.HHnew.Thermal.SH.Gas.SC.AC.Elec</t>
  </si>
  <si>
    <t>FEC_per_sqm.kWh.SI.Res.HHnew.Thermal.SH.Gas.WH</t>
  </si>
  <si>
    <t>FEC_per_sqm.kWh.SI.Res.HHnew.Thermal.SH.Gas.WH.Gas.NoSolar.Gas</t>
  </si>
  <si>
    <t>FEC_per_sqm.kWh.SI.Res.HHnew.Thermal.SH.Gas.WH.Gas.Solar</t>
  </si>
  <si>
    <t>FEC_per_sqm.kWh.SI.Res.HHnew.Thermal.SH.Gas.WH.Gas.Solar.Gas</t>
  </si>
  <si>
    <t>FEC_per_sqm.kWh.SI.Res.HHnew.Thermal.SH.Gas.WH.Gas.Solar.Solar</t>
  </si>
  <si>
    <t>FEC_per_sqm.kWh.SI.Res.HHnew.Thermal.SH.Gas.WH.Elc.NoSolar.Elec</t>
  </si>
  <si>
    <t>FEC_per_sqm.kWh.SI.Res.HHnew.Thermal.SH.Gas.WH.Elc.Solar</t>
  </si>
  <si>
    <t>FEC_per_sqm.kWh.SI.Res.HHnew.Thermal.SH.Gas.WH.Elc.Solar.Elec</t>
  </si>
  <si>
    <t>FEC_per_sqm.kWh.SI.Res.HHnew.Thermal.SH.Gas.WH.Elc.Solar.Solar</t>
  </si>
  <si>
    <t>FEC_per_sqm.kWh.SI.Res.HHnew.Thermal.SH.Gas.CO</t>
  </si>
  <si>
    <t>FEC_per_sqm.kWh.SI.Res.HHnew.Thermal.SH.Gas.CO.Gas.Gas</t>
  </si>
  <si>
    <t>FEC_per_sqm.kWh.SI.Res.HHnew.Thermal.SH.Gas.CO.Elc.Elec</t>
  </si>
  <si>
    <t>FEC_per_sqm.kWh.SI.Res.HHnew.Thermal.SH.Biomass</t>
  </si>
  <si>
    <t>FEC_per_sqm.kWh.SI.Res.HHnew.Thermal.SH.Biomass.SH</t>
  </si>
  <si>
    <t>FEC_per_sqm.kWh.SI.Res.HHnew.Thermal.SH.Biomass.SH.Biomass</t>
  </si>
  <si>
    <t>FEC_per_sqm.kWh.SI.Res.HHnew.Thermal.SH.Biomass.SH.Elec</t>
  </si>
  <si>
    <t>FEC_per_sqm.kWh.SI.Res.HHnew.Thermal.SH.Biomass.SC</t>
  </si>
  <si>
    <t>FEC_per_sqm.kWh.SI.Res.HHnew.Thermal.SH.Biomass.SC.AC.Elec</t>
  </si>
  <si>
    <t>FEC_per_sqm.kWh.SI.Res.HHnew.Thermal.SH.Biomass.WH</t>
  </si>
  <si>
    <t>FEC_per_sqm.kWh.SI.Res.HHnew.Thermal.SH.Biomass.WH.Biomass.NoSolar.Biomass</t>
  </si>
  <si>
    <t>FEC_per_sqm.kWh.SI.Res.HHnew.Thermal.SH.Biomass.WH.Biomass.Solar</t>
  </si>
  <si>
    <t>FEC_per_sqm.kWh.SI.Res.HHnew.Thermal.SH.Biomass.WH.Biomass.Solar.Biomass</t>
  </si>
  <si>
    <t>FEC_per_sqm.kWh.SI.Res.HHnew.Thermal.SH.Biomass.WH.Biomass.Solar.Solar</t>
  </si>
  <si>
    <t>FEC_per_sqm.kWh.SI.Res.HHnew.Thermal.SH.Biomass.WH.LPG.NoSolar.LPG</t>
  </si>
  <si>
    <t>FEC_per_sqm.kWh.SI.Res.HHnew.Thermal.SH.Biomass.WH.LPG.Solar</t>
  </si>
  <si>
    <t>FEC_per_sqm.kWh.SI.Res.HHnew.Thermal.SH.Biomass.WH.LPG.Solar.LPG</t>
  </si>
  <si>
    <t>FEC_per_sqm.kWh.SI.Res.HHnew.Thermal.SH.Biomass.WH.LPG.Solar.Solar</t>
  </si>
  <si>
    <t>FEC_per_sqm.kWh.SI.Res.HHnew.Thermal.SH.Biomass.WH.Elc.NoSolar.Elec</t>
  </si>
  <si>
    <t>FEC_per_sqm.kWh.SI.Res.HHnew.Thermal.SH.Biomass.WH.Elc.Solar</t>
  </si>
  <si>
    <t>FEC_per_sqm.kWh.SI.Res.HHnew.Thermal.SH.Biomass.WH.Elc.Solar.Elec</t>
  </si>
  <si>
    <t>FEC_per_sqm.kWh.SI.Res.HHnew.Thermal.SH.Biomass.WH.Elc.Solar.Solar</t>
  </si>
  <si>
    <t>FEC_per_sqm.kWh.SI.Res.HHnew.Thermal.SH.Biomass.CO</t>
  </si>
  <si>
    <t>FEC_per_sqm.kWh.SI.Res.HHnew.Thermal.SH.Biomass.CO.Biomass.Biomass</t>
  </si>
  <si>
    <t>FEC_per_sqm.kWh.SI.Res.HHnew.Thermal.SH.Biomass.CO.LPG.LPG</t>
  </si>
  <si>
    <t>FEC_per_sqm.kWh.SI.Res.HHnew.Thermal.SH.Biomass.CO.Elc.Elec</t>
  </si>
  <si>
    <t>FEC_per_sqm.kWh.SI.Res.HHnew.Thermal.SH.Geo</t>
  </si>
  <si>
    <t>FEC_per_sqm.kWh.SI.Res.HHnew.Thermal.SH.Geo.SH</t>
  </si>
  <si>
    <t>FEC_per_sqm.kWh.SI.Res.HHnew.Thermal.SH.Geo.SH.Geo</t>
  </si>
  <si>
    <t>FEC_per_sqm.kWh.SI.Res.HHnew.Thermal.SH.Geo.SH.Elec</t>
  </si>
  <si>
    <t>FEC_per_sqm.kWh.SI.Res.HHnew.Thermal.SH.Geo.SC</t>
  </si>
  <si>
    <t>FEC_per_sqm.kWh.SI.Res.HHnew.Thermal.SH.Geo.SC.AC.Elec</t>
  </si>
  <si>
    <t>FEC_per_sqm.kWh.SI.Res.HHnew.Thermal.SH.Geo.WH</t>
  </si>
  <si>
    <t>FEC_per_sqm.kWh.SI.Res.HHnew.Thermal.SH.Geo.WH.Geo.NoSolar.Geo</t>
  </si>
  <si>
    <t>FEC_per_sqm.kWh.SI.Res.HHnew.Thermal.SH.Geo.WH.Geo.Solar</t>
  </si>
  <si>
    <t>FEC_per_sqm.kWh.SI.Res.HHnew.Thermal.SH.Geo.WH.Geo.Solar.Geo</t>
  </si>
  <si>
    <t>FEC_per_sqm.kWh.SI.Res.HHnew.Thermal.SH.Geo.WH.Geo.Solar.Solar</t>
  </si>
  <si>
    <t>FEC_per_sqm.kWh.SI.Res.HHnew.Thermal.SH.Geo.WH.Elc.NoSolar.Elec</t>
  </si>
  <si>
    <t>FEC_per_sqm.kWh.SI.Res.HHnew.Thermal.SH.Geo.WH.Elc.Solar</t>
  </si>
  <si>
    <t>FEC_per_sqm.kWh.SI.Res.HHnew.Thermal.SH.Geo.WH.Elc.Solar.Elec</t>
  </si>
  <si>
    <t>FEC_per_sqm.kWh.SI.Res.HHnew.Thermal.SH.Geo.WH.Elc.Solar.Solar</t>
  </si>
  <si>
    <t>FEC_per_sqm.kWh.SI.Res.HHnew.Thermal.SH.Geo.CO</t>
  </si>
  <si>
    <t>FEC_per_sqm.kWh.SI.Res.HHnew.Thermal.SH.Geo.CO.LPG.LPG</t>
  </si>
  <si>
    <t>FEC_per_sqm.kWh.SI.Res.HHnew.Thermal.SH.Geo.CO.Elc.Elec</t>
  </si>
  <si>
    <t>FEC_per_sqm.kWh.SI.Res.HHnew.Thermal.SH.DistrHeat</t>
  </si>
  <si>
    <t>FEC_per_sqm.kWh.SI.Res.HHnew.Thermal.SH.DistrHeat.SH</t>
  </si>
  <si>
    <t>FEC_per_sqm.kWh.SI.Res.HHnew.Thermal.SH.DistrHeat.SH.Steam_Distr</t>
  </si>
  <si>
    <t>FEC_per_sqm.kWh.SI.Res.HHnew.Thermal.SH.DistrHeat.SH.Elec</t>
  </si>
  <si>
    <t>FEC_per_sqm.kWh.SI.Res.HHnew.Thermal.SH.DistrHeat.SC</t>
  </si>
  <si>
    <t>FEC_per_sqm.kWh.SI.Res.HHnew.Thermal.SH.DistrHeat.SC.AC.Elec</t>
  </si>
  <si>
    <t>FEC_per_sqm.kWh.SI.Res.HHnew.Thermal.SH.DistrHeat.WH</t>
  </si>
  <si>
    <t>FEC_per_sqm.kWh.SI.Res.HHnew.Thermal.SH.DistrHeat.WH.DistrHeat.NoSolar.Steam_Distr</t>
  </si>
  <si>
    <t>FEC_per_sqm.kWh.SI.Res.HHnew.Thermal.SH.DistrHeat.WH.DistrHeat.Solar</t>
  </si>
  <si>
    <t>FEC_per_sqm.kWh.SI.Res.HHnew.Thermal.SH.DistrHeat.WH.DistrHeat.Solar.Steam_Distr</t>
  </si>
  <si>
    <t>FEC_per_sqm.kWh.SI.Res.HHnew.Thermal.SH.DistrHeat.WH.DistrHeat.Solar.Solar</t>
  </si>
  <si>
    <t>FEC_per_sqm.kWh.SI.Res.HHnew.Thermal.SH.DistrHeat.WH.Elc.NoSolar.Elec</t>
  </si>
  <si>
    <t>FEC_per_sqm.kWh.SI.Res.HHnew.Thermal.SH.DistrHeat.WH.Elc.Solar</t>
  </si>
  <si>
    <t>FEC_per_sqm.kWh.SI.Res.HHnew.Thermal.SH.DistrHeat.WH.Elc.Solar.Elec</t>
  </si>
  <si>
    <t>FEC_per_sqm.kWh.SI.Res.HHnew.Thermal.SH.DistrHeat.WH.Elc.Solar.Solar</t>
  </si>
  <si>
    <t>FEC_per_sqm.kWh.SI.Res.HHnew.Thermal.SH.DistrHeat.CO</t>
  </si>
  <si>
    <t>FEC_per_sqm.kWh.SI.Res.HHnew.Thermal.SH.DistrHeat.CO.LPG.LPG</t>
  </si>
  <si>
    <t>FEC_per_sqm.kWh.SI.Res.HHnew.Thermal.SH.DistrHeat.CO.Elc.Elec</t>
  </si>
  <si>
    <t>FEC_per_sqm.kWh.SI.Res.HHnew.Thermal.SH.AdvElc</t>
  </si>
  <si>
    <t>FEC_per_sqm.kWh.SI.Res.HHnew.Thermal.SH.AdvElc.SH</t>
  </si>
  <si>
    <t>FEC_per_sqm.kWh.SI.Res.HHnew.Thermal.SH.AdvElc.SH.Elec</t>
  </si>
  <si>
    <t>FEC_per_sqm.kWh.SI.Res.HHnew.Thermal.SH.AdvElc.SC</t>
  </si>
  <si>
    <t>FEC_per_sqm.kWh.SI.Res.HHnew.Thermal.SH.AdvElc.SC.AC.Elec</t>
  </si>
  <si>
    <t>FEC_per_sqm.kWh.SI.Res.HHnew.Thermal.SH.AdvElc.WH</t>
  </si>
  <si>
    <t>FEC_per_sqm.kWh.SI.Res.HHnew.Thermal.SH.AdvElc.WH.LPG.NoSolar.LPG</t>
  </si>
  <si>
    <t>FEC_per_sqm.kWh.SI.Res.HHnew.Thermal.SH.AdvElc.WH.LPG.Solar</t>
  </si>
  <si>
    <t>FEC_per_sqm.kWh.SI.Res.HHnew.Thermal.SH.AdvElc.WH.LPG.Solar.LPG</t>
  </si>
  <si>
    <t>FEC_per_sqm.kWh.SI.Res.HHnew.Thermal.SH.AdvElc.WH.LPG.Solar.Solar</t>
  </si>
  <si>
    <t>FEC_per_sqm.kWh.SI.Res.HHnew.Thermal.SH.AdvElc.WH.Elc.NoSolar.Elec</t>
  </si>
  <si>
    <t>FEC_per_sqm.kWh.SI.Res.HHnew.Thermal.SH.AdvElc.WH.Elc.Solar</t>
  </si>
  <si>
    <t>FEC_per_sqm.kWh.SI.Res.HHnew.Thermal.SH.AdvElc.WH.Elc.Solar.Elec</t>
  </si>
  <si>
    <t>FEC_per_sqm.kWh.SI.Res.HHnew.Thermal.SH.AdvElc.WH.Elc.Solar.Solar</t>
  </si>
  <si>
    <t>FEC_per_sqm.kWh.SI.Res.HHnew.Thermal.SH.AdvElc.CO</t>
  </si>
  <si>
    <t>FEC_per_sqm.kWh.SI.Res.HHnew.Thermal.SH.AdvElc.CO.LPG.LPG</t>
  </si>
  <si>
    <t>FEC_per_sqm.kWh.SI.Res.HHnew.Thermal.SH.AdvElc.CO.Elc.Elec</t>
  </si>
  <si>
    <t>FEC_per_sqm.kWh.SI.Res.HHnew.Thermal.SH.ConvElc</t>
  </si>
  <si>
    <t>FEC_per_sqm.kWh.SI.Res.HHnew.Thermal.SH.ConvElc.SH</t>
  </si>
  <si>
    <t>FEC_per_sqm.kWh.SI.Res.HHnew.Thermal.SH.ConvElc.SH.Elec</t>
  </si>
  <si>
    <t>FEC_per_sqm.kWh.SI.Res.HHnew.Thermal.SH.ConvElc.SC</t>
  </si>
  <si>
    <t>FEC_per_sqm.kWh.SI.Res.HHnew.Thermal.SH.ConvElc.SC.AC.Elec</t>
  </si>
  <si>
    <t>FEC_per_sqm.kWh.SI.Res.HHnew.Thermal.SH.ConvElc.WH</t>
  </si>
  <si>
    <t>FEC_per_sqm.kWh.SI.Res.HHnew.Thermal.SH.ConvElc.WH.LPG.NoSolar.LPG</t>
  </si>
  <si>
    <t>FEC_per_sqm.kWh.SI.Res.HHnew.Thermal.SH.ConvElc.WH.LPG.Solar</t>
  </si>
  <si>
    <t>FEC_per_sqm.kWh.SI.Res.HHnew.Thermal.SH.ConvElc.WH.LPG.Solar.LPG</t>
  </si>
  <si>
    <t>FEC_per_sqm.kWh.SI.Res.HHnew.Thermal.SH.ConvElc.WH.LPG.Solar.Solar</t>
  </si>
  <si>
    <t>FEC_per_sqm.kWh.SI.Res.HHnew.Thermal.SH.ConvElc.WH.Elc.NoSolar.Elec</t>
  </si>
  <si>
    <t>FEC_per_sqm.kWh.SI.Res.HHnew.Thermal.SH.ConvElc.WH.Elc.Solar</t>
  </si>
  <si>
    <t>FEC_per_sqm.kWh.SI.Res.HHnew.Thermal.SH.ConvElc.WH.Elc.Solar.Elec</t>
  </si>
  <si>
    <t>FEC_per_sqm.kWh.SI.Res.HHnew.Thermal.SH.ConvElc.WH.Elc.Solar.Solar</t>
  </si>
  <si>
    <t>FEC_per_sqm.kWh.SI.Res.HHnew.Thermal.SH.ConvElc.CO</t>
  </si>
  <si>
    <t>FEC_per_sqm.kWh.SI.Res.HHnew.Thermal.SH.ConvElc.CO.LPG.LPG</t>
  </si>
  <si>
    <t>FEC_per_sqm.kWh.SI.Res.HHnew.Thermal.SH.ConvElc.CO.Elc.Elec</t>
  </si>
  <si>
    <t>SI - Thermal energy service of new and renovated households per surface area (detailed structure)</t>
  </si>
  <si>
    <t>TES_per_sqm.kWh.SI.Res.HHnew.Thermal.SH.Solids</t>
  </si>
  <si>
    <t>TES_per_sqm.kWh.SI.Res.HHnew.Thermal.SH.Solids.SH</t>
  </si>
  <si>
    <t>TES_per_sqm.kWh.SI.Res.HHnew.Thermal.SH.Solids.SH.Solids</t>
  </si>
  <si>
    <t>TES_per_sqm.kWh.SI.Res.HHnew.Thermal.SH.Solids.SH.Elec</t>
  </si>
  <si>
    <t>TES_per_sqm.kWh.SI.Res.HHnew.Thermal.SH.Solids.SC</t>
  </si>
  <si>
    <t>TES_per_sqm.kWh.SI.Res.HHnew.Thermal.SH.Solids.SC.AC.Elec</t>
  </si>
  <si>
    <t>TES_per_sqm.kWh.SI.Res.HHnew.Thermal.SH.Solids.WH</t>
  </si>
  <si>
    <t>TES_per_sqm.kWh.SI.Res.HHnew.Thermal.SH.Solids.WH.Solids.NoSolar.Solids</t>
  </si>
  <si>
    <t>TES_per_sqm.kWh.SI.Res.HHnew.Thermal.SH.Solids.WH.LPG.NoSolar.LPG</t>
  </si>
  <si>
    <t>TES_per_sqm.kWh.SI.Res.HHnew.Thermal.SH.Solids.WH.LPG.Solar</t>
  </si>
  <si>
    <t>TES_per_sqm.kWh.SI.Res.HHnew.Thermal.SH.Solids.WH.LPG.Solar.LPG</t>
  </si>
  <si>
    <t>TES_per_sqm.kWh.SI.Res.HHnew.Thermal.SH.Solids.WH.LPG.Solar.Solar</t>
  </si>
  <si>
    <t>TES_per_sqm.kWh.SI.Res.HHnew.Thermal.SH.Solids.WH.Elc.NoSolar.Elec</t>
  </si>
  <si>
    <t>TES_per_sqm.kWh.SI.Res.HHnew.Thermal.SH.Solids.WH.Elc.Solar</t>
  </si>
  <si>
    <t>TES_per_sqm.kWh.SI.Res.HHnew.Thermal.SH.Solids.WH.Elc.Solar.Elec</t>
  </si>
  <si>
    <t>TES_per_sqm.kWh.SI.Res.HHnew.Thermal.SH.Solids.WH.Elc.Solar.Solar</t>
  </si>
  <si>
    <t>TES_per_sqm.kWh.SI.Res.HHnew.Thermal.SH.Solids.CO</t>
  </si>
  <si>
    <t>TES_per_sqm.kWh.SI.Res.HHnew.Thermal.SH.Solids.CO.Solids.Solids</t>
  </si>
  <si>
    <t>TES_per_sqm.kWh.SI.Res.HHnew.Thermal.SH.Solids.CO.LPG.LPG</t>
  </si>
  <si>
    <t>TES_per_sqm.kWh.SI.Res.HHnew.Thermal.SH.Solids.CO.Elc.Elec</t>
  </si>
  <si>
    <t>TES_per_sqm.kWh.SI.Res.HHnew.Thermal.SH.LPG</t>
  </si>
  <si>
    <t>TES_per_sqm.kWh.SI.Res.HHnew.Thermal.SH.LPG.SH</t>
  </si>
  <si>
    <t>TES_per_sqm.kWh.SI.Res.HHnew.Thermal.SH.LPG.SH.LPG</t>
  </si>
  <si>
    <t>TES_per_sqm.kWh.SI.Res.HHnew.Thermal.SH.LPG.SH.Elec</t>
  </si>
  <si>
    <t>TES_per_sqm.kWh.SI.Res.HHnew.Thermal.SH.LPG.SC</t>
  </si>
  <si>
    <t>TES_per_sqm.kWh.SI.Res.HHnew.Thermal.SH.LPG.SC.AC.Elec</t>
  </si>
  <si>
    <t>TES_per_sqm.kWh.SI.Res.HHnew.Thermal.SH.LPG.WH</t>
  </si>
  <si>
    <t>TES_per_sqm.kWh.SI.Res.HHnew.Thermal.SH.LPG.WH.LPG.NoSolar.LPG</t>
  </si>
  <si>
    <t>TES_per_sqm.kWh.SI.Res.HHnew.Thermal.SH.LPG.WH.LPG.Solar</t>
  </si>
  <si>
    <t>TES_per_sqm.kWh.SI.Res.HHnew.Thermal.SH.LPG.WH.LPG.Solar.LPG</t>
  </si>
  <si>
    <t>TES_per_sqm.kWh.SI.Res.HHnew.Thermal.SH.LPG.WH.LPG.Solar.Solar</t>
  </si>
  <si>
    <t>TES_per_sqm.kWh.SI.Res.HHnew.Thermal.SH.LPG.WH.Elc.NoSolar.Elec</t>
  </si>
  <si>
    <t>TES_per_sqm.kWh.SI.Res.HHnew.Thermal.SH.LPG.WH.Elc.Solar</t>
  </si>
  <si>
    <t>TES_per_sqm.kWh.SI.Res.HHnew.Thermal.SH.LPG.WH.Elc.Solar.Elec</t>
  </si>
  <si>
    <t>TES_per_sqm.kWh.SI.Res.HHnew.Thermal.SH.LPG.WH.Elc.Solar.Solar</t>
  </si>
  <si>
    <t>TES_per_sqm.kWh.SI.Res.HHnew.Thermal.SH.LPG.CO</t>
  </si>
  <si>
    <t>TES_per_sqm.kWh.SI.Res.HHnew.Thermal.SH.LPG.CO.LPG.LPG</t>
  </si>
  <si>
    <t>TES_per_sqm.kWh.SI.Res.HHnew.Thermal.SH.LPG.CO.Elc.Elec</t>
  </si>
  <si>
    <t>TES_per_sqm.kWh.SI.Res.HHnew.Thermal.SH.Oil</t>
  </si>
  <si>
    <t>TES_per_sqm.kWh.SI.Res.HHnew.Thermal.SH.Oil.SH</t>
  </si>
  <si>
    <t>TES_per_sqm.kWh.SI.Res.HHnew.Thermal.SH.Oil.SH.Oil</t>
  </si>
  <si>
    <t>TES_per_sqm.kWh.SI.Res.HHnew.Thermal.SH.Oil.SH.Elec</t>
  </si>
  <si>
    <t>TES_per_sqm.kWh.SI.Res.HHnew.Thermal.SH.Oil.SC</t>
  </si>
  <si>
    <t>TES_per_sqm.kWh.SI.Res.HHnew.Thermal.SH.Oil.SC.AC.Elec</t>
  </si>
  <si>
    <t>TES_per_sqm.kWh.SI.Res.HHnew.Thermal.SH.Oil.WH</t>
  </si>
  <si>
    <t>TES_per_sqm.kWh.SI.Res.HHnew.Thermal.SH.Oil.WH.Oil.NoSolar.Oil</t>
  </si>
  <si>
    <t>TES_per_sqm.kWh.SI.Res.HHnew.Thermal.SH.Oil.WH.Oil.Solar</t>
  </si>
  <si>
    <t>TES_per_sqm.kWh.SI.Res.HHnew.Thermal.SH.Oil.WH.Oil.Solar.Oil</t>
  </si>
  <si>
    <t>TES_per_sqm.kWh.SI.Res.HHnew.Thermal.SH.Oil.WH.Oil.Solar.Solar</t>
  </si>
  <si>
    <t>TES_per_sqm.kWh.SI.Res.HHnew.Thermal.SH.Oil.WH.Elc.NoSolar.Elec</t>
  </si>
  <si>
    <t>TES_per_sqm.kWh.SI.Res.HHnew.Thermal.SH.Oil.WH.Elc.Solar</t>
  </si>
  <si>
    <t>TES_per_sqm.kWh.SI.Res.HHnew.Thermal.SH.Oil.WH.Elc.Solar.Elec</t>
  </si>
  <si>
    <t>TES_per_sqm.kWh.SI.Res.HHnew.Thermal.SH.Oil.WH.Elc.Solar.Solar</t>
  </si>
  <si>
    <t>TES_per_sqm.kWh.SI.Res.HHnew.Thermal.SH.Oil.CO</t>
  </si>
  <si>
    <t>TES_per_sqm.kWh.SI.Res.HHnew.Thermal.SH.Oil.CO.LPG.LPG</t>
  </si>
  <si>
    <t>TES_per_sqm.kWh.SI.Res.HHnew.Thermal.SH.Oil.CO.Elc.Elec</t>
  </si>
  <si>
    <t>TES_per_sqm.kWh.SI.Res.HHnew.Thermal.SH.Gas</t>
  </si>
  <si>
    <t>TES_per_sqm.kWh.SI.Res.HHnew.Thermal.SH.Gas.SH</t>
  </si>
  <si>
    <t>TES_per_sqm.kWh.SI.Res.HHnew.Thermal.SH.Gas.SH.Gas</t>
  </si>
  <si>
    <t>TES_per_sqm.kWh.SI.Res.HHnew.Thermal.SH.Gas.SH.Elec</t>
  </si>
  <si>
    <t>TES_per_sqm.kWh.SI.Res.HHnew.Thermal.SH.Gas.SC</t>
  </si>
  <si>
    <t>TES_per_sqm.kWh.SI.Res.HHnew.Thermal.SH.Gas.SC.AC.Elec</t>
  </si>
  <si>
    <t>TES_per_sqm.kWh.SI.Res.HHnew.Thermal.SH.Gas.WH</t>
  </si>
  <si>
    <t>TES_per_sqm.kWh.SI.Res.HHnew.Thermal.SH.Gas.WH.Gas.NoSolar.Gas</t>
  </si>
  <si>
    <t>TES_per_sqm.kWh.SI.Res.HHnew.Thermal.SH.Gas.WH.Gas.Solar</t>
  </si>
  <si>
    <t>TES_per_sqm.kWh.SI.Res.HHnew.Thermal.SH.Gas.WH.Gas.Solar.Gas</t>
  </si>
  <si>
    <t>TES_per_sqm.kWh.SI.Res.HHnew.Thermal.SH.Gas.WH.Gas.Solar.Solar</t>
  </si>
  <si>
    <t>TES_per_sqm.kWh.SI.Res.HHnew.Thermal.SH.Gas.WH.Elc.NoSolar.Elec</t>
  </si>
  <si>
    <t>TES_per_sqm.kWh.SI.Res.HHnew.Thermal.SH.Gas.WH.Elc.Solar</t>
  </si>
  <si>
    <t>TES_per_sqm.kWh.SI.Res.HHnew.Thermal.SH.Gas.WH.Elc.Solar.Elec</t>
  </si>
  <si>
    <t>TES_per_sqm.kWh.SI.Res.HHnew.Thermal.SH.Gas.WH.Elc.Solar.Solar</t>
  </si>
  <si>
    <t>TES_per_sqm.kWh.SI.Res.HHnew.Thermal.SH.Gas.CO</t>
  </si>
  <si>
    <t>TES_per_sqm.kWh.SI.Res.HHnew.Thermal.SH.Gas.CO.Gas.Gas</t>
  </si>
  <si>
    <t>TES_per_sqm.kWh.SI.Res.HHnew.Thermal.SH.Gas.CO.Elc.Elec</t>
  </si>
  <si>
    <t>TES_per_sqm.kWh.SI.Res.HHnew.Thermal.SH.Biomass</t>
  </si>
  <si>
    <t>TES_per_sqm.kWh.SI.Res.HHnew.Thermal.SH.Biomass.SH</t>
  </si>
  <si>
    <t>TES_per_sqm.kWh.SI.Res.HHnew.Thermal.SH.Biomass.SH.Biomass</t>
  </si>
  <si>
    <t>TES_per_sqm.kWh.SI.Res.HHnew.Thermal.SH.Biomass.SH.Elec</t>
  </si>
  <si>
    <t>TES_per_sqm.kWh.SI.Res.HHnew.Thermal.SH.Biomass.SC</t>
  </si>
  <si>
    <t>TES_per_sqm.kWh.SI.Res.HHnew.Thermal.SH.Biomass.SC.AC.Elec</t>
  </si>
  <si>
    <t>TES_per_sqm.kWh.SI.Res.HHnew.Thermal.SH.Biomass.WH</t>
  </si>
  <si>
    <t>TES_per_sqm.kWh.SI.Res.HHnew.Thermal.SH.Biomass.WH.Biomass.NoSolar.Biomass</t>
  </si>
  <si>
    <t>TES_per_sqm.kWh.SI.Res.HHnew.Thermal.SH.Biomass.WH.Biomass.Solar</t>
  </si>
  <si>
    <t>TES_per_sqm.kWh.SI.Res.HHnew.Thermal.SH.Biomass.WH.Biomass.Solar.Biomass</t>
  </si>
  <si>
    <t>TES_per_sqm.kWh.SI.Res.HHnew.Thermal.SH.Biomass.WH.Biomass.Solar.Solar</t>
  </si>
  <si>
    <t>TES_per_sqm.kWh.SI.Res.HHnew.Thermal.SH.Biomass.WH.LPG.NoSolar.LPG</t>
  </si>
  <si>
    <t>TES_per_sqm.kWh.SI.Res.HHnew.Thermal.SH.Biomass.WH.LPG.Solar</t>
  </si>
  <si>
    <t>TES_per_sqm.kWh.SI.Res.HHnew.Thermal.SH.Biomass.WH.LPG.Solar.LPG</t>
  </si>
  <si>
    <t>TES_per_sqm.kWh.SI.Res.HHnew.Thermal.SH.Biomass.WH.LPG.Solar.Solar</t>
  </si>
  <si>
    <t>TES_per_sqm.kWh.SI.Res.HHnew.Thermal.SH.Biomass.WH.Elc.NoSolar.Elec</t>
  </si>
  <si>
    <t>TES_per_sqm.kWh.SI.Res.HHnew.Thermal.SH.Biomass.WH.Elc.Solar</t>
  </si>
  <si>
    <t>TES_per_sqm.kWh.SI.Res.HHnew.Thermal.SH.Biomass.WH.Elc.Solar.Elec</t>
  </si>
  <si>
    <t>TES_per_sqm.kWh.SI.Res.HHnew.Thermal.SH.Biomass.WH.Elc.Solar.Solar</t>
  </si>
  <si>
    <t>TES_per_sqm.kWh.SI.Res.HHnew.Thermal.SH.Biomass.CO</t>
  </si>
  <si>
    <t>TES_per_sqm.kWh.SI.Res.HHnew.Thermal.SH.Biomass.CO.Biomass.Biomass</t>
  </si>
  <si>
    <t>TES_per_sqm.kWh.SI.Res.HHnew.Thermal.SH.Biomass.CO.LPG.LPG</t>
  </si>
  <si>
    <t>TES_per_sqm.kWh.SI.Res.HHnew.Thermal.SH.Biomass.CO.Elc.Elec</t>
  </si>
  <si>
    <t>TES_per_sqm.kWh.SI.Res.HHnew.Thermal.SH.Geo</t>
  </si>
  <si>
    <t>TES_per_sqm.kWh.SI.Res.HHnew.Thermal.SH.Geo.SH</t>
  </si>
  <si>
    <t>TES_per_sqm.kWh.SI.Res.HHnew.Thermal.SH.Geo.SH.Geo</t>
  </si>
  <si>
    <t>TES_per_sqm.kWh.SI.Res.HHnew.Thermal.SH.Geo.SH.Elec</t>
  </si>
  <si>
    <t>TES_per_sqm.kWh.SI.Res.HHnew.Thermal.SH.Geo.SC</t>
  </si>
  <si>
    <t>TES_per_sqm.kWh.SI.Res.HHnew.Thermal.SH.Geo.SC.AC.Elec</t>
  </si>
  <si>
    <t>TES_per_sqm.kWh.SI.Res.HHnew.Thermal.SH.Geo.WH</t>
  </si>
  <si>
    <t>TES_per_sqm.kWh.SI.Res.HHnew.Thermal.SH.Geo.WH.Geo.NoSolar.Geo</t>
  </si>
  <si>
    <t>TES_per_sqm.kWh.SI.Res.HHnew.Thermal.SH.Geo.WH.Geo.Solar</t>
  </si>
  <si>
    <t>TES_per_sqm.kWh.SI.Res.HHnew.Thermal.SH.Geo.WH.Geo.Solar.Geo</t>
  </si>
  <si>
    <t>TES_per_sqm.kWh.SI.Res.HHnew.Thermal.SH.Geo.WH.Geo.Solar.Solar</t>
  </si>
  <si>
    <t>TES_per_sqm.kWh.SI.Res.HHnew.Thermal.SH.Geo.WH.Elc.NoSolar.Elec</t>
  </si>
  <si>
    <t>TES_per_sqm.kWh.SI.Res.HHnew.Thermal.SH.Geo.WH.Elc.Solar</t>
  </si>
  <si>
    <t>TES_per_sqm.kWh.SI.Res.HHnew.Thermal.SH.Geo.WH.Elc.Solar.Elec</t>
  </si>
  <si>
    <t>TES_per_sqm.kWh.SI.Res.HHnew.Thermal.SH.Geo.WH.Elc.Solar.Solar</t>
  </si>
  <si>
    <t>TES_per_sqm.kWh.SI.Res.HHnew.Thermal.SH.Geo.CO</t>
  </si>
  <si>
    <t>TES_per_sqm.kWh.SI.Res.HHnew.Thermal.SH.Geo.CO.LPG.LPG</t>
  </si>
  <si>
    <t>TES_per_sqm.kWh.SI.Res.HHnew.Thermal.SH.Geo.CO.Elc.Elec</t>
  </si>
  <si>
    <t>TES_per_sqm.kWh.SI.Res.HHnew.Thermal.SH.DistrHeat</t>
  </si>
  <si>
    <t>TES_per_sqm.kWh.SI.Res.HHnew.Thermal.SH.DistrHeat.SH</t>
  </si>
  <si>
    <t>TES_per_sqm.kWh.SI.Res.HHnew.Thermal.SH.DistrHeat.SH.Steam_Distr</t>
  </si>
  <si>
    <t>TES_per_sqm.kWh.SI.Res.HHnew.Thermal.SH.DistrHeat.SH.Elec</t>
  </si>
  <si>
    <t>TES_per_sqm.kWh.SI.Res.HHnew.Thermal.SH.DistrHeat.SC</t>
  </si>
  <si>
    <t>TES_per_sqm.kWh.SI.Res.HHnew.Thermal.SH.DistrHeat.SC.AC.Elec</t>
  </si>
  <si>
    <t>TES_per_sqm.kWh.SI.Res.HHnew.Thermal.SH.DistrHeat.WH</t>
  </si>
  <si>
    <t>TES_per_sqm.kWh.SI.Res.HHnew.Thermal.SH.DistrHeat.WH.DistrHeat.NoSolar.Steam_Distr</t>
  </si>
  <si>
    <t>TES_per_sqm.kWh.SI.Res.HHnew.Thermal.SH.DistrHeat.WH.DistrHeat.Solar</t>
  </si>
  <si>
    <t>TES_per_sqm.kWh.SI.Res.HHnew.Thermal.SH.DistrHeat.WH.DistrHeat.Solar.Steam_Distr</t>
  </si>
  <si>
    <t>TES_per_sqm.kWh.SI.Res.HHnew.Thermal.SH.DistrHeat.WH.DistrHeat.Solar.Solar</t>
  </si>
  <si>
    <t>TES_per_sqm.kWh.SI.Res.HHnew.Thermal.SH.DistrHeat.WH.Elc.NoSolar.Elec</t>
  </si>
  <si>
    <t>TES_per_sqm.kWh.SI.Res.HHnew.Thermal.SH.DistrHeat.WH.Elc.Solar</t>
  </si>
  <si>
    <t>TES_per_sqm.kWh.SI.Res.HHnew.Thermal.SH.DistrHeat.WH.Elc.Solar.Elec</t>
  </si>
  <si>
    <t>TES_per_sqm.kWh.SI.Res.HHnew.Thermal.SH.DistrHeat.WH.Elc.Solar.Solar</t>
  </si>
  <si>
    <t>TES_per_sqm.kWh.SI.Res.HHnew.Thermal.SH.DistrHeat.CO</t>
  </si>
  <si>
    <t>TES_per_sqm.kWh.SI.Res.HHnew.Thermal.SH.DistrHeat.CO.LPG.LPG</t>
  </si>
  <si>
    <t>TES_per_sqm.kWh.SI.Res.HHnew.Thermal.SH.DistrHeat.CO.Elc.Elec</t>
  </si>
  <si>
    <t>TES_per_sqm.kWh.SI.Res.HHnew.Thermal.SH.AdvElc</t>
  </si>
  <si>
    <t>TES_per_sqm.kWh.SI.Res.HHnew.Thermal.SH.AdvElc.SH</t>
  </si>
  <si>
    <t>TES_per_sqm.kWh.SI.Res.HHnew.Thermal.SH.AdvElc.SH.Elec</t>
  </si>
  <si>
    <t>TES_per_sqm.kWh.SI.Res.HHnew.Thermal.SH.AdvElc.SC</t>
  </si>
  <si>
    <t>TES_per_sqm.kWh.SI.Res.HHnew.Thermal.SH.AdvElc.SC.AC.Elec</t>
  </si>
  <si>
    <t>TES_per_sqm.kWh.SI.Res.HHnew.Thermal.SH.AdvElc.WH</t>
  </si>
  <si>
    <t>TES_per_sqm.kWh.SI.Res.HHnew.Thermal.SH.AdvElc.WH.LPG.NoSolar.LPG</t>
  </si>
  <si>
    <t>TES_per_sqm.kWh.SI.Res.HHnew.Thermal.SH.AdvElc.WH.LPG.Solar</t>
  </si>
  <si>
    <t>TES_per_sqm.kWh.SI.Res.HHnew.Thermal.SH.AdvElc.WH.LPG.Solar.LPG</t>
  </si>
  <si>
    <t>TES_per_sqm.kWh.SI.Res.HHnew.Thermal.SH.AdvElc.WH.LPG.Solar.Solar</t>
  </si>
  <si>
    <t>TES_per_sqm.kWh.SI.Res.HHnew.Thermal.SH.AdvElc.WH.Elc.NoSolar.Elec</t>
  </si>
  <si>
    <t>TES_per_sqm.kWh.SI.Res.HHnew.Thermal.SH.AdvElc.WH.Elc.Solar</t>
  </si>
  <si>
    <t>TES_per_sqm.kWh.SI.Res.HHnew.Thermal.SH.AdvElc.WH.Elc.Solar.Elec</t>
  </si>
  <si>
    <t>TES_per_sqm.kWh.SI.Res.HHnew.Thermal.SH.AdvElc.WH.Elc.Solar.Solar</t>
  </si>
  <si>
    <t>TES_per_sqm.kWh.SI.Res.HHnew.Thermal.SH.AdvElc.CO</t>
  </si>
  <si>
    <t>TES_per_sqm.kWh.SI.Res.HHnew.Thermal.SH.AdvElc.CO.LPG.LPG</t>
  </si>
  <si>
    <t>TES_per_sqm.kWh.SI.Res.HHnew.Thermal.SH.AdvElc.CO.Elc.Elec</t>
  </si>
  <si>
    <t>TES_per_sqm.kWh.SI.Res.HHnew.Thermal.SH.ConvElc</t>
  </si>
  <si>
    <t>TES_per_sqm.kWh.SI.Res.HHnew.Thermal.SH.ConvElc.SH</t>
  </si>
  <si>
    <t>TES_per_sqm.kWh.SI.Res.HHnew.Thermal.SH.ConvElc.SH.Elec</t>
  </si>
  <si>
    <t>TES_per_sqm.kWh.SI.Res.HHnew.Thermal.SH.ConvElc.SC</t>
  </si>
  <si>
    <t>TES_per_sqm.kWh.SI.Res.HHnew.Thermal.SH.ConvElc.SC.AC.Elec</t>
  </si>
  <si>
    <t>TES_per_sqm.kWh.SI.Res.HHnew.Thermal.SH.ConvElc.WH</t>
  </si>
  <si>
    <t>TES_per_sqm.kWh.SI.Res.HHnew.Thermal.SH.ConvElc.WH.LPG.NoSolar.LPG</t>
  </si>
  <si>
    <t>TES_per_sqm.kWh.SI.Res.HHnew.Thermal.SH.ConvElc.WH.LPG.Solar</t>
  </si>
  <si>
    <t>TES_per_sqm.kWh.SI.Res.HHnew.Thermal.SH.ConvElc.WH.LPG.Solar.LPG</t>
  </si>
  <si>
    <t>TES_per_sqm.kWh.SI.Res.HHnew.Thermal.SH.ConvElc.WH.LPG.Solar.Solar</t>
  </si>
  <si>
    <t>TES_per_sqm.kWh.SI.Res.HHnew.Thermal.SH.ConvElc.WH.Elc.NoSolar.Elec</t>
  </si>
  <si>
    <t>TES_per_sqm.kWh.SI.Res.HHnew.Thermal.SH.ConvElc.WH.Elc.Solar</t>
  </si>
  <si>
    <t>TES_per_sqm.kWh.SI.Res.HHnew.Thermal.SH.ConvElc.WH.Elc.Solar.Elec</t>
  </si>
  <si>
    <t>TES_per_sqm.kWh.SI.Res.HHnew.Thermal.SH.ConvElc.WH.Elc.Solar.Solar</t>
  </si>
  <si>
    <t>TES_per_sqm.kWh.SI.Res.HHnew.Thermal.SH.ConvElc.CO</t>
  </si>
  <si>
    <t>TES_per_sqm.kWh.SI.Res.HHnew.Thermal.SH.ConvElc.CO.LPG.LPG</t>
  </si>
  <si>
    <t>TES_per_sqm.kWh.SI.Res.HHnew.Thermal.SH.ConvElc.CO.Elc.Elec</t>
  </si>
  <si>
    <t>SI - CO2 emissions in new and renovated households per surface area (detailed structure)</t>
  </si>
  <si>
    <t>EMI_per_sqm.kgCO2.SI.Res.HHnew.Thermal.SH.Solids</t>
  </si>
  <si>
    <t>EMI_per_sqm.kgCO2.SI.Res.HHnew.Thermal.SH.Solids.SH</t>
  </si>
  <si>
    <t>EMI_per_sqm.kgCO2.SI.Res.HHnew.Thermal.SH.Solids.SH.Solids</t>
  </si>
  <si>
    <t>EMI_per_sqm.kgCO2.SI.Res.HHnew.Thermal.SH.Solids.SH.Elec</t>
  </si>
  <si>
    <t>EMI_per_sqm.kgCO2.SI.Res.HHnew.Thermal.SH.Solids.SC</t>
  </si>
  <si>
    <t>EMI_per_sqm.kgCO2.SI.Res.HHnew.Thermal.SH.Solids.SC.AC.Elec</t>
  </si>
  <si>
    <t>EMI_per_sqm.kgCO2.SI.Res.HHnew.Thermal.SH.Solids.WH</t>
  </si>
  <si>
    <t>EMI_per_sqm.kgCO2.SI.Res.HHnew.Thermal.SH.Solids.WH.Solids.NoSolar.Solids</t>
  </si>
  <si>
    <t>EMI_per_sqm.kgCO2.SI.Res.HHnew.Thermal.SH.Solids.WH.LPG.NoSolar.LPG</t>
  </si>
  <si>
    <t>EMI_per_sqm.kgCO2.SI.Res.HHnew.Thermal.SH.Solids.WH.LPG.Solar</t>
  </si>
  <si>
    <t>EMI_per_sqm.kgCO2.SI.Res.HHnew.Thermal.SH.Solids.WH.LPG.Solar.LPG</t>
  </si>
  <si>
    <t>EMI_per_sqm.kgCO2.SI.Res.HHnew.Thermal.SH.Solids.WH.LPG.Solar.Solar</t>
  </si>
  <si>
    <t>EMI_per_sqm.kgCO2.SI.Res.HHnew.Thermal.SH.Solids.WH.Elc.NoSolar.Elec</t>
  </si>
  <si>
    <t>EMI_per_sqm.kgCO2.SI.Res.HHnew.Thermal.SH.Solids.WH.Elc.Solar</t>
  </si>
  <si>
    <t>EMI_per_sqm.kgCO2.SI.Res.HHnew.Thermal.SH.Solids.WH.Elc.Solar.Elec</t>
  </si>
  <si>
    <t>EMI_per_sqm.kgCO2.SI.Res.HHnew.Thermal.SH.Solids.WH.Elc.Solar.Solar</t>
  </si>
  <si>
    <t>EMI_per_sqm.kgCO2.SI.Res.HHnew.Thermal.SH.Solids.CO</t>
  </si>
  <si>
    <t>EMI_per_sqm.kgCO2.SI.Res.HHnew.Thermal.SH.Solids.CO.Solids.Solids</t>
  </si>
  <si>
    <t>EMI_per_sqm.kgCO2.SI.Res.HHnew.Thermal.SH.Solids.CO.LPG.LPG</t>
  </si>
  <si>
    <t>EMI_per_sqm.kgCO2.SI.Res.HHnew.Thermal.SH.Solids.CO.Elc.Elec</t>
  </si>
  <si>
    <t>EMI_per_sqm.kgCO2.SI.Res.HHnew.Thermal.SH.LPG</t>
  </si>
  <si>
    <t>EMI_per_sqm.kgCO2.SI.Res.HHnew.Thermal.SH.LPG.SH</t>
  </si>
  <si>
    <t>EMI_per_sqm.kgCO2.SI.Res.HHnew.Thermal.SH.LPG.SH.LPG</t>
  </si>
  <si>
    <t>EMI_per_sqm.kgCO2.SI.Res.HHnew.Thermal.SH.LPG.SH.Elec</t>
  </si>
  <si>
    <t>EMI_per_sqm.kgCO2.SI.Res.HHnew.Thermal.SH.LPG.SC</t>
  </si>
  <si>
    <t>EMI_per_sqm.kgCO2.SI.Res.HHnew.Thermal.SH.LPG.SC.AC.Elec</t>
  </si>
  <si>
    <t>EMI_per_sqm.kgCO2.SI.Res.HHnew.Thermal.SH.LPG.WH</t>
  </si>
  <si>
    <t>EMI_per_sqm.kgCO2.SI.Res.HHnew.Thermal.SH.LPG.WH.LPG.NoSolar.LPG</t>
  </si>
  <si>
    <t>EMI_per_sqm.kgCO2.SI.Res.HHnew.Thermal.SH.LPG.WH.LPG.Solar</t>
  </si>
  <si>
    <t>EMI_per_sqm.kgCO2.SI.Res.HHnew.Thermal.SH.LPG.WH.LPG.Solar.LPG</t>
  </si>
  <si>
    <t>EMI_per_sqm.kgCO2.SI.Res.HHnew.Thermal.SH.LPG.WH.LPG.Solar.Solar</t>
  </si>
  <si>
    <t>EMI_per_sqm.kgCO2.SI.Res.HHnew.Thermal.SH.LPG.WH.Elc.NoSolar.Elec</t>
  </si>
  <si>
    <t>EMI_per_sqm.kgCO2.SI.Res.HHnew.Thermal.SH.LPG.WH.Elc.Solar</t>
  </si>
  <si>
    <t>EMI_per_sqm.kgCO2.SI.Res.HHnew.Thermal.SH.LPG.WH.Elc.Solar.Elec</t>
  </si>
  <si>
    <t>EMI_per_sqm.kgCO2.SI.Res.HHnew.Thermal.SH.LPG.WH.Elc.Solar.Solar</t>
  </si>
  <si>
    <t>EMI_per_sqm.kgCO2.SI.Res.HHnew.Thermal.SH.LPG.CO</t>
  </si>
  <si>
    <t>EMI_per_sqm.kgCO2.SI.Res.HHnew.Thermal.SH.LPG.CO.LPG.LPG</t>
  </si>
  <si>
    <t>EMI_per_sqm.kgCO2.SI.Res.HHnew.Thermal.SH.LPG.CO.Elc.Elec</t>
  </si>
  <si>
    <t>EMI_per_sqm.kgCO2.SI.Res.HHnew.Thermal.SH.Oil</t>
  </si>
  <si>
    <t>EMI_per_sqm.kgCO2.SI.Res.HHnew.Thermal.SH.Oil.SH</t>
  </si>
  <si>
    <t>EMI_per_sqm.kgCO2.SI.Res.HHnew.Thermal.SH.Oil.SH.Oil</t>
  </si>
  <si>
    <t>EMI_per_sqm.kgCO2.SI.Res.HHnew.Thermal.SH.Oil.SH.Elec</t>
  </si>
  <si>
    <t>EMI_per_sqm.kgCO2.SI.Res.HHnew.Thermal.SH.Oil.SC</t>
  </si>
  <si>
    <t>EMI_per_sqm.kgCO2.SI.Res.HHnew.Thermal.SH.Oil.SC.AC.Elec</t>
  </si>
  <si>
    <t>EMI_per_sqm.kgCO2.SI.Res.HHnew.Thermal.SH.Oil.WH</t>
  </si>
  <si>
    <t>EMI_per_sqm.kgCO2.SI.Res.HHnew.Thermal.SH.Oil.WH.Oil.NoSolar.Oil</t>
  </si>
  <si>
    <t>EMI_per_sqm.kgCO2.SI.Res.HHnew.Thermal.SH.Oil.WH.Oil.Solar</t>
  </si>
  <si>
    <t>EMI_per_sqm.kgCO2.SI.Res.HHnew.Thermal.SH.Oil.WH.Oil.Solar.Oil</t>
  </si>
  <si>
    <t>EMI_per_sqm.kgCO2.SI.Res.HHnew.Thermal.SH.Oil.WH.Oil.Solar.Solar</t>
  </si>
  <si>
    <t>EMI_per_sqm.kgCO2.SI.Res.HHnew.Thermal.SH.Oil.WH.Elc.NoSolar.Elec</t>
  </si>
  <si>
    <t>EMI_per_sqm.kgCO2.SI.Res.HHnew.Thermal.SH.Oil.WH.Elc.Solar</t>
  </si>
  <si>
    <t>EMI_per_sqm.kgCO2.SI.Res.HHnew.Thermal.SH.Oil.WH.Elc.Solar.Elec</t>
  </si>
  <si>
    <t>EMI_per_sqm.kgCO2.SI.Res.HHnew.Thermal.SH.Oil.WH.Elc.Solar.Solar</t>
  </si>
  <si>
    <t>EMI_per_sqm.kgCO2.SI.Res.HHnew.Thermal.SH.Oil.CO</t>
  </si>
  <si>
    <t>EMI_per_sqm.kgCO2.SI.Res.HHnew.Thermal.SH.Oil.CO.LPG.LPG</t>
  </si>
  <si>
    <t>EMI_per_sqm.kgCO2.SI.Res.HHnew.Thermal.SH.Oil.CO.Elc.Elec</t>
  </si>
  <si>
    <t>EMI_per_sqm.kgCO2.SI.Res.HHnew.Thermal.SH.Gas</t>
  </si>
  <si>
    <t>EMI_per_sqm.kgCO2.SI.Res.HHnew.Thermal.SH.Gas.SH</t>
  </si>
  <si>
    <t>EMI_per_sqm.kgCO2.SI.Res.HHnew.Thermal.SH.Gas.SH.Gas</t>
  </si>
  <si>
    <t>EMI_per_sqm.kgCO2.SI.Res.HHnew.Thermal.SH.Gas.SH.Elec</t>
  </si>
  <si>
    <t>EMI_per_sqm.kgCO2.SI.Res.HHnew.Thermal.SH.Gas.SC</t>
  </si>
  <si>
    <t>EMI_per_sqm.kgCO2.SI.Res.HHnew.Thermal.SH.Gas.SC.AC.Elec</t>
  </si>
  <si>
    <t>EMI_per_sqm.kgCO2.SI.Res.HHnew.Thermal.SH.Gas.WH</t>
  </si>
  <si>
    <t>EMI_per_sqm.kgCO2.SI.Res.HHnew.Thermal.SH.Gas.WH.Gas.NoSolar.Gas</t>
  </si>
  <si>
    <t>EMI_per_sqm.kgCO2.SI.Res.HHnew.Thermal.SH.Gas.WH.Gas.Solar</t>
  </si>
  <si>
    <t>EMI_per_sqm.kgCO2.SI.Res.HHnew.Thermal.SH.Gas.WH.Gas.Solar.Gas</t>
  </si>
  <si>
    <t>EMI_per_sqm.kgCO2.SI.Res.HHnew.Thermal.SH.Gas.WH.Gas.Solar.Solar</t>
  </si>
  <si>
    <t>EMI_per_sqm.kgCO2.SI.Res.HHnew.Thermal.SH.Gas.WH.Elc.NoSolar.Elec</t>
  </si>
  <si>
    <t>EMI_per_sqm.kgCO2.SI.Res.HHnew.Thermal.SH.Gas.WH.Elc.Solar</t>
  </si>
  <si>
    <t>EMI_per_sqm.kgCO2.SI.Res.HHnew.Thermal.SH.Gas.WH.Elc.Solar.Elec</t>
  </si>
  <si>
    <t>EMI_per_sqm.kgCO2.SI.Res.HHnew.Thermal.SH.Gas.WH.Elc.Solar.Solar</t>
  </si>
  <si>
    <t>EMI_per_sqm.kgCO2.SI.Res.HHnew.Thermal.SH.Gas.CO</t>
  </si>
  <si>
    <t>EMI_per_sqm.kgCO2.SI.Res.HHnew.Thermal.SH.Gas.CO.Gas.Gas</t>
  </si>
  <si>
    <t>EMI_per_sqm.kgCO2.SI.Res.HHnew.Thermal.SH.Gas.CO.Elc.Elec</t>
  </si>
  <si>
    <t>EMI_per_sqm.kgCO2.SI.Res.HHnew.Thermal.SH.Biomass</t>
  </si>
  <si>
    <t>EMI_per_sqm.kgCO2.SI.Res.HHnew.Thermal.SH.Biomass.SH</t>
  </si>
  <si>
    <t>EMI_per_sqm.kgCO2.SI.Res.HHnew.Thermal.SH.Biomass.SH.Biomass</t>
  </si>
  <si>
    <t>EMI_per_sqm.kgCO2.SI.Res.HHnew.Thermal.SH.Biomass.SH.Elec</t>
  </si>
  <si>
    <t>EMI_per_sqm.kgCO2.SI.Res.HHnew.Thermal.SH.Biomass.SC</t>
  </si>
  <si>
    <t>EMI_per_sqm.kgCO2.SI.Res.HHnew.Thermal.SH.Biomass.SC.AC.Elec</t>
  </si>
  <si>
    <t>EMI_per_sqm.kgCO2.SI.Res.HHnew.Thermal.SH.Biomass.WH</t>
  </si>
  <si>
    <t>EMI_per_sqm.kgCO2.SI.Res.HHnew.Thermal.SH.Biomass.WH.Biomass.NoSolar.Biomass</t>
  </si>
  <si>
    <t>EMI_per_sqm.kgCO2.SI.Res.HHnew.Thermal.SH.Biomass.WH.Biomass.Solar</t>
  </si>
  <si>
    <t>EMI_per_sqm.kgCO2.SI.Res.HHnew.Thermal.SH.Biomass.WH.Biomass.Solar.Biomass</t>
  </si>
  <si>
    <t>EMI_per_sqm.kgCO2.SI.Res.HHnew.Thermal.SH.Biomass.WH.Biomass.Solar.Solar</t>
  </si>
  <si>
    <t>EMI_per_sqm.kgCO2.SI.Res.HHnew.Thermal.SH.Biomass.WH.LPG.NoSolar.LPG</t>
  </si>
  <si>
    <t>EMI_per_sqm.kgCO2.SI.Res.HHnew.Thermal.SH.Biomass.WH.LPG.Solar</t>
  </si>
  <si>
    <t>EMI_per_sqm.kgCO2.SI.Res.HHnew.Thermal.SH.Biomass.WH.LPG.Solar.LPG</t>
  </si>
  <si>
    <t>EMI_per_sqm.kgCO2.SI.Res.HHnew.Thermal.SH.Biomass.WH.LPG.Solar.Solar</t>
  </si>
  <si>
    <t>EMI_per_sqm.kgCO2.SI.Res.HHnew.Thermal.SH.Biomass.WH.Elc.NoSolar.Elec</t>
  </si>
  <si>
    <t>EMI_per_sqm.kgCO2.SI.Res.HHnew.Thermal.SH.Biomass.WH.Elc.Solar</t>
  </si>
  <si>
    <t>EMI_per_sqm.kgCO2.SI.Res.HHnew.Thermal.SH.Biomass.WH.Elc.Solar.Elec</t>
  </si>
  <si>
    <t>EMI_per_sqm.kgCO2.SI.Res.HHnew.Thermal.SH.Biomass.WH.Elc.Solar.Solar</t>
  </si>
  <si>
    <t>EMI_per_sqm.kgCO2.SI.Res.HHnew.Thermal.SH.Biomass.CO</t>
  </si>
  <si>
    <t>EMI_per_sqm.kgCO2.SI.Res.HHnew.Thermal.SH.Biomass.CO.Biomass.Biomass</t>
  </si>
  <si>
    <t>EMI_per_sqm.kgCO2.SI.Res.HHnew.Thermal.SH.Biomass.CO.LPG.LPG</t>
  </si>
  <si>
    <t>EMI_per_sqm.kgCO2.SI.Res.HHnew.Thermal.SH.Biomass.CO.Elc.Elec</t>
  </si>
  <si>
    <t>EMI_per_sqm.kgCO2.SI.Res.HHnew.Thermal.SH.Geo</t>
  </si>
  <si>
    <t>EMI_per_sqm.kgCO2.SI.Res.HHnew.Thermal.SH.Geo.SH</t>
  </si>
  <si>
    <t>EMI_per_sqm.kgCO2.SI.Res.HHnew.Thermal.SH.Geo.SH.Geo</t>
  </si>
  <si>
    <t>EMI_per_sqm.kgCO2.SI.Res.HHnew.Thermal.SH.Geo.SH.Elec</t>
  </si>
  <si>
    <t>EMI_per_sqm.kgCO2.SI.Res.HHnew.Thermal.SH.Geo.SC</t>
  </si>
  <si>
    <t>EMI_per_sqm.kgCO2.SI.Res.HHnew.Thermal.SH.Geo.SC.AC.Elec</t>
  </si>
  <si>
    <t>EMI_per_sqm.kgCO2.SI.Res.HHnew.Thermal.SH.Geo.WH</t>
  </si>
  <si>
    <t>EMI_per_sqm.kgCO2.SI.Res.HHnew.Thermal.SH.Geo.WH.Geo.NoSolar.Geo</t>
  </si>
  <si>
    <t>EMI_per_sqm.kgCO2.SI.Res.HHnew.Thermal.SH.Geo.WH.Geo.Solar</t>
  </si>
  <si>
    <t>EMI_per_sqm.kgCO2.SI.Res.HHnew.Thermal.SH.Geo.WH.Geo.Solar.Geo</t>
  </si>
  <si>
    <t>EMI_per_sqm.kgCO2.SI.Res.HHnew.Thermal.SH.Geo.WH.Geo.Solar.Solar</t>
  </si>
  <si>
    <t>EMI_per_sqm.kgCO2.SI.Res.HHnew.Thermal.SH.Geo.WH.Elc.NoSolar.Elec</t>
  </si>
  <si>
    <t>EMI_per_sqm.kgCO2.SI.Res.HHnew.Thermal.SH.Geo.WH.Elc.Solar</t>
  </si>
  <si>
    <t>EMI_per_sqm.kgCO2.SI.Res.HHnew.Thermal.SH.Geo.WH.Elc.Solar.Elec</t>
  </si>
  <si>
    <t>EMI_per_sqm.kgCO2.SI.Res.HHnew.Thermal.SH.Geo.WH.Elc.Solar.Solar</t>
  </si>
  <si>
    <t>EMI_per_sqm.kgCO2.SI.Res.HHnew.Thermal.SH.Geo.CO</t>
  </si>
  <si>
    <t>EMI_per_sqm.kgCO2.SI.Res.HHnew.Thermal.SH.Geo.CO.LPG.LPG</t>
  </si>
  <si>
    <t>EMI_per_sqm.kgCO2.SI.Res.HHnew.Thermal.SH.Geo.CO.Elc.Elec</t>
  </si>
  <si>
    <t>EMI_per_sqm.kgCO2.SI.Res.HHnew.Thermal.SH.DistrHeat</t>
  </si>
  <si>
    <t>EMI_per_sqm.kgCO2.SI.Res.HHnew.Thermal.SH.DistrHeat.SH</t>
  </si>
  <si>
    <t>EMI_per_sqm.kgCO2.SI.Res.HHnew.Thermal.SH.DistrHeat.SH.Steam_Distr</t>
  </si>
  <si>
    <t>EMI_per_sqm.kgCO2.SI.Res.HHnew.Thermal.SH.DistrHeat.SH.Elec</t>
  </si>
  <si>
    <t>EMI_per_sqm.kgCO2.SI.Res.HHnew.Thermal.SH.DistrHeat.SC</t>
  </si>
  <si>
    <t>EMI_per_sqm.kgCO2.SI.Res.HHnew.Thermal.SH.DistrHeat.SC.AC.Elec</t>
  </si>
  <si>
    <t>EMI_per_sqm.kgCO2.SI.Res.HHnew.Thermal.SH.DistrHeat.WH</t>
  </si>
  <si>
    <t>EMI_per_sqm.kgCO2.SI.Res.HHnew.Thermal.SH.DistrHeat.WH.DistrHeat.NoSolar.Steam_Distr</t>
  </si>
  <si>
    <t>EMI_per_sqm.kgCO2.SI.Res.HHnew.Thermal.SH.DistrHeat.WH.DistrHeat.Solar</t>
  </si>
  <si>
    <t>EMI_per_sqm.kgCO2.SI.Res.HHnew.Thermal.SH.DistrHeat.WH.DistrHeat.Solar.Steam_Distr</t>
  </si>
  <si>
    <t>EMI_per_sqm.kgCO2.SI.Res.HHnew.Thermal.SH.DistrHeat.WH.DistrHeat.Solar.Solar</t>
  </si>
  <si>
    <t>EMI_per_sqm.kgCO2.SI.Res.HHnew.Thermal.SH.DistrHeat.WH.Elc.NoSolar.Elec</t>
  </si>
  <si>
    <t>EMI_per_sqm.kgCO2.SI.Res.HHnew.Thermal.SH.DistrHeat.WH.Elc.Solar</t>
  </si>
  <si>
    <t>EMI_per_sqm.kgCO2.SI.Res.HHnew.Thermal.SH.DistrHeat.WH.Elc.Solar.Elec</t>
  </si>
  <si>
    <t>EMI_per_sqm.kgCO2.SI.Res.HHnew.Thermal.SH.DistrHeat.WH.Elc.Solar.Solar</t>
  </si>
  <si>
    <t>EMI_per_sqm.kgCO2.SI.Res.HHnew.Thermal.SH.DistrHeat.CO</t>
  </si>
  <si>
    <t>EMI_per_sqm.kgCO2.SI.Res.HHnew.Thermal.SH.DistrHeat.CO.LPG.LPG</t>
  </si>
  <si>
    <t>EMI_per_sqm.kgCO2.SI.Res.HHnew.Thermal.SH.DistrHeat.CO.Elc.Elec</t>
  </si>
  <si>
    <t>EMI_per_sqm.kgCO2.SI.Res.HHnew.Thermal.SH.AdvElc</t>
  </si>
  <si>
    <t>EMI_per_sqm.kgCO2.SI.Res.HHnew.Thermal.SH.AdvElc.SH</t>
  </si>
  <si>
    <t>EMI_per_sqm.kgCO2.SI.Res.HHnew.Thermal.SH.AdvElc.SH.Elec</t>
  </si>
  <si>
    <t>EMI_per_sqm.kgCO2.SI.Res.HHnew.Thermal.SH.AdvElc.SC</t>
  </si>
  <si>
    <t>EMI_per_sqm.kgCO2.SI.Res.HHnew.Thermal.SH.AdvElc.SC.AC.Elec</t>
  </si>
  <si>
    <t>EMI_per_sqm.kgCO2.SI.Res.HHnew.Thermal.SH.AdvElc.WH</t>
  </si>
  <si>
    <t>EMI_per_sqm.kgCO2.SI.Res.HHnew.Thermal.SH.AdvElc.WH.LPG.NoSolar.LPG</t>
  </si>
  <si>
    <t>EMI_per_sqm.kgCO2.SI.Res.HHnew.Thermal.SH.AdvElc.WH.LPG.Solar</t>
  </si>
  <si>
    <t>EMI_per_sqm.kgCO2.SI.Res.HHnew.Thermal.SH.AdvElc.WH.LPG.Solar.LPG</t>
  </si>
  <si>
    <t>EMI_per_sqm.kgCO2.SI.Res.HHnew.Thermal.SH.AdvElc.WH.LPG.Solar.Solar</t>
  </si>
  <si>
    <t>EMI_per_sqm.kgCO2.SI.Res.HHnew.Thermal.SH.AdvElc.WH.Elc.NoSolar.Elec</t>
  </si>
  <si>
    <t>EMI_per_sqm.kgCO2.SI.Res.HHnew.Thermal.SH.AdvElc.WH.Elc.Solar</t>
  </si>
  <si>
    <t>EMI_per_sqm.kgCO2.SI.Res.HHnew.Thermal.SH.AdvElc.WH.Elc.Solar.Elec</t>
  </si>
  <si>
    <t>EMI_per_sqm.kgCO2.SI.Res.HHnew.Thermal.SH.AdvElc.WH.Elc.Solar.Solar</t>
  </si>
  <si>
    <t>EMI_per_sqm.kgCO2.SI.Res.HHnew.Thermal.SH.AdvElc.CO</t>
  </si>
  <si>
    <t>EMI_per_sqm.kgCO2.SI.Res.HHnew.Thermal.SH.AdvElc.CO.LPG.LPG</t>
  </si>
  <si>
    <t>EMI_per_sqm.kgCO2.SI.Res.HHnew.Thermal.SH.AdvElc.CO.Elc.Elec</t>
  </si>
  <si>
    <t>EMI_per_sqm.kgCO2.SI.Res.HHnew.Thermal.SH.ConvElc</t>
  </si>
  <si>
    <t>EMI_per_sqm.kgCO2.SI.Res.HHnew.Thermal.SH.ConvElc.SH</t>
  </si>
  <si>
    <t>EMI_per_sqm.kgCO2.SI.Res.HHnew.Thermal.SH.ConvElc.SH.Elec</t>
  </si>
  <si>
    <t>EMI_per_sqm.kgCO2.SI.Res.HHnew.Thermal.SH.ConvElc.SC</t>
  </si>
  <si>
    <t>EMI_per_sqm.kgCO2.SI.Res.HHnew.Thermal.SH.ConvElc.SC.AC.Elec</t>
  </si>
  <si>
    <t>EMI_per_sqm.kgCO2.SI.Res.HHnew.Thermal.SH.ConvElc.WH</t>
  </si>
  <si>
    <t>EMI_per_sqm.kgCO2.SI.Res.HHnew.Thermal.SH.ConvElc.WH.LPG.NoSolar.LPG</t>
  </si>
  <si>
    <t>EMI_per_sqm.kgCO2.SI.Res.HHnew.Thermal.SH.ConvElc.WH.LPG.Solar</t>
  </si>
  <si>
    <t>EMI_per_sqm.kgCO2.SI.Res.HHnew.Thermal.SH.ConvElc.WH.LPG.Solar.LPG</t>
  </si>
  <si>
    <t>EMI_per_sqm.kgCO2.SI.Res.HHnew.Thermal.SH.ConvElc.WH.LPG.Solar.Solar</t>
  </si>
  <si>
    <t>EMI_per_sqm.kgCO2.SI.Res.HHnew.Thermal.SH.ConvElc.WH.Elc.NoSolar.Elec</t>
  </si>
  <si>
    <t>EMI_per_sqm.kgCO2.SI.Res.HHnew.Thermal.SH.ConvElc.WH.Elc.Solar</t>
  </si>
  <si>
    <t>EMI_per_sqm.kgCO2.SI.Res.HHnew.Thermal.SH.ConvElc.WH.Elc.Solar.Elec</t>
  </si>
  <si>
    <t>EMI_per_sqm.kgCO2.SI.Res.HHnew.Thermal.SH.ConvElc.WH.Elc.Solar.Solar</t>
  </si>
  <si>
    <t>EMI_per_sqm.kgCO2.SI.Res.HHnew.Thermal.SH.ConvElc.CO</t>
  </si>
  <si>
    <t>EMI_per_sqm.kgCO2.SI.Res.HHnew.Thermal.SH.ConvElc.CO.LPG.LPG</t>
  </si>
  <si>
    <t>EMI_per_sqm.kgCO2.SI.Res.HHnew.Thermal.SH.ConvElc.CO.Elc.Elec</t>
  </si>
  <si>
    <t>SI - Household type: Solids</t>
  </si>
  <si>
    <t>SI - Household type: LPG</t>
  </si>
  <si>
    <t>SI - Household type: Diesel oil</t>
  </si>
  <si>
    <t>SI - Household type: Gas</t>
  </si>
  <si>
    <t>SI - Household type: Biomass</t>
  </si>
  <si>
    <t>SI - Household type: Geothermal</t>
  </si>
  <si>
    <t>SI - Household type: Distributed heat</t>
  </si>
  <si>
    <t>SI - Household type: Advanced electric heating</t>
  </si>
  <si>
    <t>SI - Household type: Conventional electric heating</t>
  </si>
  <si>
    <t>SI - Residential / specific electric uses</t>
  </si>
  <si>
    <t>SI - Refrigerators and freezers</t>
  </si>
  <si>
    <t>SI - Washing machines</t>
  </si>
  <si>
    <t>SI - Clothes dryers</t>
  </si>
  <si>
    <t>SI - Dishwashers</t>
  </si>
  <si>
    <t>SI - TV and multimedia</t>
  </si>
  <si>
    <t>SI - ICT equipment</t>
  </si>
  <si>
    <t>SI - Lighting</t>
  </si>
  <si>
    <t>SI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</si>
</sst>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45967.480104166665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20493.103621287981</v>
      </c>
      <c r="C3" s="182">
        <v>20956.623861938118</v>
      </c>
      <c r="D3" s="182">
        <v>21378.216734944439</v>
      </c>
      <c r="E3" s="182">
        <v>22196.731786382894</v>
      </c>
      <c r="F3" s="182">
        <v>22821.142433691628</v>
      </c>
      <c r="G3" s="182">
        <v>23305.123812036749</v>
      </c>
      <c r="H3" s="182">
        <v>23633.929719722539</v>
      </c>
      <c r="I3" s="182">
        <v>25245.371873908978</v>
      </c>
      <c r="J3" s="182">
        <v>25928.486699591464</v>
      </c>
      <c r="K3" s="182">
        <v>26479.380251507766</v>
      </c>
      <c r="L3" s="182">
        <v>26751.890804332794</v>
      </c>
      <c r="M3" s="182">
        <v>26898.124639968839</v>
      </c>
      <c r="N3" s="182">
        <v>26242.743254514578</v>
      </c>
      <c r="O3" s="182">
        <v>25244.566000931696</v>
      </c>
      <c r="P3" s="182">
        <v>25530.956164519426</v>
      </c>
      <c r="Q3" s="182">
        <v>26145.411072000003</v>
      </c>
      <c r="R3" s="182">
        <v>27215.381453946309</v>
      </c>
      <c r="S3" s="182">
        <v>27898.173683325254</v>
      </c>
      <c r="T3" s="182">
        <v>28848.115594177038</v>
      </c>
      <c r="U3" s="182">
        <v>30434.47510282162</v>
      </c>
      <c r="V3" s="182">
        <v>28562.87989090769</v>
      </c>
      <c r="W3" s="182">
        <v>31779.122091673245</v>
      </c>
      <c r="X3" s="182">
        <v>33030.185834109972</v>
      </c>
      <c r="Y3" s="182">
        <v>33024</v>
      </c>
      <c r="DA3" s="210" t="s">
        <v>222</v>
      </c>
    </row>
    <row r="4" spans="1:105" ht="12" customHeight="1" x14ac:dyDescent="0.25">
      <c r="A4" s="183" t="s">
        <v>90</v>
      </c>
      <c r="B4" s="36">
        <v>1987755</v>
      </c>
      <c r="C4" s="36">
        <v>1990094</v>
      </c>
      <c r="D4" s="36">
        <v>1994026</v>
      </c>
      <c r="E4" s="36">
        <v>1995033</v>
      </c>
      <c r="F4" s="36">
        <v>1996433</v>
      </c>
      <c r="G4" s="36">
        <v>1997590</v>
      </c>
      <c r="H4" s="36">
        <v>2003358</v>
      </c>
      <c r="I4" s="36">
        <v>2010377</v>
      </c>
      <c r="J4" s="36">
        <v>2010269</v>
      </c>
      <c r="K4" s="36">
        <v>2032362</v>
      </c>
      <c r="L4" s="36">
        <v>2046976</v>
      </c>
      <c r="M4" s="36">
        <v>2050189</v>
      </c>
      <c r="N4" s="36">
        <v>2055496</v>
      </c>
      <c r="O4" s="36">
        <v>2058821</v>
      </c>
      <c r="P4" s="36">
        <v>2061085</v>
      </c>
      <c r="Q4" s="36">
        <v>2062874</v>
      </c>
      <c r="R4" s="36">
        <v>2064188</v>
      </c>
      <c r="S4" s="36">
        <v>2065895</v>
      </c>
      <c r="T4" s="36">
        <v>2066880</v>
      </c>
      <c r="U4" s="36">
        <v>2080908</v>
      </c>
      <c r="V4" s="36">
        <v>2095861</v>
      </c>
      <c r="W4" s="36">
        <v>2108977</v>
      </c>
      <c r="X4" s="36">
        <v>2107180</v>
      </c>
      <c r="Y4" s="36">
        <v>2116972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692915</v>
      </c>
      <c r="C6" s="35">
        <v>697606</v>
      </c>
      <c r="D6" s="35">
        <v>702911</v>
      </c>
      <c r="E6" s="35">
        <v>707239</v>
      </c>
      <c r="F6" s="35">
        <v>711757</v>
      </c>
      <c r="G6" s="35">
        <v>716239</v>
      </c>
      <c r="H6" s="35">
        <v>732496</v>
      </c>
      <c r="I6" s="35">
        <v>741338</v>
      </c>
      <c r="J6" s="35">
        <v>750451</v>
      </c>
      <c r="K6" s="35">
        <v>772321</v>
      </c>
      <c r="L6" s="35">
        <v>798353</v>
      </c>
      <c r="M6" s="35">
        <v>805259</v>
      </c>
      <c r="N6" s="35">
        <v>819903</v>
      </c>
      <c r="O6" s="35">
        <v>825179</v>
      </c>
      <c r="P6" s="35">
        <v>825425</v>
      </c>
      <c r="Q6" s="35">
        <v>832811</v>
      </c>
      <c r="R6" s="35">
        <v>839101</v>
      </c>
      <c r="S6" s="35">
        <v>837073</v>
      </c>
      <c r="T6" s="35">
        <v>839513</v>
      </c>
      <c r="U6" s="35">
        <v>851087</v>
      </c>
      <c r="V6" s="35">
        <v>853016</v>
      </c>
      <c r="W6" s="35">
        <v>854183</v>
      </c>
      <c r="X6" s="35">
        <v>868940</v>
      </c>
      <c r="Y6" s="35">
        <v>874782</v>
      </c>
      <c r="DA6" s="59" t="s">
        <v>224</v>
      </c>
    </row>
    <row r="7" spans="1:105" ht="12" customHeight="1" x14ac:dyDescent="0.25">
      <c r="A7" s="185" t="s">
        <v>186</v>
      </c>
      <c r="B7" s="114">
        <v>51729.954277777775</v>
      </c>
      <c r="C7" s="114">
        <v>52444.468844444447</v>
      </c>
      <c r="D7" s="114">
        <v>53210.362700000005</v>
      </c>
      <c r="E7" s="114">
        <v>53918.441376005212</v>
      </c>
      <c r="F7" s="114">
        <v>54651.16807561669</v>
      </c>
      <c r="G7" s="114">
        <v>55385.985225301236</v>
      </c>
      <c r="H7" s="114">
        <v>57040.148936862002</v>
      </c>
      <c r="I7" s="114">
        <v>58126.160086549113</v>
      </c>
      <c r="J7" s="114">
        <v>59236.593849431789</v>
      </c>
      <c r="K7" s="114">
        <v>61360.475247832612</v>
      </c>
      <c r="L7" s="114">
        <v>63823.276326523643</v>
      </c>
      <c r="M7" s="114">
        <v>64742.823600000003</v>
      </c>
      <c r="N7" s="114">
        <v>66195.350081846525</v>
      </c>
      <c r="O7" s="114">
        <v>66769.199078865757</v>
      </c>
      <c r="P7" s="114">
        <v>66842.484698917979</v>
      </c>
      <c r="Q7" s="114">
        <v>67540.972099999999</v>
      </c>
      <c r="R7" s="114">
        <v>68292.201220509305</v>
      </c>
      <c r="S7" s="114">
        <v>68432.68715984482</v>
      </c>
      <c r="T7" s="114">
        <v>69007.968600000007</v>
      </c>
      <c r="U7" s="114">
        <v>70426.229236875763</v>
      </c>
      <c r="V7" s="114">
        <v>71112.45135829525</v>
      </c>
      <c r="W7" s="114">
        <v>71751.372000000003</v>
      </c>
      <c r="X7" s="114">
        <v>73512.323999999993</v>
      </c>
      <c r="Y7" s="114">
        <v>74531.426400000011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20805</v>
      </c>
      <c r="D8" s="138">
        <v>21528</v>
      </c>
      <c r="E8" s="138">
        <v>20675</v>
      </c>
      <c r="F8" s="138">
        <v>20965</v>
      </c>
      <c r="G8" s="138">
        <v>21034</v>
      </c>
      <c r="H8" s="138">
        <v>32914</v>
      </c>
      <c r="I8" s="138">
        <v>25877</v>
      </c>
      <c r="J8" s="138">
        <v>26353</v>
      </c>
      <c r="K8" s="138">
        <v>39322</v>
      </c>
      <c r="L8" s="138">
        <v>43993</v>
      </c>
      <c r="M8" s="138">
        <v>25472</v>
      </c>
      <c r="N8" s="138">
        <v>33371</v>
      </c>
      <c r="O8" s="138">
        <v>24344</v>
      </c>
      <c r="P8" s="138">
        <v>19436</v>
      </c>
      <c r="Q8" s="138">
        <v>26582</v>
      </c>
      <c r="R8" s="138">
        <v>25658</v>
      </c>
      <c r="S8" s="138">
        <v>19514</v>
      </c>
      <c r="T8" s="138">
        <v>21907</v>
      </c>
      <c r="U8" s="138">
        <v>31098</v>
      </c>
      <c r="V8" s="138">
        <v>21722</v>
      </c>
      <c r="W8" s="138">
        <v>21005</v>
      </c>
      <c r="X8" s="138">
        <v>34622</v>
      </c>
      <c r="Y8" s="138">
        <v>26050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1917.5141888888975</v>
      </c>
      <c r="D9" s="39">
        <v>1977.0309333333355</v>
      </c>
      <c r="E9" s="39">
        <v>1928.4730426718741</v>
      </c>
      <c r="F9" s="39">
        <v>1960.5866218337032</v>
      </c>
      <c r="G9" s="39">
        <v>1970.5159052400993</v>
      </c>
      <c r="H9" s="39">
        <v>2897.7013004496548</v>
      </c>
      <c r="I9" s="39">
        <v>2357.7685385759974</v>
      </c>
      <c r="J9" s="39">
        <v>2397.4955406604568</v>
      </c>
      <c r="K9" s="39">
        <v>3426.7701539563786</v>
      </c>
      <c r="L9" s="39">
        <v>3803.6895120243644</v>
      </c>
      <c r="M9" s="39">
        <v>2305.6023179208059</v>
      </c>
      <c r="N9" s="39">
        <v>2850.6010707354144</v>
      </c>
      <c r="O9" s="39">
        <v>1997.3811303525652</v>
      </c>
      <c r="P9" s="39">
        <v>1505.9257311633337</v>
      </c>
      <c r="Q9" s="39">
        <v>2131.5754455264614</v>
      </c>
      <c r="R9" s="39">
        <v>2197.1579205093003</v>
      </c>
      <c r="S9" s="39">
        <v>1748.7159171132953</v>
      </c>
      <c r="T9" s="39">
        <v>2028.6011401551802</v>
      </c>
      <c r="U9" s="39">
        <v>2875.8357035424274</v>
      </c>
      <c r="V9" s="39">
        <v>2163.8795325305982</v>
      </c>
      <c r="W9" s="39">
        <v>2119.9375528158707</v>
      </c>
      <c r="X9" s="39">
        <v>3243.9846111110965</v>
      </c>
      <c r="Y9" s="39">
        <v>2527.7418666666786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2594.38</v>
      </c>
      <c r="C11" s="41">
        <v>2877.1</v>
      </c>
      <c r="D11" s="41">
        <v>2674.53</v>
      </c>
      <c r="E11" s="41">
        <v>3063.34</v>
      </c>
      <c r="F11" s="41">
        <v>3072.24</v>
      </c>
      <c r="G11" s="41">
        <v>3192.52</v>
      </c>
      <c r="H11" s="41">
        <v>2978.51</v>
      </c>
      <c r="I11" s="41">
        <v>2685.84</v>
      </c>
      <c r="J11" s="41">
        <v>2793.77</v>
      </c>
      <c r="K11" s="41">
        <v>2795.7</v>
      </c>
      <c r="L11" s="41">
        <v>3136.59</v>
      </c>
      <c r="M11" s="41">
        <v>2826.88</v>
      </c>
      <c r="N11" s="41">
        <v>2836.51</v>
      </c>
      <c r="O11" s="41">
        <v>2870.67</v>
      </c>
      <c r="P11" s="41">
        <v>2345.7199999999998</v>
      </c>
      <c r="Q11" s="41">
        <v>2703.06</v>
      </c>
      <c r="R11" s="41">
        <v>2759.75</v>
      </c>
      <c r="S11" s="41">
        <v>2834.88</v>
      </c>
      <c r="T11" s="41">
        <v>2579.61</v>
      </c>
      <c r="U11" s="41">
        <v>2600.7199999999998</v>
      </c>
      <c r="V11" s="41">
        <v>2693</v>
      </c>
      <c r="W11" s="41">
        <v>2985.84</v>
      </c>
      <c r="X11" s="41">
        <v>2641.87</v>
      </c>
      <c r="Y11" s="41">
        <v>2489.96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2805.4914285714285</v>
      </c>
      <c r="C12" s="187">
        <f t="shared" ref="C12:W12" si="0">AVERAGE($B11:$V11)</f>
        <v>2805.4914285714285</v>
      </c>
      <c r="D12" s="187">
        <f t="shared" si="0"/>
        <v>2805.4914285714285</v>
      </c>
      <c r="E12" s="187">
        <f t="shared" si="0"/>
        <v>2805.4914285714285</v>
      </c>
      <c r="F12" s="187">
        <f t="shared" si="0"/>
        <v>2805.4914285714285</v>
      </c>
      <c r="G12" s="187">
        <f t="shared" si="0"/>
        <v>2805.4914285714285</v>
      </c>
      <c r="H12" s="187">
        <f t="shared" si="0"/>
        <v>2805.4914285714285</v>
      </c>
      <c r="I12" s="187">
        <f t="shared" si="0"/>
        <v>2805.4914285714285</v>
      </c>
      <c r="J12" s="187">
        <f t="shared" si="0"/>
        <v>2805.4914285714285</v>
      </c>
      <c r="K12" s="187">
        <f t="shared" si="0"/>
        <v>2805.4914285714285</v>
      </c>
      <c r="L12" s="187">
        <f t="shared" si="0"/>
        <v>2805.4914285714285</v>
      </c>
      <c r="M12" s="187">
        <f t="shared" si="0"/>
        <v>2805.4914285714285</v>
      </c>
      <c r="N12" s="187">
        <f t="shared" si="0"/>
        <v>2805.4914285714285</v>
      </c>
      <c r="O12" s="187">
        <f t="shared" si="0"/>
        <v>2805.4914285714285</v>
      </c>
      <c r="P12" s="187">
        <f t="shared" si="0"/>
        <v>2805.4914285714285</v>
      </c>
      <c r="Q12" s="187">
        <f t="shared" si="0"/>
        <v>2805.4914285714285</v>
      </c>
      <c r="R12" s="187">
        <f t="shared" si="0"/>
        <v>2805.4914285714285</v>
      </c>
      <c r="S12" s="187">
        <f t="shared" si="0"/>
        <v>2805.4914285714285</v>
      </c>
      <c r="T12" s="187">
        <f t="shared" si="0"/>
        <v>2805.4914285714285</v>
      </c>
      <c r="U12" s="187">
        <f t="shared" si="0"/>
        <v>2805.4914285714285</v>
      </c>
      <c r="V12" s="187">
        <f t="shared" si="0"/>
        <v>2805.4914285714285</v>
      </c>
      <c r="W12" s="187">
        <f t="shared" si="0"/>
        <v>2805.4914285714285</v>
      </c>
      <c r="X12" s="187">
        <f t="shared" ref="X12:Y12" si="1">AVERAGE($B11:$V11)</f>
        <v>2805.4914285714285</v>
      </c>
      <c r="Y12" s="187">
        <f t="shared" si="1"/>
        <v>2805.4914285714285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0.92475064210802904</v>
      </c>
      <c r="C13" s="189">
        <f t="shared" si="2"/>
        <v>1.0255244306574249</v>
      </c>
      <c r="D13" s="189">
        <f t="shared" si="2"/>
        <v>0.95331961194473702</v>
      </c>
      <c r="E13" s="189">
        <f t="shared" si="2"/>
        <v>1.091908522265516</v>
      </c>
      <c r="F13" s="189">
        <f t="shared" si="2"/>
        <v>1.0950808720040899</v>
      </c>
      <c r="G13" s="189">
        <f t="shared" si="2"/>
        <v>1.1379539311676488</v>
      </c>
      <c r="H13" s="189">
        <f t="shared" si="2"/>
        <v>1.0616713954876253</v>
      </c>
      <c r="I13" s="189">
        <f t="shared" si="2"/>
        <v>0.95735099121926193</v>
      </c>
      <c r="J13" s="189">
        <f t="shared" si="2"/>
        <v>0.99582196956581071</v>
      </c>
      <c r="K13" s="189">
        <f t="shared" si="2"/>
        <v>0.99650990608215317</v>
      </c>
      <c r="L13" s="189">
        <f t="shared" si="2"/>
        <v>1.1180180299453522</v>
      </c>
      <c r="M13" s="189">
        <f t="shared" si="2"/>
        <v>1.0076238234808876</v>
      </c>
      <c r="N13" s="189">
        <f t="shared" si="2"/>
        <v>1.0110563771867827</v>
      </c>
      <c r="O13" s="189">
        <f t="shared" si="2"/>
        <v>1.0232324970822531</v>
      </c>
      <c r="P13" s="189">
        <f t="shared" si="2"/>
        <v>0.83611732907501812</v>
      </c>
      <c r="Q13" s="189">
        <f t="shared" si="2"/>
        <v>0.96348895329771611</v>
      </c>
      <c r="R13" s="189">
        <f t="shared" ref="R13:V13" si="3">R11/R12</f>
        <v>0.98369575180105961</v>
      </c>
      <c r="S13" s="189">
        <f t="shared" si="3"/>
        <v>1.0104753738076955</v>
      </c>
      <c r="T13" s="189">
        <f t="shared" si="3"/>
        <v>0.9194859673171597</v>
      </c>
      <c r="U13" s="189">
        <f t="shared" si="3"/>
        <v>0.92701049574202421</v>
      </c>
      <c r="V13" s="189">
        <f t="shared" si="3"/>
        <v>0.95990312876175499</v>
      </c>
      <c r="W13" s="189">
        <f t="shared" ref="W13:Y13" si="4">W11/W12</f>
        <v>1.0642841284745632</v>
      </c>
      <c r="X13" s="189">
        <f t="shared" si="4"/>
        <v>0.94167815773554309</v>
      </c>
      <c r="Y13" s="189">
        <f t="shared" si="4"/>
        <v>0.88753078146736708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2.8686851922674497</v>
      </c>
      <c r="C17" s="14">
        <f t="shared" si="5"/>
        <v>2.8527478261368167</v>
      </c>
      <c r="D17" s="14">
        <f t="shared" si="5"/>
        <v>2.8368114882253943</v>
      </c>
      <c r="E17" s="14">
        <f t="shared" si="5"/>
        <v>2.8208752628178027</v>
      </c>
      <c r="F17" s="14">
        <f t="shared" si="5"/>
        <v>2.8049362352600675</v>
      </c>
      <c r="G17" s="14">
        <f t="shared" si="5"/>
        <v>2.7889992027800776</v>
      </c>
      <c r="H17" s="14">
        <f t="shared" si="5"/>
        <v>2.7349746619776765</v>
      </c>
      <c r="I17" s="14">
        <f t="shared" si="5"/>
        <v>2.7118224075927579</v>
      </c>
      <c r="J17" s="14">
        <f t="shared" si="5"/>
        <v>2.6787478462950944</v>
      </c>
      <c r="K17" s="14">
        <f t="shared" si="5"/>
        <v>2.631499078750934</v>
      </c>
      <c r="L17" s="14">
        <f t="shared" si="5"/>
        <v>2.5639986321840089</v>
      </c>
      <c r="M17" s="14">
        <f t="shared" si="5"/>
        <v>2.5459994858796984</v>
      </c>
      <c r="N17" s="14">
        <f t="shared" si="5"/>
        <v>2.5069989986620369</v>
      </c>
      <c r="O17" s="14">
        <f t="shared" si="5"/>
        <v>2.4949992668257432</v>
      </c>
      <c r="P17" s="14">
        <f t="shared" si="5"/>
        <v>2.4969985159160433</v>
      </c>
      <c r="Q17" s="14">
        <f t="shared" si="5"/>
        <v>2.4770013844677843</v>
      </c>
      <c r="R17" s="14">
        <f t="shared" ref="R17:V17" si="6">R4/R6</f>
        <v>2.4599994517942418</v>
      </c>
      <c r="S17" s="14">
        <f t="shared" si="6"/>
        <v>2.4679986094402757</v>
      </c>
      <c r="T17" s="14">
        <f t="shared" si="6"/>
        <v>2.4619988016862155</v>
      </c>
      <c r="U17" s="14">
        <f t="shared" si="6"/>
        <v>2.4450003348658833</v>
      </c>
      <c r="V17" s="14">
        <f t="shared" si="6"/>
        <v>2.4570008065499356</v>
      </c>
      <c r="W17" s="14">
        <f t="shared" ref="W17:Y17" si="7">W4/W6</f>
        <v>2.4689990318233916</v>
      </c>
      <c r="X17" s="14">
        <f t="shared" si="7"/>
        <v>2.4250005754137223</v>
      </c>
      <c r="Y17" s="14">
        <f t="shared" si="7"/>
        <v>2.4199994970175425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26.02431098288158</v>
      </c>
      <c r="C18" s="94">
        <f t="shared" si="8"/>
        <v>26.352759640722724</v>
      </c>
      <c r="D18" s="94">
        <f t="shared" si="8"/>
        <v>26.684889113782869</v>
      </c>
      <c r="E18" s="94">
        <f t="shared" si="8"/>
        <v>27.026340604894862</v>
      </c>
      <c r="F18" s="94">
        <f t="shared" si="8"/>
        <v>27.374406291429107</v>
      </c>
      <c r="G18" s="94">
        <f t="shared" si="8"/>
        <v>27.726402928179073</v>
      </c>
      <c r="H18" s="94">
        <f t="shared" si="8"/>
        <v>28.472269527893665</v>
      </c>
      <c r="I18" s="94">
        <f t="shared" si="8"/>
        <v>28.91306460755824</v>
      </c>
      <c r="J18" s="94">
        <f t="shared" si="8"/>
        <v>29.466998620299965</v>
      </c>
      <c r="K18" s="94">
        <f t="shared" si="8"/>
        <v>30.191705635035792</v>
      </c>
      <c r="L18" s="94">
        <f t="shared" si="8"/>
        <v>31.179298793206975</v>
      </c>
      <c r="M18" s="94">
        <f t="shared" si="8"/>
        <v>31.578953745240074</v>
      </c>
      <c r="N18" s="94">
        <f t="shared" si="8"/>
        <v>32.204076330893628</v>
      </c>
      <c r="O18" s="94">
        <f t="shared" si="8"/>
        <v>32.430793681852748</v>
      </c>
      <c r="P18" s="94">
        <f t="shared" si="8"/>
        <v>32.430726873912519</v>
      </c>
      <c r="Q18" s="94">
        <f t="shared" si="8"/>
        <v>32.741200916779206</v>
      </c>
      <c r="R18" s="94">
        <f t="shared" ref="R18:V18" si="9">R7*1000/R4</f>
        <v>33.084293301050728</v>
      </c>
      <c r="S18" s="94">
        <f t="shared" si="9"/>
        <v>33.124958993484576</v>
      </c>
      <c r="T18" s="94">
        <f t="shared" si="9"/>
        <v>33.387506096144918</v>
      </c>
      <c r="U18" s="94">
        <f t="shared" si="9"/>
        <v>33.84398985292755</v>
      </c>
      <c r="V18" s="94">
        <f t="shared" si="9"/>
        <v>33.929946383989801</v>
      </c>
      <c r="W18" s="94">
        <f t="shared" ref="W18:Y18" si="10">W7*1000/W4</f>
        <v>34.021884544023003</v>
      </c>
      <c r="X18" s="94">
        <f t="shared" si="10"/>
        <v>34.886589660114467</v>
      </c>
      <c r="Y18" s="94">
        <f t="shared" si="10"/>
        <v>35.206618887732105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74.655555555555551</v>
      </c>
      <c r="C19" s="15">
        <f t="shared" si="11"/>
        <v>75.177777777777777</v>
      </c>
      <c r="D19" s="15">
        <f t="shared" si="11"/>
        <v>75.7</v>
      </c>
      <c r="E19" s="15">
        <f t="shared" si="11"/>
        <v>76.237935656836243</v>
      </c>
      <c r="F19" s="15">
        <f t="shared" si="11"/>
        <v>76.78346412556067</v>
      </c>
      <c r="G19" s="15">
        <f t="shared" si="11"/>
        <v>77.328915662650644</v>
      </c>
      <c r="H19" s="15">
        <f t="shared" si="11"/>
        <v>77.870935727788279</v>
      </c>
      <c r="I19" s="15">
        <f t="shared" si="11"/>
        <v>78.407096474953548</v>
      </c>
      <c r="J19" s="15">
        <f t="shared" si="11"/>
        <v>78.934659090909051</v>
      </c>
      <c r="K19" s="15">
        <f t="shared" si="11"/>
        <v>79.449445564516068</v>
      </c>
      <c r="L19" s="15">
        <f t="shared" si="11"/>
        <v>79.943679458239203</v>
      </c>
      <c r="M19" s="15">
        <f t="shared" si="11"/>
        <v>80.400000000000006</v>
      </c>
      <c r="N19" s="15">
        <f t="shared" si="11"/>
        <v>80.735587114386121</v>
      </c>
      <c r="O19" s="15">
        <f t="shared" si="11"/>
        <v>80.914806458799561</v>
      </c>
      <c r="P19" s="15">
        <f t="shared" si="11"/>
        <v>80.979476874238088</v>
      </c>
      <c r="Q19" s="15">
        <f t="shared" si="11"/>
        <v>81.099999999999994</v>
      </c>
      <c r="R19" s="15">
        <f t="shared" ref="R19:V19" si="12">R7*1000/R6</f>
        <v>81.387343383584707</v>
      </c>
      <c r="S19" s="15">
        <f t="shared" si="12"/>
        <v>81.752352733686095</v>
      </c>
      <c r="T19" s="15">
        <f t="shared" si="12"/>
        <v>82.200000000000017</v>
      </c>
      <c r="U19" s="15">
        <f t="shared" si="12"/>
        <v>82.748566523605405</v>
      </c>
      <c r="V19" s="15">
        <f t="shared" si="12"/>
        <v>83.365905631659018</v>
      </c>
      <c r="W19" s="15">
        <f t="shared" ref="W19:Y19" si="13">W7*1000/W6</f>
        <v>84</v>
      </c>
      <c r="X19" s="15">
        <f t="shared" si="13"/>
        <v>84.6</v>
      </c>
      <c r="Y19" s="15">
        <f t="shared" si="13"/>
        <v>85.2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32.307807237211009</v>
      </c>
      <c r="D20" s="4">
        <f t="shared" si="14"/>
        <v>32.372728331263403</v>
      </c>
      <c r="E20" s="4">
        <f t="shared" si="14"/>
        <v>33.066191136624049</v>
      </c>
      <c r="F20" s="4">
        <f t="shared" si="14"/>
        <v>33.340198045658774</v>
      </c>
      <c r="G20" s="4">
        <f t="shared" si="14"/>
        <v>33.589975336779432</v>
      </c>
      <c r="H20" s="4">
        <f t="shared" si="14"/>
        <v>32.189901198880492</v>
      </c>
      <c r="I20" s="4">
        <f t="shared" si="14"/>
        <v>33.598972593450611</v>
      </c>
      <c r="J20" s="4">
        <f t="shared" si="14"/>
        <v>33.962207506004781</v>
      </c>
      <c r="K20" s="4">
        <f t="shared" si="14"/>
        <v>33.116631421095398</v>
      </c>
      <c r="L20" s="4">
        <f t="shared" si="14"/>
        <v>33.721252040576687</v>
      </c>
      <c r="M20" s="4">
        <f t="shared" si="14"/>
        <v>35.551918559946138</v>
      </c>
      <c r="N20" s="4">
        <f t="shared" si="14"/>
        <v>34.073210984956113</v>
      </c>
      <c r="O20" s="4">
        <f t="shared" si="14"/>
        <v>32.885055640330918</v>
      </c>
      <c r="P20" s="4">
        <f t="shared" si="14"/>
        <v>31.029757343016254</v>
      </c>
      <c r="Q20" s="4">
        <f t="shared" si="14"/>
        <v>32.373287622505579</v>
      </c>
      <c r="R20" s="4">
        <f t="shared" ref="R20:V20" si="15">IF(SUM(R21)=0,"",R21/R17)</f>
        <v>34.809954994961394</v>
      </c>
      <c r="S20" s="4">
        <f t="shared" si="15"/>
        <v>36.31015073089533</v>
      </c>
      <c r="T20" s="4">
        <f t="shared" si="15"/>
        <v>37.611956034438442</v>
      </c>
      <c r="U20" s="4">
        <f t="shared" si="15"/>
        <v>37.822714020228048</v>
      </c>
      <c r="V20" s="4">
        <f t="shared" si="15"/>
        <v>40.544128594786294</v>
      </c>
      <c r="W20" s="4">
        <f t="shared" ref="W20:Y20" si="16">IF(SUM(W21)=0,"",W21/W17)</f>
        <v>40.877042122873362</v>
      </c>
      <c r="X20" s="4">
        <f t="shared" si="16"/>
        <v>38.638013269265116</v>
      </c>
      <c r="Y20" s="4">
        <f t="shared" si="16"/>
        <v>40.096800368692513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92.166026863201026</v>
      </c>
      <c r="D21" s="3">
        <f t="shared" si="17"/>
        <v>91.835327635327729</v>
      </c>
      <c r="E21" s="3">
        <f t="shared" si="17"/>
        <v>93.275600612908065</v>
      </c>
      <c r="F21" s="3">
        <f t="shared" si="17"/>
        <v>93.517129589015184</v>
      </c>
      <c r="G21" s="3">
        <f t="shared" si="17"/>
        <v>93.6824144356803</v>
      </c>
      <c r="H21" s="3">
        <f t="shared" si="17"/>
        <v>88.038564150502978</v>
      </c>
      <c r="I21" s="3">
        <f t="shared" si="17"/>
        <v>91.114446751014327</v>
      </c>
      <c r="J21" s="3">
        <f t="shared" si="17"/>
        <v>90.976190212137396</v>
      </c>
      <c r="K21" s="3">
        <f t="shared" si="17"/>
        <v>87.146385075946768</v>
      </c>
      <c r="L21" s="3">
        <f t="shared" si="17"/>
        <v>86.461244107570849</v>
      </c>
      <c r="M21" s="3">
        <f t="shared" si="17"/>
        <v>90.515166375659774</v>
      </c>
      <c r="N21" s="3">
        <f t="shared" si="17"/>
        <v>85.421505820485294</v>
      </c>
      <c r="O21" s="3">
        <f t="shared" si="17"/>
        <v>82.048189712149409</v>
      </c>
      <c r="P21" s="3">
        <f t="shared" si="17"/>
        <v>77.481258034746531</v>
      </c>
      <c r="Q21" s="3">
        <f t="shared" si="17"/>
        <v>80.188678260720096</v>
      </c>
      <c r="R21" s="3">
        <f t="shared" ref="R21:V21" si="18">IF(SUM(R9)=0,"",R9*1000/R8)</f>
        <v>85.632470204587264</v>
      </c>
      <c r="S21" s="3">
        <f t="shared" si="18"/>
        <v>89.613401512416488</v>
      </c>
      <c r="T21" s="3">
        <f t="shared" si="18"/>
        <v>92.600590685862073</v>
      </c>
      <c r="U21" s="3">
        <f t="shared" si="18"/>
        <v>92.476548444994123</v>
      </c>
      <c r="V21" s="3">
        <f t="shared" si="18"/>
        <v>99.616956658254225</v>
      </c>
      <c r="W21" s="3">
        <f t="shared" ref="W21:Y21" si="19">IF(SUM(W9)=0,"",W9*1000/W8)</f>
        <v>100.92537742517833</v>
      </c>
      <c r="X21" s="3">
        <f t="shared" si="19"/>
        <v>93.69720441081094</v>
      </c>
      <c r="Y21" s="3">
        <f t="shared" si="19"/>
        <v>97.034236724248686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10309.672782253336</v>
      </c>
      <c r="C22" s="13">
        <f t="shared" si="20"/>
        <v>10530.469345638005</v>
      </c>
      <c r="D22" s="13">
        <f t="shared" si="20"/>
        <v>10721.132389920913</v>
      </c>
      <c r="E22" s="13">
        <f t="shared" si="20"/>
        <v>11125.997307504635</v>
      </c>
      <c r="F22" s="13">
        <f t="shared" si="20"/>
        <v>11430.958331029204</v>
      </c>
      <c r="G22" s="13">
        <f t="shared" si="20"/>
        <v>11666.620183339297</v>
      </c>
      <c r="H22" s="13">
        <f t="shared" si="20"/>
        <v>11797.157432532047</v>
      </c>
      <c r="I22" s="13">
        <f t="shared" si="20"/>
        <v>12557.531186393884</v>
      </c>
      <c r="J22" s="13">
        <f t="shared" si="20"/>
        <v>12898.018473941282</v>
      </c>
      <c r="K22" s="13">
        <f t="shared" si="20"/>
        <v>13028.86998059783</v>
      </c>
      <c r="L22" s="13">
        <f t="shared" si="20"/>
        <v>13068.981172389316</v>
      </c>
      <c r="M22" s="13">
        <f t="shared" si="20"/>
        <v>13119.826825706721</v>
      </c>
      <c r="N22" s="13">
        <f t="shared" si="20"/>
        <v>12767.109862784739</v>
      </c>
      <c r="O22" s="13">
        <f t="shared" si="20"/>
        <v>12261.661407636555</v>
      </c>
      <c r="P22" s="13">
        <f t="shared" si="20"/>
        <v>12387.143744445</v>
      </c>
      <c r="Q22" s="13">
        <f t="shared" si="20"/>
        <v>12674.264677338511</v>
      </c>
      <c r="R22" s="13">
        <f t="shared" ref="R22:V22" si="21">R3*1000000/R4</f>
        <v>13184.545910520896</v>
      </c>
      <c r="S22" s="13">
        <f t="shared" si="21"/>
        <v>13504.158576948612</v>
      </c>
      <c r="T22" s="13">
        <f t="shared" si="21"/>
        <v>13957.324853971704</v>
      </c>
      <c r="U22" s="13">
        <f t="shared" si="21"/>
        <v>14625.574558232089</v>
      </c>
      <c r="V22" s="13">
        <f t="shared" si="21"/>
        <v>13628.231972877826</v>
      </c>
      <c r="W22" s="13">
        <f t="shared" ref="W22:Y22" si="22">W3*1000000/W4</f>
        <v>15068.501027594537</v>
      </c>
      <c r="X22" s="13">
        <f t="shared" si="22"/>
        <v>15675.066123496794</v>
      </c>
      <c r="Y22" s="13">
        <f t="shared" si="22"/>
        <v>15599.639485075853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29575.205647572904</v>
      </c>
      <c r="C23" s="46">
        <f t="shared" si="23"/>
        <v>30040.773533969201</v>
      </c>
      <c r="D23" s="46">
        <f t="shared" si="23"/>
        <v>30413.831530513024</v>
      </c>
      <c r="E23" s="46">
        <f t="shared" si="23"/>
        <v>31385.0505789173</v>
      </c>
      <c r="F23" s="46">
        <f t="shared" si="23"/>
        <v>32063.109226451765</v>
      </c>
      <c r="G23" s="46">
        <f t="shared" si="23"/>
        <v>32538.194390471264</v>
      </c>
      <c r="H23" s="46">
        <f t="shared" si="23"/>
        <v>32264.926661336769</v>
      </c>
      <c r="I23" s="46">
        <f t="shared" si="23"/>
        <v>34053.794455307805</v>
      </c>
      <c r="J23" s="46">
        <f t="shared" si="23"/>
        <v>34550.539208544549</v>
      </c>
      <c r="K23" s="46">
        <f t="shared" si="23"/>
        <v>34285.45935110889</v>
      </c>
      <c r="L23" s="46">
        <f t="shared" si="23"/>
        <v>33508.849850044775</v>
      </c>
      <c r="M23" s="46">
        <f t="shared" si="23"/>
        <v>33403.072353079988</v>
      </c>
      <c r="N23" s="46">
        <f t="shared" si="23"/>
        <v>32007.131641809556</v>
      </c>
      <c r="O23" s="46">
        <f t="shared" si="23"/>
        <v>30592.836222118713</v>
      </c>
      <c r="P23" s="46">
        <f t="shared" si="23"/>
        <v>30930.679546317864</v>
      </c>
      <c r="Q23" s="46">
        <f t="shared" si="23"/>
        <v>31394.171152878629</v>
      </c>
      <c r="R23" s="46">
        <f t="shared" ref="R23:V23" si="24">R3*1000000/R6</f>
        <v>32433.975712037416</v>
      </c>
      <c r="S23" s="46">
        <f t="shared" si="24"/>
        <v>33328.244589570146</v>
      </c>
      <c r="T23" s="46">
        <f t="shared" si="24"/>
        <v>34362.91706522357</v>
      </c>
      <c r="U23" s="46">
        <f t="shared" si="24"/>
        <v>35759.534692483401</v>
      </c>
      <c r="V23" s="46">
        <f t="shared" si="24"/>
        <v>33484.576949210437</v>
      </c>
      <c r="W23" s="46">
        <f t="shared" ref="W23:Y23" si="25">W3*1000000/W6</f>
        <v>37204.11444816069</v>
      </c>
      <c r="X23" s="46">
        <f t="shared" si="25"/>
        <v>38012.044369127871</v>
      </c>
      <c r="Y23" s="46">
        <f t="shared" si="25"/>
        <v>37751.119707538564</v>
      </c>
      <c r="DA23" s="11"/>
    </row>
    <row r="24" spans="1:105" ht="12" customHeight="1" x14ac:dyDescent="0.25">
      <c r="A24" s="180" t="s">
        <v>188</v>
      </c>
      <c r="B24" s="15">
        <v>0.73434528667989707</v>
      </c>
      <c r="C24" s="15">
        <v>0.7365809016481295</v>
      </c>
      <c r="D24" s="15">
        <v>0.74067385460837365</v>
      </c>
      <c r="E24" s="15">
        <v>0.75932733004011965</v>
      </c>
      <c r="F24" s="15">
        <v>0.76641083527201581</v>
      </c>
      <c r="G24" s="15">
        <v>0.76553795826472848</v>
      </c>
      <c r="H24" s="15">
        <v>0.74766197701123527</v>
      </c>
      <c r="I24" s="15">
        <v>0.77816647810179962</v>
      </c>
      <c r="J24" s="15">
        <v>0.7944649910275523</v>
      </c>
      <c r="K24" s="15">
        <v>0.80265018277088085</v>
      </c>
      <c r="L24" s="15">
        <v>0.78238889146373025</v>
      </c>
      <c r="M24" s="15">
        <v>0.7792260131379406</v>
      </c>
      <c r="N24" s="15">
        <v>0.75898191887993238</v>
      </c>
      <c r="O24" s="15">
        <v>0.73313341790748376</v>
      </c>
      <c r="P24" s="15">
        <v>0.73813846100206604</v>
      </c>
      <c r="Q24" s="15">
        <v>0.73719908369512177</v>
      </c>
      <c r="R24" s="15">
        <v>0.74911132339864694</v>
      </c>
      <c r="S24" s="15">
        <v>0.75609018449911525</v>
      </c>
      <c r="T24" s="15">
        <v>0.76857397773650327</v>
      </c>
      <c r="U24" s="15">
        <v>0.7918384780583626</v>
      </c>
      <c r="V24" s="15">
        <v>0.80033255850037588</v>
      </c>
      <c r="W24" s="15">
        <v>0.8495836769500017</v>
      </c>
      <c r="X24" s="15">
        <v>0.8326724393829642</v>
      </c>
      <c r="Y24" s="15">
        <v>0.83116153450296015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1237.6220980223559</v>
      </c>
      <c r="C28" s="22">
        <f t="shared" ref="C28:W28" si="26">SUM(C29:C30,C33:C34,C41:C42)</f>
        <v>1328.0482373172829</v>
      </c>
      <c r="D28" s="22">
        <f t="shared" si="26"/>
        <v>1281.2590713671539</v>
      </c>
      <c r="E28" s="22">
        <f t="shared" si="26"/>
        <v>1403.4003439380911</v>
      </c>
      <c r="F28" s="22">
        <f t="shared" si="26"/>
        <v>1380.6987962166811</v>
      </c>
      <c r="G28" s="22">
        <f t="shared" si="26"/>
        <v>1428.8409286328463</v>
      </c>
      <c r="H28" s="22">
        <f t="shared" si="26"/>
        <v>1334.1280309544281</v>
      </c>
      <c r="I28" s="22">
        <f t="shared" si="26"/>
        <v>1301.5051590713672</v>
      </c>
      <c r="J28" s="22">
        <f t="shared" si="26"/>
        <v>1354.0451418744626</v>
      </c>
      <c r="K28" s="22">
        <f t="shared" si="26"/>
        <v>1317.5708512467756</v>
      </c>
      <c r="L28" s="22">
        <f t="shared" si="26"/>
        <v>1362.5283748925192</v>
      </c>
      <c r="M28" s="22">
        <f t="shared" si="26"/>
        <v>1298.202837489252</v>
      </c>
      <c r="N28" s="22">
        <f t="shared" si="26"/>
        <v>1251.3110920034392</v>
      </c>
      <c r="O28" s="22">
        <f t="shared" si="26"/>
        <v>1237.9855546001718</v>
      </c>
      <c r="P28" s="22">
        <f t="shared" si="26"/>
        <v>1059.8926053310404</v>
      </c>
      <c r="Q28" s="22">
        <f t="shared" si="26"/>
        <v>1172.4757523645744</v>
      </c>
      <c r="R28" s="22">
        <f t="shared" si="26"/>
        <v>1196.3240756663799</v>
      </c>
      <c r="S28" s="22">
        <f t="shared" si="26"/>
        <v>1171.2692175408424</v>
      </c>
      <c r="T28" s="22">
        <f t="shared" si="26"/>
        <v>1101.3214961306965</v>
      </c>
      <c r="U28" s="22">
        <f t="shared" si="26"/>
        <v>1076.7847807394669</v>
      </c>
      <c r="V28" s="22">
        <f t="shared" si="26"/>
        <v>1091.2717970765261</v>
      </c>
      <c r="W28" s="22">
        <f t="shared" si="26"/>
        <v>1164.4875322441962</v>
      </c>
      <c r="X28" s="22">
        <f t="shared" ref="X28:Y28" si="27">SUM(X29:X30,X33:X34,X41:X42)</f>
        <v>1055.3224419604471</v>
      </c>
      <c r="Y28" s="22">
        <f t="shared" si="27"/>
        <v>1040.0358555460016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389.34978503869297</v>
      </c>
      <c r="C30" s="98">
        <f t="shared" ref="C30:W30" si="28">SUM(C31:C32)</f>
        <v>367.78202923473771</v>
      </c>
      <c r="D30" s="98">
        <f t="shared" si="28"/>
        <v>438.54488392089422</v>
      </c>
      <c r="E30" s="98">
        <f t="shared" si="28"/>
        <v>481.68048151332766</v>
      </c>
      <c r="F30" s="98">
        <f t="shared" si="28"/>
        <v>456.31263972484953</v>
      </c>
      <c r="G30" s="98">
        <f t="shared" si="28"/>
        <v>405.1662080825451</v>
      </c>
      <c r="H30" s="98">
        <f t="shared" si="28"/>
        <v>378.25064488392087</v>
      </c>
      <c r="I30" s="98">
        <f t="shared" si="28"/>
        <v>285.74445399828028</v>
      </c>
      <c r="J30" s="98">
        <f t="shared" si="28"/>
        <v>315.66354256233876</v>
      </c>
      <c r="K30" s="98">
        <f t="shared" si="28"/>
        <v>295.83697334479797</v>
      </c>
      <c r="L30" s="98">
        <f t="shared" si="28"/>
        <v>307.96431642304384</v>
      </c>
      <c r="M30" s="98">
        <f t="shared" si="28"/>
        <v>252.16749785038698</v>
      </c>
      <c r="N30" s="98">
        <f t="shared" si="28"/>
        <v>220.37833190025793</v>
      </c>
      <c r="O30" s="98">
        <f t="shared" si="28"/>
        <v>182.32304385210662</v>
      </c>
      <c r="P30" s="98">
        <f t="shared" si="28"/>
        <v>148.32467755803953</v>
      </c>
      <c r="Q30" s="98">
        <f t="shared" si="28"/>
        <v>154.07429062768705</v>
      </c>
      <c r="R30" s="98">
        <f t="shared" si="28"/>
        <v>143.81719690455716</v>
      </c>
      <c r="S30" s="98">
        <f t="shared" si="28"/>
        <v>133.98856405846942</v>
      </c>
      <c r="T30" s="98">
        <f t="shared" si="28"/>
        <v>124.54514187446259</v>
      </c>
      <c r="U30" s="98">
        <f t="shared" si="28"/>
        <v>125.096388650043</v>
      </c>
      <c r="V30" s="98">
        <f t="shared" si="28"/>
        <v>132.80954428202924</v>
      </c>
      <c r="W30" s="98">
        <f t="shared" si="28"/>
        <v>116.85631986242475</v>
      </c>
      <c r="X30" s="98">
        <f t="shared" ref="X30:Y30" si="29">SUM(X31:X32)</f>
        <v>124.40550300945827</v>
      </c>
      <c r="Y30" s="98">
        <f t="shared" si="29"/>
        <v>121.69011177987962</v>
      </c>
      <c r="DA30" s="63"/>
    </row>
    <row r="31" spans="1:105" ht="12" customHeight="1" x14ac:dyDescent="0.25">
      <c r="A31" s="97" t="s">
        <v>74</v>
      </c>
      <c r="B31" s="98">
        <v>46.319346517626819</v>
      </c>
      <c r="C31" s="98">
        <v>46.319346517626819</v>
      </c>
      <c r="D31" s="98">
        <v>56.487016337059323</v>
      </c>
      <c r="E31" s="98">
        <v>56.487016337059323</v>
      </c>
      <c r="F31" s="98">
        <v>48.578847807394673</v>
      </c>
      <c r="G31" s="98">
        <v>50.838349097162506</v>
      </c>
      <c r="H31" s="98">
        <v>38.411177987962162</v>
      </c>
      <c r="I31" s="98">
        <v>38.495958727429063</v>
      </c>
      <c r="J31" s="98">
        <v>43.99544282029234</v>
      </c>
      <c r="K31" s="98">
        <v>37.396130696474629</v>
      </c>
      <c r="L31" s="98">
        <v>36.296216680997418</v>
      </c>
      <c r="M31" s="98">
        <v>38.495958727429063</v>
      </c>
      <c r="N31" s="98">
        <v>35.196302665520207</v>
      </c>
      <c r="O31" s="98">
        <v>29.69690455717971</v>
      </c>
      <c r="P31" s="98">
        <v>24.19750644883921</v>
      </c>
      <c r="Q31" s="98">
        <v>32.996560619088562</v>
      </c>
      <c r="R31" s="98">
        <v>31.896646603611352</v>
      </c>
      <c r="S31" s="98">
        <v>31.68770421324162</v>
      </c>
      <c r="T31" s="98">
        <v>28.384780739466891</v>
      </c>
      <c r="U31" s="98">
        <v>27.268357695614789</v>
      </c>
      <c r="V31" s="98">
        <v>26.110146173688729</v>
      </c>
      <c r="W31" s="98">
        <v>29.43619948409286</v>
      </c>
      <c r="X31" s="98">
        <v>26.685382631126391</v>
      </c>
      <c r="Y31" s="98">
        <v>24.909114359415302</v>
      </c>
      <c r="DA31" s="63" t="s">
        <v>233</v>
      </c>
    </row>
    <row r="32" spans="1:105" ht="12" customHeight="1" x14ac:dyDescent="0.25">
      <c r="A32" s="97" t="s">
        <v>196</v>
      </c>
      <c r="B32" s="98">
        <v>343.03043852106617</v>
      </c>
      <c r="C32" s="98">
        <v>321.46268271711091</v>
      </c>
      <c r="D32" s="98">
        <v>382.05786758383488</v>
      </c>
      <c r="E32" s="98">
        <v>425.19346517626832</v>
      </c>
      <c r="F32" s="98">
        <v>407.73379191745488</v>
      </c>
      <c r="G32" s="98">
        <v>354.32785898538259</v>
      </c>
      <c r="H32" s="98">
        <v>339.83946689595871</v>
      </c>
      <c r="I32" s="98">
        <v>247.24849527085121</v>
      </c>
      <c r="J32" s="98">
        <v>271.66809974204642</v>
      </c>
      <c r="K32" s="98">
        <v>258.44084264832333</v>
      </c>
      <c r="L32" s="98">
        <v>271.66809974204642</v>
      </c>
      <c r="M32" s="98">
        <v>213.67153912295791</v>
      </c>
      <c r="N32" s="98">
        <v>185.18202923473774</v>
      </c>
      <c r="O32" s="98">
        <v>152.6261392949269</v>
      </c>
      <c r="P32" s="98">
        <v>124.12717110920032</v>
      </c>
      <c r="Q32" s="98">
        <v>121.07773000859848</v>
      </c>
      <c r="R32" s="98">
        <v>111.92055030094582</v>
      </c>
      <c r="S32" s="98">
        <v>102.30085984522781</v>
      </c>
      <c r="T32" s="98">
        <v>96.160361134995696</v>
      </c>
      <c r="U32" s="98">
        <v>97.828030954428215</v>
      </c>
      <c r="V32" s="98">
        <v>106.6993981083405</v>
      </c>
      <c r="W32" s="98">
        <v>87.420120378331887</v>
      </c>
      <c r="X32" s="98">
        <v>97.720120378331885</v>
      </c>
      <c r="Y32" s="98">
        <v>96.780997420464317</v>
      </c>
      <c r="DA32" s="63" t="s">
        <v>234</v>
      </c>
    </row>
    <row r="33" spans="1:105" ht="12" customHeight="1" x14ac:dyDescent="0.25">
      <c r="A33" s="73" t="s">
        <v>189</v>
      </c>
      <c r="B33" s="98">
        <v>58.598452278589853</v>
      </c>
      <c r="C33" s="98">
        <v>61.865864144453987</v>
      </c>
      <c r="D33" s="98">
        <v>68.357695614789336</v>
      </c>
      <c r="E33" s="98">
        <v>86.263972484952703</v>
      </c>
      <c r="F33" s="98">
        <v>98.022355975924327</v>
      </c>
      <c r="G33" s="98">
        <v>98.473774720550296</v>
      </c>
      <c r="H33" s="98">
        <v>93.422184006878751</v>
      </c>
      <c r="I33" s="98">
        <v>85.29664660361135</v>
      </c>
      <c r="J33" s="98">
        <v>102.2785898538263</v>
      </c>
      <c r="K33" s="98">
        <v>106.06190885640579</v>
      </c>
      <c r="L33" s="98">
        <v>113.71453138435081</v>
      </c>
      <c r="M33" s="98">
        <v>113.2416165090284</v>
      </c>
      <c r="N33" s="98">
        <v>117.19690455717971</v>
      </c>
      <c r="O33" s="98">
        <v>114.402407566638</v>
      </c>
      <c r="P33" s="98">
        <v>88.564058469475484</v>
      </c>
      <c r="Q33" s="98">
        <v>103.4823731728289</v>
      </c>
      <c r="R33" s="98">
        <v>114.9613069647463</v>
      </c>
      <c r="S33" s="98">
        <v>119.05374032674121</v>
      </c>
      <c r="T33" s="98">
        <v>110.9448839208942</v>
      </c>
      <c r="U33" s="98">
        <v>105.75967325881339</v>
      </c>
      <c r="V33" s="98">
        <v>105.6051590713672</v>
      </c>
      <c r="W33" s="98">
        <v>112.4518486672399</v>
      </c>
      <c r="X33" s="98">
        <v>100.25442820292351</v>
      </c>
      <c r="Y33" s="98">
        <v>84.090197764402404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471.6361994840928</v>
      </c>
      <c r="C34" s="98">
        <f>SUM(C35:C40)</f>
        <v>564.66096302665517</v>
      </c>
      <c r="D34" s="98">
        <f>SUM(D35:D40)</f>
        <v>444.88288907996565</v>
      </c>
      <c r="E34" s="98">
        <f t="shared" ref="E34:G34" si="30">SUM(E35:E40)</f>
        <v>476.8574376612209</v>
      </c>
      <c r="F34" s="98">
        <f t="shared" si="30"/>
        <v>460.80541702493554</v>
      </c>
      <c r="G34" s="98">
        <f t="shared" si="30"/>
        <v>562.71410146173696</v>
      </c>
      <c r="H34" s="98">
        <f t="shared" ref="H34" si="31">SUM(H35:H40)</f>
        <v>499.07506448839212</v>
      </c>
      <c r="I34" s="98">
        <f t="shared" ref="I34" si="32">SUM(I35:I40)</f>
        <v>577.84153052450552</v>
      </c>
      <c r="J34" s="98">
        <f t="shared" ref="J34" si="33">SUM(J35:J40)</f>
        <v>562.94926913155632</v>
      </c>
      <c r="K34" s="98">
        <f t="shared" ref="K34" si="34">SUM(K35:K40)</f>
        <v>549.87472055030094</v>
      </c>
      <c r="L34" s="98">
        <f t="shared" ref="L34" si="35">SUM(L35:L40)</f>
        <v>562.67523645743756</v>
      </c>
      <c r="M34" s="98">
        <f t="shared" ref="M34" si="36">SUM(M35:M40)</f>
        <v>567.32132416165086</v>
      </c>
      <c r="N34" s="98">
        <f t="shared" ref="N34" si="37">SUM(N35:N40)</f>
        <v>558.39527085124678</v>
      </c>
      <c r="O34" s="98">
        <f t="shared" ref="O34" si="38">SUM(O35:O40)</f>
        <v>582.16964746345661</v>
      </c>
      <c r="P34" s="98">
        <f t="shared" ref="P34" si="39">SUM(P35:P40)</f>
        <v>487.47317282889077</v>
      </c>
      <c r="Q34" s="98">
        <f t="shared" ref="Q34" si="40">SUM(Q35:Q40)</f>
        <v>562.64531384350812</v>
      </c>
      <c r="R34" s="98">
        <f t="shared" ref="R34" si="41">SUM(R35:R40)</f>
        <v>575.19243336199474</v>
      </c>
      <c r="S34" s="98">
        <f t="shared" ref="S34" si="42">SUM(S35:S40)</f>
        <v>553.14987102321572</v>
      </c>
      <c r="T34" s="98">
        <f t="shared" ref="T34" si="43">SUM(T35:T40)</f>
        <v>501.31126397248488</v>
      </c>
      <c r="U34" s="98">
        <f t="shared" ref="U34" si="44">SUM(U35:U40)</f>
        <v>478.06371453138433</v>
      </c>
      <c r="V34" s="98">
        <f t="shared" ref="V34" si="45">SUM(V35:V40)</f>
        <v>465.31478933791914</v>
      </c>
      <c r="W34" s="98">
        <f t="shared" ref="W34:Y34" si="46">SUM(W35:W40)</f>
        <v>526.37583834909719</v>
      </c>
      <c r="X34" s="98">
        <f t="shared" si="46"/>
        <v>439.58013757523639</v>
      </c>
      <c r="Y34" s="98">
        <f t="shared" si="46"/>
        <v>416.08890799656064</v>
      </c>
      <c r="DA34" s="63"/>
    </row>
    <row r="35" spans="1:105" ht="12" customHeight="1" x14ac:dyDescent="0.25">
      <c r="A35" s="97" t="s">
        <v>199</v>
      </c>
      <c r="B35" s="98">
        <v>466.3226999140154</v>
      </c>
      <c r="C35" s="98">
        <v>559.18598452278582</v>
      </c>
      <c r="D35" s="98">
        <v>439.30928632846093</v>
      </c>
      <c r="E35" s="98">
        <v>471.09965606190877</v>
      </c>
      <c r="F35" s="98">
        <v>454.52373172828891</v>
      </c>
      <c r="G35" s="98">
        <v>555.41220980223557</v>
      </c>
      <c r="H35" s="98">
        <v>490.70885640584697</v>
      </c>
      <c r="I35" s="98">
        <v>568.11883061049002</v>
      </c>
      <c r="J35" s="98">
        <v>551.42355975924329</v>
      </c>
      <c r="K35" s="98">
        <v>535.49251934651761</v>
      </c>
      <c r="L35" s="98">
        <v>545.6673258813413</v>
      </c>
      <c r="M35" s="98">
        <v>547.67360275150475</v>
      </c>
      <c r="N35" s="98">
        <v>533.10404127257095</v>
      </c>
      <c r="O35" s="98">
        <v>552.78495270851249</v>
      </c>
      <c r="P35" s="98">
        <v>457.17489251934649</v>
      </c>
      <c r="Q35" s="98">
        <v>524.60111779879617</v>
      </c>
      <c r="R35" s="98">
        <v>530.50060189165947</v>
      </c>
      <c r="S35" s="98">
        <v>506.28168529664651</v>
      </c>
      <c r="T35" s="98">
        <v>453.51496130696472</v>
      </c>
      <c r="U35" s="98">
        <v>426.60971625107481</v>
      </c>
      <c r="V35" s="98">
        <v>410.84892519346511</v>
      </c>
      <c r="W35" s="98">
        <v>464.94729148753231</v>
      </c>
      <c r="X35" s="98">
        <v>377.35546001719689</v>
      </c>
      <c r="Y35" s="98">
        <v>352.74144453998281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4.6575236457437663</v>
      </c>
      <c r="C38" s="98">
        <v>4.7291487532244192</v>
      </c>
      <c r="D38" s="98">
        <v>4.7769561478933786</v>
      </c>
      <c r="E38" s="98">
        <v>4.6813413585554597</v>
      </c>
      <c r="F38" s="98">
        <v>4.6813413585554597</v>
      </c>
      <c r="G38" s="98">
        <v>4.9202063628546862</v>
      </c>
      <c r="H38" s="98">
        <v>5.2785038693035249</v>
      </c>
      <c r="I38" s="98">
        <v>5.8039552880481509</v>
      </c>
      <c r="J38" s="98">
        <v>6.1860705073086839</v>
      </c>
      <c r="K38" s="98">
        <v>7.6766122098022347</v>
      </c>
      <c r="L38" s="98">
        <v>8.2295786758383471</v>
      </c>
      <c r="M38" s="98">
        <v>8.8985382631126395</v>
      </c>
      <c r="N38" s="98">
        <v>9.7928632846087709</v>
      </c>
      <c r="O38" s="98">
        <v>10.16792777300086</v>
      </c>
      <c r="P38" s="98">
        <v>10.23241616509028</v>
      </c>
      <c r="Q38" s="98">
        <v>10.36680997420464</v>
      </c>
      <c r="R38" s="98">
        <v>10.49415305245056</v>
      </c>
      <c r="S38" s="98">
        <v>10.52932072226999</v>
      </c>
      <c r="T38" s="98">
        <v>10.560533104041269</v>
      </c>
      <c r="U38" s="98">
        <v>10.59888220120378</v>
      </c>
      <c r="V38" s="98">
        <v>9.4786758383490959</v>
      </c>
      <c r="W38" s="98">
        <v>8.3580395528804807</v>
      </c>
      <c r="X38" s="98">
        <v>7.208082545141874</v>
      </c>
      <c r="Y38" s="98">
        <v>6.0279449699054171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0.65597592433361984</v>
      </c>
      <c r="C40" s="98">
        <v>0.74582975064488388</v>
      </c>
      <c r="D40" s="98">
        <v>0.79664660361134976</v>
      </c>
      <c r="E40" s="98">
        <v>1.0764402407566642</v>
      </c>
      <c r="F40" s="98">
        <v>1.6003439380911439</v>
      </c>
      <c r="G40" s="98">
        <v>2.3816852966466047</v>
      </c>
      <c r="H40" s="98">
        <v>3.0877042132416141</v>
      </c>
      <c r="I40" s="98">
        <v>3.9187446259673244</v>
      </c>
      <c r="J40" s="98">
        <v>5.3396388650043018</v>
      </c>
      <c r="K40" s="98">
        <v>6.705588993981082</v>
      </c>
      <c r="L40" s="98">
        <v>8.7783319002579585</v>
      </c>
      <c r="M40" s="98">
        <v>10.749183147033531</v>
      </c>
      <c r="N40" s="98">
        <v>15.498366294067083</v>
      </c>
      <c r="O40" s="98">
        <v>19.216766981943252</v>
      </c>
      <c r="P40" s="98">
        <v>20.065864144453997</v>
      </c>
      <c r="Q40" s="98">
        <v>27.677386070507318</v>
      </c>
      <c r="R40" s="98">
        <v>34.197678417884759</v>
      </c>
      <c r="S40" s="98">
        <v>36.338865004299194</v>
      </c>
      <c r="T40" s="98">
        <v>37.235769561478904</v>
      </c>
      <c r="U40" s="98">
        <v>40.855116079105755</v>
      </c>
      <c r="V40" s="98">
        <v>44.987188306104926</v>
      </c>
      <c r="W40" s="98">
        <v>53.070507308684412</v>
      </c>
      <c r="X40" s="98">
        <v>55.016595012897668</v>
      </c>
      <c r="Y40" s="98">
        <v>57.319518486672379</v>
      </c>
      <c r="DA40" s="63" t="s">
        <v>241</v>
      </c>
    </row>
    <row r="41" spans="1:105" ht="12" customHeight="1" x14ac:dyDescent="0.25">
      <c r="A41" s="73" t="s">
        <v>198</v>
      </c>
      <c r="B41" s="98">
        <v>94.391917454858117</v>
      </c>
      <c r="C41" s="98">
        <v>103.7307824591573</v>
      </c>
      <c r="D41" s="98">
        <v>96.971453138435081</v>
      </c>
      <c r="E41" s="98">
        <v>99.957007738607047</v>
      </c>
      <c r="F41" s="98">
        <v>106.57300085984519</v>
      </c>
      <c r="G41" s="98">
        <v>108.7465176268272</v>
      </c>
      <c r="H41" s="98">
        <v>100.69742046431639</v>
      </c>
      <c r="I41" s="98">
        <v>92.863284608770414</v>
      </c>
      <c r="J41" s="98">
        <v>99.55098882201203</v>
      </c>
      <c r="K41" s="98">
        <v>96.063800515907133</v>
      </c>
      <c r="L41" s="98">
        <v>101.3901117798796</v>
      </c>
      <c r="M41" s="98">
        <v>89.376096302665516</v>
      </c>
      <c r="N41" s="98">
        <v>81.995786758383488</v>
      </c>
      <c r="O41" s="98">
        <v>81.446431642304375</v>
      </c>
      <c r="P41" s="98">
        <v>66.829062768701633</v>
      </c>
      <c r="Q41" s="98">
        <v>76.693379191745478</v>
      </c>
      <c r="R41" s="98">
        <v>82.043594153052453</v>
      </c>
      <c r="S41" s="98">
        <v>79.005159071367146</v>
      </c>
      <c r="T41" s="98">
        <v>74.940326741186581</v>
      </c>
      <c r="U41" s="98">
        <v>73.895872742906278</v>
      </c>
      <c r="V41" s="98">
        <v>75.064832330180565</v>
      </c>
      <c r="W41" s="98">
        <v>81.841186586414437</v>
      </c>
      <c r="X41" s="98">
        <v>70.271453138435078</v>
      </c>
      <c r="Y41" s="98">
        <v>67.46113499570076</v>
      </c>
      <c r="DA41" s="63" t="s">
        <v>242</v>
      </c>
    </row>
    <row r="42" spans="1:105" ht="12" customHeight="1" x14ac:dyDescent="0.25">
      <c r="A42" s="32" t="s">
        <v>53</v>
      </c>
      <c r="B42" s="33">
        <v>223.64574376612211</v>
      </c>
      <c r="C42" s="33">
        <v>230.00859845227859</v>
      </c>
      <c r="D42" s="33">
        <v>232.50214961306961</v>
      </c>
      <c r="E42" s="33">
        <v>258.64144453998279</v>
      </c>
      <c r="F42" s="33">
        <v>258.98538263112641</v>
      </c>
      <c r="G42" s="33">
        <v>253.74032674118661</v>
      </c>
      <c r="H42" s="33">
        <v>262.68271711092001</v>
      </c>
      <c r="I42" s="33">
        <v>259.75924333619952</v>
      </c>
      <c r="J42" s="33">
        <v>273.60275150472921</v>
      </c>
      <c r="K42" s="33">
        <v>269.73344797936369</v>
      </c>
      <c r="L42" s="33">
        <v>276.78417884780742</v>
      </c>
      <c r="M42" s="33">
        <v>276.09630266552023</v>
      </c>
      <c r="N42" s="33">
        <v>273.34479793637138</v>
      </c>
      <c r="O42" s="33">
        <v>277.64402407566638</v>
      </c>
      <c r="P42" s="33">
        <v>268.70163370593292</v>
      </c>
      <c r="Q42" s="33">
        <v>275.58039552880479</v>
      </c>
      <c r="R42" s="33">
        <v>280.30954428202921</v>
      </c>
      <c r="S42" s="33">
        <v>286.07188306104899</v>
      </c>
      <c r="T42" s="33">
        <v>289.57987962166811</v>
      </c>
      <c r="U42" s="33">
        <v>293.96913155631978</v>
      </c>
      <c r="V42" s="33">
        <v>312.47747205502998</v>
      </c>
      <c r="W42" s="33">
        <v>326.96233877901977</v>
      </c>
      <c r="X42" s="33">
        <v>320.8109200343938</v>
      </c>
      <c r="Y42" s="33">
        <v>350.70550300945831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1236.9661220980222</v>
      </c>
      <c r="C44" s="205">
        <f t="shared" si="47"/>
        <v>1327.3024075666381</v>
      </c>
      <c r="D44" s="205">
        <f t="shared" si="47"/>
        <v>1280.4624247635425</v>
      </c>
      <c r="E44" s="205">
        <f t="shared" si="47"/>
        <v>1402.3239036973343</v>
      </c>
      <c r="F44" s="205">
        <f t="shared" si="47"/>
        <v>1379.0984522785898</v>
      </c>
      <c r="G44" s="205">
        <f t="shared" si="47"/>
        <v>1426.4592433361995</v>
      </c>
      <c r="H44" s="205">
        <f t="shared" si="47"/>
        <v>1331.0403267411864</v>
      </c>
      <c r="I44" s="205">
        <f t="shared" si="47"/>
        <v>1297.5864144453994</v>
      </c>
      <c r="J44" s="205">
        <f t="shared" si="47"/>
        <v>1348.7055030094577</v>
      </c>
      <c r="K44" s="205">
        <f t="shared" si="47"/>
        <v>1310.8652622527943</v>
      </c>
      <c r="L44" s="205">
        <f t="shared" si="47"/>
        <v>1353.7500429922613</v>
      </c>
      <c r="M44" s="205">
        <f t="shared" si="47"/>
        <v>1287.4536543422184</v>
      </c>
      <c r="N44" s="205">
        <f t="shared" si="47"/>
        <v>1235.8127257093727</v>
      </c>
      <c r="O44" s="205">
        <f t="shared" si="47"/>
        <v>1218.7687876182285</v>
      </c>
      <c r="P44" s="205">
        <f t="shared" si="47"/>
        <v>1039.8267411865866</v>
      </c>
      <c r="Q44" s="205">
        <f t="shared" si="47"/>
        <v>1144.7983662940669</v>
      </c>
      <c r="R44" s="205">
        <f t="shared" ref="R44:V44" si="48">SUM(R45,R50)</f>
        <v>1162.1263972484949</v>
      </c>
      <c r="S44" s="205">
        <f t="shared" si="48"/>
        <v>1134.9303525365433</v>
      </c>
      <c r="T44" s="205">
        <f t="shared" si="48"/>
        <v>1064.0857265692171</v>
      </c>
      <c r="U44" s="205">
        <f t="shared" si="48"/>
        <v>1035.9296646603614</v>
      </c>
      <c r="V44" s="205">
        <f t="shared" si="48"/>
        <v>1046.2846087704215</v>
      </c>
      <c r="W44" s="205">
        <f t="shared" ref="W44:Y44" si="49">SUM(W45,W50)</f>
        <v>1111.4170249355111</v>
      </c>
      <c r="X44" s="205">
        <f t="shared" si="49"/>
        <v>1000.3058469475495</v>
      </c>
      <c r="Y44" s="205">
        <f t="shared" si="49"/>
        <v>982.71633705932936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1092.5565686107157</v>
      </c>
      <c r="C45" s="192">
        <f t="shared" si="50"/>
        <v>1179.9932425446009</v>
      </c>
      <c r="D45" s="192">
        <f t="shared" si="50"/>
        <v>1130.2494378893111</v>
      </c>
      <c r="E45" s="192">
        <f t="shared" si="50"/>
        <v>1249.2709677572088</v>
      </c>
      <c r="F45" s="192">
        <f t="shared" si="50"/>
        <v>1224.0393118163913</v>
      </c>
      <c r="G45" s="192">
        <f t="shared" si="50"/>
        <v>1269.4734240551898</v>
      </c>
      <c r="H45" s="192">
        <f t="shared" si="50"/>
        <v>1170.9494517039225</v>
      </c>
      <c r="I45" s="192">
        <f t="shared" si="50"/>
        <v>1134.4152047205407</v>
      </c>
      <c r="J45" s="192">
        <f t="shared" si="50"/>
        <v>1182.9075094773304</v>
      </c>
      <c r="K45" s="192">
        <f t="shared" si="50"/>
        <v>1141.5806022114098</v>
      </c>
      <c r="L45" s="192">
        <f t="shared" si="50"/>
        <v>1178.7112544186491</v>
      </c>
      <c r="M45" s="192">
        <f t="shared" si="50"/>
        <v>1112.5151332760104</v>
      </c>
      <c r="N45" s="192">
        <f t="shared" si="50"/>
        <v>1067.3173593197673</v>
      </c>
      <c r="O45" s="192">
        <f t="shared" si="50"/>
        <v>1048.3587369828986</v>
      </c>
      <c r="P45" s="192">
        <f t="shared" si="50"/>
        <v>876.34797458679668</v>
      </c>
      <c r="Q45" s="192">
        <f t="shared" si="50"/>
        <v>982.8463504346995</v>
      </c>
      <c r="R45" s="192">
        <f t="shared" ref="R45:V45" si="51">SUM(R46:R49)</f>
        <v>994.68324257189215</v>
      </c>
      <c r="S45" s="192">
        <f t="shared" si="51"/>
        <v>966.95089328365327</v>
      </c>
      <c r="T45" s="192">
        <f t="shared" si="51"/>
        <v>893.37876659978929</v>
      </c>
      <c r="U45" s="192">
        <f t="shared" si="51"/>
        <v>869.29767841788509</v>
      </c>
      <c r="V45" s="192">
        <f t="shared" si="51"/>
        <v>873.46173688736053</v>
      </c>
      <c r="W45" s="192">
        <f t="shared" ref="W45:Y45" si="52">SUM(W46:W49)</f>
        <v>932.50635330084992</v>
      </c>
      <c r="X45" s="192">
        <f t="shared" si="52"/>
        <v>825.05751886882592</v>
      </c>
      <c r="Y45" s="192">
        <f t="shared" si="52"/>
        <v>812.2116831656308</v>
      </c>
      <c r="DA45" s="213" t="s">
        <v>245</v>
      </c>
    </row>
    <row r="46" spans="1:105" ht="12" customHeight="1" x14ac:dyDescent="0.25">
      <c r="A46" s="97" t="s">
        <v>215</v>
      </c>
      <c r="B46" s="74">
        <v>884.69772387168859</v>
      </c>
      <c r="C46" s="74">
        <v>972.5528994392613</v>
      </c>
      <c r="D46" s="74">
        <v>911.77553956325721</v>
      </c>
      <c r="E46" s="74">
        <v>1007.7133428470789</v>
      </c>
      <c r="F46" s="74">
        <v>981.01126637280322</v>
      </c>
      <c r="G46" s="74">
        <v>1040.6203672270885</v>
      </c>
      <c r="H46" s="74">
        <v>930.0549702319214</v>
      </c>
      <c r="I46" s="74">
        <v>909.14772518252823</v>
      </c>
      <c r="J46" s="74">
        <v>945.63726075202499</v>
      </c>
      <c r="K46" s="74">
        <v>909.53596328919525</v>
      </c>
      <c r="L46" s="74">
        <v>949.08095601307559</v>
      </c>
      <c r="M46" s="74">
        <v>883.66565537042345</v>
      </c>
      <c r="N46" s="74">
        <v>840.42999070151257</v>
      </c>
      <c r="O46" s="74">
        <v>824.46439103577723</v>
      </c>
      <c r="P46" s="74">
        <v>661.61278309053432</v>
      </c>
      <c r="Q46" s="74">
        <v>761.14072279086986</v>
      </c>
      <c r="R46" s="74">
        <v>779.28328151975654</v>
      </c>
      <c r="S46" s="74">
        <v>750.87331951050191</v>
      </c>
      <c r="T46" s="74">
        <v>684.65339231033022</v>
      </c>
      <c r="U46" s="74">
        <v>663.31302463694522</v>
      </c>
      <c r="V46" s="74">
        <v>663.08596754713108</v>
      </c>
      <c r="W46" s="74">
        <v>720.87074924079138</v>
      </c>
      <c r="X46" s="74">
        <v>625.55777439680639</v>
      </c>
      <c r="Y46" s="74">
        <v>622.71043824015658</v>
      </c>
      <c r="DA46" s="90" t="s">
        <v>246</v>
      </c>
    </row>
    <row r="47" spans="1:105" ht="12" customHeight="1" x14ac:dyDescent="0.25">
      <c r="A47" s="97" t="s">
        <v>56</v>
      </c>
      <c r="B47" s="74">
        <v>0.55739022100696511</v>
      </c>
      <c r="C47" s="74">
        <v>0.65734558592433467</v>
      </c>
      <c r="D47" s="74">
        <v>0.78202318733802645</v>
      </c>
      <c r="E47" s="74">
        <v>1.8032291369497966</v>
      </c>
      <c r="F47" s="74">
        <v>1.0510013912082052</v>
      </c>
      <c r="G47" s="74">
        <v>1.3120795490007635</v>
      </c>
      <c r="H47" s="74">
        <v>1.9386943728514485</v>
      </c>
      <c r="I47" s="74">
        <v>2.1959734369528561</v>
      </c>
      <c r="J47" s="74">
        <v>2.5543111962401337</v>
      </c>
      <c r="K47" s="74">
        <v>2.925275388495475</v>
      </c>
      <c r="L47" s="74">
        <v>3.757841310786278</v>
      </c>
      <c r="M47" s="74">
        <v>4.1476569217540824</v>
      </c>
      <c r="N47" s="74">
        <v>7.4939810834049867</v>
      </c>
      <c r="O47" s="74">
        <v>7.3833237794974709</v>
      </c>
      <c r="P47" s="74">
        <v>2.7979363714531389</v>
      </c>
      <c r="Q47" s="74">
        <v>8.6649947453902723</v>
      </c>
      <c r="R47" s="74">
        <v>5.487197859940764</v>
      </c>
      <c r="S47" s="74">
        <v>9.4229483137479679</v>
      </c>
      <c r="T47" s="74">
        <v>7.3726473679182138</v>
      </c>
      <c r="U47" s="74">
        <v>10.612209802235574</v>
      </c>
      <c r="V47" s="74">
        <v>5.5746393426960816</v>
      </c>
      <c r="W47" s="74">
        <v>9.9460924811311227</v>
      </c>
      <c r="X47" s="74">
        <v>12.775580395528754</v>
      </c>
      <c r="Y47" s="74">
        <v>8.884350816852951</v>
      </c>
      <c r="DA47" s="90" t="s">
        <v>247</v>
      </c>
    </row>
    <row r="48" spans="1:105" ht="12" customHeight="1" x14ac:dyDescent="0.25">
      <c r="A48" s="97" t="s">
        <v>55</v>
      </c>
      <c r="B48" s="74">
        <v>158.42346035940432</v>
      </c>
      <c r="C48" s="74">
        <v>151.86984744493856</v>
      </c>
      <c r="D48" s="74">
        <v>162.9244411915756</v>
      </c>
      <c r="E48" s="74">
        <v>177.38585201841803</v>
      </c>
      <c r="F48" s="74">
        <v>184.19262222211114</v>
      </c>
      <c r="G48" s="74">
        <v>168.45350383729357</v>
      </c>
      <c r="H48" s="74">
        <v>183.69293138238672</v>
      </c>
      <c r="I48" s="74">
        <v>168.26611486432003</v>
      </c>
      <c r="J48" s="74">
        <v>178.17167884015578</v>
      </c>
      <c r="K48" s="74">
        <v>182.27799181827422</v>
      </c>
      <c r="L48" s="74">
        <v>181.68480846007557</v>
      </c>
      <c r="M48" s="74">
        <v>179.93461959374838</v>
      </c>
      <c r="N48" s="74">
        <v>174.80340036952452</v>
      </c>
      <c r="O48" s="74">
        <v>171.83895349079188</v>
      </c>
      <c r="P48" s="74">
        <v>166.65984364771495</v>
      </c>
      <c r="Q48" s="74">
        <v>167.51335794463111</v>
      </c>
      <c r="R48" s="74">
        <v>164.95243382322195</v>
      </c>
      <c r="S48" s="74">
        <v>162.77126203441426</v>
      </c>
      <c r="T48" s="74">
        <v>158.77933008917418</v>
      </c>
      <c r="U48" s="74">
        <v>154.29403090653537</v>
      </c>
      <c r="V48" s="74">
        <v>150.27653473360087</v>
      </c>
      <c r="W48" s="74">
        <v>147.3734410422571</v>
      </c>
      <c r="X48" s="74">
        <v>144.21850123142562</v>
      </c>
      <c r="Y48" s="74">
        <v>141.04286400448152</v>
      </c>
      <c r="DA48" s="90" t="s">
        <v>248</v>
      </c>
    </row>
    <row r="49" spans="1:105" ht="12" customHeight="1" x14ac:dyDescent="0.25">
      <c r="A49" s="107" t="s">
        <v>54</v>
      </c>
      <c r="B49" s="193">
        <v>48.877994158615813</v>
      </c>
      <c r="C49" s="193">
        <v>54.913150074476732</v>
      </c>
      <c r="D49" s="193">
        <v>54.767433947140361</v>
      </c>
      <c r="E49" s="193">
        <v>62.368543754762143</v>
      </c>
      <c r="F49" s="193">
        <v>57.78442183026867</v>
      </c>
      <c r="G49" s="193">
        <v>59.087473441806885</v>
      </c>
      <c r="H49" s="193">
        <v>55.262855716762864</v>
      </c>
      <c r="I49" s="193">
        <v>54.805391236739581</v>
      </c>
      <c r="J49" s="193">
        <v>56.544258688909679</v>
      </c>
      <c r="K49" s="193">
        <v>46.841371715444843</v>
      </c>
      <c r="L49" s="193">
        <v>44.187648634711707</v>
      </c>
      <c r="M49" s="193">
        <v>44.767201390084523</v>
      </c>
      <c r="N49" s="193">
        <v>44.589987165325283</v>
      </c>
      <c r="O49" s="193">
        <v>44.67206867683192</v>
      </c>
      <c r="P49" s="193">
        <v>45.277411477094276</v>
      </c>
      <c r="Q49" s="193">
        <v>45.527274953808231</v>
      </c>
      <c r="R49" s="193">
        <v>44.960329368972864</v>
      </c>
      <c r="S49" s="193">
        <v>43.883363424989184</v>
      </c>
      <c r="T49" s="193">
        <v>42.573396832366583</v>
      </c>
      <c r="U49" s="193">
        <v>41.078413072168878</v>
      </c>
      <c r="V49" s="193">
        <v>54.524595263932483</v>
      </c>
      <c r="W49" s="193">
        <v>54.316070536670331</v>
      </c>
      <c r="X49" s="193">
        <v>42.505662845065103</v>
      </c>
      <c r="Y49" s="193">
        <v>39.574030104139723</v>
      </c>
      <c r="DA49" s="214" t="s">
        <v>249</v>
      </c>
    </row>
    <row r="50" spans="1:105" ht="12" customHeight="1" x14ac:dyDescent="0.25">
      <c r="A50" s="209" t="s">
        <v>58</v>
      </c>
      <c r="B50" s="77">
        <v>144.4095534873066</v>
      </c>
      <c r="C50" s="77">
        <v>147.30916502203706</v>
      </c>
      <c r="D50" s="77">
        <v>150.21298687423123</v>
      </c>
      <c r="E50" s="77">
        <v>153.05293594012548</v>
      </c>
      <c r="F50" s="77">
        <v>155.05914046219846</v>
      </c>
      <c r="G50" s="77">
        <v>156.9858192810097</v>
      </c>
      <c r="H50" s="77">
        <v>160.09087503726386</v>
      </c>
      <c r="I50" s="77">
        <v>163.17120972485873</v>
      </c>
      <c r="J50" s="77">
        <v>165.79799353212735</v>
      </c>
      <c r="K50" s="77">
        <v>169.28466004138457</v>
      </c>
      <c r="L50" s="77">
        <v>175.03878857361232</v>
      </c>
      <c r="M50" s="77">
        <v>174.93852106620807</v>
      </c>
      <c r="N50" s="77">
        <v>168.49536638960541</v>
      </c>
      <c r="O50" s="77">
        <v>170.41005063533007</v>
      </c>
      <c r="P50" s="77">
        <v>163.47876659978982</v>
      </c>
      <c r="Q50" s="77">
        <v>161.95201585936752</v>
      </c>
      <c r="R50" s="77">
        <v>167.44315467660269</v>
      </c>
      <c r="S50" s="77">
        <v>167.97945925289</v>
      </c>
      <c r="T50" s="77">
        <v>170.70695996942771</v>
      </c>
      <c r="U50" s="77">
        <v>166.63198624247633</v>
      </c>
      <c r="V50" s="77">
        <v>172.82287188306103</v>
      </c>
      <c r="W50" s="77">
        <v>178.91067163466127</v>
      </c>
      <c r="X50" s="77">
        <v>175.24832807872355</v>
      </c>
      <c r="Y50" s="77">
        <v>170.50465389369853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0.88325504562536195</v>
      </c>
      <c r="C53" s="195">
        <f t="shared" si="56"/>
        <v>0.88901612459808532</v>
      </c>
      <c r="D53" s="195">
        <f t="shared" si="56"/>
        <v>0.88268848505884856</v>
      </c>
      <c r="E53" s="195">
        <f t="shared" si="56"/>
        <v>0.89085764313323779</v>
      </c>
      <c r="F53" s="195">
        <f t="shared" si="56"/>
        <v>0.88756485064137014</v>
      </c>
      <c r="G53" s="195">
        <f t="shared" si="56"/>
        <v>0.88994721018887879</v>
      </c>
      <c r="H53" s="195">
        <f t="shared" si="56"/>
        <v>0.87972500019648714</v>
      </c>
      <c r="I53" s="195">
        <f t="shared" si="56"/>
        <v>0.8742502172430654</v>
      </c>
      <c r="J53" s="195">
        <f t="shared" si="56"/>
        <v>0.87706879436454366</v>
      </c>
      <c r="K53" s="195">
        <f t="shared" si="56"/>
        <v>0.8708603661138602</v>
      </c>
      <c r="L53" s="195">
        <f t="shared" si="56"/>
        <v>0.87070080663730565</v>
      </c>
      <c r="M53" s="195">
        <f t="shared" si="56"/>
        <v>0.86412052932842298</v>
      </c>
      <c r="N53" s="195">
        <f t="shared" si="56"/>
        <v>0.86365622971483258</v>
      </c>
      <c r="O53" s="195">
        <f t="shared" si="56"/>
        <v>0.86017852412486473</v>
      </c>
      <c r="P53" s="195">
        <f t="shared" si="56"/>
        <v>0.8427826866490874</v>
      </c>
      <c r="Q53" s="195">
        <f t="shared" si="56"/>
        <v>0.85853227902164353</v>
      </c>
      <c r="R53" s="195">
        <f t="shared" ref="R53:V53" si="57">IF(R45=0,0,R45/R$44)</f>
        <v>0.85591657235129581</v>
      </c>
      <c r="S53" s="195">
        <f t="shared" si="57"/>
        <v>0.8519913941173044</v>
      </c>
      <c r="T53" s="195">
        <f t="shared" si="57"/>
        <v>0.83957405338025315</v>
      </c>
      <c r="U53" s="195">
        <f t="shared" si="57"/>
        <v>0.83914739395255367</v>
      </c>
      <c r="V53" s="195">
        <f t="shared" si="57"/>
        <v>0.83482231274895657</v>
      </c>
      <c r="W53" s="195">
        <f t="shared" ref="W53:Y53" si="58">IF(W45=0,0,W45/W$44)</f>
        <v>0.83902471563719094</v>
      </c>
      <c r="X53" s="195">
        <f t="shared" si="58"/>
        <v>0.82480525469935329</v>
      </c>
      <c r="Y53" s="195">
        <f t="shared" si="58"/>
        <v>0.82649657132605026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0.71521580750421032</v>
      </c>
      <c r="C54" s="196">
        <f t="shared" si="59"/>
        <v>0.73272895000790061</v>
      </c>
      <c r="D54" s="196">
        <f t="shared" si="59"/>
        <v>0.71206739216235171</v>
      </c>
      <c r="E54" s="196">
        <f t="shared" si="59"/>
        <v>0.7186024143139581</v>
      </c>
      <c r="F54" s="196">
        <f t="shared" si="59"/>
        <v>0.71134244603925523</v>
      </c>
      <c r="G54" s="196">
        <f t="shared" si="59"/>
        <v>0.7295128634683512</v>
      </c>
      <c r="H54" s="196">
        <f t="shared" si="59"/>
        <v>0.69874289422093938</v>
      </c>
      <c r="I54" s="196">
        <f t="shared" si="59"/>
        <v>0.70064522490481407</v>
      </c>
      <c r="J54" s="196">
        <f t="shared" si="59"/>
        <v>0.7011443629776557</v>
      </c>
      <c r="K54" s="196">
        <f t="shared" si="59"/>
        <v>0.69384397426636168</v>
      </c>
      <c r="L54" s="196">
        <f t="shared" si="59"/>
        <v>0.70107547617525801</v>
      </c>
      <c r="M54" s="196">
        <f t="shared" si="59"/>
        <v>0.68636696349423387</v>
      </c>
      <c r="N54" s="196">
        <f t="shared" si="59"/>
        <v>0.68006258004755105</v>
      </c>
      <c r="O54" s="196">
        <f t="shared" si="59"/>
        <v>0.6764731747413566</v>
      </c>
      <c r="P54" s="196">
        <f t="shared" si="59"/>
        <v>0.63627213735198074</v>
      </c>
      <c r="Q54" s="196">
        <f t="shared" si="59"/>
        <v>0.66486880589708486</v>
      </c>
      <c r="R54" s="196">
        <f t="shared" ref="R54:V54" si="60">IF(R46=0,0,R46/R$44)</f>
        <v>0.67056671577620497</v>
      </c>
      <c r="S54" s="196">
        <f t="shared" si="60"/>
        <v>0.66160299425627067</v>
      </c>
      <c r="T54" s="196">
        <f t="shared" si="60"/>
        <v>0.64341939301992379</v>
      </c>
      <c r="U54" s="196">
        <f t="shared" si="60"/>
        <v>0.64030700854040912</v>
      </c>
      <c r="V54" s="196">
        <f t="shared" si="60"/>
        <v>0.63375295974809387</v>
      </c>
      <c r="W54" s="196">
        <f t="shared" ref="W54:Y54" si="61">IF(W46=0,0,W46/W$44)</f>
        <v>0.64860509877704919</v>
      </c>
      <c r="X54" s="196">
        <f t="shared" si="61"/>
        <v>0.62536650795924731</v>
      </c>
      <c r="Y54" s="196">
        <f t="shared" si="61"/>
        <v>0.63366244638157654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4.5061074111033353E-4</v>
      </c>
      <c r="C55" s="197">
        <f t="shared" si="62"/>
        <v>4.9524929825860522E-4</v>
      </c>
      <c r="D55" s="197">
        <f t="shared" si="62"/>
        <v>6.1073497528241747E-4</v>
      </c>
      <c r="E55" s="197">
        <f t="shared" si="62"/>
        <v>1.2858863292534949E-3</v>
      </c>
      <c r="F55" s="197">
        <f t="shared" si="62"/>
        <v>7.6209308296424218E-4</v>
      </c>
      <c r="G55" s="197">
        <f t="shared" si="62"/>
        <v>9.1981565903844192E-4</v>
      </c>
      <c r="H55" s="197">
        <f t="shared" si="62"/>
        <v>1.4565256468209299E-3</v>
      </c>
      <c r="I55" s="197">
        <f t="shared" si="62"/>
        <v>1.6923523647490064E-3</v>
      </c>
      <c r="J55" s="197">
        <f t="shared" si="62"/>
        <v>1.893898401497233E-3</v>
      </c>
      <c r="K55" s="197">
        <f t="shared" si="62"/>
        <v>2.2315606895160437E-3</v>
      </c>
      <c r="L55" s="197">
        <f t="shared" si="62"/>
        <v>2.7758753030065531E-3</v>
      </c>
      <c r="M55" s="197">
        <f t="shared" si="62"/>
        <v>3.22159707090442E-3</v>
      </c>
      <c r="N55" s="197">
        <f t="shared" si="62"/>
        <v>6.064010288535703E-3</v>
      </c>
      <c r="O55" s="197">
        <f t="shared" si="62"/>
        <v>6.0580184318030379E-3</v>
      </c>
      <c r="P55" s="197">
        <f t="shared" si="62"/>
        <v>2.6907717032361618E-3</v>
      </c>
      <c r="Q55" s="197">
        <f t="shared" si="62"/>
        <v>7.5690138984391905E-3</v>
      </c>
      <c r="R55" s="197">
        <f t="shared" ref="R55:V55" si="63">IF(R47=0,0,R47/R$44)</f>
        <v>4.7216876519907917E-3</v>
      </c>
      <c r="S55" s="197">
        <f t="shared" si="63"/>
        <v>8.3026665845070541E-3</v>
      </c>
      <c r="T55" s="197">
        <f t="shared" si="63"/>
        <v>6.9286216174413041E-3</v>
      </c>
      <c r="U55" s="197">
        <f t="shared" si="63"/>
        <v>1.0244141242653651E-2</v>
      </c>
      <c r="V55" s="197">
        <f t="shared" si="63"/>
        <v>5.3280334012055447E-3</v>
      </c>
      <c r="W55" s="197">
        <f t="shared" ref="W55:Y55" si="64">IF(W47=0,0,W47/W$44)</f>
        <v>8.9490193671526979E-3</v>
      </c>
      <c r="X55" s="197">
        <f t="shared" si="64"/>
        <v>1.2771674217954096E-2</v>
      </c>
      <c r="Y55" s="197">
        <f t="shared" si="64"/>
        <v>9.0406055967670127E-3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0.12807421119238235</v>
      </c>
      <c r="C56" s="197">
        <f t="shared" si="65"/>
        <v>0.11441992915794047</v>
      </c>
      <c r="D56" s="197">
        <f t="shared" si="65"/>
        <v>0.12723875222005218</v>
      </c>
      <c r="E56" s="197">
        <f t="shared" si="65"/>
        <v>0.12649420832856564</v>
      </c>
      <c r="F56" s="197">
        <f t="shared" si="65"/>
        <v>0.1335601689043899</v>
      </c>
      <c r="G56" s="197">
        <f t="shared" si="65"/>
        <v>0.11809205529301693</v>
      </c>
      <c r="H56" s="197">
        <f t="shared" si="65"/>
        <v>0.13800703682068441</v>
      </c>
      <c r="I56" s="197">
        <f t="shared" si="65"/>
        <v>0.12967623041602092</v>
      </c>
      <c r="J56" s="197">
        <f t="shared" si="65"/>
        <v>0.13210569575240055</v>
      </c>
      <c r="K56" s="197">
        <f t="shared" si="65"/>
        <v>0.13905166081296519</v>
      </c>
      <c r="L56" s="197">
        <f t="shared" si="65"/>
        <v>0.13420853384313736</v>
      </c>
      <c r="M56" s="197">
        <f t="shared" si="65"/>
        <v>0.13976007523601305</v>
      </c>
      <c r="N56" s="197">
        <f t="shared" si="65"/>
        <v>0.14144813104201132</v>
      </c>
      <c r="O56" s="197">
        <f t="shared" si="65"/>
        <v>0.14099389091396664</v>
      </c>
      <c r="P56" s="197">
        <f t="shared" si="65"/>
        <v>0.16027655093533463</v>
      </c>
      <c r="Q56" s="197">
        <f t="shared" si="65"/>
        <v>0.14632564377856702</v>
      </c>
      <c r="R56" s="197">
        <f t="shared" ref="R56:V56" si="66">IF(R48=0,0,R48/R$44)</f>
        <v>0.14194018328279187</v>
      </c>
      <c r="S56" s="197">
        <f t="shared" si="66"/>
        <v>0.1434196042696578</v>
      </c>
      <c r="T56" s="197">
        <f t="shared" si="66"/>
        <v>0.14921667129311489</v>
      </c>
      <c r="U56" s="197">
        <f t="shared" si="66"/>
        <v>0.14894257416320056</v>
      </c>
      <c r="V56" s="197">
        <f t="shared" si="66"/>
        <v>0.14362873492921172</v>
      </c>
      <c r="W56" s="197">
        <f t="shared" ref="W56:Y56" si="67">IF(W48=0,0,W48/W$44)</f>
        <v>0.13259958929530372</v>
      </c>
      <c r="X56" s="197">
        <f t="shared" si="67"/>
        <v>0.14417440592945732</v>
      </c>
      <c r="Y56" s="197">
        <f t="shared" si="67"/>
        <v>0.14352347537697072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3.9514416187658954E-2</v>
      </c>
      <c r="C57" s="198">
        <f t="shared" si="68"/>
        <v>4.1371996133985602E-2</v>
      </c>
      <c r="D57" s="198">
        <f t="shared" si="68"/>
        <v>4.2771605701162244E-2</v>
      </c>
      <c r="E57" s="198">
        <f t="shared" si="68"/>
        <v>4.4475134161460629E-2</v>
      </c>
      <c r="F57" s="198">
        <f t="shared" si="68"/>
        <v>4.1900142614760702E-2</v>
      </c>
      <c r="G57" s="198">
        <f t="shared" si="68"/>
        <v>4.1422475768472182E-2</v>
      </c>
      <c r="H57" s="198">
        <f t="shared" si="68"/>
        <v>4.1518543508042356E-2</v>
      </c>
      <c r="I57" s="198">
        <f t="shared" si="68"/>
        <v>4.2236409557481314E-2</v>
      </c>
      <c r="J57" s="198">
        <f t="shared" si="68"/>
        <v>4.1924837232990189E-2</v>
      </c>
      <c r="K57" s="198">
        <f t="shared" si="68"/>
        <v>3.5733170345017273E-2</v>
      </c>
      <c r="L57" s="198">
        <f t="shared" si="68"/>
        <v>3.2640921315903737E-2</v>
      </c>
      <c r="M57" s="198">
        <f t="shared" si="68"/>
        <v>3.4771893527271731E-2</v>
      </c>
      <c r="N57" s="198">
        <f t="shared" si="68"/>
        <v>3.6081508336734472E-2</v>
      </c>
      <c r="O57" s="198">
        <f t="shared" si="68"/>
        <v>3.6653440037738447E-2</v>
      </c>
      <c r="P57" s="198">
        <f t="shared" si="68"/>
        <v>4.354322665853589E-2</v>
      </c>
      <c r="Q57" s="198">
        <f t="shared" si="68"/>
        <v>3.976881544755239E-2</v>
      </c>
      <c r="R57" s="198">
        <f t="shared" ref="R57:V57" si="69">IF(R49=0,0,R49/R$44)</f>
        <v>3.8687985640308196E-2</v>
      </c>
      <c r="S57" s="198">
        <f t="shared" si="69"/>
        <v>3.8666129006868902E-2</v>
      </c>
      <c r="T57" s="198">
        <f t="shared" si="69"/>
        <v>4.0009367449773091E-2</v>
      </c>
      <c r="U57" s="198">
        <f t="shared" si="69"/>
        <v>3.9653670006290241E-2</v>
      </c>
      <c r="V57" s="198">
        <f t="shared" si="69"/>
        <v>5.2112584670445446E-2</v>
      </c>
      <c r="W57" s="198">
        <f t="shared" ref="W57:Y57" si="70">IF(W49=0,0,W49/W$44)</f>
        <v>4.8871008197685264E-2</v>
      </c>
      <c r="X57" s="198">
        <f t="shared" si="70"/>
        <v>4.2492666592694489E-2</v>
      </c>
      <c r="Y57" s="198">
        <f t="shared" si="70"/>
        <v>4.0270043970735907E-2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0.11674495437463808</v>
      </c>
      <c r="C58" s="195">
        <f t="shared" si="71"/>
        <v>0.11098387540191462</v>
      </c>
      <c r="D58" s="195">
        <f t="shared" si="71"/>
        <v>0.11731151494115138</v>
      </c>
      <c r="E58" s="195">
        <f t="shared" si="71"/>
        <v>0.10914235686676216</v>
      </c>
      <c r="F58" s="195">
        <f t="shared" si="71"/>
        <v>0.11243514935862982</v>
      </c>
      <c r="G58" s="195">
        <f t="shared" si="71"/>
        <v>0.11005278981112115</v>
      </c>
      <c r="H58" s="195">
        <f t="shared" si="71"/>
        <v>0.12027499980351283</v>
      </c>
      <c r="I58" s="195">
        <f t="shared" si="71"/>
        <v>0.12574978275693463</v>
      </c>
      <c r="J58" s="195">
        <f t="shared" si="71"/>
        <v>0.12293120563545643</v>
      </c>
      <c r="K58" s="195">
        <f t="shared" si="71"/>
        <v>0.12913963388613986</v>
      </c>
      <c r="L58" s="195">
        <f t="shared" si="71"/>
        <v>0.12929919336269444</v>
      </c>
      <c r="M58" s="195">
        <f t="shared" si="71"/>
        <v>0.13587947067157696</v>
      </c>
      <c r="N58" s="195">
        <f t="shared" si="71"/>
        <v>0.1363437702851675</v>
      </c>
      <c r="O58" s="195">
        <f t="shared" si="71"/>
        <v>0.13982147587513533</v>
      </c>
      <c r="P58" s="195">
        <f t="shared" si="71"/>
        <v>0.15721731335091255</v>
      </c>
      <c r="Q58" s="195">
        <f t="shared" si="71"/>
        <v>0.14146772097835658</v>
      </c>
      <c r="R58" s="195">
        <f t="shared" ref="R58:V58" si="72">IF(R50=0,0,R50/R$44)</f>
        <v>0.1440834276487041</v>
      </c>
      <c r="S58" s="195">
        <f t="shared" si="72"/>
        <v>0.14800860588269557</v>
      </c>
      <c r="T58" s="195">
        <f t="shared" si="72"/>
        <v>0.1604259466197468</v>
      </c>
      <c r="U58" s="195">
        <f t="shared" si="72"/>
        <v>0.16085260604744636</v>
      </c>
      <c r="V58" s="195">
        <f t="shared" si="72"/>
        <v>0.16517768725104343</v>
      </c>
      <c r="W58" s="195">
        <f t="shared" ref="W58:Y58" si="73">IF(W50=0,0,W50/W$44)</f>
        <v>0.16097528436280917</v>
      </c>
      <c r="X58" s="195">
        <f t="shared" si="73"/>
        <v>0.17519474530064663</v>
      </c>
      <c r="Y58" s="195">
        <f t="shared" si="73"/>
        <v>0.17350342867394977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1324.2295504799999</v>
      </c>
      <c r="C62" s="22">
        <v>1264.9918194000002</v>
      </c>
      <c r="D62" s="22">
        <v>1495.0931101199999</v>
      </c>
      <c r="E62" s="22">
        <v>1670.9759690400001</v>
      </c>
      <c r="F62" s="22">
        <v>1623.53442096</v>
      </c>
      <c r="G62" s="22">
        <v>1464.8764510799999</v>
      </c>
      <c r="H62" s="22">
        <v>1375.2312606</v>
      </c>
      <c r="I62" s="22">
        <v>1069.11404928</v>
      </c>
      <c r="J62" s="22">
        <v>1199.28991572</v>
      </c>
      <c r="K62" s="22">
        <v>1149.7051346400001</v>
      </c>
      <c r="L62" s="22">
        <v>1205.8102349999999</v>
      </c>
      <c r="M62" s="22">
        <v>1030.5812692800005</v>
      </c>
      <c r="N62" s="22">
        <v>942.76777319999997</v>
      </c>
      <c r="O62" s="22">
        <v>820.67336892000003</v>
      </c>
      <c r="P62" s="22">
        <v>657.03995495999993</v>
      </c>
      <c r="Q62" s="22">
        <v>705.86533584000028</v>
      </c>
      <c r="R62" s="22">
        <v>701.51175863999993</v>
      </c>
      <c r="S62" s="22">
        <v>680.72773751999989</v>
      </c>
      <c r="T62" s="22">
        <v>633.9054020399999</v>
      </c>
      <c r="U62" s="22">
        <v>623.95077096</v>
      </c>
      <c r="V62" s="22">
        <v>648.05069988000014</v>
      </c>
      <c r="W62" s="22">
        <v>613.10677824000004</v>
      </c>
      <c r="X62" s="22">
        <v>609.14515140000003</v>
      </c>
      <c r="Y62" s="22">
        <v>563.57246699999996</v>
      </c>
      <c r="DA62" s="57" t="s">
        <v>251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1186.59381048</v>
      </c>
      <c r="C64" s="98">
        <v>1119.6815994000001</v>
      </c>
      <c r="D64" s="98">
        <v>1334.5349101199999</v>
      </c>
      <c r="E64" s="98">
        <v>1468.3595990400001</v>
      </c>
      <c r="F64" s="98">
        <v>1393.30002096</v>
      </c>
      <c r="G64" s="98">
        <v>1233.58176108</v>
      </c>
      <c r="H64" s="98">
        <v>1155.8017206</v>
      </c>
      <c r="I64" s="98">
        <v>868.76972927999998</v>
      </c>
      <c r="J64" s="98">
        <v>959.05849572</v>
      </c>
      <c r="K64" s="98">
        <v>900.5874746400001</v>
      </c>
      <c r="L64" s="98">
        <v>938.71813499999996</v>
      </c>
      <c r="M64" s="98">
        <v>764.59994928000026</v>
      </c>
      <c r="N64" s="98">
        <v>667.49629319999997</v>
      </c>
      <c r="O64" s="98">
        <v>551.96558891999996</v>
      </c>
      <c r="P64" s="98">
        <v>449.02115495999993</v>
      </c>
      <c r="Q64" s="98">
        <v>462.80647584000019</v>
      </c>
      <c r="R64" s="98">
        <v>431.49123864000001</v>
      </c>
      <c r="S64" s="98">
        <v>401.09493131999989</v>
      </c>
      <c r="T64" s="98">
        <v>373.31863559999999</v>
      </c>
      <c r="U64" s="98">
        <v>375.54300036000001</v>
      </c>
      <c r="V64" s="98">
        <v>400.00585139999998</v>
      </c>
      <c r="W64" s="98">
        <v>348.98046084000003</v>
      </c>
      <c r="X64" s="98">
        <v>373.66807175999998</v>
      </c>
      <c r="Y64" s="98">
        <v>366.06184775999998</v>
      </c>
      <c r="DA64" s="63"/>
    </row>
    <row r="65" spans="1:105" ht="12" customHeight="1" x14ac:dyDescent="0.25">
      <c r="A65" s="97" t="s">
        <v>74</v>
      </c>
      <c r="B65" s="98">
        <v>122.36972904</v>
      </c>
      <c r="C65" s="98">
        <v>122.36972904</v>
      </c>
      <c r="D65" s="98">
        <v>149.23139904000001</v>
      </c>
      <c r="E65" s="98">
        <v>149.23139904000001</v>
      </c>
      <c r="F65" s="98">
        <v>128.33903952000003</v>
      </c>
      <c r="G65" s="98">
        <v>134.30835000000002</v>
      </c>
      <c r="H65" s="98">
        <v>101.47736952000001</v>
      </c>
      <c r="I65" s="98">
        <v>101.70134928000002</v>
      </c>
      <c r="J65" s="98">
        <v>116.23027571999999</v>
      </c>
      <c r="K65" s="98">
        <v>98.795745719999999</v>
      </c>
      <c r="L65" s="98">
        <v>95.889915000000002</v>
      </c>
      <c r="M65" s="98">
        <v>101.70134928000002</v>
      </c>
      <c r="N65" s="98">
        <v>92.984084280000019</v>
      </c>
      <c r="O65" s="98">
        <v>78.455385000000021</v>
      </c>
      <c r="P65" s="98">
        <v>63.926685720000016</v>
      </c>
      <c r="Q65" s="98">
        <v>87.172650000000004</v>
      </c>
      <c r="R65" s="98">
        <v>84.266819280000021</v>
      </c>
      <c r="S65" s="98">
        <v>83.714820480000029</v>
      </c>
      <c r="T65" s="98">
        <v>74.98892339999999</v>
      </c>
      <c r="U65" s="98">
        <v>72.039477960000013</v>
      </c>
      <c r="V65" s="98">
        <v>68.979632759999987</v>
      </c>
      <c r="W65" s="98">
        <v>77.76663588000001</v>
      </c>
      <c r="X65" s="98">
        <v>70.499333159999992</v>
      </c>
      <c r="Y65" s="98">
        <v>65.806661880000007</v>
      </c>
      <c r="DA65" s="63" t="s">
        <v>253</v>
      </c>
    </row>
    <row r="66" spans="1:105" ht="12" customHeight="1" x14ac:dyDescent="0.25">
      <c r="A66" s="97" t="s">
        <v>196</v>
      </c>
      <c r="B66" s="98">
        <v>1064.22408144</v>
      </c>
      <c r="C66" s="98">
        <v>997.31187036000006</v>
      </c>
      <c r="D66" s="98">
        <v>1185.3035110799999</v>
      </c>
      <c r="E66" s="98">
        <v>1319.1282000000001</v>
      </c>
      <c r="F66" s="98">
        <v>1264.9609814400001</v>
      </c>
      <c r="G66" s="98">
        <v>1099.27341108</v>
      </c>
      <c r="H66" s="98">
        <v>1054.32435108</v>
      </c>
      <c r="I66" s="98">
        <v>767.06837999999993</v>
      </c>
      <c r="J66" s="98">
        <v>842.82821999999999</v>
      </c>
      <c r="K66" s="98">
        <v>801.79172892000008</v>
      </c>
      <c r="L66" s="98">
        <v>842.82821999999999</v>
      </c>
      <c r="M66" s="98">
        <v>662.89860000000022</v>
      </c>
      <c r="N66" s="98">
        <v>574.51220891999992</v>
      </c>
      <c r="O66" s="98">
        <v>473.51020391999992</v>
      </c>
      <c r="P66" s="98">
        <v>385.09446923999991</v>
      </c>
      <c r="Q66" s="98">
        <v>375.63382584000021</v>
      </c>
      <c r="R66" s="98">
        <v>347.22441935999996</v>
      </c>
      <c r="S66" s="98">
        <v>317.38011083999987</v>
      </c>
      <c r="T66" s="98">
        <v>298.32971220000002</v>
      </c>
      <c r="U66" s="98">
        <v>303.50352240000001</v>
      </c>
      <c r="V66" s="98">
        <v>331.02621864000002</v>
      </c>
      <c r="W66" s="98">
        <v>271.21382496000001</v>
      </c>
      <c r="X66" s="98">
        <v>303.16873859999998</v>
      </c>
      <c r="Y66" s="98">
        <v>300.25518588</v>
      </c>
      <c r="DA66" s="63" t="s">
        <v>254</v>
      </c>
    </row>
    <row r="67" spans="1:105" ht="12" customHeight="1" x14ac:dyDescent="0.25">
      <c r="A67" s="73" t="s">
        <v>189</v>
      </c>
      <c r="B67" s="98">
        <v>137.63574000000003</v>
      </c>
      <c r="C67" s="98">
        <v>145.31021999999999</v>
      </c>
      <c r="D67" s="98">
        <v>160.55820000000003</v>
      </c>
      <c r="E67" s="98">
        <v>202.61637000000002</v>
      </c>
      <c r="F67" s="98">
        <v>230.23440000000002</v>
      </c>
      <c r="G67" s="98">
        <v>231.29469</v>
      </c>
      <c r="H67" s="98">
        <v>219.42954</v>
      </c>
      <c r="I67" s="98">
        <v>200.34432000000004</v>
      </c>
      <c r="J67" s="98">
        <v>240.23142000000001</v>
      </c>
      <c r="K67" s="98">
        <v>249.11765999999992</v>
      </c>
      <c r="L67" s="98">
        <v>267.09210000000002</v>
      </c>
      <c r="M67" s="98">
        <v>265.9813200000001</v>
      </c>
      <c r="N67" s="98">
        <v>275.27148000000005</v>
      </c>
      <c r="O67" s="98">
        <v>268.70778000000001</v>
      </c>
      <c r="P67" s="98">
        <v>208.0188</v>
      </c>
      <c r="Q67" s="98">
        <v>243.05886000000007</v>
      </c>
      <c r="R67" s="98">
        <v>270.02051999999992</v>
      </c>
      <c r="S67" s="98">
        <v>279.63280620000006</v>
      </c>
      <c r="T67" s="98">
        <v>260.58676643999996</v>
      </c>
      <c r="U67" s="98">
        <v>248.40777059999999</v>
      </c>
      <c r="V67" s="98">
        <v>248.04484848000013</v>
      </c>
      <c r="W67" s="98">
        <v>264.12631740000006</v>
      </c>
      <c r="X67" s="98">
        <v>235.47707964000011</v>
      </c>
      <c r="Y67" s="98">
        <v>197.51061924000001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1324.2295504799999</v>
      </c>
      <c r="C78" s="203">
        <f t="shared" si="74"/>
        <v>1264.9918194000002</v>
      </c>
      <c r="D78" s="203">
        <f t="shared" si="74"/>
        <v>1495.0931101199997</v>
      </c>
      <c r="E78" s="203">
        <f t="shared" si="74"/>
        <v>1670.9759690400001</v>
      </c>
      <c r="F78" s="203">
        <f t="shared" si="74"/>
        <v>1623.5344209599998</v>
      </c>
      <c r="G78" s="203">
        <f t="shared" si="74"/>
        <v>1464.8764510800004</v>
      </c>
      <c r="H78" s="203">
        <f t="shared" si="74"/>
        <v>1375.2312605999998</v>
      </c>
      <c r="I78" s="203">
        <f t="shared" si="74"/>
        <v>1069.1140492799993</v>
      </c>
      <c r="J78" s="203">
        <f t="shared" si="74"/>
        <v>1199.2899157199995</v>
      </c>
      <c r="K78" s="203">
        <f t="shared" si="74"/>
        <v>1149.7051346399999</v>
      </c>
      <c r="L78" s="203">
        <f t="shared" si="74"/>
        <v>1205.8102349999999</v>
      </c>
      <c r="M78" s="203">
        <f t="shared" si="74"/>
        <v>1030.5812692800002</v>
      </c>
      <c r="N78" s="203">
        <f t="shared" si="74"/>
        <v>942.76777320000076</v>
      </c>
      <c r="O78" s="203">
        <f t="shared" si="74"/>
        <v>820.67336892000026</v>
      </c>
      <c r="P78" s="203">
        <f t="shared" si="74"/>
        <v>657.03995495999993</v>
      </c>
      <c r="Q78" s="203">
        <f t="shared" si="74"/>
        <v>705.86533584000028</v>
      </c>
      <c r="R78" s="203">
        <f t="shared" ref="R78:V78" si="75">R79+R84</f>
        <v>701.51175863999981</v>
      </c>
      <c r="S78" s="203">
        <f t="shared" si="75"/>
        <v>680.72773751999978</v>
      </c>
      <c r="T78" s="203">
        <f t="shared" si="75"/>
        <v>633.90540203999944</v>
      </c>
      <c r="U78" s="203">
        <f t="shared" si="75"/>
        <v>623.95077095999932</v>
      </c>
      <c r="V78" s="203">
        <f t="shared" si="75"/>
        <v>648.05069987999946</v>
      </c>
      <c r="W78" s="203">
        <f t="shared" ref="W78:Y78" si="76">W79+W84</f>
        <v>613.1067782399997</v>
      </c>
      <c r="X78" s="203">
        <f t="shared" si="76"/>
        <v>609.14515139999969</v>
      </c>
      <c r="Y78" s="203">
        <f t="shared" si="76"/>
        <v>563.57246699999996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1324.2295504799999</v>
      </c>
      <c r="C79" s="192">
        <f t="shared" si="77"/>
        <v>1264.9918194000002</v>
      </c>
      <c r="D79" s="192">
        <f t="shared" si="77"/>
        <v>1495.0931101199997</v>
      </c>
      <c r="E79" s="192">
        <f t="shared" si="77"/>
        <v>1670.9759690400001</v>
      </c>
      <c r="F79" s="192">
        <f t="shared" si="77"/>
        <v>1623.5344209599998</v>
      </c>
      <c r="G79" s="192">
        <f t="shared" si="77"/>
        <v>1464.8764510800004</v>
      </c>
      <c r="H79" s="192">
        <f t="shared" si="77"/>
        <v>1375.2312605999998</v>
      </c>
      <c r="I79" s="192">
        <f t="shared" si="77"/>
        <v>1069.1140492799993</v>
      </c>
      <c r="J79" s="192">
        <f t="shared" si="77"/>
        <v>1199.2899157199995</v>
      </c>
      <c r="K79" s="192">
        <f t="shared" si="77"/>
        <v>1149.7051346399999</v>
      </c>
      <c r="L79" s="192">
        <f t="shared" si="77"/>
        <v>1205.8102349999999</v>
      </c>
      <c r="M79" s="192">
        <f t="shared" si="77"/>
        <v>1030.5812692800002</v>
      </c>
      <c r="N79" s="192">
        <f t="shared" si="77"/>
        <v>942.76777320000076</v>
      </c>
      <c r="O79" s="192">
        <f t="shared" si="77"/>
        <v>820.67336892000026</v>
      </c>
      <c r="P79" s="192">
        <f t="shared" si="77"/>
        <v>657.03995495999993</v>
      </c>
      <c r="Q79" s="192">
        <f t="shared" si="77"/>
        <v>705.86533584000028</v>
      </c>
      <c r="R79" s="192">
        <f t="shared" ref="R79:V79" si="78">SUM(R80:R83)</f>
        <v>701.51175863999981</v>
      </c>
      <c r="S79" s="192">
        <f t="shared" si="78"/>
        <v>680.72773751999978</v>
      </c>
      <c r="T79" s="192">
        <f t="shared" si="78"/>
        <v>633.90540203999944</v>
      </c>
      <c r="U79" s="192">
        <f t="shared" si="78"/>
        <v>623.95077095999932</v>
      </c>
      <c r="V79" s="192">
        <f t="shared" si="78"/>
        <v>648.05069987999946</v>
      </c>
      <c r="W79" s="192">
        <f t="shared" ref="W79:Y79" si="79">SUM(W80:W83)</f>
        <v>613.1067782399997</v>
      </c>
      <c r="X79" s="192">
        <f t="shared" si="79"/>
        <v>609.14515139999969</v>
      </c>
      <c r="Y79" s="192">
        <f t="shared" si="79"/>
        <v>563.57246699999996</v>
      </c>
      <c r="DA79" s="213" t="s">
        <v>265</v>
      </c>
    </row>
    <row r="80" spans="1:105" ht="12" customHeight="1" x14ac:dyDescent="0.25">
      <c r="A80" s="97" t="s">
        <v>57</v>
      </c>
      <c r="B80" s="74">
        <v>1114.6037749802206</v>
      </c>
      <c r="C80" s="74">
        <v>1075.0874340196287</v>
      </c>
      <c r="D80" s="74">
        <v>1249.3199108457011</v>
      </c>
      <c r="E80" s="74">
        <v>1422.3566805109763</v>
      </c>
      <c r="F80" s="74">
        <v>1371.6076494548442</v>
      </c>
      <c r="G80" s="74">
        <v>1244.7376085826118</v>
      </c>
      <c r="H80" s="74">
        <v>1147.0422412914304</v>
      </c>
      <c r="I80" s="74">
        <v>888.51126693757953</v>
      </c>
      <c r="J80" s="74">
        <v>1002.5229404869624</v>
      </c>
      <c r="K80" s="74">
        <v>947.23819861934351</v>
      </c>
      <c r="L80" s="74">
        <v>1003.9727234841733</v>
      </c>
      <c r="M80" s="74">
        <v>845.00967733684627</v>
      </c>
      <c r="N80" s="74">
        <v>767.68323406937645</v>
      </c>
      <c r="O80" s="74">
        <v>663.3550096236014</v>
      </c>
      <c r="P80" s="74">
        <v>508.80412228614506</v>
      </c>
      <c r="Q80" s="74">
        <v>562.44672745241701</v>
      </c>
      <c r="R80" s="74">
        <v>564.47636380813924</v>
      </c>
      <c r="S80" s="74">
        <v>546.40528559708264</v>
      </c>
      <c r="T80" s="74">
        <v>503.13961939918318</v>
      </c>
      <c r="U80" s="74">
        <v>496.35039681698299</v>
      </c>
      <c r="V80" s="74">
        <v>506.9350747890706</v>
      </c>
      <c r="W80" s="74">
        <v>485.41105997295665</v>
      </c>
      <c r="X80" s="74">
        <v>485.88156086020433</v>
      </c>
      <c r="Y80" s="74">
        <v>451.29058643251318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148.78158965943067</v>
      </c>
      <c r="C82" s="74">
        <v>126.57535440712427</v>
      </c>
      <c r="D82" s="74">
        <v>168.45902665993916</v>
      </c>
      <c r="E82" s="74">
        <v>186.00544236348742</v>
      </c>
      <c r="F82" s="74">
        <v>192.46724390267045</v>
      </c>
      <c r="G82" s="74">
        <v>153.5748172142255</v>
      </c>
      <c r="H82" s="74">
        <v>170.28977709793023</v>
      </c>
      <c r="I82" s="74">
        <v>125.55670728310419</v>
      </c>
      <c r="J82" s="74">
        <v>142.92457536415881</v>
      </c>
      <c r="K82" s="74">
        <v>146.19144692068116</v>
      </c>
      <c r="L82" s="74">
        <v>148.20911887862462</v>
      </c>
      <c r="M82" s="74">
        <v>132.38590286945157</v>
      </c>
      <c r="N82" s="74">
        <v>122.17644684401178</v>
      </c>
      <c r="O82" s="74">
        <v>105.59768385647014</v>
      </c>
      <c r="P82" s="74">
        <v>97.113913137628813</v>
      </c>
      <c r="Q82" s="74">
        <v>93.346617875855387</v>
      </c>
      <c r="R82" s="74">
        <v>88.547685971860773</v>
      </c>
      <c r="S82" s="74">
        <v>88.29316899291733</v>
      </c>
      <c r="T82" s="74">
        <v>87.320840500816672</v>
      </c>
      <c r="U82" s="74">
        <v>86.451772268017024</v>
      </c>
      <c r="V82" s="74">
        <v>85.932810440929629</v>
      </c>
      <c r="W82" s="74">
        <v>75.696369127043639</v>
      </c>
      <c r="X82" s="74">
        <v>83.855085399795598</v>
      </c>
      <c r="Y82" s="74">
        <v>77.96899641748665</v>
      </c>
      <c r="DA82" s="90" t="s">
        <v>268</v>
      </c>
    </row>
    <row r="83" spans="1:105" ht="12" customHeight="1" x14ac:dyDescent="0.25">
      <c r="A83" s="107" t="s">
        <v>54</v>
      </c>
      <c r="B83" s="193">
        <v>60.844185840348601</v>
      </c>
      <c r="C83" s="193">
        <v>63.329030973247129</v>
      </c>
      <c r="D83" s="193">
        <v>77.314172614359549</v>
      </c>
      <c r="E83" s="193">
        <v>62.613846165536472</v>
      </c>
      <c r="F83" s="193">
        <v>59.459527602485238</v>
      </c>
      <c r="G83" s="193">
        <v>66.564025283163048</v>
      </c>
      <c r="H83" s="193">
        <v>57.899242210639137</v>
      </c>
      <c r="I83" s="193">
        <v>55.046075059315697</v>
      </c>
      <c r="J83" s="193">
        <v>53.842399868878474</v>
      </c>
      <c r="K83" s="193">
        <v>56.27548909997509</v>
      </c>
      <c r="L83" s="193">
        <v>53.62839263720214</v>
      </c>
      <c r="M83" s="193">
        <v>53.185689073702513</v>
      </c>
      <c r="N83" s="193">
        <v>52.908092286612494</v>
      </c>
      <c r="O83" s="193">
        <v>51.720675439928698</v>
      </c>
      <c r="P83" s="193">
        <v>51.121919536226045</v>
      </c>
      <c r="Q83" s="193">
        <v>50.071990511727854</v>
      </c>
      <c r="R83" s="193">
        <v>48.487708859999785</v>
      </c>
      <c r="S83" s="193">
        <v>46.029282929999766</v>
      </c>
      <c r="T83" s="193">
        <v>43.444942139999661</v>
      </c>
      <c r="U83" s="193">
        <v>41.14860187499923</v>
      </c>
      <c r="V83" s="193">
        <v>55.182814649999322</v>
      </c>
      <c r="W83" s="193">
        <v>51.999349139999417</v>
      </c>
      <c r="X83" s="193">
        <v>39.408505139999804</v>
      </c>
      <c r="Y83" s="193">
        <v>34.312884150000144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0.84169982053051506</v>
      </c>
      <c r="C88" s="196">
        <f t="shared" si="86"/>
        <v>0.84987698539390932</v>
      </c>
      <c r="D88" s="196">
        <f t="shared" si="86"/>
        <v>0.83561344934927018</v>
      </c>
      <c r="E88" s="196">
        <f t="shared" si="86"/>
        <v>0.85121312745636957</v>
      </c>
      <c r="F88" s="196">
        <f t="shared" si="86"/>
        <v>0.84482819196639469</v>
      </c>
      <c r="G88" s="196">
        <f t="shared" si="86"/>
        <v>0.849721904987217</v>
      </c>
      <c r="H88" s="196">
        <f t="shared" si="86"/>
        <v>0.83407225690244069</v>
      </c>
      <c r="I88" s="196">
        <f t="shared" si="86"/>
        <v>0.83107248243155374</v>
      </c>
      <c r="J88" s="196">
        <f t="shared" si="86"/>
        <v>0.83593043462313521</v>
      </c>
      <c r="K88" s="196">
        <f t="shared" si="86"/>
        <v>0.82389664104261517</v>
      </c>
      <c r="L88" s="196">
        <f t="shared" si="86"/>
        <v>0.83261254079848923</v>
      </c>
      <c r="M88" s="196">
        <f t="shared" si="86"/>
        <v>0.81993502358838644</v>
      </c>
      <c r="N88" s="196">
        <f t="shared" si="86"/>
        <v>0.81428667365629026</v>
      </c>
      <c r="O88" s="196">
        <f t="shared" si="86"/>
        <v>0.80830575810760308</v>
      </c>
      <c r="P88" s="196">
        <f t="shared" si="86"/>
        <v>0.77438840430506339</v>
      </c>
      <c r="Q88" s="196">
        <f t="shared" si="86"/>
        <v>0.79681873991317198</v>
      </c>
      <c r="R88" s="196">
        <f t="shared" ref="R88:V88" si="87">IF(R80=0,0,R80/R$78)</f>
        <v>0.80465702371471715</v>
      </c>
      <c r="S88" s="196">
        <f t="shared" si="87"/>
        <v>0.80267815674402321</v>
      </c>
      <c r="T88" s="196">
        <f t="shared" si="87"/>
        <v>0.79371404278936097</v>
      </c>
      <c r="U88" s="196">
        <f t="shared" si="87"/>
        <v>0.79549608706037389</v>
      </c>
      <c r="V88" s="196">
        <f t="shared" si="87"/>
        <v>0.78224601081819767</v>
      </c>
      <c r="W88" s="196">
        <f t="shared" ref="W88:Y88" si="88">IF(W80=0,0,W80/W$78)</f>
        <v>0.79172352549484171</v>
      </c>
      <c r="X88" s="196">
        <f t="shared" si="88"/>
        <v>0.79764496153913667</v>
      </c>
      <c r="Y88" s="196">
        <f t="shared" si="88"/>
        <v>0.80076762591830664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0.11235332243227851</v>
      </c>
      <c r="C90" s="197">
        <f t="shared" si="92"/>
        <v>0.10006021577843908</v>
      </c>
      <c r="D90" s="197">
        <f t="shared" si="92"/>
        <v>0.11267460569490434</v>
      </c>
      <c r="E90" s="197">
        <f t="shared" si="92"/>
        <v>0.11131545025770194</v>
      </c>
      <c r="F90" s="197">
        <f t="shared" si="92"/>
        <v>0.11854829895683031</v>
      </c>
      <c r="G90" s="197">
        <f t="shared" si="92"/>
        <v>0.10483806815311991</v>
      </c>
      <c r="H90" s="197">
        <f t="shared" si="92"/>
        <v>0.12382628433245073</v>
      </c>
      <c r="I90" s="197">
        <f t="shared" si="92"/>
        <v>0.11743995635232839</v>
      </c>
      <c r="J90" s="197">
        <f t="shared" si="92"/>
        <v>0.11917433265362976</v>
      </c>
      <c r="K90" s="197">
        <f t="shared" si="92"/>
        <v>0.12715560061098377</v>
      </c>
      <c r="L90" s="197">
        <f t="shared" si="92"/>
        <v>0.122912473768001</v>
      </c>
      <c r="M90" s="197">
        <f t="shared" si="92"/>
        <v>0.12845750918987781</v>
      </c>
      <c r="N90" s="197">
        <f t="shared" si="92"/>
        <v>0.12959336362263732</v>
      </c>
      <c r="O90" s="197">
        <f t="shared" si="92"/>
        <v>0.12867200015937627</v>
      </c>
      <c r="P90" s="197">
        <f t="shared" si="92"/>
        <v>0.14780518658647027</v>
      </c>
      <c r="Q90" s="197">
        <f t="shared" si="92"/>
        <v>0.13224423007650629</v>
      </c>
      <c r="R90" s="197">
        <f t="shared" ref="R90:V90" si="93">IF(R82=0,0,R82/R$78)</f>
        <v>0.12622409372513665</v>
      </c>
      <c r="S90" s="197">
        <f t="shared" si="93"/>
        <v>0.12970408597508234</v>
      </c>
      <c r="T90" s="197">
        <f t="shared" si="93"/>
        <v>0.13775058584420571</v>
      </c>
      <c r="U90" s="197">
        <f t="shared" si="93"/>
        <v>0.13855543785129698</v>
      </c>
      <c r="V90" s="197">
        <f t="shared" si="93"/>
        <v>0.13260198693843234</v>
      </c>
      <c r="W90" s="197">
        <f t="shared" ref="W90:Y90" si="94">IF(W82=0,0,W82/W$78)</f>
        <v>0.12346359853391217</v>
      </c>
      <c r="X90" s="197">
        <f t="shared" si="94"/>
        <v>0.13766026899675926</v>
      </c>
      <c r="Y90" s="197">
        <f t="shared" si="94"/>
        <v>0.13834777421354522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4.5946857037206364E-2</v>
      </c>
      <c r="C91" s="198">
        <f t="shared" si="95"/>
        <v>5.006279882765155E-2</v>
      </c>
      <c r="D91" s="198">
        <f t="shared" si="95"/>
        <v>5.1711944955825616E-2</v>
      </c>
      <c r="E91" s="198">
        <f t="shared" si="95"/>
        <v>3.7471422285928521E-2</v>
      </c>
      <c r="F91" s="198">
        <f t="shared" si="95"/>
        <v>3.6623509076775022E-2</v>
      </c>
      <c r="G91" s="198">
        <f t="shared" si="95"/>
        <v>4.5440026859663009E-2</v>
      </c>
      <c r="H91" s="198">
        <f t="shared" si="95"/>
        <v>4.2101458765108547E-2</v>
      </c>
      <c r="I91" s="198">
        <f t="shared" si="95"/>
        <v>5.1487561216117937E-2</v>
      </c>
      <c r="J91" s="198">
        <f t="shared" si="95"/>
        <v>4.4895232723235173E-2</v>
      </c>
      <c r="K91" s="198">
        <f t="shared" si="95"/>
        <v>4.8947758346400957E-2</v>
      </c>
      <c r="L91" s="198">
        <f t="shared" si="95"/>
        <v>4.4474985433509896E-2</v>
      </c>
      <c r="M91" s="198">
        <f t="shared" si="95"/>
        <v>5.1607467221735821E-2</v>
      </c>
      <c r="N91" s="198">
        <f t="shared" si="95"/>
        <v>5.6119962721072413E-2</v>
      </c>
      <c r="O91" s="198">
        <f t="shared" si="95"/>
        <v>6.3022241733020651E-2</v>
      </c>
      <c r="P91" s="198">
        <f t="shared" si="95"/>
        <v>7.7806409108466326E-2</v>
      </c>
      <c r="Q91" s="198">
        <f t="shared" si="95"/>
        <v>7.0937030010321631E-2</v>
      </c>
      <c r="R91" s="198">
        <f t="shared" ref="R91:V91" si="96">IF(R83=0,0,R83/R$78)</f>
        <v>6.9118882560146214E-2</v>
      </c>
      <c r="S91" s="198">
        <f t="shared" si="96"/>
        <v>6.7617757280894447E-2</v>
      </c>
      <c r="T91" s="198">
        <f t="shared" si="96"/>
        <v>6.8535371366433451E-2</v>
      </c>
      <c r="U91" s="198">
        <f t="shared" si="96"/>
        <v>6.5948475088329073E-2</v>
      </c>
      <c r="V91" s="198">
        <f t="shared" si="96"/>
        <v>8.5152002243370176E-2</v>
      </c>
      <c r="W91" s="198">
        <f t="shared" ref="W91:Y91" si="97">IF(W83=0,0,W83/W$78)</f>
        <v>8.4812875971246163E-2</v>
      </c>
      <c r="X91" s="198">
        <f t="shared" si="97"/>
        <v>6.4694769464104157E-2</v>
      </c>
      <c r="Y91" s="198">
        <f t="shared" si="97"/>
        <v>6.0884599868148183E-2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20761.444044363303</v>
      </c>
      <c r="C96" s="203">
        <f t="shared" si="101"/>
        <v>22127.858705343704</v>
      </c>
      <c r="D96" s="203">
        <f t="shared" si="101"/>
        <v>21185.865635905539</v>
      </c>
      <c r="E96" s="203">
        <f t="shared" si="101"/>
        <v>23060.135258377999</v>
      </c>
      <c r="F96" s="203">
        <f t="shared" si="101"/>
        <v>22534.256775837821</v>
      </c>
      <c r="G96" s="203">
        <f t="shared" si="101"/>
        <v>23162.26985684946</v>
      </c>
      <c r="H96" s="203">
        <f t="shared" si="101"/>
        <v>21133.219840108341</v>
      </c>
      <c r="I96" s="203">
        <f t="shared" si="101"/>
        <v>20356.342181299213</v>
      </c>
      <c r="J96" s="203">
        <f t="shared" si="101"/>
        <v>20901.35798339931</v>
      </c>
      <c r="K96" s="203">
        <f t="shared" si="101"/>
        <v>19739.671716812049</v>
      </c>
      <c r="L96" s="203">
        <f t="shared" si="101"/>
        <v>19720.741326205327</v>
      </c>
      <c r="M96" s="203">
        <f t="shared" si="101"/>
        <v>18594.124374890562</v>
      </c>
      <c r="N96" s="203">
        <f t="shared" si="101"/>
        <v>17529.515076783478</v>
      </c>
      <c r="O96" s="203">
        <f t="shared" si="101"/>
        <v>17177.219730506953</v>
      </c>
      <c r="P96" s="203">
        <f t="shared" si="101"/>
        <v>14650.858648574978</v>
      </c>
      <c r="Q96" s="203">
        <f t="shared" si="101"/>
        <v>15986.826542877074</v>
      </c>
      <c r="R96" s="203">
        <f t="shared" si="101"/>
        <v>16107.155157722365</v>
      </c>
      <c r="S96" s="203">
        <f t="shared" si="101"/>
        <v>15768.326059973262</v>
      </c>
      <c r="T96" s="203">
        <f t="shared" si="101"/>
        <v>14741.066546914693</v>
      </c>
      <c r="U96" s="203">
        <f t="shared" si="101"/>
        <v>14155.852456916862</v>
      </c>
      <c r="V96" s="203">
        <f t="shared" si="101"/>
        <v>14265.019647931576</v>
      </c>
      <c r="W96" s="203">
        <f t="shared" si="101"/>
        <v>15132.331128107202</v>
      </c>
      <c r="X96" s="203">
        <f t="shared" ref="X96:Y96" si="102">X44*11630*1000/X$6</f>
        <v>13388.216677791333</v>
      </c>
      <c r="Y96" s="203">
        <f t="shared" si="102"/>
        <v>13064.959041223985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18337.65020665251</v>
      </c>
      <c r="C97" s="192">
        <f t="shared" si="103"/>
        <v>19672.023191878667</v>
      </c>
      <c r="D97" s="192">
        <f t="shared" si="103"/>
        <v>18700.519642817781</v>
      </c>
      <c r="E97" s="192">
        <f t="shared" si="103"/>
        <v>20543.297746612305</v>
      </c>
      <c r="F97" s="192">
        <f t="shared" si="103"/>
        <v>20000.614249560778</v>
      </c>
      <c r="G97" s="192">
        <f t="shared" si="103"/>
        <v>20613.197440745138</v>
      </c>
      <c r="H97" s="192">
        <f t="shared" si="103"/>
        <v>18591.421827991715</v>
      </c>
      <c r="I97" s="192">
        <f t="shared" si="103"/>
        <v>17796.536574275011</v>
      </c>
      <c r="J97" s="192">
        <f t="shared" si="103"/>
        <v>18331.928847081759</v>
      </c>
      <c r="K97" s="192">
        <f t="shared" si="103"/>
        <v>17190.497738270351</v>
      </c>
      <c r="L97" s="192">
        <f t="shared" si="103"/>
        <v>17170.865380212625</v>
      </c>
      <c r="M97" s="192">
        <f t="shared" si="103"/>
        <v>16067.564597228966</v>
      </c>
      <c r="N97" s="192">
        <f t="shared" si="103"/>
        <v>15139.474899944131</v>
      </c>
      <c r="O97" s="192">
        <f t="shared" si="103"/>
        <v>14775.475516355978</v>
      </c>
      <c r="P97" s="192">
        <f t="shared" si="103"/>
        <v>12347.490013562039</v>
      </c>
      <c r="Q97" s="192">
        <f t="shared" si="103"/>
        <v>13725.206626179955</v>
      </c>
      <c r="R97" s="192">
        <f t="shared" si="103"/>
        <v>13786.381032928226</v>
      </c>
      <c r="S97" s="192">
        <f t="shared" si="103"/>
        <v>13434.478102732841</v>
      </c>
      <c r="T97" s="192">
        <f t="shared" si="103"/>
        <v>12376.216991941217</v>
      </c>
      <c r="U97" s="192">
        <f t="shared" si="103"/>
        <v>11878.84669839864</v>
      </c>
      <c r="V97" s="192">
        <f t="shared" si="103"/>
        <v>11908.756693895546</v>
      </c>
      <c r="W97" s="192">
        <f t="shared" si="103"/>
        <v>12696.399821687955</v>
      </c>
      <c r="X97" s="192">
        <f t="shared" ref="X97:Y97" si="104">X45*11630*1000/X$6</f>
        <v>11042.671466895812</v>
      </c>
      <c r="Y97" s="192">
        <f t="shared" si="104"/>
        <v>10798.143852086903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14848.91296714278</v>
      </c>
      <c r="C98" s="74">
        <f t="shared" si="105"/>
        <v>16213.722675089677</v>
      </c>
      <c r="D98" s="74">
        <f t="shared" si="105"/>
        <v>15085.764094061242</v>
      </c>
      <c r="E98" s="74">
        <f t="shared" si="105"/>
        <v>16571.068871076863</v>
      </c>
      <c r="F98" s="74">
        <f t="shared" si="105"/>
        <v>16029.573334601137</v>
      </c>
      <c r="G98" s="74">
        <f t="shared" si="105"/>
        <v>16897.173807696927</v>
      </c>
      <c r="H98" s="74">
        <f t="shared" si="105"/>
        <v>14766.687195284678</v>
      </c>
      <c r="I98" s="74">
        <f t="shared" si="105"/>
        <v>14262.57394585574</v>
      </c>
      <c r="J98" s="74">
        <f t="shared" si="105"/>
        <v>14654.869328638446</v>
      </c>
      <c r="K98" s="74">
        <f t="shared" si="105"/>
        <v>13696.252274706167</v>
      </c>
      <c r="L98" s="74">
        <f t="shared" si="105"/>
        <v>13825.728115798487</v>
      </c>
      <c r="M98" s="74">
        <f t="shared" si="105"/>
        <v>12762.392686027757</v>
      </c>
      <c r="N98" s="74">
        <f t="shared" si="105"/>
        <v>11921.167250099817</v>
      </c>
      <c r="O98" s="74">
        <f t="shared" si="105"/>
        <v>11619.928364325908</v>
      </c>
      <c r="P98" s="74">
        <f t="shared" si="105"/>
        <v>9321.9331463705548</v>
      </c>
      <c r="Q98" s="74">
        <f t="shared" si="105"/>
        <v>10629.142273646503</v>
      </c>
      <c r="R98" s="74">
        <f t="shared" si="105"/>
        <v>10800.922134611648</v>
      </c>
      <c r="S98" s="74">
        <f t="shared" si="105"/>
        <v>10432.371735687495</v>
      </c>
      <c r="T98" s="74">
        <f t="shared" si="105"/>
        <v>9484.6880900821561</v>
      </c>
      <c r="U98" s="74">
        <f t="shared" si="105"/>
        <v>9064.0915400278391</v>
      </c>
      <c r="V98" s="74">
        <f t="shared" si="105"/>
        <v>9040.4984227413497</v>
      </c>
      <c r="W98" s="74">
        <f t="shared" si="105"/>
        <v>9814.9071260729888</v>
      </c>
      <c r="X98" s="74">
        <f t="shared" ref="X98:Y98" si="106">X46*11630*1000/X$6</f>
        <v>8372.5423115921221</v>
      </c>
      <c r="Y98" s="74">
        <f t="shared" si="106"/>
        <v>8278.7739079370876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9.3553296873512686</v>
      </c>
      <c r="C99" s="74">
        <f t="shared" si="107"/>
        <v>10.958806495787037</v>
      </c>
      <c r="D99" s="74">
        <f t="shared" si="107"/>
        <v>12.93894912548139</v>
      </c>
      <c r="E99" s="74">
        <f t="shared" si="107"/>
        <v>29.652712679484775</v>
      </c>
      <c r="F99" s="74">
        <f t="shared" si="107"/>
        <v>17.17320121860611</v>
      </c>
      <c r="G99" s="74">
        <f t="shared" si="107"/>
        <v>21.305018513204221</v>
      </c>
      <c r="H99" s="74">
        <f t="shared" si="107"/>
        <v>30.781076697022712</v>
      </c>
      <c r="I99" s="74">
        <f t="shared" si="107"/>
        <v>34.450103828161673</v>
      </c>
      <c r="J99" s="74">
        <f t="shared" si="107"/>
        <v>39.585048473881379</v>
      </c>
      <c r="K99" s="74">
        <f t="shared" si="107"/>
        <v>44.050275427189447</v>
      </c>
      <c r="L99" s="74">
        <f t="shared" si="107"/>
        <v>54.742318804394067</v>
      </c>
      <c r="M99" s="74">
        <f t="shared" si="107"/>
        <v>59.902776622179914</v>
      </c>
      <c r="N99" s="74">
        <f t="shared" si="107"/>
        <v>106.29915977865674</v>
      </c>
      <c r="O99" s="74">
        <f t="shared" si="107"/>
        <v>104.05991373454195</v>
      </c>
      <c r="P99" s="74">
        <f t="shared" si="107"/>
        <v>39.422115879698339</v>
      </c>
      <c r="Q99" s="74">
        <f t="shared" si="107"/>
        <v>121.00451229497313</v>
      </c>
      <c r="R99" s="74">
        <f t="shared" si="107"/>
        <v>76.052955616917501</v>
      </c>
      <c r="S99" s="74">
        <f t="shared" si="107"/>
        <v>130.91915387175177</v>
      </c>
      <c r="T99" s="74">
        <f t="shared" si="107"/>
        <v>102.13527234109398</v>
      </c>
      <c r="U99" s="74">
        <f t="shared" si="107"/>
        <v>145.01455197882206</v>
      </c>
      <c r="V99" s="74">
        <f t="shared" si="107"/>
        <v>76.004501153032805</v>
      </c>
      <c r="W99" s="74">
        <f t="shared" si="107"/>
        <v>135.41952433559899</v>
      </c>
      <c r="X99" s="74">
        <f t="shared" ref="X99:Y99" si="108">X47*11630*1000/X$6</f>
        <v>170.98994176813059</v>
      </c>
      <c r="Y99" s="74">
        <f t="shared" si="108"/>
        <v>118.11514182962135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2659.0055691966145</v>
      </c>
      <c r="C100" s="74">
        <f t="shared" si="109"/>
        <v>2531.8680254823435</v>
      </c>
      <c r="D100" s="74">
        <f t="shared" si="109"/>
        <v>2695.6631082143035</v>
      </c>
      <c r="E100" s="74">
        <f t="shared" si="109"/>
        <v>2916.9735534581687</v>
      </c>
      <c r="F100" s="74">
        <f t="shared" si="109"/>
        <v>3009.6791411157919</v>
      </c>
      <c r="G100" s="74">
        <f t="shared" si="109"/>
        <v>2735.2800526468459</v>
      </c>
      <c r="H100" s="74">
        <f t="shared" si="109"/>
        <v>2916.5330486134494</v>
      </c>
      <c r="I100" s="74">
        <f t="shared" si="109"/>
        <v>2639.7337191295228</v>
      </c>
      <c r="J100" s="74">
        <f t="shared" si="109"/>
        <v>2761.1884385669573</v>
      </c>
      <c r="K100" s="74">
        <f t="shared" si="109"/>
        <v>2744.8341361254315</v>
      </c>
      <c r="L100" s="74">
        <f t="shared" si="109"/>
        <v>2646.6917796897851</v>
      </c>
      <c r="M100" s="74">
        <f t="shared" si="109"/>
        <v>2598.7162215824892</v>
      </c>
      <c r="N100" s="74">
        <f t="shared" si="109"/>
        <v>2479.5171456837825</v>
      </c>
      <c r="O100" s="74">
        <f t="shared" si="109"/>
        <v>2421.8830448883327</v>
      </c>
      <c r="P100" s="74">
        <f t="shared" si="109"/>
        <v>2348.1890924347153</v>
      </c>
      <c r="Q100" s="74">
        <f t="shared" si="109"/>
        <v>2339.2826858627704</v>
      </c>
      <c r="R100" s="74">
        <f t="shared" si="109"/>
        <v>2286.252555251479</v>
      </c>
      <c r="S100" s="74">
        <f t="shared" si="109"/>
        <v>2261.4870835162978</v>
      </c>
      <c r="T100" s="74">
        <f t="shared" si="109"/>
        <v>2199.6128814409017</v>
      </c>
      <c r="U100" s="74">
        <f t="shared" si="109"/>
        <v>2108.4091044076649</v>
      </c>
      <c r="V100" s="74">
        <f t="shared" si="109"/>
        <v>2048.8667257727616</v>
      </c>
      <c r="W100" s="74">
        <f t="shared" si="109"/>
        <v>2006.5408926675552</v>
      </c>
      <c r="X100" s="74">
        <f t="shared" ref="X100:Y100" si="110">X48*11630*1000/X$6</f>
        <v>1930.2381859754184</v>
      </c>
      <c r="Y100" s="74">
        <f t="shared" si="110"/>
        <v>1875.1283272542419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820.3763406257649</v>
      </c>
      <c r="C101" s="193">
        <f t="shared" si="111"/>
        <v>915.47368481085948</v>
      </c>
      <c r="D101" s="193">
        <f t="shared" si="111"/>
        <v>906.1534914167546</v>
      </c>
      <c r="E101" s="193">
        <f t="shared" si="111"/>
        <v>1025.60260939779</v>
      </c>
      <c r="F101" s="193">
        <f t="shared" si="111"/>
        <v>944.18857262524227</v>
      </c>
      <c r="G101" s="193">
        <f t="shared" si="111"/>
        <v>959.43856188816039</v>
      </c>
      <c r="H101" s="193">
        <f t="shared" si="111"/>
        <v>877.42050739656213</v>
      </c>
      <c r="I101" s="193">
        <f t="shared" si="111"/>
        <v>859.77880546158622</v>
      </c>
      <c r="J101" s="193">
        <f t="shared" si="111"/>
        <v>876.28603140247606</v>
      </c>
      <c r="K101" s="193">
        <f t="shared" si="111"/>
        <v>705.36105201156454</v>
      </c>
      <c r="L101" s="193">
        <f t="shared" si="111"/>
        <v>643.70316591995925</v>
      </c>
      <c r="M101" s="193">
        <f t="shared" si="111"/>
        <v>646.55291299654277</v>
      </c>
      <c r="N101" s="193">
        <f t="shared" si="111"/>
        <v>632.49134438187571</v>
      </c>
      <c r="O101" s="193">
        <f t="shared" si="111"/>
        <v>629.60419340719432</v>
      </c>
      <c r="P101" s="193">
        <f t="shared" si="111"/>
        <v>637.9456588770712</v>
      </c>
      <c r="Q101" s="193">
        <f t="shared" si="111"/>
        <v>635.77715437571044</v>
      </c>
      <c r="R101" s="193">
        <f t="shared" si="111"/>
        <v>623.15338744817893</v>
      </c>
      <c r="S101" s="193">
        <f t="shared" si="111"/>
        <v>609.70012965729893</v>
      </c>
      <c r="T101" s="193">
        <f t="shared" si="111"/>
        <v>589.78074807706776</v>
      </c>
      <c r="U101" s="193">
        <f t="shared" si="111"/>
        <v>561.33150198431429</v>
      </c>
      <c r="V101" s="193">
        <f t="shared" si="111"/>
        <v>743.38704422840215</v>
      </c>
      <c r="W101" s="193">
        <f t="shared" si="111"/>
        <v>739.53227861181495</v>
      </c>
      <c r="X101" s="193">
        <f t="shared" ref="X101:Y101" si="112">X49*11630*1000/X$6</f>
        <v>568.90102756013903</v>
      </c>
      <c r="Y101" s="193">
        <f t="shared" si="112"/>
        <v>526.12647506595363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2423.7938377107953</v>
      </c>
      <c r="C102" s="77">
        <f t="shared" si="113"/>
        <v>2455.8355134650378</v>
      </c>
      <c r="D102" s="77">
        <f t="shared" si="113"/>
        <v>2485.3459930877584</v>
      </c>
      <c r="E102" s="77">
        <f t="shared" si="113"/>
        <v>2516.8375117656965</v>
      </c>
      <c r="F102" s="77">
        <f t="shared" si="113"/>
        <v>2533.6425262770413</v>
      </c>
      <c r="G102" s="77">
        <f t="shared" si="113"/>
        <v>2549.0724161043213</v>
      </c>
      <c r="H102" s="77">
        <f t="shared" si="113"/>
        <v>2541.7980121166242</v>
      </c>
      <c r="I102" s="77">
        <f t="shared" si="113"/>
        <v>2559.805607024201</v>
      </c>
      <c r="J102" s="77">
        <f t="shared" si="113"/>
        <v>2569.4291363175494</v>
      </c>
      <c r="K102" s="77">
        <f t="shared" si="113"/>
        <v>2549.173978541698</v>
      </c>
      <c r="L102" s="77">
        <f t="shared" si="113"/>
        <v>2549.8759459927014</v>
      </c>
      <c r="M102" s="77">
        <f t="shared" si="113"/>
        <v>2526.5597776615969</v>
      </c>
      <c r="N102" s="77">
        <f t="shared" si="113"/>
        <v>2390.0401768393467</v>
      </c>
      <c r="O102" s="77">
        <f t="shared" si="113"/>
        <v>2401.7442141509769</v>
      </c>
      <c r="P102" s="77">
        <f t="shared" si="113"/>
        <v>2303.3686350129396</v>
      </c>
      <c r="Q102" s="77">
        <f t="shared" si="113"/>
        <v>2261.6199166971187</v>
      </c>
      <c r="R102" s="77">
        <f t="shared" si="113"/>
        <v>2320.7741247941422</v>
      </c>
      <c r="S102" s="77">
        <f t="shared" si="113"/>
        <v>2333.8479572404203</v>
      </c>
      <c r="T102" s="77">
        <f t="shared" si="113"/>
        <v>2364.8495549734716</v>
      </c>
      <c r="U102" s="77">
        <f t="shared" si="113"/>
        <v>2277.005758518224</v>
      </c>
      <c r="V102" s="77">
        <f t="shared" si="113"/>
        <v>2356.2629540360317</v>
      </c>
      <c r="W102" s="77">
        <f t="shared" si="113"/>
        <v>2435.9313064192456</v>
      </c>
      <c r="X102" s="77">
        <f t="shared" ref="X102:Y102" si="114">X50*11630*1000/X$6</f>
        <v>2345.5452108955219</v>
      </c>
      <c r="Y102" s="77">
        <f t="shared" si="114"/>
        <v>2266.8151891370808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9503.2997287347425</v>
      </c>
      <c r="C104" s="153">
        <f t="shared" si="115"/>
        <v>10296.559622197165</v>
      </c>
      <c r="D104" s="153">
        <f t="shared" si="115"/>
        <v>9937.1627848894605</v>
      </c>
      <c r="E104" s="153">
        <f t="shared" si="115"/>
        <v>11077.018509387126</v>
      </c>
      <c r="F104" s="153">
        <f t="shared" si="115"/>
        <v>10968.481879469145</v>
      </c>
      <c r="G104" s="153">
        <f t="shared" si="115"/>
        <v>11494.405452845924</v>
      </c>
      <c r="H104" s="153">
        <f t="shared" si="115"/>
        <v>10638.065086066712</v>
      </c>
      <c r="I104" s="153">
        <f t="shared" si="115"/>
        <v>10448.533456439252</v>
      </c>
      <c r="J104" s="153">
        <f t="shared" si="115"/>
        <v>10980.057409676008</v>
      </c>
      <c r="K104" s="153">
        <f t="shared" si="115"/>
        <v>10547.961147674703</v>
      </c>
      <c r="L104" s="153">
        <f t="shared" si="115"/>
        <v>10799.439639856273</v>
      </c>
      <c r="M104" s="153">
        <f t="shared" si="115"/>
        <v>10427.338940661713</v>
      </c>
      <c r="N104" s="153">
        <f t="shared" si="115"/>
        <v>10279.545654591566</v>
      </c>
      <c r="O104" s="153">
        <f t="shared" si="115"/>
        <v>10362.049671164712</v>
      </c>
      <c r="P104" s="153">
        <f t="shared" si="115"/>
        <v>8698.1947573059169</v>
      </c>
      <c r="Q104" s="153">
        <f t="shared" si="115"/>
        <v>10024.873090817611</v>
      </c>
      <c r="R104" s="153">
        <f t="shared" ref="R104:V104" si="116">SUM(R105:R108)</f>
        <v>10167.196029633364</v>
      </c>
      <c r="S104" s="153">
        <f t="shared" si="116"/>
        <v>10255.525911898338</v>
      </c>
      <c r="T104" s="153">
        <f t="shared" si="116"/>
        <v>9606.8534960390607</v>
      </c>
      <c r="U104" s="153">
        <f t="shared" si="116"/>
        <v>9569.0771769172261</v>
      </c>
      <c r="V104" s="153">
        <f t="shared" si="116"/>
        <v>9574.5517890883893</v>
      </c>
      <c r="W104" s="153">
        <f t="shared" ref="W104:Y104" si="117">SUM(W105:W108)</f>
        <v>10599.657114060881</v>
      </c>
      <c r="X104" s="153">
        <f t="shared" si="117"/>
        <v>9597.0731396304691</v>
      </c>
      <c r="Y104" s="153">
        <f t="shared" si="117"/>
        <v>9455.2313090625958</v>
      </c>
      <c r="DA104" s="217" t="s">
        <v>278</v>
      </c>
    </row>
    <row r="105" spans="1:105" ht="12" customHeight="1" x14ac:dyDescent="0.25">
      <c r="A105" s="97" t="s">
        <v>57</v>
      </c>
      <c r="B105" s="74">
        <v>7390.7752479740248</v>
      </c>
      <c r="C105" s="74">
        <v>8176.9262604623118</v>
      </c>
      <c r="D105" s="74">
        <v>7712.1932765841584</v>
      </c>
      <c r="E105" s="74">
        <v>8567.8556498446815</v>
      </c>
      <c r="F105" s="74">
        <v>8460.5854495573167</v>
      </c>
      <c r="G105" s="74">
        <v>9113.1379133083083</v>
      </c>
      <c r="H105" s="74">
        <v>8144.3430897499848</v>
      </c>
      <c r="I105" s="74">
        <v>8094.3615241036905</v>
      </c>
      <c r="J105" s="74">
        <v>8488.6494576734094</v>
      </c>
      <c r="K105" s="74">
        <v>8145.5474326716785</v>
      </c>
      <c r="L105" s="74">
        <v>8439.9088089620527</v>
      </c>
      <c r="M105" s="74">
        <v>8036.065174442122</v>
      </c>
      <c r="N105" s="74">
        <v>7798.179257563992</v>
      </c>
      <c r="O105" s="74">
        <v>7877.8167470261023</v>
      </c>
      <c r="P105" s="74">
        <v>6437.2128831550126</v>
      </c>
      <c r="Q105" s="74">
        <v>7480.5147495109422</v>
      </c>
      <c r="R105" s="74">
        <v>7784.2075498358472</v>
      </c>
      <c r="S105" s="74">
        <v>7675.2823548636079</v>
      </c>
      <c r="T105" s="74">
        <v>7147.9626224031754</v>
      </c>
      <c r="U105" s="74">
        <v>7008.6864401848015</v>
      </c>
      <c r="V105" s="74">
        <v>7152.1458946277589</v>
      </c>
      <c r="W105" s="74">
        <v>7960.4668440027144</v>
      </c>
      <c r="X105" s="74">
        <v>6992.3925165107603</v>
      </c>
      <c r="Y105" s="74">
        <v>7098.5363118240093</v>
      </c>
      <c r="DA105" s="90" t="s">
        <v>279</v>
      </c>
    </row>
    <row r="106" spans="1:105" ht="12" customHeight="1" x14ac:dyDescent="0.25">
      <c r="A106" s="97" t="s">
        <v>56</v>
      </c>
      <c r="B106" s="74">
        <v>16.114184825398784</v>
      </c>
      <c r="C106" s="74">
        <v>20.190601177733956</v>
      </c>
      <c r="D106" s="74">
        <v>25.425586805193177</v>
      </c>
      <c r="E106" s="74">
        <v>61.508809486222887</v>
      </c>
      <c r="F106" s="74">
        <v>37.464229859898722</v>
      </c>
      <c r="G106" s="74">
        <v>48.914443738642838</v>
      </c>
      <c r="H106" s="74">
        <v>74.04802237660266</v>
      </c>
      <c r="I106" s="74">
        <v>86.311197369426495</v>
      </c>
      <c r="J106" s="74">
        <v>102.53999163352378</v>
      </c>
      <c r="K106" s="74">
        <v>117.86809571736937</v>
      </c>
      <c r="L106" s="74">
        <v>151.74693686467899</v>
      </c>
      <c r="M106" s="74">
        <v>171.4805392866817</v>
      </c>
      <c r="N106" s="74">
        <v>313.49517822945899</v>
      </c>
      <c r="O106" s="74">
        <v>318.73036187176967</v>
      </c>
      <c r="P106" s="74">
        <v>124.34946287167165</v>
      </c>
      <c r="Q106" s="74">
        <v>394.83358453230801</v>
      </c>
      <c r="R106" s="74">
        <v>256.30666780195025</v>
      </c>
      <c r="S106" s="74">
        <v>453.38782245238542</v>
      </c>
      <c r="T106" s="74">
        <v>362.60111115534238</v>
      </c>
      <c r="U106" s="74">
        <v>524.10409953152282</v>
      </c>
      <c r="V106" s="74">
        <v>277.7093361162394</v>
      </c>
      <c r="W106" s="74">
        <v>498.87840245091627</v>
      </c>
      <c r="X106" s="74">
        <v>633.58851675995732</v>
      </c>
      <c r="Y106" s="74">
        <v>440.17248190276189</v>
      </c>
      <c r="DA106" s="90" t="s">
        <v>280</v>
      </c>
    </row>
    <row r="107" spans="1:105" ht="12" customHeight="1" x14ac:dyDescent="0.25">
      <c r="A107" s="97" t="s">
        <v>55</v>
      </c>
      <c r="B107" s="74">
        <v>1553.0529090096231</v>
      </c>
      <c r="C107" s="74">
        <v>1489.3161244194307</v>
      </c>
      <c r="D107" s="74">
        <v>1603.4038851564433</v>
      </c>
      <c r="E107" s="74">
        <v>1747.815818994653</v>
      </c>
      <c r="F107" s="74">
        <v>1825.6767303877082</v>
      </c>
      <c r="G107" s="74">
        <v>1684.399004898552</v>
      </c>
      <c r="H107" s="74">
        <v>1821.0237070186299</v>
      </c>
      <c r="I107" s="74">
        <v>1682.2572368616318</v>
      </c>
      <c r="J107" s="74">
        <v>1787.4604461006827</v>
      </c>
      <c r="K107" s="74">
        <v>1810.3860971604418</v>
      </c>
      <c r="L107" s="74">
        <v>1774.8274555853116</v>
      </c>
      <c r="M107" s="74">
        <v>1782.4802119671053</v>
      </c>
      <c r="N107" s="74">
        <v>1738.8509315028441</v>
      </c>
      <c r="O107" s="74">
        <v>1735.9225388795082</v>
      </c>
      <c r="P107" s="74">
        <v>1698.9485792815417</v>
      </c>
      <c r="Q107" s="74">
        <v>1710.1808009804238</v>
      </c>
      <c r="R107" s="74">
        <v>1692.7584283655733</v>
      </c>
      <c r="S107" s="74">
        <v>1697.9477419562438</v>
      </c>
      <c r="T107" s="74">
        <v>1676.1127797772392</v>
      </c>
      <c r="U107" s="74">
        <v>1631.073960642422</v>
      </c>
      <c r="V107" s="74">
        <v>1602.5635598747858</v>
      </c>
      <c r="W107" s="74">
        <v>1592.0457007305897</v>
      </c>
      <c r="X107" s="74">
        <v>1542.0940878328263</v>
      </c>
      <c r="Y107" s="74">
        <v>1512.2793918947677</v>
      </c>
      <c r="DA107" s="90" t="s">
        <v>281</v>
      </c>
    </row>
    <row r="108" spans="1:105" ht="12" customHeight="1" x14ac:dyDescent="0.25">
      <c r="A108" s="109" t="s">
        <v>54</v>
      </c>
      <c r="B108" s="77">
        <v>543.35738692569623</v>
      </c>
      <c r="C108" s="77">
        <v>610.12663613768814</v>
      </c>
      <c r="D108" s="77">
        <v>596.14003634366634</v>
      </c>
      <c r="E108" s="77">
        <v>699.83823106156854</v>
      </c>
      <c r="F108" s="77">
        <v>644.75546966422235</v>
      </c>
      <c r="G108" s="77">
        <v>647.95409090042131</v>
      </c>
      <c r="H108" s="77">
        <v>598.65026692149297</v>
      </c>
      <c r="I108" s="77">
        <v>585.60349810450327</v>
      </c>
      <c r="J108" s="77">
        <v>601.40751426839267</v>
      </c>
      <c r="K108" s="77">
        <v>474.15952212521267</v>
      </c>
      <c r="L108" s="77">
        <v>432.95643844422864</v>
      </c>
      <c r="M108" s="77">
        <v>437.3130149658042</v>
      </c>
      <c r="N108" s="77">
        <v>429.02028729526955</v>
      </c>
      <c r="O108" s="77">
        <v>429.5800233873332</v>
      </c>
      <c r="P108" s="77">
        <v>437.68383199769039</v>
      </c>
      <c r="Q108" s="77">
        <v>439.34395579393612</v>
      </c>
      <c r="R108" s="77">
        <v>433.92338362999413</v>
      </c>
      <c r="S108" s="77">
        <v>428.90799262610096</v>
      </c>
      <c r="T108" s="77">
        <v>420.17698270330379</v>
      </c>
      <c r="U108" s="77">
        <v>405.21267655847993</v>
      </c>
      <c r="V108" s="77">
        <v>542.13299846960513</v>
      </c>
      <c r="W108" s="77">
        <v>548.26616687666024</v>
      </c>
      <c r="X108" s="77">
        <v>428.99801852692542</v>
      </c>
      <c r="Y108" s="77">
        <v>404.2431234410555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1911.0995583585288</v>
      </c>
      <c r="C110" s="203">
        <f t="shared" si="118"/>
        <v>1813.3327686401781</v>
      </c>
      <c r="D110" s="203">
        <f t="shared" si="118"/>
        <v>2127.0020103825373</v>
      </c>
      <c r="E110" s="203">
        <f t="shared" si="118"/>
        <v>2362.675091503721</v>
      </c>
      <c r="F110" s="203">
        <f t="shared" si="118"/>
        <v>2281.0234686276353</v>
      </c>
      <c r="G110" s="203">
        <f t="shared" si="118"/>
        <v>2045.2341342484847</v>
      </c>
      <c r="H110" s="203">
        <f t="shared" si="118"/>
        <v>1877.4590722679714</v>
      </c>
      <c r="I110" s="203">
        <f t="shared" si="118"/>
        <v>1442.1411681041568</v>
      </c>
      <c r="J110" s="203">
        <f t="shared" si="118"/>
        <v>1598.0922348294553</v>
      </c>
      <c r="K110" s="203">
        <f t="shared" si="118"/>
        <v>1488.6363761182201</v>
      </c>
      <c r="L110" s="203">
        <f t="shared" si="118"/>
        <v>1510.3722726663518</v>
      </c>
      <c r="M110" s="203">
        <f t="shared" si="118"/>
        <v>1279.8134131751401</v>
      </c>
      <c r="N110" s="203">
        <f t="shared" si="118"/>
        <v>1149.8528157599139</v>
      </c>
      <c r="O110" s="203">
        <f t="shared" si="118"/>
        <v>994.53981368890913</v>
      </c>
      <c r="P110" s="203">
        <f t="shared" si="118"/>
        <v>796.002004979253</v>
      </c>
      <c r="Q110" s="203">
        <f t="shared" si="118"/>
        <v>847.56965967068186</v>
      </c>
      <c r="R110" s="203">
        <f t="shared" ref="R110:V110" si="119">R78*1000000/R$6</f>
        <v>836.02779479466699</v>
      </c>
      <c r="S110" s="203">
        <f t="shared" si="119"/>
        <v>813.22386162258215</v>
      </c>
      <c r="T110" s="203">
        <f t="shared" si="119"/>
        <v>755.08705885435904</v>
      </c>
      <c r="U110" s="203">
        <f t="shared" si="119"/>
        <v>733.122196626196</v>
      </c>
      <c r="V110" s="203">
        <f t="shared" si="119"/>
        <v>759.71693365657779</v>
      </c>
      <c r="W110" s="203">
        <f t="shared" ref="W110:Y110" si="120">W78*1000000/W$6</f>
        <v>717.7698200970982</v>
      </c>
      <c r="X110" s="203">
        <f t="shared" si="120"/>
        <v>701.0209581789303</v>
      </c>
      <c r="Y110" s="203">
        <f t="shared" si="120"/>
        <v>644.24332805201755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1911.0995583585288</v>
      </c>
      <c r="C111" s="192">
        <f t="shared" si="121"/>
        <v>1813.3327686401781</v>
      </c>
      <c r="D111" s="192">
        <f t="shared" si="121"/>
        <v>2127.0020103825373</v>
      </c>
      <c r="E111" s="192">
        <f t="shared" si="121"/>
        <v>2362.675091503721</v>
      </c>
      <c r="F111" s="192">
        <f t="shared" si="121"/>
        <v>2281.0234686276353</v>
      </c>
      <c r="G111" s="192">
        <f t="shared" si="121"/>
        <v>2045.2341342484847</v>
      </c>
      <c r="H111" s="192">
        <f t="shared" si="121"/>
        <v>1877.4590722679714</v>
      </c>
      <c r="I111" s="192">
        <f t="shared" si="121"/>
        <v>1442.1411681041568</v>
      </c>
      <c r="J111" s="192">
        <f t="shared" si="121"/>
        <v>1598.0922348294553</v>
      </c>
      <c r="K111" s="192">
        <f t="shared" si="121"/>
        <v>1488.6363761182201</v>
      </c>
      <c r="L111" s="192">
        <f t="shared" si="121"/>
        <v>1510.3722726663518</v>
      </c>
      <c r="M111" s="192">
        <f t="shared" si="121"/>
        <v>1279.8134131751401</v>
      </c>
      <c r="N111" s="192">
        <f t="shared" si="121"/>
        <v>1149.8528157599139</v>
      </c>
      <c r="O111" s="192">
        <f t="shared" si="121"/>
        <v>994.53981368890913</v>
      </c>
      <c r="P111" s="192">
        <f t="shared" si="121"/>
        <v>796.002004979253</v>
      </c>
      <c r="Q111" s="192">
        <f t="shared" si="121"/>
        <v>847.56965967068186</v>
      </c>
      <c r="R111" s="192">
        <f t="shared" ref="R111:V111" si="122">R79*1000000/R$6</f>
        <v>836.02779479466699</v>
      </c>
      <c r="S111" s="192">
        <f t="shared" si="122"/>
        <v>813.22386162258215</v>
      </c>
      <c r="T111" s="192">
        <f t="shared" si="122"/>
        <v>755.08705885435904</v>
      </c>
      <c r="U111" s="192">
        <f t="shared" si="122"/>
        <v>733.122196626196</v>
      </c>
      <c r="V111" s="192">
        <f t="shared" si="122"/>
        <v>759.71693365657779</v>
      </c>
      <c r="W111" s="192">
        <f t="shared" ref="W111:Y111" si="123">W79*1000000/W$6</f>
        <v>717.7698200970982</v>
      </c>
      <c r="X111" s="192">
        <f t="shared" si="123"/>
        <v>701.0209581789303</v>
      </c>
      <c r="Y111" s="192">
        <f t="shared" si="123"/>
        <v>644.24332805201755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1608.5721552863201</v>
      </c>
      <c r="C112" s="74">
        <f t="shared" si="124"/>
        <v>1541.109786927906</v>
      </c>
      <c r="D112" s="74">
        <f t="shared" si="124"/>
        <v>1777.3514866685839</v>
      </c>
      <c r="E112" s="74">
        <f t="shared" si="124"/>
        <v>2011.1400538021464</v>
      </c>
      <c r="F112" s="74">
        <f t="shared" si="124"/>
        <v>1927.0729328335995</v>
      </c>
      <c r="G112" s="74">
        <f t="shared" si="124"/>
        <v>1737.8802446985039</v>
      </c>
      <c r="H112" s="74">
        <f t="shared" si="124"/>
        <v>1565.9365256485094</v>
      </c>
      <c r="I112" s="74">
        <f t="shared" si="124"/>
        <v>1198.5238405930622</v>
      </c>
      <c r="J112" s="74">
        <f t="shared" si="124"/>
        <v>1335.893936428844</v>
      </c>
      <c r="K112" s="74">
        <f t="shared" si="124"/>
        <v>1226.4825100176527</v>
      </c>
      <c r="L112" s="74">
        <f t="shared" si="124"/>
        <v>1257.5548954963197</v>
      </c>
      <c r="M112" s="74">
        <f t="shared" si="124"/>
        <v>1049.363841120492</v>
      </c>
      <c r="N112" s="74">
        <f t="shared" si="124"/>
        <v>936.30982453945956</v>
      </c>
      <c r="O112" s="74">
        <f t="shared" si="124"/>
        <v>803.89225807200796</v>
      </c>
      <c r="P112" s="74">
        <f t="shared" si="124"/>
        <v>616.41472245951479</v>
      </c>
      <c r="Q112" s="74">
        <f t="shared" si="124"/>
        <v>675.35938820742888</v>
      </c>
      <c r="R112" s="74">
        <f t="shared" ref="R112:V112" si="125">R80*1000000/R$6</f>
        <v>672.71563710225496</v>
      </c>
      <c r="S112" s="74">
        <f t="shared" si="125"/>
        <v>652.75703026747078</v>
      </c>
      <c r="T112" s="74">
        <f t="shared" si="125"/>
        <v>599.32320214122137</v>
      </c>
      <c r="U112" s="74">
        <f t="shared" si="125"/>
        <v>583.19583875324497</v>
      </c>
      <c r="V112" s="74">
        <f t="shared" si="125"/>
        <v>594.28554070389134</v>
      </c>
      <c r="W112" s="74">
        <f t="shared" ref="W112:Y112" si="126">W80*1000000/W$6</f>
        <v>568.27525246107291</v>
      </c>
      <c r="X112" s="74">
        <f t="shared" si="126"/>
        <v>559.16583522476162</v>
      </c>
      <c r="Y112" s="74">
        <f t="shared" si="126"/>
        <v>515.88920031792281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214.71838488044082</v>
      </c>
      <c r="C114" s="74">
        <f t="shared" si="130"/>
        <v>181.44246810825061</v>
      </c>
      <c r="D114" s="74">
        <f t="shared" si="130"/>
        <v>239.65911283212122</v>
      </c>
      <c r="E114" s="74">
        <f t="shared" si="130"/>
        <v>263.00224162339384</v>
      </c>
      <c r="F114" s="74">
        <f t="shared" si="130"/>
        <v>270.41145208641495</v>
      </c>
      <c r="G114" s="74">
        <f t="shared" si="130"/>
        <v>214.41839555542981</v>
      </c>
      <c r="H114" s="74">
        <f t="shared" si="130"/>
        <v>232.47878090519296</v>
      </c>
      <c r="I114" s="74">
        <f t="shared" si="130"/>
        <v>169.36499583604805</v>
      </c>
      <c r="J114" s="74">
        <f t="shared" si="130"/>
        <v>190.45157560474809</v>
      </c>
      <c r="K114" s="74">
        <f t="shared" si="130"/>
        <v>189.28845249667063</v>
      </c>
      <c r="L114" s="74">
        <f t="shared" si="130"/>
        <v>185.64359234401903</v>
      </c>
      <c r="M114" s="74">
        <f t="shared" si="130"/>
        <v>164.40164328427446</v>
      </c>
      <c r="N114" s="74">
        <f t="shared" si="130"/>
        <v>149.01329406528794</v>
      </c>
      <c r="O114" s="74">
        <f t="shared" si="130"/>
        <v>127.96942706548535</v>
      </c>
      <c r="P114" s="74">
        <f t="shared" si="130"/>
        <v>117.65322486916293</v>
      </c>
      <c r="Q114" s="74">
        <f t="shared" si="130"/>
        <v>112.0861970793558</v>
      </c>
      <c r="R114" s="74">
        <f t="shared" ref="R114:V114" si="131">R82*1000000/R$6</f>
        <v>105.52685072698134</v>
      </c>
      <c r="S114" s="74">
        <f t="shared" si="131"/>
        <v>105.47845766488386</v>
      </c>
      <c r="T114" s="74">
        <f t="shared" si="131"/>
        <v>104.01368472056618</v>
      </c>
      <c r="U114" s="74">
        <f t="shared" si="131"/>
        <v>101.57806695204724</v>
      </c>
      <c r="V114" s="74">
        <f t="shared" si="131"/>
        <v>100.73997491363541</v>
      </c>
      <c r="W114" s="74">
        <f t="shared" ref="W114:Y114" si="132">W82*1000000/W$6</f>
        <v>88.618444908226493</v>
      </c>
      <c r="X114" s="74">
        <f t="shared" si="132"/>
        <v>96.502733675277454</v>
      </c>
      <c r="Y114" s="74">
        <f t="shared" si="132"/>
        <v>89.12963048792345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87.809018191767535</v>
      </c>
      <c r="C115" s="193">
        <f t="shared" si="133"/>
        <v>90.78051360402165</v>
      </c>
      <c r="D115" s="193">
        <f t="shared" si="133"/>
        <v>109.99141088183218</v>
      </c>
      <c r="E115" s="193">
        <f t="shared" si="133"/>
        <v>88.532796078180738</v>
      </c>
      <c r="F115" s="193">
        <f t="shared" si="133"/>
        <v>83.53908370762106</v>
      </c>
      <c r="G115" s="193">
        <f t="shared" si="133"/>
        <v>92.935493994550768</v>
      </c>
      <c r="H115" s="193">
        <f t="shared" si="133"/>
        <v>79.043765714268929</v>
      </c>
      <c r="I115" s="193">
        <f t="shared" si="133"/>
        <v>74.252331675046605</v>
      </c>
      <c r="J115" s="193">
        <f t="shared" si="133"/>
        <v>71.746722795863391</v>
      </c>
      <c r="K115" s="193">
        <f t="shared" si="133"/>
        <v>72.865413603896684</v>
      </c>
      <c r="L115" s="193">
        <f t="shared" si="133"/>
        <v>67.173784826013218</v>
      </c>
      <c r="M115" s="193">
        <f t="shared" si="133"/>
        <v>66.0479287703739</v>
      </c>
      <c r="N115" s="193">
        <f t="shared" si="133"/>
        <v>64.529697155166517</v>
      </c>
      <c r="O115" s="193">
        <f t="shared" si="133"/>
        <v>62.678128551415746</v>
      </c>
      <c r="P115" s="193">
        <f t="shared" si="133"/>
        <v>61.934057650575205</v>
      </c>
      <c r="Q115" s="193">
        <f t="shared" si="133"/>
        <v>60.124074383897252</v>
      </c>
      <c r="R115" s="193">
        <f t="shared" ref="R115:V115" si="134">R83*1000000/R$6</f>
        <v>57.7853069654306</v>
      </c>
      <c r="S115" s="193">
        <f t="shared" si="134"/>
        <v>54.988373690227455</v>
      </c>
      <c r="T115" s="193">
        <f t="shared" si="134"/>
        <v>51.750171992571474</v>
      </c>
      <c r="U115" s="193">
        <f t="shared" si="134"/>
        <v>48.348290920903779</v>
      </c>
      <c r="V115" s="193">
        <f t="shared" si="134"/>
        <v>64.691418039051229</v>
      </c>
      <c r="W115" s="193">
        <f t="shared" ref="W115:Y115" si="135">W83*1000000/W$6</f>
        <v>60.876122727798865</v>
      </c>
      <c r="X115" s="193">
        <f t="shared" si="135"/>
        <v>45.352389278891302</v>
      </c>
      <c r="Y115" s="193">
        <f t="shared" si="135"/>
        <v>39.224497246171218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0.51823977563314771</v>
      </c>
      <c r="C118" s="206">
        <f t="shared" si="139"/>
        <v>0.52341131981015365</v>
      </c>
      <c r="D118" s="206">
        <f t="shared" si="139"/>
        <v>0.53138431309345879</v>
      </c>
      <c r="E118" s="206">
        <f t="shared" si="139"/>
        <v>0.53920352253151682</v>
      </c>
      <c r="F118" s="206">
        <f t="shared" si="139"/>
        <v>0.54840725102780374</v>
      </c>
      <c r="G118" s="206">
        <f t="shared" si="139"/>
        <v>0.55762360428981639</v>
      </c>
      <c r="H118" s="206">
        <f t="shared" si="139"/>
        <v>0.57220287853669005</v>
      </c>
      <c r="I118" s="206">
        <f t="shared" si="139"/>
        <v>0.58711049831699635</v>
      </c>
      <c r="J118" s="206">
        <f t="shared" si="139"/>
        <v>0.59895810753290768</v>
      </c>
      <c r="K118" s="206">
        <f t="shared" si="139"/>
        <v>0.61359253863791863</v>
      </c>
      <c r="L118" s="206">
        <f t="shared" si="139"/>
        <v>0.62893974186655377</v>
      </c>
      <c r="M118" s="206">
        <f t="shared" si="139"/>
        <v>0.64896822897852402</v>
      </c>
      <c r="N118" s="206">
        <f t="shared" si="139"/>
        <v>0.67898957675404581</v>
      </c>
      <c r="O118" s="206">
        <f t="shared" si="139"/>
        <v>0.70130058824125519</v>
      </c>
      <c r="P118" s="206">
        <f t="shared" si="139"/>
        <v>0.70445043873306501</v>
      </c>
      <c r="Q118" s="206">
        <f t="shared" si="139"/>
        <v>0.73039870100722604</v>
      </c>
      <c r="R118" s="206">
        <f t="shared" ref="R118:V118" si="140">IF(R104=0,"",R104/R97)</f>
        <v>0.73748114210316817</v>
      </c>
      <c r="S118" s="206">
        <f t="shared" si="140"/>
        <v>0.76337359988790032</v>
      </c>
      <c r="T118" s="206">
        <f t="shared" si="140"/>
        <v>0.77623505650349944</v>
      </c>
      <c r="U118" s="206">
        <f t="shared" si="140"/>
        <v>0.80555607963247911</v>
      </c>
      <c r="V118" s="206">
        <f t="shared" si="140"/>
        <v>0.80399256070084335</v>
      </c>
      <c r="W118" s="206">
        <f t="shared" ref="W118:Y118" si="141">IF(W104=0,"",W104/W97)</f>
        <v>0.83485533402583745</v>
      </c>
      <c r="X118" s="206">
        <f t="shared" si="141"/>
        <v>0.8690898002716988</v>
      </c>
      <c r="Y118" s="206">
        <f t="shared" si="141"/>
        <v>0.87563487193544198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0.49773173728798237</v>
      </c>
      <c r="C119" s="199">
        <f t="shared" si="142"/>
        <v>0.50432133473117302</v>
      </c>
      <c r="D119" s="199">
        <f t="shared" si="142"/>
        <v>0.51122324520639895</v>
      </c>
      <c r="E119" s="199">
        <f t="shared" si="142"/>
        <v>0.51703699480719756</v>
      </c>
      <c r="F119" s="199">
        <f t="shared" si="142"/>
        <v>0.52781101985381329</v>
      </c>
      <c r="G119" s="199">
        <f t="shared" si="142"/>
        <v>0.53932912195985883</v>
      </c>
      <c r="H119" s="199">
        <f t="shared" si="142"/>
        <v>0.55153488267501527</v>
      </c>
      <c r="I119" s="199">
        <f t="shared" si="142"/>
        <v>0.56752459653018383</v>
      </c>
      <c r="J119" s="199">
        <f t="shared" si="142"/>
        <v>0.57923747167673123</v>
      </c>
      <c r="K119" s="199">
        <f t="shared" si="142"/>
        <v>0.59472819785268083</v>
      </c>
      <c r="L119" s="199">
        <f t="shared" si="142"/>
        <v>0.61044949953253269</v>
      </c>
      <c r="M119" s="199">
        <f t="shared" si="142"/>
        <v>0.62966760012328959</v>
      </c>
      <c r="N119" s="199">
        <f t="shared" si="142"/>
        <v>0.65414561292214879</v>
      </c>
      <c r="O119" s="199">
        <f t="shared" si="142"/>
        <v>0.67795742796587444</v>
      </c>
      <c r="P119" s="199">
        <f t="shared" si="142"/>
        <v>0.69054484537483596</v>
      </c>
      <c r="Q119" s="199">
        <f t="shared" si="142"/>
        <v>0.70377407291441096</v>
      </c>
      <c r="R119" s="199">
        <f t="shared" ref="R119:V119" si="143">IF(R105=0,"",R105/R98)</f>
        <v>0.72069842304401832</v>
      </c>
      <c r="S119" s="199">
        <f t="shared" si="143"/>
        <v>0.73571787406766576</v>
      </c>
      <c r="T119" s="199">
        <f t="shared" si="143"/>
        <v>0.75363180681477315</v>
      </c>
      <c r="U119" s="199">
        <f t="shared" si="143"/>
        <v>0.77323650243753772</v>
      </c>
      <c r="V119" s="199">
        <f t="shared" si="143"/>
        <v>0.79112296249469549</v>
      </c>
      <c r="W119" s="199">
        <f t="shared" ref="W119:Y119" si="144">IF(W105=0,"",W105/W98)</f>
        <v>0.81105880491278282</v>
      </c>
      <c r="X119" s="199">
        <f t="shared" si="144"/>
        <v>0.8351576207419712</v>
      </c>
      <c r="Y119" s="199">
        <f t="shared" si="144"/>
        <v>0.85743811713694074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1.7224603903789433</v>
      </c>
      <c r="C120" s="200">
        <f t="shared" si="145"/>
        <v>1.8424087682811039</v>
      </c>
      <c r="D120" s="200">
        <f t="shared" si="145"/>
        <v>1.9650426443922837</v>
      </c>
      <c r="E120" s="200">
        <f t="shared" si="145"/>
        <v>2.0743063257338257</v>
      </c>
      <c r="F120" s="200">
        <f t="shared" si="145"/>
        <v>2.1815519065431159</v>
      </c>
      <c r="G120" s="200">
        <f t="shared" si="145"/>
        <v>2.2959118157220617</v>
      </c>
      <c r="H120" s="200">
        <f t="shared" si="145"/>
        <v>2.4056345756016042</v>
      </c>
      <c r="I120" s="200">
        <f t="shared" si="145"/>
        <v>2.5053973073622586</v>
      </c>
      <c r="J120" s="200">
        <f t="shared" si="145"/>
        <v>2.5903717587002761</v>
      </c>
      <c r="K120" s="200">
        <f t="shared" si="145"/>
        <v>2.6757629679794661</v>
      </c>
      <c r="L120" s="200">
        <f t="shared" si="145"/>
        <v>2.7720224531756323</v>
      </c>
      <c r="M120" s="200">
        <f t="shared" si="145"/>
        <v>2.8626475925856902</v>
      </c>
      <c r="N120" s="200">
        <f t="shared" si="145"/>
        <v>2.94917832730042</v>
      </c>
      <c r="O120" s="200">
        <f t="shared" si="145"/>
        <v>3.0629504718296667</v>
      </c>
      <c r="P120" s="200">
        <f t="shared" si="145"/>
        <v>3.1543071724293044</v>
      </c>
      <c r="Q120" s="200">
        <f t="shared" si="145"/>
        <v>3.2629657939517229</v>
      </c>
      <c r="R120" s="200">
        <f t="shared" ref="R120:V120" si="146">IF(R106=0,"",R106/R99)</f>
        <v>3.3701079165546126</v>
      </c>
      <c r="S120" s="200">
        <f t="shared" si="146"/>
        <v>3.4631129903002851</v>
      </c>
      <c r="T120" s="200">
        <f t="shared" si="146"/>
        <v>3.5502045752067803</v>
      </c>
      <c r="U120" s="200">
        <f t="shared" si="146"/>
        <v>3.6141483208392979</v>
      </c>
      <c r="V120" s="200">
        <f t="shared" si="146"/>
        <v>3.6538538100142239</v>
      </c>
      <c r="W120" s="200">
        <f t="shared" ref="W120:Y120" si="147">IF(W106=0,"",W106/W99)</f>
        <v>3.6839473842382375</v>
      </c>
      <c r="X120" s="200">
        <f t="shared" si="147"/>
        <v>3.7054139571503537</v>
      </c>
      <c r="Y120" s="200">
        <f t="shared" si="147"/>
        <v>3.7266388973032907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0.58407283046002001</v>
      </c>
      <c r="C121" s="200">
        <f t="shared" si="148"/>
        <v>0.58822818149682299</v>
      </c>
      <c r="D121" s="200">
        <f t="shared" si="148"/>
        <v>0.59480870598054481</v>
      </c>
      <c r="E121" s="200">
        <f t="shared" si="148"/>
        <v>0.59918809237147852</v>
      </c>
      <c r="F121" s="200">
        <f t="shared" si="148"/>
        <v>0.60660178204606452</v>
      </c>
      <c r="G121" s="200">
        <f t="shared" si="148"/>
        <v>0.61580495323270867</v>
      </c>
      <c r="H121" s="200">
        <f t="shared" si="148"/>
        <v>0.6243795892813091</v>
      </c>
      <c r="I121" s="200">
        <f t="shared" si="148"/>
        <v>0.63728292921013718</v>
      </c>
      <c r="J121" s="200">
        <f t="shared" si="148"/>
        <v>0.64735185079521973</v>
      </c>
      <c r="K121" s="200">
        <f t="shared" si="148"/>
        <v>0.65956120019549047</v>
      </c>
      <c r="L121" s="200">
        <f t="shared" si="148"/>
        <v>0.67058335587279316</v>
      </c>
      <c r="M121" s="200">
        <f t="shared" si="148"/>
        <v>0.68590798686039811</v>
      </c>
      <c r="N121" s="200">
        <f t="shared" si="148"/>
        <v>0.70128610908367683</v>
      </c>
      <c r="O121" s="200">
        <f t="shared" si="148"/>
        <v>0.71676563512981173</v>
      </c>
      <c r="P121" s="200">
        <f t="shared" si="148"/>
        <v>0.72351438168039106</v>
      </c>
      <c r="Q121" s="200">
        <f t="shared" si="148"/>
        <v>0.73107060181983852</v>
      </c>
      <c r="R121" s="200">
        <f t="shared" ref="R121:V121" si="149">IF(R107=0,"",R107/R100)</f>
        <v>0.74040745169528155</v>
      </c>
      <c r="S121" s="200">
        <f t="shared" si="149"/>
        <v>0.7508102762701484</v>
      </c>
      <c r="T121" s="200">
        <f t="shared" si="149"/>
        <v>0.76200352976623187</v>
      </c>
      <c r="U121" s="200">
        <f t="shared" si="149"/>
        <v>0.7736041156493938</v>
      </c>
      <c r="V121" s="200">
        <f t="shared" si="149"/>
        <v>0.78217071892284962</v>
      </c>
      <c r="W121" s="200">
        <f t="shared" ref="W121:Y121" si="150">IF(W107=0,"",W107/W100)</f>
        <v>0.79342798671502612</v>
      </c>
      <c r="X121" s="200">
        <f t="shared" si="150"/>
        <v>0.79891388484450221</v>
      </c>
      <c r="Y121" s="200">
        <f t="shared" si="150"/>
        <v>0.80649381160445943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0.66232698338330342</v>
      </c>
      <c r="C122" s="201">
        <f t="shared" si="151"/>
        <v>0.6664600482358406</v>
      </c>
      <c r="D122" s="201">
        <f t="shared" si="151"/>
        <v>0.65787975435774371</v>
      </c>
      <c r="E122" s="201">
        <f t="shared" si="151"/>
        <v>0.68236783394349709</v>
      </c>
      <c r="F122" s="201">
        <f t="shared" si="151"/>
        <v>0.68286726651597818</v>
      </c>
      <c r="G122" s="201">
        <f t="shared" si="151"/>
        <v>0.67534714221331438</v>
      </c>
      <c r="H122" s="201">
        <f t="shared" si="151"/>
        <v>0.68228433444959913</v>
      </c>
      <c r="I122" s="201">
        <f t="shared" si="151"/>
        <v>0.68110948349106204</v>
      </c>
      <c r="J122" s="201">
        <f t="shared" si="151"/>
        <v>0.68631416308879589</v>
      </c>
      <c r="K122" s="201">
        <f t="shared" si="151"/>
        <v>0.67222243243087187</v>
      </c>
      <c r="L122" s="201">
        <f t="shared" si="151"/>
        <v>0.67260262395239523</v>
      </c>
      <c r="M122" s="201">
        <f t="shared" si="151"/>
        <v>0.67637621944817161</v>
      </c>
      <c r="N122" s="201">
        <f t="shared" si="151"/>
        <v>0.67830222675148966</v>
      </c>
      <c r="O122" s="201">
        <f t="shared" si="151"/>
        <v>0.68230171889834257</v>
      </c>
      <c r="P122" s="201">
        <f t="shared" si="151"/>
        <v>0.68608325161756412</v>
      </c>
      <c r="Q122" s="201">
        <f t="shared" si="151"/>
        <v>0.69103451228181001</v>
      </c>
      <c r="R122" s="201">
        <f t="shared" ref="R122:V122" si="152">IF(R108=0,"",R108/R101)</f>
        <v>0.69633479071166715</v>
      </c>
      <c r="S122" s="201">
        <f t="shared" si="152"/>
        <v>0.70347367789995741</v>
      </c>
      <c r="T122" s="201">
        <f t="shared" si="152"/>
        <v>0.7124291256933305</v>
      </c>
      <c r="U122" s="201">
        <f t="shared" si="152"/>
        <v>0.72187766965874489</v>
      </c>
      <c r="V122" s="201">
        <f t="shared" si="152"/>
        <v>0.72927420874318782</v>
      </c>
      <c r="W122" s="201">
        <f t="shared" ref="W122:Y122" si="153">IF(W108=0,"",W108/W101)</f>
        <v>0.74136881206296679</v>
      </c>
      <c r="X122" s="201">
        <f t="shared" si="153"/>
        <v>0.75408198921134073</v>
      </c>
      <c r="Y122" s="201">
        <f t="shared" si="153"/>
        <v>0.76833830380875778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278.09643756402699</v>
      </c>
      <c r="C126" s="203">
        <f t="shared" si="154"/>
        <v>294.34042026026208</v>
      </c>
      <c r="D126" s="203">
        <f t="shared" si="154"/>
        <v>279.86612464868608</v>
      </c>
      <c r="E126" s="203">
        <f t="shared" si="154"/>
        <v>302.47586138975157</v>
      </c>
      <c r="F126" s="203">
        <f t="shared" si="154"/>
        <v>293.47799076880051</v>
      </c>
      <c r="G126" s="203">
        <f t="shared" si="154"/>
        <v>299.52922084017638</v>
      </c>
      <c r="H126" s="203">
        <f t="shared" si="154"/>
        <v>271.38777314790815</v>
      </c>
      <c r="I126" s="203">
        <f t="shared" si="154"/>
        <v>259.62372153140331</v>
      </c>
      <c r="J126" s="203">
        <f t="shared" si="154"/>
        <v>264.79316214347887</v>
      </c>
      <c r="K126" s="203">
        <f t="shared" si="154"/>
        <v>248.45575166138397</v>
      </c>
      <c r="L126" s="203">
        <f t="shared" si="154"/>
        <v>246.68293303296107</v>
      </c>
      <c r="M126" s="203">
        <f t="shared" si="154"/>
        <v>231.27020366779303</v>
      </c>
      <c r="N126" s="203">
        <f t="shared" si="154"/>
        <v>217.12253175229498</v>
      </c>
      <c r="O126" s="203">
        <f t="shared" si="154"/>
        <v>212.28771942071319</v>
      </c>
      <c r="P126" s="203">
        <f t="shared" si="154"/>
        <v>180.9206383405996</v>
      </c>
      <c r="Q126" s="203">
        <f t="shared" si="154"/>
        <v>197.12486489367541</v>
      </c>
      <c r="R126" s="203">
        <f t="shared" ref="R126:V126" si="155">IF(R96=0,0,R96/R$19)</f>
        <v>197.90737095088758</v>
      </c>
      <c r="S126" s="203">
        <f t="shared" si="155"/>
        <v>192.8791714574829</v>
      </c>
      <c r="T126" s="203">
        <f t="shared" si="155"/>
        <v>179.33170981648041</v>
      </c>
      <c r="U126" s="203">
        <f t="shared" si="155"/>
        <v>171.0706668601766</v>
      </c>
      <c r="V126" s="203">
        <f t="shared" si="155"/>
        <v>171.11335311295767</v>
      </c>
      <c r="W126" s="203">
        <f t="shared" ref="W126:Y126" si="156">IF(W96=0,0,W96/W$19)</f>
        <v>180.14679914413335</v>
      </c>
      <c r="X126" s="203">
        <f t="shared" si="156"/>
        <v>158.25315221975572</v>
      </c>
      <c r="Y126" s="203">
        <f t="shared" si="156"/>
        <v>153.34458968572753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245.63008164886531</v>
      </c>
      <c r="C127" s="192">
        <f t="shared" si="157"/>
        <v>261.67337973234999</v>
      </c>
      <c r="D127" s="192">
        <f t="shared" si="157"/>
        <v>247.03460558543964</v>
      </c>
      <c r="E127" s="192">
        <f t="shared" si="157"/>
        <v>269.46293298237003</v>
      </c>
      <c r="F127" s="192">
        <f t="shared" si="157"/>
        <v>260.48074904323983</v>
      </c>
      <c r="G127" s="192">
        <f t="shared" si="157"/>
        <v>266.56519445676355</v>
      </c>
      <c r="H127" s="192">
        <f t="shared" si="157"/>
        <v>238.74660878586769</v>
      </c>
      <c r="I127" s="192">
        <f t="shared" si="157"/>
        <v>226.97609495028243</v>
      </c>
      <c r="J127" s="192">
        <f t="shared" si="157"/>
        <v>232.2418194771561</v>
      </c>
      <c r="K127" s="192">
        <f t="shared" si="157"/>
        <v>216.37026685492717</v>
      </c>
      <c r="L127" s="192">
        <f t="shared" si="157"/>
        <v>214.78702877545564</v>
      </c>
      <c r="M127" s="192">
        <f t="shared" si="157"/>
        <v>199.84533081130553</v>
      </c>
      <c r="N127" s="192">
        <f t="shared" si="157"/>
        <v>187.51922715932608</v>
      </c>
      <c r="O127" s="192">
        <f t="shared" si="157"/>
        <v>182.60533718114246</v>
      </c>
      <c r="P127" s="192">
        <f t="shared" si="157"/>
        <v>152.47678165095843</v>
      </c>
      <c r="Q127" s="192">
        <f t="shared" si="157"/>
        <v>169.23805950900069</v>
      </c>
      <c r="R127" s="192">
        <f t="shared" ref="R127:V127" si="158">IF(R97=0,0,R97/R$19)</f>
        <v>169.39219858734018</v>
      </c>
      <c r="S127" s="192">
        <f t="shared" si="158"/>
        <v>164.33139418625146</v>
      </c>
      <c r="T127" s="192">
        <f t="shared" si="158"/>
        <v>150.56225051023375</v>
      </c>
      <c r="U127" s="192">
        <f t="shared" si="158"/>
        <v>143.5535042774427</v>
      </c>
      <c r="V127" s="192">
        <f t="shared" si="158"/>
        <v>142.8492451879882</v>
      </c>
      <c r="W127" s="192">
        <f t="shared" ref="W127:Y127" si="159">IF(W97=0,0,W97/W$19)</f>
        <v>151.14761692485661</v>
      </c>
      <c r="X127" s="192">
        <f t="shared" si="159"/>
        <v>130.52803152359118</v>
      </c>
      <c r="Y127" s="192">
        <f t="shared" si="159"/>
        <v>126.73877760665378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198.8989681563998</v>
      </c>
      <c r="C128" s="74">
        <f t="shared" si="160"/>
        <v>215.67174708218607</v>
      </c>
      <c r="D128" s="74">
        <f t="shared" si="160"/>
        <v>199.2835415331736</v>
      </c>
      <c r="E128" s="74">
        <f t="shared" si="160"/>
        <v>217.35988426636968</v>
      </c>
      <c r="F128" s="74">
        <f t="shared" si="160"/>
        <v>208.76335181216453</v>
      </c>
      <c r="G128" s="74">
        <f t="shared" si="160"/>
        <v>218.51041958756122</v>
      </c>
      <c r="H128" s="74">
        <f t="shared" si="160"/>
        <v>189.63027806554504</v>
      </c>
      <c r="I128" s="74">
        <f t="shared" si="160"/>
        <v>181.90412076299486</v>
      </c>
      <c r="J128" s="74">
        <f t="shared" si="160"/>
        <v>185.65823299192857</v>
      </c>
      <c r="K128" s="74">
        <f t="shared" si="160"/>
        <v>172.38952616207084</v>
      </c>
      <c r="L128" s="74">
        <f t="shared" si="160"/>
        <v>172.94335474039244</v>
      </c>
      <c r="M128" s="74">
        <f t="shared" si="160"/>
        <v>158.73622743815616</v>
      </c>
      <c r="N128" s="74">
        <f t="shared" si="160"/>
        <v>147.65690912992204</v>
      </c>
      <c r="O128" s="74">
        <f t="shared" si="160"/>
        <v>143.60694751513219</v>
      </c>
      <c r="P128" s="74">
        <f t="shared" si="160"/>
        <v>115.11476124805804</v>
      </c>
      <c r="Q128" s="74">
        <f t="shared" si="160"/>
        <v>131.06217353448216</v>
      </c>
      <c r="R128" s="74">
        <f t="shared" ref="R128:V128" si="161">IF(R98=0,0,R98/R$19)</f>
        <v>132.71009576643982</v>
      </c>
      <c r="S128" s="74">
        <f t="shared" si="161"/>
        <v>127.60943736593933</v>
      </c>
      <c r="T128" s="74">
        <f t="shared" si="161"/>
        <v>115.38549987934493</v>
      </c>
      <c r="U128" s="74">
        <f t="shared" si="161"/>
        <v>109.53774694625261</v>
      </c>
      <c r="V128" s="74">
        <f t="shared" si="161"/>
        <v>108.44359398775765</v>
      </c>
      <c r="W128" s="74">
        <f t="shared" ref="W128:Y128" si="162">IF(W98=0,0,W98/W$19)</f>
        <v>116.84413245324987</v>
      </c>
      <c r="X128" s="74">
        <f t="shared" si="162"/>
        <v>98.96622117721185</v>
      </c>
      <c r="Y128" s="74">
        <f t="shared" si="162"/>
        <v>97.168707839637179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0.12531324183086981</v>
      </c>
      <c r="C129" s="74">
        <f t="shared" si="163"/>
        <v>0.14577188658303775</v>
      </c>
      <c r="D129" s="74">
        <f t="shared" si="163"/>
        <v>0.1709240307197013</v>
      </c>
      <c r="E129" s="74">
        <f t="shared" si="163"/>
        <v>0.38894957509025657</v>
      </c>
      <c r="F129" s="74">
        <f t="shared" si="163"/>
        <v>0.22365754676714661</v>
      </c>
      <c r="G129" s="74">
        <f t="shared" si="163"/>
        <v>0.27551166766837781</v>
      </c>
      <c r="H129" s="74">
        <f t="shared" si="163"/>
        <v>0.39528325182354873</v>
      </c>
      <c r="I129" s="74">
        <f t="shared" si="163"/>
        <v>0.43937481907860793</v>
      </c>
      <c r="J129" s="74">
        <f t="shared" si="163"/>
        <v>0.5014913465109323</v>
      </c>
      <c r="K129" s="74">
        <f t="shared" si="163"/>
        <v>0.55444408849170501</v>
      </c>
      <c r="L129" s="74">
        <f t="shared" si="163"/>
        <v>0.68476106147941607</v>
      </c>
      <c r="M129" s="74">
        <f t="shared" si="163"/>
        <v>0.74505941072363069</v>
      </c>
      <c r="N129" s="74">
        <f t="shared" si="163"/>
        <v>1.3166332664188367</v>
      </c>
      <c r="O129" s="74">
        <f t="shared" si="163"/>
        <v>1.2860429170961125</v>
      </c>
      <c r="P129" s="74">
        <f t="shared" si="163"/>
        <v>0.48681613417830877</v>
      </c>
      <c r="Q129" s="74">
        <f t="shared" si="163"/>
        <v>1.4920408421081768</v>
      </c>
      <c r="R129" s="74">
        <f t="shared" ref="R129:V129" si="164">IF(R99=0,0,R99/R$19)</f>
        <v>0.93445678965676726</v>
      </c>
      <c r="S129" s="74">
        <f t="shared" si="164"/>
        <v>1.60141145170745</v>
      </c>
      <c r="T129" s="74">
        <f t="shared" si="164"/>
        <v>1.2425215613271772</v>
      </c>
      <c r="U129" s="74">
        <f t="shared" si="164"/>
        <v>1.7524720737905986</v>
      </c>
      <c r="V129" s="74">
        <f t="shared" si="164"/>
        <v>0.91169766077811731</v>
      </c>
      <c r="W129" s="74">
        <f t="shared" ref="W129:Y129" si="165">IF(W99=0,0,W99/W$19)</f>
        <v>1.6121371944714167</v>
      </c>
      <c r="X129" s="74">
        <f t="shared" si="165"/>
        <v>2.0211577041150188</v>
      </c>
      <c r="Y129" s="74">
        <f t="shared" si="165"/>
        <v>1.3863279557467294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35.616981876424369</v>
      </c>
      <c r="C130" s="74">
        <f t="shared" si="166"/>
        <v>33.678410034497624</v>
      </c>
      <c r="D130" s="74">
        <f t="shared" si="166"/>
        <v>35.609816488960412</v>
      </c>
      <c r="E130" s="74">
        <f t="shared" si="166"/>
        <v>38.261444624997587</v>
      </c>
      <c r="F130" s="74">
        <f t="shared" si="166"/>
        <v>39.196970016801977</v>
      </c>
      <c r="G130" s="74">
        <f t="shared" si="166"/>
        <v>35.372021309332389</v>
      </c>
      <c r="H130" s="74">
        <f t="shared" si="166"/>
        <v>37.453422401506899</v>
      </c>
      <c r="I130" s="74">
        <f t="shared" si="166"/>
        <v>33.667025534771106</v>
      </c>
      <c r="J130" s="74">
        <f t="shared" si="166"/>
        <v>34.980684915442488</v>
      </c>
      <c r="K130" s="74">
        <f t="shared" si="166"/>
        <v>34.548184907049084</v>
      </c>
      <c r="L130" s="74">
        <f t="shared" si="166"/>
        <v>33.106954766478545</v>
      </c>
      <c r="M130" s="74">
        <f t="shared" si="166"/>
        <v>32.322341064458818</v>
      </c>
      <c r="N130" s="74">
        <f t="shared" si="166"/>
        <v>30.711576323471885</v>
      </c>
      <c r="O130" s="74">
        <f t="shared" si="166"/>
        <v>29.931271554378792</v>
      </c>
      <c r="P130" s="74">
        <f t="shared" si="166"/>
        <v>28.997335906250367</v>
      </c>
      <c r="Q130" s="74">
        <f t="shared" si="166"/>
        <v>28.844422760330094</v>
      </c>
      <c r="R130" s="74">
        <f t="shared" ref="R130:V130" si="167">IF(R100=0,0,R100/R$19)</f>
        <v>28.091008505784465</v>
      </c>
      <c r="S130" s="74">
        <f t="shared" si="167"/>
        <v>27.662654442291679</v>
      </c>
      <c r="T130" s="74">
        <f t="shared" si="167"/>
        <v>26.75928079611802</v>
      </c>
      <c r="U130" s="74">
        <f t="shared" si="167"/>
        <v>25.479705485970033</v>
      </c>
      <c r="V130" s="74">
        <f t="shared" si="167"/>
        <v>24.576794437109605</v>
      </c>
      <c r="W130" s="74">
        <f t="shared" ref="W130:Y130" si="168">IF(W100=0,0,W100/W$19)</f>
        <v>23.887391579375656</v>
      </c>
      <c r="X130" s="74">
        <f t="shared" si="168"/>
        <v>22.816054207747264</v>
      </c>
      <c r="Y130" s="74">
        <f t="shared" si="168"/>
        <v>22.008548441951195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10.988818374210275</v>
      </c>
      <c r="C131" s="193">
        <f t="shared" si="169"/>
        <v>12.177450729083262</v>
      </c>
      <c r="D131" s="193">
        <f t="shared" si="169"/>
        <v>11.970323532585926</v>
      </c>
      <c r="E131" s="193">
        <f t="shared" si="169"/>
        <v>13.45265451591257</v>
      </c>
      <c r="F131" s="193">
        <f t="shared" si="169"/>
        <v>12.296769667506165</v>
      </c>
      <c r="G131" s="193">
        <f t="shared" si="169"/>
        <v>12.40724189220156</v>
      </c>
      <c r="H131" s="193">
        <f t="shared" si="169"/>
        <v>11.267625066992155</v>
      </c>
      <c r="I131" s="193">
        <f t="shared" si="169"/>
        <v>10.965573833437832</v>
      </c>
      <c r="J131" s="193">
        <f t="shared" si="169"/>
        <v>11.101410223274131</v>
      </c>
      <c r="K131" s="193">
        <f t="shared" si="169"/>
        <v>8.8781116973155427</v>
      </c>
      <c r="L131" s="193">
        <f t="shared" si="169"/>
        <v>8.0519582071052334</v>
      </c>
      <c r="M131" s="193">
        <f t="shared" si="169"/>
        <v>8.0417028979669496</v>
      </c>
      <c r="N131" s="193">
        <f t="shared" si="169"/>
        <v>7.8341084395133267</v>
      </c>
      <c r="O131" s="193">
        <f t="shared" si="169"/>
        <v>7.7810751945353545</v>
      </c>
      <c r="P131" s="193">
        <f t="shared" si="169"/>
        <v>7.8778683624717285</v>
      </c>
      <c r="Q131" s="193">
        <f t="shared" si="169"/>
        <v>7.8394223720802776</v>
      </c>
      <c r="R131" s="193">
        <f t="shared" ref="R131:V131" si="170">IF(R101=0,0,R101/R$19)</f>
        <v>7.6566375254590859</v>
      </c>
      <c r="S131" s="193">
        <f t="shared" si="170"/>
        <v>7.45789092631302</v>
      </c>
      <c r="T131" s="193">
        <f t="shared" si="170"/>
        <v>7.1749482734436452</v>
      </c>
      <c r="U131" s="193">
        <f t="shared" si="170"/>
        <v>6.7835797714294559</v>
      </c>
      <c r="V131" s="193">
        <f t="shared" si="170"/>
        <v>8.9171591023428363</v>
      </c>
      <c r="W131" s="193">
        <f t="shared" ref="W131:Y131" si="171">IF(W101=0,0,W101/W$19)</f>
        <v>8.8039556977597009</v>
      </c>
      <c r="X131" s="193">
        <f t="shared" si="171"/>
        <v>6.7245984345170102</v>
      </c>
      <c r="Y131" s="193">
        <f t="shared" si="171"/>
        <v>6.1751933693187047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32.466355915161721</v>
      </c>
      <c r="C132" s="77">
        <f t="shared" si="172"/>
        <v>32.667040527912121</v>
      </c>
      <c r="D132" s="77">
        <f t="shared" si="172"/>
        <v>32.831519063246475</v>
      </c>
      <c r="E132" s="77">
        <f t="shared" si="172"/>
        <v>33.012928407381558</v>
      </c>
      <c r="F132" s="77">
        <f t="shared" si="172"/>
        <v>32.99724172556067</v>
      </c>
      <c r="G132" s="77">
        <f t="shared" si="172"/>
        <v>32.964026383412829</v>
      </c>
      <c r="H132" s="77">
        <f t="shared" si="172"/>
        <v>32.641164362040435</v>
      </c>
      <c r="I132" s="77">
        <f t="shared" si="172"/>
        <v>32.647626581120861</v>
      </c>
      <c r="J132" s="77">
        <f t="shared" si="172"/>
        <v>32.551342666322761</v>
      </c>
      <c r="K132" s="77">
        <f t="shared" si="172"/>
        <v>32.085484806456812</v>
      </c>
      <c r="L132" s="77">
        <f t="shared" si="172"/>
        <v>31.895904257505432</v>
      </c>
      <c r="M132" s="77">
        <f t="shared" si="172"/>
        <v>31.424872856487521</v>
      </c>
      <c r="N132" s="77">
        <f t="shared" si="172"/>
        <v>29.603304592968893</v>
      </c>
      <c r="O132" s="77">
        <f t="shared" si="172"/>
        <v>29.682382239570753</v>
      </c>
      <c r="P132" s="77">
        <f t="shared" si="172"/>
        <v>28.443856689641173</v>
      </c>
      <c r="Q132" s="77">
        <f t="shared" si="172"/>
        <v>27.886805384674709</v>
      </c>
      <c r="R132" s="77">
        <f t="shared" ref="R132:V132" si="173">IF(R102=0,0,R102/R$19)</f>
        <v>28.515172363547464</v>
      </c>
      <c r="S132" s="77">
        <f t="shared" si="173"/>
        <v>28.547777271231453</v>
      </c>
      <c r="T132" s="77">
        <f t="shared" si="173"/>
        <v>28.769459306246606</v>
      </c>
      <c r="U132" s="77">
        <f t="shared" si="173"/>
        <v>27.517162582733928</v>
      </c>
      <c r="V132" s="77">
        <f t="shared" si="173"/>
        <v>28.264107924969483</v>
      </c>
      <c r="W132" s="77">
        <f t="shared" ref="W132:Y132" si="174">IF(W102=0,0,W102/W$19)</f>
        <v>28.999182219276733</v>
      </c>
      <c r="X132" s="77">
        <f t="shared" si="174"/>
        <v>27.725120696164563</v>
      </c>
      <c r="Y132" s="77">
        <f t="shared" si="174"/>
        <v>26.605812079073718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127.29527840245973</v>
      </c>
      <c r="C134" s="153">
        <f t="shared" si="175"/>
        <v>136.96280904489282</v>
      </c>
      <c r="D134" s="153">
        <f t="shared" si="175"/>
        <v>131.27031419933238</v>
      </c>
      <c r="E134" s="153">
        <f t="shared" si="175"/>
        <v>145.29536265576797</v>
      </c>
      <c r="F134" s="153">
        <f t="shared" si="175"/>
        <v>142.84953152846637</v>
      </c>
      <c r="G134" s="153">
        <f t="shared" si="175"/>
        <v>148.64304451119628</v>
      </c>
      <c r="H134" s="153">
        <f t="shared" si="175"/>
        <v>136.61149678814652</v>
      </c>
      <c r="I134" s="153">
        <f t="shared" si="175"/>
        <v>133.2600482123062</v>
      </c>
      <c r="J134" s="153">
        <f t="shared" si="175"/>
        <v>139.10312068403661</v>
      </c>
      <c r="K134" s="153">
        <f t="shared" si="175"/>
        <v>132.76318132527865</v>
      </c>
      <c r="L134" s="153">
        <f t="shared" si="175"/>
        <v>135.08809843431914</v>
      </c>
      <c r="M134" s="153">
        <f t="shared" si="175"/>
        <v>129.6932704062402</v>
      </c>
      <c r="N134" s="153">
        <f t="shared" si="175"/>
        <v>127.3236006821566</v>
      </c>
      <c r="O134" s="153">
        <f t="shared" si="175"/>
        <v>128.06123038112796</v>
      </c>
      <c r="P134" s="153">
        <f t="shared" si="175"/>
        <v>107.41233573062343</v>
      </c>
      <c r="Q134" s="153">
        <f t="shared" si="175"/>
        <v>123.61125882635773</v>
      </c>
      <c r="R134" s="153">
        <f t="shared" ref="R134:V134" si="176">IF(R104=0,0,R104/R$19)</f>
        <v>124.9235520775583</v>
      </c>
      <c r="S134" s="153">
        <f t="shared" si="176"/>
        <v>125.44624795455634</v>
      </c>
      <c r="T134" s="153">
        <f t="shared" si="176"/>
        <v>116.87169703210533</v>
      </c>
      <c r="U134" s="153">
        <f t="shared" si="176"/>
        <v>115.64039812324106</v>
      </c>
      <c r="V134" s="153">
        <f t="shared" si="176"/>
        <v>114.84973043287326</v>
      </c>
      <c r="W134" s="153">
        <f t="shared" ref="W134:Y134" si="177">IF(W104=0,0,W104/W$19)</f>
        <v>126.18639421501049</v>
      </c>
      <c r="X134" s="153">
        <f t="shared" si="177"/>
        <v>113.44058084669587</v>
      </c>
      <c r="Y134" s="153">
        <f t="shared" si="177"/>
        <v>110.97689329885675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98.998328965271952</v>
      </c>
      <c r="C135" s="74">
        <f t="shared" si="178"/>
        <v>108.76786335229205</v>
      </c>
      <c r="D135" s="74">
        <f t="shared" si="178"/>
        <v>101.87837881881319</v>
      </c>
      <c r="E135" s="74">
        <f t="shared" si="178"/>
        <v>112.38310135272404</v>
      </c>
      <c r="F135" s="74">
        <f t="shared" si="178"/>
        <v>110.18759762807899</v>
      </c>
      <c r="G135" s="74">
        <f t="shared" si="178"/>
        <v>117.84903273523973</v>
      </c>
      <c r="H135" s="74">
        <f t="shared" si="178"/>
        <v>104.5877131645109</v>
      </c>
      <c r="I135" s="74">
        <f t="shared" si="178"/>
        <v>103.23506274319649</v>
      </c>
      <c r="J135" s="74">
        <f t="shared" si="178"/>
        <v>107.5402054742142</v>
      </c>
      <c r="K135" s="74">
        <f t="shared" si="178"/>
        <v>102.52491222304596</v>
      </c>
      <c r="L135" s="74">
        <f t="shared" si="178"/>
        <v>105.57318434874983</v>
      </c>
      <c r="M135" s="74">
        <f t="shared" si="178"/>
        <v>99.951059383608481</v>
      </c>
      <c r="N135" s="74">
        <f t="shared" si="178"/>
        <v>96.589119324982889</v>
      </c>
      <c r="O135" s="74">
        <f t="shared" si="178"/>
        <v>97.359396775389342</v>
      </c>
      <c r="P135" s="74">
        <f t="shared" si="178"/>
        <v>79.491905006401396</v>
      </c>
      <c r="Q135" s="74">
        <f t="shared" si="178"/>
        <v>92.238159673377837</v>
      </c>
      <c r="R135" s="74">
        <f t="shared" ref="R135:V135" si="179">IF(R105=0,0,R105/R$19)</f>
        <v>95.643956740893827</v>
      </c>
      <c r="S135" s="74">
        <f t="shared" si="179"/>
        <v>93.884543969839839</v>
      </c>
      <c r="T135" s="74">
        <f t="shared" si="179"/>
        <v>86.958182754296516</v>
      </c>
      <c r="U135" s="74">
        <f t="shared" si="179"/>
        <v>84.698584333608451</v>
      </c>
      <c r="V135" s="74">
        <f t="shared" si="179"/>
        <v>85.792217339166783</v>
      </c>
      <c r="W135" s="74">
        <f t="shared" ref="W135:Y135" si="180">IF(W105=0,0,W105/W$19)</f>
        <v>94.76746242860375</v>
      </c>
      <c r="X135" s="74">
        <f t="shared" si="180"/>
        <v>82.652393812183931</v>
      </c>
      <c r="Y135" s="74">
        <f t="shared" si="180"/>
        <v>83.316153894647996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0.21584709544365094</v>
      </c>
      <c r="C136" s="74">
        <f t="shared" si="181"/>
        <v>0.26857140200946733</v>
      </c>
      <c r="D136" s="74">
        <f t="shared" si="181"/>
        <v>0.3358730093156298</v>
      </c>
      <c r="E136" s="74">
        <f t="shared" si="181"/>
        <v>0.80680056400120281</v>
      </c>
      <c r="F136" s="74">
        <f t="shared" si="181"/>
        <v>0.48792054756262482</v>
      </c>
      <c r="G136" s="74">
        <f t="shared" si="181"/>
        <v>0.63255049316911849</v>
      </c>
      <c r="H136" s="74">
        <f t="shared" si="181"/>
        <v>0.95090705774296469</v>
      </c>
      <c r="I136" s="74">
        <f t="shared" si="181"/>
        <v>1.1008084886423239</v>
      </c>
      <c r="J136" s="74">
        <f t="shared" si="181"/>
        <v>1.2990490212344932</v>
      </c>
      <c r="K136" s="74">
        <f t="shared" si="181"/>
        <v>1.4835609598012343</v>
      </c>
      <c r="L136" s="74">
        <f t="shared" si="181"/>
        <v>1.8981730374813208</v>
      </c>
      <c r="M136" s="74">
        <f t="shared" si="181"/>
        <v>2.1328425284413144</v>
      </c>
      <c r="N136" s="74">
        <f t="shared" si="181"/>
        <v>3.8829862943251934</v>
      </c>
      <c r="O136" s="74">
        <f t="shared" si="181"/>
        <v>3.9390857597127384</v>
      </c>
      <c r="P136" s="74">
        <f t="shared" si="181"/>
        <v>1.5355676236929459</v>
      </c>
      <c r="Q136" s="74">
        <f t="shared" si="181"/>
        <v>4.868478230977904</v>
      </c>
      <c r="R136" s="74">
        <f t="shared" ref="R136:V136" si="182">IF(R106=0,0,R106/R$19)</f>
        <v>3.1492202245004797</v>
      </c>
      <c r="S136" s="74">
        <f t="shared" si="182"/>
        <v>5.5458688012237083</v>
      </c>
      <c r="T136" s="74">
        <f t="shared" si="182"/>
        <v>4.4112057318168167</v>
      </c>
      <c r="U136" s="74">
        <f t="shared" si="182"/>
        <v>6.3336940028080537</v>
      </c>
      <c r="V136" s="74">
        <f t="shared" si="182"/>
        <v>3.3312099714151797</v>
      </c>
      <c r="W136" s="74">
        <f t="shared" ref="W136:Y136" si="183">IF(W106=0,0,W106/W$19)</f>
        <v>5.9390286006061457</v>
      </c>
      <c r="X136" s="74">
        <f t="shared" si="183"/>
        <v>7.489225966429756</v>
      </c>
      <c r="Y136" s="74">
        <f t="shared" si="183"/>
        <v>5.1663436843047172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20.802911417006413</v>
      </c>
      <c r="C137" s="74">
        <f t="shared" si="184"/>
        <v>19.810589890296892</v>
      </c>
      <c r="D137" s="74">
        <f t="shared" si="184"/>
        <v>21.181028866003214</v>
      </c>
      <c r="E137" s="74">
        <f t="shared" si="184"/>
        <v>22.925802016229262</v>
      </c>
      <c r="F137" s="74">
        <f t="shared" si="184"/>
        <v>23.776951862998239</v>
      </c>
      <c r="G137" s="74">
        <f t="shared" si="184"/>
        <v>21.782265928139811</v>
      </c>
      <c r="H137" s="74">
        <f t="shared" si="184"/>
        <v>23.385152496232259</v>
      </c>
      <c r="I137" s="74">
        <f t="shared" si="184"/>
        <v>21.455420650591417</v>
      </c>
      <c r="J137" s="74">
        <f t="shared" si="184"/>
        <v>22.644811122096119</v>
      </c>
      <c r="K137" s="74">
        <f t="shared" si="184"/>
        <v>22.786642301869019</v>
      </c>
      <c r="L137" s="74">
        <f t="shared" si="184"/>
        <v>22.200972830033948</v>
      </c>
      <c r="M137" s="74">
        <f t="shared" si="184"/>
        <v>22.170151890138126</v>
      </c>
      <c r="N137" s="74">
        <f t="shared" si="184"/>
        <v>21.53760186371397</v>
      </c>
      <c r="O137" s="74">
        <f t="shared" si="184"/>
        <v>21.453706865917184</v>
      </c>
      <c r="P137" s="74">
        <f t="shared" si="184"/>
        <v>20.979989558589335</v>
      </c>
      <c r="Q137" s="74">
        <f t="shared" si="184"/>
        <v>21.087309506540368</v>
      </c>
      <c r="R137" s="74">
        <f t="shared" ref="R137:V137" si="185">IF(R107=0,0,R107/R$19)</f>
        <v>20.798792023318352</v>
      </c>
      <c r="S137" s="74">
        <f t="shared" si="185"/>
        <v>20.769405224182663</v>
      </c>
      <c r="T137" s="74">
        <f t="shared" si="185"/>
        <v>20.390666420647676</v>
      </c>
      <c r="U137" s="74">
        <f t="shared" si="185"/>
        <v>19.711205029480855</v>
      </c>
      <c r="V137" s="74">
        <f t="shared" si="185"/>
        <v>19.22324897369311</v>
      </c>
      <c r="W137" s="74">
        <f t="shared" ref="W137:Y137" si="186">IF(W107=0,0,W107/W$19)</f>
        <v>18.952925008697498</v>
      </c>
      <c r="X137" s="74">
        <f t="shared" si="186"/>
        <v>18.228062503934119</v>
      </c>
      <c r="Y137" s="74">
        <f t="shared" si="186"/>
        <v>17.749758120830606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7.2781909247377081</v>
      </c>
      <c r="C138" s="77">
        <f t="shared" si="187"/>
        <v>8.1157844002944035</v>
      </c>
      <c r="D138" s="77">
        <f t="shared" si="187"/>
        <v>7.8750335052003475</v>
      </c>
      <c r="E138" s="77">
        <f t="shared" si="187"/>
        <v>9.1796587228134658</v>
      </c>
      <c r="F138" s="77">
        <f t="shared" si="187"/>
        <v>8.3970614898265286</v>
      </c>
      <c r="G138" s="77">
        <f t="shared" si="187"/>
        <v>8.3791953546476385</v>
      </c>
      <c r="H138" s="77">
        <f t="shared" si="187"/>
        <v>7.6877240696603621</v>
      </c>
      <c r="I138" s="77">
        <f t="shared" si="187"/>
        <v>7.4687563298759461</v>
      </c>
      <c r="J138" s="77">
        <f t="shared" si="187"/>
        <v>7.6190550664917875</v>
      </c>
      <c r="K138" s="77">
        <f t="shared" si="187"/>
        <v>5.9680658405624305</v>
      </c>
      <c r="L138" s="77">
        <f t="shared" si="187"/>
        <v>5.4157682180540041</v>
      </c>
      <c r="M138" s="77">
        <f t="shared" si="187"/>
        <v>5.4392166040522909</v>
      </c>
      <c r="N138" s="77">
        <f t="shared" si="187"/>
        <v>5.3138931991345268</v>
      </c>
      <c r="O138" s="77">
        <f t="shared" si="187"/>
        <v>5.309040980108727</v>
      </c>
      <c r="P138" s="77">
        <f t="shared" si="187"/>
        <v>5.4048735419397387</v>
      </c>
      <c r="Q138" s="77">
        <f t="shared" si="187"/>
        <v>5.4173114154616044</v>
      </c>
      <c r="R138" s="77">
        <f t="shared" ref="R138:V138" si="188">IF(R108=0,0,R108/R$19)</f>
        <v>5.3315830888456501</v>
      </c>
      <c r="S138" s="77">
        <f t="shared" si="188"/>
        <v>5.2464299593101398</v>
      </c>
      <c r="T138" s="77">
        <f t="shared" si="188"/>
        <v>5.1116421253443276</v>
      </c>
      <c r="U138" s="77">
        <f t="shared" si="188"/>
        <v>4.8969147573436969</v>
      </c>
      <c r="V138" s="77">
        <f t="shared" si="188"/>
        <v>6.5030541485981868</v>
      </c>
      <c r="W138" s="77">
        <f t="shared" ref="W138:Y138" si="189">IF(W108=0,0,W108/W$19)</f>
        <v>6.5269781771030981</v>
      </c>
      <c r="X138" s="77">
        <f t="shared" si="189"/>
        <v>5.0708985641480551</v>
      </c>
      <c r="Y138" s="77">
        <f t="shared" si="189"/>
        <v>4.7446375990734211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25.598892729910343</v>
      </c>
      <c r="C140" s="203">
        <f t="shared" si="190"/>
        <v>24.120595503638196</v>
      </c>
      <c r="D140" s="203">
        <f t="shared" si="190"/>
        <v>28.097780850495866</v>
      </c>
      <c r="E140" s="203">
        <f t="shared" si="190"/>
        <v>30.99080623245942</v>
      </c>
      <c r="F140" s="203">
        <f t="shared" si="190"/>
        <v>29.707222702241939</v>
      </c>
      <c r="G140" s="203">
        <f t="shared" si="190"/>
        <v>26.448503987445918</v>
      </c>
      <c r="H140" s="203">
        <f t="shared" si="190"/>
        <v>24.109882008236859</v>
      </c>
      <c r="I140" s="203">
        <f t="shared" si="190"/>
        <v>18.392992891464054</v>
      </c>
      <c r="J140" s="203">
        <f t="shared" si="190"/>
        <v>20.245760901924367</v>
      </c>
      <c r="K140" s="203">
        <f t="shared" si="190"/>
        <v>18.736900749161162</v>
      </c>
      <c r="L140" s="203">
        <f t="shared" si="190"/>
        <v>18.892954176012584</v>
      </c>
      <c r="M140" s="203">
        <f t="shared" si="190"/>
        <v>15.918077278297762</v>
      </c>
      <c r="N140" s="203">
        <f t="shared" si="190"/>
        <v>14.242205412227985</v>
      </c>
      <c r="O140" s="203">
        <f t="shared" si="190"/>
        <v>12.291196842883284</v>
      </c>
      <c r="P140" s="203">
        <f t="shared" si="190"/>
        <v>9.8296758105198911</v>
      </c>
      <c r="Q140" s="203">
        <f t="shared" si="190"/>
        <v>10.450920587801257</v>
      </c>
      <c r="R140" s="203">
        <f t="shared" ref="R140:V140" si="191">IF(R110=0,0,R110/R$19)</f>
        <v>10.272208921409375</v>
      </c>
      <c r="S140" s="203">
        <f t="shared" si="191"/>
        <v>9.947406214371771</v>
      </c>
      <c r="T140" s="203">
        <f t="shared" si="191"/>
        <v>9.1859739519995003</v>
      </c>
      <c r="U140" s="203">
        <f t="shared" si="191"/>
        <v>8.8596362139646327</v>
      </c>
      <c r="V140" s="203">
        <f t="shared" si="191"/>
        <v>9.1130412115149841</v>
      </c>
      <c r="W140" s="203">
        <f t="shared" ref="W140:Y140" si="192">IF(W110=0,0,W110/W$19)</f>
        <v>8.5448788106797409</v>
      </c>
      <c r="X140" s="203">
        <f t="shared" si="192"/>
        <v>8.2862997420677349</v>
      </c>
      <c r="Y140" s="203">
        <f t="shared" si="192"/>
        <v>7.5615414090612383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25.598892729910343</v>
      </c>
      <c r="C141" s="192">
        <f t="shared" si="193"/>
        <v>24.120595503638196</v>
      </c>
      <c r="D141" s="192">
        <f t="shared" si="193"/>
        <v>28.097780850495866</v>
      </c>
      <c r="E141" s="192">
        <f t="shared" si="193"/>
        <v>30.99080623245942</v>
      </c>
      <c r="F141" s="192">
        <f t="shared" si="193"/>
        <v>29.707222702241939</v>
      </c>
      <c r="G141" s="192">
        <f t="shared" si="193"/>
        <v>26.448503987445918</v>
      </c>
      <c r="H141" s="192">
        <f t="shared" si="193"/>
        <v>24.109882008236859</v>
      </c>
      <c r="I141" s="192">
        <f t="shared" si="193"/>
        <v>18.392992891464054</v>
      </c>
      <c r="J141" s="192">
        <f t="shared" si="193"/>
        <v>20.245760901924367</v>
      </c>
      <c r="K141" s="192">
        <f t="shared" si="193"/>
        <v>18.736900749161162</v>
      </c>
      <c r="L141" s="192">
        <f t="shared" si="193"/>
        <v>18.892954176012584</v>
      </c>
      <c r="M141" s="192">
        <f t="shared" si="193"/>
        <v>15.918077278297762</v>
      </c>
      <c r="N141" s="192">
        <f t="shared" si="193"/>
        <v>14.242205412227985</v>
      </c>
      <c r="O141" s="192">
        <f t="shared" si="193"/>
        <v>12.291196842883284</v>
      </c>
      <c r="P141" s="192">
        <f t="shared" si="193"/>
        <v>9.8296758105198911</v>
      </c>
      <c r="Q141" s="192">
        <f t="shared" si="193"/>
        <v>10.450920587801257</v>
      </c>
      <c r="R141" s="192">
        <f t="shared" ref="R141:V141" si="194">IF(R111=0,0,R111/R$19)</f>
        <v>10.272208921409375</v>
      </c>
      <c r="S141" s="192">
        <f t="shared" si="194"/>
        <v>9.947406214371771</v>
      </c>
      <c r="T141" s="192">
        <f t="shared" si="194"/>
        <v>9.1859739519995003</v>
      </c>
      <c r="U141" s="192">
        <f t="shared" si="194"/>
        <v>8.8596362139646327</v>
      </c>
      <c r="V141" s="192">
        <f t="shared" si="194"/>
        <v>9.1130412115149841</v>
      </c>
      <c r="W141" s="192">
        <f t="shared" ref="W141:Y141" si="195">IF(W111=0,0,W111/W$19)</f>
        <v>8.5448788106797409</v>
      </c>
      <c r="X141" s="192">
        <f t="shared" si="195"/>
        <v>8.2862997420677349</v>
      </c>
      <c r="Y141" s="192">
        <f t="shared" si="195"/>
        <v>7.5615414090612383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21.546583416545442</v>
      </c>
      <c r="C142" s="74">
        <f t="shared" si="196"/>
        <v>20.499538992537918</v>
      </c>
      <c r="D142" s="74">
        <f t="shared" si="196"/>
        <v>23.478883575542721</v>
      </c>
      <c r="E142" s="74">
        <f t="shared" si="196"/>
        <v>26.379781095526134</v>
      </c>
      <c r="F142" s="74">
        <f t="shared" si="196"/>
        <v>25.09749924387809</v>
      </c>
      <c r="G142" s="74">
        <f t="shared" si="196"/>
        <v>22.473873192274549</v>
      </c>
      <c r="H142" s="74">
        <f t="shared" si="196"/>
        <v>20.109383700261667</v>
      </c>
      <c r="I142" s="74">
        <f t="shared" si="196"/>
        <v>15.285910261654951</v>
      </c>
      <c r="J142" s="74">
        <f t="shared" si="196"/>
        <v>16.924047710021714</v>
      </c>
      <c r="K142" s="74">
        <f t="shared" si="196"/>
        <v>15.437269590782741</v>
      </c>
      <c r="L142" s="74">
        <f t="shared" si="196"/>
        <v>15.730510579679265</v>
      </c>
      <c r="M142" s="74">
        <f t="shared" si="196"/>
        <v>13.051789068662835</v>
      </c>
      <c r="N142" s="74">
        <f t="shared" si="196"/>
        <v>11.597238070652741</v>
      </c>
      <c r="O142" s="74">
        <f t="shared" si="196"/>
        <v>9.93504518213655</v>
      </c>
      <c r="P142" s="74">
        <f t="shared" si="196"/>
        <v>7.6119869657445776</v>
      </c>
      <c r="Q142" s="74">
        <f t="shared" si="196"/>
        <v>8.3274893737044255</v>
      </c>
      <c r="R142" s="74">
        <f t="shared" ref="R142:V142" si="197">IF(R112=0,0,R112/R$19)</f>
        <v>8.2656050576770301</v>
      </c>
      <c r="S142" s="74">
        <f t="shared" si="197"/>
        <v>7.9845656845359745</v>
      </c>
      <c r="T142" s="74">
        <f t="shared" si="197"/>
        <v>7.2910365223992857</v>
      </c>
      <c r="U142" s="74">
        <f t="shared" si="197"/>
        <v>7.0478059409872511</v>
      </c>
      <c r="V142" s="74">
        <f t="shared" si="197"/>
        <v>7.1286401341294328</v>
      </c>
      <c r="W142" s="74">
        <f t="shared" ref="W142:Y142" si="198">IF(W112=0,0,W112/W$19)</f>
        <v>6.7651815769175343</v>
      </c>
      <c r="X142" s="74">
        <f t="shared" si="198"/>
        <v>6.6095252390633767</v>
      </c>
      <c r="Y142" s="74">
        <f t="shared" si="198"/>
        <v>6.0550375624169339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2.8761206487929267</v>
      </c>
      <c r="C144" s="74">
        <f t="shared" si="202"/>
        <v>2.4135119907984857</v>
      </c>
      <c r="D144" s="74">
        <f t="shared" si="202"/>
        <v>3.165906378231456</v>
      </c>
      <c r="E144" s="74">
        <f t="shared" si="202"/>
        <v>3.449755549615416</v>
      </c>
      <c r="F144" s="74">
        <f t="shared" si="202"/>
        <v>3.5217407180825138</v>
      </c>
      <c r="G144" s="74">
        <f t="shared" si="202"/>
        <v>2.7728100635839188</v>
      </c>
      <c r="H144" s="74">
        <f t="shared" si="202"/>
        <v>2.9854371047737751</v>
      </c>
      <c r="I144" s="74">
        <f t="shared" si="202"/>
        <v>2.1600722823622247</v>
      </c>
      <c r="J144" s="74">
        <f t="shared" si="202"/>
        <v>2.4127750445517857</v>
      </c>
      <c r="K144" s="74">
        <f t="shared" si="202"/>
        <v>2.3825018683479797</v>
      </c>
      <c r="L144" s="74">
        <f t="shared" si="202"/>
        <v>2.3221797345591919</v>
      </c>
      <c r="M144" s="74">
        <f t="shared" si="202"/>
        <v>2.0447965582621199</v>
      </c>
      <c r="N144" s="74">
        <f t="shared" si="202"/>
        <v>1.8456953047751545</v>
      </c>
      <c r="O144" s="74">
        <f t="shared" si="202"/>
        <v>1.581532882126403</v>
      </c>
      <c r="P144" s="74">
        <f t="shared" si="202"/>
        <v>1.4528770672584057</v>
      </c>
      <c r="Q144" s="74">
        <f t="shared" si="202"/>
        <v>1.3820739467244858</v>
      </c>
      <c r="R144" s="74">
        <f t="shared" ref="R144:V144" si="203">IF(R114=0,0,R114/R$19)</f>
        <v>1.2966002616601615</v>
      </c>
      <c r="S144" s="74">
        <f t="shared" si="203"/>
        <v>1.2902192308579445</v>
      </c>
      <c r="T144" s="74">
        <f t="shared" si="203"/>
        <v>1.2653732934375443</v>
      </c>
      <c r="U144" s="74">
        <f t="shared" si="203"/>
        <v>1.227550774829077</v>
      </c>
      <c r="V144" s="74">
        <f t="shared" si="203"/>
        <v>1.2084073716987058</v>
      </c>
      <c r="W144" s="74">
        <f t="shared" ref="W144:Y144" si="204">IF(W114=0,0,W114/W$19)</f>
        <v>1.0549814870026963</v>
      </c>
      <c r="X144" s="74">
        <f t="shared" si="204"/>
        <v>1.1406942514808212</v>
      </c>
      <c r="Y144" s="74">
        <f t="shared" si="204"/>
        <v>1.0461224235671767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1.1761886645719719</v>
      </c>
      <c r="C145" s="193">
        <f t="shared" si="205"/>
        <v>1.2075445203017956</v>
      </c>
      <c r="D145" s="193">
        <f t="shared" si="205"/>
        <v>1.4529908967216931</v>
      </c>
      <c r="E145" s="193">
        <f t="shared" si="205"/>
        <v>1.1612695873178724</v>
      </c>
      <c r="F145" s="193">
        <f t="shared" si="205"/>
        <v>1.0879827402813347</v>
      </c>
      <c r="G145" s="193">
        <f t="shared" si="205"/>
        <v>1.2018207315874467</v>
      </c>
      <c r="H145" s="193">
        <f t="shared" si="205"/>
        <v>1.0150612032014164</v>
      </c>
      <c r="I145" s="193">
        <f t="shared" si="205"/>
        <v>0.94701034744687751</v>
      </c>
      <c r="J145" s="193">
        <f t="shared" si="205"/>
        <v>0.90893814735087008</v>
      </c>
      <c r="K145" s="193">
        <f t="shared" si="205"/>
        <v>0.91712929003043964</v>
      </c>
      <c r="L145" s="193">
        <f t="shared" si="205"/>
        <v>0.84026386177412948</v>
      </c>
      <c r="M145" s="193">
        <f t="shared" si="205"/>
        <v>0.82149165137280966</v>
      </c>
      <c r="N145" s="193">
        <f t="shared" si="205"/>
        <v>0.79927203680009029</v>
      </c>
      <c r="O145" s="193">
        <f t="shared" si="205"/>
        <v>0.77461877862033046</v>
      </c>
      <c r="P145" s="193">
        <f t="shared" si="205"/>
        <v>0.76481177751690588</v>
      </c>
      <c r="Q145" s="193">
        <f t="shared" si="205"/>
        <v>0.74135726737234597</v>
      </c>
      <c r="R145" s="193">
        <f t="shared" ref="R145:V145" si="206">IF(R115=0,0,R115/R$19)</f>
        <v>0.71000360207218061</v>
      </c>
      <c r="S145" s="193">
        <f t="shared" si="206"/>
        <v>0.6726212989778515</v>
      </c>
      <c r="T145" s="193">
        <f t="shared" si="206"/>
        <v>0.62956413616266982</v>
      </c>
      <c r="U145" s="193">
        <f t="shared" si="206"/>
        <v>0.58427949814830482</v>
      </c>
      <c r="V145" s="193">
        <f t="shared" si="206"/>
        <v>0.77599370568684889</v>
      </c>
      <c r="W145" s="193">
        <f t="shared" ref="W145:Y145" si="207">IF(W115=0,0,W115/W$19)</f>
        <v>0.72471574675951034</v>
      </c>
      <c r="X145" s="193">
        <f t="shared" si="207"/>
        <v>0.53608025152353789</v>
      </c>
      <c r="Y145" s="193">
        <f t="shared" si="207"/>
        <v>0.46038142307712698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7237.26817439775</v>
      </c>
      <c r="C150" s="203">
        <f t="shared" si="211"/>
        <v>7756.6823476679992</v>
      </c>
      <c r="D150" s="203">
        <f t="shared" si="211"/>
        <v>7468.1965029543235</v>
      </c>
      <c r="E150" s="203">
        <f t="shared" si="211"/>
        <v>8174.815654678393</v>
      </c>
      <c r="F150" s="203">
        <f t="shared" si="211"/>
        <v>8033.7857568974268</v>
      </c>
      <c r="G150" s="203">
        <f t="shared" si="211"/>
        <v>8304.8678657782621</v>
      </c>
      <c r="H150" s="203">
        <f t="shared" si="211"/>
        <v>7727.0258236421041</v>
      </c>
      <c r="I150" s="203">
        <f t="shared" si="211"/>
        <v>7506.5174342921728</v>
      </c>
      <c r="J150" s="203">
        <f t="shared" si="211"/>
        <v>7802.6597435467575</v>
      </c>
      <c r="K150" s="203">
        <f t="shared" si="211"/>
        <v>7501.3029174920594</v>
      </c>
      <c r="L150" s="203">
        <f t="shared" si="211"/>
        <v>7691.4008762193598</v>
      </c>
      <c r="M150" s="203">
        <f t="shared" si="211"/>
        <v>7303.2710642774882</v>
      </c>
      <c r="N150" s="203">
        <f t="shared" si="211"/>
        <v>6992.2305857077827</v>
      </c>
      <c r="O150" s="203">
        <f t="shared" si="211"/>
        <v>6884.659229724195</v>
      </c>
      <c r="P150" s="203">
        <f t="shared" si="211"/>
        <v>5867.3878078778898</v>
      </c>
      <c r="Q150" s="203">
        <f t="shared" si="211"/>
        <v>6454.1048071767827</v>
      </c>
      <c r="R150" s="203">
        <f t="shared" ref="R150:V150" si="212">IF(R96=0,0,R96/R$17)</f>
        <v>6547.6255069790122</v>
      </c>
      <c r="S150" s="203">
        <f t="shared" si="212"/>
        <v>6389.1146452264029</v>
      </c>
      <c r="T150" s="203">
        <f t="shared" si="212"/>
        <v>5987.4385547298325</v>
      </c>
      <c r="U150" s="203">
        <f t="shared" si="212"/>
        <v>5789.7139133493656</v>
      </c>
      <c r="V150" s="203">
        <f t="shared" si="212"/>
        <v>5805.8668967073691</v>
      </c>
      <c r="W150" s="203">
        <f t="shared" ref="W150:Y150" si="213">IF(W96=0,0,W96/W$17)</f>
        <v>6128.9336014570063</v>
      </c>
      <c r="X150" s="203">
        <f t="shared" si="213"/>
        <v>5520.9127839102512</v>
      </c>
      <c r="Y150" s="203">
        <f t="shared" si="213"/>
        <v>5398.7445275610644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6392.353631580665</v>
      </c>
      <c r="C151" s="192">
        <f t="shared" si="214"/>
        <v>6895.8156804621831</v>
      </c>
      <c r="D151" s="192">
        <f t="shared" si="214"/>
        <v>6592.0910573145429</v>
      </c>
      <c r="E151" s="192">
        <f t="shared" si="214"/>
        <v>7282.59700717549</v>
      </c>
      <c r="F151" s="192">
        <f t="shared" si="214"/>
        <v>7130.5058554054312</v>
      </c>
      <c r="G151" s="192">
        <f t="shared" si="214"/>
        <v>7390.8939881366332</v>
      </c>
      <c r="H151" s="192">
        <f t="shared" si="214"/>
        <v>6797.6577942218109</v>
      </c>
      <c r="I151" s="192">
        <f t="shared" si="214"/>
        <v>6562.5744976687893</v>
      </c>
      <c r="J151" s="192">
        <f t="shared" si="214"/>
        <v>6843.4693741093124</v>
      </c>
      <c r="K151" s="192">
        <f t="shared" si="214"/>
        <v>6532.5874050581024</v>
      </c>
      <c r="L151" s="192">
        <f t="shared" si="214"/>
        <v>6696.9089470950757</v>
      </c>
      <c r="M151" s="192">
        <f t="shared" si="214"/>
        <v>6310.9064578924181</v>
      </c>
      <c r="N151" s="192">
        <f t="shared" si="214"/>
        <v>6038.8835049491181</v>
      </c>
      <c r="O151" s="192">
        <f t="shared" si="214"/>
        <v>5922.0360153267866</v>
      </c>
      <c r="P151" s="192">
        <f t="shared" si="214"/>
        <v>4944.9328603354279</v>
      </c>
      <c r="Q151" s="192">
        <f t="shared" si="214"/>
        <v>5541.0573091500282</v>
      </c>
      <c r="R151" s="192">
        <f t="shared" ref="R151:V151" si="215">IF(R97=0,0,R97/R$17)</f>
        <v>5604.2211809733935</v>
      </c>
      <c r="S151" s="192">
        <f t="shared" si="215"/>
        <v>5443.4706937617293</v>
      </c>
      <c r="T151" s="192">
        <f t="shared" si="215"/>
        <v>5026.8980567597282</v>
      </c>
      <c r="U151" s="192">
        <f t="shared" si="215"/>
        <v>4858.4233421179615</v>
      </c>
      <c r="V151" s="192">
        <f t="shared" si="215"/>
        <v>4846.8672302218538</v>
      </c>
      <c r="W151" s="192">
        <f t="shared" ref="W151:Y151" si="216">IF(W97=0,0,W97/W$17)</f>
        <v>5142.326772121688</v>
      </c>
      <c r="X151" s="192">
        <f t="shared" si="216"/>
        <v>4553.6778749060104</v>
      </c>
      <c r="Y151" s="192">
        <f t="shared" si="216"/>
        <v>4462.0438414944956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5176.2086014764091</v>
      </c>
      <c r="C152" s="74">
        <f t="shared" si="217"/>
        <v>5683.545712151591</v>
      </c>
      <c r="D152" s="74">
        <f t="shared" si="217"/>
        <v>5317.85920801468</v>
      </c>
      <c r="E152" s="74">
        <f t="shared" si="217"/>
        <v>5874.4422660234341</v>
      </c>
      <c r="F152" s="74">
        <f t="shared" si="217"/>
        <v>5714.7728112667455</v>
      </c>
      <c r="G152" s="74">
        <f t="shared" si="217"/>
        <v>6058.5079374901952</v>
      </c>
      <c r="H152" s="74">
        <f t="shared" si="217"/>
        <v>5399.204387731621</v>
      </c>
      <c r="I152" s="74">
        <f t="shared" si="217"/>
        <v>5259.4055960015476</v>
      </c>
      <c r="J152" s="74">
        <f t="shared" si="217"/>
        <v>5470.7908954204886</v>
      </c>
      <c r="K152" s="74">
        <f t="shared" si="217"/>
        <v>5204.733828448544</v>
      </c>
      <c r="L152" s="74">
        <f t="shared" si="217"/>
        <v>5392.2525317502841</v>
      </c>
      <c r="M152" s="74">
        <f t="shared" si="217"/>
        <v>5012.7239839634422</v>
      </c>
      <c r="N152" s="74">
        <f t="shared" si="217"/>
        <v>4755.1543724038338</v>
      </c>
      <c r="O152" s="74">
        <f t="shared" si="217"/>
        <v>4657.2872861439091</v>
      </c>
      <c r="P152" s="74">
        <f t="shared" si="217"/>
        <v>3733.2553811914186</v>
      </c>
      <c r="Q152" s="74">
        <f t="shared" si="217"/>
        <v>4291.1329562822639</v>
      </c>
      <c r="R152" s="74">
        <f t="shared" ref="R152:V152" si="218">IF(R98=0,0,R98/R$17)</f>
        <v>4390.6197323474262</v>
      </c>
      <c r="S152" s="74">
        <f t="shared" si="218"/>
        <v>4227.0573799283793</v>
      </c>
      <c r="T152" s="74">
        <f t="shared" si="218"/>
        <v>3852.4340806283585</v>
      </c>
      <c r="U152" s="74">
        <f t="shared" si="218"/>
        <v>3707.1943961615184</v>
      </c>
      <c r="V152" s="74">
        <f t="shared" si="218"/>
        <v>3679.4853296917763</v>
      </c>
      <c r="W152" s="74">
        <f t="shared" ref="W152:Y152" si="219">IF(W98=0,0,W98/W$17)</f>
        <v>3975.257583970998</v>
      </c>
      <c r="X152" s="74">
        <f t="shared" si="219"/>
        <v>3452.5939484215205</v>
      </c>
      <c r="Y152" s="74">
        <f t="shared" si="219"/>
        <v>3420.9816647234929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3.2611907756796006</v>
      </c>
      <c r="C153" s="74">
        <f t="shared" si="220"/>
        <v>3.841491489497487</v>
      </c>
      <c r="D153" s="74">
        <f t="shared" si="220"/>
        <v>4.5610888066360458</v>
      </c>
      <c r="E153" s="74">
        <f t="shared" si="220"/>
        <v>10.511883694518403</v>
      </c>
      <c r="F153" s="74">
        <f t="shared" si="220"/>
        <v>6.1224925553481784</v>
      </c>
      <c r="G153" s="74">
        <f t="shared" si="220"/>
        <v>7.6389475091880108</v>
      </c>
      <c r="H153" s="74">
        <f t="shared" si="220"/>
        <v>11.254611285782346</v>
      </c>
      <c r="I153" s="74">
        <f t="shared" si="220"/>
        <v>12.703672530954004</v>
      </c>
      <c r="J153" s="74">
        <f t="shared" si="220"/>
        <v>14.777444815730012</v>
      </c>
      <c r="K153" s="74">
        <f t="shared" si="220"/>
        <v>16.739612710827291</v>
      </c>
      <c r="L153" s="74">
        <f t="shared" si="220"/>
        <v>21.350369737820284</v>
      </c>
      <c r="M153" s="74">
        <f t="shared" si="220"/>
        <v>23.528196668697362</v>
      </c>
      <c r="N153" s="74">
        <f t="shared" si="220"/>
        <v>42.400958211546019</v>
      </c>
      <c r="O153" s="74">
        <f t="shared" si="220"/>
        <v>41.707392510352086</v>
      </c>
      <c r="P153" s="74">
        <f t="shared" si="220"/>
        <v>15.787801085350678</v>
      </c>
      <c r="Q153" s="74">
        <f t="shared" si="220"/>
        <v>48.851208987504265</v>
      </c>
      <c r="R153" s="74">
        <f t="shared" ref="R153:V153" si="221">IF(R99=0,0,R99/R$17)</f>
        <v>30.915842506162758</v>
      </c>
      <c r="S153" s="74">
        <f t="shared" si="221"/>
        <v>53.04668866950589</v>
      </c>
      <c r="T153" s="74">
        <f t="shared" si="221"/>
        <v>41.484696203402635</v>
      </c>
      <c r="U153" s="74">
        <f t="shared" si="221"/>
        <v>59.310647082907906</v>
      </c>
      <c r="V153" s="74">
        <f t="shared" si="221"/>
        <v>30.933852748610445</v>
      </c>
      <c r="W153" s="74">
        <f t="shared" ref="W153:Y153" si="222">IF(W99=0,0,W99/W$17)</f>
        <v>54.847945499431688</v>
      </c>
      <c r="X153" s="74">
        <f t="shared" si="222"/>
        <v>70.511299461839712</v>
      </c>
      <c r="Y153" s="74">
        <f t="shared" si="222"/>
        <v>48.807919991383841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926.90741262372489</v>
      </c>
      <c r="C154" s="74">
        <f t="shared" si="223"/>
        <v>887.51904472082003</v>
      </c>
      <c r="D154" s="74">
        <f t="shared" si="223"/>
        <v>950.24400437006545</v>
      </c>
      <c r="E154" s="74">
        <f t="shared" si="223"/>
        <v>1034.0668344705084</v>
      </c>
      <c r="F154" s="74">
        <f t="shared" si="223"/>
        <v>1072.9937826329021</v>
      </c>
      <c r="G154" s="74">
        <f t="shared" si="223"/>
        <v>980.73891520668622</v>
      </c>
      <c r="H154" s="74">
        <f t="shared" si="223"/>
        <v>1066.3839373577548</v>
      </c>
      <c r="I154" s="74">
        <f t="shared" si="223"/>
        <v>973.41688443115004</v>
      </c>
      <c r="J154" s="74">
        <f t="shared" si="223"/>
        <v>1030.7757941404916</v>
      </c>
      <c r="K154" s="74">
        <f t="shared" si="223"/>
        <v>1043.0686289384123</v>
      </c>
      <c r="L154" s="74">
        <f t="shared" si="223"/>
        <v>1032.2516347972223</v>
      </c>
      <c r="M154" s="74">
        <f t="shared" si="223"/>
        <v>1020.7057134124188</v>
      </c>
      <c r="N154" s="74">
        <f t="shared" si="223"/>
        <v>989.03794816315394</v>
      </c>
      <c r="O154" s="74">
        <f t="shared" si="223"/>
        <v>970.69489241556676</v>
      </c>
      <c r="P154" s="74">
        <f t="shared" si="223"/>
        <v>940.40468084670204</v>
      </c>
      <c r="Q154" s="74">
        <f t="shared" si="223"/>
        <v>944.40104092448678</v>
      </c>
      <c r="R154" s="74">
        <f t="shared" ref="R154:V154" si="224">IF(R100=0,0,R100/R$17)</f>
        <v>929.37116452768407</v>
      </c>
      <c r="S154" s="74">
        <f t="shared" si="224"/>
        <v>916.32429405184587</v>
      </c>
      <c r="T154" s="74">
        <f t="shared" si="224"/>
        <v>893.42565070884416</v>
      </c>
      <c r="U154" s="74">
        <f t="shared" si="224"/>
        <v>862.33489392275214</v>
      </c>
      <c r="V154" s="74">
        <f t="shared" si="224"/>
        <v>833.88931754146779</v>
      </c>
      <c r="W154" s="74">
        <f t="shared" ref="W154:Y154" si="225">IF(W100=0,0,W100/W$17)</f>
        <v>812.6940783713859</v>
      </c>
      <c r="X154" s="74">
        <f t="shared" si="225"/>
        <v>795.97432080860688</v>
      </c>
      <c r="Y154" s="74">
        <f t="shared" si="225"/>
        <v>774.84657726796593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285.97642670485141</v>
      </c>
      <c r="C155" s="193">
        <f t="shared" si="226"/>
        <v>320.90943210027484</v>
      </c>
      <c r="D155" s="193">
        <f t="shared" si="226"/>
        <v>319.42675612316106</v>
      </c>
      <c r="E155" s="193">
        <f t="shared" si="226"/>
        <v>363.57602298703011</v>
      </c>
      <c r="F155" s="193">
        <f t="shared" si="226"/>
        <v>336.61676895043541</v>
      </c>
      <c r="G155" s="193">
        <f t="shared" si="226"/>
        <v>344.00818793056339</v>
      </c>
      <c r="H155" s="193">
        <f t="shared" si="226"/>
        <v>320.81485784665153</v>
      </c>
      <c r="I155" s="193">
        <f t="shared" si="226"/>
        <v>317.04834470513811</v>
      </c>
      <c r="J155" s="193">
        <f t="shared" si="226"/>
        <v>327.12523973260272</v>
      </c>
      <c r="K155" s="193">
        <f t="shared" si="226"/>
        <v>268.04533496031883</v>
      </c>
      <c r="L155" s="193">
        <f t="shared" si="226"/>
        <v>251.05441080974921</v>
      </c>
      <c r="M155" s="193">
        <f t="shared" si="226"/>
        <v>253.94856384786135</v>
      </c>
      <c r="N155" s="193">
        <f t="shared" si="226"/>
        <v>252.29022617058513</v>
      </c>
      <c r="O155" s="193">
        <f t="shared" si="226"/>
        <v>252.34644425695834</v>
      </c>
      <c r="P155" s="193">
        <f t="shared" si="226"/>
        <v>255.48499721195705</v>
      </c>
      <c r="Q155" s="193">
        <f t="shared" si="226"/>
        <v>256.67210295577422</v>
      </c>
      <c r="R155" s="193">
        <f t="shared" ref="R155:V155" si="227">IF(R101=0,0,R101/R$17)</f>
        <v>253.31444159211969</v>
      </c>
      <c r="S155" s="193">
        <f t="shared" si="227"/>
        <v>247.04233111199949</v>
      </c>
      <c r="T155" s="193">
        <f t="shared" si="227"/>
        <v>239.55362921912419</v>
      </c>
      <c r="U155" s="193">
        <f t="shared" si="227"/>
        <v>229.58340495078306</v>
      </c>
      <c r="V155" s="193">
        <f t="shared" si="227"/>
        <v>302.55873023999908</v>
      </c>
      <c r="W155" s="193">
        <f t="shared" ref="W155:Y155" si="228">IF(W101=0,0,W101/W$17)</f>
        <v>299.527164279874</v>
      </c>
      <c r="X155" s="193">
        <f t="shared" si="228"/>
        <v>234.59830621404305</v>
      </c>
      <c r="Y155" s="193">
        <f t="shared" si="228"/>
        <v>217.40767951165395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844.91454281708548</v>
      </c>
      <c r="C156" s="77">
        <f t="shared" si="229"/>
        <v>860.86666720581593</v>
      </c>
      <c r="D156" s="77">
        <f t="shared" si="229"/>
        <v>876.10544563978067</v>
      </c>
      <c r="E156" s="77">
        <f t="shared" si="229"/>
        <v>892.2186475029032</v>
      </c>
      <c r="F156" s="77">
        <f t="shared" si="229"/>
        <v>903.27990149199502</v>
      </c>
      <c r="G156" s="77">
        <f t="shared" si="229"/>
        <v>913.97387764162966</v>
      </c>
      <c r="H156" s="77">
        <f t="shared" si="229"/>
        <v>929.36802942029271</v>
      </c>
      <c r="I156" s="77">
        <f t="shared" si="229"/>
        <v>943.94293662338316</v>
      </c>
      <c r="J156" s="77">
        <f t="shared" si="229"/>
        <v>959.19036943744413</v>
      </c>
      <c r="K156" s="77">
        <f t="shared" si="229"/>
        <v>968.71551243395743</v>
      </c>
      <c r="L156" s="77">
        <f t="shared" si="229"/>
        <v>994.4919291242843</v>
      </c>
      <c r="M156" s="77">
        <f t="shared" si="229"/>
        <v>992.36460638506981</v>
      </c>
      <c r="N156" s="77">
        <f t="shared" si="229"/>
        <v>953.34708075866399</v>
      </c>
      <c r="O156" s="77">
        <f t="shared" si="229"/>
        <v>962.62321439740947</v>
      </c>
      <c r="P156" s="77">
        <f t="shared" si="229"/>
        <v>922.45494754246215</v>
      </c>
      <c r="Q156" s="77">
        <f t="shared" si="229"/>
        <v>913.04749802675497</v>
      </c>
      <c r="R156" s="77">
        <f t="shared" ref="R156:V156" si="230">IF(R102=0,0,R102/R$17)</f>
        <v>943.40432600562031</v>
      </c>
      <c r="S156" s="77">
        <f t="shared" si="230"/>
        <v>945.64395146467291</v>
      </c>
      <c r="T156" s="77">
        <f t="shared" si="230"/>
        <v>960.54049797010191</v>
      </c>
      <c r="U156" s="77">
        <f t="shared" si="230"/>
        <v>931.29057123140456</v>
      </c>
      <c r="V156" s="77">
        <f t="shared" si="230"/>
        <v>958.99966648551583</v>
      </c>
      <c r="W156" s="77">
        <f t="shared" ref="W156:Y156" si="231">IF(W102=0,0,W102/W$17)</f>
        <v>986.60682933531768</v>
      </c>
      <c r="X156" s="77">
        <f t="shared" si="231"/>
        <v>967.23490900424019</v>
      </c>
      <c r="Y156" s="77">
        <f t="shared" si="231"/>
        <v>936.70068606656776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3312.771911798101</v>
      </c>
      <c r="C158" s="153">
        <f t="shared" si="232"/>
        <v>3609.3479864782644</v>
      </c>
      <c r="D158" s="153">
        <f t="shared" si="232"/>
        <v>3502.9337783406208</v>
      </c>
      <c r="E158" s="153">
        <f t="shared" si="232"/>
        <v>3926.8019594465063</v>
      </c>
      <c r="F158" s="153">
        <f t="shared" si="232"/>
        <v>3910.4211146005505</v>
      </c>
      <c r="G158" s="153">
        <f t="shared" si="232"/>
        <v>4121.3369445886847</v>
      </c>
      <c r="H158" s="153">
        <f t="shared" si="232"/>
        <v>3889.6393571610874</v>
      </c>
      <c r="I158" s="153">
        <f t="shared" si="232"/>
        <v>3852.956383568735</v>
      </c>
      <c r="J158" s="153">
        <f t="shared" si="232"/>
        <v>4098.9514652759262</v>
      </c>
      <c r="K158" s="153">
        <f t="shared" si="232"/>
        <v>4008.3468897436942</v>
      </c>
      <c r="L158" s="153">
        <f t="shared" si="232"/>
        <v>4211.9521844897909</v>
      </c>
      <c r="M158" s="153">
        <f t="shared" si="232"/>
        <v>4095.577787227573</v>
      </c>
      <c r="N158" s="153">
        <f t="shared" si="232"/>
        <v>4100.3389550923903</v>
      </c>
      <c r="O158" s="153">
        <f t="shared" si="232"/>
        <v>4153.1273411345746</v>
      </c>
      <c r="P158" s="153">
        <f t="shared" si="232"/>
        <v>3483.4601229688424</v>
      </c>
      <c r="Q158" s="153">
        <f t="shared" si="232"/>
        <v>4047.1810608097762</v>
      </c>
      <c r="R158" s="153">
        <f t="shared" ref="R158:V158" si="233">IF(R104=0,0,R104/R$17)</f>
        <v>4133.0074371430237</v>
      </c>
      <c r="S158" s="153">
        <f t="shared" si="233"/>
        <v>4155.4018193811771</v>
      </c>
      <c r="T158" s="153">
        <f t="shared" si="233"/>
        <v>3902.0544971262193</v>
      </c>
      <c r="U158" s="153">
        <f t="shared" si="233"/>
        <v>3913.7324606714719</v>
      </c>
      <c r="V158" s="153">
        <f t="shared" si="233"/>
        <v>3896.8451958030719</v>
      </c>
      <c r="W158" s="153">
        <f t="shared" ref="W158:Y158" si="234">IF(W104=0,0,W104/W$17)</f>
        <v>4293.0989350096588</v>
      </c>
      <c r="X158" s="153">
        <f t="shared" si="234"/>
        <v>3957.5549948037187</v>
      </c>
      <c r="Y158" s="153">
        <f t="shared" si="234"/>
        <v>3907.1211877173605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2576.3632997778509</v>
      </c>
      <c r="C159" s="74">
        <f t="shared" si="235"/>
        <v>2866.3333595579261</v>
      </c>
      <c r="D159" s="74">
        <f t="shared" si="235"/>
        <v>2718.6132418719953</v>
      </c>
      <c r="E159" s="74">
        <f t="shared" si="235"/>
        <v>3037.3039753931403</v>
      </c>
      <c r="F159" s="74">
        <f t="shared" si="235"/>
        <v>3016.3200657475445</v>
      </c>
      <c r="G159" s="74">
        <f t="shared" si="235"/>
        <v>3267.5297663134224</v>
      </c>
      <c r="H159" s="74">
        <f t="shared" si="235"/>
        <v>2977.849558525987</v>
      </c>
      <c r="I159" s="74">
        <f t="shared" si="235"/>
        <v>2984.842038859369</v>
      </c>
      <c r="J159" s="74">
        <f t="shared" si="235"/>
        <v>3168.8870863354446</v>
      </c>
      <c r="K159" s="74">
        <f t="shared" si="235"/>
        <v>3095.4019700960866</v>
      </c>
      <c r="L159" s="74">
        <f t="shared" si="235"/>
        <v>3291.6978593599933</v>
      </c>
      <c r="M159" s="74">
        <f t="shared" si="235"/>
        <v>3156.3498810627161</v>
      </c>
      <c r="N159" s="74">
        <f t="shared" si="235"/>
        <v>3110.5633714755413</v>
      </c>
      <c r="O159" s="74">
        <f t="shared" si="235"/>
        <v>3157.4425098122915</v>
      </c>
      <c r="P159" s="74">
        <f t="shared" si="235"/>
        <v>2577.9802599496024</v>
      </c>
      <c r="Q159" s="74">
        <f t="shared" si="235"/>
        <v>3019.988118060026</v>
      </c>
      <c r="R159" s="74">
        <f t="shared" ref="R159:V159" si="236">IF(R105=0,0,R105/R$17)</f>
        <v>3164.3127172887398</v>
      </c>
      <c r="S159" s="74">
        <f t="shared" si="236"/>
        <v>3109.9216691229444</v>
      </c>
      <c r="T159" s="74">
        <f t="shared" si="236"/>
        <v>2903.3168568187593</v>
      </c>
      <c r="U159" s="74">
        <f t="shared" si="236"/>
        <v>2866.5380287439725</v>
      </c>
      <c r="V159" s="74">
        <f t="shared" si="236"/>
        <v>2910.9253344815293</v>
      </c>
      <c r="W159" s="74">
        <f t="shared" ref="W159:Y159" si="237">IF(W105=0,0,W105/W$17)</f>
        <v>3224.1676652759943</v>
      </c>
      <c r="X159" s="74">
        <f t="shared" si="237"/>
        <v>2883.4601473518451</v>
      </c>
      <c r="Y159" s="74">
        <f t="shared" si="237"/>
        <v>2933.2800773605086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5.6172719365772936</v>
      </c>
      <c r="C160" s="74">
        <f t="shared" si="238"/>
        <v>7.0775976035274084</v>
      </c>
      <c r="D160" s="74">
        <f t="shared" si="238"/>
        <v>8.9627340099001422</v>
      </c>
      <c r="E160" s="74">
        <f t="shared" si="238"/>
        <v>21.804866842917782</v>
      </c>
      <c r="F160" s="74">
        <f t="shared" si="238"/>
        <v>13.356535306915852</v>
      </c>
      <c r="G160" s="74">
        <f t="shared" si="238"/>
        <v>17.538349846025366</v>
      </c>
      <c r="H160" s="74">
        <f t="shared" si="238"/>
        <v>27.074482044034035</v>
      </c>
      <c r="I160" s="74">
        <f t="shared" si="238"/>
        <v>31.827746952664054</v>
      </c>
      <c r="J160" s="74">
        <f t="shared" si="238"/>
        <v>38.279075716418831</v>
      </c>
      <c r="K160" s="74">
        <f t="shared" si="238"/>
        <v>44.791235789950029</v>
      </c>
      <c r="L160" s="74">
        <f t="shared" si="238"/>
        <v>59.183704296839366</v>
      </c>
      <c r="M160" s="74">
        <f t="shared" si="238"/>
        <v>67.352935551529157</v>
      </c>
      <c r="N160" s="74">
        <f t="shared" si="238"/>
        <v>125.0479870142623</v>
      </c>
      <c r="O160" s="74">
        <f t="shared" si="238"/>
        <v>127.74767756836803</v>
      </c>
      <c r="P160" s="74">
        <f t="shared" si="238"/>
        <v>49.799574200408799</v>
      </c>
      <c r="Q160" s="74">
        <f t="shared" si="238"/>
        <v>159.39982391941339</v>
      </c>
      <c r="R160" s="74">
        <f t="shared" ref="R160:V160" si="239">IF(R106=0,0,R106/R$17)</f>
        <v>104.18972557697469</v>
      </c>
      <c r="S160" s="74">
        <f t="shared" si="239"/>
        <v>183.70667662378079</v>
      </c>
      <c r="T160" s="74">
        <f t="shared" si="239"/>
        <v>147.27915826238339</v>
      </c>
      <c r="U160" s="74">
        <f t="shared" si="239"/>
        <v>214.3574755625838</v>
      </c>
      <c r="V160" s="74">
        <f t="shared" si="239"/>
        <v>113.02777572392925</v>
      </c>
      <c r="W160" s="74">
        <f t="shared" ref="W160:Y160" si="240">IF(W106=0,0,W106/W$17)</f>
        <v>202.0569453534728</v>
      </c>
      <c r="X160" s="74">
        <f t="shared" si="240"/>
        <v>261.27355316270911</v>
      </c>
      <c r="Y160" s="74">
        <f t="shared" si="240"/>
        <v>181.88949313635791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541.38143606551262</v>
      </c>
      <c r="C161" s="74">
        <f t="shared" si="241"/>
        <v>522.06371371992543</v>
      </c>
      <c r="D161" s="74">
        <f t="shared" si="241"/>
        <v>565.21340660512988</v>
      </c>
      <c r="E161" s="74">
        <f t="shared" si="241"/>
        <v>619.60053393099736</v>
      </c>
      <c r="F161" s="74">
        <f t="shared" si="241"/>
        <v>650.87994066946601</v>
      </c>
      <c r="G161" s="74">
        <f t="shared" si="241"/>
        <v>603.94388181235092</v>
      </c>
      <c r="H161" s="74">
        <f t="shared" si="241"/>
        <v>665.82836482362029</v>
      </c>
      <c r="I161" s="74">
        <f t="shared" si="241"/>
        <v>620.34196345288888</v>
      </c>
      <c r="J161" s="74">
        <f t="shared" si="241"/>
        <v>667.27461809175963</v>
      </c>
      <c r="K161" s="74">
        <f t="shared" si="241"/>
        <v>687.96759678888384</v>
      </c>
      <c r="L161" s="74">
        <f t="shared" si="241"/>
        <v>692.21076536749831</v>
      </c>
      <c r="M161" s="74">
        <f t="shared" si="241"/>
        <v>700.11020106361866</v>
      </c>
      <c r="N161" s="74">
        <f t="shared" si="241"/>
        <v>693.59857440344149</v>
      </c>
      <c r="O161" s="74">
        <f t="shared" si="241"/>
        <v>695.76074107950797</v>
      </c>
      <c r="P161" s="74">
        <f t="shared" si="241"/>
        <v>680.3963111921471</v>
      </c>
      <c r="Q161" s="74">
        <f t="shared" si="241"/>
        <v>690.42383734794646</v>
      </c>
      <c r="R161" s="74">
        <f t="shared" ref="R161:V161" si="242">IF(R107=0,0,R107/R$17)</f>
        <v>688.11333560701871</v>
      </c>
      <c r="S161" s="74">
        <f t="shared" si="242"/>
        <v>687.98569637011508</v>
      </c>
      <c r="T161" s="74">
        <f t="shared" si="242"/>
        <v>680.7934994238318</v>
      </c>
      <c r="U161" s="74">
        <f t="shared" si="242"/>
        <v>667.10582300672445</v>
      </c>
      <c r="V161" s="74">
        <f t="shared" si="242"/>
        <v>652.24380700349423</v>
      </c>
      <c r="W161" s="74">
        <f t="shared" ref="W161:Y161" si="243">IF(W107=0,0,W107/W$17)</f>
        <v>644.81422641743234</v>
      </c>
      <c r="X161" s="74">
        <f t="shared" si="243"/>
        <v>635.91493687366824</v>
      </c>
      <c r="Y161" s="74">
        <f t="shared" si="243"/>
        <v>624.90896950951117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189.4099040181606</v>
      </c>
      <c r="C162" s="77">
        <f t="shared" si="244"/>
        <v>213.87331559688539</v>
      </c>
      <c r="D162" s="77">
        <f t="shared" si="244"/>
        <v>210.14439585359611</v>
      </c>
      <c r="E162" s="77">
        <f t="shared" si="244"/>
        <v>248.09258327945085</v>
      </c>
      <c r="F162" s="77">
        <f t="shared" si="244"/>
        <v>229.86457287662444</v>
      </c>
      <c r="G162" s="77">
        <f t="shared" si="244"/>
        <v>232.32494661688676</v>
      </c>
      <c r="H162" s="77">
        <f t="shared" si="244"/>
        <v>218.8869517674454</v>
      </c>
      <c r="I162" s="77">
        <f t="shared" si="244"/>
        <v>215.94463430381279</v>
      </c>
      <c r="J162" s="77">
        <f t="shared" si="244"/>
        <v>224.51068513230297</v>
      </c>
      <c r="K162" s="77">
        <f t="shared" si="244"/>
        <v>180.18608706877336</v>
      </c>
      <c r="L162" s="77">
        <f t="shared" si="244"/>
        <v>168.8598554654599</v>
      </c>
      <c r="M162" s="77">
        <f t="shared" si="244"/>
        <v>171.76476954970909</v>
      </c>
      <c r="N162" s="77">
        <f t="shared" si="244"/>
        <v>171.12902219914483</v>
      </c>
      <c r="O162" s="77">
        <f t="shared" si="244"/>
        <v>172.17641267440746</v>
      </c>
      <c r="P162" s="77">
        <f t="shared" si="244"/>
        <v>175.28397762668379</v>
      </c>
      <c r="Q162" s="77">
        <f t="shared" si="244"/>
        <v>177.36928148238999</v>
      </c>
      <c r="R162" s="77">
        <f t="shared" ref="R162:V162" si="245">IF(R108=0,0,R108/R$17)</f>
        <v>176.39165867029152</v>
      </c>
      <c r="S162" s="77">
        <f t="shared" si="245"/>
        <v>173.78777726433736</v>
      </c>
      <c r="T162" s="77">
        <f t="shared" si="245"/>
        <v>170.66498262124492</v>
      </c>
      <c r="U162" s="77">
        <f t="shared" si="245"/>
        <v>165.73113335819124</v>
      </c>
      <c r="V162" s="77">
        <f t="shared" si="245"/>
        <v>220.64827859411895</v>
      </c>
      <c r="W162" s="77">
        <f t="shared" ref="W162:Y162" si="246">IF(W108=0,0,W108/W$17)</f>
        <v>222.0600979627593</v>
      </c>
      <c r="X162" s="77">
        <f t="shared" si="246"/>
        <v>176.90635741549681</v>
      </c>
      <c r="Y162" s="77">
        <f t="shared" si="246"/>
        <v>167.04264771098221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666.19354522061326</v>
      </c>
      <c r="C164" s="203">
        <f t="shared" si="247"/>
        <v>635.64425569847458</v>
      </c>
      <c r="D164" s="203">
        <f t="shared" si="247"/>
        <v>749.78616633885395</v>
      </c>
      <c r="E164" s="203">
        <f t="shared" si="247"/>
        <v>837.56808485874683</v>
      </c>
      <c r="F164" s="203">
        <f t="shared" si="247"/>
        <v>813.21758404113734</v>
      </c>
      <c r="G164" s="203">
        <f t="shared" si="247"/>
        <v>733.32187840347638</v>
      </c>
      <c r="H164" s="203">
        <f t="shared" si="247"/>
        <v>686.46305882423405</v>
      </c>
      <c r="I164" s="203">
        <f t="shared" si="247"/>
        <v>531.79779179725961</v>
      </c>
      <c r="J164" s="203">
        <f t="shared" si="247"/>
        <v>596.58180856392835</v>
      </c>
      <c r="K164" s="203">
        <f t="shared" si="247"/>
        <v>565.69899193155538</v>
      </c>
      <c r="L164" s="203">
        <f t="shared" si="247"/>
        <v>589.06906334026382</v>
      </c>
      <c r="M164" s="203">
        <f t="shared" si="247"/>
        <v>502.67622608452206</v>
      </c>
      <c r="N164" s="203">
        <f t="shared" si="247"/>
        <v>458.65707021565629</v>
      </c>
      <c r="O164" s="203">
        <f t="shared" si="247"/>
        <v>398.61326891458771</v>
      </c>
      <c r="P164" s="203">
        <f t="shared" si="247"/>
        <v>318.78353147007516</v>
      </c>
      <c r="Q164" s="203">
        <f t="shared" si="247"/>
        <v>342.17569073050527</v>
      </c>
      <c r="R164" s="203">
        <f t="shared" ref="R164:V164" si="248">IF(R110=0,0,R110/R$17)</f>
        <v>339.84877280557771</v>
      </c>
      <c r="S164" s="203">
        <f t="shared" si="248"/>
        <v>329.50742294259862</v>
      </c>
      <c r="T164" s="203">
        <f t="shared" si="248"/>
        <v>306.69676132141177</v>
      </c>
      <c r="U164" s="203">
        <f t="shared" si="248"/>
        <v>299.84543812604846</v>
      </c>
      <c r="V164" s="203">
        <f t="shared" si="248"/>
        <v>309.20499970179293</v>
      </c>
      <c r="W164" s="203">
        <f t="shared" ref="W164:Y164" si="249">IF(W110=0,0,W110/W$17)</f>
        <v>290.71288033961468</v>
      </c>
      <c r="X164" s="203">
        <f t="shared" si="249"/>
        <v>289.08073890222937</v>
      </c>
      <c r="Y164" s="203">
        <f t="shared" si="249"/>
        <v>266.21630659262382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666.19354522061326</v>
      </c>
      <c r="C165" s="192">
        <f t="shared" si="250"/>
        <v>635.64425569847458</v>
      </c>
      <c r="D165" s="192">
        <f t="shared" si="250"/>
        <v>749.78616633885395</v>
      </c>
      <c r="E165" s="192">
        <f t="shared" si="250"/>
        <v>837.56808485874683</v>
      </c>
      <c r="F165" s="192">
        <f t="shared" si="250"/>
        <v>813.21758404113734</v>
      </c>
      <c r="G165" s="192">
        <f t="shared" si="250"/>
        <v>733.32187840347638</v>
      </c>
      <c r="H165" s="192">
        <f t="shared" si="250"/>
        <v>686.46305882423405</v>
      </c>
      <c r="I165" s="192">
        <f t="shared" si="250"/>
        <v>531.79779179725961</v>
      </c>
      <c r="J165" s="192">
        <f t="shared" si="250"/>
        <v>596.58180856392835</v>
      </c>
      <c r="K165" s="192">
        <f t="shared" si="250"/>
        <v>565.69899193155538</v>
      </c>
      <c r="L165" s="192">
        <f t="shared" si="250"/>
        <v>589.06906334026382</v>
      </c>
      <c r="M165" s="192">
        <f t="shared" si="250"/>
        <v>502.67622608452206</v>
      </c>
      <c r="N165" s="192">
        <f t="shared" si="250"/>
        <v>458.65707021565629</v>
      </c>
      <c r="O165" s="192">
        <f t="shared" si="250"/>
        <v>398.61326891458771</v>
      </c>
      <c r="P165" s="192">
        <f t="shared" si="250"/>
        <v>318.78353147007516</v>
      </c>
      <c r="Q165" s="192">
        <f t="shared" si="250"/>
        <v>342.17569073050527</v>
      </c>
      <c r="R165" s="192">
        <f t="shared" ref="R165:V165" si="251">IF(R111=0,0,R111/R$17)</f>
        <v>339.84877280557771</v>
      </c>
      <c r="S165" s="192">
        <f t="shared" si="251"/>
        <v>329.50742294259862</v>
      </c>
      <c r="T165" s="192">
        <f t="shared" si="251"/>
        <v>306.69676132141177</v>
      </c>
      <c r="U165" s="192">
        <f t="shared" si="251"/>
        <v>299.84543812604846</v>
      </c>
      <c r="V165" s="192">
        <f t="shared" si="251"/>
        <v>309.20499970179293</v>
      </c>
      <c r="W165" s="192">
        <f t="shared" ref="W165:Y165" si="252">IF(W111=0,0,W111/W$17)</f>
        <v>290.71288033961468</v>
      </c>
      <c r="X165" s="192">
        <f t="shared" si="252"/>
        <v>289.08073890222937</v>
      </c>
      <c r="Y165" s="192">
        <f t="shared" si="252"/>
        <v>266.21630659262382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560.73498745077768</v>
      </c>
      <c r="C166" s="74">
        <f t="shared" si="253"/>
        <v>540.21942381597489</v>
      </c>
      <c r="D166" s="74">
        <f t="shared" si="253"/>
        <v>626.53140472877533</v>
      </c>
      <c r="E166" s="74">
        <f t="shared" si="253"/>
        <v>712.94894897025574</v>
      </c>
      <c r="F166" s="74">
        <f t="shared" si="253"/>
        <v>687.02914120075366</v>
      </c>
      <c r="G166" s="74">
        <f t="shared" si="253"/>
        <v>623.11966348580631</v>
      </c>
      <c r="H166" s="74">
        <f t="shared" si="253"/>
        <v>572.55979275368179</v>
      </c>
      <c r="I166" s="74">
        <f t="shared" si="253"/>
        <v>441.96251098056712</v>
      </c>
      <c r="J166" s="74">
        <f t="shared" si="253"/>
        <v>498.70089052110063</v>
      </c>
      <c r="K166" s="74">
        <f t="shared" si="253"/>
        <v>466.07749929360193</v>
      </c>
      <c r="L166" s="74">
        <f t="shared" si="253"/>
        <v>490.46628953352325</v>
      </c>
      <c r="M166" s="74">
        <f t="shared" si="253"/>
        <v>412.16184329193368</v>
      </c>
      <c r="N166" s="74">
        <f t="shared" si="253"/>
        <v>373.47834005484634</v>
      </c>
      <c r="O166" s="74">
        <f t="shared" si="253"/>
        <v>322.20140052175566</v>
      </c>
      <c r="P166" s="74">
        <f t="shared" si="253"/>
        <v>246.86227025384446</v>
      </c>
      <c r="Q166" s="74">
        <f t="shared" si="253"/>
        <v>272.6520027168005</v>
      </c>
      <c r="R166" s="74">
        <f t="shared" ref="R166:V166" si="254">IF(R112=0,0,R112/R$17)</f>
        <v>273.4617020388352</v>
      </c>
      <c r="S166" s="74">
        <f t="shared" si="254"/>
        <v>264.48841088103831</v>
      </c>
      <c r="T166" s="74">
        <f t="shared" si="254"/>
        <v>243.4295263388214</v>
      </c>
      <c r="U166" s="74">
        <f t="shared" si="254"/>
        <v>238.52587275217502</v>
      </c>
      <c r="V166" s="74">
        <f t="shared" si="254"/>
        <v>241.87437754176952</v>
      </c>
      <c r="W166" s="74">
        <f t="shared" ref="W166:Y166" si="255">IF(W112=0,0,W112/W$17)</f>
        <v>230.16422652923981</v>
      </c>
      <c r="X166" s="74">
        <f t="shared" si="255"/>
        <v>230.58379486337398</v>
      </c>
      <c r="Y166" s="74">
        <f t="shared" si="255"/>
        <v>213.1773998109154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74.84905818847426</v>
      </c>
      <c r="C168" s="74">
        <f t="shared" si="259"/>
        <v>63.602701383514685</v>
      </c>
      <c r="D168" s="74">
        <f t="shared" si="259"/>
        <v>84.481860647724332</v>
      </c>
      <c r="E168" s="74">
        <f t="shared" si="259"/>
        <v>93.234268487532503</v>
      </c>
      <c r="F168" s="74">
        <f t="shared" si="259"/>
        <v>96.40556126986003</v>
      </c>
      <c r="G168" s="74">
        <f t="shared" si="259"/>
        <v>76.880049066237561</v>
      </c>
      <c r="H168" s="74">
        <f t="shared" si="259"/>
        <v>85.002169905693449</v>
      </c>
      <c r="I168" s="74">
        <f t="shared" si="259"/>
        <v>62.454309456934787</v>
      </c>
      <c r="J168" s="74">
        <f t="shared" si="259"/>
        <v>71.097238908901645</v>
      </c>
      <c r="K168" s="74">
        <f t="shared" si="259"/>
        <v>71.931795084084996</v>
      </c>
      <c r="L168" s="74">
        <f t="shared" si="259"/>
        <v>72.403935795351103</v>
      </c>
      <c r="M168" s="74">
        <f t="shared" si="259"/>
        <v>64.572535931785595</v>
      </c>
      <c r="N168" s="74">
        <f t="shared" si="259"/>
        <v>59.438912478551053</v>
      </c>
      <c r="O168" s="74">
        <f t="shared" si="259"/>
        <v>51.290366601307319</v>
      </c>
      <c r="P168" s="74">
        <f t="shared" si="259"/>
        <v>47.117859349628382</v>
      </c>
      <c r="Q168" s="74">
        <f t="shared" si="259"/>
        <v>45.2507607715524</v>
      </c>
      <c r="R168" s="74">
        <f t="shared" ref="R168:V168" si="260">IF(R114=0,0,R114/R$17)</f>
        <v>42.897103350983905</v>
      </c>
      <c r="S168" s="74">
        <f t="shared" si="260"/>
        <v>42.738459114774628</v>
      </c>
      <c r="T168" s="74">
        <f t="shared" si="260"/>
        <v>42.247658548544997</v>
      </c>
      <c r="U168" s="74">
        <f t="shared" si="260"/>
        <v>41.545215967268625</v>
      </c>
      <c r="V168" s="74">
        <f t="shared" si="260"/>
        <v>41.001197331755122</v>
      </c>
      <c r="W168" s="74">
        <f t="shared" ref="W168:Y168" si="261">IF(W114=0,0,W114/W$17)</f>
        <v>35.892458346887437</v>
      </c>
      <c r="X168" s="74">
        <f t="shared" si="261"/>
        <v>39.79493227906282</v>
      </c>
      <c r="Y168" s="74">
        <f t="shared" si="261"/>
        <v>36.830433476440241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30.609499581361188</v>
      </c>
      <c r="C169" s="193">
        <f t="shared" si="262"/>
        <v>31.822130498985036</v>
      </c>
      <c r="D169" s="193">
        <f t="shared" si="262"/>
        <v>38.772900962354321</v>
      </c>
      <c r="E169" s="193">
        <f t="shared" si="262"/>
        <v>31.384867400958516</v>
      </c>
      <c r="F169" s="193">
        <f t="shared" si="262"/>
        <v>29.782881570523653</v>
      </c>
      <c r="G169" s="193">
        <f t="shared" si="262"/>
        <v>33.322165851432501</v>
      </c>
      <c r="H169" s="193">
        <f t="shared" si="262"/>
        <v>28.901096164858767</v>
      </c>
      <c r="I169" s="193">
        <f t="shared" si="262"/>
        <v>27.380971359757748</v>
      </c>
      <c r="J169" s="193">
        <f t="shared" si="262"/>
        <v>26.783679133926096</v>
      </c>
      <c r="K169" s="193">
        <f t="shared" si="262"/>
        <v>27.689697553868399</v>
      </c>
      <c r="L169" s="193">
        <f t="shared" si="262"/>
        <v>26.198838011389547</v>
      </c>
      <c r="M169" s="193">
        <f t="shared" si="262"/>
        <v>25.941846860802841</v>
      </c>
      <c r="N169" s="193">
        <f t="shared" si="262"/>
        <v>25.739817682258924</v>
      </c>
      <c r="O169" s="193">
        <f t="shared" si="262"/>
        <v>25.121501791524711</v>
      </c>
      <c r="P169" s="193">
        <f t="shared" si="262"/>
        <v>24.803401866602318</v>
      </c>
      <c r="Q169" s="193">
        <f t="shared" si="262"/>
        <v>24.272927242152385</v>
      </c>
      <c r="R169" s="193">
        <f t="shared" ref="R169:V169" si="263">IF(R115=0,0,R115/R$17)</f>
        <v>23.489967415758535</v>
      </c>
      <c r="S169" s="193">
        <f t="shared" si="263"/>
        <v>22.280552946785665</v>
      </c>
      <c r="T169" s="193">
        <f t="shared" si="263"/>
        <v>21.019576434045351</v>
      </c>
      <c r="U169" s="193">
        <f t="shared" si="263"/>
        <v>19.774349406604824</v>
      </c>
      <c r="V169" s="193">
        <f t="shared" si="263"/>
        <v>26.329424828268348</v>
      </c>
      <c r="W169" s="193">
        <f t="shared" ref="W169:Y169" si="264">IF(W115=0,0,W115/W$17)</f>
        <v>24.656195463487471</v>
      </c>
      <c r="X169" s="193">
        <f t="shared" si="264"/>
        <v>18.702011759792619</v>
      </c>
      <c r="Y169" s="193">
        <f t="shared" si="264"/>
        <v>16.208473305268164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692915</v>
      </c>
      <c r="C3" s="67">
        <f t="shared" si="0"/>
        <v>697606</v>
      </c>
      <c r="D3" s="67">
        <f t="shared" si="0"/>
        <v>702911</v>
      </c>
      <c r="E3" s="67">
        <f t="shared" si="0"/>
        <v>707239</v>
      </c>
      <c r="F3" s="67">
        <f t="shared" si="0"/>
        <v>711757</v>
      </c>
      <c r="G3" s="67">
        <f t="shared" si="0"/>
        <v>716239</v>
      </c>
      <c r="H3" s="67">
        <f t="shared" si="0"/>
        <v>732496</v>
      </c>
      <c r="I3" s="67">
        <f t="shared" si="0"/>
        <v>741338</v>
      </c>
      <c r="J3" s="67">
        <f t="shared" si="0"/>
        <v>750451</v>
      </c>
      <c r="K3" s="67">
        <f t="shared" si="0"/>
        <v>772321</v>
      </c>
      <c r="L3" s="67">
        <f t="shared" si="0"/>
        <v>798353</v>
      </c>
      <c r="M3" s="67">
        <f t="shared" si="0"/>
        <v>805259</v>
      </c>
      <c r="N3" s="67">
        <f t="shared" si="0"/>
        <v>819903</v>
      </c>
      <c r="O3" s="67">
        <f t="shared" si="0"/>
        <v>825179</v>
      </c>
      <c r="P3" s="67">
        <f t="shared" si="0"/>
        <v>825425</v>
      </c>
      <c r="Q3" s="67">
        <f t="shared" si="0"/>
        <v>832811</v>
      </c>
      <c r="R3" s="67">
        <f t="shared" si="0"/>
        <v>839101</v>
      </c>
      <c r="S3" s="67">
        <f t="shared" si="0"/>
        <v>837073</v>
      </c>
      <c r="T3" s="67">
        <f t="shared" si="0"/>
        <v>839513</v>
      </c>
      <c r="U3" s="67">
        <f t="shared" si="0"/>
        <v>851087</v>
      </c>
      <c r="V3" s="67">
        <f t="shared" si="0"/>
        <v>853016</v>
      </c>
      <c r="W3" s="67">
        <f t="shared" si="0"/>
        <v>854183</v>
      </c>
      <c r="X3" s="67">
        <f t="shared" si="0"/>
        <v>868940</v>
      </c>
      <c r="Y3" s="67">
        <f t="shared" si="0"/>
        <v>874782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692915</v>
      </c>
      <c r="C4" s="71">
        <f t="shared" si="1"/>
        <v>697606</v>
      </c>
      <c r="D4" s="71">
        <f t="shared" si="1"/>
        <v>702911</v>
      </c>
      <c r="E4" s="71">
        <f t="shared" si="1"/>
        <v>707239</v>
      </c>
      <c r="F4" s="71">
        <f t="shared" si="1"/>
        <v>711757</v>
      </c>
      <c r="G4" s="71">
        <f t="shared" si="1"/>
        <v>716239</v>
      </c>
      <c r="H4" s="71">
        <f t="shared" si="1"/>
        <v>732496</v>
      </c>
      <c r="I4" s="71">
        <f t="shared" si="1"/>
        <v>741338</v>
      </c>
      <c r="J4" s="71">
        <f t="shared" si="1"/>
        <v>750451</v>
      </c>
      <c r="K4" s="71">
        <f t="shared" si="1"/>
        <v>772321</v>
      </c>
      <c r="L4" s="71">
        <f t="shared" si="1"/>
        <v>798353</v>
      </c>
      <c r="M4" s="71">
        <f t="shared" si="1"/>
        <v>805259</v>
      </c>
      <c r="N4" s="71">
        <f t="shared" si="1"/>
        <v>819903</v>
      </c>
      <c r="O4" s="71">
        <f t="shared" si="1"/>
        <v>825179</v>
      </c>
      <c r="P4" s="71">
        <f t="shared" si="1"/>
        <v>825425</v>
      </c>
      <c r="Q4" s="71">
        <f t="shared" si="1"/>
        <v>832811</v>
      </c>
      <c r="R4" s="71">
        <f t="shared" ref="R4:V4" si="2">SUM(R5:R13)</f>
        <v>839101</v>
      </c>
      <c r="S4" s="71">
        <f t="shared" si="2"/>
        <v>837073</v>
      </c>
      <c r="T4" s="71">
        <f t="shared" si="2"/>
        <v>839513</v>
      </c>
      <c r="U4" s="71">
        <f t="shared" si="2"/>
        <v>851087</v>
      </c>
      <c r="V4" s="71">
        <f t="shared" si="2"/>
        <v>853016</v>
      </c>
      <c r="W4" s="71">
        <f t="shared" ref="W4:Y4" si="3">SUM(W5:W13)</f>
        <v>854183</v>
      </c>
      <c r="X4" s="71">
        <f t="shared" si="3"/>
        <v>868940</v>
      </c>
      <c r="Y4" s="71">
        <f t="shared" si="3"/>
        <v>874782</v>
      </c>
      <c r="DA4" s="88" t="s">
        <v>335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17916</v>
      </c>
      <c r="C6" s="82">
        <v>18260</v>
      </c>
      <c r="D6" s="82">
        <v>18512</v>
      </c>
      <c r="E6" s="82">
        <v>18594</v>
      </c>
      <c r="F6" s="82">
        <v>18423</v>
      </c>
      <c r="G6" s="82">
        <v>16545</v>
      </c>
      <c r="H6" s="82">
        <v>14710</v>
      </c>
      <c r="I6" s="82">
        <v>14317</v>
      </c>
      <c r="J6" s="82">
        <v>14179</v>
      </c>
      <c r="K6" s="82">
        <v>13775</v>
      </c>
      <c r="L6" s="82">
        <v>13432</v>
      </c>
      <c r="M6" s="82">
        <v>13247</v>
      </c>
      <c r="N6" s="82">
        <v>12240</v>
      </c>
      <c r="O6" s="82">
        <v>11949</v>
      </c>
      <c r="P6" s="82">
        <v>11791</v>
      </c>
      <c r="Q6" s="82">
        <v>12042</v>
      </c>
      <c r="R6" s="82">
        <v>12493</v>
      </c>
      <c r="S6" s="82">
        <v>12644</v>
      </c>
      <c r="T6" s="82">
        <v>12811</v>
      </c>
      <c r="U6" s="82">
        <v>11918</v>
      </c>
      <c r="V6" s="82">
        <v>11679</v>
      </c>
      <c r="W6" s="82">
        <v>11152</v>
      </c>
      <c r="X6" s="82">
        <v>12377</v>
      </c>
      <c r="Y6" s="82">
        <v>12709</v>
      </c>
      <c r="DA6" s="89" t="s">
        <v>337</v>
      </c>
    </row>
    <row r="7" spans="1:105" ht="12" customHeight="1" x14ac:dyDescent="0.25">
      <c r="A7" s="28" t="s">
        <v>200</v>
      </c>
      <c r="B7" s="82">
        <v>235125</v>
      </c>
      <c r="C7" s="82">
        <v>234744</v>
      </c>
      <c r="D7" s="82">
        <v>232535</v>
      </c>
      <c r="E7" s="82">
        <v>234976</v>
      </c>
      <c r="F7" s="82">
        <v>230336</v>
      </c>
      <c r="G7" s="82">
        <v>208949</v>
      </c>
      <c r="H7" s="82">
        <v>194165</v>
      </c>
      <c r="I7" s="82">
        <v>172299</v>
      </c>
      <c r="J7" s="82">
        <v>166973</v>
      </c>
      <c r="K7" s="82">
        <v>162110</v>
      </c>
      <c r="L7" s="82">
        <v>159121</v>
      </c>
      <c r="M7" s="82">
        <v>145045</v>
      </c>
      <c r="N7" s="82">
        <v>130956</v>
      </c>
      <c r="O7" s="82">
        <v>115367</v>
      </c>
      <c r="P7" s="82">
        <v>104971</v>
      </c>
      <c r="Q7" s="82">
        <v>94217</v>
      </c>
      <c r="R7" s="82">
        <v>86894</v>
      </c>
      <c r="S7" s="82">
        <v>83228</v>
      </c>
      <c r="T7" s="82">
        <v>84653</v>
      </c>
      <c r="U7" s="82">
        <v>86401</v>
      </c>
      <c r="V7" s="82">
        <v>83352</v>
      </c>
      <c r="W7" s="82">
        <v>85320</v>
      </c>
      <c r="X7" s="82">
        <v>88370</v>
      </c>
      <c r="Y7" s="82">
        <v>93355</v>
      </c>
      <c r="DA7" s="89" t="s">
        <v>338</v>
      </c>
    </row>
    <row r="8" spans="1:105" ht="12" customHeight="1" x14ac:dyDescent="0.25">
      <c r="A8" s="28" t="s">
        <v>189</v>
      </c>
      <c r="B8" s="82">
        <v>37823</v>
      </c>
      <c r="C8" s="82">
        <v>39118</v>
      </c>
      <c r="D8" s="82">
        <v>44644</v>
      </c>
      <c r="E8" s="82">
        <v>49905</v>
      </c>
      <c r="F8" s="82">
        <v>54898</v>
      </c>
      <c r="G8" s="82">
        <v>56435</v>
      </c>
      <c r="H8" s="82">
        <v>57844</v>
      </c>
      <c r="I8" s="82">
        <v>58950</v>
      </c>
      <c r="J8" s="82">
        <v>63533</v>
      </c>
      <c r="K8" s="82">
        <v>68549</v>
      </c>
      <c r="L8" s="82">
        <v>73722</v>
      </c>
      <c r="M8" s="82">
        <v>77759</v>
      </c>
      <c r="N8" s="82">
        <v>80435</v>
      </c>
      <c r="O8" s="82">
        <v>80487</v>
      </c>
      <c r="P8" s="82">
        <v>79784</v>
      </c>
      <c r="Q8" s="82">
        <v>82522</v>
      </c>
      <c r="R8" s="82">
        <v>87983</v>
      </c>
      <c r="S8" s="82">
        <v>93544</v>
      </c>
      <c r="T8" s="82">
        <v>96408</v>
      </c>
      <c r="U8" s="82">
        <v>97048</v>
      </c>
      <c r="V8" s="82">
        <v>96837</v>
      </c>
      <c r="W8" s="82">
        <v>95494</v>
      </c>
      <c r="X8" s="82">
        <v>94024</v>
      </c>
      <c r="Y8" s="82">
        <v>88025</v>
      </c>
      <c r="DA8" s="89" t="s">
        <v>339</v>
      </c>
    </row>
    <row r="9" spans="1:105" ht="12" customHeight="1" x14ac:dyDescent="0.25">
      <c r="A9" s="28" t="s">
        <v>202</v>
      </c>
      <c r="B9" s="82">
        <v>286447</v>
      </c>
      <c r="C9" s="82">
        <v>289324</v>
      </c>
      <c r="D9" s="82">
        <v>291331</v>
      </c>
      <c r="E9" s="82">
        <v>288135</v>
      </c>
      <c r="F9" s="82">
        <v>290107</v>
      </c>
      <c r="G9" s="82">
        <v>315878</v>
      </c>
      <c r="H9" s="82">
        <v>345352</v>
      </c>
      <c r="I9" s="82">
        <v>374806</v>
      </c>
      <c r="J9" s="82">
        <v>380654</v>
      </c>
      <c r="K9" s="82">
        <v>398943</v>
      </c>
      <c r="L9" s="82">
        <v>419099</v>
      </c>
      <c r="M9" s="82">
        <v>434494</v>
      </c>
      <c r="N9" s="82">
        <v>456690</v>
      </c>
      <c r="O9" s="82">
        <v>471372</v>
      </c>
      <c r="P9" s="82">
        <v>473079</v>
      </c>
      <c r="Q9" s="82">
        <v>477608</v>
      </c>
      <c r="R9" s="82">
        <v>473989</v>
      </c>
      <c r="S9" s="82">
        <v>460212</v>
      </c>
      <c r="T9" s="82">
        <v>448218</v>
      </c>
      <c r="U9" s="82">
        <v>444619</v>
      </c>
      <c r="V9" s="82">
        <v>436570</v>
      </c>
      <c r="W9" s="82">
        <v>423044</v>
      </c>
      <c r="X9" s="82">
        <v>416916</v>
      </c>
      <c r="Y9" s="82">
        <v>398127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101366</v>
      </c>
      <c r="C11" s="82">
        <v>101359</v>
      </c>
      <c r="D11" s="82">
        <v>99192</v>
      </c>
      <c r="E11" s="82">
        <v>97248</v>
      </c>
      <c r="F11" s="82">
        <v>97996</v>
      </c>
      <c r="G11" s="82">
        <v>97168</v>
      </c>
      <c r="H11" s="82">
        <v>96872</v>
      </c>
      <c r="I11" s="82">
        <v>94979</v>
      </c>
      <c r="J11" s="82">
        <v>95228</v>
      </c>
      <c r="K11" s="82">
        <v>95016</v>
      </c>
      <c r="L11" s="82">
        <v>94416</v>
      </c>
      <c r="M11" s="82">
        <v>90682</v>
      </c>
      <c r="N11" s="82">
        <v>86642</v>
      </c>
      <c r="O11" s="82">
        <v>83597</v>
      </c>
      <c r="P11" s="82">
        <v>82187</v>
      </c>
      <c r="Q11" s="82">
        <v>83113</v>
      </c>
      <c r="R11" s="82">
        <v>84776</v>
      </c>
      <c r="S11" s="82">
        <v>85328</v>
      </c>
      <c r="T11" s="82">
        <v>85608</v>
      </c>
      <c r="U11" s="82">
        <v>85424</v>
      </c>
      <c r="V11" s="82">
        <v>85098</v>
      </c>
      <c r="W11" s="82">
        <v>84160</v>
      </c>
      <c r="X11" s="82">
        <v>82489</v>
      </c>
      <c r="Y11" s="82">
        <v>80297</v>
      </c>
      <c r="DA11" s="89" t="s">
        <v>342</v>
      </c>
    </row>
    <row r="12" spans="1:105" ht="12" customHeight="1" x14ac:dyDescent="0.25">
      <c r="A12" s="28" t="s">
        <v>95</v>
      </c>
      <c r="B12" s="82">
        <v>3052</v>
      </c>
      <c r="C12" s="82">
        <v>3115</v>
      </c>
      <c r="D12" s="82">
        <v>3498</v>
      </c>
      <c r="E12" s="82">
        <v>4166</v>
      </c>
      <c r="F12" s="82">
        <v>5411</v>
      </c>
      <c r="G12" s="82">
        <v>7049</v>
      </c>
      <c r="H12" s="82">
        <v>9171</v>
      </c>
      <c r="I12" s="82">
        <v>11548</v>
      </c>
      <c r="J12" s="82">
        <v>14431</v>
      </c>
      <c r="K12" s="82">
        <v>17949</v>
      </c>
      <c r="L12" s="82">
        <v>22712</v>
      </c>
      <c r="M12" s="82">
        <v>28993</v>
      </c>
      <c r="N12" s="82">
        <v>37662</v>
      </c>
      <c r="O12" s="82">
        <v>46619</v>
      </c>
      <c r="P12" s="82">
        <v>56706</v>
      </c>
      <c r="Q12" s="82">
        <v>66100</v>
      </c>
      <c r="R12" s="82">
        <v>75219</v>
      </c>
      <c r="S12" s="82">
        <v>82741</v>
      </c>
      <c r="T12" s="82">
        <v>90336</v>
      </c>
      <c r="U12" s="82">
        <v>98037</v>
      </c>
      <c r="V12" s="82">
        <v>106392</v>
      </c>
      <c r="W12" s="82">
        <v>114911</v>
      </c>
      <c r="X12" s="82">
        <v>126101</v>
      </c>
      <c r="Y12" s="82">
        <v>131873</v>
      </c>
      <c r="DA12" s="89" t="s">
        <v>343</v>
      </c>
    </row>
    <row r="13" spans="1:105" ht="12" customHeight="1" x14ac:dyDescent="0.25">
      <c r="A13" s="73" t="s">
        <v>94</v>
      </c>
      <c r="B13" s="83">
        <v>11186</v>
      </c>
      <c r="C13" s="83">
        <v>11686</v>
      </c>
      <c r="D13" s="83">
        <v>13199</v>
      </c>
      <c r="E13" s="83">
        <v>14215</v>
      </c>
      <c r="F13" s="83">
        <v>14586</v>
      </c>
      <c r="G13" s="83">
        <v>14215</v>
      </c>
      <c r="H13" s="83">
        <v>14382</v>
      </c>
      <c r="I13" s="83">
        <v>14439</v>
      </c>
      <c r="J13" s="83">
        <v>15453</v>
      </c>
      <c r="K13" s="83">
        <v>15979</v>
      </c>
      <c r="L13" s="83">
        <v>15851</v>
      </c>
      <c r="M13" s="83">
        <v>15039</v>
      </c>
      <c r="N13" s="83">
        <v>15278</v>
      </c>
      <c r="O13" s="83">
        <v>15788</v>
      </c>
      <c r="P13" s="83">
        <v>16907</v>
      </c>
      <c r="Q13" s="83">
        <v>17209</v>
      </c>
      <c r="R13" s="83">
        <v>17747</v>
      </c>
      <c r="S13" s="83">
        <v>19376</v>
      </c>
      <c r="T13" s="83">
        <v>21479</v>
      </c>
      <c r="U13" s="83">
        <v>27640</v>
      </c>
      <c r="V13" s="83">
        <v>33088</v>
      </c>
      <c r="W13" s="83">
        <v>40102</v>
      </c>
      <c r="X13" s="83">
        <v>48663</v>
      </c>
      <c r="Y13" s="83">
        <v>70396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678677</v>
      </c>
      <c r="C14" s="85">
        <f t="shared" si="4"/>
        <v>682805</v>
      </c>
      <c r="D14" s="85">
        <f t="shared" si="4"/>
        <v>686214</v>
      </c>
      <c r="E14" s="85">
        <f t="shared" si="4"/>
        <v>688858</v>
      </c>
      <c r="F14" s="85">
        <f t="shared" si="4"/>
        <v>691760</v>
      </c>
      <c r="G14" s="85">
        <f t="shared" si="4"/>
        <v>694975</v>
      </c>
      <c r="H14" s="85">
        <f t="shared" si="4"/>
        <v>708943</v>
      </c>
      <c r="I14" s="85">
        <f t="shared" si="4"/>
        <v>715351</v>
      </c>
      <c r="J14" s="85">
        <f t="shared" si="4"/>
        <v>720567</v>
      </c>
      <c r="K14" s="85">
        <f t="shared" si="4"/>
        <v>738393</v>
      </c>
      <c r="L14" s="85">
        <f t="shared" si="4"/>
        <v>759790</v>
      </c>
      <c r="M14" s="85">
        <f t="shared" si="4"/>
        <v>761227</v>
      </c>
      <c r="N14" s="85">
        <f t="shared" si="4"/>
        <v>766963</v>
      </c>
      <c r="O14" s="85">
        <f t="shared" si="4"/>
        <v>762772</v>
      </c>
      <c r="P14" s="85">
        <f t="shared" si="4"/>
        <v>751812</v>
      </c>
      <c r="Q14" s="85">
        <f t="shared" si="4"/>
        <v>749502</v>
      </c>
      <c r="R14" s="85">
        <f t="shared" ref="R14:V14" si="5">SUM(R5:R11)</f>
        <v>746135</v>
      </c>
      <c r="S14" s="85">
        <f t="shared" si="5"/>
        <v>734956</v>
      </c>
      <c r="T14" s="85">
        <f t="shared" si="5"/>
        <v>727698</v>
      </c>
      <c r="U14" s="85">
        <f t="shared" si="5"/>
        <v>725410</v>
      </c>
      <c r="V14" s="85">
        <f t="shared" si="5"/>
        <v>713536</v>
      </c>
      <c r="W14" s="85">
        <f t="shared" ref="W14:Y14" si="6">SUM(W5:W11)</f>
        <v>699170</v>
      </c>
      <c r="X14" s="85">
        <f t="shared" si="6"/>
        <v>694176</v>
      </c>
      <c r="Y14" s="85">
        <f t="shared" si="6"/>
        <v>672513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13299</v>
      </c>
      <c r="C15" s="71">
        <f t="shared" si="7"/>
        <v>16166</v>
      </c>
      <c r="D15" s="71">
        <f t="shared" si="7"/>
        <v>20068</v>
      </c>
      <c r="E15" s="71">
        <f t="shared" si="7"/>
        <v>23570</v>
      </c>
      <c r="F15" s="71">
        <f t="shared" si="7"/>
        <v>27712</v>
      </c>
      <c r="G15" s="71">
        <f t="shared" si="7"/>
        <v>33698</v>
      </c>
      <c r="H15" s="71">
        <f t="shared" si="7"/>
        <v>40339</v>
      </c>
      <c r="I15" s="71">
        <f t="shared" si="7"/>
        <v>52758</v>
      </c>
      <c r="J15" s="71">
        <f t="shared" si="7"/>
        <v>67213</v>
      </c>
      <c r="K15" s="71">
        <f t="shared" si="7"/>
        <v>79188</v>
      </c>
      <c r="L15" s="71">
        <f t="shared" si="7"/>
        <v>98410</v>
      </c>
      <c r="M15" s="71">
        <f t="shared" si="7"/>
        <v>118077</v>
      </c>
      <c r="N15" s="71">
        <f t="shared" si="7"/>
        <v>133645</v>
      </c>
      <c r="O15" s="71">
        <f t="shared" si="7"/>
        <v>156028</v>
      </c>
      <c r="P15" s="71">
        <f t="shared" si="7"/>
        <v>165812</v>
      </c>
      <c r="Q15" s="71">
        <f t="shared" si="7"/>
        <v>177392</v>
      </c>
      <c r="R15" s="71">
        <f t="shared" si="7"/>
        <v>191091</v>
      </c>
      <c r="S15" s="71">
        <f t="shared" si="7"/>
        <v>203172</v>
      </c>
      <c r="T15" s="71">
        <f t="shared" si="7"/>
        <v>220793</v>
      </c>
      <c r="U15" s="71">
        <f t="shared" si="7"/>
        <v>246372</v>
      </c>
      <c r="V15" s="71">
        <f t="shared" si="7"/>
        <v>271711</v>
      </c>
      <c r="W15" s="71">
        <f t="shared" si="7"/>
        <v>297886</v>
      </c>
      <c r="X15" s="71">
        <f t="shared" si="7"/>
        <v>329325</v>
      </c>
      <c r="Y15" s="71">
        <f t="shared" si="7"/>
        <v>356939</v>
      </c>
      <c r="DA15" s="88" t="s">
        <v>345</v>
      </c>
    </row>
    <row r="16" spans="1:105" ht="12" customHeight="1" x14ac:dyDescent="0.25">
      <c r="A16" s="28" t="s">
        <v>91</v>
      </c>
      <c r="B16" s="82">
        <v>13299</v>
      </c>
      <c r="C16" s="82">
        <v>16166</v>
      </c>
      <c r="D16" s="82">
        <v>20068</v>
      </c>
      <c r="E16" s="82">
        <v>23570</v>
      </c>
      <c r="F16" s="82">
        <v>27712</v>
      </c>
      <c r="G16" s="82">
        <v>33698</v>
      </c>
      <c r="H16" s="82">
        <v>40339</v>
      </c>
      <c r="I16" s="82">
        <v>52758</v>
      </c>
      <c r="J16" s="82">
        <v>67213</v>
      </c>
      <c r="K16" s="82">
        <v>79188</v>
      </c>
      <c r="L16" s="82">
        <v>98410</v>
      </c>
      <c r="M16" s="82">
        <v>118077</v>
      </c>
      <c r="N16" s="82">
        <v>133645</v>
      </c>
      <c r="O16" s="82">
        <v>156028</v>
      </c>
      <c r="P16" s="82">
        <v>165812</v>
      </c>
      <c r="Q16" s="82">
        <v>177392</v>
      </c>
      <c r="R16" s="82">
        <v>191091</v>
      </c>
      <c r="S16" s="82">
        <v>203172</v>
      </c>
      <c r="T16" s="82">
        <v>220793</v>
      </c>
      <c r="U16" s="82">
        <v>246372</v>
      </c>
      <c r="V16" s="82">
        <v>271711</v>
      </c>
      <c r="W16" s="82">
        <v>297886</v>
      </c>
      <c r="X16" s="82">
        <v>329325</v>
      </c>
      <c r="Y16" s="82">
        <v>356939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692915</v>
      </c>
      <c r="C17" s="71">
        <f t="shared" si="8"/>
        <v>697606</v>
      </c>
      <c r="D17" s="71">
        <f t="shared" si="8"/>
        <v>702911</v>
      </c>
      <c r="E17" s="71">
        <f t="shared" si="8"/>
        <v>707239</v>
      </c>
      <c r="F17" s="71">
        <f t="shared" si="8"/>
        <v>711757</v>
      </c>
      <c r="G17" s="71">
        <f t="shared" si="8"/>
        <v>716239</v>
      </c>
      <c r="H17" s="71">
        <f t="shared" si="8"/>
        <v>732496</v>
      </c>
      <c r="I17" s="71">
        <f t="shared" si="8"/>
        <v>741338</v>
      </c>
      <c r="J17" s="71">
        <f t="shared" si="8"/>
        <v>750451</v>
      </c>
      <c r="K17" s="71">
        <f t="shared" si="8"/>
        <v>772321</v>
      </c>
      <c r="L17" s="71">
        <f t="shared" si="8"/>
        <v>798353</v>
      </c>
      <c r="M17" s="71">
        <f t="shared" si="8"/>
        <v>805259</v>
      </c>
      <c r="N17" s="71">
        <f t="shared" si="8"/>
        <v>819903</v>
      </c>
      <c r="O17" s="71">
        <f t="shared" si="8"/>
        <v>825179</v>
      </c>
      <c r="P17" s="71">
        <f t="shared" si="8"/>
        <v>825425</v>
      </c>
      <c r="Q17" s="71">
        <f t="shared" si="8"/>
        <v>832811</v>
      </c>
      <c r="R17" s="71">
        <f t="shared" ref="R17:V17" si="9">SUM(R18:R25)</f>
        <v>839101</v>
      </c>
      <c r="S17" s="71">
        <f t="shared" si="9"/>
        <v>837073</v>
      </c>
      <c r="T17" s="71">
        <f t="shared" si="9"/>
        <v>839513</v>
      </c>
      <c r="U17" s="71">
        <f t="shared" si="9"/>
        <v>851087</v>
      </c>
      <c r="V17" s="71">
        <f t="shared" si="9"/>
        <v>853016</v>
      </c>
      <c r="W17" s="71">
        <f t="shared" ref="W17:Y17" si="10">SUM(W18:W25)</f>
        <v>854183</v>
      </c>
      <c r="X17" s="71">
        <f t="shared" si="10"/>
        <v>868940</v>
      </c>
      <c r="Y17" s="71">
        <f t="shared" si="10"/>
        <v>874782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19673</v>
      </c>
      <c r="C19" s="82">
        <v>20319</v>
      </c>
      <c r="D19" s="82">
        <v>20256</v>
      </c>
      <c r="E19" s="82">
        <v>18816</v>
      </c>
      <c r="F19" s="82">
        <v>17258</v>
      </c>
      <c r="G19" s="82">
        <v>16413</v>
      </c>
      <c r="H19" s="82">
        <v>15146</v>
      </c>
      <c r="I19" s="82">
        <v>15037</v>
      </c>
      <c r="J19" s="82">
        <v>14816</v>
      </c>
      <c r="K19" s="82">
        <v>14830</v>
      </c>
      <c r="L19" s="82">
        <v>15027</v>
      </c>
      <c r="M19" s="82">
        <v>14897</v>
      </c>
      <c r="N19" s="82">
        <v>14360</v>
      </c>
      <c r="O19" s="82">
        <v>13710</v>
      </c>
      <c r="P19" s="82">
        <v>13715</v>
      </c>
      <c r="Q19" s="82">
        <v>14704</v>
      </c>
      <c r="R19" s="82">
        <v>15935</v>
      </c>
      <c r="S19" s="82">
        <v>16341</v>
      </c>
      <c r="T19" s="82">
        <v>16842</v>
      </c>
      <c r="U19" s="82">
        <v>16824</v>
      </c>
      <c r="V19" s="82">
        <v>17171</v>
      </c>
      <c r="W19" s="82">
        <v>18426</v>
      </c>
      <c r="X19" s="82">
        <v>21703</v>
      </c>
      <c r="Y19" s="82">
        <v>23831</v>
      </c>
      <c r="DA19" s="89" t="s">
        <v>349</v>
      </c>
    </row>
    <row r="20" spans="1:105" ht="12" customHeight="1" x14ac:dyDescent="0.25">
      <c r="A20" s="28" t="s">
        <v>200</v>
      </c>
      <c r="B20" s="82">
        <v>156024</v>
      </c>
      <c r="C20" s="82">
        <v>156281</v>
      </c>
      <c r="D20" s="82">
        <v>156893</v>
      </c>
      <c r="E20" s="82">
        <v>156054</v>
      </c>
      <c r="F20" s="82">
        <v>153277</v>
      </c>
      <c r="G20" s="82">
        <v>139269</v>
      </c>
      <c r="H20" s="82">
        <v>129518</v>
      </c>
      <c r="I20" s="82">
        <v>115039</v>
      </c>
      <c r="J20" s="82">
        <v>111582</v>
      </c>
      <c r="K20" s="82">
        <v>108152</v>
      </c>
      <c r="L20" s="82">
        <v>105528</v>
      </c>
      <c r="M20" s="82">
        <v>94617</v>
      </c>
      <c r="N20" s="82">
        <v>84350</v>
      </c>
      <c r="O20" s="82">
        <v>73455</v>
      </c>
      <c r="P20" s="82">
        <v>66518</v>
      </c>
      <c r="Q20" s="82">
        <v>58625</v>
      </c>
      <c r="R20" s="82">
        <v>52909</v>
      </c>
      <c r="S20" s="82">
        <v>49800</v>
      </c>
      <c r="T20" s="82">
        <v>50872</v>
      </c>
      <c r="U20" s="82">
        <v>52468</v>
      </c>
      <c r="V20" s="82">
        <v>52617</v>
      </c>
      <c r="W20" s="82">
        <v>53339</v>
      </c>
      <c r="X20" s="82">
        <v>56195</v>
      </c>
      <c r="Y20" s="82">
        <v>61114</v>
      </c>
      <c r="DA20" s="89" t="s">
        <v>350</v>
      </c>
    </row>
    <row r="21" spans="1:105" ht="12" customHeight="1" x14ac:dyDescent="0.25">
      <c r="A21" s="28" t="s">
        <v>189</v>
      </c>
      <c r="B21" s="82">
        <v>36481</v>
      </c>
      <c r="C21" s="82">
        <v>37740</v>
      </c>
      <c r="D21" s="82">
        <v>43103</v>
      </c>
      <c r="E21" s="82">
        <v>48198</v>
      </c>
      <c r="F21" s="82">
        <v>53023</v>
      </c>
      <c r="G21" s="82">
        <v>54499</v>
      </c>
      <c r="H21" s="82">
        <v>55863</v>
      </c>
      <c r="I21" s="82">
        <v>56928</v>
      </c>
      <c r="J21" s="82">
        <v>61370</v>
      </c>
      <c r="K21" s="82">
        <v>66231</v>
      </c>
      <c r="L21" s="82">
        <v>71243</v>
      </c>
      <c r="M21" s="82">
        <v>75129</v>
      </c>
      <c r="N21" s="82">
        <v>77693</v>
      </c>
      <c r="O21" s="82">
        <v>77654</v>
      </c>
      <c r="P21" s="82">
        <v>76816</v>
      </c>
      <c r="Q21" s="82">
        <v>79106</v>
      </c>
      <c r="R21" s="82">
        <v>83921</v>
      </c>
      <c r="S21" s="82">
        <v>89042</v>
      </c>
      <c r="T21" s="82">
        <v>92082</v>
      </c>
      <c r="U21" s="82">
        <v>93394</v>
      </c>
      <c r="V21" s="82">
        <v>94131</v>
      </c>
      <c r="W21" s="82">
        <v>92879</v>
      </c>
      <c r="X21" s="82">
        <v>91366</v>
      </c>
      <c r="Y21" s="82">
        <v>85654</v>
      </c>
      <c r="DA21" s="89" t="s">
        <v>351</v>
      </c>
    </row>
    <row r="22" spans="1:105" ht="12" customHeight="1" x14ac:dyDescent="0.25">
      <c r="A22" s="28" t="s">
        <v>202</v>
      </c>
      <c r="B22" s="82">
        <v>164667</v>
      </c>
      <c r="C22" s="82">
        <v>165520</v>
      </c>
      <c r="D22" s="82">
        <v>168816</v>
      </c>
      <c r="E22" s="82">
        <v>172009</v>
      </c>
      <c r="F22" s="82">
        <v>174748</v>
      </c>
      <c r="G22" s="82">
        <v>191966</v>
      </c>
      <c r="H22" s="82">
        <v>206105</v>
      </c>
      <c r="I22" s="82">
        <v>225080</v>
      </c>
      <c r="J22" s="82">
        <v>230979</v>
      </c>
      <c r="K22" s="82">
        <v>239250</v>
      </c>
      <c r="L22" s="82">
        <v>246876</v>
      </c>
      <c r="M22" s="82">
        <v>260458</v>
      </c>
      <c r="N22" s="82">
        <v>271938</v>
      </c>
      <c r="O22" s="82">
        <v>280961</v>
      </c>
      <c r="P22" s="82">
        <v>282722</v>
      </c>
      <c r="Q22" s="82">
        <v>284080</v>
      </c>
      <c r="R22" s="82">
        <v>281617</v>
      </c>
      <c r="S22" s="82">
        <v>275545</v>
      </c>
      <c r="T22" s="82">
        <v>264552</v>
      </c>
      <c r="U22" s="82">
        <v>254358</v>
      </c>
      <c r="V22" s="82">
        <v>242718</v>
      </c>
      <c r="W22" s="82">
        <v>238647</v>
      </c>
      <c r="X22" s="82">
        <v>229404</v>
      </c>
      <c r="Y22" s="82">
        <v>220222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74711</v>
      </c>
      <c r="C24" s="82">
        <v>74649</v>
      </c>
      <c r="D24" s="82">
        <v>73047</v>
      </c>
      <c r="E24" s="82">
        <v>71634</v>
      </c>
      <c r="F24" s="82">
        <v>72187</v>
      </c>
      <c r="G24" s="82">
        <v>71617</v>
      </c>
      <c r="H24" s="82">
        <v>71411</v>
      </c>
      <c r="I24" s="82">
        <v>70005</v>
      </c>
      <c r="J24" s="82">
        <v>70124</v>
      </c>
      <c r="K24" s="82">
        <v>70147</v>
      </c>
      <c r="L24" s="82">
        <v>70312</v>
      </c>
      <c r="M24" s="82">
        <v>69514</v>
      </c>
      <c r="N24" s="82">
        <v>69923</v>
      </c>
      <c r="O24" s="82">
        <v>71720</v>
      </c>
      <c r="P24" s="82">
        <v>73375</v>
      </c>
      <c r="Q24" s="82">
        <v>71941</v>
      </c>
      <c r="R24" s="82">
        <v>70506</v>
      </c>
      <c r="S24" s="82">
        <v>70342</v>
      </c>
      <c r="T24" s="82">
        <v>73108</v>
      </c>
      <c r="U24" s="82">
        <v>77508</v>
      </c>
      <c r="V24" s="82">
        <v>81014</v>
      </c>
      <c r="W24" s="82">
        <v>82069</v>
      </c>
      <c r="X24" s="82">
        <v>80347</v>
      </c>
      <c r="Y24" s="82">
        <v>77912</v>
      </c>
      <c r="DA24" s="89" t="s">
        <v>354</v>
      </c>
    </row>
    <row r="25" spans="1:105" ht="12" customHeight="1" x14ac:dyDescent="0.25">
      <c r="A25" s="73" t="s">
        <v>53</v>
      </c>
      <c r="B25" s="83">
        <v>241359</v>
      </c>
      <c r="C25" s="83">
        <v>243097</v>
      </c>
      <c r="D25" s="83">
        <v>240796</v>
      </c>
      <c r="E25" s="83">
        <v>240528</v>
      </c>
      <c r="F25" s="83">
        <v>241264</v>
      </c>
      <c r="G25" s="83">
        <v>242475</v>
      </c>
      <c r="H25" s="83">
        <v>254453</v>
      </c>
      <c r="I25" s="83">
        <v>259249</v>
      </c>
      <c r="J25" s="83">
        <v>261580</v>
      </c>
      <c r="K25" s="83">
        <v>273711</v>
      </c>
      <c r="L25" s="83">
        <v>289367</v>
      </c>
      <c r="M25" s="83">
        <v>290644</v>
      </c>
      <c r="N25" s="83">
        <v>301639</v>
      </c>
      <c r="O25" s="83">
        <v>307679</v>
      </c>
      <c r="P25" s="83">
        <v>312279</v>
      </c>
      <c r="Q25" s="83">
        <v>324355</v>
      </c>
      <c r="R25" s="83">
        <v>334213</v>
      </c>
      <c r="S25" s="83">
        <v>336003</v>
      </c>
      <c r="T25" s="83">
        <v>342057</v>
      </c>
      <c r="U25" s="83">
        <v>356535</v>
      </c>
      <c r="V25" s="83">
        <v>365365</v>
      </c>
      <c r="W25" s="83">
        <v>368823</v>
      </c>
      <c r="X25" s="83">
        <v>389925</v>
      </c>
      <c r="Y25" s="83">
        <v>406049</v>
      </c>
      <c r="DA25" s="90" t="s">
        <v>355</v>
      </c>
    </row>
    <row r="26" spans="1:105" ht="12" customHeight="1" x14ac:dyDescent="0.25">
      <c r="A26" s="84" t="s">
        <v>52</v>
      </c>
      <c r="B26" s="85">
        <v>53607</v>
      </c>
      <c r="C26" s="85">
        <v>55597</v>
      </c>
      <c r="D26" s="85">
        <v>56188</v>
      </c>
      <c r="E26" s="85">
        <v>57334</v>
      </c>
      <c r="F26" s="85">
        <v>57665</v>
      </c>
      <c r="G26" s="85">
        <v>58598</v>
      </c>
      <c r="H26" s="85">
        <v>59863</v>
      </c>
      <c r="I26" s="85">
        <v>61963</v>
      </c>
      <c r="J26" s="85">
        <v>62010</v>
      </c>
      <c r="K26" s="85">
        <v>75801</v>
      </c>
      <c r="L26" s="85">
        <v>82837</v>
      </c>
      <c r="M26" s="85">
        <v>89120</v>
      </c>
      <c r="N26" s="85">
        <v>100287</v>
      </c>
      <c r="O26" s="85">
        <v>104515</v>
      </c>
      <c r="P26" s="85">
        <v>107988</v>
      </c>
      <c r="Q26" s="85">
        <v>109272</v>
      </c>
      <c r="R26" s="85">
        <v>111735</v>
      </c>
      <c r="S26" s="85">
        <v>112153</v>
      </c>
      <c r="T26" s="85">
        <v>114515</v>
      </c>
      <c r="U26" s="85">
        <v>115778</v>
      </c>
      <c r="V26" s="85">
        <v>111625</v>
      </c>
      <c r="W26" s="85">
        <v>114022</v>
      </c>
      <c r="X26" s="85">
        <v>112920</v>
      </c>
      <c r="Y26" s="85">
        <v>112186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692915</v>
      </c>
      <c r="C27" s="71">
        <f t="shared" si="11"/>
        <v>697606</v>
      </c>
      <c r="D27" s="71">
        <f t="shared" si="11"/>
        <v>702911</v>
      </c>
      <c r="E27" s="71">
        <f t="shared" si="11"/>
        <v>707239</v>
      </c>
      <c r="F27" s="71">
        <f t="shared" si="11"/>
        <v>711757</v>
      </c>
      <c r="G27" s="71">
        <f t="shared" si="11"/>
        <v>716239</v>
      </c>
      <c r="H27" s="71">
        <f t="shared" si="11"/>
        <v>732496</v>
      </c>
      <c r="I27" s="71">
        <f t="shared" si="11"/>
        <v>741338</v>
      </c>
      <c r="J27" s="71">
        <f t="shared" si="11"/>
        <v>750451</v>
      </c>
      <c r="K27" s="71">
        <f t="shared" si="11"/>
        <v>772321</v>
      </c>
      <c r="L27" s="71">
        <f t="shared" si="11"/>
        <v>798353</v>
      </c>
      <c r="M27" s="71">
        <f t="shared" si="11"/>
        <v>805259</v>
      </c>
      <c r="N27" s="71">
        <f t="shared" si="11"/>
        <v>819903</v>
      </c>
      <c r="O27" s="71">
        <f t="shared" si="11"/>
        <v>825179</v>
      </c>
      <c r="P27" s="71">
        <f t="shared" si="11"/>
        <v>825425</v>
      </c>
      <c r="Q27" s="71">
        <f t="shared" si="11"/>
        <v>832811</v>
      </c>
      <c r="R27" s="71">
        <f t="shared" ref="R27:V27" si="12">SUM(R28:R32)</f>
        <v>839101</v>
      </c>
      <c r="S27" s="71">
        <f t="shared" si="12"/>
        <v>837073</v>
      </c>
      <c r="T27" s="71">
        <f t="shared" si="12"/>
        <v>839513</v>
      </c>
      <c r="U27" s="71">
        <f t="shared" si="12"/>
        <v>851087</v>
      </c>
      <c r="V27" s="71">
        <f t="shared" si="12"/>
        <v>853016</v>
      </c>
      <c r="W27" s="71">
        <f t="shared" ref="W27:Y27" si="13">SUM(W28:W32)</f>
        <v>854183</v>
      </c>
      <c r="X27" s="71">
        <f t="shared" si="13"/>
        <v>868940</v>
      </c>
      <c r="Y27" s="71">
        <f t="shared" si="13"/>
        <v>874782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250045</v>
      </c>
      <c r="C29" s="82">
        <v>247471</v>
      </c>
      <c r="D29" s="82">
        <v>239494</v>
      </c>
      <c r="E29" s="82">
        <v>228265</v>
      </c>
      <c r="F29" s="82">
        <v>216816</v>
      </c>
      <c r="G29" s="82">
        <v>214014</v>
      </c>
      <c r="H29" s="82">
        <v>210477</v>
      </c>
      <c r="I29" s="82">
        <v>211944</v>
      </c>
      <c r="J29" s="82">
        <v>217450</v>
      </c>
      <c r="K29" s="82">
        <v>243938</v>
      </c>
      <c r="L29" s="82">
        <v>259041</v>
      </c>
      <c r="M29" s="82">
        <v>264114</v>
      </c>
      <c r="N29" s="82">
        <v>261239</v>
      </c>
      <c r="O29" s="82">
        <v>255468</v>
      </c>
      <c r="P29" s="82">
        <v>249105</v>
      </c>
      <c r="Q29" s="82">
        <v>240303</v>
      </c>
      <c r="R29" s="82">
        <v>231706</v>
      </c>
      <c r="S29" s="82">
        <v>223509</v>
      </c>
      <c r="T29" s="82">
        <v>217314</v>
      </c>
      <c r="U29" s="82">
        <v>212778</v>
      </c>
      <c r="V29" s="82">
        <v>208765</v>
      </c>
      <c r="W29" s="82">
        <v>201146</v>
      </c>
      <c r="X29" s="82">
        <v>191768</v>
      </c>
      <c r="Y29" s="82">
        <v>183403</v>
      </c>
      <c r="DA29" s="89" t="s">
        <v>359</v>
      </c>
    </row>
    <row r="30" spans="1:105" ht="12" customHeight="1" x14ac:dyDescent="0.25">
      <c r="A30" s="28" t="s">
        <v>189</v>
      </c>
      <c r="B30" s="82">
        <v>36295</v>
      </c>
      <c r="C30" s="82">
        <v>37551</v>
      </c>
      <c r="D30" s="82">
        <v>42896</v>
      </c>
      <c r="E30" s="82">
        <v>47974</v>
      </c>
      <c r="F30" s="82">
        <v>52782</v>
      </c>
      <c r="G30" s="82">
        <v>54264</v>
      </c>
      <c r="H30" s="82">
        <v>55631</v>
      </c>
      <c r="I30" s="82">
        <v>56706</v>
      </c>
      <c r="J30" s="82">
        <v>61141</v>
      </c>
      <c r="K30" s="82">
        <v>65975</v>
      </c>
      <c r="L30" s="82">
        <v>70989</v>
      </c>
      <c r="M30" s="82">
        <v>74886</v>
      </c>
      <c r="N30" s="82">
        <v>77655</v>
      </c>
      <c r="O30" s="82">
        <v>77991</v>
      </c>
      <c r="P30" s="82">
        <v>77212</v>
      </c>
      <c r="Q30" s="82">
        <v>78054</v>
      </c>
      <c r="R30" s="82">
        <v>78629</v>
      </c>
      <c r="S30" s="82">
        <v>77813</v>
      </c>
      <c r="T30" s="82">
        <v>76285</v>
      </c>
      <c r="U30" s="82">
        <v>74246</v>
      </c>
      <c r="V30" s="82">
        <v>72396</v>
      </c>
      <c r="W30" s="82">
        <v>68729</v>
      </c>
      <c r="X30" s="82">
        <v>66340</v>
      </c>
      <c r="Y30" s="82">
        <v>64873</v>
      </c>
      <c r="DA30" s="89" t="s">
        <v>360</v>
      </c>
    </row>
    <row r="31" spans="1:105" ht="12" customHeight="1" x14ac:dyDescent="0.25">
      <c r="A31" s="28" t="s">
        <v>202</v>
      </c>
      <c r="B31" s="82">
        <v>64046</v>
      </c>
      <c r="C31" s="82">
        <v>64074</v>
      </c>
      <c r="D31" s="82">
        <v>66058</v>
      </c>
      <c r="E31" s="82">
        <v>68197</v>
      </c>
      <c r="F31" s="82">
        <v>69336</v>
      </c>
      <c r="G31" s="82">
        <v>76329</v>
      </c>
      <c r="H31" s="82">
        <v>82107</v>
      </c>
      <c r="I31" s="82">
        <v>89720</v>
      </c>
      <c r="J31" s="82">
        <v>92181</v>
      </c>
      <c r="K31" s="82">
        <v>94441</v>
      </c>
      <c r="L31" s="82">
        <v>94698</v>
      </c>
      <c r="M31" s="82">
        <v>93497</v>
      </c>
      <c r="N31" s="82">
        <v>91950</v>
      </c>
      <c r="O31" s="82">
        <v>89807</v>
      </c>
      <c r="P31" s="82">
        <v>87658</v>
      </c>
      <c r="Q31" s="82">
        <v>85004</v>
      </c>
      <c r="R31" s="82">
        <v>82352</v>
      </c>
      <c r="S31" s="82">
        <v>79844</v>
      </c>
      <c r="T31" s="82">
        <v>77725</v>
      </c>
      <c r="U31" s="82">
        <v>76296</v>
      </c>
      <c r="V31" s="82">
        <v>74612</v>
      </c>
      <c r="W31" s="82">
        <v>72559</v>
      </c>
      <c r="X31" s="82">
        <v>68959</v>
      </c>
      <c r="Y31" s="82">
        <v>65693</v>
      </c>
      <c r="DA31" s="89" t="s">
        <v>361</v>
      </c>
    </row>
    <row r="32" spans="1:105" ht="12" customHeight="1" x14ac:dyDescent="0.25">
      <c r="A32" s="32" t="s">
        <v>53</v>
      </c>
      <c r="B32" s="86">
        <v>342529</v>
      </c>
      <c r="C32" s="86">
        <v>348510</v>
      </c>
      <c r="D32" s="86">
        <v>354463</v>
      </c>
      <c r="E32" s="86">
        <v>362803</v>
      </c>
      <c r="F32" s="86">
        <v>372823</v>
      </c>
      <c r="G32" s="86">
        <v>371632</v>
      </c>
      <c r="H32" s="86">
        <v>384281</v>
      </c>
      <c r="I32" s="86">
        <v>382968</v>
      </c>
      <c r="J32" s="86">
        <v>379679</v>
      </c>
      <c r="K32" s="86">
        <v>367967</v>
      </c>
      <c r="L32" s="86">
        <v>373625</v>
      </c>
      <c r="M32" s="86">
        <v>372762</v>
      </c>
      <c r="N32" s="86">
        <v>389059</v>
      </c>
      <c r="O32" s="86">
        <v>401913</v>
      </c>
      <c r="P32" s="86">
        <v>411450</v>
      </c>
      <c r="Q32" s="86">
        <v>429450</v>
      </c>
      <c r="R32" s="86">
        <v>446414</v>
      </c>
      <c r="S32" s="86">
        <v>455907</v>
      </c>
      <c r="T32" s="86">
        <v>468189</v>
      </c>
      <c r="U32" s="86">
        <v>487767</v>
      </c>
      <c r="V32" s="86">
        <v>497243</v>
      </c>
      <c r="W32" s="86">
        <v>511749</v>
      </c>
      <c r="X32" s="86">
        <v>541873</v>
      </c>
      <c r="Y32" s="86">
        <v>560813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1092.5565686107157</v>
      </c>
      <c r="C3" s="65">
        <f t="shared" si="0"/>
        <v>1179.9932425446009</v>
      </c>
      <c r="D3" s="65">
        <f t="shared" si="0"/>
        <v>1130.2494378893111</v>
      </c>
      <c r="E3" s="65">
        <f t="shared" si="0"/>
        <v>1249.2709677572088</v>
      </c>
      <c r="F3" s="65">
        <f t="shared" si="0"/>
        <v>1224.0393118163913</v>
      </c>
      <c r="G3" s="65">
        <f t="shared" si="0"/>
        <v>1269.4734240551898</v>
      </c>
      <c r="H3" s="65">
        <f t="shared" si="0"/>
        <v>1170.9494517039225</v>
      </c>
      <c r="I3" s="65">
        <f t="shared" si="0"/>
        <v>1134.4152047205405</v>
      </c>
      <c r="J3" s="65">
        <f t="shared" si="0"/>
        <v>1182.9075094773304</v>
      </c>
      <c r="K3" s="65">
        <f t="shared" si="0"/>
        <v>1141.5806022114098</v>
      </c>
      <c r="L3" s="65">
        <f t="shared" si="0"/>
        <v>1178.7112544186489</v>
      </c>
      <c r="M3" s="65">
        <f t="shared" si="0"/>
        <v>1112.5151332760104</v>
      </c>
      <c r="N3" s="65">
        <f t="shared" si="0"/>
        <v>1067.3173593197673</v>
      </c>
      <c r="O3" s="65">
        <f t="shared" si="0"/>
        <v>1048.3587369828986</v>
      </c>
      <c r="P3" s="65">
        <f t="shared" si="0"/>
        <v>876.34797458679668</v>
      </c>
      <c r="Q3" s="65">
        <f t="shared" si="0"/>
        <v>982.8463504346995</v>
      </c>
      <c r="R3" s="65">
        <f t="shared" ref="R3:V3" si="1">SUM(R4,R15,R17,R27)</f>
        <v>994.68324257189215</v>
      </c>
      <c r="S3" s="65">
        <f t="shared" si="1"/>
        <v>966.95089328365327</v>
      </c>
      <c r="T3" s="65">
        <f t="shared" si="1"/>
        <v>893.37876659978929</v>
      </c>
      <c r="U3" s="65">
        <f t="shared" si="1"/>
        <v>869.29767841788509</v>
      </c>
      <c r="V3" s="65">
        <f t="shared" si="1"/>
        <v>873.46173688736053</v>
      </c>
      <c r="W3" s="65">
        <f t="shared" ref="W3:Y3" si="2">SUM(W4,W15,W17,W27)</f>
        <v>932.50635330084992</v>
      </c>
      <c r="X3" s="65">
        <f t="shared" si="2"/>
        <v>825.05751886882592</v>
      </c>
      <c r="Y3" s="65">
        <f t="shared" si="2"/>
        <v>812.2116831656308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884.69772387168859</v>
      </c>
      <c r="C4" s="69">
        <f t="shared" si="3"/>
        <v>972.5528994392613</v>
      </c>
      <c r="D4" s="69">
        <f t="shared" si="3"/>
        <v>911.77553956325721</v>
      </c>
      <c r="E4" s="69">
        <f t="shared" si="3"/>
        <v>1007.7133428470789</v>
      </c>
      <c r="F4" s="69">
        <f t="shared" si="3"/>
        <v>981.01126637280322</v>
      </c>
      <c r="G4" s="69">
        <f t="shared" si="3"/>
        <v>1040.6203672270885</v>
      </c>
      <c r="H4" s="69">
        <f t="shared" si="3"/>
        <v>930.05497023192129</v>
      </c>
      <c r="I4" s="69">
        <f t="shared" si="3"/>
        <v>909.14772518252812</v>
      </c>
      <c r="J4" s="69">
        <f t="shared" si="3"/>
        <v>945.63726075202499</v>
      </c>
      <c r="K4" s="69">
        <f t="shared" si="3"/>
        <v>909.53596328919525</v>
      </c>
      <c r="L4" s="69">
        <f t="shared" si="3"/>
        <v>949.08095601307548</v>
      </c>
      <c r="M4" s="69">
        <f t="shared" si="3"/>
        <v>883.66565537042345</v>
      </c>
      <c r="N4" s="69">
        <f t="shared" si="3"/>
        <v>840.42999070151257</v>
      </c>
      <c r="O4" s="69">
        <f t="shared" si="3"/>
        <v>824.46439103577734</v>
      </c>
      <c r="P4" s="69">
        <f t="shared" si="3"/>
        <v>661.61278309053432</v>
      </c>
      <c r="Q4" s="69">
        <f t="shared" si="3"/>
        <v>761.14072279086986</v>
      </c>
      <c r="R4" s="69">
        <f t="shared" ref="R4:V4" si="4">SUM(R5:R14)</f>
        <v>779.28328151975654</v>
      </c>
      <c r="S4" s="69">
        <f t="shared" si="4"/>
        <v>750.87331951050191</v>
      </c>
      <c r="T4" s="69">
        <f t="shared" si="4"/>
        <v>684.65339231033022</v>
      </c>
      <c r="U4" s="69">
        <f t="shared" si="4"/>
        <v>663.31302463694522</v>
      </c>
      <c r="V4" s="69">
        <f t="shared" si="4"/>
        <v>663.08596754713108</v>
      </c>
      <c r="W4" s="69">
        <f t="shared" ref="W4:Y4" si="5">SUM(W5:W14)</f>
        <v>720.87074924079138</v>
      </c>
      <c r="X4" s="69">
        <f t="shared" si="5"/>
        <v>625.55777439680639</v>
      </c>
      <c r="Y4" s="69">
        <f t="shared" si="5"/>
        <v>622.71043824015658</v>
      </c>
      <c r="DA4" s="88" t="s">
        <v>246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21.254687976328679</v>
      </c>
      <c r="C6" s="72">
        <v>20.928872167206059</v>
      </c>
      <c r="D6" s="72">
        <v>25.034244536343977</v>
      </c>
      <c r="E6" s="72">
        <v>32.40643960757329</v>
      </c>
      <c r="F6" s="72">
        <v>26.435563214242229</v>
      </c>
      <c r="G6" s="72">
        <v>25.706369453092371</v>
      </c>
      <c r="H6" s="72">
        <v>17.238721023816353</v>
      </c>
      <c r="I6" s="72">
        <v>17.966437661079631</v>
      </c>
      <c r="J6" s="72">
        <v>24.31776094005043</v>
      </c>
      <c r="K6" s="72">
        <v>16.487379798485012</v>
      </c>
      <c r="L6" s="72">
        <v>16.358594869590142</v>
      </c>
      <c r="M6" s="72">
        <v>18.201974061335633</v>
      </c>
      <c r="N6" s="72">
        <v>15.865817569504159</v>
      </c>
      <c r="O6" s="72">
        <v>11.535597592433366</v>
      </c>
      <c r="P6" s="72">
        <v>6.6708333333333378</v>
      </c>
      <c r="Q6" s="72">
        <v>14.702167526511882</v>
      </c>
      <c r="R6" s="72">
        <v>14.561353539696196</v>
      </c>
      <c r="S6" s="72">
        <v>14.767067927773008</v>
      </c>
      <c r="T6" s="72">
        <v>12.364950558899386</v>
      </c>
      <c r="U6" s="72">
        <v>11.797370306678122</v>
      </c>
      <c r="V6" s="72">
        <v>7.7090642017770108</v>
      </c>
      <c r="W6" s="72">
        <v>11.092311550587567</v>
      </c>
      <c r="X6" s="72">
        <v>11.493766122098025</v>
      </c>
      <c r="Y6" s="72">
        <v>10.988965319575815</v>
      </c>
      <c r="DA6" s="89" t="s">
        <v>365</v>
      </c>
    </row>
    <row r="7" spans="1:105" ht="12" customHeight="1" x14ac:dyDescent="0.25">
      <c r="A7" s="28" t="s">
        <v>200</v>
      </c>
      <c r="B7" s="72">
        <v>305.71726991980688</v>
      </c>
      <c r="C7" s="72">
        <v>290.54244633003827</v>
      </c>
      <c r="D7" s="72">
        <v>340.11088302261442</v>
      </c>
      <c r="E7" s="72">
        <v>378.8478301291986</v>
      </c>
      <c r="F7" s="72">
        <v>360.79640441894054</v>
      </c>
      <c r="G7" s="72">
        <v>318.68884003362416</v>
      </c>
      <c r="H7" s="72">
        <v>299.23597989553178</v>
      </c>
      <c r="I7" s="72">
        <v>219.51556047158928</v>
      </c>
      <c r="J7" s="72">
        <v>240.67802691704966</v>
      </c>
      <c r="K7" s="72">
        <v>227.2255241611474</v>
      </c>
      <c r="L7" s="72">
        <v>240.07523645743768</v>
      </c>
      <c r="M7" s="72">
        <v>188.30464794114837</v>
      </c>
      <c r="N7" s="72">
        <v>163.11586892137205</v>
      </c>
      <c r="O7" s="72">
        <v>134.73572179229964</v>
      </c>
      <c r="P7" s="72">
        <v>106.91032291965219</v>
      </c>
      <c r="Q7" s="72">
        <v>106.80955383586512</v>
      </c>
      <c r="R7" s="72">
        <v>99.803348619470697</v>
      </c>
      <c r="S7" s="72">
        <v>91.289657972675954</v>
      </c>
      <c r="T7" s="72">
        <v>85.040293302761029</v>
      </c>
      <c r="U7" s="72">
        <v>86.478002292920607</v>
      </c>
      <c r="V7" s="72">
        <v>94.272867106143138</v>
      </c>
      <c r="W7" s="72">
        <v>78.347224610681181</v>
      </c>
      <c r="X7" s="72">
        <v>86.367034489347404</v>
      </c>
      <c r="Y7" s="72">
        <v>85.219327409955056</v>
      </c>
      <c r="DA7" s="89" t="s">
        <v>366</v>
      </c>
    </row>
    <row r="8" spans="1:105" ht="12" customHeight="1" x14ac:dyDescent="0.25">
      <c r="A8" s="28" t="s">
        <v>189</v>
      </c>
      <c r="B8" s="72">
        <v>46.827687871483477</v>
      </c>
      <c r="C8" s="72">
        <v>50.413816512133174</v>
      </c>
      <c r="D8" s="72">
        <v>54.502961957815444</v>
      </c>
      <c r="E8" s="72">
        <v>68.715420967269196</v>
      </c>
      <c r="F8" s="72">
        <v>77.668240271929761</v>
      </c>
      <c r="G8" s="72">
        <v>80.091480566955781</v>
      </c>
      <c r="H8" s="72">
        <v>73.716289700975153</v>
      </c>
      <c r="I8" s="72">
        <v>68.127304352494946</v>
      </c>
      <c r="J8" s="72">
        <v>81.5714180241295</v>
      </c>
      <c r="K8" s="72">
        <v>84.610172571830461</v>
      </c>
      <c r="L8" s="72">
        <v>91.937151073892522</v>
      </c>
      <c r="M8" s="72">
        <v>90.56667430541232</v>
      </c>
      <c r="N8" s="72">
        <v>93.543316595547665</v>
      </c>
      <c r="O8" s="72">
        <v>91.482157089074505</v>
      </c>
      <c r="P8" s="72">
        <v>67.90718659252191</v>
      </c>
      <c r="Q8" s="72">
        <v>81.845179718303569</v>
      </c>
      <c r="R8" s="72">
        <v>92.121867786466154</v>
      </c>
      <c r="S8" s="72">
        <v>95.44207475982266</v>
      </c>
      <c r="T8" s="72">
        <v>87.978061290915349</v>
      </c>
      <c r="U8" s="72">
        <v>83.826943327268523</v>
      </c>
      <c r="V8" s="72">
        <v>82.635915210247632</v>
      </c>
      <c r="W8" s="72">
        <v>90.702135164364549</v>
      </c>
      <c r="X8" s="72">
        <v>79.857893188542675</v>
      </c>
      <c r="Y8" s="72">
        <v>67.214520550076671</v>
      </c>
      <c r="DA8" s="89" t="s">
        <v>367</v>
      </c>
    </row>
    <row r="9" spans="1:105" ht="12" customHeight="1" x14ac:dyDescent="0.25">
      <c r="A9" s="28" t="s">
        <v>202</v>
      </c>
      <c r="B9" s="72">
        <v>410.81883142773916</v>
      </c>
      <c r="C9" s="72">
        <v>499.55243365960666</v>
      </c>
      <c r="D9" s="72">
        <v>387.09312233069926</v>
      </c>
      <c r="E9" s="72">
        <v>415.39993318494419</v>
      </c>
      <c r="F9" s="72">
        <v>398.78081426745973</v>
      </c>
      <c r="G9" s="72">
        <v>495.27738595588147</v>
      </c>
      <c r="H9" s="72">
        <v>428.54771170578982</v>
      </c>
      <c r="I9" s="72">
        <v>500.23125502885358</v>
      </c>
      <c r="J9" s="72">
        <v>485.53740902998385</v>
      </c>
      <c r="K9" s="72">
        <v>470.20081651588328</v>
      </c>
      <c r="L9" s="72">
        <v>482.8558462443296</v>
      </c>
      <c r="M9" s="72">
        <v>482.62929970226122</v>
      </c>
      <c r="N9" s="72">
        <v>468.93881865770561</v>
      </c>
      <c r="O9" s="72">
        <v>487.39792902454326</v>
      </c>
      <c r="P9" s="72">
        <v>395.23131599120342</v>
      </c>
      <c r="Q9" s="72">
        <v>461.60095759798526</v>
      </c>
      <c r="R9" s="72">
        <v>468.80006184490804</v>
      </c>
      <c r="S9" s="72">
        <v>446.88009598351846</v>
      </c>
      <c r="T9" s="72">
        <v>398.10964167637997</v>
      </c>
      <c r="U9" s="72">
        <v>375.2779699364371</v>
      </c>
      <c r="V9" s="72">
        <v>363.90690797487383</v>
      </c>
      <c r="W9" s="72">
        <v>415.777284328387</v>
      </c>
      <c r="X9" s="72">
        <v>336.14943154676615</v>
      </c>
      <c r="Y9" s="72">
        <v>314.42934460685984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82.049767918531671</v>
      </c>
      <c r="C11" s="72">
        <v>91.785189174444994</v>
      </c>
      <c r="D11" s="72">
        <v>84.431022492292428</v>
      </c>
      <c r="E11" s="72">
        <v>87.222178668010329</v>
      </c>
      <c r="F11" s="72">
        <v>92.336097722937282</v>
      </c>
      <c r="G11" s="72">
        <v>96.046846424012585</v>
      </c>
      <c r="H11" s="72">
        <v>86.808691759900412</v>
      </c>
      <c r="I11" s="72">
        <v>80.851395663433834</v>
      </c>
      <c r="J11" s="72">
        <v>86.560025875432075</v>
      </c>
      <c r="K11" s="72">
        <v>82.951802392309006</v>
      </c>
      <c r="L11" s="72">
        <v>88.240761440718458</v>
      </c>
      <c r="M11" s="72">
        <v>76.877744339352247</v>
      </c>
      <c r="N11" s="72">
        <v>70.188893665806816</v>
      </c>
      <c r="O11" s="72">
        <v>68.893503391611702</v>
      </c>
      <c r="P11" s="72">
        <v>53.571482643734832</v>
      </c>
      <c r="Q11" s="72">
        <v>64.467478742715116</v>
      </c>
      <c r="R11" s="72">
        <v>70.346976210948668</v>
      </c>
      <c r="S11" s="72">
        <v>67.521782745772398</v>
      </c>
      <c r="T11" s="72">
        <v>63.109620712716115</v>
      </c>
      <c r="U11" s="72">
        <v>61.424582019680827</v>
      </c>
      <c r="V11" s="72">
        <v>62.115912131299162</v>
      </c>
      <c r="W11" s="72">
        <v>68.781090602124081</v>
      </c>
      <c r="X11" s="72">
        <v>58.451425851503046</v>
      </c>
      <c r="Y11" s="72">
        <v>56.31652724209237</v>
      </c>
      <c r="DA11" s="89" t="s">
        <v>370</v>
      </c>
    </row>
    <row r="12" spans="1:105" ht="12" customHeight="1" x14ac:dyDescent="0.25">
      <c r="A12" s="28" t="s">
        <v>95</v>
      </c>
      <c r="B12" s="72">
        <v>1.2806159856610564</v>
      </c>
      <c r="C12" s="72">
        <v>1.4069359592849875</v>
      </c>
      <c r="D12" s="72">
        <v>1.383886517430982</v>
      </c>
      <c r="E12" s="72">
        <v>1.675135827781892</v>
      </c>
      <c r="F12" s="72">
        <v>2.175181030993822</v>
      </c>
      <c r="G12" s="72">
        <v>2.8696822699085112</v>
      </c>
      <c r="H12" s="72">
        <v>3.3431618476022607</v>
      </c>
      <c r="I12" s="72">
        <v>3.8783938604218875</v>
      </c>
      <c r="J12" s="72">
        <v>4.8635973791162037</v>
      </c>
      <c r="K12" s="72">
        <v>5.6519889702605832</v>
      </c>
      <c r="L12" s="72">
        <v>6.837028660052221</v>
      </c>
      <c r="M12" s="72">
        <v>7.7146756752850827</v>
      </c>
      <c r="N12" s="72">
        <v>10.206524559024629</v>
      </c>
      <c r="O12" s="72">
        <v>11.733463457143744</v>
      </c>
      <c r="P12" s="72">
        <v>11.444529732510313</v>
      </c>
      <c r="Q12" s="72">
        <v>14.886083665809366</v>
      </c>
      <c r="R12" s="72">
        <v>17.524097772756729</v>
      </c>
      <c r="S12" s="72">
        <v>17.908912824798524</v>
      </c>
      <c r="T12" s="72">
        <v>17.718631412938901</v>
      </c>
      <c r="U12" s="72">
        <v>18.845526115522151</v>
      </c>
      <c r="V12" s="72">
        <v>20.14059214450241</v>
      </c>
      <c r="W12" s="72">
        <v>23.096607682807246</v>
      </c>
      <c r="X12" s="72">
        <v>23.270290727520798</v>
      </c>
      <c r="Y12" s="72">
        <v>23.678601326076944</v>
      </c>
      <c r="DA12" s="89" t="s">
        <v>371</v>
      </c>
    </row>
    <row r="13" spans="1:105" ht="12" customHeight="1" x14ac:dyDescent="0.25">
      <c r="A13" s="73" t="s">
        <v>94</v>
      </c>
      <c r="B13" s="74">
        <v>10.259792795643776</v>
      </c>
      <c r="C13" s="74">
        <v>11.233303948795296</v>
      </c>
      <c r="D13" s="74">
        <v>12.419150408311879</v>
      </c>
      <c r="E13" s="74">
        <v>15.776613222047473</v>
      </c>
      <c r="F13" s="74">
        <v>15.345104962206245</v>
      </c>
      <c r="G13" s="74">
        <v>14.622786499460021</v>
      </c>
      <c r="H13" s="74">
        <v>14.523676075625684</v>
      </c>
      <c r="I13" s="74">
        <v>12.622701264316387</v>
      </c>
      <c r="J13" s="74">
        <v>15.639830566495966</v>
      </c>
      <c r="K13" s="74">
        <v>16.146246763875521</v>
      </c>
      <c r="L13" s="74">
        <v>16.136701323701399</v>
      </c>
      <c r="M13" s="74">
        <v>13.266162342991052</v>
      </c>
      <c r="N13" s="74">
        <v>12.760480036496499</v>
      </c>
      <c r="O13" s="74">
        <v>13.090851619562672</v>
      </c>
      <c r="P13" s="74">
        <v>15.51815700718463</v>
      </c>
      <c r="Q13" s="74">
        <v>11.779783168586038</v>
      </c>
      <c r="R13" s="74">
        <v>10.93082759538617</v>
      </c>
      <c r="S13" s="74">
        <v>11.978930155186985</v>
      </c>
      <c r="T13" s="74">
        <v>15.662406195803097</v>
      </c>
      <c r="U13" s="74">
        <v>21.110018077758735</v>
      </c>
      <c r="V13" s="74">
        <v>27.74403190241431</v>
      </c>
      <c r="W13" s="74">
        <v>28.155046081817623</v>
      </c>
      <c r="X13" s="74">
        <v>25.529059801939287</v>
      </c>
      <c r="Y13" s="74">
        <v>60.705555985656765</v>
      </c>
      <c r="DA13" s="90" t="s">
        <v>372</v>
      </c>
    </row>
    <row r="14" spans="1:105" ht="12" customHeight="1" x14ac:dyDescent="0.25">
      <c r="A14" s="75" t="s">
        <v>97</v>
      </c>
      <c r="B14" s="76">
        <v>6.4890699764939139</v>
      </c>
      <c r="C14" s="76">
        <v>6.689901687751882</v>
      </c>
      <c r="D14" s="76">
        <v>6.8002682977488673</v>
      </c>
      <c r="E14" s="76">
        <v>7.6697912402539776</v>
      </c>
      <c r="F14" s="76">
        <v>7.4738604840934846</v>
      </c>
      <c r="G14" s="76">
        <v>7.3169760241536608</v>
      </c>
      <c r="H14" s="76">
        <v>6.6407382226799205</v>
      </c>
      <c r="I14" s="76">
        <v>5.9546768803386598</v>
      </c>
      <c r="J14" s="76">
        <v>6.4691920197671999</v>
      </c>
      <c r="K14" s="76">
        <v>6.2620321154039909</v>
      </c>
      <c r="L14" s="76">
        <v>6.639635943353567</v>
      </c>
      <c r="M14" s="76">
        <v>6.1044770026374628</v>
      </c>
      <c r="N14" s="76">
        <v>5.8102706960551647</v>
      </c>
      <c r="O14" s="76">
        <v>5.5951670691083093</v>
      </c>
      <c r="P14" s="76">
        <v>4.3589548703937115</v>
      </c>
      <c r="Q14" s="76">
        <v>5.0495185350934797</v>
      </c>
      <c r="R14" s="76">
        <v>5.19474815012381</v>
      </c>
      <c r="S14" s="76">
        <v>5.0847971409539774</v>
      </c>
      <c r="T14" s="76">
        <v>4.669787159916341</v>
      </c>
      <c r="U14" s="76">
        <v>4.5526125606790568</v>
      </c>
      <c r="V14" s="76">
        <v>4.5606768758735008</v>
      </c>
      <c r="W14" s="76">
        <v>4.9190492200221945</v>
      </c>
      <c r="X14" s="76">
        <v>4.4388726690890836</v>
      </c>
      <c r="Y14" s="76">
        <v>4.1575957998631994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0.55739022100696511</v>
      </c>
      <c r="C15" s="69">
        <f t="shared" si="6"/>
        <v>0.65734558592433467</v>
      </c>
      <c r="D15" s="69">
        <f t="shared" si="6"/>
        <v>0.78202318733802645</v>
      </c>
      <c r="E15" s="69">
        <f t="shared" si="6"/>
        <v>1.8032291369497966</v>
      </c>
      <c r="F15" s="69">
        <f t="shared" si="6"/>
        <v>1.0510013912082052</v>
      </c>
      <c r="G15" s="69">
        <f t="shared" si="6"/>
        <v>1.3120795490007635</v>
      </c>
      <c r="H15" s="69">
        <f t="shared" si="6"/>
        <v>1.9386943728514485</v>
      </c>
      <c r="I15" s="69">
        <f t="shared" si="6"/>
        <v>2.1959734369528561</v>
      </c>
      <c r="J15" s="69">
        <f t="shared" si="6"/>
        <v>2.5543111962401337</v>
      </c>
      <c r="K15" s="69">
        <f t="shared" si="6"/>
        <v>2.925275388495475</v>
      </c>
      <c r="L15" s="69">
        <f t="shared" si="6"/>
        <v>3.757841310786278</v>
      </c>
      <c r="M15" s="69">
        <f t="shared" si="6"/>
        <v>4.1476569217540824</v>
      </c>
      <c r="N15" s="69">
        <f t="shared" si="6"/>
        <v>7.4939810834049867</v>
      </c>
      <c r="O15" s="69">
        <f t="shared" si="6"/>
        <v>7.3833237794974709</v>
      </c>
      <c r="P15" s="69">
        <f t="shared" si="6"/>
        <v>2.7979363714531389</v>
      </c>
      <c r="Q15" s="69">
        <f t="shared" si="6"/>
        <v>8.6649947453902723</v>
      </c>
      <c r="R15" s="69">
        <f t="shared" si="6"/>
        <v>5.487197859940764</v>
      </c>
      <c r="S15" s="69">
        <f t="shared" si="6"/>
        <v>9.4229483137479679</v>
      </c>
      <c r="T15" s="69">
        <f t="shared" si="6"/>
        <v>7.3726473679182138</v>
      </c>
      <c r="U15" s="69">
        <f t="shared" si="6"/>
        <v>10.612209802235574</v>
      </c>
      <c r="V15" s="69">
        <f t="shared" si="6"/>
        <v>5.5746393426960816</v>
      </c>
      <c r="W15" s="69">
        <f t="shared" si="6"/>
        <v>9.9460924811311227</v>
      </c>
      <c r="X15" s="69">
        <f t="shared" si="6"/>
        <v>12.775580395528754</v>
      </c>
      <c r="Y15" s="69">
        <f t="shared" si="6"/>
        <v>8.884350816852951</v>
      </c>
      <c r="DA15" s="88" t="s">
        <v>247</v>
      </c>
    </row>
    <row r="16" spans="1:105" ht="12" customHeight="1" x14ac:dyDescent="0.25">
      <c r="A16" s="28" t="s">
        <v>91</v>
      </c>
      <c r="B16" s="72">
        <v>0.55739022100696511</v>
      </c>
      <c r="C16" s="72">
        <v>0.65734558592433467</v>
      </c>
      <c r="D16" s="72">
        <v>0.78202318733802645</v>
      </c>
      <c r="E16" s="72">
        <v>1.8032291369497966</v>
      </c>
      <c r="F16" s="72">
        <v>1.0510013912082052</v>
      </c>
      <c r="G16" s="72">
        <v>1.3120795490007635</v>
      </c>
      <c r="H16" s="72">
        <v>1.9386943728514485</v>
      </c>
      <c r="I16" s="72">
        <v>2.1959734369528561</v>
      </c>
      <c r="J16" s="72">
        <v>2.5543111962401337</v>
      </c>
      <c r="K16" s="72">
        <v>2.925275388495475</v>
      </c>
      <c r="L16" s="72">
        <v>3.757841310786278</v>
      </c>
      <c r="M16" s="72">
        <v>4.1476569217540824</v>
      </c>
      <c r="N16" s="72">
        <v>7.4939810834049867</v>
      </c>
      <c r="O16" s="72">
        <v>7.3833237794974709</v>
      </c>
      <c r="P16" s="72">
        <v>2.7979363714531389</v>
      </c>
      <c r="Q16" s="72">
        <v>8.6649947453902723</v>
      </c>
      <c r="R16" s="72">
        <v>5.487197859940764</v>
      </c>
      <c r="S16" s="72">
        <v>9.4229483137479679</v>
      </c>
      <c r="T16" s="72">
        <v>7.3726473679182138</v>
      </c>
      <c r="U16" s="72">
        <v>10.612209802235574</v>
      </c>
      <c r="V16" s="72">
        <v>5.5746393426960816</v>
      </c>
      <c r="W16" s="72">
        <v>9.9460924811311227</v>
      </c>
      <c r="X16" s="72">
        <v>12.775580395528754</v>
      </c>
      <c r="Y16" s="72">
        <v>8.884350816852951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158.42346035940432</v>
      </c>
      <c r="C17" s="69">
        <f t="shared" si="7"/>
        <v>151.86984744493856</v>
      </c>
      <c r="D17" s="69">
        <f t="shared" si="7"/>
        <v>162.9244411915756</v>
      </c>
      <c r="E17" s="69">
        <f t="shared" si="7"/>
        <v>177.38585201841803</v>
      </c>
      <c r="F17" s="69">
        <f t="shared" si="7"/>
        <v>184.19262222211114</v>
      </c>
      <c r="G17" s="69">
        <f t="shared" si="7"/>
        <v>168.45350383729357</v>
      </c>
      <c r="H17" s="69">
        <f t="shared" si="7"/>
        <v>183.69293138238672</v>
      </c>
      <c r="I17" s="69">
        <f t="shared" si="7"/>
        <v>168.26611486432003</v>
      </c>
      <c r="J17" s="69">
        <f t="shared" si="7"/>
        <v>178.17167884015578</v>
      </c>
      <c r="K17" s="69">
        <f t="shared" si="7"/>
        <v>182.27799181827422</v>
      </c>
      <c r="L17" s="69">
        <f t="shared" si="7"/>
        <v>181.68480846007557</v>
      </c>
      <c r="M17" s="69">
        <f t="shared" si="7"/>
        <v>179.93461959374838</v>
      </c>
      <c r="N17" s="69">
        <f t="shared" si="7"/>
        <v>174.80340036952452</v>
      </c>
      <c r="O17" s="69">
        <f t="shared" si="7"/>
        <v>171.83895349079188</v>
      </c>
      <c r="P17" s="69">
        <f t="shared" si="7"/>
        <v>166.65984364771495</v>
      </c>
      <c r="Q17" s="69">
        <f t="shared" si="7"/>
        <v>167.51335794463111</v>
      </c>
      <c r="R17" s="69">
        <f t="shared" ref="R17:V17" si="8">SUM(R18:R26)</f>
        <v>164.95243382322195</v>
      </c>
      <c r="S17" s="69">
        <f t="shared" si="8"/>
        <v>162.77126203441426</v>
      </c>
      <c r="T17" s="69">
        <f t="shared" si="8"/>
        <v>158.77933008917418</v>
      </c>
      <c r="U17" s="69">
        <f t="shared" si="8"/>
        <v>154.29403090653537</v>
      </c>
      <c r="V17" s="69">
        <f t="shared" si="8"/>
        <v>150.27653473360087</v>
      </c>
      <c r="W17" s="69">
        <f t="shared" ref="W17:Y17" si="9">SUM(W18:W26)</f>
        <v>147.3734410422571</v>
      </c>
      <c r="X17" s="69">
        <f t="shared" si="9"/>
        <v>144.21850123142562</v>
      </c>
      <c r="Y17" s="69">
        <f t="shared" si="9"/>
        <v>141.04286400448152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4.5334884527975206</v>
      </c>
      <c r="C19" s="72">
        <v>4.1718885446188061</v>
      </c>
      <c r="D19" s="72">
        <v>5.3245456024501712</v>
      </c>
      <c r="E19" s="72">
        <v>4.6187127163508528</v>
      </c>
      <c r="F19" s="72">
        <v>4.1570080243526144</v>
      </c>
      <c r="G19" s="72">
        <v>4.3122381280461042</v>
      </c>
      <c r="H19" s="72">
        <v>3.4535289808692955</v>
      </c>
      <c r="I19" s="72">
        <v>3.5395832580134203</v>
      </c>
      <c r="J19" s="72">
        <v>3.8665025882655097</v>
      </c>
      <c r="K19" s="72">
        <v>3.5509620298870757</v>
      </c>
      <c r="L19" s="72">
        <v>3.4668386357122385</v>
      </c>
      <c r="M19" s="72">
        <v>4.205961593579822</v>
      </c>
      <c r="N19" s="72">
        <v>3.6087238463743199</v>
      </c>
      <c r="O19" s="72">
        <v>2.8168063915161947</v>
      </c>
      <c r="P19" s="72">
        <v>2.1656742619661791</v>
      </c>
      <c r="Q19" s="72">
        <v>3.608723846374319</v>
      </c>
      <c r="R19" s="72">
        <v>3.3315527371739746</v>
      </c>
      <c r="S19" s="72">
        <v>3.6274218973918022</v>
      </c>
      <c r="T19" s="72">
        <v>3.4723380624820868</v>
      </c>
      <c r="U19" s="72">
        <v>3.5867261392949268</v>
      </c>
      <c r="V19" s="72">
        <v>2.4637431928919464</v>
      </c>
      <c r="W19" s="72">
        <v>3.046682430495844</v>
      </c>
      <c r="X19" s="72">
        <v>3.8100028661507594</v>
      </c>
      <c r="Y19" s="72">
        <v>4.0101820005732298</v>
      </c>
      <c r="DA19" s="89" t="s">
        <v>376</v>
      </c>
    </row>
    <row r="20" spans="1:105" ht="12" customHeight="1" x14ac:dyDescent="0.25">
      <c r="A20" s="28" t="s">
        <v>200</v>
      </c>
      <c r="B20" s="72">
        <v>37.313168601259299</v>
      </c>
      <c r="C20" s="72">
        <v>30.920236387072663</v>
      </c>
      <c r="D20" s="72">
        <v>41.946984561220432</v>
      </c>
      <c r="E20" s="72">
        <v>46.345635047069742</v>
      </c>
      <c r="F20" s="72">
        <v>46.937387498514262</v>
      </c>
      <c r="G20" s="72">
        <v>35.639018951758594</v>
      </c>
      <c r="H20" s="72">
        <v>40.603487000426846</v>
      </c>
      <c r="I20" s="72">
        <v>27.732934799261763</v>
      </c>
      <c r="J20" s="72">
        <v>30.990072824996677</v>
      </c>
      <c r="K20" s="72">
        <v>31.215318487175775</v>
      </c>
      <c r="L20" s="72">
        <v>31.592863284608768</v>
      </c>
      <c r="M20" s="72">
        <v>25.366891181809496</v>
      </c>
      <c r="N20" s="72">
        <v>22.066160313365813</v>
      </c>
      <c r="O20" s="72">
        <v>17.890417502627297</v>
      </c>
      <c r="P20" s="72">
        <v>17.216848189548102</v>
      </c>
      <c r="Q20" s="72">
        <v>14.268176172733352</v>
      </c>
      <c r="R20" s="72">
        <v>12.117201681475111</v>
      </c>
      <c r="S20" s="72">
        <v>11.011201872551831</v>
      </c>
      <c r="T20" s="72">
        <v>11.120067832234641</v>
      </c>
      <c r="U20" s="72">
        <v>11.350028661507594</v>
      </c>
      <c r="V20" s="72">
        <v>12.426531002197382</v>
      </c>
      <c r="W20" s="72">
        <v>9.07289576765071</v>
      </c>
      <c r="X20" s="72">
        <v>11.353085888984427</v>
      </c>
      <c r="Y20" s="72">
        <v>11.56167001050922</v>
      </c>
      <c r="DA20" s="89" t="s">
        <v>377</v>
      </c>
    </row>
    <row r="21" spans="1:105" ht="12" customHeight="1" x14ac:dyDescent="0.25">
      <c r="A21" s="28" t="s">
        <v>189</v>
      </c>
      <c r="B21" s="72">
        <v>8.9593280510205329</v>
      </c>
      <c r="C21" s="72">
        <v>8.3558773259132746</v>
      </c>
      <c r="D21" s="72">
        <v>10.326637134720125</v>
      </c>
      <c r="E21" s="72">
        <v>12.780950739759541</v>
      </c>
      <c r="F21" s="72">
        <v>15.269759788931752</v>
      </c>
      <c r="G21" s="72">
        <v>13.460213217264297</v>
      </c>
      <c r="H21" s="72">
        <v>14.98512271516355</v>
      </c>
      <c r="I21" s="72">
        <v>12.843355804936953</v>
      </c>
      <c r="J21" s="72">
        <v>15.567809726271943</v>
      </c>
      <c r="K21" s="72">
        <v>17.016076968244334</v>
      </c>
      <c r="L21" s="72">
        <v>17.471039240475427</v>
      </c>
      <c r="M21" s="72">
        <v>18.126562460650653</v>
      </c>
      <c r="N21" s="72">
        <v>18.811432181734983</v>
      </c>
      <c r="O21" s="72">
        <v>18.159303529397338</v>
      </c>
      <c r="P21" s="72">
        <v>16.169402300545261</v>
      </c>
      <c r="Q21" s="72">
        <v>16.837136100971954</v>
      </c>
      <c r="R21" s="72">
        <v>17.946872062583246</v>
      </c>
      <c r="S21" s="72">
        <v>18.966590569306941</v>
      </c>
      <c r="T21" s="72">
        <v>18.583260004584726</v>
      </c>
      <c r="U21" s="72">
        <v>17.780847825879484</v>
      </c>
      <c r="V21" s="72">
        <v>17.401101126811728</v>
      </c>
      <c r="W21" s="72">
        <v>16.816924738186405</v>
      </c>
      <c r="X21" s="72">
        <v>16.420132988967612</v>
      </c>
      <c r="Y21" s="72">
        <v>13.413462635172147</v>
      </c>
      <c r="DA21" s="89" t="s">
        <v>378</v>
      </c>
    </row>
    <row r="22" spans="1:105" ht="12" customHeight="1" x14ac:dyDescent="0.25">
      <c r="A22" s="28" t="s">
        <v>202</v>
      </c>
      <c r="B22" s="72">
        <v>49.631408413416089</v>
      </c>
      <c r="C22" s="72">
        <v>52.306423510919444</v>
      </c>
      <c r="D22" s="72">
        <v>46.269743567054782</v>
      </c>
      <c r="E22" s="72">
        <v>48.803642811045286</v>
      </c>
      <c r="F22" s="72">
        <v>49.427168505197209</v>
      </c>
      <c r="G22" s="72">
        <v>52.517256436116874</v>
      </c>
      <c r="H22" s="72">
        <v>55.074217733417406</v>
      </c>
      <c r="I22" s="72">
        <v>59.480609214265534</v>
      </c>
      <c r="J22" s="72">
        <v>57.70065295067171</v>
      </c>
      <c r="K22" s="72">
        <v>58.569235868325585</v>
      </c>
      <c r="L22" s="72">
        <v>56.532868606382486</v>
      </c>
      <c r="M22" s="72">
        <v>58.973395096135548</v>
      </c>
      <c r="N22" s="72">
        <v>58.264039805477523</v>
      </c>
      <c r="O22" s="72">
        <v>59.622780268166942</v>
      </c>
      <c r="P22" s="72">
        <v>56.190090985887622</v>
      </c>
      <c r="Q22" s="72">
        <v>57.437441130610601</v>
      </c>
      <c r="R22" s="72">
        <v>56.379719585984247</v>
      </c>
      <c r="S22" s="72">
        <v>54.325832201495601</v>
      </c>
      <c r="T22" s="72">
        <v>50.597374604387937</v>
      </c>
      <c r="U22" s="72">
        <v>46.765823416617707</v>
      </c>
      <c r="V22" s="72">
        <v>40.984933627939562</v>
      </c>
      <c r="W22" s="72">
        <v>43.161775835055131</v>
      </c>
      <c r="X22" s="72">
        <v>36.918386357122394</v>
      </c>
      <c r="Y22" s="72">
        <v>34.518534441578282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12.342149536326442</v>
      </c>
      <c r="C24" s="72">
        <v>11.945593284712324</v>
      </c>
      <c r="D24" s="72">
        <v>12.540430646142655</v>
      </c>
      <c r="E24" s="72">
        <v>12.734829070596712</v>
      </c>
      <c r="F24" s="72">
        <v>14.236903136907893</v>
      </c>
      <c r="G24" s="72">
        <v>12.69967120281464</v>
      </c>
      <c r="H24" s="72">
        <v>13.888728704416009</v>
      </c>
      <c r="I24" s="72">
        <v>12.011888945336549</v>
      </c>
      <c r="J24" s="72">
        <v>12.990962946579931</v>
      </c>
      <c r="K24" s="72">
        <v>13.111998123598081</v>
      </c>
      <c r="L24" s="72">
        <v>13.149350339161174</v>
      </c>
      <c r="M24" s="72">
        <v>12.498351963313269</v>
      </c>
      <c r="N24" s="72">
        <v>11.806893092576669</v>
      </c>
      <c r="O24" s="72">
        <v>12.552928250692654</v>
      </c>
      <c r="P24" s="72">
        <v>13.25758012496676</v>
      </c>
      <c r="Q24" s="72">
        <v>12.225900449030286</v>
      </c>
      <c r="R24" s="72">
        <v>11.696617942103753</v>
      </c>
      <c r="S24" s="72">
        <v>11.48337632559473</v>
      </c>
      <c r="T24" s="72">
        <v>11.830706028470429</v>
      </c>
      <c r="U24" s="72">
        <v>12.471290723225374</v>
      </c>
      <c r="V24" s="72">
        <v>12.948920198881407</v>
      </c>
      <c r="W24" s="72">
        <v>13.06009598429031</v>
      </c>
      <c r="X24" s="72">
        <v>11.820027286932028</v>
      </c>
      <c r="Y24" s="72">
        <v>11.144607753608378</v>
      </c>
      <c r="DA24" s="89" t="s">
        <v>381</v>
      </c>
    </row>
    <row r="25" spans="1:105" ht="12" customHeight="1" x14ac:dyDescent="0.25">
      <c r="A25" s="73" t="s">
        <v>53</v>
      </c>
      <c r="B25" s="74">
        <v>40.98639365884064</v>
      </c>
      <c r="C25" s="74">
        <v>39.440679638477633</v>
      </c>
      <c r="D25" s="74">
        <v>41.739143532094069</v>
      </c>
      <c r="E25" s="74">
        <v>47.420740275040437</v>
      </c>
      <c r="F25" s="74">
        <v>49.483053909651957</v>
      </c>
      <c r="G25" s="74">
        <v>44.904899538438357</v>
      </c>
      <c r="H25" s="74">
        <v>50.4093423787901</v>
      </c>
      <c r="I25" s="74">
        <v>46.853787554457675</v>
      </c>
      <c r="J25" s="74">
        <v>50.869607296061339</v>
      </c>
      <c r="K25" s="74">
        <v>51.137788131241116</v>
      </c>
      <c r="L25" s="74">
        <v>51.242269677897127</v>
      </c>
      <c r="M25" s="74">
        <v>51.864919035146961</v>
      </c>
      <c r="N25" s="74">
        <v>50.453287845386456</v>
      </c>
      <c r="O25" s="74">
        <v>50.628789775390587</v>
      </c>
      <c r="P25" s="74">
        <v>51.427831619710737</v>
      </c>
      <c r="Q25" s="74">
        <v>52.769170270705963</v>
      </c>
      <c r="R25" s="74">
        <v>52.986316761451043</v>
      </c>
      <c r="S25" s="74">
        <v>52.827518445803371</v>
      </c>
      <c r="T25" s="74">
        <v>52.615050452973087</v>
      </c>
      <c r="U25" s="74">
        <v>51.740431938806466</v>
      </c>
      <c r="V25" s="74">
        <v>54.572629746529742</v>
      </c>
      <c r="W25" s="74">
        <v>53.857026733698206</v>
      </c>
      <c r="X25" s="74">
        <v>56.688783298126523</v>
      </c>
      <c r="Y25" s="74">
        <v>60.366462193134858</v>
      </c>
      <c r="DA25" s="90" t="s">
        <v>382</v>
      </c>
    </row>
    <row r="26" spans="1:105" ht="12" customHeight="1" x14ac:dyDescent="0.25">
      <c r="A26" s="32" t="s">
        <v>52</v>
      </c>
      <c r="B26" s="77">
        <v>4.6575236457437663</v>
      </c>
      <c r="C26" s="77">
        <v>4.7291487532244192</v>
      </c>
      <c r="D26" s="77">
        <v>4.7769561478933786</v>
      </c>
      <c r="E26" s="77">
        <v>4.6813413585554597</v>
      </c>
      <c r="F26" s="77">
        <v>4.6813413585554597</v>
      </c>
      <c r="G26" s="77">
        <v>4.9202063628546862</v>
      </c>
      <c r="H26" s="77">
        <v>5.2785038693035249</v>
      </c>
      <c r="I26" s="77">
        <v>5.8039552880481509</v>
      </c>
      <c r="J26" s="77">
        <v>6.1860705073086839</v>
      </c>
      <c r="K26" s="77">
        <v>7.6766122098022347</v>
      </c>
      <c r="L26" s="77">
        <v>8.2295786758383471</v>
      </c>
      <c r="M26" s="77">
        <v>8.8985382631126395</v>
      </c>
      <c r="N26" s="77">
        <v>9.7928632846087709</v>
      </c>
      <c r="O26" s="77">
        <v>10.16792777300086</v>
      </c>
      <c r="P26" s="77">
        <v>10.23241616509028</v>
      </c>
      <c r="Q26" s="77">
        <v>10.36680997420464</v>
      </c>
      <c r="R26" s="77">
        <v>10.49415305245056</v>
      </c>
      <c r="S26" s="77">
        <v>10.52932072226999</v>
      </c>
      <c r="T26" s="77">
        <v>10.560533104041269</v>
      </c>
      <c r="U26" s="77">
        <v>10.59888220120378</v>
      </c>
      <c r="V26" s="77">
        <v>9.4786758383490959</v>
      </c>
      <c r="W26" s="77">
        <v>8.3580395528804807</v>
      </c>
      <c r="X26" s="77">
        <v>7.208082545141874</v>
      </c>
      <c r="Y26" s="77">
        <v>6.0279449699054171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48.877994158615813</v>
      </c>
      <c r="C27" s="69">
        <f t="shared" si="10"/>
        <v>54.913150074476732</v>
      </c>
      <c r="D27" s="69">
        <f t="shared" si="10"/>
        <v>54.767433947140361</v>
      </c>
      <c r="E27" s="69">
        <f t="shared" si="10"/>
        <v>62.368543754762143</v>
      </c>
      <c r="F27" s="69">
        <f t="shared" si="10"/>
        <v>57.78442183026867</v>
      </c>
      <c r="G27" s="69">
        <f t="shared" si="10"/>
        <v>59.087473441806885</v>
      </c>
      <c r="H27" s="69">
        <f t="shared" si="10"/>
        <v>55.262855716762864</v>
      </c>
      <c r="I27" s="69">
        <f t="shared" si="10"/>
        <v>54.805391236739581</v>
      </c>
      <c r="J27" s="69">
        <f t="shared" si="10"/>
        <v>56.544258688909679</v>
      </c>
      <c r="K27" s="69">
        <f t="shared" si="10"/>
        <v>46.841371715444843</v>
      </c>
      <c r="L27" s="69">
        <f t="shared" si="10"/>
        <v>44.187648634711707</v>
      </c>
      <c r="M27" s="69">
        <f t="shared" si="10"/>
        <v>44.767201390084523</v>
      </c>
      <c r="N27" s="69">
        <f t="shared" si="10"/>
        <v>44.589987165325283</v>
      </c>
      <c r="O27" s="69">
        <f t="shared" si="10"/>
        <v>44.67206867683192</v>
      </c>
      <c r="P27" s="69">
        <f t="shared" si="10"/>
        <v>45.277411477094276</v>
      </c>
      <c r="Q27" s="69">
        <f t="shared" si="10"/>
        <v>45.527274953808231</v>
      </c>
      <c r="R27" s="69">
        <f t="shared" ref="R27:V27" si="11">SUM(R28:R32)</f>
        <v>44.960329368972864</v>
      </c>
      <c r="S27" s="69">
        <f t="shared" si="11"/>
        <v>43.883363424989184</v>
      </c>
      <c r="T27" s="69">
        <f t="shared" si="11"/>
        <v>42.573396832366583</v>
      </c>
      <c r="U27" s="69">
        <f t="shared" si="11"/>
        <v>41.078413072168878</v>
      </c>
      <c r="V27" s="69">
        <f t="shared" si="11"/>
        <v>54.524595263932483</v>
      </c>
      <c r="W27" s="69">
        <f t="shared" ref="W27:Y27" si="12">SUM(W28:W32)</f>
        <v>54.316070536670331</v>
      </c>
      <c r="X27" s="69">
        <f t="shared" si="12"/>
        <v>42.505662845065103</v>
      </c>
      <c r="Y27" s="69">
        <f t="shared" si="12"/>
        <v>39.574030104139723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20.53117008850062</v>
      </c>
      <c r="C29" s="72">
        <v>21.218585805801958</v>
      </c>
      <c r="D29" s="72">
        <v>26.128226198265175</v>
      </c>
      <c r="E29" s="72">
        <v>19.46186401313518</v>
      </c>
      <c r="F29" s="72">
        <v>17.986276568799823</v>
      </c>
      <c r="G29" s="72">
        <v>20.819741516024024</v>
      </c>
      <c r="H29" s="72">
        <v>17.718927983276515</v>
      </c>
      <c r="I29" s="72">
        <v>16.989937808336013</v>
      </c>
      <c r="J29" s="72">
        <v>15.811179291976401</v>
      </c>
      <c r="K29" s="72">
        <v>17.357788868102542</v>
      </c>
      <c r="L29" s="72">
        <v>16.47078317569504</v>
      </c>
      <c r="M29" s="72">
        <v>16.088023072513614</v>
      </c>
      <c r="N29" s="72">
        <v>15.721761249641732</v>
      </c>
      <c r="O29" s="72">
        <v>15.344500573230151</v>
      </c>
      <c r="P29" s="72">
        <v>15.360998853539693</v>
      </c>
      <c r="Q29" s="72">
        <v>14.68566924620235</v>
      </c>
      <c r="R29" s="72">
        <v>14.003740326741186</v>
      </c>
      <c r="S29" s="72">
        <v>13.293214388076812</v>
      </c>
      <c r="T29" s="72">
        <v>12.547492118085412</v>
      </c>
      <c r="U29" s="72">
        <v>11.884261249641732</v>
      </c>
      <c r="V29" s="72">
        <v>15.937338779019775</v>
      </c>
      <c r="W29" s="72">
        <v>15.297205503009456</v>
      </c>
      <c r="X29" s="72">
        <v>11.381613642877614</v>
      </c>
      <c r="Y29" s="72">
        <v>9.9099670392662631</v>
      </c>
      <c r="DA29" s="89" t="s">
        <v>385</v>
      </c>
    </row>
    <row r="30" spans="1:105" ht="12" customHeight="1" x14ac:dyDescent="0.25">
      <c r="A30" s="28" t="s">
        <v>189</v>
      </c>
      <c r="B30" s="72">
        <v>2.8114363560858475</v>
      </c>
      <c r="C30" s="72">
        <v>3.096170306407545</v>
      </c>
      <c r="D30" s="72">
        <v>3.5280965222537772</v>
      </c>
      <c r="E30" s="72">
        <v>4.7676007779239677</v>
      </c>
      <c r="F30" s="72">
        <v>5.0843559150628037</v>
      </c>
      <c r="G30" s="72">
        <v>4.9220809363301905</v>
      </c>
      <c r="H30" s="72">
        <v>4.720771590740064</v>
      </c>
      <c r="I30" s="72">
        <v>4.3259864461794599</v>
      </c>
      <c r="J30" s="72">
        <v>5.1393621034248387</v>
      </c>
      <c r="K30" s="72">
        <v>4.4356593163310016</v>
      </c>
      <c r="L30" s="72">
        <v>4.3063410699828637</v>
      </c>
      <c r="M30" s="72">
        <v>4.5483797429654089</v>
      </c>
      <c r="N30" s="72">
        <v>4.8421557798971557</v>
      </c>
      <c r="O30" s="72">
        <v>4.7609469481661897</v>
      </c>
      <c r="P30" s="72">
        <v>4.4874695764083308</v>
      </c>
      <c r="Q30" s="72">
        <v>4.800057353553405</v>
      </c>
      <c r="R30" s="72">
        <v>4.8925671156969521</v>
      </c>
      <c r="S30" s="72">
        <v>4.6450749976115402</v>
      </c>
      <c r="T30" s="72">
        <v>4.383562625394096</v>
      </c>
      <c r="U30" s="72">
        <v>4.1518821056654245</v>
      </c>
      <c r="V30" s="72">
        <v>5.5681427343078242</v>
      </c>
      <c r="W30" s="72">
        <v>4.9327887646890227</v>
      </c>
      <c r="X30" s="72">
        <v>3.9764020254132029</v>
      </c>
      <c r="Y30" s="72">
        <v>3.4622145791535308</v>
      </c>
      <c r="DA30" s="89" t="s">
        <v>386</v>
      </c>
    </row>
    <row r="31" spans="1:105" ht="12" customHeight="1" x14ac:dyDescent="0.25">
      <c r="A31" s="28" t="s">
        <v>202</v>
      </c>
      <c r="B31" s="72">
        <v>5.8724600728601857</v>
      </c>
      <c r="C31" s="72">
        <v>7.3271273522598346</v>
      </c>
      <c r="D31" s="72">
        <v>5.9464204307068558</v>
      </c>
      <c r="E31" s="72">
        <v>6.8960800659192634</v>
      </c>
      <c r="F31" s="72">
        <v>6.3157489556318058</v>
      </c>
      <c r="G31" s="72">
        <v>7.6175674102370721</v>
      </c>
      <c r="H31" s="72">
        <v>7.0869269666395489</v>
      </c>
      <c r="I31" s="72">
        <v>8.4069663673707868</v>
      </c>
      <c r="J31" s="72">
        <v>8.1854977785874272</v>
      </c>
      <c r="K31" s="72">
        <v>6.7224669623088724</v>
      </c>
      <c r="L31" s="72">
        <v>6.2786110306292739</v>
      </c>
      <c r="M31" s="72">
        <v>6.0709079531079713</v>
      </c>
      <c r="N31" s="72">
        <v>5.9011828093881533</v>
      </c>
      <c r="O31" s="72">
        <v>5.7642434158020199</v>
      </c>
      <c r="P31" s="72">
        <v>5.7534855422556532</v>
      </c>
      <c r="Q31" s="72">
        <v>5.5627190702003251</v>
      </c>
      <c r="R31" s="72">
        <v>5.3208204607667335</v>
      </c>
      <c r="S31" s="72">
        <v>5.0757571116326456</v>
      </c>
      <c r="T31" s="72">
        <v>4.8079450261963101</v>
      </c>
      <c r="U31" s="72">
        <v>4.5659228980202942</v>
      </c>
      <c r="V31" s="72">
        <v>5.9570835906519806</v>
      </c>
      <c r="W31" s="72">
        <v>6.0082313240897625</v>
      </c>
      <c r="X31" s="72">
        <v>4.2876421133084941</v>
      </c>
      <c r="Y31" s="72">
        <v>3.7935654915448547</v>
      </c>
      <c r="DA31" s="89" t="s">
        <v>387</v>
      </c>
    </row>
    <row r="32" spans="1:105" ht="12" customHeight="1" x14ac:dyDescent="0.25">
      <c r="A32" s="32" t="s">
        <v>53</v>
      </c>
      <c r="B32" s="77">
        <v>19.662927641169162</v>
      </c>
      <c r="C32" s="77">
        <v>23.271266610007395</v>
      </c>
      <c r="D32" s="77">
        <v>19.164690795914556</v>
      </c>
      <c r="E32" s="77">
        <v>31.242998897783728</v>
      </c>
      <c r="F32" s="77">
        <v>28.398040390774238</v>
      </c>
      <c r="G32" s="77">
        <v>25.7280835792156</v>
      </c>
      <c r="H32" s="77">
        <v>25.736229176106736</v>
      </c>
      <c r="I32" s="77">
        <v>25.08250061485332</v>
      </c>
      <c r="J32" s="77">
        <v>27.408219514921011</v>
      </c>
      <c r="K32" s="77">
        <v>18.325456568702428</v>
      </c>
      <c r="L32" s="77">
        <v>17.131913358404525</v>
      </c>
      <c r="M32" s="77">
        <v>18.059890621497527</v>
      </c>
      <c r="N32" s="77">
        <v>18.124887326398241</v>
      </c>
      <c r="O32" s="77">
        <v>18.802377739633556</v>
      </c>
      <c r="P32" s="77">
        <v>19.675457504890602</v>
      </c>
      <c r="Q32" s="77">
        <v>20.478829283852154</v>
      </c>
      <c r="R32" s="77">
        <v>20.743201465767992</v>
      </c>
      <c r="S32" s="77">
        <v>20.869316927668184</v>
      </c>
      <c r="T32" s="77">
        <v>20.834397062690766</v>
      </c>
      <c r="U32" s="77">
        <v>20.476346818841428</v>
      </c>
      <c r="V32" s="77">
        <v>27.062030159952904</v>
      </c>
      <c r="W32" s="77">
        <v>28.077844944882088</v>
      </c>
      <c r="X32" s="77">
        <v>22.860005063465795</v>
      </c>
      <c r="Y32" s="77">
        <v>22.408282994175071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566.20627098333921</v>
      </c>
      <c r="C3" s="65">
        <f t="shared" si="0"/>
        <v>617.62182044733242</v>
      </c>
      <c r="D3" s="65">
        <f t="shared" si="0"/>
        <v>600.59682117707985</v>
      </c>
      <c r="E3" s="65">
        <f t="shared" si="0"/>
        <v>673.61130641104376</v>
      </c>
      <c r="F3" s="65">
        <f t="shared" si="0"/>
        <v>671.27203414319183</v>
      </c>
      <c r="G3" s="65">
        <f t="shared" si="0"/>
        <v>707.88834627178949</v>
      </c>
      <c r="H3" s="65">
        <f t="shared" si="0"/>
        <v>670.02064688594339</v>
      </c>
      <c r="I3" s="65">
        <f t="shared" si="0"/>
        <v>666.02707614185397</v>
      </c>
      <c r="J3" s="65">
        <f t="shared" si="0"/>
        <v>708.51204326300683</v>
      </c>
      <c r="K3" s="65">
        <f t="shared" si="0"/>
        <v>700.46533977070271</v>
      </c>
      <c r="L3" s="65">
        <f t="shared" si="0"/>
        <v>741.338352089267</v>
      </c>
      <c r="M3" s="65">
        <f t="shared" si="0"/>
        <v>721.98697575393896</v>
      </c>
      <c r="N3" s="65">
        <f t="shared" si="0"/>
        <v>724.6973620667743</v>
      </c>
      <c r="O3" s="65">
        <f t="shared" si="0"/>
        <v>735.21459893396639</v>
      </c>
      <c r="P3" s="65">
        <f t="shared" si="0"/>
        <v>617.3437151805017</v>
      </c>
      <c r="Q3" s="65">
        <f t="shared" si="0"/>
        <v>717.86969764719743</v>
      </c>
      <c r="R3" s="65">
        <f t="shared" ref="R3:V3" si="1">SUM(R4,R15,R17,R27)</f>
        <v>733.56013376280191</v>
      </c>
      <c r="S3" s="65">
        <f t="shared" si="1"/>
        <v>738.14478432076328</v>
      </c>
      <c r="T3" s="65">
        <f t="shared" si="1"/>
        <v>693.47191737061382</v>
      </c>
      <c r="U3" s="65">
        <f t="shared" si="1"/>
        <v>700.26802985992708</v>
      </c>
      <c r="V3" s="65">
        <f t="shared" si="1"/>
        <v>702.2567385142753</v>
      </c>
      <c r="W3" s="65">
        <f t="shared" ref="W3:Y3" si="2">SUM(W4,W15,W17,W27)</f>
        <v>778.50790306619649</v>
      </c>
      <c r="X3" s="65">
        <f t="shared" si="2"/>
        <v>717.04907428637136</v>
      </c>
      <c r="Y3" s="65">
        <f t="shared" si="2"/>
        <v>711.2008731732069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440.3421350773794</v>
      </c>
      <c r="C4" s="69">
        <f t="shared" si="3"/>
        <v>490.47917634188065</v>
      </c>
      <c r="D4" s="69">
        <f t="shared" si="3"/>
        <v>466.12085023534388</v>
      </c>
      <c r="E4" s="69">
        <f t="shared" si="3"/>
        <v>521.02507841276872</v>
      </c>
      <c r="F4" s="69">
        <f t="shared" si="3"/>
        <v>517.78855699231019</v>
      </c>
      <c r="G4" s="69">
        <f t="shared" si="3"/>
        <v>561.23686895013145</v>
      </c>
      <c r="H4" s="69">
        <f t="shared" si="3"/>
        <v>512.95775888817764</v>
      </c>
      <c r="I4" s="69">
        <f t="shared" si="3"/>
        <v>515.96369592054862</v>
      </c>
      <c r="J4" s="69">
        <f t="shared" si="3"/>
        <v>547.74853604131272</v>
      </c>
      <c r="K4" s="69">
        <f t="shared" si="3"/>
        <v>540.92668432918515</v>
      </c>
      <c r="L4" s="69">
        <f t="shared" si="3"/>
        <v>579.36599461403978</v>
      </c>
      <c r="M4" s="69">
        <f t="shared" si="3"/>
        <v>556.41563252846845</v>
      </c>
      <c r="N4" s="69">
        <f t="shared" si="3"/>
        <v>549.76359138559656</v>
      </c>
      <c r="O4" s="69">
        <f t="shared" si="3"/>
        <v>558.95175799606659</v>
      </c>
      <c r="P4" s="69">
        <f t="shared" si="3"/>
        <v>456.87329699726791</v>
      </c>
      <c r="Q4" s="69">
        <f t="shared" si="3"/>
        <v>535.67110653954933</v>
      </c>
      <c r="R4" s="69">
        <f t="shared" ref="R4:V4" si="4">SUM(R5:R14)</f>
        <v>561.62823209585633</v>
      </c>
      <c r="S4" s="69">
        <f t="shared" si="4"/>
        <v>552.43092232439756</v>
      </c>
      <c r="T4" s="69">
        <f t="shared" si="4"/>
        <v>515.97657308869793</v>
      </c>
      <c r="U4" s="69">
        <f t="shared" si="4"/>
        <v>512.89784319153591</v>
      </c>
      <c r="V4" s="69">
        <f t="shared" si="4"/>
        <v>524.58253503454796</v>
      </c>
      <c r="W4" s="69">
        <f t="shared" ref="W4:Y4" si="5">SUM(W5:W14)</f>
        <v>584.66856837581861</v>
      </c>
      <c r="X4" s="69">
        <f t="shared" si="5"/>
        <v>522.43934250187954</v>
      </c>
      <c r="Y4" s="69">
        <f t="shared" si="5"/>
        <v>533.93566568615915</v>
      </c>
      <c r="DA4" s="88" t="s">
        <v>391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10.214777598911255</v>
      </c>
      <c r="C6" s="72">
        <v>10.162331181092995</v>
      </c>
      <c r="D6" s="72">
        <v>12.279890661829103</v>
      </c>
      <c r="E6" s="72">
        <v>16.052475563871937</v>
      </c>
      <c r="F6" s="72">
        <v>13.214504361618447</v>
      </c>
      <c r="G6" s="72">
        <v>12.890207229548484</v>
      </c>
      <c r="H6" s="72">
        <v>8.6706638682619595</v>
      </c>
      <c r="I6" s="72">
        <v>9.1034371968523384</v>
      </c>
      <c r="J6" s="72">
        <v>12.511286658696886</v>
      </c>
      <c r="K6" s="72">
        <v>8.6117739935801829</v>
      </c>
      <c r="L6" s="72">
        <v>8.6999718176239433</v>
      </c>
      <c r="M6" s="72">
        <v>9.9073878878737194</v>
      </c>
      <c r="N6" s="72">
        <v>8.834242826746431</v>
      </c>
      <c r="O6" s="72">
        <v>6.6270623662232877</v>
      </c>
      <c r="P6" s="72">
        <v>3.8669963324168735</v>
      </c>
      <c r="Q6" s="72">
        <v>8.6837627590491078</v>
      </c>
      <c r="R6" s="72">
        <v>8.8237329225115175</v>
      </c>
      <c r="S6" s="72">
        <v>9.1909834541376476</v>
      </c>
      <c r="T6" s="72">
        <v>7.8748734699541929</v>
      </c>
      <c r="U6" s="72">
        <v>7.5883492719954893</v>
      </c>
      <c r="V6" s="72">
        <v>5.0221454625269644</v>
      </c>
      <c r="W6" s="72">
        <v>7.279627518401516</v>
      </c>
      <c r="X6" s="72">
        <v>7.7081238396512939</v>
      </c>
      <c r="Y6" s="72">
        <v>7.5037036629914784</v>
      </c>
      <c r="DA6" s="89" t="s">
        <v>393</v>
      </c>
    </row>
    <row r="7" spans="1:105" ht="12" customHeight="1" x14ac:dyDescent="0.25">
      <c r="A7" s="28" t="s">
        <v>200</v>
      </c>
      <c r="B7" s="72">
        <v>139.65325937697867</v>
      </c>
      <c r="C7" s="72">
        <v>133.83048943725359</v>
      </c>
      <c r="D7" s="72">
        <v>157.95388442544379</v>
      </c>
      <c r="E7" s="72">
        <v>177.88960821067013</v>
      </c>
      <c r="F7" s="72">
        <v>170.87749897236398</v>
      </c>
      <c r="G7" s="72">
        <v>151.39429530417502</v>
      </c>
      <c r="H7" s="72">
        <v>142.77150164019488</v>
      </c>
      <c r="I7" s="72">
        <v>105.19099110558427</v>
      </c>
      <c r="J7" s="72">
        <v>116.86556596062384</v>
      </c>
      <c r="K7" s="72">
        <v>112.29793478335689</v>
      </c>
      <c r="L7" s="72">
        <v>121.24666740219267</v>
      </c>
      <c r="M7" s="72">
        <v>96.928997716720332</v>
      </c>
      <c r="N7" s="72">
        <v>86.198307433674984</v>
      </c>
      <c r="O7" s="72">
        <v>73.15528870628907</v>
      </c>
      <c r="P7" s="72">
        <v>58.230963039045044</v>
      </c>
      <c r="Q7" s="72">
        <v>58.39611799390142</v>
      </c>
      <c r="R7" s="72">
        <v>54.857212197569275</v>
      </c>
      <c r="S7" s="72">
        <v>51.561726343093675</v>
      </c>
      <c r="T7" s="72">
        <v>49.812174610119271</v>
      </c>
      <c r="U7" s="72">
        <v>52.292651409021516</v>
      </c>
      <c r="V7" s="72">
        <v>57.950823295821444</v>
      </c>
      <c r="W7" s="72">
        <v>49.041846280453008</v>
      </c>
      <c r="X7" s="72">
        <v>55.211829020695504</v>
      </c>
      <c r="Y7" s="72">
        <v>55.831419620276115</v>
      </c>
      <c r="DA7" s="89" t="s">
        <v>394</v>
      </c>
    </row>
    <row r="8" spans="1:105" ht="12" customHeight="1" x14ac:dyDescent="0.25">
      <c r="A8" s="28" t="s">
        <v>189</v>
      </c>
      <c r="B8" s="72">
        <v>23.588777992124704</v>
      </c>
      <c r="C8" s="72">
        <v>25.667380516921046</v>
      </c>
      <c r="D8" s="72">
        <v>28.274872873033143</v>
      </c>
      <c r="E8" s="72">
        <v>36.212158291006034</v>
      </c>
      <c r="F8" s="72">
        <v>41.492927227164451</v>
      </c>
      <c r="G8" s="72">
        <v>43.169601797916151</v>
      </c>
      <c r="H8" s="72">
        <v>40.092316770352788</v>
      </c>
      <c r="I8" s="72">
        <v>37.391732346066696</v>
      </c>
      <c r="J8" s="72">
        <v>45.367044882816387</v>
      </c>
      <c r="K8" s="72">
        <v>47.690725394937665</v>
      </c>
      <c r="L8" s="72">
        <v>52.529317153793635</v>
      </c>
      <c r="M8" s="72">
        <v>52.490311621766395</v>
      </c>
      <c r="N8" s="72">
        <v>55.07620295379693</v>
      </c>
      <c r="O8" s="72">
        <v>54.651022741223613</v>
      </c>
      <c r="P8" s="72">
        <v>40.883059003546393</v>
      </c>
      <c r="Q8" s="72">
        <v>50.224168662953481</v>
      </c>
      <c r="R8" s="72">
        <v>58.182345080423573</v>
      </c>
      <c r="S8" s="72">
        <v>62.292258655229219</v>
      </c>
      <c r="T8" s="72">
        <v>59.069150467406722</v>
      </c>
      <c r="U8" s="72">
        <v>57.579390616569285</v>
      </c>
      <c r="V8" s="72">
        <v>57.951755878883191</v>
      </c>
      <c r="W8" s="72">
        <v>64.748376129033289</v>
      </c>
      <c r="X8" s="72">
        <v>58.048783315934863</v>
      </c>
      <c r="Y8" s="72">
        <v>49.603791807958395</v>
      </c>
      <c r="DA8" s="89" t="s">
        <v>395</v>
      </c>
    </row>
    <row r="9" spans="1:105" ht="12" customHeight="1" x14ac:dyDescent="0.25">
      <c r="A9" s="28" t="s">
        <v>202</v>
      </c>
      <c r="B9" s="72">
        <v>187.5336539582438</v>
      </c>
      <c r="C9" s="72">
        <v>232.56066512588808</v>
      </c>
      <c r="D9" s="72">
        <v>183.88775176939311</v>
      </c>
      <c r="E9" s="72">
        <v>200.90149417629934</v>
      </c>
      <c r="F9" s="72">
        <v>197.39469012571485</v>
      </c>
      <c r="G9" s="72">
        <v>254.97901935052715</v>
      </c>
      <c r="H9" s="72">
        <v>229.17427467550527</v>
      </c>
      <c r="I9" s="72">
        <v>277.1725616527246</v>
      </c>
      <c r="J9" s="72">
        <v>275.87423255749968</v>
      </c>
      <c r="K9" s="72">
        <v>275.38844797401714</v>
      </c>
      <c r="L9" s="72">
        <v>291.69915484081605</v>
      </c>
      <c r="M9" s="72">
        <v>300.52788055781969</v>
      </c>
      <c r="N9" s="72">
        <v>301.55439733367047</v>
      </c>
      <c r="O9" s="72">
        <v>321.81313148346169</v>
      </c>
      <c r="P9" s="72">
        <v>262.44142343589584</v>
      </c>
      <c r="Q9" s="72">
        <v>308.92025991274727</v>
      </c>
      <c r="R9" s="72">
        <v>316.55034935542784</v>
      </c>
      <c r="S9" s="72">
        <v>304.8855677052224</v>
      </c>
      <c r="T9" s="72">
        <v>274.77195123199397</v>
      </c>
      <c r="U9" s="72">
        <v>262.78393810249202</v>
      </c>
      <c r="V9" s="72">
        <v>258.8974122105688</v>
      </c>
      <c r="W9" s="72">
        <v>300.74406060325765</v>
      </c>
      <c r="X9" s="72">
        <v>247.27862923414602</v>
      </c>
      <c r="Y9" s="72">
        <v>234.4322887080632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63.808821557761092</v>
      </c>
      <c r="C11" s="72">
        <v>71.568509925374357</v>
      </c>
      <c r="D11" s="72">
        <v>65.974675579210768</v>
      </c>
      <c r="E11" s="72">
        <v>68.321176339917216</v>
      </c>
      <c r="F11" s="72">
        <v>72.579053083518289</v>
      </c>
      <c r="G11" s="72">
        <v>75.734600643808363</v>
      </c>
      <c r="H11" s="72">
        <v>68.690194072664227</v>
      </c>
      <c r="I11" s="72">
        <v>64.188384830644921</v>
      </c>
      <c r="J11" s="72">
        <v>69.008300091297301</v>
      </c>
      <c r="K11" s="72">
        <v>66.41628395364333</v>
      </c>
      <c r="L11" s="72">
        <v>70.972552149995536</v>
      </c>
      <c r="M11" s="72">
        <v>62.108390912479457</v>
      </c>
      <c r="N11" s="72">
        <v>57.002799028650294</v>
      </c>
      <c r="O11" s="72">
        <v>56.256755070190522</v>
      </c>
      <c r="P11" s="72">
        <v>43.801256933916754</v>
      </c>
      <c r="Q11" s="72">
        <v>52.861994742755407</v>
      </c>
      <c r="R11" s="72">
        <v>57.923596068710502</v>
      </c>
      <c r="S11" s="72">
        <v>55.875758896742184</v>
      </c>
      <c r="T11" s="72">
        <v>52.483523747455479</v>
      </c>
      <c r="U11" s="72">
        <v>51.34094972421839</v>
      </c>
      <c r="V11" s="72">
        <v>52.206509932899259</v>
      </c>
      <c r="W11" s="72">
        <v>58.107941571185385</v>
      </c>
      <c r="X11" s="72">
        <v>49.624202489841068</v>
      </c>
      <c r="Y11" s="72">
        <v>48.044825102608051</v>
      </c>
      <c r="DA11" s="89" t="s">
        <v>398</v>
      </c>
    </row>
    <row r="12" spans="1:105" ht="12" customHeight="1" x14ac:dyDescent="0.25">
      <c r="A12" s="28" t="s">
        <v>95</v>
      </c>
      <c r="B12" s="72">
        <v>1.9365919099946762</v>
      </c>
      <c r="C12" s="72">
        <v>2.1527657099298714</v>
      </c>
      <c r="D12" s="72">
        <v>2.1805331210423318</v>
      </c>
      <c r="E12" s="72">
        <v>2.7515760685385562</v>
      </c>
      <c r="F12" s="72">
        <v>3.7755249690849659</v>
      </c>
      <c r="G12" s="72">
        <v>5.2513675665551158</v>
      </c>
      <c r="H12" s="72">
        <v>6.4308660608438748</v>
      </c>
      <c r="I12" s="72">
        <v>7.7971384863892119</v>
      </c>
      <c r="J12" s="72">
        <v>10.203236244120506</v>
      </c>
      <c r="K12" s="72">
        <v>12.357577964241665</v>
      </c>
      <c r="L12" s="72">
        <v>15.615360560310179</v>
      </c>
      <c r="M12" s="72">
        <v>18.463858822318613</v>
      </c>
      <c r="N12" s="72">
        <v>25.704890853091712</v>
      </c>
      <c r="O12" s="72">
        <v>30.950230439086997</v>
      </c>
      <c r="P12" s="72">
        <v>31.510393876964311</v>
      </c>
      <c r="Q12" s="72">
        <v>42.563469736316684</v>
      </c>
      <c r="R12" s="72">
        <v>51.721776190641485</v>
      </c>
      <c r="S12" s="72">
        <v>54.247777829097721</v>
      </c>
      <c r="T12" s="72">
        <v>54.954400974417808</v>
      </c>
      <c r="U12" s="72">
        <v>59.700642194627903</v>
      </c>
      <c r="V12" s="72">
        <v>65.127780450607332</v>
      </c>
      <c r="W12" s="72">
        <v>76.167114991491658</v>
      </c>
      <c r="X12" s="72">
        <v>78.286885740418469</v>
      </c>
      <c r="Y12" s="72">
        <v>80.998119812749323</v>
      </c>
      <c r="DA12" s="89" t="s">
        <v>399</v>
      </c>
    </row>
    <row r="13" spans="1:105" ht="12" customHeight="1" x14ac:dyDescent="0.25">
      <c r="A13" s="73" t="s">
        <v>94</v>
      </c>
      <c r="B13" s="74">
        <v>7.1171827068712439</v>
      </c>
      <c r="C13" s="74">
        <v>7.8471327576687466</v>
      </c>
      <c r="D13" s="74">
        <v>8.7689735076427269</v>
      </c>
      <c r="E13" s="74">
        <v>11.226798522211546</v>
      </c>
      <c r="F13" s="74">
        <v>10.980497768751766</v>
      </c>
      <c r="G13" s="74">
        <v>10.500801033447507</v>
      </c>
      <c r="H13" s="74">
        <v>10.487203577674659</v>
      </c>
      <c r="I13" s="74">
        <v>9.1647734219479897</v>
      </c>
      <c r="J13" s="74">
        <v>11.449677626490955</v>
      </c>
      <c r="K13" s="74">
        <v>11.90190815000437</v>
      </c>
      <c r="L13" s="74">
        <v>11.963334745954137</v>
      </c>
      <c r="M13" s="74">
        <v>9.8843280068528401</v>
      </c>
      <c r="N13" s="74">
        <v>9.5824802599106231</v>
      </c>
      <c r="O13" s="74">
        <v>9.9031001204829749</v>
      </c>
      <c r="P13" s="74">
        <v>11.780249505089001</v>
      </c>
      <c r="Q13" s="74">
        <v>8.9718141967323</v>
      </c>
      <c r="R13" s="74">
        <v>8.3744721304483249</v>
      </c>
      <c r="S13" s="74">
        <v>9.29205229992073</v>
      </c>
      <c r="T13" s="74">
        <v>12.340711427434178</v>
      </c>
      <c r="U13" s="74">
        <v>17.05930931193225</v>
      </c>
      <c r="V13" s="74">
        <v>22.86543092736742</v>
      </c>
      <c r="W13" s="74">
        <v>23.660552061973902</v>
      </c>
      <c r="X13" s="74">
        <v>21.842016192103216</v>
      </c>
      <c r="Y13" s="74">
        <v>53.363921171649366</v>
      </c>
      <c r="DA13" s="90" t="s">
        <v>400</v>
      </c>
    </row>
    <row r="14" spans="1:105" ht="12" customHeight="1" x14ac:dyDescent="0.25">
      <c r="A14" s="75" t="s">
        <v>97</v>
      </c>
      <c r="B14" s="76">
        <v>6.4890699764939139</v>
      </c>
      <c r="C14" s="76">
        <v>6.689901687751882</v>
      </c>
      <c r="D14" s="76">
        <v>6.8002682977488673</v>
      </c>
      <c r="E14" s="76">
        <v>7.6697912402539776</v>
      </c>
      <c r="F14" s="76">
        <v>7.4738604840934846</v>
      </c>
      <c r="G14" s="76">
        <v>7.3169760241536608</v>
      </c>
      <c r="H14" s="76">
        <v>6.6407382226799205</v>
      </c>
      <c r="I14" s="76">
        <v>5.9546768803386598</v>
      </c>
      <c r="J14" s="76">
        <v>6.4691920197671999</v>
      </c>
      <c r="K14" s="76">
        <v>6.2620321154039909</v>
      </c>
      <c r="L14" s="76">
        <v>6.639635943353567</v>
      </c>
      <c r="M14" s="76">
        <v>6.1044770026374628</v>
      </c>
      <c r="N14" s="76">
        <v>5.8102706960551647</v>
      </c>
      <c r="O14" s="76">
        <v>5.5951670691083093</v>
      </c>
      <c r="P14" s="76">
        <v>4.3589548703937115</v>
      </c>
      <c r="Q14" s="76">
        <v>5.0495185350934797</v>
      </c>
      <c r="R14" s="76">
        <v>5.19474815012381</v>
      </c>
      <c r="S14" s="76">
        <v>5.0847971409539774</v>
      </c>
      <c r="T14" s="76">
        <v>4.669787159916341</v>
      </c>
      <c r="U14" s="76">
        <v>4.5526125606790568</v>
      </c>
      <c r="V14" s="76">
        <v>4.5606768758735008</v>
      </c>
      <c r="W14" s="76">
        <v>4.9190492200221945</v>
      </c>
      <c r="X14" s="76">
        <v>4.4388726690890836</v>
      </c>
      <c r="Y14" s="76">
        <v>4.1575957998631994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0.96008257766906269</v>
      </c>
      <c r="C15" s="69">
        <f t="shared" si="6"/>
        <v>1.2110992712978739</v>
      </c>
      <c r="D15" s="69">
        <f t="shared" si="6"/>
        <v>1.5367089120227979</v>
      </c>
      <c r="E15" s="69">
        <f t="shared" si="6"/>
        <v>3.7404496055225098</v>
      </c>
      <c r="F15" s="69">
        <f t="shared" si="6"/>
        <v>2.2928140887697279</v>
      </c>
      <c r="G15" s="69">
        <f t="shared" si="6"/>
        <v>3.0124189397181267</v>
      </c>
      <c r="H15" s="69">
        <f t="shared" si="6"/>
        <v>4.6637902148557133</v>
      </c>
      <c r="I15" s="69">
        <f t="shared" si="6"/>
        <v>5.5017859359807311</v>
      </c>
      <c r="J15" s="69">
        <f t="shared" si="6"/>
        <v>6.6166155856723607</v>
      </c>
      <c r="K15" s="69">
        <f t="shared" si="6"/>
        <v>7.82734355567794</v>
      </c>
      <c r="L15" s="69">
        <f t="shared" si="6"/>
        <v>10.416820488970512</v>
      </c>
      <c r="M15" s="69">
        <f t="shared" si="6"/>
        <v>11.8732801019307</v>
      </c>
      <c r="N15" s="69">
        <f t="shared" si="6"/>
        <v>22.101086596377311</v>
      </c>
      <c r="O15" s="69">
        <f t="shared" si="6"/>
        <v>22.61475505408298</v>
      </c>
      <c r="P15" s="69">
        <f t="shared" si="6"/>
        <v>8.8255507644754569</v>
      </c>
      <c r="Q15" s="69">
        <f t="shared" si="6"/>
        <v>28.273581458979876</v>
      </c>
      <c r="R15" s="69">
        <f t="shared" si="6"/>
        <v>18.492448947487897</v>
      </c>
      <c r="S15" s="69">
        <f t="shared" si="6"/>
        <v>32.632734712268757</v>
      </c>
      <c r="T15" s="69">
        <f t="shared" si="6"/>
        <v>26.174406416969472</v>
      </c>
      <c r="U15" s="69">
        <f t="shared" si="6"/>
        <v>38.354100237144031</v>
      </c>
      <c r="V15" s="69">
        <f t="shared" si="6"/>
        <v>20.368917201765267</v>
      </c>
      <c r="W15" s="69">
        <f t="shared" si="6"/>
        <v>36.640881379254601</v>
      </c>
      <c r="X15" s="69">
        <f t="shared" si="6"/>
        <v>47.338813908288685</v>
      </c>
      <c r="Y15" s="69">
        <f t="shared" si="6"/>
        <v>33.108767331372476</v>
      </c>
      <c r="DA15" s="88" t="s">
        <v>402</v>
      </c>
    </row>
    <row r="16" spans="1:105" ht="12" customHeight="1" x14ac:dyDescent="0.25">
      <c r="A16" s="28" t="s">
        <v>91</v>
      </c>
      <c r="B16" s="72">
        <v>0.96008257766906269</v>
      </c>
      <c r="C16" s="72">
        <v>1.2110992712978739</v>
      </c>
      <c r="D16" s="72">
        <v>1.5367089120227979</v>
      </c>
      <c r="E16" s="72">
        <v>3.7404496055225098</v>
      </c>
      <c r="F16" s="72">
        <v>2.2928140887697279</v>
      </c>
      <c r="G16" s="72">
        <v>3.0124189397181267</v>
      </c>
      <c r="H16" s="72">
        <v>4.6637902148557133</v>
      </c>
      <c r="I16" s="72">
        <v>5.5017859359807311</v>
      </c>
      <c r="J16" s="72">
        <v>6.6166155856723607</v>
      </c>
      <c r="K16" s="72">
        <v>7.82734355567794</v>
      </c>
      <c r="L16" s="72">
        <v>10.416820488970512</v>
      </c>
      <c r="M16" s="72">
        <v>11.8732801019307</v>
      </c>
      <c r="N16" s="72">
        <v>22.101086596377311</v>
      </c>
      <c r="O16" s="72">
        <v>22.61475505408298</v>
      </c>
      <c r="P16" s="72">
        <v>8.8255507644754569</v>
      </c>
      <c r="Q16" s="72">
        <v>28.273581458979876</v>
      </c>
      <c r="R16" s="72">
        <v>18.492448947487897</v>
      </c>
      <c r="S16" s="72">
        <v>32.632734712268757</v>
      </c>
      <c r="T16" s="72">
        <v>26.174406416969472</v>
      </c>
      <c r="U16" s="72">
        <v>38.354100237144031</v>
      </c>
      <c r="V16" s="72">
        <v>20.368917201765267</v>
      </c>
      <c r="W16" s="72">
        <v>36.640881379254601</v>
      </c>
      <c r="X16" s="72">
        <v>47.338813908288685</v>
      </c>
      <c r="Y16" s="72">
        <v>33.108767331372476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92.530838903388059</v>
      </c>
      <c r="C17" s="69">
        <f t="shared" si="7"/>
        <v>89.334124186736148</v>
      </c>
      <c r="D17" s="69">
        <f t="shared" si="7"/>
        <v>96.908876037764458</v>
      </c>
      <c r="E17" s="69">
        <f t="shared" si="7"/>
        <v>106.28749028460527</v>
      </c>
      <c r="F17" s="69">
        <f t="shared" si="7"/>
        <v>111.73157287967017</v>
      </c>
      <c r="G17" s="69">
        <f t="shared" si="7"/>
        <v>103.73450205241051</v>
      </c>
      <c r="H17" s="69">
        <f t="shared" si="7"/>
        <v>114.69411705041428</v>
      </c>
      <c r="I17" s="69">
        <f t="shared" si="7"/>
        <v>107.23312256754329</v>
      </c>
      <c r="J17" s="69">
        <f t="shared" si="7"/>
        <v>115.33976605646633</v>
      </c>
      <c r="K17" s="69">
        <f t="shared" si="7"/>
        <v>120.22349105288473</v>
      </c>
      <c r="L17" s="69">
        <f t="shared" si="7"/>
        <v>121.83480856826313</v>
      </c>
      <c r="M17" s="69">
        <f t="shared" si="7"/>
        <v>123.41859269203948</v>
      </c>
      <c r="N17" s="69">
        <f t="shared" si="7"/>
        <v>122.58719649974002</v>
      </c>
      <c r="O17" s="69">
        <f t="shared" si="7"/>
        <v>123.16825663886962</v>
      </c>
      <c r="P17" s="69">
        <f t="shared" si="7"/>
        <v>120.58079372772713</v>
      </c>
      <c r="Q17" s="69">
        <f t="shared" si="7"/>
        <v>122.46409140544347</v>
      </c>
      <c r="R17" s="69">
        <f t="shared" ref="R17:V17" si="8">SUM(R18:R26)</f>
        <v>122.13201117798631</v>
      </c>
      <c r="S17" s="69">
        <f t="shared" si="8"/>
        <v>122.21033621689932</v>
      </c>
      <c r="T17" s="69">
        <f t="shared" si="8"/>
        <v>120.99040998186837</v>
      </c>
      <c r="U17" s="69">
        <f t="shared" si="8"/>
        <v>119.36249732943054</v>
      </c>
      <c r="V17" s="69">
        <f t="shared" si="8"/>
        <v>117.54190520981517</v>
      </c>
      <c r="W17" s="69">
        <f t="shared" ref="W17:Y17" si="9">SUM(W18:W26)</f>
        <v>116.93021262142366</v>
      </c>
      <c r="X17" s="69">
        <f t="shared" si="9"/>
        <v>115.21816308524987</v>
      </c>
      <c r="Y17" s="69">
        <f t="shared" si="9"/>
        <v>113.75019699058373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2.652449436112382</v>
      </c>
      <c r="C19" s="72">
        <v>2.4575143576085514</v>
      </c>
      <c r="D19" s="72">
        <v>3.1553334275068705</v>
      </c>
      <c r="E19" s="72">
        <v>2.7502267484159395</v>
      </c>
      <c r="F19" s="72">
        <v>2.4898352358164098</v>
      </c>
      <c r="G19" s="72">
        <v>2.6048432896927549</v>
      </c>
      <c r="H19" s="72">
        <v>2.107495826970061</v>
      </c>
      <c r="I19" s="72">
        <v>2.1740307600806075</v>
      </c>
      <c r="J19" s="72">
        <v>2.3818454107745364</v>
      </c>
      <c r="K19" s="72">
        <v>2.1996747919134703</v>
      </c>
      <c r="L19" s="72">
        <v>2.1590669082771985</v>
      </c>
      <c r="M19" s="72">
        <v>2.6338715591729125</v>
      </c>
      <c r="N19" s="72">
        <v>2.2777222656258567</v>
      </c>
      <c r="O19" s="72">
        <v>1.8010105245967492</v>
      </c>
      <c r="P19" s="72">
        <v>1.413238597219511</v>
      </c>
      <c r="Q19" s="72">
        <v>2.4259191936597984</v>
      </c>
      <c r="R19" s="72">
        <v>2.3083639996223124</v>
      </c>
      <c r="S19" s="72">
        <v>2.5827830017182083</v>
      </c>
      <c r="T19" s="72">
        <v>2.5334102945395798</v>
      </c>
      <c r="U19" s="72">
        <v>2.6660416093318902</v>
      </c>
      <c r="V19" s="72">
        <v>1.8646508227294931</v>
      </c>
      <c r="W19" s="72">
        <v>2.3485125219150329</v>
      </c>
      <c r="X19" s="72">
        <v>2.9881245622226609</v>
      </c>
      <c r="Y19" s="72">
        <v>3.1811133427079721</v>
      </c>
      <c r="DA19" s="89" t="s">
        <v>406</v>
      </c>
    </row>
    <row r="20" spans="1:105" ht="12" customHeight="1" x14ac:dyDescent="0.25">
      <c r="A20" s="28" t="s">
        <v>200</v>
      </c>
      <c r="B20" s="72">
        <v>19.674090192467283</v>
      </c>
      <c r="C20" s="72">
        <v>16.352009485568303</v>
      </c>
      <c r="D20" s="72">
        <v>22.256852533614353</v>
      </c>
      <c r="E20" s="72">
        <v>24.671622175152265</v>
      </c>
      <c r="F20" s="72">
        <v>25.065768235103285</v>
      </c>
      <c r="G20" s="72">
        <v>19.061154848035802</v>
      </c>
      <c r="H20" s="72">
        <v>21.742310497957551</v>
      </c>
      <c r="I20" s="72">
        <v>14.885925435908037</v>
      </c>
      <c r="J20" s="72">
        <v>16.755113779572994</v>
      </c>
      <c r="K20" s="72">
        <v>17.031954303946403</v>
      </c>
      <c r="L20" s="72">
        <v>17.423757801299523</v>
      </c>
      <c r="M20" s="72">
        <v>14.15229954699938</v>
      </c>
      <c r="N20" s="72">
        <v>12.515088701020465</v>
      </c>
      <c r="O20" s="72">
        <v>10.351119479355054</v>
      </c>
      <c r="P20" s="72">
        <v>10.062578787893221</v>
      </c>
      <c r="Q20" s="72">
        <v>8.4695788189556946</v>
      </c>
      <c r="R20" s="72">
        <v>7.3098103568847685</v>
      </c>
      <c r="S20" s="72">
        <v>6.8192079985183387</v>
      </c>
      <c r="T20" s="72">
        <v>7.1028680023997195</v>
      </c>
      <c r="U20" s="72">
        <v>7.4588552704577529</v>
      </c>
      <c r="V20" s="72">
        <v>8.3024567689275148</v>
      </c>
      <c r="W20" s="72">
        <v>6.1270723466411718</v>
      </c>
      <c r="X20" s="72">
        <v>7.7886260764151025</v>
      </c>
      <c r="Y20" s="72">
        <v>8.0826851614719466</v>
      </c>
      <c r="DA20" s="89" t="s">
        <v>407</v>
      </c>
    </row>
    <row r="21" spans="1:105" ht="12" customHeight="1" x14ac:dyDescent="0.25">
      <c r="A21" s="28" t="s">
        <v>189</v>
      </c>
      <c r="B21" s="72">
        <v>4.891839818383251</v>
      </c>
      <c r="C21" s="72">
        <v>4.6088857270093255</v>
      </c>
      <c r="D21" s="72">
        <v>5.8018709624352836</v>
      </c>
      <c r="E21" s="72">
        <v>7.295244092992883</v>
      </c>
      <c r="F21" s="72">
        <v>8.8392554595107082</v>
      </c>
      <c r="G21" s="72">
        <v>7.8644744564895985</v>
      </c>
      <c r="H21" s="72">
        <v>8.8397269869780271</v>
      </c>
      <c r="I21" s="72">
        <v>7.6508787441675326</v>
      </c>
      <c r="J21" s="72">
        <v>9.4101154451859639</v>
      </c>
      <c r="K21" s="72">
        <v>10.438926773813247</v>
      </c>
      <c r="L21" s="72">
        <v>10.879498723091332</v>
      </c>
      <c r="M21" s="72">
        <v>11.457674817587192</v>
      </c>
      <c r="N21" s="72">
        <v>12.080024002550086</v>
      </c>
      <c r="O21" s="72">
        <v>11.818495457172986</v>
      </c>
      <c r="P21" s="72">
        <v>10.596813979098615</v>
      </c>
      <c r="Q21" s="72">
        <v>11.217550191086794</v>
      </c>
      <c r="R21" s="72">
        <v>12.252131492761663</v>
      </c>
      <c r="S21" s="72">
        <v>13.312085173148004</v>
      </c>
      <c r="T21" s="72">
        <v>13.370978632211592</v>
      </c>
      <c r="U21" s="72">
        <v>13.061556713678781</v>
      </c>
      <c r="V21" s="72">
        <v>13.022420643303342</v>
      </c>
      <c r="W21" s="72">
        <v>12.773230765834553</v>
      </c>
      <c r="X21" s="72">
        <v>12.662632531807951</v>
      </c>
      <c r="Y21" s="72">
        <v>10.4723313847329</v>
      </c>
      <c r="DA21" s="89" t="s">
        <v>408</v>
      </c>
    </row>
    <row r="22" spans="1:105" ht="12" customHeight="1" x14ac:dyDescent="0.25">
      <c r="A22" s="28" t="s">
        <v>202</v>
      </c>
      <c r="B22" s="72">
        <v>23.681258595735571</v>
      </c>
      <c r="C22" s="72">
        <v>25.404826909475879</v>
      </c>
      <c r="D22" s="72">
        <v>22.98261703876479</v>
      </c>
      <c r="E22" s="72">
        <v>24.821323221475357</v>
      </c>
      <c r="F22" s="72">
        <v>25.76141710834175</v>
      </c>
      <c r="G22" s="72">
        <v>28.504795672980258</v>
      </c>
      <c r="H22" s="72">
        <v>30.97093320498945</v>
      </c>
      <c r="I22" s="72">
        <v>34.786048620468833</v>
      </c>
      <c r="J22" s="72">
        <v>35.019414314413915</v>
      </c>
      <c r="K22" s="72">
        <v>36.868403258297057</v>
      </c>
      <c r="L22" s="72">
        <v>36.874348733483124</v>
      </c>
      <c r="M22" s="72">
        <v>39.958149472222708</v>
      </c>
      <c r="N22" s="72">
        <v>40.922910757132733</v>
      </c>
      <c r="O22" s="72">
        <v>42.962123520557746</v>
      </c>
      <c r="P22" s="72">
        <v>40.71250580001589</v>
      </c>
      <c r="Q22" s="72">
        <v>41.920595094109558</v>
      </c>
      <c r="R22" s="72">
        <v>41.514818100656036</v>
      </c>
      <c r="S22" s="72">
        <v>40.458676664811875</v>
      </c>
      <c r="T22" s="72">
        <v>38.141439539717126</v>
      </c>
      <c r="U22" s="72">
        <v>35.736908761795902</v>
      </c>
      <c r="V22" s="72">
        <v>31.817521683990954</v>
      </c>
      <c r="W22" s="72">
        <v>34.177714837107182</v>
      </c>
      <c r="X22" s="72">
        <v>29.754176011290582</v>
      </c>
      <c r="Y22" s="72">
        <v>28.302069604411539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9.9207023176522906</v>
      </c>
      <c r="C24" s="72">
        <v>9.6260009269940578</v>
      </c>
      <c r="D24" s="72">
        <v>10.126422432890639</v>
      </c>
      <c r="E24" s="72">
        <v>10.308368616459868</v>
      </c>
      <c r="F24" s="72">
        <v>11.565008792570097</v>
      </c>
      <c r="G24" s="72">
        <v>10.350189676178406</v>
      </c>
      <c r="H24" s="72">
        <v>11.361346909075145</v>
      </c>
      <c r="I24" s="72">
        <v>9.8623915874252752</v>
      </c>
      <c r="J24" s="72">
        <v>10.726043551530182</v>
      </c>
      <c r="K24" s="72">
        <v>10.887766693055841</v>
      </c>
      <c r="L24" s="72">
        <v>10.984224394670457</v>
      </c>
      <c r="M24" s="72">
        <v>10.505082926393584</v>
      </c>
      <c r="N24" s="72">
        <v>9.9960853189537637</v>
      </c>
      <c r="O24" s="72">
        <v>10.698961936912049</v>
      </c>
      <c r="P24" s="72">
        <v>11.326896055202885</v>
      </c>
      <c r="Q24" s="72">
        <v>10.467244419559462</v>
      </c>
      <c r="R24" s="72">
        <v>10.04571333110872</v>
      </c>
      <c r="S24" s="72">
        <v>9.9144512695315736</v>
      </c>
      <c r="T24" s="72">
        <v>10.286023151224013</v>
      </c>
      <c r="U24" s="72">
        <v>10.930435144418954</v>
      </c>
      <c r="V24" s="72">
        <v>11.435100366184702</v>
      </c>
      <c r="W24" s="72">
        <v>11.603781008143715</v>
      </c>
      <c r="X24" s="72">
        <v>10.555016978036946</v>
      </c>
      <c r="Y24" s="72">
        <v>9.9992611137214364</v>
      </c>
      <c r="DA24" s="89" t="s">
        <v>411</v>
      </c>
    </row>
    <row r="25" spans="1:105" ht="12" customHeight="1" x14ac:dyDescent="0.25">
      <c r="A25" s="73" t="s">
        <v>53</v>
      </c>
      <c r="B25" s="74">
        <v>27.052974897293513</v>
      </c>
      <c r="C25" s="74">
        <v>26.155738026855616</v>
      </c>
      <c r="D25" s="74">
        <v>27.808823494659148</v>
      </c>
      <c r="E25" s="74">
        <v>31.759364071553495</v>
      </c>
      <c r="F25" s="74">
        <v>33.328946689772465</v>
      </c>
      <c r="G25" s="74">
        <v>30.428837746178996</v>
      </c>
      <c r="H25" s="74">
        <v>34.393799755140527</v>
      </c>
      <c r="I25" s="74">
        <v>32.069892131444846</v>
      </c>
      <c r="J25" s="74">
        <v>34.861163047680037</v>
      </c>
      <c r="K25" s="74">
        <v>35.120153022056506</v>
      </c>
      <c r="L25" s="74">
        <v>35.28433333160315</v>
      </c>
      <c r="M25" s="74">
        <v>35.812976106551076</v>
      </c>
      <c r="N25" s="74">
        <v>35.002502169848356</v>
      </c>
      <c r="O25" s="74">
        <v>35.368617947274146</v>
      </c>
      <c r="P25" s="74">
        <v>36.236344343206746</v>
      </c>
      <c r="Q25" s="74">
        <v>37.596393713867499</v>
      </c>
      <c r="R25" s="74">
        <v>38.207020844502296</v>
      </c>
      <c r="S25" s="74">
        <v>38.593811386901386</v>
      </c>
      <c r="T25" s="74">
        <v>38.995157257735102</v>
      </c>
      <c r="U25" s="74">
        <v>38.909817628543436</v>
      </c>
      <c r="V25" s="74">
        <v>41.621079086330042</v>
      </c>
      <c r="W25" s="74">
        <v>41.541861588901511</v>
      </c>
      <c r="X25" s="74">
        <v>44.261504380334756</v>
      </c>
      <c r="Y25" s="74">
        <v>47.684791413632496</v>
      </c>
      <c r="DA25" s="90" t="s">
        <v>412</v>
      </c>
    </row>
    <row r="26" spans="1:105" ht="12" customHeight="1" x14ac:dyDescent="0.25">
      <c r="A26" s="32" t="s">
        <v>52</v>
      </c>
      <c r="B26" s="77">
        <v>4.6575236457437663</v>
      </c>
      <c r="C26" s="77">
        <v>4.7291487532244219</v>
      </c>
      <c r="D26" s="77">
        <v>4.7769561478933786</v>
      </c>
      <c r="E26" s="77">
        <v>4.6813413585554571</v>
      </c>
      <c r="F26" s="77">
        <v>4.6813413585554606</v>
      </c>
      <c r="G26" s="77">
        <v>4.9202063628546808</v>
      </c>
      <c r="H26" s="77">
        <v>5.2785038693035222</v>
      </c>
      <c r="I26" s="77">
        <v>5.8039552880481518</v>
      </c>
      <c r="J26" s="77">
        <v>6.1860705073086946</v>
      </c>
      <c r="K26" s="77">
        <v>7.6766122098022196</v>
      </c>
      <c r="L26" s="77">
        <v>8.2295786758383471</v>
      </c>
      <c r="M26" s="77">
        <v>8.8985382631126342</v>
      </c>
      <c r="N26" s="77">
        <v>9.7928632846087549</v>
      </c>
      <c r="O26" s="77">
        <v>10.16792777300088</v>
      </c>
      <c r="P26" s="77">
        <v>10.232416165090259</v>
      </c>
      <c r="Q26" s="77">
        <v>10.366809974204678</v>
      </c>
      <c r="R26" s="77">
        <v>10.494153052450514</v>
      </c>
      <c r="S26" s="77">
        <v>10.529320722269949</v>
      </c>
      <c r="T26" s="77">
        <v>10.560533104041248</v>
      </c>
      <c r="U26" s="77">
        <v>10.598882201203818</v>
      </c>
      <c r="V26" s="77">
        <v>9.4786758383491136</v>
      </c>
      <c r="W26" s="77">
        <v>8.3580395528805003</v>
      </c>
      <c r="X26" s="77">
        <v>7.2080825451418793</v>
      </c>
      <c r="Y26" s="77">
        <v>6.0279449699054375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32.373214424902734</v>
      </c>
      <c r="C27" s="69">
        <f t="shared" si="10"/>
        <v>36.597420647417721</v>
      </c>
      <c r="D27" s="69">
        <f t="shared" si="10"/>
        <v>36.030385991948663</v>
      </c>
      <c r="E27" s="69">
        <f t="shared" si="10"/>
        <v>42.558288108147252</v>
      </c>
      <c r="F27" s="69">
        <f t="shared" si="10"/>
        <v>39.459090182441784</v>
      </c>
      <c r="G27" s="69">
        <f t="shared" si="10"/>
        <v>39.904556329529385</v>
      </c>
      <c r="H27" s="69">
        <f t="shared" si="10"/>
        <v>37.704980732495784</v>
      </c>
      <c r="I27" s="69">
        <f t="shared" si="10"/>
        <v>37.328471717781277</v>
      </c>
      <c r="J27" s="69">
        <f t="shared" si="10"/>
        <v>38.807125579555432</v>
      </c>
      <c r="K27" s="69">
        <f t="shared" si="10"/>
        <v>31.487820832954974</v>
      </c>
      <c r="L27" s="69">
        <f t="shared" si="10"/>
        <v>29.720728417993584</v>
      </c>
      <c r="M27" s="69">
        <f t="shared" si="10"/>
        <v>30.279470431500307</v>
      </c>
      <c r="N27" s="69">
        <f t="shared" si="10"/>
        <v>30.245487585060481</v>
      </c>
      <c r="O27" s="69">
        <f t="shared" si="10"/>
        <v>30.479829244947226</v>
      </c>
      <c r="P27" s="69">
        <f t="shared" si="10"/>
        <v>31.064073691031265</v>
      </c>
      <c r="Q27" s="69">
        <f t="shared" si="10"/>
        <v>31.460918243224739</v>
      </c>
      <c r="R27" s="69">
        <f t="shared" ref="R27:V27" si="11">SUM(R28:R32)</f>
        <v>31.307441541471338</v>
      </c>
      <c r="S27" s="69">
        <f t="shared" si="11"/>
        <v>30.870791067197608</v>
      </c>
      <c r="T27" s="69">
        <f t="shared" si="11"/>
        <v>30.330527883078133</v>
      </c>
      <c r="U27" s="69">
        <f t="shared" si="11"/>
        <v>29.6535891018166</v>
      </c>
      <c r="V27" s="69">
        <f t="shared" si="11"/>
        <v>39.763381068146927</v>
      </c>
      <c r="W27" s="69">
        <f t="shared" ref="W27:Y27" si="12">SUM(W28:W32)</f>
        <v>40.268240689699603</v>
      </c>
      <c r="X27" s="69">
        <f t="shared" si="12"/>
        <v>32.052754790953273</v>
      </c>
      <c r="Y27" s="69">
        <f t="shared" si="12"/>
        <v>30.406243165091443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12.474645812211827</v>
      </c>
      <c r="C29" s="72">
        <v>12.912083382705909</v>
      </c>
      <c r="D29" s="72">
        <v>15.92282702365052</v>
      </c>
      <c r="E29" s="72">
        <v>11.878230342853273</v>
      </c>
      <c r="F29" s="72">
        <v>10.996555226745933</v>
      </c>
      <c r="G29" s="72">
        <v>12.756166772611557</v>
      </c>
      <c r="H29" s="72">
        <v>10.881282059913234</v>
      </c>
      <c r="I29" s="72">
        <v>10.444937411648144</v>
      </c>
      <c r="J29" s="72">
        <v>9.723063286668653</v>
      </c>
      <c r="K29" s="72">
        <v>10.679437303776334</v>
      </c>
      <c r="L29" s="72">
        <v>10.137579551505365</v>
      </c>
      <c r="M29" s="72">
        <v>9.9051967244042807</v>
      </c>
      <c r="N29" s="72">
        <v>9.6825754063324787</v>
      </c>
      <c r="O29" s="72">
        <v>9.4528451739368702</v>
      </c>
      <c r="P29" s="72">
        <v>9.4648441131157153</v>
      </c>
      <c r="Q29" s="72">
        <v>9.0516340335926611</v>
      </c>
      <c r="R29" s="72">
        <v>8.6379019228699985</v>
      </c>
      <c r="S29" s="72">
        <v>8.2128327384090802</v>
      </c>
      <c r="T29" s="72">
        <v>7.7684880918311441</v>
      </c>
      <c r="U29" s="72">
        <v>7.3765398048941302</v>
      </c>
      <c r="V29" s="72">
        <v>9.91950370619608</v>
      </c>
      <c r="W29" s="72">
        <v>9.5452635398472729</v>
      </c>
      <c r="X29" s="72">
        <v>7.1180597754828048</v>
      </c>
      <c r="Y29" s="72">
        <v>6.2116314367966767</v>
      </c>
      <c r="DA29" s="89" t="s">
        <v>416</v>
      </c>
    </row>
    <row r="30" spans="1:105" ht="12" customHeight="1" x14ac:dyDescent="0.25">
      <c r="A30" s="28" t="s">
        <v>189</v>
      </c>
      <c r="B30" s="72">
        <v>1.7055572267376338</v>
      </c>
      <c r="C30" s="72">
        <v>1.8819864678725522</v>
      </c>
      <c r="D30" s="72">
        <v>2.1502488965975917</v>
      </c>
      <c r="E30" s="72">
        <v>2.9120816362345754</v>
      </c>
      <c r="F30" s="72">
        <v>3.1114775325368038</v>
      </c>
      <c r="G30" s="72">
        <v>3.0168764403856998</v>
      </c>
      <c r="H30" s="72">
        <v>2.8981835671755705</v>
      </c>
      <c r="I30" s="72">
        <v>2.6580759655212187</v>
      </c>
      <c r="J30" s="72">
        <v>3.1596958707884615</v>
      </c>
      <c r="K30" s="72">
        <v>2.729133972858786</v>
      </c>
      <c r="L30" s="72">
        <v>2.6516767600728115</v>
      </c>
      <c r="M30" s="72">
        <v>2.8025780363128558</v>
      </c>
      <c r="N30" s="72">
        <v>2.9851862223408783</v>
      </c>
      <c r="O30" s="72">
        <v>2.9362191446967696</v>
      </c>
      <c r="P30" s="72">
        <v>2.7683616681488052</v>
      </c>
      <c r="Q30" s="72">
        <v>2.9629668426758857</v>
      </c>
      <c r="R30" s="72">
        <v>3.0245272507435192</v>
      </c>
      <c r="S30" s="72">
        <v>2.8788623149819026</v>
      </c>
      <c r="T30" s="72">
        <v>2.7265750250090082</v>
      </c>
      <c r="U30" s="72">
        <v>2.5931095535004518</v>
      </c>
      <c r="V30" s="72">
        <v>3.4927939723804635</v>
      </c>
      <c r="W30" s="72">
        <v>3.1056439743152437</v>
      </c>
      <c r="X30" s="72">
        <v>2.5134876391321033</v>
      </c>
      <c r="Y30" s="72">
        <v>2.1978730170799619</v>
      </c>
      <c r="DA30" s="89" t="s">
        <v>417</v>
      </c>
    </row>
    <row r="31" spans="1:105" ht="12" customHeight="1" x14ac:dyDescent="0.25">
      <c r="A31" s="28" t="s">
        <v>202</v>
      </c>
      <c r="B31" s="72">
        <v>3.3338628263388692</v>
      </c>
      <c r="C31" s="72">
        <v>4.1665422871736117</v>
      </c>
      <c r="D31" s="72">
        <v>3.3880108168159686</v>
      </c>
      <c r="E31" s="72">
        <v>3.9367294764370366</v>
      </c>
      <c r="F31" s="72">
        <v>3.6121395042661022</v>
      </c>
      <c r="G31" s="72">
        <v>4.3660586242995052</v>
      </c>
      <c r="H31" s="72">
        <v>4.0696845565817235</v>
      </c>
      <c r="I31" s="72">
        <v>4.8321331830390397</v>
      </c>
      <c r="J31" s="72">
        <v>4.7064395176949168</v>
      </c>
      <c r="K31" s="72">
        <v>3.866893257586645</v>
      </c>
      <c r="L31" s="72">
        <v>3.613188105530079</v>
      </c>
      <c r="M31" s="72">
        <v>3.4952208392531547</v>
      </c>
      <c r="N31" s="72">
        <v>3.3990981993539693</v>
      </c>
      <c r="O31" s="72">
        <v>3.32176330643007</v>
      </c>
      <c r="P31" s="72">
        <v>3.3164405461716275</v>
      </c>
      <c r="Q31" s="72">
        <v>3.2078361164254701</v>
      </c>
      <c r="R31" s="72">
        <v>3.0711912929054992</v>
      </c>
      <c r="S31" s="72">
        <v>2.9349510604243698</v>
      </c>
      <c r="T31" s="72">
        <v>2.7875956499751933</v>
      </c>
      <c r="U31" s="72">
        <v>2.65680752721887</v>
      </c>
      <c r="V31" s="72">
        <v>3.4803712735416061</v>
      </c>
      <c r="W31" s="72">
        <v>3.5238300108053124</v>
      </c>
      <c r="X31" s="72">
        <v>2.5217972657960854</v>
      </c>
      <c r="Y31" s="72">
        <v>2.2371529991359109</v>
      </c>
      <c r="DA31" s="89" t="s">
        <v>418</v>
      </c>
    </row>
    <row r="32" spans="1:105" ht="12" customHeight="1" x14ac:dyDescent="0.25">
      <c r="A32" s="32" t="s">
        <v>53</v>
      </c>
      <c r="B32" s="77">
        <v>14.859148559614406</v>
      </c>
      <c r="C32" s="77">
        <v>17.636808509665649</v>
      </c>
      <c r="D32" s="77">
        <v>14.569299254884587</v>
      </c>
      <c r="E32" s="77">
        <v>23.831246652622369</v>
      </c>
      <c r="F32" s="77">
        <v>21.738917918892948</v>
      </c>
      <c r="G32" s="77">
        <v>19.765454492232625</v>
      </c>
      <c r="H32" s="77">
        <v>19.855830548825253</v>
      </c>
      <c r="I32" s="77">
        <v>19.393325157572875</v>
      </c>
      <c r="J32" s="77">
        <v>21.217926904403399</v>
      </c>
      <c r="K32" s="77">
        <v>14.212356298733209</v>
      </c>
      <c r="L32" s="77">
        <v>13.318284000885326</v>
      </c>
      <c r="M32" s="77">
        <v>14.076474831530016</v>
      </c>
      <c r="N32" s="77">
        <v>14.178627757033155</v>
      </c>
      <c r="O32" s="77">
        <v>14.769001619883515</v>
      </c>
      <c r="P32" s="77">
        <v>15.514427363595118</v>
      </c>
      <c r="Q32" s="77">
        <v>16.238481250530722</v>
      </c>
      <c r="R32" s="77">
        <v>16.57382107495232</v>
      </c>
      <c r="S32" s="77">
        <v>16.844144953382258</v>
      </c>
      <c r="T32" s="77">
        <v>17.047869116262788</v>
      </c>
      <c r="U32" s="77">
        <v>17.027132216203146</v>
      </c>
      <c r="V32" s="77">
        <v>22.870712116028777</v>
      </c>
      <c r="W32" s="77">
        <v>24.093503164731771</v>
      </c>
      <c r="X32" s="77">
        <v>19.899410110542277</v>
      </c>
      <c r="Y32" s="77">
        <v>19.759585712078891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0.51823977563314783</v>
      </c>
      <c r="C3" s="66">
        <f>IF(RES_hh_tes!C3=0,"",RES_hh_tes!C3/RES_hh_fec!C3)</f>
        <v>0.52341131981015376</v>
      </c>
      <c r="D3" s="66">
        <f>IF(RES_hh_tes!D3=0,"",RES_hh_tes!D3/RES_hh_fec!D3)</f>
        <v>0.53138431309345913</v>
      </c>
      <c r="E3" s="66">
        <f>IF(RES_hh_tes!E3=0,"",RES_hh_tes!E3/RES_hh_fec!E3)</f>
        <v>0.5392035225315166</v>
      </c>
      <c r="F3" s="66">
        <f>IF(RES_hh_tes!F3=0,"",RES_hh_tes!F3/RES_hh_fec!F3)</f>
        <v>0.54840725102780374</v>
      </c>
      <c r="G3" s="66">
        <f>IF(RES_hh_tes!G3=0,"",RES_hh_tes!G3/RES_hh_fec!G3)</f>
        <v>0.5576236042898165</v>
      </c>
      <c r="H3" s="66">
        <f>IF(RES_hh_tes!H3=0,"",RES_hh_tes!H3/RES_hh_fec!H3)</f>
        <v>0.57220287853669005</v>
      </c>
      <c r="I3" s="66">
        <f>IF(RES_hh_tes!I3=0,"",RES_hh_tes!I3/RES_hh_fec!I3)</f>
        <v>0.58711049831699635</v>
      </c>
      <c r="J3" s="66">
        <f>IF(RES_hh_tes!J3=0,"",RES_hh_tes!J3/RES_hh_fec!J3)</f>
        <v>0.59895810753290757</v>
      </c>
      <c r="K3" s="66">
        <f>IF(RES_hh_tes!K3=0,"",RES_hh_tes!K3/RES_hh_fec!K3)</f>
        <v>0.61359253863791852</v>
      </c>
      <c r="L3" s="66">
        <f>IF(RES_hh_tes!L3=0,"",RES_hh_tes!L3/RES_hh_fec!L3)</f>
        <v>0.62893974186655388</v>
      </c>
      <c r="M3" s="66">
        <f>IF(RES_hh_tes!M3=0,"",RES_hh_tes!M3/RES_hh_fec!M3)</f>
        <v>0.64896822897852391</v>
      </c>
      <c r="N3" s="66">
        <f>IF(RES_hh_tes!N3=0,"",RES_hh_tes!N3/RES_hh_fec!N3)</f>
        <v>0.67898957675404548</v>
      </c>
      <c r="O3" s="66">
        <f>IF(RES_hh_tes!O3=0,"",RES_hh_tes!O3/RES_hh_fec!O3)</f>
        <v>0.70130058824125552</v>
      </c>
      <c r="P3" s="66">
        <f>IF(RES_hh_tes!P3=0,"",RES_hh_tes!P3/RES_hh_fec!P3)</f>
        <v>0.7044504387330649</v>
      </c>
      <c r="Q3" s="66">
        <f>IF(RES_hh_tes!Q3=0,"",RES_hh_tes!Q3/RES_hh_fec!Q3)</f>
        <v>0.73039870100722604</v>
      </c>
      <c r="R3" s="66">
        <f>IF(RES_hh_tes!R3=0,"",RES_hh_tes!R3/RES_hh_fec!R3)</f>
        <v>0.7374811421031684</v>
      </c>
      <c r="S3" s="66">
        <f>IF(RES_hh_tes!S3=0,"",RES_hh_tes!S3/RES_hh_fec!S3)</f>
        <v>0.76337359988790021</v>
      </c>
      <c r="T3" s="66">
        <f>IF(RES_hh_tes!T3=0,"",RES_hh_tes!T3/RES_hh_fec!T3)</f>
        <v>0.77623505650349911</v>
      </c>
      <c r="U3" s="66">
        <f>IF(RES_hh_tes!U3=0,"",RES_hh_tes!U3/RES_hh_fec!U3)</f>
        <v>0.80555607963247911</v>
      </c>
      <c r="V3" s="66">
        <f>IF(RES_hh_tes!V3=0,"",RES_hh_tes!V3/RES_hh_fec!V3)</f>
        <v>0.80399256070084335</v>
      </c>
      <c r="W3" s="66">
        <f>IF(RES_hh_tes!W3=0,"",RES_hh_tes!W3/RES_hh_fec!W3)</f>
        <v>0.83485533402583723</v>
      </c>
      <c r="X3" s="66">
        <f>IF(RES_hh_tes!X3=0,"",RES_hh_tes!X3/RES_hh_fec!X3)</f>
        <v>0.86908980027169891</v>
      </c>
      <c r="Y3" s="66">
        <f>IF(RES_hh_tes!Y3=0,"",RES_hh_tes!Y3/RES_hh_fec!Y3)</f>
        <v>0.87563487193544198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0.49773173728798248</v>
      </c>
      <c r="C4" s="70">
        <f>IF(RES_hh_tes!C4=0,"",RES_hh_tes!C4/RES_hh_fec!C4)</f>
        <v>0.50432133473117313</v>
      </c>
      <c r="D4" s="70">
        <f>IF(RES_hh_tes!D4=0,"",RES_hh_tes!D4/RES_hh_fec!D4)</f>
        <v>0.51122324520639906</v>
      </c>
      <c r="E4" s="70">
        <f>IF(RES_hh_tes!E4=0,"",RES_hh_tes!E4/RES_hh_fec!E4)</f>
        <v>0.51703699480719745</v>
      </c>
      <c r="F4" s="70">
        <f>IF(RES_hh_tes!F4=0,"",RES_hh_tes!F4/RES_hh_fec!F4)</f>
        <v>0.52781101985381329</v>
      </c>
      <c r="G4" s="70">
        <f>IF(RES_hh_tes!G4=0,"",RES_hh_tes!G4/RES_hh_fec!G4)</f>
        <v>0.53932912195985871</v>
      </c>
      <c r="H4" s="70">
        <f>IF(RES_hh_tes!H4=0,"",RES_hh_tes!H4/RES_hh_fec!H4)</f>
        <v>0.55153488267501538</v>
      </c>
      <c r="I4" s="70">
        <f>IF(RES_hh_tes!I4=0,"",RES_hh_tes!I4/RES_hh_fec!I4)</f>
        <v>0.56752459653018372</v>
      </c>
      <c r="J4" s="70">
        <f>IF(RES_hh_tes!J4=0,"",RES_hh_tes!J4/RES_hh_fec!J4)</f>
        <v>0.57923747167673112</v>
      </c>
      <c r="K4" s="70">
        <f>IF(RES_hh_tes!K4=0,"",RES_hh_tes!K4/RES_hh_fec!K4)</f>
        <v>0.59472819785268083</v>
      </c>
      <c r="L4" s="70">
        <f>IF(RES_hh_tes!L4=0,"",RES_hh_tes!L4/RES_hh_fec!L4)</f>
        <v>0.61044949953253291</v>
      </c>
      <c r="M4" s="70">
        <f>IF(RES_hh_tes!M4=0,"",RES_hh_tes!M4/RES_hh_fec!M4)</f>
        <v>0.62966760012328959</v>
      </c>
      <c r="N4" s="70">
        <f>IF(RES_hh_tes!N4=0,"",RES_hh_tes!N4/RES_hh_fec!N4)</f>
        <v>0.65414561292214857</v>
      </c>
      <c r="O4" s="70">
        <f>IF(RES_hh_tes!O4=0,"",RES_hh_tes!O4/RES_hh_fec!O4)</f>
        <v>0.67795742796587444</v>
      </c>
      <c r="P4" s="70">
        <f>IF(RES_hh_tes!P4=0,"",RES_hh_tes!P4/RES_hh_fec!P4)</f>
        <v>0.69054484537483596</v>
      </c>
      <c r="Q4" s="70">
        <f>IF(RES_hh_tes!Q4=0,"",RES_hh_tes!Q4/RES_hh_fec!Q4)</f>
        <v>0.7037740729144113</v>
      </c>
      <c r="R4" s="70">
        <f>IF(RES_hh_tes!R4=0,"",RES_hh_tes!R4/RES_hh_fec!R4)</f>
        <v>0.72069842304401832</v>
      </c>
      <c r="S4" s="70">
        <f>IF(RES_hh_tes!S4=0,"",RES_hh_tes!S4/RES_hh_fec!S4)</f>
        <v>0.73571787406766564</v>
      </c>
      <c r="T4" s="70">
        <f>IF(RES_hh_tes!T4=0,"",RES_hh_tes!T4/RES_hh_fec!T4)</f>
        <v>0.75363180681477326</v>
      </c>
      <c r="U4" s="70">
        <f>IF(RES_hh_tes!U4=0,"",RES_hh_tes!U4/RES_hh_fec!U4)</f>
        <v>0.77323650243753783</v>
      </c>
      <c r="V4" s="70">
        <f>IF(RES_hh_tes!V4=0,"",RES_hh_tes!V4/RES_hh_fec!V4)</f>
        <v>0.7911229624946956</v>
      </c>
      <c r="W4" s="70">
        <f>IF(RES_hh_tes!W4=0,"",RES_hh_tes!W4/RES_hh_fec!W4)</f>
        <v>0.81105880491278282</v>
      </c>
      <c r="X4" s="70">
        <f>IF(RES_hh_tes!X4=0,"",RES_hh_tes!X4/RES_hh_fec!X4)</f>
        <v>0.83515762074197109</v>
      </c>
      <c r="Y4" s="70">
        <f>IF(RES_hh_tes!Y4=0,"",RES_hh_tes!Y4/RES_hh_fec!Y4)</f>
        <v>0.85743811713694085</v>
      </c>
      <c r="DA4" s="88" t="s">
        <v>291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0.4805893932805525</v>
      </c>
      <c r="C6" s="78">
        <f>IF(RES_hh_tes!C6=0,"",RES_hh_tes!C6/RES_hh_fec!C6)</f>
        <v>0.48556516088891738</v>
      </c>
      <c r="D6" s="78">
        <f>IF(RES_hh_tes!D6=0,"",RES_hh_tes!D6/RES_hh_fec!D6)</f>
        <v>0.49052371618410617</v>
      </c>
      <c r="E6" s="78">
        <f>IF(RES_hh_tes!E6=0,"",RES_hh_tes!E6/RES_hh_fec!E6)</f>
        <v>0.49534832453857475</v>
      </c>
      <c r="F6" s="78">
        <f>IF(RES_hh_tes!F6=0,"",RES_hh_tes!F6/RES_hh_fec!F6)</f>
        <v>0.49987602891316868</v>
      </c>
      <c r="G6" s="78">
        <f>IF(RES_hh_tes!G6=0,"",RES_hh_tes!G6/RES_hh_fec!G6)</f>
        <v>0.50144020738011463</v>
      </c>
      <c r="H6" s="78">
        <f>IF(RES_hh_tes!H6=0,"",RES_hh_tes!H6/RES_hh_fec!H6)</f>
        <v>0.502976053518292</v>
      </c>
      <c r="I6" s="78">
        <f>IF(RES_hh_tes!I6=0,"",RES_hh_tes!I6/RES_hh_fec!I6)</f>
        <v>0.50669127450751961</v>
      </c>
      <c r="J6" s="78">
        <f>IF(RES_hh_tes!J6=0,"",RES_hh_tes!J6/RES_hh_fec!J6)</f>
        <v>0.51449172025090806</v>
      </c>
      <c r="K6" s="78">
        <f>IF(RES_hh_tes!K6=0,"",RES_hh_tes!K6/RES_hh_fec!K6)</f>
        <v>0.52232520259959681</v>
      </c>
      <c r="L6" s="78">
        <f>IF(RES_hh_tes!L6=0,"",RES_hh_tes!L6/RES_hh_fec!L6)</f>
        <v>0.53182879623706447</v>
      </c>
      <c r="M6" s="78">
        <f>IF(RES_hh_tes!M6=0,"",RES_hh_tes!M6/RES_hh_fec!M6)</f>
        <v>0.54430293409322272</v>
      </c>
      <c r="N6" s="78">
        <f>IF(RES_hh_tes!N6=0,"",RES_hh_tes!N6/RES_hh_fec!N6)</f>
        <v>0.55680980750256537</v>
      </c>
      <c r="O6" s="78">
        <f>IF(RES_hh_tes!O6=0,"",RES_hh_tes!O6/RES_hh_fec!O6)</f>
        <v>0.57448799796641903</v>
      </c>
      <c r="P6" s="78">
        <f>IF(RES_hh_tes!P6=0,"",RES_hh_tes!P6/RES_hh_fec!P6)</f>
        <v>0.57968714539665767</v>
      </c>
      <c r="Q6" s="78">
        <f>IF(RES_hh_tes!Q6=0,"",RES_hh_tes!Q6/RES_hh_fec!Q6)</f>
        <v>0.59064506940150119</v>
      </c>
      <c r="R6" s="78">
        <f>IF(RES_hh_tes!R6=0,"",RES_hh_tes!R6/RES_hh_fec!R6)</f>
        <v>0.60596928015358209</v>
      </c>
      <c r="S6" s="78">
        <f>IF(RES_hh_tes!S6=0,"",RES_hh_tes!S6/RES_hh_fec!S6)</f>
        <v>0.62239731672472376</v>
      </c>
      <c r="T6" s="78">
        <f>IF(RES_hh_tes!T6=0,"",RES_hh_tes!T6/RES_hh_fec!T6)</f>
        <v>0.63687059907299315</v>
      </c>
      <c r="U6" s="78">
        <f>IF(RES_hh_tes!U6=0,"",RES_hh_tes!U6/RES_hh_fec!U6)</f>
        <v>0.64322379265317819</v>
      </c>
      <c r="V6" s="78">
        <f>IF(RES_hh_tes!V6=0,"",RES_hh_tes!V6/RES_hh_fec!V6)</f>
        <v>0.65145980511737256</v>
      </c>
      <c r="W6" s="78">
        <f>IF(RES_hh_tes!W6=0,"",RES_hh_tes!W6/RES_hh_fec!W6)</f>
        <v>0.65627687116450573</v>
      </c>
      <c r="X6" s="78">
        <f>IF(RES_hh_tes!X6=0,"",RES_hh_tes!X6/RES_hh_fec!X6)</f>
        <v>0.67063517369050873</v>
      </c>
      <c r="Y6" s="78">
        <f>IF(RES_hh_tes!Y6=0,"",RES_hh_tes!Y6/RES_hh_fec!Y6)</f>
        <v>0.68283987115914646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0.4568052678659969</v>
      </c>
      <c r="C7" s="78">
        <f>IF(RES_hh_tes!C7=0,"",RES_hh_tes!C7/RES_hh_fec!C7)</f>
        <v>0.4606228491833872</v>
      </c>
      <c r="D7" s="78">
        <f>IF(RES_hh_tes!D7=0,"",RES_hh_tes!D7/RES_hh_fec!D7)</f>
        <v>0.46441878901870137</v>
      </c>
      <c r="E7" s="78">
        <f>IF(RES_hh_tes!E7=0,"",RES_hh_tes!E7/RES_hh_fec!E7)</f>
        <v>0.46955424860162032</v>
      </c>
      <c r="F7" s="78">
        <f>IF(RES_hh_tes!F7=0,"",RES_hh_tes!F7/RES_hh_fec!F7)</f>
        <v>0.47361197861037641</v>
      </c>
      <c r="G7" s="78">
        <f>IF(RES_hh_tes!G7=0,"",RES_hh_tes!G7/RES_hh_fec!G7)</f>
        <v>0.47505364570720998</v>
      </c>
      <c r="H7" s="78">
        <f>IF(RES_hh_tes!H7=0,"",RES_hh_tes!H7/RES_hh_fec!H7)</f>
        <v>0.47712010330455173</v>
      </c>
      <c r="I7" s="78">
        <f>IF(RES_hh_tes!I7=0,"",RES_hh_tes!I7/RES_hh_fec!I7)</f>
        <v>0.47919605735283888</v>
      </c>
      <c r="J7" s="78">
        <f>IF(RES_hh_tes!J7=0,"",RES_hh_tes!J7/RES_hh_fec!J7)</f>
        <v>0.48556807390190992</v>
      </c>
      <c r="K7" s="78">
        <f>IF(RES_hh_tes!K7=0,"",RES_hh_tes!K7/RES_hh_fec!K7)</f>
        <v>0.49421355808476719</v>
      </c>
      <c r="L7" s="78">
        <f>IF(RES_hh_tes!L7=0,"",RES_hh_tes!L7/RES_hh_fec!L7)</f>
        <v>0.50503612613826654</v>
      </c>
      <c r="M7" s="78">
        <f>IF(RES_hh_tes!M7=0,"",RES_hh_tes!M7/RES_hh_fec!M7)</f>
        <v>0.5147456463582033</v>
      </c>
      <c r="N7" s="78">
        <f>IF(RES_hh_tes!N7=0,"",RES_hh_tes!N7/RES_hh_fec!N7)</f>
        <v>0.52844832329113112</v>
      </c>
      <c r="O7" s="78">
        <f>IF(RES_hh_tes!O7=0,"",RES_hh_tes!O7/RES_hh_fec!O7)</f>
        <v>0.542953922932634</v>
      </c>
      <c r="P7" s="78">
        <f>IF(RES_hh_tes!P7=0,"",RES_hh_tes!P7/RES_hh_fec!P7)</f>
        <v>0.54467109862541685</v>
      </c>
      <c r="Q7" s="78">
        <f>IF(RES_hh_tes!Q7=0,"",RES_hh_tes!Q7/RES_hh_fec!Q7)</f>
        <v>0.54673122297317234</v>
      </c>
      <c r="R7" s="78">
        <f>IF(RES_hh_tes!R7=0,"",RES_hh_tes!R7/RES_hh_fec!R7)</f>
        <v>0.54965302223203305</v>
      </c>
      <c r="S7" s="78">
        <f>IF(RES_hh_tes!S7=0,"",RES_hh_tes!S7/RES_hh_fec!S7)</f>
        <v>0.56481454184576629</v>
      </c>
      <c r="T7" s="78">
        <f>IF(RES_hh_tes!T7=0,"",RES_hh_tes!T7/RES_hh_fec!T7)</f>
        <v>0.58574791637627155</v>
      </c>
      <c r="U7" s="78">
        <f>IF(RES_hh_tes!U7=0,"",RES_hh_tes!U7/RES_hh_fec!U7)</f>
        <v>0.60469310139582599</v>
      </c>
      <c r="V7" s="78">
        <f>IF(RES_hh_tes!V7=0,"",RES_hh_tes!V7/RES_hh_fec!V7)</f>
        <v>0.61471370368500411</v>
      </c>
      <c r="W7" s="78">
        <f>IF(RES_hh_tes!W7=0,"",RES_hh_tes!W7/RES_hh_fec!W7)</f>
        <v>0.62595511869308851</v>
      </c>
      <c r="X7" s="78">
        <f>IF(RES_hh_tes!X7=0,"",RES_hh_tes!X7/RES_hh_fec!X7)</f>
        <v>0.63926970917943682</v>
      </c>
      <c r="Y7" s="78">
        <f>IF(RES_hh_tes!Y7=0,"",RES_hh_tes!Y7/RES_hh_fec!Y7)</f>
        <v>0.65514973324882242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0.50373569707014076</v>
      </c>
      <c r="C8" s="78">
        <f>IF(RES_hh_tes!C8=0,"",RES_hh_tes!C8/RES_hh_fec!C8)</f>
        <v>0.5091338504543419</v>
      </c>
      <c r="D8" s="78">
        <f>IF(RES_hh_tes!D8=0,"",RES_hh_tes!D8/RES_hh_fec!D8)</f>
        <v>0.51877681244034979</v>
      </c>
      <c r="E8" s="78">
        <f>IF(RES_hh_tes!E8=0,"",RES_hh_tes!E8/RES_hh_fec!E8)</f>
        <v>0.52698736006077518</v>
      </c>
      <c r="F8" s="78">
        <f>IF(RES_hh_tes!F8=0,"",RES_hh_tes!F8/RES_hh_fec!F8)</f>
        <v>0.5342328741051765</v>
      </c>
      <c r="G8" s="78">
        <f>IF(RES_hh_tes!G8=0,"",RES_hh_tes!G8/RES_hh_fec!G8)</f>
        <v>0.5390036679597493</v>
      </c>
      <c r="H8" s="78">
        <f>IF(RES_hh_tes!H8=0,"",RES_hh_tes!H8/RES_hh_fec!H8)</f>
        <v>0.54387323253767106</v>
      </c>
      <c r="I8" s="78">
        <f>IF(RES_hh_tes!I8=0,"",RES_hh_tes!I8/RES_hh_fec!I8)</f>
        <v>0.54885090055228847</v>
      </c>
      <c r="J8" s="78">
        <f>IF(RES_hh_tes!J8=0,"",RES_hh_tes!J8/RES_hh_fec!J8)</f>
        <v>0.55616349429399936</v>
      </c>
      <c r="K8" s="78">
        <f>IF(RES_hh_tes!K8=0,"",RES_hh_tes!K8/RES_hh_fec!K8)</f>
        <v>0.56365238298563047</v>
      </c>
      <c r="L8" s="78">
        <f>IF(RES_hh_tes!L8=0,"",RES_hh_tes!L8/RES_hh_fec!L8)</f>
        <v>0.57136115857640968</v>
      </c>
      <c r="M8" s="78">
        <f>IF(RES_hh_tes!M8=0,"",RES_hh_tes!M8/RES_hh_fec!M8)</f>
        <v>0.57957645043646633</v>
      </c>
      <c r="N8" s="78">
        <f>IF(RES_hh_tes!N8=0,"",RES_hh_tes!N8/RES_hh_fec!N8)</f>
        <v>0.58877753064849492</v>
      </c>
      <c r="O8" s="78">
        <f>IF(RES_hh_tes!O8=0,"",RES_hh_tes!O8/RES_hh_fec!O8)</f>
        <v>0.59739543185466115</v>
      </c>
      <c r="P8" s="78">
        <f>IF(RES_hh_tes!P8=0,"",RES_hh_tes!P8/RES_hh_fec!P8)</f>
        <v>0.60204318651670552</v>
      </c>
      <c r="Q8" s="78">
        <f>IF(RES_hh_tes!Q8=0,"",RES_hh_tes!Q8/RES_hh_fec!Q8)</f>
        <v>0.61364846208189738</v>
      </c>
      <c r="R8" s="78">
        <f>IF(RES_hh_tes!R8=0,"",RES_hh_tes!R8/RES_hh_fec!R8)</f>
        <v>0.63158017177080383</v>
      </c>
      <c r="S8" s="78">
        <f>IF(RES_hh_tes!S8=0,"",RES_hh_tes!S8/RES_hh_fec!S8)</f>
        <v>0.65267083528921566</v>
      </c>
      <c r="T8" s="78">
        <f>IF(RES_hh_tes!T8=0,"",RES_hh_tes!T8/RES_hh_fec!T8)</f>
        <v>0.67140773052595359</v>
      </c>
      <c r="U8" s="78">
        <f>IF(RES_hh_tes!U8=0,"",RES_hh_tes!U8/RES_hh_fec!U8)</f>
        <v>0.68688405339764991</v>
      </c>
      <c r="V8" s="78">
        <f>IF(RES_hh_tes!V8=0,"",RES_hh_tes!V8/RES_hh_fec!V8)</f>
        <v>0.70129018032218304</v>
      </c>
      <c r="W8" s="78">
        <f>IF(RES_hh_tes!W8=0,"",RES_hh_tes!W8/RES_hh_fec!W8)</f>
        <v>0.71385724284991159</v>
      </c>
      <c r="X8" s="78">
        <f>IF(RES_hh_tes!X8=0,"",RES_hh_tes!X8/RES_hh_fec!X8)</f>
        <v>0.7269010112611286</v>
      </c>
      <c r="Y8" s="78">
        <f>IF(RES_hh_tes!Y8=0,"",RES_hh_tes!Y8/RES_hh_fec!Y8)</f>
        <v>0.73799219873929178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0.45648748210129209</v>
      </c>
      <c r="C9" s="78">
        <f>IF(RES_hh_tes!C9=0,"",RES_hh_tes!C9/RES_hh_fec!C9)</f>
        <v>0.46553804857320369</v>
      </c>
      <c r="D9" s="78">
        <f>IF(RES_hh_tes!D9=0,"",RES_hh_tes!D9/RES_hh_fec!D9)</f>
        <v>0.4750478403289613</v>
      </c>
      <c r="E9" s="78">
        <f>IF(RES_hh_tes!E9=0,"",RES_hh_tes!E9/RES_hh_fec!E9)</f>
        <v>0.48363391066520478</v>
      </c>
      <c r="F9" s="78">
        <f>IF(RES_hh_tes!F9=0,"",RES_hh_tes!F9/RES_hh_fec!F9)</f>
        <v>0.49499545380165527</v>
      </c>
      <c r="G9" s="78">
        <f>IF(RES_hh_tes!G9=0,"",RES_hh_tes!G9/RES_hh_fec!G9)</f>
        <v>0.51482063704245173</v>
      </c>
      <c r="H9" s="78">
        <f>IF(RES_hh_tes!H9=0,"",RES_hh_tes!H9/RES_hh_fec!H9)</f>
        <v>0.53476956804482934</v>
      </c>
      <c r="I9" s="78">
        <f>IF(RES_hh_tes!I9=0,"",RES_hh_tes!I9/RES_hh_fec!I9)</f>
        <v>0.55408885163870292</v>
      </c>
      <c r="J9" s="78">
        <f>IF(RES_hh_tes!J9=0,"",RES_hh_tes!J9/RES_hh_fec!J9)</f>
        <v>0.56818326956237342</v>
      </c>
      <c r="K9" s="78">
        <f>IF(RES_hh_tes!K9=0,"",RES_hh_tes!K9/RES_hh_fec!K9)</f>
        <v>0.58568262389377324</v>
      </c>
      <c r="L9" s="78">
        <f>IF(RES_hh_tes!L9=0,"",RES_hh_tes!L9/RES_hh_fec!L9)</f>
        <v>0.60411229792424126</v>
      </c>
      <c r="M9" s="78">
        <f>IF(RES_hh_tes!M9=0,"",RES_hh_tes!M9/RES_hh_fec!M9)</f>
        <v>0.62268884368027033</v>
      </c>
      <c r="N9" s="78">
        <f>IF(RES_hh_tes!N9=0,"",RES_hh_tes!N9/RES_hh_fec!N9)</f>
        <v>0.6430570158317076</v>
      </c>
      <c r="O9" s="78">
        <f>IF(RES_hh_tes!O9=0,"",RES_hh_tes!O9/RES_hh_fec!O9)</f>
        <v>0.66026774493589724</v>
      </c>
      <c r="P9" s="78">
        <f>IF(RES_hh_tes!P9=0,"",RES_hh_tes!P9/RES_hh_fec!P9)</f>
        <v>0.66401981021599243</v>
      </c>
      <c r="Q9" s="78">
        <f>IF(RES_hh_tes!Q9=0,"",RES_hh_tes!Q9/RES_hh_fec!Q9)</f>
        <v>0.6692366097337914</v>
      </c>
      <c r="R9" s="78">
        <f>IF(RES_hh_tes!R9=0,"",RES_hh_tes!R9/RES_hh_fec!R9)</f>
        <v>0.67523529777210523</v>
      </c>
      <c r="S9" s="78">
        <f>IF(RES_hh_tes!S9=0,"",RES_hh_tes!S9/RES_hh_fec!S9)</f>
        <v>0.682253630102306</v>
      </c>
      <c r="T9" s="78">
        <f>IF(RES_hh_tes!T9=0,"",RES_hh_tes!T9/RES_hh_fec!T9)</f>
        <v>0.69019165191521237</v>
      </c>
      <c r="U9" s="78">
        <f>IF(RES_hh_tes!U9=0,"",RES_hh_tes!U9/RES_hh_fec!U9)</f>
        <v>0.70023811455546181</v>
      </c>
      <c r="V9" s="78">
        <f>IF(RES_hh_tes!V9=0,"",RES_hh_tes!V9/RES_hh_fec!V9)</f>
        <v>0.7114385754623942</v>
      </c>
      <c r="W9" s="78">
        <f>IF(RES_hh_tes!W9=0,"",RES_hh_tes!W9/RES_hh_fec!W9)</f>
        <v>0.72332970544327668</v>
      </c>
      <c r="X9" s="78">
        <f>IF(RES_hh_tes!X9=0,"",RES_hh_tes!X9/RES_hh_fec!X9)</f>
        <v>0.73562114353819408</v>
      </c>
      <c r="Y9" s="78">
        <f>IF(RES_hh_tes!Y9=0,"",RES_hh_tes!Y9/RES_hh_fec!Y9)</f>
        <v>0.74558018432147521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0.77768436372809413</v>
      </c>
      <c r="C11" s="78">
        <f>IF(RES_hh_tes!C11=0,"",RES_hh_tes!C11/RES_hh_fec!C11)</f>
        <v>0.77973919941868575</v>
      </c>
      <c r="D11" s="78">
        <f>IF(RES_hh_tes!D11=0,"",RES_hh_tes!D11/RES_hh_fec!D11)</f>
        <v>0.78140325240326791</v>
      </c>
      <c r="E11" s="78">
        <f>IF(RES_hh_tes!E11=0,"",RES_hh_tes!E11/RES_hh_fec!E11)</f>
        <v>0.78330050204277624</v>
      </c>
      <c r="F11" s="78">
        <f>IF(RES_hh_tes!F11=0,"",RES_hh_tes!F11/RES_hh_fec!F11)</f>
        <v>0.78603119336164962</v>
      </c>
      <c r="G11" s="78">
        <f>IF(RES_hh_tes!G11=0,"",RES_hh_tes!G11/RES_hh_fec!G11)</f>
        <v>0.78851730653880192</v>
      </c>
      <c r="H11" s="78">
        <f>IF(RES_hh_tes!H11=0,"",RES_hh_tes!H11/RES_hh_fec!H11)</f>
        <v>0.79128244741495257</v>
      </c>
      <c r="I11" s="78">
        <f>IF(RES_hh_tes!I11=0,"",RES_hh_tes!I11/RES_hh_fec!I11)</f>
        <v>0.79390571187969006</v>
      </c>
      <c r="J11" s="78">
        <f>IF(RES_hh_tes!J11=0,"",RES_hh_tes!J11/RES_hh_fec!J11)</f>
        <v>0.79723058528894919</v>
      </c>
      <c r="K11" s="78">
        <f>IF(RES_hh_tes!K11=0,"",RES_hh_tes!K11/RES_hh_fec!K11)</f>
        <v>0.80066113138249551</v>
      </c>
      <c r="L11" s="78">
        <f>IF(RES_hh_tes!L11=0,"",RES_hh_tes!L11/RES_hh_fec!L11)</f>
        <v>0.80430575384003256</v>
      </c>
      <c r="M11" s="78">
        <f>IF(RES_hh_tes!M11=0,"",RES_hh_tes!M11/RES_hh_fec!M11)</f>
        <v>0.80788518766005679</v>
      </c>
      <c r="N11" s="78">
        <f>IF(RES_hh_tes!N11=0,"",RES_hh_tes!N11/RES_hh_fec!N11)</f>
        <v>0.81213417182581615</v>
      </c>
      <c r="O11" s="78">
        <f>IF(RES_hh_tes!O11=0,"",RES_hh_tes!O11/RES_hh_fec!O11)</f>
        <v>0.81657561744842555</v>
      </c>
      <c r="P11" s="78">
        <f>IF(RES_hh_tes!P11=0,"",RES_hh_tes!P11/RES_hh_fec!P11)</f>
        <v>0.81762263749926845</v>
      </c>
      <c r="Q11" s="78">
        <f>IF(RES_hh_tes!Q11=0,"",RES_hh_tes!Q11/RES_hh_fec!Q11)</f>
        <v>0.81997924804417543</v>
      </c>
      <c r="R11" s="78">
        <f>IF(RES_hh_tes!R11=0,"",RES_hh_tes!R11/RES_hh_fec!R11)</f>
        <v>0.82339851957553489</v>
      </c>
      <c r="S11" s="78">
        <f>IF(RES_hh_tes!S11=0,"",RES_hh_tes!S11/RES_hh_fec!S11)</f>
        <v>0.82752197327373755</v>
      </c>
      <c r="T11" s="78">
        <f>IF(RES_hh_tes!T11=0,"",RES_hh_tes!T11/RES_hh_fec!T11)</f>
        <v>0.83162476900895776</v>
      </c>
      <c r="U11" s="78">
        <f>IF(RES_hh_tes!U11=0,"",RES_hh_tes!U11/RES_hh_fec!U11)</f>
        <v>0.83583718498513226</v>
      </c>
      <c r="V11" s="78">
        <f>IF(RES_hh_tes!V11=0,"",RES_hh_tes!V11/RES_hh_fec!V11)</f>
        <v>0.84046918320295061</v>
      </c>
      <c r="W11" s="78">
        <f>IF(RES_hh_tes!W11=0,"",RES_hh_tes!W11/RES_hh_fec!W11)</f>
        <v>0.84482437051370207</v>
      </c>
      <c r="X11" s="78">
        <f>IF(RES_hh_tes!X11=0,"",RES_hh_tes!X11/RES_hh_fec!X11)</f>
        <v>0.8489818985068438</v>
      </c>
      <c r="Y11" s="78">
        <f>IF(RES_hh_tes!Y11=0,"",RES_hh_tes!Y11/RES_hh_fec!Y11)</f>
        <v>0.85312123199773859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1.5122346836823248</v>
      </c>
      <c r="C12" s="78">
        <f>IF(RES_hh_tes!C12=0,"",RES_hh_tes!C12/RES_hh_fec!C12)</f>
        <v>1.5301092389620339</v>
      </c>
      <c r="D12" s="78">
        <f>IF(RES_hh_tes!D12=0,"",RES_hh_tes!D12/RES_hh_fec!D12)</f>
        <v>1.5756589095833</v>
      </c>
      <c r="E12" s="78">
        <f>IF(RES_hh_tes!E12=0,"",RES_hh_tes!E12/RES_hh_fec!E12)</f>
        <v>1.6425987808893192</v>
      </c>
      <c r="F12" s="78">
        <f>IF(RES_hh_tes!F12=0,"",RES_hh_tes!F12/RES_hh_fec!F12)</f>
        <v>1.7357290796895006</v>
      </c>
      <c r="G12" s="78">
        <f>IF(RES_hh_tes!G12=0,"",RES_hh_tes!G12/RES_hh_fec!G12)</f>
        <v>1.8299473853328492</v>
      </c>
      <c r="H12" s="78">
        <f>IF(RES_hh_tes!H12=0,"",RES_hh_tes!H12/RES_hh_fec!H12)</f>
        <v>1.9235880145785156</v>
      </c>
      <c r="I12" s="78">
        <f>IF(RES_hh_tes!I12=0,"",RES_hh_tes!I12/RES_hh_fec!I12)</f>
        <v>2.010403988609101</v>
      </c>
      <c r="J12" s="78">
        <f>IF(RES_hh_tes!J12=0,"",RES_hh_tes!J12/RES_hh_fec!J12)</f>
        <v>2.0978784732330378</v>
      </c>
      <c r="K12" s="78">
        <f>IF(RES_hh_tes!K12=0,"",RES_hh_tes!K12/RES_hh_fec!K12)</f>
        <v>2.1864122575723859</v>
      </c>
      <c r="L12" s="78">
        <f>IF(RES_hh_tes!L12=0,"",RES_hh_tes!L12/RES_hh_fec!L12)</f>
        <v>2.2839396083781973</v>
      </c>
      <c r="M12" s="78">
        <f>IF(RES_hh_tes!M12=0,"",RES_hh_tes!M12/RES_hh_fec!M12)</f>
        <v>2.3933421960264472</v>
      </c>
      <c r="N12" s="78">
        <f>IF(RES_hh_tes!N12=0,"",RES_hh_tes!N12/RES_hh_fec!N12)</f>
        <v>2.5184763632752341</v>
      </c>
      <c r="O12" s="78">
        <f>IF(RES_hh_tes!O12=0,"",RES_hh_tes!O12/RES_hh_fec!O12)</f>
        <v>2.6377744774279255</v>
      </c>
      <c r="P12" s="78">
        <f>IF(RES_hh_tes!P12=0,"",RES_hh_tes!P12/RES_hh_fec!P12)</f>
        <v>2.7533148686269899</v>
      </c>
      <c r="Q12" s="78">
        <f>IF(RES_hh_tes!Q12=0,"",RES_hh_tes!Q12/RES_hh_fec!Q12)</f>
        <v>2.859279222921288</v>
      </c>
      <c r="R12" s="78">
        <f>IF(RES_hh_tes!R12=0,"",RES_hh_tes!R12/RES_hh_fec!R12)</f>
        <v>2.9514658535544736</v>
      </c>
      <c r="S12" s="78">
        <f>IF(RES_hh_tes!S12=0,"",RES_hh_tes!S12/RES_hh_fec!S12)</f>
        <v>3.0290938573323483</v>
      </c>
      <c r="T12" s="78">
        <f>IF(RES_hh_tes!T12=0,"",RES_hh_tes!T12/RES_hh_fec!T12)</f>
        <v>3.1015037049807219</v>
      </c>
      <c r="U12" s="78">
        <f>IF(RES_hh_tes!U12=0,"",RES_hh_tes!U12/RES_hh_fec!U12)</f>
        <v>3.1678946944047035</v>
      </c>
      <c r="V12" s="78">
        <f>IF(RES_hh_tes!V12=0,"",RES_hh_tes!V12/RES_hh_fec!V12)</f>
        <v>3.233657679145479</v>
      </c>
      <c r="W12" s="78">
        <f>IF(RES_hh_tes!W12=0,"",RES_hh_tes!W12/RES_hh_fec!W12)</f>
        <v>3.2977619933419602</v>
      </c>
      <c r="X12" s="78">
        <f>IF(RES_hh_tes!X12=0,"",RES_hh_tes!X12/RES_hh_fec!X12)</f>
        <v>3.3642418419737168</v>
      </c>
      <c r="Y12" s="78">
        <f>IF(RES_hh_tes!Y12=0,"",RES_hh_tes!Y12/RES_hh_fec!Y12)</f>
        <v>3.4207307558976097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0.69369653448490121</v>
      </c>
      <c r="C13" s="79">
        <f>IF(RES_hh_tes!C13=0,"",RES_hh_tes!C13/RES_hh_fec!C13)</f>
        <v>0.69855963957160661</v>
      </c>
      <c r="D13" s="79">
        <f>IF(RES_hh_tes!D13=0,"",RES_hh_tes!D13/RES_hh_fec!D13)</f>
        <v>0.70608481412495294</v>
      </c>
      <c r="E13" s="79">
        <f>IF(RES_hh_tes!E13=0,"",RES_hh_tes!E13/RES_hh_fec!E13)</f>
        <v>0.71161017667101956</v>
      </c>
      <c r="F13" s="79">
        <f>IF(RES_hh_tes!F13=0,"",RES_hh_tes!F13/RES_hh_fec!F13)</f>
        <v>0.71557006588067307</v>
      </c>
      <c r="G13" s="79">
        <f>IF(RES_hh_tes!G13=0,"",RES_hh_tes!G13/RES_hh_fec!G13)</f>
        <v>0.71811217607774502</v>
      </c>
      <c r="H13" s="79">
        <f>IF(RES_hh_tes!H13=0,"",RES_hh_tes!H13/RES_hh_fec!H13)</f>
        <v>0.72207638913641004</v>
      </c>
      <c r="I13" s="79">
        <f>IF(RES_hh_tes!I13=0,"",RES_hh_tes!I13/RES_hh_fec!I13)</f>
        <v>0.72605484595094161</v>
      </c>
      <c r="J13" s="79">
        <f>IF(RES_hh_tes!J13=0,"",RES_hh_tes!J13/RES_hh_fec!J13)</f>
        <v>0.73208450550728721</v>
      </c>
      <c r="K13" s="79">
        <f>IF(RES_hh_tes!K13=0,"",RES_hh_tes!K13/RES_hh_fec!K13)</f>
        <v>0.73713156525223333</v>
      </c>
      <c r="L13" s="79">
        <f>IF(RES_hh_tes!L13=0,"",RES_hh_tes!L13/RES_hh_fec!L13)</f>
        <v>0.74137424408931274</v>
      </c>
      <c r="M13" s="79">
        <f>IF(RES_hh_tes!M13=0,"",RES_hh_tes!M13/RES_hh_fec!M13)</f>
        <v>0.74507817342330762</v>
      </c>
      <c r="N13" s="79">
        <f>IF(RES_hh_tes!N13=0,"",RES_hh_tes!N13/RES_hh_fec!N13)</f>
        <v>0.75094982575134972</v>
      </c>
      <c r="O13" s="79">
        <f>IF(RES_hh_tes!O13=0,"",RES_hh_tes!O13/RES_hh_fec!O13)</f>
        <v>0.75649013588115277</v>
      </c>
      <c r="P13" s="79">
        <f>IF(RES_hh_tes!P13=0,"",RES_hh_tes!P13/RES_hh_fec!P13)</f>
        <v>0.75912684087646209</v>
      </c>
      <c r="Q13" s="79">
        <f>IF(RES_hh_tes!Q13=0,"",RES_hh_tes!Q13/RES_hh_fec!Q13)</f>
        <v>0.76162812747335262</v>
      </c>
      <c r="R13" s="79">
        <f>IF(RES_hh_tes!R13=0,"",RES_hh_tes!R13/RES_hh_fec!R13)</f>
        <v>0.7661334018279764</v>
      </c>
      <c r="S13" s="79">
        <f>IF(RES_hh_tes!S13=0,"",RES_hh_tes!S13/RES_hh_fec!S13)</f>
        <v>0.77569968098504916</v>
      </c>
      <c r="T13" s="79">
        <f>IF(RES_hh_tes!T13=0,"",RES_hh_tes!T13/RES_hh_fec!T13)</f>
        <v>0.78791925539135854</v>
      </c>
      <c r="U13" s="79">
        <f>IF(RES_hh_tes!U13=0,"",RES_hh_tes!U13/RES_hh_fec!U13)</f>
        <v>0.808114386690447</v>
      </c>
      <c r="V13" s="79">
        <f>IF(RES_hh_tes!V13=0,"",RES_hh_tes!V13/RES_hh_fec!V13)</f>
        <v>0.82415674144959628</v>
      </c>
      <c r="W13" s="79">
        <f>IF(RES_hh_tes!W13=0,"",RES_hh_tes!W13/RES_hh_fec!W13)</f>
        <v>0.84036630567810577</v>
      </c>
      <c r="X13" s="79">
        <f>IF(RES_hh_tes!X13=0,"",RES_hh_tes!X13/RES_hh_fec!X13)</f>
        <v>0.85557464166557406</v>
      </c>
      <c r="Y13" s="79">
        <f>IF(RES_hh_tes!Y13=0,"",RES_hh_tes!Y13/RES_hh_fec!Y13)</f>
        <v>0.87906156702127813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1.7224603903789435</v>
      </c>
      <c r="C15" s="70">
        <f>IF(RES_hh_tes!C15=0,"",RES_hh_tes!C15/RES_hh_fec!C15)</f>
        <v>1.8424087682811037</v>
      </c>
      <c r="D15" s="70">
        <f>IF(RES_hh_tes!D15=0,"",RES_hh_tes!D15/RES_hh_fec!D15)</f>
        <v>1.9650426443922839</v>
      </c>
      <c r="E15" s="70">
        <f>IF(RES_hh_tes!E15=0,"",RES_hh_tes!E15/RES_hh_fec!E15)</f>
        <v>2.0743063257338257</v>
      </c>
      <c r="F15" s="70">
        <f>IF(RES_hh_tes!F15=0,"",RES_hh_tes!F15/RES_hh_fec!F15)</f>
        <v>2.1815519065431164</v>
      </c>
      <c r="G15" s="70">
        <f>IF(RES_hh_tes!G15=0,"",RES_hh_tes!G15/RES_hh_fec!G15)</f>
        <v>2.2959118157220617</v>
      </c>
      <c r="H15" s="70">
        <f>IF(RES_hh_tes!H15=0,"",RES_hh_tes!H15/RES_hh_fec!H15)</f>
        <v>2.4056345756016047</v>
      </c>
      <c r="I15" s="70">
        <f>IF(RES_hh_tes!I15=0,"",RES_hh_tes!I15/RES_hh_fec!I15)</f>
        <v>2.5053973073622591</v>
      </c>
      <c r="J15" s="70">
        <f>IF(RES_hh_tes!J15=0,"",RES_hh_tes!J15/RES_hh_fec!J15)</f>
        <v>2.5903717587002761</v>
      </c>
      <c r="K15" s="70">
        <f>IF(RES_hh_tes!K15=0,"",RES_hh_tes!K15/RES_hh_fec!K15)</f>
        <v>2.675762967979467</v>
      </c>
      <c r="L15" s="70">
        <f>IF(RES_hh_tes!L15=0,"",RES_hh_tes!L15/RES_hh_fec!L15)</f>
        <v>2.7720224531756323</v>
      </c>
      <c r="M15" s="70">
        <f>IF(RES_hh_tes!M15=0,"",RES_hh_tes!M15/RES_hh_fec!M15)</f>
        <v>2.8626475925856907</v>
      </c>
      <c r="N15" s="70">
        <f>IF(RES_hh_tes!N15=0,"",RES_hh_tes!N15/RES_hh_fec!N15)</f>
        <v>2.9491783273004204</v>
      </c>
      <c r="O15" s="70">
        <f>IF(RES_hh_tes!O15=0,"",RES_hh_tes!O15/RES_hh_fec!O15)</f>
        <v>3.0629504718296672</v>
      </c>
      <c r="P15" s="70">
        <f>IF(RES_hh_tes!P15=0,"",RES_hh_tes!P15/RES_hh_fec!P15)</f>
        <v>3.1543071724293039</v>
      </c>
      <c r="Q15" s="70">
        <f>IF(RES_hh_tes!Q15=0,"",RES_hh_tes!Q15/RES_hh_fec!Q15)</f>
        <v>3.2629657939517229</v>
      </c>
      <c r="R15" s="70">
        <f>IF(RES_hh_tes!R15=0,"",RES_hh_tes!R15/RES_hh_fec!R15)</f>
        <v>3.3701079165546126</v>
      </c>
      <c r="S15" s="70">
        <f>IF(RES_hh_tes!S15=0,"",RES_hh_tes!S15/RES_hh_fec!S15)</f>
        <v>3.4631129903002855</v>
      </c>
      <c r="T15" s="70">
        <f>IF(RES_hh_tes!T15=0,"",RES_hh_tes!T15/RES_hh_fec!T15)</f>
        <v>3.5502045752067808</v>
      </c>
      <c r="U15" s="70">
        <f>IF(RES_hh_tes!U15=0,"",RES_hh_tes!U15/RES_hh_fec!U15)</f>
        <v>3.6141483208392975</v>
      </c>
      <c r="V15" s="70">
        <f>IF(RES_hh_tes!V15=0,"",RES_hh_tes!V15/RES_hh_fec!V15)</f>
        <v>3.6538538100142239</v>
      </c>
      <c r="W15" s="70">
        <f>IF(RES_hh_tes!W15=0,"",RES_hh_tes!W15/RES_hh_fec!W15)</f>
        <v>3.6839473842382375</v>
      </c>
      <c r="X15" s="70">
        <f>IF(RES_hh_tes!X15=0,"",RES_hh_tes!X15/RES_hh_fec!X15)</f>
        <v>3.7054139571503537</v>
      </c>
      <c r="Y15" s="70">
        <f>IF(RES_hh_tes!Y15=0,"",RES_hh_tes!Y15/RES_hh_fec!Y15)</f>
        <v>3.7266388973032911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1.7224603903789435</v>
      </c>
      <c r="C16" s="78">
        <f>IF(RES_hh_tes!C16=0,"",RES_hh_tes!C16/RES_hh_fec!C16)</f>
        <v>1.8424087682811037</v>
      </c>
      <c r="D16" s="78">
        <f>IF(RES_hh_tes!D16=0,"",RES_hh_tes!D16/RES_hh_fec!D16)</f>
        <v>1.9650426443922839</v>
      </c>
      <c r="E16" s="78">
        <f>IF(RES_hh_tes!E16=0,"",RES_hh_tes!E16/RES_hh_fec!E16)</f>
        <v>2.0743063257338257</v>
      </c>
      <c r="F16" s="78">
        <f>IF(RES_hh_tes!F16=0,"",RES_hh_tes!F16/RES_hh_fec!F16)</f>
        <v>2.1815519065431164</v>
      </c>
      <c r="G16" s="78">
        <f>IF(RES_hh_tes!G16=0,"",RES_hh_tes!G16/RES_hh_fec!G16)</f>
        <v>2.2959118157220617</v>
      </c>
      <c r="H16" s="78">
        <f>IF(RES_hh_tes!H16=0,"",RES_hh_tes!H16/RES_hh_fec!H16)</f>
        <v>2.4056345756016047</v>
      </c>
      <c r="I16" s="78">
        <f>IF(RES_hh_tes!I16=0,"",RES_hh_tes!I16/RES_hh_fec!I16)</f>
        <v>2.5053973073622591</v>
      </c>
      <c r="J16" s="78">
        <f>IF(RES_hh_tes!J16=0,"",RES_hh_tes!J16/RES_hh_fec!J16)</f>
        <v>2.5903717587002761</v>
      </c>
      <c r="K16" s="78">
        <f>IF(RES_hh_tes!K16=0,"",RES_hh_tes!K16/RES_hh_fec!K16)</f>
        <v>2.675762967979467</v>
      </c>
      <c r="L16" s="78">
        <f>IF(RES_hh_tes!L16=0,"",RES_hh_tes!L16/RES_hh_fec!L16)</f>
        <v>2.7720224531756323</v>
      </c>
      <c r="M16" s="78">
        <f>IF(RES_hh_tes!M16=0,"",RES_hh_tes!M16/RES_hh_fec!M16)</f>
        <v>2.8626475925856907</v>
      </c>
      <c r="N16" s="78">
        <f>IF(RES_hh_tes!N16=0,"",RES_hh_tes!N16/RES_hh_fec!N16)</f>
        <v>2.9491783273004204</v>
      </c>
      <c r="O16" s="78">
        <f>IF(RES_hh_tes!O16=0,"",RES_hh_tes!O16/RES_hh_fec!O16)</f>
        <v>3.0629504718296672</v>
      </c>
      <c r="P16" s="78">
        <f>IF(RES_hh_tes!P16=0,"",RES_hh_tes!P16/RES_hh_fec!P16)</f>
        <v>3.1543071724293039</v>
      </c>
      <c r="Q16" s="78">
        <f>IF(RES_hh_tes!Q16=0,"",RES_hh_tes!Q16/RES_hh_fec!Q16)</f>
        <v>3.2629657939517229</v>
      </c>
      <c r="R16" s="78">
        <f>IF(RES_hh_tes!R16=0,"",RES_hh_tes!R16/RES_hh_fec!R16)</f>
        <v>3.3701079165546126</v>
      </c>
      <c r="S16" s="78">
        <f>IF(RES_hh_tes!S16=0,"",RES_hh_tes!S16/RES_hh_fec!S16)</f>
        <v>3.4631129903002855</v>
      </c>
      <c r="T16" s="78">
        <f>IF(RES_hh_tes!T16=0,"",RES_hh_tes!T16/RES_hh_fec!T16)</f>
        <v>3.5502045752067808</v>
      </c>
      <c r="U16" s="78">
        <f>IF(RES_hh_tes!U16=0,"",RES_hh_tes!U16/RES_hh_fec!U16)</f>
        <v>3.6141483208392975</v>
      </c>
      <c r="V16" s="78">
        <f>IF(RES_hh_tes!V16=0,"",RES_hh_tes!V16/RES_hh_fec!V16)</f>
        <v>3.6538538100142239</v>
      </c>
      <c r="W16" s="78">
        <f>IF(RES_hh_tes!W16=0,"",RES_hh_tes!W16/RES_hh_fec!W16)</f>
        <v>3.6839473842382375</v>
      </c>
      <c r="X16" s="78">
        <f>IF(RES_hh_tes!X16=0,"",RES_hh_tes!X16/RES_hh_fec!X16)</f>
        <v>3.7054139571503537</v>
      </c>
      <c r="Y16" s="78">
        <f>IF(RES_hh_tes!Y16=0,"",RES_hh_tes!Y16/RES_hh_fec!Y16)</f>
        <v>3.7266388973032911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0.58407283046002001</v>
      </c>
      <c r="C17" s="70">
        <f>IF(RES_hh_tes!C17=0,"",RES_hh_tes!C17/RES_hh_fec!C17)</f>
        <v>0.5882281814968231</v>
      </c>
      <c r="D17" s="70">
        <f>IF(RES_hh_tes!D17=0,"",RES_hh_tes!D17/RES_hh_fec!D17)</f>
        <v>0.59480870598054481</v>
      </c>
      <c r="E17" s="70">
        <f>IF(RES_hh_tes!E17=0,"",RES_hh_tes!E17/RES_hh_fec!E17)</f>
        <v>0.59918809237147841</v>
      </c>
      <c r="F17" s="70">
        <f>IF(RES_hh_tes!F17=0,"",RES_hh_tes!F17/RES_hh_fec!F17)</f>
        <v>0.60660178204606452</v>
      </c>
      <c r="G17" s="70">
        <f>IF(RES_hh_tes!G17=0,"",RES_hh_tes!G17/RES_hh_fec!G17)</f>
        <v>0.6158049532327089</v>
      </c>
      <c r="H17" s="70">
        <f>IF(RES_hh_tes!H17=0,"",RES_hh_tes!H17/RES_hh_fec!H17)</f>
        <v>0.62437958928130888</v>
      </c>
      <c r="I17" s="70">
        <f>IF(RES_hh_tes!I17=0,"",RES_hh_tes!I17/RES_hh_fec!I17)</f>
        <v>0.63728292921013729</v>
      </c>
      <c r="J17" s="70">
        <f>IF(RES_hh_tes!J17=0,"",RES_hh_tes!J17/RES_hh_fec!J17)</f>
        <v>0.64735185079521973</v>
      </c>
      <c r="K17" s="70">
        <f>IF(RES_hh_tes!K17=0,"",RES_hh_tes!K17/RES_hh_fec!K17)</f>
        <v>0.65956120019549047</v>
      </c>
      <c r="L17" s="70">
        <f>IF(RES_hh_tes!L17=0,"",RES_hh_tes!L17/RES_hh_fec!L17)</f>
        <v>0.67058335587279316</v>
      </c>
      <c r="M17" s="70">
        <f>IF(RES_hh_tes!M17=0,"",RES_hh_tes!M17/RES_hh_fec!M17)</f>
        <v>0.685907986860398</v>
      </c>
      <c r="N17" s="70">
        <f>IF(RES_hh_tes!N17=0,"",RES_hh_tes!N17/RES_hh_fec!N17)</f>
        <v>0.70128610908367683</v>
      </c>
      <c r="O17" s="70">
        <f>IF(RES_hh_tes!O17=0,"",RES_hh_tes!O17/RES_hh_fec!O17)</f>
        <v>0.71676563512981173</v>
      </c>
      <c r="P17" s="70">
        <f>IF(RES_hh_tes!P17=0,"",RES_hh_tes!P17/RES_hh_fec!P17)</f>
        <v>0.72351438168039106</v>
      </c>
      <c r="Q17" s="70">
        <f>IF(RES_hh_tes!Q17=0,"",RES_hh_tes!Q17/RES_hh_fec!Q17)</f>
        <v>0.73107060181983841</v>
      </c>
      <c r="R17" s="70">
        <f>IF(RES_hh_tes!R17=0,"",RES_hh_tes!R17/RES_hh_fec!R17)</f>
        <v>0.74040745169528144</v>
      </c>
      <c r="S17" s="70">
        <f>IF(RES_hh_tes!S17=0,"",RES_hh_tes!S17/RES_hh_fec!S17)</f>
        <v>0.75081027627014862</v>
      </c>
      <c r="T17" s="70">
        <f>IF(RES_hh_tes!T17=0,"",RES_hh_tes!T17/RES_hh_fec!T17)</f>
        <v>0.76200352976623176</v>
      </c>
      <c r="U17" s="70">
        <f>IF(RES_hh_tes!U17=0,"",RES_hh_tes!U17/RES_hh_fec!U17)</f>
        <v>0.77360411564939391</v>
      </c>
      <c r="V17" s="70">
        <f>IF(RES_hh_tes!V17=0,"",RES_hh_tes!V17/RES_hh_fec!V17)</f>
        <v>0.78217071892284962</v>
      </c>
      <c r="W17" s="70">
        <f>IF(RES_hh_tes!W17=0,"",RES_hh_tes!W17/RES_hh_fec!W17)</f>
        <v>0.79342798671502623</v>
      </c>
      <c r="X17" s="70">
        <f>IF(RES_hh_tes!X17=0,"",RES_hh_tes!X17/RES_hh_fec!X17)</f>
        <v>0.79891388484450221</v>
      </c>
      <c r="Y17" s="70">
        <f>IF(RES_hh_tes!Y17=0,"",RES_hh_tes!Y17/RES_hh_fec!Y17)</f>
        <v>0.80649381160445954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0.58507912035721876</v>
      </c>
      <c r="C19" s="78">
        <f>IF(RES_hh_tes!C19=0,"",RES_hh_tes!C19/RES_hh_fec!C19)</f>
        <v>0.58906519944748414</v>
      </c>
      <c r="D19" s="78">
        <f>IF(RES_hh_tes!D19=0,"",RES_hh_tes!D19/RES_hh_fec!D19)</f>
        <v>0.59260144678916737</v>
      </c>
      <c r="E19" s="78">
        <f>IF(RES_hh_tes!E19=0,"",RES_hh_tes!E19/RES_hh_fec!E19)</f>
        <v>0.59545308775749872</v>
      </c>
      <c r="F19" s="78">
        <f>IF(RES_hh_tes!F19=0,"",RES_hh_tes!F19/RES_hh_fec!F19)</f>
        <v>0.59894886447907703</v>
      </c>
      <c r="G19" s="78">
        <f>IF(RES_hh_tes!G19=0,"",RES_hh_tes!G19/RES_hh_fec!G19)</f>
        <v>0.60405831318805714</v>
      </c>
      <c r="H19" s="78">
        <f>IF(RES_hh_tes!H19=0,"",RES_hh_tes!H19/RES_hh_fec!H19)</f>
        <v>0.6102441411797791</v>
      </c>
      <c r="I19" s="78">
        <f>IF(RES_hh_tes!I19=0,"",RES_hh_tes!I19/RES_hh_fec!I19)</f>
        <v>0.61420528960823917</v>
      </c>
      <c r="J19" s="78">
        <f>IF(RES_hh_tes!J19=0,"",RES_hh_tes!J19/RES_hh_fec!J19)</f>
        <v>0.61602064304915372</v>
      </c>
      <c r="K19" s="78">
        <f>IF(RES_hh_tes!K19=0,"",RES_hh_tes!K19/RES_hh_fec!K19)</f>
        <v>0.61945883211356734</v>
      </c>
      <c r="L19" s="78">
        <f>IF(RES_hh_tes!L19=0,"",RES_hh_tes!L19/RES_hh_fec!L19)</f>
        <v>0.62277686825006573</v>
      </c>
      <c r="M19" s="78">
        <f>IF(RES_hh_tes!M19=0,"",RES_hh_tes!M19/RES_hh_fec!M19)</f>
        <v>0.626223397568199</v>
      </c>
      <c r="N19" s="78">
        <f>IF(RES_hh_tes!N19=0,"",RES_hh_tes!N19/RES_hh_fec!N19)</f>
        <v>0.6311711182650569</v>
      </c>
      <c r="O19" s="78">
        <f>IF(RES_hh_tes!O19=0,"",RES_hh_tes!O19/RES_hh_fec!O19)</f>
        <v>0.63938030317636563</v>
      </c>
      <c r="P19" s="78">
        <f>IF(RES_hh_tes!P19=0,"",RES_hh_tes!P19/RES_hh_fec!P19)</f>
        <v>0.65256286323339108</v>
      </c>
      <c r="Q19" s="78">
        <f>IF(RES_hh_tes!Q19=0,"",RES_hh_tes!Q19/RES_hh_fec!Q19)</f>
        <v>0.67223741603201825</v>
      </c>
      <c r="R19" s="78">
        <f>IF(RES_hh_tes!R19=0,"",RES_hh_tes!R19/RES_hh_fec!R19)</f>
        <v>0.69287932136424979</v>
      </c>
      <c r="S19" s="78">
        <f>IF(RES_hh_tes!S19=0,"",RES_hh_tes!S19/RES_hh_fec!S19)</f>
        <v>0.71201615769461146</v>
      </c>
      <c r="T19" s="78">
        <f>IF(RES_hh_tes!T19=0,"",RES_hh_tes!T19/RES_hh_fec!T19)</f>
        <v>0.7295978239885591</v>
      </c>
      <c r="U19" s="78">
        <f>IF(RES_hh_tes!U19=0,"",RES_hh_tes!U19/RES_hh_fec!U19)</f>
        <v>0.74330782607672874</v>
      </c>
      <c r="V19" s="78">
        <f>IF(RES_hh_tes!V19=0,"",RES_hh_tes!V19/RES_hh_fec!V19)</f>
        <v>0.75683651936984653</v>
      </c>
      <c r="W19" s="78">
        <f>IF(RES_hh_tes!W19=0,"",RES_hh_tes!W19/RES_hh_fec!W19)</f>
        <v>0.77084257236905895</v>
      </c>
      <c r="X19" s="78">
        <f>IF(RES_hh_tes!X19=0,"",RES_hh_tes!X19/RES_hh_fec!X19)</f>
        <v>0.78428407200689565</v>
      </c>
      <c r="Y19" s="78">
        <f>IF(RES_hh_tes!Y19=0,"",RES_hh_tes!Y19/RES_hh_fec!Y19)</f>
        <v>0.79325909453816612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0.52726935100878281</v>
      </c>
      <c r="C20" s="78">
        <f>IF(RES_hh_tes!C20=0,"",RES_hh_tes!C20/RES_hh_fec!C20)</f>
        <v>0.52884490535152762</v>
      </c>
      <c r="D20" s="78">
        <f>IF(RES_hh_tes!D20=0,"",RES_hh_tes!D20/RES_hh_fec!D20)</f>
        <v>0.53059481548980258</v>
      </c>
      <c r="E20" s="78">
        <f>IF(RES_hh_tes!E20=0,"",RES_hh_tes!E20/RES_hh_fec!E20)</f>
        <v>0.53233971548982273</v>
      </c>
      <c r="F20" s="78">
        <f>IF(RES_hh_tes!F20=0,"",RES_hh_tes!F20/RES_hh_fec!F20)</f>
        <v>0.53402563651197477</v>
      </c>
      <c r="G20" s="78">
        <f>IF(RES_hh_tes!G20=0,"",RES_hh_tes!G20/RES_hh_fec!G20)</f>
        <v>0.53483949358530913</v>
      </c>
      <c r="H20" s="78">
        <f>IF(RES_hh_tes!H20=0,"",RES_hh_tes!H20/RES_hh_fec!H20)</f>
        <v>0.53547889859136932</v>
      </c>
      <c r="I20" s="78">
        <f>IF(RES_hh_tes!I20=0,"",RES_hh_tes!I20/RES_hh_fec!I20)</f>
        <v>0.53675983243952574</v>
      </c>
      <c r="J20" s="78">
        <f>IF(RES_hh_tes!J20=0,"",RES_hh_tes!J20/RES_hh_fec!J20)</f>
        <v>0.54066067783029781</v>
      </c>
      <c r="K20" s="78">
        <f>IF(RES_hh_tes!K20=0,"",RES_hh_tes!K20/RES_hh_fec!K20)</f>
        <v>0.54562808035880395</v>
      </c>
      <c r="L20" s="78">
        <f>IF(RES_hh_tes!L20=0,"",RES_hh_tes!L20/RES_hh_fec!L20)</f>
        <v>0.55150929639821311</v>
      </c>
      <c r="M20" s="78">
        <f>IF(RES_hh_tes!M20=0,"",RES_hh_tes!M20/RES_hh_fec!M20)</f>
        <v>0.55790437407434235</v>
      </c>
      <c r="N20" s="78">
        <f>IF(RES_hh_tes!N20=0,"",RES_hh_tes!N20/RES_hh_fec!N20)</f>
        <v>0.56716204918713853</v>
      </c>
      <c r="O20" s="78">
        <f>IF(RES_hh_tes!O20=0,"",RES_hh_tes!O20/RES_hh_fec!O20)</f>
        <v>0.57858456784672241</v>
      </c>
      <c r="P20" s="78">
        <f>IF(RES_hh_tes!P20=0,"",RES_hh_tes!P20/RES_hh_fec!P20)</f>
        <v>0.58446114393933901</v>
      </c>
      <c r="Q20" s="78">
        <f>IF(RES_hh_tes!Q20=0,"",RES_hh_tes!Q20/RES_hh_fec!Q20)</f>
        <v>0.59359926008911756</v>
      </c>
      <c r="R20" s="78">
        <f>IF(RES_hh_tes!R20=0,"",RES_hh_tes!R20/RES_hh_fec!R20)</f>
        <v>0.60325894947016301</v>
      </c>
      <c r="S20" s="78">
        <f>IF(RES_hh_tes!S20=0,"",RES_hh_tes!S20/RES_hh_fec!S20)</f>
        <v>0.6192973371523518</v>
      </c>
      <c r="T20" s="78">
        <f>IF(RES_hh_tes!T20=0,"",RES_hh_tes!T20/RES_hh_fec!T20)</f>
        <v>0.6387432261708027</v>
      </c>
      <c r="U20" s="78">
        <f>IF(RES_hh_tes!U20=0,"",RES_hh_tes!U20/RES_hh_fec!U20)</f>
        <v>0.65716620573423412</v>
      </c>
      <c r="V20" s="78">
        <f>IF(RES_hh_tes!V20=0,"",RES_hh_tes!V20/RES_hh_fec!V20)</f>
        <v>0.66812345033858545</v>
      </c>
      <c r="W20" s="78">
        <f>IF(RES_hh_tes!W20=0,"",RES_hh_tes!W20/RES_hh_fec!W20)</f>
        <v>0.67531607367155777</v>
      </c>
      <c r="X20" s="78">
        <f>IF(RES_hh_tes!X20=0,"",RES_hh_tes!X20/RES_hh_fec!X20)</f>
        <v>0.68603603923865164</v>
      </c>
      <c r="Y20" s="78">
        <f>IF(RES_hh_tes!Y20=0,"",RES_hh_tes!Y20/RES_hh_fec!Y20)</f>
        <v>0.69909322391358886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0.54600521272642033</v>
      </c>
      <c r="C21" s="78">
        <f>IF(RES_hh_tes!C21=0,"",RES_hh_tes!C21/RES_hh_fec!C21)</f>
        <v>0.55157412528260008</v>
      </c>
      <c r="D21" s="78">
        <f>IF(RES_hh_tes!D21=0,"",RES_hh_tes!D21/RES_hh_fec!D21)</f>
        <v>0.56183546364075154</v>
      </c>
      <c r="E21" s="78">
        <f>IF(RES_hh_tes!E21=0,"",RES_hh_tes!E21/RES_hh_fec!E21)</f>
        <v>0.57079040843953166</v>
      </c>
      <c r="F21" s="78">
        <f>IF(RES_hh_tes!F21=0,"",RES_hh_tes!F21/RES_hh_fec!F21)</f>
        <v>0.57887324893727676</v>
      </c>
      <c r="G21" s="78">
        <f>IF(RES_hh_tes!G21=0,"",RES_hh_tes!G21/RES_hh_fec!G21)</f>
        <v>0.58427562249924025</v>
      </c>
      <c r="H21" s="78">
        <f>IF(RES_hh_tes!H21=0,"",RES_hh_tes!H21/RES_hh_fec!H21)</f>
        <v>0.58990020669187082</v>
      </c>
      <c r="I21" s="78">
        <f>IF(RES_hh_tes!I21=0,"",RES_hh_tes!I21/RES_hh_fec!I21)</f>
        <v>0.59570713919072105</v>
      </c>
      <c r="J21" s="78">
        <f>IF(RES_hh_tes!J21=0,"",RES_hh_tes!J21/RES_hh_fec!J21)</f>
        <v>0.60445981873131649</v>
      </c>
      <c r="K21" s="78">
        <f>IF(RES_hh_tes!K21=0,"",RES_hh_tes!K21/RES_hh_fec!K21)</f>
        <v>0.61347435095025327</v>
      </c>
      <c r="L21" s="78">
        <f>IF(RES_hh_tes!L21=0,"",RES_hh_tes!L21/RES_hh_fec!L21)</f>
        <v>0.62271617465586304</v>
      </c>
      <c r="M21" s="78">
        <f>IF(RES_hh_tes!M21=0,"",RES_hh_tes!M21/RES_hh_fec!M21)</f>
        <v>0.63209308673167575</v>
      </c>
      <c r="N21" s="78">
        <f>IF(RES_hh_tes!N21=0,"",RES_hh_tes!N21/RES_hh_fec!N21)</f>
        <v>0.64216397166608197</v>
      </c>
      <c r="O21" s="78">
        <f>IF(RES_hh_tes!O21=0,"",RES_hh_tes!O21/RES_hh_fec!O21)</f>
        <v>0.65082316830271147</v>
      </c>
      <c r="P21" s="78">
        <f>IF(RES_hh_tes!P21=0,"",RES_hh_tes!P21/RES_hh_fec!P21)</f>
        <v>0.65536213288114376</v>
      </c>
      <c r="Q21" s="78">
        <f>IF(RES_hh_tes!Q21=0,"",RES_hh_tes!Q21/RES_hh_fec!Q21)</f>
        <v>0.66623861230409853</v>
      </c>
      <c r="R21" s="78">
        <f>IF(RES_hh_tes!R21=0,"",RES_hh_tes!R21/RES_hh_fec!R21)</f>
        <v>0.68268896385045663</v>
      </c>
      <c r="S21" s="78">
        <f>IF(RES_hh_tes!S21=0,"",RES_hh_tes!S21/RES_hh_fec!S21)</f>
        <v>0.70187022409238631</v>
      </c>
      <c r="T21" s="78">
        <f>IF(RES_hh_tes!T21=0,"",RES_hh_tes!T21/RES_hh_fec!T21)</f>
        <v>0.71951738440471702</v>
      </c>
      <c r="U21" s="78">
        <f>IF(RES_hh_tes!U21=0,"",RES_hh_tes!U21/RES_hh_fec!U21)</f>
        <v>0.73458570938715773</v>
      </c>
      <c r="V21" s="78">
        <f>IF(RES_hh_tes!V21=0,"",RES_hh_tes!V21/RES_hh_fec!V21)</f>
        <v>0.74836762043973826</v>
      </c>
      <c r="W21" s="78">
        <f>IF(RES_hh_tes!W21=0,"",RES_hh_tes!W21/RES_hh_fec!W21)</f>
        <v>0.759546169391495</v>
      </c>
      <c r="X21" s="78">
        <f>IF(RES_hh_tes!X21=0,"",RES_hh_tes!X21/RES_hh_fec!X21)</f>
        <v>0.77116504113064999</v>
      </c>
      <c r="Y21" s="78">
        <f>IF(RES_hh_tes!Y21=0,"",RES_hh_tes!Y21/RES_hh_fec!Y21)</f>
        <v>0.78073288527847007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0.47714258677644505</v>
      </c>
      <c r="C22" s="78">
        <f>IF(RES_hh_tes!C22=0,"",RES_hh_tes!C22/RES_hh_fec!C22)</f>
        <v>0.48569229559678057</v>
      </c>
      <c r="D22" s="78">
        <f>IF(RES_hh_tes!D22=0,"",RES_hh_tes!D22/RES_hh_fec!D22)</f>
        <v>0.49670941023172194</v>
      </c>
      <c r="E22" s="78">
        <f>IF(RES_hh_tes!E22=0,"",RES_hh_tes!E22/RES_hh_fec!E22)</f>
        <v>0.50859570703721668</v>
      </c>
      <c r="F22" s="78">
        <f>IF(RES_hh_tes!F22=0,"",RES_hh_tes!F22/RES_hh_fec!F22)</f>
        <v>0.52119953231051397</v>
      </c>
      <c r="G22" s="78">
        <f>IF(RES_hh_tes!G22=0,"",RES_hh_tes!G22/RES_hh_fec!G22)</f>
        <v>0.54277008372770019</v>
      </c>
      <c r="H22" s="78">
        <f>IF(RES_hh_tes!H22=0,"",RES_hh_tes!H22/RES_hh_fec!H22)</f>
        <v>0.56234903516745194</v>
      </c>
      <c r="I22" s="78">
        <f>IF(RES_hh_tes!I22=0,"",RES_hh_tes!I22/RES_hh_fec!I22)</f>
        <v>0.58483006613398836</v>
      </c>
      <c r="J22" s="78">
        <f>IF(RES_hh_tes!J22=0,"",RES_hh_tes!J22/RES_hh_fec!J22)</f>
        <v>0.60691539044370979</v>
      </c>
      <c r="K22" s="78">
        <f>IF(RES_hh_tes!K22=0,"",RES_hh_tes!K22/RES_hh_fec!K22)</f>
        <v>0.62948410904974084</v>
      </c>
      <c r="L22" s="78">
        <f>IF(RES_hh_tes!L22=0,"",RES_hh_tes!L22/RES_hh_fec!L22)</f>
        <v>0.65226388899925836</v>
      </c>
      <c r="M22" s="78">
        <f>IF(RES_hh_tes!M22=0,"",RES_hh_tes!M22/RES_hh_fec!M22)</f>
        <v>0.67756230427440856</v>
      </c>
      <c r="N22" s="78">
        <f>IF(RES_hh_tes!N22=0,"",RES_hh_tes!N22/RES_hh_fec!N22)</f>
        <v>0.70236995055199525</v>
      </c>
      <c r="O22" s="78">
        <f>IF(RES_hh_tes!O22=0,"",RES_hh_tes!O22/RES_hh_fec!O22)</f>
        <v>0.7205655846192659</v>
      </c>
      <c r="P22" s="78">
        <f>IF(RES_hh_tes!P22=0,"",RES_hh_tes!P22/RES_hh_fec!P22)</f>
        <v>0.72454956177666641</v>
      </c>
      <c r="Q22" s="78">
        <f>IF(RES_hh_tes!Q22=0,"",RES_hh_tes!Q22/RES_hh_fec!Q22)</f>
        <v>0.72984788787480426</v>
      </c>
      <c r="R22" s="78">
        <f>IF(RES_hh_tes!R22=0,"",RES_hh_tes!R22/RES_hh_fec!R22)</f>
        <v>0.73634311070565239</v>
      </c>
      <c r="S22" s="78">
        <f>IF(RES_hh_tes!S22=0,"",RES_hh_tes!S22/RES_hh_fec!S22)</f>
        <v>0.74474103801576075</v>
      </c>
      <c r="T22" s="78">
        <f>IF(RES_hh_tes!T22=0,"",RES_hh_tes!T22/RES_hh_fec!T22)</f>
        <v>0.75382250241121007</v>
      </c>
      <c r="U22" s="78">
        <f>IF(RES_hh_tes!U22=0,"",RES_hh_tes!U22/RES_hh_fec!U22)</f>
        <v>0.7641672091054682</v>
      </c>
      <c r="V22" s="78">
        <f>IF(RES_hh_tes!V22=0,"",RES_hh_tes!V22/RES_hh_fec!V22)</f>
        <v>0.77632239136531989</v>
      </c>
      <c r="W22" s="78">
        <f>IF(RES_hh_tes!W22=0,"",RES_hh_tes!W22/RES_hh_fec!W22)</f>
        <v>0.79185145133321244</v>
      </c>
      <c r="X22" s="78">
        <f>IF(RES_hh_tes!X22=0,"",RES_hh_tes!X22/RES_hh_fec!X22)</f>
        <v>0.80594465108712221</v>
      </c>
      <c r="Y22" s="78">
        <f>IF(RES_hh_tes!Y22=0,"",RES_hh_tes!Y22/RES_hh_fec!Y22)</f>
        <v>0.81990936354241961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0.80380668606006223</v>
      </c>
      <c r="C24" s="78">
        <f>IF(RES_hh_tes!C24=0,"",RES_hh_tes!C24/RES_hh_fec!C24)</f>
        <v>0.80582024664385465</v>
      </c>
      <c r="D24" s="78">
        <f>IF(RES_hh_tes!D24=0,"",RES_hh_tes!D24/RES_hh_fec!D24)</f>
        <v>0.807501968523342</v>
      </c>
      <c r="E24" s="78">
        <f>IF(RES_hh_tes!E24=0,"",RES_hh_tes!E24/RES_hh_fec!E24)</f>
        <v>0.8094626601829098</v>
      </c>
      <c r="F24" s="78">
        <f>IF(RES_hh_tes!F24=0,"",RES_hh_tes!F24/RES_hh_fec!F24)</f>
        <v>0.81232615558006083</v>
      </c>
      <c r="G24" s="78">
        <f>IF(RES_hh_tes!G24=0,"",RES_hh_tes!G24/RES_hh_fec!G24)</f>
        <v>0.81499666494393053</v>
      </c>
      <c r="H24" s="78">
        <f>IF(RES_hh_tes!H24=0,"",RES_hh_tes!H24/RES_hh_fec!H24)</f>
        <v>0.81802641198274206</v>
      </c>
      <c r="I24" s="78">
        <f>IF(RES_hh_tes!I24=0,"",RES_hh_tes!I24/RES_hh_fec!I24)</f>
        <v>0.82105251158305226</v>
      </c>
      <c r="J24" s="78">
        <f>IF(RES_hh_tes!J24=0,"",RES_hh_tes!J24/RES_hh_fec!J24)</f>
        <v>0.82565423330331156</v>
      </c>
      <c r="K24" s="78">
        <f>IF(RES_hh_tes!K24=0,"",RES_hh_tes!K24/RES_hh_fec!K24)</f>
        <v>0.8303667061590545</v>
      </c>
      <c r="L24" s="78">
        <f>IF(RES_hh_tes!L24=0,"",RES_hh_tes!L24/RES_hh_fec!L24)</f>
        <v>0.83534350453477735</v>
      </c>
      <c r="M24" s="78">
        <f>IF(RES_hh_tes!M24=0,"",RES_hh_tes!M24/RES_hh_fec!M24)</f>
        <v>0.84051745039901438</v>
      </c>
      <c r="N24" s="78">
        <f>IF(RES_hh_tes!N24=0,"",RES_hh_tes!N24/RES_hh_fec!N24)</f>
        <v>0.84663130601551639</v>
      </c>
      <c r="O24" s="78">
        <f>IF(RES_hh_tes!O24=0,"",RES_hh_tes!O24/RES_hh_fec!O24)</f>
        <v>0.85230806097546952</v>
      </c>
      <c r="P24" s="78">
        <f>IF(RES_hh_tes!P24=0,"",RES_hh_tes!P24/RES_hh_fec!P24)</f>
        <v>0.85437130671169792</v>
      </c>
      <c r="Q24" s="78">
        <f>IF(RES_hh_tes!Q24=0,"",RES_hh_tes!Q24/RES_hh_fec!Q24)</f>
        <v>0.85615325130425757</v>
      </c>
      <c r="R24" s="78">
        <f>IF(RES_hh_tes!R24=0,"",RES_hh_tes!R24/RES_hh_fec!R24)</f>
        <v>0.85885624210633138</v>
      </c>
      <c r="S24" s="78">
        <f>IF(RES_hh_tes!S24=0,"",RES_hh_tes!S24/RES_hh_fec!S24)</f>
        <v>0.86337423667234026</v>
      </c>
      <c r="T24" s="78">
        <f>IF(RES_hh_tes!T24=0,"",RES_hh_tes!T24/RES_hh_fec!T24)</f>
        <v>0.86943442990391628</v>
      </c>
      <c r="U24" s="78">
        <f>IF(RES_hh_tes!U24=0,"",RES_hh_tes!U24/RES_hh_fec!U24)</f>
        <v>0.87644778611913254</v>
      </c>
      <c r="V24" s="78">
        <f>IF(RES_hh_tes!V24=0,"",RES_hh_tes!V24/RES_hh_fec!V24)</f>
        <v>0.88309296764162037</v>
      </c>
      <c r="W24" s="78">
        <f>IF(RES_hh_tes!W24=0,"",RES_hh_tes!W24/RES_hh_fec!W24)</f>
        <v>0.88849125014866936</v>
      </c>
      <c r="X24" s="78">
        <f>IF(RES_hh_tes!X24=0,"",RES_hh_tes!X24/RES_hh_fec!X24)</f>
        <v>0.89297737829305601</v>
      </c>
      <c r="Y24" s="78">
        <f>IF(RES_hh_tes!Y24=0,"",RES_hh_tes!Y24/RES_hh_fec!Y24)</f>
        <v>0.89722862704467066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0.66004770076808816</v>
      </c>
      <c r="C25" s="79">
        <f>IF(RES_hh_tes!C25=0,"",RES_hh_tes!C25/RES_hh_fec!C25)</f>
        <v>0.66316651403082161</v>
      </c>
      <c r="D25" s="79">
        <f>IF(RES_hh_tes!D25=0,"",RES_hh_tes!D25/RES_hh_fec!D25)</f>
        <v>0.66625285382955646</v>
      </c>
      <c r="E25" s="79">
        <f>IF(RES_hh_tes!E25=0,"",RES_hh_tes!E25/RES_hh_fec!E25)</f>
        <v>0.66973572928952796</v>
      </c>
      <c r="F25" s="79">
        <f>IF(RES_hh_tes!F25=0,"",RES_hh_tes!F25/RES_hh_fec!F25)</f>
        <v>0.67354263846822637</v>
      </c>
      <c r="G25" s="79">
        <f>IF(RES_hh_tes!G25=0,"",RES_hh_tes!G25/RES_hh_fec!G25)</f>
        <v>0.67762845611383837</v>
      </c>
      <c r="H25" s="79">
        <f>IF(RES_hh_tes!H25=0,"",RES_hh_tes!H25/RES_hh_fec!H25)</f>
        <v>0.68229018932037955</v>
      </c>
      <c r="I25" s="79">
        <f>IF(RES_hh_tes!I25=0,"",RES_hh_tes!I25/RES_hh_fec!I25)</f>
        <v>0.68446744234220847</v>
      </c>
      <c r="J25" s="79">
        <f>IF(RES_hh_tes!J25=0,"",RES_hh_tes!J25/RES_hh_fec!J25)</f>
        <v>0.68530434773730242</v>
      </c>
      <c r="K25" s="79">
        <f>IF(RES_hh_tes!K25=0,"",RES_hh_tes!K25/RES_hh_fec!K25)</f>
        <v>0.68677497219714301</v>
      </c>
      <c r="L25" s="79">
        <f>IF(RES_hh_tes!L25=0,"",RES_hh_tes!L25/RES_hh_fec!L25)</f>
        <v>0.68857865885715674</v>
      </c>
      <c r="M25" s="79">
        <f>IF(RES_hh_tes!M25=0,"",RES_hh_tes!M25/RES_hh_fec!M25)</f>
        <v>0.69050481081985171</v>
      </c>
      <c r="N25" s="79">
        <f>IF(RES_hh_tes!N25=0,"",RES_hh_tes!N25/RES_hh_fec!N25)</f>
        <v>0.69376057863886176</v>
      </c>
      <c r="O25" s="79">
        <f>IF(RES_hh_tes!O25=0,"",RES_hh_tes!O25/RES_hh_fec!O25)</f>
        <v>0.69858707079871707</v>
      </c>
      <c r="P25" s="79">
        <f>IF(RES_hh_tes!P25=0,"",RES_hh_tes!P25/RES_hh_fec!P25)</f>
        <v>0.7046057203259265</v>
      </c>
      <c r="Q25" s="79">
        <f>IF(RES_hh_tes!Q25=0,"",RES_hh_tes!Q25/RES_hh_fec!Q25)</f>
        <v>0.7124689192761211</v>
      </c>
      <c r="R25" s="79">
        <f>IF(RES_hh_tes!R25=0,"",RES_hh_tes!R25/RES_hh_fec!R25)</f>
        <v>0.72107334836111725</v>
      </c>
      <c r="S25" s="79">
        <f>IF(RES_hh_tes!S25=0,"",RES_hh_tes!S25/RES_hh_fec!S25)</f>
        <v>0.73056264087996903</v>
      </c>
      <c r="T25" s="79">
        <f>IF(RES_hh_tes!T25=0,"",RES_hh_tes!T25/RES_hh_fec!T25)</f>
        <v>0.7411407367667292</v>
      </c>
      <c r="U25" s="79">
        <f>IF(RES_hh_tes!U25=0,"",RES_hh_tes!U25/RES_hh_fec!U25)</f>
        <v>0.75201957483776272</v>
      </c>
      <c r="V25" s="79">
        <f>IF(RES_hh_tes!V25=0,"",RES_hh_tes!V25/RES_hh_fec!V25)</f>
        <v>0.76267314365543681</v>
      </c>
      <c r="W25" s="79">
        <f>IF(RES_hh_tes!W25=0,"",RES_hh_tes!W25/RES_hh_fec!W25)</f>
        <v>0.77133596316613728</v>
      </c>
      <c r="X25" s="79">
        <f>IF(RES_hh_tes!X25=0,"",RES_hh_tes!X25/RES_hh_fec!X25)</f>
        <v>0.78078063781265761</v>
      </c>
      <c r="Y25" s="79">
        <f>IF(RES_hh_tes!Y25=0,"",RES_hh_tes!Y25/RES_hh_fec!Y25)</f>
        <v>0.78992191493798392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1.0000000000000007</v>
      </c>
      <c r="D26" s="81">
        <f>IF(RES_hh_tes!D26=0,"",RES_hh_tes!D26/RES_hh_fec!D26)</f>
        <v>1</v>
      </c>
      <c r="E26" s="81">
        <f>IF(RES_hh_tes!E26=0,"",RES_hh_tes!E26/RES_hh_fec!E26)</f>
        <v>0.99999999999999944</v>
      </c>
      <c r="F26" s="81">
        <f>IF(RES_hh_tes!F26=0,"",RES_hh_tes!F26/RES_hh_fec!F26)</f>
        <v>1.0000000000000002</v>
      </c>
      <c r="G26" s="81">
        <f>IF(RES_hh_tes!G26=0,"",RES_hh_tes!G26/RES_hh_fec!G26)</f>
        <v>0.99999999999999889</v>
      </c>
      <c r="H26" s="81">
        <f>IF(RES_hh_tes!H26=0,"",RES_hh_tes!H26/RES_hh_fec!H26)</f>
        <v>0.99999999999999944</v>
      </c>
      <c r="I26" s="81">
        <f>IF(RES_hh_tes!I26=0,"",RES_hh_tes!I26/RES_hh_fec!I26)</f>
        <v>1.0000000000000002</v>
      </c>
      <c r="J26" s="81">
        <f>IF(RES_hh_tes!J26=0,"",RES_hh_tes!J26/RES_hh_fec!J26)</f>
        <v>1.0000000000000018</v>
      </c>
      <c r="K26" s="81">
        <f>IF(RES_hh_tes!K26=0,"",RES_hh_tes!K26/RES_hh_fec!K26)</f>
        <v>0.999999999999998</v>
      </c>
      <c r="L26" s="81">
        <f>IF(RES_hh_tes!L26=0,"",RES_hh_tes!L26/RES_hh_fec!L26)</f>
        <v>1</v>
      </c>
      <c r="M26" s="81">
        <f>IF(RES_hh_tes!M26=0,"",RES_hh_tes!M26/RES_hh_fec!M26)</f>
        <v>0.99999999999999944</v>
      </c>
      <c r="N26" s="81">
        <f>IF(RES_hh_tes!N26=0,"",RES_hh_tes!N26/RES_hh_fec!N26)</f>
        <v>0.99999999999999833</v>
      </c>
      <c r="O26" s="81">
        <f>IF(RES_hh_tes!O26=0,"",RES_hh_tes!O26/RES_hh_fec!O26)</f>
        <v>1.000000000000002</v>
      </c>
      <c r="P26" s="81">
        <f>IF(RES_hh_tes!P26=0,"",RES_hh_tes!P26/RES_hh_fec!P26)</f>
        <v>0.99999999999999789</v>
      </c>
      <c r="Q26" s="81">
        <f>IF(RES_hh_tes!Q26=0,"",RES_hh_tes!Q26/RES_hh_fec!Q26)</f>
        <v>1.0000000000000036</v>
      </c>
      <c r="R26" s="81">
        <f>IF(RES_hh_tes!R26=0,"",RES_hh_tes!R26/RES_hh_fec!R26)</f>
        <v>0.99999999999999556</v>
      </c>
      <c r="S26" s="81">
        <f>IF(RES_hh_tes!S26=0,"",RES_hh_tes!S26/RES_hh_fec!S26)</f>
        <v>0.99999999999999611</v>
      </c>
      <c r="T26" s="81">
        <f>IF(RES_hh_tes!T26=0,"",RES_hh_tes!T26/RES_hh_fec!T26)</f>
        <v>0.999999999999998</v>
      </c>
      <c r="U26" s="81">
        <f>IF(RES_hh_tes!U26=0,"",RES_hh_tes!U26/RES_hh_fec!U26)</f>
        <v>1.0000000000000036</v>
      </c>
      <c r="V26" s="81">
        <f>IF(RES_hh_tes!V26=0,"",RES_hh_tes!V26/RES_hh_fec!V26)</f>
        <v>1.0000000000000018</v>
      </c>
      <c r="W26" s="81">
        <f>IF(RES_hh_tes!W26=0,"",RES_hh_tes!W26/RES_hh_fec!W26)</f>
        <v>1.0000000000000024</v>
      </c>
      <c r="X26" s="81">
        <f>IF(RES_hh_tes!X26=0,"",RES_hh_tes!X26/RES_hh_fec!X26)</f>
        <v>1.0000000000000007</v>
      </c>
      <c r="Y26" s="81">
        <f>IF(RES_hh_tes!Y26=0,"",RES_hh_tes!Y26/RES_hh_fec!Y26)</f>
        <v>1.0000000000000033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0.66232698338330331</v>
      </c>
      <c r="C27" s="70">
        <f>IF(RES_hh_tes!C27=0,"",RES_hh_tes!C27/RES_hh_fec!C27)</f>
        <v>0.66646004823584071</v>
      </c>
      <c r="D27" s="70">
        <f>IF(RES_hh_tes!D27=0,"",RES_hh_tes!D27/RES_hh_fec!D27)</f>
        <v>0.65787975435774382</v>
      </c>
      <c r="E27" s="70">
        <f>IF(RES_hh_tes!E27=0,"",RES_hh_tes!E27/RES_hh_fec!E27)</f>
        <v>0.68236783394349687</v>
      </c>
      <c r="F27" s="70">
        <f>IF(RES_hh_tes!F27=0,"",RES_hh_tes!F27/RES_hh_fec!F27)</f>
        <v>0.68286726651597818</v>
      </c>
      <c r="G27" s="70">
        <f>IF(RES_hh_tes!G27=0,"",RES_hh_tes!G27/RES_hh_fec!G27)</f>
        <v>0.67534714221331427</v>
      </c>
      <c r="H27" s="70">
        <f>IF(RES_hh_tes!H27=0,"",RES_hh_tes!H27/RES_hh_fec!H27)</f>
        <v>0.68228433444959924</v>
      </c>
      <c r="I27" s="70">
        <f>IF(RES_hh_tes!I27=0,"",RES_hh_tes!I27/RES_hh_fec!I27)</f>
        <v>0.68110948349106204</v>
      </c>
      <c r="J27" s="70">
        <f>IF(RES_hh_tes!J27=0,"",RES_hh_tes!J27/RES_hh_fec!J27)</f>
        <v>0.68631416308879611</v>
      </c>
      <c r="K27" s="70">
        <f>IF(RES_hh_tes!K27=0,"",RES_hh_tes!K27/RES_hh_fec!K27)</f>
        <v>0.67222243243087187</v>
      </c>
      <c r="L27" s="70">
        <f>IF(RES_hh_tes!L27=0,"",RES_hh_tes!L27/RES_hh_fec!L27)</f>
        <v>0.67260262395239556</v>
      </c>
      <c r="M27" s="70">
        <f>IF(RES_hh_tes!M27=0,"",RES_hh_tes!M27/RES_hh_fec!M27)</f>
        <v>0.67637621944817172</v>
      </c>
      <c r="N27" s="70">
        <f>IF(RES_hh_tes!N27=0,"",RES_hh_tes!N27/RES_hh_fec!N27)</f>
        <v>0.67830222675148955</v>
      </c>
      <c r="O27" s="70">
        <f>IF(RES_hh_tes!O27=0,"",RES_hh_tes!O27/RES_hh_fec!O27)</f>
        <v>0.68230171889834257</v>
      </c>
      <c r="P27" s="70">
        <f>IF(RES_hh_tes!P27=0,"",RES_hh_tes!P27/RES_hh_fec!P27)</f>
        <v>0.68608325161756423</v>
      </c>
      <c r="Q27" s="70">
        <f>IF(RES_hh_tes!Q27=0,"",RES_hh_tes!Q27/RES_hh_fec!Q27)</f>
        <v>0.69103451228181012</v>
      </c>
      <c r="R27" s="70">
        <f>IF(RES_hh_tes!R27=0,"",RES_hh_tes!R27/RES_hh_fec!R27)</f>
        <v>0.69633479071166704</v>
      </c>
      <c r="S27" s="70">
        <f>IF(RES_hh_tes!S27=0,"",RES_hh_tes!S27/RES_hh_fec!S27)</f>
        <v>0.70347367789995729</v>
      </c>
      <c r="T27" s="70">
        <f>IF(RES_hh_tes!T27=0,"",RES_hh_tes!T27/RES_hh_fec!T27)</f>
        <v>0.7124291256933305</v>
      </c>
      <c r="U27" s="70">
        <f>IF(RES_hh_tes!U27=0,"",RES_hh_tes!U27/RES_hh_fec!U27)</f>
        <v>0.721877669658745</v>
      </c>
      <c r="V27" s="70">
        <f>IF(RES_hh_tes!V27=0,"",RES_hh_tes!V27/RES_hh_fec!V27)</f>
        <v>0.72927420874318782</v>
      </c>
      <c r="W27" s="70">
        <f>IF(RES_hh_tes!W27=0,"",RES_hh_tes!W27/RES_hh_fec!W27)</f>
        <v>0.7413688120629669</v>
      </c>
      <c r="X27" s="70">
        <f>IF(RES_hh_tes!X27=0,"",RES_hh_tes!X27/RES_hh_fec!X27)</f>
        <v>0.75408198921134084</v>
      </c>
      <c r="Y27" s="70">
        <f>IF(RES_hh_tes!Y27=0,"",RES_hh_tes!Y27/RES_hh_fec!Y27)</f>
        <v>0.76833830380875801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0.60759546379671747</v>
      </c>
      <c r="C29" s="78">
        <f>IF(RES_hh_tes!C29=0,"",RES_hh_tes!C29/RES_hh_fec!C29)</f>
        <v>0.6085270479795718</v>
      </c>
      <c r="D29" s="78">
        <f>IF(RES_hh_tes!D29=0,"",RES_hh_tes!D29/RES_hh_fec!D29)</f>
        <v>0.6094109451910571</v>
      </c>
      <c r="E29" s="78">
        <f>IF(RES_hh_tes!E29=0,"",RES_hh_tes!E29/RES_hh_fec!E29)</f>
        <v>0.61033364197984485</v>
      </c>
      <c r="F29" s="78">
        <f>IF(RES_hh_tes!F29=0,"",RES_hh_tes!F29/RES_hh_fec!F29)</f>
        <v>0.61138586325428135</v>
      </c>
      <c r="G29" s="78">
        <f>IF(RES_hh_tes!G29=0,"",RES_hh_tes!G29/RES_hh_fec!G29)</f>
        <v>0.61269573221135842</v>
      </c>
      <c r="H29" s="78">
        <f>IF(RES_hh_tes!H29=0,"",RES_hh_tes!H29/RES_hh_fec!H29)</f>
        <v>0.61410498819021164</v>
      </c>
      <c r="I29" s="78">
        <f>IF(RES_hh_tes!I29=0,"",RES_hh_tes!I29/RES_hh_fec!I29)</f>
        <v>0.6147719626450544</v>
      </c>
      <c r="J29" s="78">
        <f>IF(RES_hh_tes!J29=0,"",RES_hh_tes!J29/RES_hh_fec!J29)</f>
        <v>0.61494864532987459</v>
      </c>
      <c r="K29" s="78">
        <f>IF(RES_hh_tes!K29=0,"",RES_hh_tes!K29/RES_hh_fec!K29)</f>
        <v>0.61525332431029567</v>
      </c>
      <c r="L29" s="78">
        <f>IF(RES_hh_tes!L29=0,"",RES_hh_tes!L29/RES_hh_fec!L29)</f>
        <v>0.61548861662296606</v>
      </c>
      <c r="M29" s="78">
        <f>IF(RES_hh_tes!M29=0,"",RES_hh_tes!M29/RES_hh_fec!M29)</f>
        <v>0.6156876254937319</v>
      </c>
      <c r="N29" s="78">
        <f>IF(RES_hh_tes!N29=0,"",RES_hh_tes!N29/RES_hh_fec!N29)</f>
        <v>0.61587090991813187</v>
      </c>
      <c r="O29" s="78">
        <f>IF(RES_hh_tes!O29=0,"",RES_hh_tes!O29/RES_hh_fec!O29)</f>
        <v>0.61604124088783974</v>
      </c>
      <c r="P29" s="78">
        <f>IF(RES_hh_tes!P29=0,"",RES_hh_tes!P29/RES_hh_fec!P29)</f>
        <v>0.61616071997392907</v>
      </c>
      <c r="Q29" s="78">
        <f>IF(RES_hh_tes!Q29=0,"",RES_hh_tes!Q29/RES_hh_fec!Q29)</f>
        <v>0.61635829337048254</v>
      </c>
      <c r="R29" s="78">
        <f>IF(RES_hh_tes!R29=0,"",RES_hh_tes!R29/RES_hh_fec!R29)</f>
        <v>0.61682819884736662</v>
      </c>
      <c r="S29" s="78">
        <f>IF(RES_hh_tes!S29=0,"",RES_hh_tes!S29/RES_hh_fec!S29)</f>
        <v>0.61782143119390909</v>
      </c>
      <c r="T29" s="78">
        <f>IF(RES_hh_tes!T29=0,"",RES_hh_tes!T29/RES_hh_fec!T29)</f>
        <v>0.61912675606577838</v>
      </c>
      <c r="U29" s="78">
        <f>IF(RES_hh_tes!U29=0,"",RES_hh_tes!U29/RES_hh_fec!U29)</f>
        <v>0.62069822010320641</v>
      </c>
      <c r="V29" s="78">
        <f>IF(RES_hh_tes!V29=0,"",RES_hh_tes!V29/RES_hh_fec!V29)</f>
        <v>0.62240652870191282</v>
      </c>
      <c r="W29" s="78">
        <f>IF(RES_hh_tes!W29=0,"",RES_hh_tes!W29/RES_hh_fec!W29)</f>
        <v>0.62398740331816882</v>
      </c>
      <c r="X29" s="78">
        <f>IF(RES_hh_tes!X29=0,"",RES_hh_tes!X29/RES_hh_fec!X29)</f>
        <v>0.62539987727813484</v>
      </c>
      <c r="Y29" s="78">
        <f>IF(RES_hh_tes!Y29=0,"",RES_hh_tes!Y29/RES_hh_fec!Y29)</f>
        <v>0.62680646789079408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0.60664977282720833</v>
      </c>
      <c r="C30" s="78">
        <f>IF(RES_hh_tes!C30=0,"",RES_hh_tes!C30/RES_hh_fec!C30)</f>
        <v>0.60784332954093923</v>
      </c>
      <c r="D30" s="78">
        <f>IF(RES_hh_tes!D30=0,"",RES_hh_tes!D30/RES_hh_fec!D30)</f>
        <v>0.6094643054788067</v>
      </c>
      <c r="E30" s="78">
        <f>IF(RES_hh_tes!E30=0,"",RES_hh_tes!E30/RES_hh_fec!E30)</f>
        <v>0.61080651922844709</v>
      </c>
      <c r="F30" s="78">
        <f>IF(RES_hh_tes!F30=0,"",RES_hh_tes!F30/RES_hh_fec!F30)</f>
        <v>0.61197083455916357</v>
      </c>
      <c r="G30" s="78">
        <f>IF(RES_hh_tes!G30=0,"",RES_hh_tes!G30/RES_hh_fec!G30)</f>
        <v>0.61292702810267585</v>
      </c>
      <c r="H30" s="78">
        <f>IF(RES_hh_tes!H30=0,"",RES_hh_tes!H30/RES_hh_fec!H30)</f>
        <v>0.61392158283201947</v>
      </c>
      <c r="I30" s="78">
        <f>IF(RES_hh_tes!I30=0,"",RES_hh_tes!I30/RES_hh_fec!I30)</f>
        <v>0.61444389588153381</v>
      </c>
      <c r="J30" s="78">
        <f>IF(RES_hh_tes!J30=0,"",RES_hh_tes!J30/RES_hh_fec!J30)</f>
        <v>0.61480312287839378</v>
      </c>
      <c r="K30" s="78">
        <f>IF(RES_hh_tes!K30=0,"",RES_hh_tes!K30/RES_hh_fec!K30)</f>
        <v>0.61527132230619896</v>
      </c>
      <c r="L30" s="78">
        <f>IF(RES_hh_tes!L30=0,"",RES_hh_tes!L30/RES_hh_fec!L30)</f>
        <v>0.61576097131650642</v>
      </c>
      <c r="M30" s="78">
        <f>IF(RES_hh_tes!M30=0,"",RES_hh_tes!M30/RES_hh_fec!M30)</f>
        <v>0.61617063541085471</v>
      </c>
      <c r="N30" s="78">
        <f>IF(RES_hh_tes!N30=0,"",RES_hh_tes!N30/RES_hh_fec!N30)</f>
        <v>0.61649941844792977</v>
      </c>
      <c r="O30" s="78">
        <f>IF(RES_hh_tes!O30=0,"",RES_hh_tes!O30/RES_hh_fec!O30)</f>
        <v>0.61673007001847302</v>
      </c>
      <c r="P30" s="78">
        <f>IF(RES_hh_tes!P30=0,"",RES_hh_tes!P30/RES_hh_fec!P30)</f>
        <v>0.61690928952537638</v>
      </c>
      <c r="Q30" s="78">
        <f>IF(RES_hh_tes!Q30=0,"",RES_hh_tes!Q30/RES_hh_fec!Q30)</f>
        <v>0.61727738325510828</v>
      </c>
      <c r="R30" s="78">
        <f>IF(RES_hh_tes!R30=0,"",RES_hh_tes!R30/RES_hh_fec!R30)</f>
        <v>0.61818819838768257</v>
      </c>
      <c r="S30" s="78">
        <f>IF(RES_hh_tes!S30=0,"",RES_hh_tes!S30/RES_hh_fec!S30)</f>
        <v>0.61976659504145581</v>
      </c>
      <c r="T30" s="78">
        <f>IF(RES_hh_tes!T30=0,"",RES_hh_tes!T30/RES_hh_fec!T30)</f>
        <v>0.6219997883032139</v>
      </c>
      <c r="U30" s="78">
        <f>IF(RES_hh_tes!U30=0,"",RES_hh_tes!U30/RES_hh_fec!U30)</f>
        <v>0.62456242434293607</v>
      </c>
      <c r="V30" s="78">
        <f>IF(RES_hh_tes!V30=0,"",RES_hh_tes!V30/RES_hh_fec!V30)</f>
        <v>0.62728168781662041</v>
      </c>
      <c r="W30" s="78">
        <f>IF(RES_hh_tes!W30=0,"",RES_hh_tes!W30/RES_hh_fec!W30)</f>
        <v>0.6295919250681784</v>
      </c>
      <c r="X30" s="78">
        <f>IF(RES_hh_tes!X30=0,"",RES_hh_tes!X30/RES_hh_fec!X30)</f>
        <v>0.63210098553123972</v>
      </c>
      <c r="Y30" s="78">
        <f>IF(RES_hh_tes!Y30=0,"",RES_hh_tes!Y30/RES_hh_fec!Y30)</f>
        <v>0.63481709952746923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0.5677114505633597</v>
      </c>
      <c r="C31" s="78">
        <f>IF(RES_hh_tes!C31=0,"",RES_hh_tes!C31/RES_hh_fec!C31)</f>
        <v>0.56864608554791474</v>
      </c>
      <c r="D31" s="78">
        <f>IF(RES_hh_tes!D31=0,"",RES_hh_tes!D31/RES_hh_fec!D31)</f>
        <v>0.56975635280017245</v>
      </c>
      <c r="E31" s="78">
        <f>IF(RES_hh_tes!E31=0,"",RES_hh_tes!E31/RES_hh_fec!E31)</f>
        <v>0.57086481578027637</v>
      </c>
      <c r="F31" s="78">
        <f>IF(RES_hh_tes!F31=0,"",RES_hh_tes!F31/RES_hh_fec!F31)</f>
        <v>0.57192575728411865</v>
      </c>
      <c r="G31" s="78">
        <f>IF(RES_hh_tes!G31=0,"",RES_hh_tes!G31/RES_hh_fec!G31)</f>
        <v>0.57315654580648157</v>
      </c>
      <c r="H31" s="78">
        <f>IF(RES_hh_tes!H31=0,"",RES_hh_tes!H31/RES_hh_fec!H31)</f>
        <v>0.57425236294081217</v>
      </c>
      <c r="I31" s="78">
        <f>IF(RES_hh_tes!I31=0,"",RES_hh_tes!I31/RES_hh_fec!I31)</f>
        <v>0.57477727064468465</v>
      </c>
      <c r="J31" s="78">
        <f>IF(RES_hh_tes!J31=0,"",RES_hh_tes!J31/RES_hh_fec!J31)</f>
        <v>0.57497291490403502</v>
      </c>
      <c r="K31" s="78">
        <f>IF(RES_hh_tes!K31=0,"",RES_hh_tes!K31/RES_hh_fec!K31)</f>
        <v>0.57521937694410574</v>
      </c>
      <c r="L31" s="78">
        <f>IF(RES_hh_tes!L31=0,"",RES_hh_tes!L31/RES_hh_fec!L31)</f>
        <v>0.57547570440399576</v>
      </c>
      <c r="M31" s="78">
        <f>IF(RES_hh_tes!M31=0,"",RES_hh_tes!M31/RES_hh_fec!M31)</f>
        <v>0.57573280080186251</v>
      </c>
      <c r="N31" s="78">
        <f>IF(RES_hh_tes!N31=0,"",RES_hh_tes!N31/RES_hh_fec!N31)</f>
        <v>0.57600286402691436</v>
      </c>
      <c r="O31" s="78">
        <f>IF(RES_hh_tes!O31=0,"",RES_hh_tes!O31/RES_hh_fec!O31)</f>
        <v>0.57627047763524919</v>
      </c>
      <c r="P31" s="78">
        <f>IF(RES_hh_tes!P31=0,"",RES_hh_tes!P31/RES_hh_fec!P31)</f>
        <v>0.57642285216752587</v>
      </c>
      <c r="Q31" s="78">
        <f>IF(RES_hh_tes!Q31=0,"",RES_hh_tes!Q31/RES_hh_fec!Q31)</f>
        <v>0.57666692779974404</v>
      </c>
      <c r="R31" s="78">
        <f>IF(RES_hh_tes!R31=0,"",RES_hh_tes!R31/RES_hh_fec!R31)</f>
        <v>0.57720257910430206</v>
      </c>
      <c r="S31" s="78">
        <f>IF(RES_hh_tes!S31=0,"",RES_hh_tes!S31/RES_hh_fec!S31)</f>
        <v>0.57822921701632146</v>
      </c>
      <c r="T31" s="78">
        <f>IF(RES_hh_tes!T31=0,"",RES_hh_tes!T31/RES_hh_fec!T31)</f>
        <v>0.57978941830383868</v>
      </c>
      <c r="U31" s="78">
        <f>IF(RES_hh_tes!U31=0,"",RES_hh_tes!U31/RES_hh_fec!U31)</f>
        <v>0.58187744001783648</v>
      </c>
      <c r="V31" s="78">
        <f>IF(RES_hh_tes!V31=0,"",RES_hh_tes!V31/RES_hh_fec!V31)</f>
        <v>0.58424079846774357</v>
      </c>
      <c r="W31" s="78">
        <f>IF(RES_hh_tes!W31=0,"",RES_hh_tes!W31/RES_hh_fec!W31)</f>
        <v>0.58650038933698467</v>
      </c>
      <c r="X31" s="78">
        <f>IF(RES_hh_tes!X31=0,"",RES_hh_tes!X31/RES_hh_fec!X31)</f>
        <v>0.58815479444252838</v>
      </c>
      <c r="Y31" s="78">
        <f>IF(RES_hh_tes!Y31=0,"",RES_hh_tes!Y31/RES_hh_fec!Y31)</f>
        <v>0.58972304659616526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0.75569359918220591</v>
      </c>
      <c r="C32" s="81">
        <f>IF(RES_hh_tes!C32=0,"",RES_hh_tes!C32/RES_hh_fec!C32)</f>
        <v>0.75787918230807649</v>
      </c>
      <c r="D32" s="81">
        <f>IF(RES_hh_tes!D32=0,"",RES_hh_tes!D32/RES_hh_fec!D32)</f>
        <v>0.76021572223802358</v>
      </c>
      <c r="E32" s="81">
        <f>IF(RES_hh_tes!E32=0,"",RES_hh_tes!E32/RES_hh_fec!E32)</f>
        <v>0.76277078044236257</v>
      </c>
      <c r="F32" s="81">
        <f>IF(RES_hh_tes!F32=0,"",RES_hh_tes!F32/RES_hh_fec!F32)</f>
        <v>0.76550767657740704</v>
      </c>
      <c r="G32" s="81">
        <f>IF(RES_hh_tes!G32=0,"",RES_hh_tes!G32/RES_hh_fec!G32)</f>
        <v>0.76824433624741961</v>
      </c>
      <c r="H32" s="81">
        <f>IF(RES_hh_tes!H32=0,"",RES_hh_tes!H32/RES_hh_fec!H32)</f>
        <v>0.77151281226774326</v>
      </c>
      <c r="I32" s="81">
        <f>IF(RES_hh_tes!I32=0,"",RES_hh_tes!I32/RES_hh_fec!I32)</f>
        <v>0.77318148837554745</v>
      </c>
      <c r="J32" s="81">
        <f>IF(RES_hh_tes!J32=0,"",RES_hh_tes!J32/RES_hh_fec!J32)</f>
        <v>0.77414466462706111</v>
      </c>
      <c r="K32" s="81">
        <f>IF(RES_hh_tes!K32=0,"",RES_hh_tes!K32/RES_hh_fec!K32)</f>
        <v>0.77555264423840453</v>
      </c>
      <c r="L32" s="81">
        <f>IF(RES_hh_tes!L32=0,"",RES_hh_tes!L32/RES_hh_fec!L32)</f>
        <v>0.77739617999828847</v>
      </c>
      <c r="M32" s="81">
        <f>IF(RES_hh_tes!M32=0,"",RES_hh_tes!M32/RES_hh_fec!M32)</f>
        <v>0.7794330057998321</v>
      </c>
      <c r="N32" s="81">
        <f>IF(RES_hh_tes!N32=0,"",RES_hh_tes!N32/RES_hh_fec!N32)</f>
        <v>0.78227398061573039</v>
      </c>
      <c r="O32" s="81">
        <f>IF(RES_hh_tes!O32=0,"",RES_hh_tes!O32/RES_hh_fec!O32)</f>
        <v>0.78548584782189101</v>
      </c>
      <c r="P32" s="81">
        <f>IF(RES_hh_tes!P32=0,"",RES_hh_tes!P32/RES_hh_fec!P32)</f>
        <v>0.78851672748848645</v>
      </c>
      <c r="Q32" s="81">
        <f>IF(RES_hh_tes!Q32=0,"",RES_hh_tes!Q32/RES_hh_fec!Q32)</f>
        <v>0.79293991982905943</v>
      </c>
      <c r="R32" s="81">
        <f>IF(RES_hh_tes!R32=0,"",RES_hh_tes!R32/RES_hh_fec!R32)</f>
        <v>0.79900014962992572</v>
      </c>
      <c r="S32" s="81">
        <f>IF(RES_hh_tes!S32=0,"",RES_hh_tes!S32/RES_hh_fec!S32)</f>
        <v>0.80712488155520701</v>
      </c>
      <c r="T32" s="81">
        <f>IF(RES_hh_tes!T32=0,"",RES_hh_tes!T32/RES_hh_fec!T32)</f>
        <v>0.81825593824317056</v>
      </c>
      <c r="U32" s="81">
        <f>IF(RES_hh_tes!U32=0,"",RES_hh_tes!U32/RES_hh_fec!U32)</f>
        <v>0.83155127068542967</v>
      </c>
      <c r="V32" s="81">
        <f>IF(RES_hh_tes!V32=0,"",RES_hh_tes!V32/RES_hh_fec!V32)</f>
        <v>0.84512181757425764</v>
      </c>
      <c r="W32" s="81">
        <f>IF(RES_hh_tes!W32=0,"",RES_hh_tes!W32/RES_hh_fec!W32)</f>
        <v>0.85809659580456632</v>
      </c>
      <c r="X32" s="81">
        <f>IF(RES_hh_tes!X32=0,"",RES_hh_tes!X32/RES_hh_fec!X32)</f>
        <v>0.87049018822593982</v>
      </c>
      <c r="Y32" s="81">
        <f>IF(RES_hh_tes!Y32=0,"",RES_hh_tes!Y32/RES_hh_fec!Y32)</f>
        <v>0.88179829383693986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1324.2295504799999</v>
      </c>
      <c r="C3" s="65">
        <f t="shared" si="0"/>
        <v>1264.9918194000002</v>
      </c>
      <c r="D3" s="65">
        <f t="shared" si="0"/>
        <v>1495.0931101199997</v>
      </c>
      <c r="E3" s="65">
        <f t="shared" si="0"/>
        <v>1670.9759690400001</v>
      </c>
      <c r="F3" s="65">
        <f t="shared" si="0"/>
        <v>1623.5344209599998</v>
      </c>
      <c r="G3" s="65">
        <f t="shared" si="0"/>
        <v>1464.8764510800004</v>
      </c>
      <c r="H3" s="65">
        <f t="shared" si="0"/>
        <v>1375.2312605999998</v>
      </c>
      <c r="I3" s="65">
        <f t="shared" si="0"/>
        <v>1069.1140492799993</v>
      </c>
      <c r="J3" s="65">
        <f t="shared" si="0"/>
        <v>1199.2899157199995</v>
      </c>
      <c r="K3" s="65">
        <f t="shared" si="0"/>
        <v>1149.7051346399999</v>
      </c>
      <c r="L3" s="65">
        <f t="shared" si="0"/>
        <v>1205.8102349999999</v>
      </c>
      <c r="M3" s="65">
        <f t="shared" si="0"/>
        <v>1030.5812692800002</v>
      </c>
      <c r="N3" s="65">
        <f t="shared" si="0"/>
        <v>942.76777320000076</v>
      </c>
      <c r="O3" s="65">
        <f t="shared" si="0"/>
        <v>820.67336892000026</v>
      </c>
      <c r="P3" s="65">
        <f t="shared" si="0"/>
        <v>657.03995495999993</v>
      </c>
      <c r="Q3" s="65">
        <f t="shared" si="0"/>
        <v>705.86533584000028</v>
      </c>
      <c r="R3" s="65">
        <f t="shared" ref="R3:V3" si="1">SUM(R4,R15,R17,R27)</f>
        <v>701.51175863999981</v>
      </c>
      <c r="S3" s="65">
        <f t="shared" si="1"/>
        <v>680.72773751999978</v>
      </c>
      <c r="T3" s="65">
        <f t="shared" si="1"/>
        <v>633.90540203999944</v>
      </c>
      <c r="U3" s="65">
        <f t="shared" si="1"/>
        <v>623.95077095999932</v>
      </c>
      <c r="V3" s="65">
        <f t="shared" si="1"/>
        <v>648.05069987999946</v>
      </c>
      <c r="W3" s="65">
        <f t="shared" ref="W3:Y3" si="2">SUM(W4,W15,W17,W27)</f>
        <v>613.10677823999981</v>
      </c>
      <c r="X3" s="65">
        <f t="shared" si="2"/>
        <v>609.14515139999969</v>
      </c>
      <c r="Y3" s="65">
        <f t="shared" si="2"/>
        <v>563.57246699999996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1114.6037749802206</v>
      </c>
      <c r="C4" s="69">
        <f t="shared" si="3"/>
        <v>1075.0874340196287</v>
      </c>
      <c r="D4" s="69">
        <f t="shared" si="3"/>
        <v>1249.3199108457011</v>
      </c>
      <c r="E4" s="69">
        <f t="shared" si="3"/>
        <v>1422.3566805109763</v>
      </c>
      <c r="F4" s="69">
        <f t="shared" si="3"/>
        <v>1371.6076494548442</v>
      </c>
      <c r="G4" s="69">
        <f t="shared" si="3"/>
        <v>1244.7376085826118</v>
      </c>
      <c r="H4" s="69">
        <f t="shared" si="3"/>
        <v>1147.0422412914304</v>
      </c>
      <c r="I4" s="69">
        <f t="shared" si="3"/>
        <v>888.51126693757953</v>
      </c>
      <c r="J4" s="69">
        <f t="shared" si="3"/>
        <v>1002.5229404869624</v>
      </c>
      <c r="K4" s="69">
        <f t="shared" si="3"/>
        <v>947.23819861934351</v>
      </c>
      <c r="L4" s="69">
        <f t="shared" si="3"/>
        <v>1003.9727234841733</v>
      </c>
      <c r="M4" s="69">
        <f t="shared" si="3"/>
        <v>845.00967733684627</v>
      </c>
      <c r="N4" s="69">
        <f t="shared" si="3"/>
        <v>767.68323406937645</v>
      </c>
      <c r="O4" s="69">
        <f t="shared" si="3"/>
        <v>663.3550096236014</v>
      </c>
      <c r="P4" s="69">
        <f t="shared" si="3"/>
        <v>508.80412228614506</v>
      </c>
      <c r="Q4" s="69">
        <f t="shared" si="3"/>
        <v>562.44672745241701</v>
      </c>
      <c r="R4" s="69">
        <f t="shared" ref="R4:V4" si="4">SUM(R5:R14)</f>
        <v>564.47636380813924</v>
      </c>
      <c r="S4" s="69">
        <f t="shared" si="4"/>
        <v>546.40528559708264</v>
      </c>
      <c r="T4" s="69">
        <f t="shared" si="4"/>
        <v>503.13961939918318</v>
      </c>
      <c r="U4" s="69">
        <f t="shared" si="4"/>
        <v>496.35039681698299</v>
      </c>
      <c r="V4" s="69">
        <f t="shared" si="4"/>
        <v>506.9350747890706</v>
      </c>
      <c r="W4" s="69">
        <f t="shared" ref="W4:Y4" si="5">SUM(W5:W14)</f>
        <v>485.41105997295665</v>
      </c>
      <c r="X4" s="69">
        <f t="shared" si="5"/>
        <v>485.88156086020433</v>
      </c>
      <c r="Y4" s="69">
        <f t="shared" si="5"/>
        <v>451.29058643251318</v>
      </c>
      <c r="DA4" s="88" t="s">
        <v>266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56.152139527773834</v>
      </c>
      <c r="C6" s="72">
        <v>55.291376255474411</v>
      </c>
      <c r="D6" s="72">
        <v>66.137239640626703</v>
      </c>
      <c r="E6" s="72">
        <v>85.613626531211352</v>
      </c>
      <c r="F6" s="72">
        <v>69.839342537260706</v>
      </c>
      <c r="G6" s="72">
        <v>67.912906832136713</v>
      </c>
      <c r="H6" s="72">
        <v>45.542473702166532</v>
      </c>
      <c r="I6" s="72">
        <v>47.465007036826584</v>
      </c>
      <c r="J6" s="72">
        <v>64.244382548899793</v>
      </c>
      <c r="K6" s="72">
        <v>43.557527258127443</v>
      </c>
      <c r="L6" s="72">
        <v>43.217294115000009</v>
      </c>
      <c r="M6" s="72">
        <v>48.087263775000025</v>
      </c>
      <c r="N6" s="72">
        <v>41.915440155000013</v>
      </c>
      <c r="O6" s="72">
        <v>30.475558440000015</v>
      </c>
      <c r="P6" s="72">
        <v>17.623479795000016</v>
      </c>
      <c r="Q6" s="72">
        <v>38.841227084999971</v>
      </c>
      <c r="R6" s="72">
        <v>38.469214725000029</v>
      </c>
      <c r="S6" s="72">
        <v>39.012685560000023</v>
      </c>
      <c r="T6" s="72">
        <v>32.666601824999965</v>
      </c>
      <c r="U6" s="72">
        <v>31.167128129999981</v>
      </c>
      <c r="V6" s="72">
        <v>20.366351609999992</v>
      </c>
      <c r="W6" s="72">
        <v>29.30445399000002</v>
      </c>
      <c r="X6" s="72">
        <v>30.36504510000001</v>
      </c>
      <c r="Y6" s="72">
        <v>29.031426600000025</v>
      </c>
      <c r="DA6" s="89" t="s">
        <v>448</v>
      </c>
    </row>
    <row r="7" spans="1:105" ht="12" customHeight="1" x14ac:dyDescent="0.25">
      <c r="A7" s="28" t="s">
        <v>200</v>
      </c>
      <c r="B7" s="72">
        <v>948.46300568388335</v>
      </c>
      <c r="C7" s="72">
        <v>901.38434769230184</v>
      </c>
      <c r="D7" s="72">
        <v>1055.1663975739598</v>
      </c>
      <c r="E7" s="72">
        <v>1175.3446305320319</v>
      </c>
      <c r="F7" s="72">
        <v>1119.3415480417243</v>
      </c>
      <c r="G7" s="72">
        <v>988.70624867050822</v>
      </c>
      <c r="H7" s="72">
        <v>928.35532966431992</v>
      </c>
      <c r="I7" s="72">
        <v>681.02920169959543</v>
      </c>
      <c r="J7" s="72">
        <v>746.68403545436092</v>
      </c>
      <c r="K7" s="72">
        <v>704.94873799739798</v>
      </c>
      <c r="L7" s="72">
        <v>744.81392700000015</v>
      </c>
      <c r="M7" s="72">
        <v>584.19987990000016</v>
      </c>
      <c r="N7" s="72">
        <v>506.05373832000032</v>
      </c>
      <c r="O7" s="72">
        <v>418.00663632000004</v>
      </c>
      <c r="P7" s="72">
        <v>331.68059573999983</v>
      </c>
      <c r="Q7" s="72">
        <v>331.36796784000018</v>
      </c>
      <c r="R7" s="72">
        <v>309.63178505999991</v>
      </c>
      <c r="S7" s="72">
        <v>283.21875113999982</v>
      </c>
      <c r="T7" s="72">
        <v>263.83060469999992</v>
      </c>
      <c r="U7" s="72">
        <v>268.29098009999996</v>
      </c>
      <c r="V7" s="72">
        <v>292.47391524000005</v>
      </c>
      <c r="W7" s="72">
        <v>243.06590256000001</v>
      </c>
      <c r="X7" s="72">
        <v>267.94671149999982</v>
      </c>
      <c r="Y7" s="72">
        <v>264.3860434799999</v>
      </c>
      <c r="DA7" s="89" t="s">
        <v>449</v>
      </c>
    </row>
    <row r="8" spans="1:105" ht="12" customHeight="1" x14ac:dyDescent="0.25">
      <c r="A8" s="28" t="s">
        <v>189</v>
      </c>
      <c r="B8" s="72">
        <v>109.98862976856347</v>
      </c>
      <c r="C8" s="72">
        <v>118.41171007185255</v>
      </c>
      <c r="D8" s="72">
        <v>128.01627363111476</v>
      </c>
      <c r="E8" s="72">
        <v>161.39842344773288</v>
      </c>
      <c r="F8" s="72">
        <v>182.42675887585924</v>
      </c>
      <c r="G8" s="72">
        <v>188.11845307996683</v>
      </c>
      <c r="H8" s="72">
        <v>173.14443792494401</v>
      </c>
      <c r="I8" s="72">
        <v>160.01705820115751</v>
      </c>
      <c r="J8" s="72">
        <v>191.59452248370167</v>
      </c>
      <c r="K8" s="72">
        <v>198.73193336381803</v>
      </c>
      <c r="L8" s="72">
        <v>215.94150236917321</v>
      </c>
      <c r="M8" s="72">
        <v>212.72253366184609</v>
      </c>
      <c r="N8" s="72">
        <v>219.71405559437608</v>
      </c>
      <c r="O8" s="72">
        <v>214.87281486360135</v>
      </c>
      <c r="P8" s="72">
        <v>159.50004675114519</v>
      </c>
      <c r="Q8" s="72">
        <v>192.2375325274169</v>
      </c>
      <c r="R8" s="72">
        <v>216.37536402313924</v>
      </c>
      <c r="S8" s="72">
        <v>224.17384889708273</v>
      </c>
      <c r="T8" s="72">
        <v>206.64241287418329</v>
      </c>
      <c r="U8" s="72">
        <v>196.89228858698303</v>
      </c>
      <c r="V8" s="72">
        <v>194.09480793907056</v>
      </c>
      <c r="W8" s="72">
        <v>213.04070342295662</v>
      </c>
      <c r="X8" s="72">
        <v>187.56980426020448</v>
      </c>
      <c r="Y8" s="72">
        <v>157.87311635251325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148.78158965943067</v>
      </c>
      <c r="C17" s="69">
        <f t="shared" si="7"/>
        <v>126.57535440712425</v>
      </c>
      <c r="D17" s="69">
        <f t="shared" si="7"/>
        <v>168.45902665993918</v>
      </c>
      <c r="E17" s="69">
        <f t="shared" si="7"/>
        <v>186.00544236348742</v>
      </c>
      <c r="F17" s="69">
        <f t="shared" si="7"/>
        <v>192.46724390267045</v>
      </c>
      <c r="G17" s="69">
        <f t="shared" si="7"/>
        <v>153.57481721422553</v>
      </c>
      <c r="H17" s="69">
        <f t="shared" si="7"/>
        <v>170.28977709793023</v>
      </c>
      <c r="I17" s="69">
        <f t="shared" si="7"/>
        <v>125.55670728310419</v>
      </c>
      <c r="J17" s="69">
        <f t="shared" si="7"/>
        <v>142.92457536415881</v>
      </c>
      <c r="K17" s="69">
        <f t="shared" si="7"/>
        <v>146.19144692068116</v>
      </c>
      <c r="L17" s="69">
        <f t="shared" si="7"/>
        <v>148.20911887862459</v>
      </c>
      <c r="M17" s="69">
        <f t="shared" si="7"/>
        <v>132.38590286945157</v>
      </c>
      <c r="N17" s="69">
        <f t="shared" si="7"/>
        <v>122.17644684401179</v>
      </c>
      <c r="O17" s="69">
        <f t="shared" si="7"/>
        <v>105.59768385647016</v>
      </c>
      <c r="P17" s="69">
        <f t="shared" si="7"/>
        <v>97.113913137628799</v>
      </c>
      <c r="Q17" s="69">
        <f t="shared" si="7"/>
        <v>93.346617875855372</v>
      </c>
      <c r="R17" s="69">
        <f t="shared" ref="R17:V17" si="8">SUM(R18:R26)</f>
        <v>88.547685971860773</v>
      </c>
      <c r="S17" s="69">
        <f t="shared" si="8"/>
        <v>88.29316899291733</v>
      </c>
      <c r="T17" s="69">
        <f t="shared" si="8"/>
        <v>87.320840500816672</v>
      </c>
      <c r="U17" s="69">
        <f t="shared" si="8"/>
        <v>86.451772268017038</v>
      </c>
      <c r="V17" s="69">
        <f t="shared" si="8"/>
        <v>85.932810440929615</v>
      </c>
      <c r="W17" s="69">
        <f t="shared" ref="W17:Y17" si="9">SUM(W18:W26)</f>
        <v>75.696369127043639</v>
      </c>
      <c r="X17" s="69">
        <f t="shared" si="9"/>
        <v>83.855085399795627</v>
      </c>
      <c r="Y17" s="69">
        <f t="shared" si="9"/>
        <v>77.96899641748665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11.976890765582949</v>
      </c>
      <c r="C19" s="72">
        <v>11.021590526882923</v>
      </c>
      <c r="D19" s="72">
        <v>14.066761550381518</v>
      </c>
      <c r="E19" s="72">
        <v>12.202042258916004</v>
      </c>
      <c r="F19" s="72">
        <v>10.98227811490286</v>
      </c>
      <c r="G19" s="72">
        <v>11.392375993131669</v>
      </c>
      <c r="H19" s="72">
        <v>9.1237773715123467</v>
      </c>
      <c r="I19" s="72">
        <v>9.3511216535145145</v>
      </c>
      <c r="J19" s="72">
        <v>10.21480028606307</v>
      </c>
      <c r="K19" s="72">
        <v>9.3811828986673955</v>
      </c>
      <c r="L19" s="72">
        <v>9.1589397600000027</v>
      </c>
      <c r="M19" s="72">
        <v>11.111607120000004</v>
      </c>
      <c r="N19" s="72">
        <v>9.5337821550000079</v>
      </c>
      <c r="O19" s="72">
        <v>7.4416385550000026</v>
      </c>
      <c r="P19" s="72">
        <v>5.7214315950000048</v>
      </c>
      <c r="Q19" s="72">
        <v>9.5337821550000044</v>
      </c>
      <c r="R19" s="72">
        <v>8.801531895000009</v>
      </c>
      <c r="S19" s="72">
        <v>9.5831799900000139</v>
      </c>
      <c r="T19" s="72">
        <v>9.1734685350000049</v>
      </c>
      <c r="U19" s="72">
        <v>9.4756670550000042</v>
      </c>
      <c r="V19" s="72">
        <v>6.5088912000000105</v>
      </c>
      <c r="W19" s="72">
        <v>8.048941350000014</v>
      </c>
      <c r="X19" s="72">
        <v>10.065535320000039</v>
      </c>
      <c r="Y19" s="72">
        <v>10.59438273000003</v>
      </c>
      <c r="DA19" s="89" t="s">
        <v>459</v>
      </c>
    </row>
    <row r="20" spans="1:105" ht="12" customHeight="1" x14ac:dyDescent="0.25">
      <c r="A20" s="28" t="s">
        <v>200</v>
      </c>
      <c r="B20" s="72">
        <v>115.76107575611655</v>
      </c>
      <c r="C20" s="72">
        <v>95.927522667698327</v>
      </c>
      <c r="D20" s="72">
        <v>130.13711350604012</v>
      </c>
      <c r="E20" s="72">
        <v>143.78356946796805</v>
      </c>
      <c r="F20" s="72">
        <v>145.61943339827559</v>
      </c>
      <c r="G20" s="72">
        <v>110.56716240949221</v>
      </c>
      <c r="H20" s="72">
        <v>125.96902141567986</v>
      </c>
      <c r="I20" s="72">
        <v>86.039178300403933</v>
      </c>
      <c r="J20" s="72">
        <v>96.14418454563878</v>
      </c>
      <c r="K20" s="72">
        <v>96.842990922601658</v>
      </c>
      <c r="L20" s="72">
        <v>98.014292999999967</v>
      </c>
      <c r="M20" s="72">
        <v>78.698720100000074</v>
      </c>
      <c r="N20" s="72">
        <v>68.45847059999997</v>
      </c>
      <c r="O20" s="72">
        <v>55.503567600000025</v>
      </c>
      <c r="P20" s="72">
        <v>53.413873500000022</v>
      </c>
      <c r="Q20" s="72">
        <v>44.265858000000122</v>
      </c>
      <c r="R20" s="72">
        <v>37.592634299999965</v>
      </c>
      <c r="S20" s="72">
        <v>34.161359700000041</v>
      </c>
      <c r="T20" s="72">
        <v>34.499107500000044</v>
      </c>
      <c r="U20" s="72">
        <v>35.212542299999974</v>
      </c>
      <c r="V20" s="72">
        <v>38.552303400000049</v>
      </c>
      <c r="W20" s="72">
        <v>28.14792240000002</v>
      </c>
      <c r="X20" s="72">
        <v>35.222027099999963</v>
      </c>
      <c r="Y20" s="72">
        <v>35.869142399999987</v>
      </c>
      <c r="DA20" s="89" t="s">
        <v>460</v>
      </c>
    </row>
    <row r="21" spans="1:105" ht="12" customHeight="1" x14ac:dyDescent="0.25">
      <c r="A21" s="28" t="s">
        <v>189</v>
      </c>
      <c r="B21" s="72">
        <v>21.043623137731164</v>
      </c>
      <c r="C21" s="72">
        <v>19.626241212543015</v>
      </c>
      <c r="D21" s="72">
        <v>24.255151603517536</v>
      </c>
      <c r="E21" s="72">
        <v>30.01983063660337</v>
      </c>
      <c r="F21" s="72">
        <v>35.865532389491989</v>
      </c>
      <c r="G21" s="72">
        <v>31.615278811601645</v>
      </c>
      <c r="H21" s="72">
        <v>35.196978310738025</v>
      </c>
      <c r="I21" s="72">
        <v>30.166407329185741</v>
      </c>
      <c r="J21" s="72">
        <v>36.565590532456959</v>
      </c>
      <c r="K21" s="72">
        <v>39.967273099412104</v>
      </c>
      <c r="L21" s="72">
        <v>41.035886118624639</v>
      </c>
      <c r="M21" s="72">
        <v>42.575575649451494</v>
      </c>
      <c r="N21" s="72">
        <v>44.184194089011804</v>
      </c>
      <c r="O21" s="72">
        <v>42.652477701470119</v>
      </c>
      <c r="P21" s="72">
        <v>37.978608042628771</v>
      </c>
      <c r="Q21" s="72">
        <v>39.546977720855246</v>
      </c>
      <c r="R21" s="72">
        <v>42.153519776860804</v>
      </c>
      <c r="S21" s="72">
        <v>44.548629302917277</v>
      </c>
      <c r="T21" s="72">
        <v>43.648264465816617</v>
      </c>
      <c r="U21" s="72">
        <v>41.763562913017054</v>
      </c>
      <c r="V21" s="72">
        <v>40.871615840929557</v>
      </c>
      <c r="W21" s="72">
        <v>39.499505377043604</v>
      </c>
      <c r="X21" s="72">
        <v>38.567522979795626</v>
      </c>
      <c r="Y21" s="72">
        <v>31.505471287486635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60.844185840348601</v>
      </c>
      <c r="C27" s="69">
        <f t="shared" si="10"/>
        <v>63.329030973247121</v>
      </c>
      <c r="D27" s="69">
        <f t="shared" si="10"/>
        <v>77.314172614359535</v>
      </c>
      <c r="E27" s="69">
        <f t="shared" si="10"/>
        <v>62.613846165536472</v>
      </c>
      <c r="F27" s="69">
        <f t="shared" si="10"/>
        <v>59.459527602485231</v>
      </c>
      <c r="G27" s="69">
        <f t="shared" si="10"/>
        <v>66.564025283163033</v>
      </c>
      <c r="H27" s="69">
        <f t="shared" si="10"/>
        <v>57.899242210639137</v>
      </c>
      <c r="I27" s="69">
        <f t="shared" si="10"/>
        <v>55.046075059315697</v>
      </c>
      <c r="J27" s="69">
        <f t="shared" si="10"/>
        <v>53.842399868878474</v>
      </c>
      <c r="K27" s="69">
        <f t="shared" si="10"/>
        <v>56.27548909997509</v>
      </c>
      <c r="L27" s="69">
        <f t="shared" si="10"/>
        <v>53.62839263720214</v>
      </c>
      <c r="M27" s="69">
        <f t="shared" si="10"/>
        <v>53.185689073702513</v>
      </c>
      <c r="N27" s="69">
        <f t="shared" si="10"/>
        <v>52.908092286612494</v>
      </c>
      <c r="O27" s="69">
        <f t="shared" si="10"/>
        <v>51.720675439928698</v>
      </c>
      <c r="P27" s="69">
        <f t="shared" si="10"/>
        <v>51.121919536226045</v>
      </c>
      <c r="Q27" s="69">
        <f t="shared" si="10"/>
        <v>50.071990511727861</v>
      </c>
      <c r="R27" s="69">
        <f t="shared" ref="R27:V27" si="11">SUM(R28:R32)</f>
        <v>48.487708859999792</v>
      </c>
      <c r="S27" s="69">
        <f t="shared" si="11"/>
        <v>46.029282929999759</v>
      </c>
      <c r="T27" s="69">
        <f t="shared" si="11"/>
        <v>43.444942139999654</v>
      </c>
      <c r="U27" s="69">
        <f t="shared" si="11"/>
        <v>41.14860187499923</v>
      </c>
      <c r="V27" s="69">
        <f t="shared" si="11"/>
        <v>55.182814649999315</v>
      </c>
      <c r="W27" s="69">
        <f t="shared" ref="W27:Y27" si="12">SUM(W28:W32)</f>
        <v>51.999349139999424</v>
      </c>
      <c r="X27" s="69">
        <f t="shared" si="12"/>
        <v>39.408505139999789</v>
      </c>
      <c r="Y27" s="69">
        <f t="shared" si="12"/>
        <v>34.312884150000144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54.240698746643211</v>
      </c>
      <c r="C29" s="72">
        <v>56.056762257642674</v>
      </c>
      <c r="D29" s="72">
        <v>69.027397848991782</v>
      </c>
      <c r="E29" s="72">
        <v>51.415730249872702</v>
      </c>
      <c r="F29" s="72">
        <v>47.517418867836483</v>
      </c>
      <c r="G29" s="72">
        <v>55.003067174731562</v>
      </c>
      <c r="H29" s="72">
        <v>46.811118446321146</v>
      </c>
      <c r="I29" s="72">
        <v>44.8852205896589</v>
      </c>
      <c r="J29" s="72">
        <v>41.771092885037156</v>
      </c>
      <c r="K29" s="72">
        <v>45.857035563205272</v>
      </c>
      <c r="L29" s="72">
        <v>43.513681124999948</v>
      </c>
      <c r="M29" s="72">
        <v>42.502478385000032</v>
      </c>
      <c r="N29" s="72">
        <v>41.534861970000108</v>
      </c>
      <c r="O29" s="72">
        <v>40.538188005000073</v>
      </c>
      <c r="P29" s="72">
        <v>40.581774329999988</v>
      </c>
      <c r="Q29" s="72">
        <v>38.797640759999851</v>
      </c>
      <c r="R29" s="72">
        <v>36.996072659999783</v>
      </c>
      <c r="S29" s="72">
        <v>35.118954929999731</v>
      </c>
      <c r="T29" s="72">
        <v>33.148853039999643</v>
      </c>
      <c r="U29" s="72">
        <v>31.396682774999231</v>
      </c>
      <c r="V29" s="72">
        <v>42.104389949999295</v>
      </c>
      <c r="W29" s="72">
        <v>40.413240539999364</v>
      </c>
      <c r="X29" s="72">
        <v>30.068752739999784</v>
      </c>
      <c r="Y29" s="72">
        <v>26.180852550000125</v>
      </c>
      <c r="DA29" s="89" t="s">
        <v>468</v>
      </c>
    </row>
    <row r="30" spans="1:105" ht="12" customHeight="1" x14ac:dyDescent="0.25">
      <c r="A30" s="28" t="s">
        <v>189</v>
      </c>
      <c r="B30" s="72">
        <v>6.6034870937053878</v>
      </c>
      <c r="C30" s="72">
        <v>7.2722687156044499</v>
      </c>
      <c r="D30" s="72">
        <v>8.2867747653677597</v>
      </c>
      <c r="E30" s="72">
        <v>11.19811591566377</v>
      </c>
      <c r="F30" s="72">
        <v>11.942108734648748</v>
      </c>
      <c r="G30" s="72">
        <v>11.560958108431478</v>
      </c>
      <c r="H30" s="72">
        <v>11.08812376431799</v>
      </c>
      <c r="I30" s="72">
        <v>10.160854469656798</v>
      </c>
      <c r="J30" s="72">
        <v>12.071306983841316</v>
      </c>
      <c r="K30" s="72">
        <v>10.418453536769821</v>
      </c>
      <c r="L30" s="72">
        <v>10.114711512202195</v>
      </c>
      <c r="M30" s="72">
        <v>10.683210688702482</v>
      </c>
      <c r="N30" s="72">
        <v>11.373230316612384</v>
      </c>
      <c r="O30" s="72">
        <v>11.182487434928623</v>
      </c>
      <c r="P30" s="72">
        <v>10.540145206226056</v>
      </c>
      <c r="Q30" s="72">
        <v>11.274349751728009</v>
      </c>
      <c r="R30" s="72">
        <v>11.491636200000007</v>
      </c>
      <c r="S30" s="72">
        <v>10.91032800000003</v>
      </c>
      <c r="T30" s="72">
        <v>10.296089100000014</v>
      </c>
      <c r="U30" s="72">
        <v>9.7519190999999985</v>
      </c>
      <c r="V30" s="72">
        <v>13.078424700000024</v>
      </c>
      <c r="W30" s="72">
        <v>11.586108600000056</v>
      </c>
      <c r="X30" s="72">
        <v>9.3397524000000089</v>
      </c>
      <c r="Y30" s="72">
        <v>8.1320316000000155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18337.65020665251</v>
      </c>
      <c r="C3" s="65">
        <f>IF(RES_hh_fec!C3=0,0,1000*11630*RES_hh_fec!C3/RES_hh_num!C3)</f>
        <v>19672.023191878667</v>
      </c>
      <c r="D3" s="65">
        <f>IF(RES_hh_fec!D3=0,0,1000*11630*RES_hh_fec!D3/RES_hh_num!D3)</f>
        <v>18700.519642817781</v>
      </c>
      <c r="E3" s="65">
        <f>IF(RES_hh_fec!E3=0,0,1000*11630*RES_hh_fec!E3/RES_hh_num!E3)</f>
        <v>20543.297746612301</v>
      </c>
      <c r="F3" s="65">
        <f>IF(RES_hh_fec!F3=0,0,1000*11630*RES_hh_fec!F3/RES_hh_num!F3)</f>
        <v>20000.614249560778</v>
      </c>
      <c r="G3" s="65">
        <f>IF(RES_hh_fec!G3=0,0,1000*11630*RES_hh_fec!G3/RES_hh_num!G3)</f>
        <v>20613.197440745138</v>
      </c>
      <c r="H3" s="65">
        <f>IF(RES_hh_fec!H3=0,0,1000*11630*RES_hh_fec!H3/RES_hh_num!H3)</f>
        <v>18591.421827991715</v>
      </c>
      <c r="I3" s="65">
        <f>IF(RES_hh_fec!I3=0,0,1000*11630*RES_hh_fec!I3/RES_hh_num!I3)</f>
        <v>17796.536574275007</v>
      </c>
      <c r="J3" s="65">
        <f>IF(RES_hh_fec!J3=0,0,1000*11630*RES_hh_fec!J3/RES_hh_num!J3)</f>
        <v>18331.928847081759</v>
      </c>
      <c r="K3" s="65">
        <f>IF(RES_hh_fec!K3=0,0,1000*11630*RES_hh_fec!K3/RES_hh_num!K3)</f>
        <v>17190.497738270351</v>
      </c>
      <c r="L3" s="65">
        <f>IF(RES_hh_fec!L3=0,0,1000*11630*RES_hh_fec!L3/RES_hh_num!L3)</f>
        <v>17170.865380212621</v>
      </c>
      <c r="M3" s="65">
        <f>IF(RES_hh_fec!M3=0,0,1000*11630*RES_hh_fec!M3/RES_hh_num!M3)</f>
        <v>16067.564597228966</v>
      </c>
      <c r="N3" s="65">
        <f>IF(RES_hh_fec!N3=0,0,1000*11630*RES_hh_fec!N3/RES_hh_num!N3)</f>
        <v>15139.474899944131</v>
      </c>
      <c r="O3" s="65">
        <f>IF(RES_hh_fec!O3=0,0,1000*11630*RES_hh_fec!O3/RES_hh_num!O3)</f>
        <v>14775.475516355978</v>
      </c>
      <c r="P3" s="65">
        <f>IF(RES_hh_fec!P3=0,0,1000*11630*RES_hh_fec!P3/RES_hh_num!P3)</f>
        <v>12347.490013562037</v>
      </c>
      <c r="Q3" s="65">
        <f>IF(RES_hh_fec!Q3=0,0,1000*11630*RES_hh_fec!Q3/RES_hh_num!Q3)</f>
        <v>13725.206626179955</v>
      </c>
      <c r="R3" s="65">
        <f>IF(RES_hh_fec!R3=0,0,1000*11630*RES_hh_fec!R3/RES_hh_num!R3)</f>
        <v>13786.381032928222</v>
      </c>
      <c r="S3" s="65">
        <f>IF(RES_hh_fec!S3=0,0,1000*11630*RES_hh_fec!S3/RES_hh_num!S3)</f>
        <v>13434.478102732841</v>
      </c>
      <c r="T3" s="65">
        <f>IF(RES_hh_fec!T3=0,0,1000*11630*RES_hh_fec!T3/RES_hh_num!T3)</f>
        <v>12376.216991941221</v>
      </c>
      <c r="U3" s="65">
        <f>IF(RES_hh_fec!U3=0,0,1000*11630*RES_hh_fec!U3/RES_hh_num!U3)</f>
        <v>11878.84669839864</v>
      </c>
      <c r="V3" s="65">
        <f>IF(RES_hh_fec!V3=0,0,1000*11630*RES_hh_fec!V3/RES_hh_num!V3)</f>
        <v>11908.756693895546</v>
      </c>
      <c r="W3" s="65">
        <f>IF(RES_hh_fec!W3=0,0,1000*11630*RES_hh_fec!W3/RES_hh_num!W3)</f>
        <v>12696.399821687959</v>
      </c>
      <c r="X3" s="65">
        <f>IF(RES_hh_fec!X3=0,0,1000*11630*RES_hh_fec!X3/RES_hh_num!X3)</f>
        <v>11042.67146689581</v>
      </c>
      <c r="Y3" s="65">
        <f>IF(RES_hh_fec!Y3=0,0,1000*11630*RES_hh_fec!Y3/RES_hh_num!Y3)</f>
        <v>10798.143852086903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14848.91296714278</v>
      </c>
      <c r="C4" s="69">
        <f>IF(RES_hh_fec!C4=0,0,1000*11630*RES_hh_fec!C4/RES_hh_num!C4)</f>
        <v>16213.722675089677</v>
      </c>
      <c r="D4" s="69">
        <f>IF(RES_hh_fec!D4=0,0,1000*11630*RES_hh_fec!D4/RES_hh_num!D4)</f>
        <v>15085.764094061242</v>
      </c>
      <c r="E4" s="69">
        <f>IF(RES_hh_fec!E4=0,0,1000*11630*RES_hh_fec!E4/RES_hh_num!E4)</f>
        <v>16571.068871076859</v>
      </c>
      <c r="F4" s="69">
        <f>IF(RES_hh_fec!F4=0,0,1000*11630*RES_hh_fec!F4/RES_hh_num!F4)</f>
        <v>16029.573334601137</v>
      </c>
      <c r="G4" s="69">
        <f>IF(RES_hh_fec!G4=0,0,1000*11630*RES_hh_fec!G4/RES_hh_num!G4)</f>
        <v>16897.173807696927</v>
      </c>
      <c r="H4" s="69">
        <f>IF(RES_hh_fec!H4=0,0,1000*11630*RES_hh_fec!H4/RES_hh_num!H4)</f>
        <v>14766.687195284678</v>
      </c>
      <c r="I4" s="69">
        <f>IF(RES_hh_fec!I4=0,0,1000*11630*RES_hh_fec!I4/RES_hh_num!I4)</f>
        <v>14262.57394585574</v>
      </c>
      <c r="J4" s="69">
        <f>IF(RES_hh_fec!J4=0,0,1000*11630*RES_hh_fec!J4/RES_hh_num!J4)</f>
        <v>14654.869328638446</v>
      </c>
      <c r="K4" s="69">
        <f>IF(RES_hh_fec!K4=0,0,1000*11630*RES_hh_fec!K4/RES_hh_num!K4)</f>
        <v>13696.252274706167</v>
      </c>
      <c r="L4" s="69">
        <f>IF(RES_hh_fec!L4=0,0,1000*11630*RES_hh_fec!L4/RES_hh_num!L4)</f>
        <v>13825.728115798485</v>
      </c>
      <c r="M4" s="69">
        <f>IF(RES_hh_fec!M4=0,0,1000*11630*RES_hh_fec!M4/RES_hh_num!M4)</f>
        <v>12762.392686027757</v>
      </c>
      <c r="N4" s="69">
        <f>IF(RES_hh_fec!N4=0,0,1000*11630*RES_hh_fec!N4/RES_hh_num!N4)</f>
        <v>11921.167250099817</v>
      </c>
      <c r="O4" s="69">
        <f>IF(RES_hh_fec!O4=0,0,1000*11630*RES_hh_fec!O4/RES_hh_num!O4)</f>
        <v>11619.92836432591</v>
      </c>
      <c r="P4" s="69">
        <f>IF(RES_hh_fec!P4=0,0,1000*11630*RES_hh_fec!P4/RES_hh_num!P4)</f>
        <v>9321.9331463705548</v>
      </c>
      <c r="Q4" s="69">
        <f>IF(RES_hh_fec!Q4=0,0,1000*11630*RES_hh_fec!Q4/RES_hh_num!Q4)</f>
        <v>10629.142273646501</v>
      </c>
      <c r="R4" s="69">
        <f>IF(RES_hh_fec!R4=0,0,1000*11630*RES_hh_fec!R4/RES_hh_num!R4)</f>
        <v>10800.922134611648</v>
      </c>
      <c r="S4" s="69">
        <f>IF(RES_hh_fec!S4=0,0,1000*11630*RES_hh_fec!S4/RES_hh_num!S4)</f>
        <v>10432.371735687493</v>
      </c>
      <c r="T4" s="69">
        <f>IF(RES_hh_fec!T4=0,0,1000*11630*RES_hh_fec!T4/RES_hh_num!T4)</f>
        <v>9484.6880900821561</v>
      </c>
      <c r="U4" s="69">
        <f>IF(RES_hh_fec!U4=0,0,1000*11630*RES_hh_fec!U4/RES_hh_num!U4)</f>
        <v>9064.0915400278391</v>
      </c>
      <c r="V4" s="69">
        <f>IF(RES_hh_fec!V4=0,0,1000*11630*RES_hh_fec!V4/RES_hh_num!V4)</f>
        <v>9040.4984227413497</v>
      </c>
      <c r="W4" s="69">
        <f>IF(RES_hh_fec!W4=0,0,1000*11630*RES_hh_fec!W4/RES_hh_num!W4)</f>
        <v>9814.9071260729888</v>
      </c>
      <c r="X4" s="69">
        <f>IF(RES_hh_fec!X4=0,0,1000*11630*RES_hh_fec!X4/RES_hh_num!X4)</f>
        <v>8372.5423115921221</v>
      </c>
      <c r="Y4" s="69">
        <f>IF(RES_hh_fec!Y4=0,0,1000*11630*RES_hh_fec!Y4/RES_hh_num!Y4)</f>
        <v>8278.7739079370876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13797.277359047919</v>
      </c>
      <c r="C6" s="72">
        <f>IF(RES_hh_fec!C6=0,0,1000*11630*RES_hh_fec!C6/RES_hh_num!C6)</f>
        <v>13329.834792147123</v>
      </c>
      <c r="D6" s="72">
        <f>IF(RES_hh_fec!D6=0,0,1000*11630*RES_hh_fec!D6/RES_hh_num!D6)</f>
        <v>15727.54234862146</v>
      </c>
      <c r="E6" s="72">
        <f>IF(RES_hh_fec!E6=0,0,1000*11630*RES_hh_fec!E6/RES_hh_num!E6)</f>
        <v>20269.274638919938</v>
      </c>
      <c r="F6" s="72">
        <f>IF(RES_hh_fec!F6=0,0,1000*11630*RES_hh_fec!F6/RES_hh_num!F6)</f>
        <v>16688.139835077734</v>
      </c>
      <c r="G6" s="72">
        <f>IF(RES_hh_fec!G6=0,0,1000*11630*RES_hh_fec!G6/RES_hh_num!G6)</f>
        <v>18069.814248381037</v>
      </c>
      <c r="H6" s="72">
        <f>IF(RES_hh_fec!H6=0,0,1000*11630*RES_hh_fec!H6/RES_hh_num!H6)</f>
        <v>13629.253943370781</v>
      </c>
      <c r="I6" s="72">
        <f>IF(RES_hh_fec!I6=0,0,1000*11630*RES_hh_fec!I6/RES_hh_num!I6)</f>
        <v>14594.51491222715</v>
      </c>
      <c r="J6" s="72">
        <f>IF(RES_hh_fec!J6=0,0,1000*11630*RES_hh_fec!J6/RES_hh_num!J6)</f>
        <v>19946.086447054549</v>
      </c>
      <c r="K6" s="72">
        <f>IF(RES_hh_fec!K6=0,0,1000*11630*RES_hh_fec!K6/RES_hh_num!K6)</f>
        <v>13920.016483221829</v>
      </c>
      <c r="L6" s="72">
        <f>IF(RES_hh_fec!L6=0,0,1000*11630*RES_hh_fec!L6/RES_hh_num!L6)</f>
        <v>14163.970989676396</v>
      </c>
      <c r="M6" s="72">
        <f>IF(RES_hh_fec!M6=0,0,1000*11630*RES_hh_fec!M6/RES_hh_num!M6)</f>
        <v>15980.143302886194</v>
      </c>
      <c r="N6" s="72">
        <f>IF(RES_hh_fec!N6=0,0,1000*11630*RES_hh_fec!N6/RES_hh_num!N6)</f>
        <v>15075.119144880178</v>
      </c>
      <c r="O6" s="72">
        <f>IF(RES_hh_fec!O6=0,0,1000*11630*RES_hh_fec!O6/RES_hh_num!O6)</f>
        <v>11227.634111641146</v>
      </c>
      <c r="P6" s="72">
        <f>IF(RES_hh_fec!P6=0,0,1000*11630*RES_hh_fec!P6/RES_hh_num!P6)</f>
        <v>6579.7465581092965</v>
      </c>
      <c r="Q6" s="72">
        <f>IF(RES_hh_fec!Q6=0,0,1000*11630*RES_hh_fec!Q6/RES_hh_num!Q6)</f>
        <v>14199.153656646171</v>
      </c>
      <c r="R6" s="72">
        <f>IF(RES_hh_fec!R6=0,0,1000*11630*RES_hh_fec!R6/RES_hh_num!R6)</f>
        <v>13555.474398996777</v>
      </c>
      <c r="S6" s="72">
        <f>IF(RES_hh_fec!S6=0,0,1000*11630*RES_hh_fec!S6/RES_hh_num!S6)</f>
        <v>13582.806074027214</v>
      </c>
      <c r="T6" s="72">
        <f>IF(RES_hh_fec!T6=0,0,1000*11630*RES_hh_fec!T6/RES_hh_num!T6)</f>
        <v>11225.070252127067</v>
      </c>
      <c r="U6" s="72">
        <f>IF(RES_hh_fec!U6=0,0,1000*11630*RES_hh_fec!U6/RES_hh_num!U6)</f>
        <v>11512.285338703354</v>
      </c>
      <c r="V6" s="72">
        <f>IF(RES_hh_fec!V6=0,0,1000*11630*RES_hh_fec!V6/RES_hh_num!V6)</f>
        <v>7676.7203242286705</v>
      </c>
      <c r="W6" s="72">
        <f>IF(RES_hh_fec!W6=0,0,1000*11630*RES_hh_fec!W6/RES_hh_num!W6)</f>
        <v>11567.753168340512</v>
      </c>
      <c r="X6" s="72">
        <f>IF(RES_hh_fec!X6=0,0,1000*11630*RES_hh_fec!X6/RES_hh_num!X6)</f>
        <v>10800.072715520726</v>
      </c>
      <c r="Y6" s="72">
        <f>IF(RES_hh_fec!Y6=0,0,1000*11630*RES_hh_fec!Y6/RES_hh_num!Y6)</f>
        <v>10055.997062449189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15121.709087367801</v>
      </c>
      <c r="C7" s="72">
        <f>IF(RES_hh_fec!C7=0,0,1000*11630*RES_hh_fec!C7/RES_hh_num!C7)</f>
        <v>14394.440968963403</v>
      </c>
      <c r="D7" s="72">
        <f>IF(RES_hh_fec!D7=0,0,1000*11630*RES_hh_fec!D7/RES_hh_num!D7)</f>
        <v>17010.297673696456</v>
      </c>
      <c r="E7" s="72">
        <f>IF(RES_hh_fec!E7=0,0,1000*11630*RES_hh_fec!E7/RES_hh_num!E7)</f>
        <v>18750.852275988098</v>
      </c>
      <c r="F7" s="72">
        <f>IF(RES_hh_fec!F7=0,0,1000*11630*RES_hh_fec!F7/RES_hh_num!F7)</f>
        <v>18217.135764241277</v>
      </c>
      <c r="G7" s="72">
        <f>IF(RES_hh_fec!G7=0,0,1000*11630*RES_hh_fec!G7/RES_hh_num!G7)</f>
        <v>17738.066272588283</v>
      </c>
      <c r="H7" s="72">
        <f>IF(RES_hh_fec!H7=0,0,1000*11630*RES_hh_fec!H7/RES_hh_num!H7)</f>
        <v>17923.490053228103</v>
      </c>
      <c r="I7" s="72">
        <f>IF(RES_hh_fec!I7=0,0,1000*11630*RES_hh_fec!I7/RES_hh_num!I7)</f>
        <v>14817.06781980501</v>
      </c>
      <c r="J7" s="72">
        <f>IF(RES_hh_fec!J7=0,0,1000*11630*RES_hh_fec!J7/RES_hh_num!J7)</f>
        <v>16763.701035767983</v>
      </c>
      <c r="K7" s="72">
        <f>IF(RES_hh_fec!K7=0,0,1000*11630*RES_hh_fec!K7/RES_hh_num!K7)</f>
        <v>16301.479526211489</v>
      </c>
      <c r="L7" s="72">
        <f>IF(RES_hh_fec!L7=0,0,1000*11630*RES_hh_fec!L7/RES_hh_num!L7)</f>
        <v>17546.86684975585</v>
      </c>
      <c r="M7" s="72">
        <f>IF(RES_hh_fec!M7=0,0,1000*11630*RES_hh_fec!M7/RES_hh_num!M7)</f>
        <v>15098.64563104937</v>
      </c>
      <c r="N7" s="72">
        <f>IF(RES_hh_fec!N7=0,0,1000*11630*RES_hh_fec!N7/RES_hh_num!N7)</f>
        <v>14486.068263810417</v>
      </c>
      <c r="O7" s="72">
        <f>IF(RES_hh_fec!O7=0,0,1000*11630*RES_hh_fec!O7/RES_hh_num!O7)</f>
        <v>13582.536119032695</v>
      </c>
      <c r="P7" s="72">
        <f>IF(RES_hh_fec!P7=0,0,1000*11630*RES_hh_fec!P7/RES_hh_num!P7)</f>
        <v>11844.862443489677</v>
      </c>
      <c r="Q7" s="72">
        <f>IF(RES_hh_fec!Q7=0,0,1000*11630*RES_hh_fec!Q7/RES_hh_num!Q7)</f>
        <v>13184.405267744796</v>
      </c>
      <c r="R7" s="72">
        <f>IF(RES_hh_fec!R7=0,0,1000*11630*RES_hh_fec!R7/RES_hh_num!R7)</f>
        <v>13357.803121555506</v>
      </c>
      <c r="S7" s="72">
        <f>IF(RES_hh_fec!S7=0,0,1000*11630*RES_hh_fec!S7/RES_hh_num!S7)</f>
        <v>12756.508893908556</v>
      </c>
      <c r="T7" s="72">
        <f>IF(RES_hh_fec!T7=0,0,1000*11630*RES_hh_fec!T7/RES_hh_num!T7)</f>
        <v>11683.208050643341</v>
      </c>
      <c r="U7" s="72">
        <f>IF(RES_hh_fec!U7=0,0,1000*11630*RES_hh_fec!U7/RES_hh_num!U7)</f>
        <v>11640.36488775207</v>
      </c>
      <c r="V7" s="72">
        <f>IF(RES_hh_fec!V7=0,0,1000*11630*RES_hh_fec!V7/RES_hh_num!V7)</f>
        <v>13153.774887758478</v>
      </c>
      <c r="W7" s="72">
        <f>IF(RES_hh_fec!W7=0,0,1000*11630*RES_hh_fec!W7/RES_hh_num!W7)</f>
        <v>10679.538469552534</v>
      </c>
      <c r="X7" s="72">
        <f>IF(RES_hh_fec!X7=0,0,1000*11630*RES_hh_fec!X7/RES_hh_num!X7)</f>
        <v>11366.398224636305</v>
      </c>
      <c r="Y7" s="72">
        <f>IF(RES_hh_fec!Y7=0,0,1000*11630*RES_hh_fec!Y7/RES_hh_num!Y7)</f>
        <v>10616.472366533955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14398.805222889585</v>
      </c>
      <c r="C8" s="72">
        <f>IF(RES_hh_fec!C8=0,0,1000*11630*RES_hh_fec!C8/RES_hh_num!C8)</f>
        <v>14988.309372567843</v>
      </c>
      <c r="D8" s="72">
        <f>IF(RES_hh_fec!D8=0,0,1000*11630*RES_hh_fec!D8/RES_hh_num!D8)</f>
        <v>14198.312148763409</v>
      </c>
      <c r="E8" s="72">
        <f>IF(RES_hh_fec!E8=0,0,1000*11630*RES_hh_fec!E8/RES_hh_num!E8)</f>
        <v>16013.632819343569</v>
      </c>
      <c r="F8" s="72">
        <f>IF(RES_hh_fec!F8=0,0,1000*11630*RES_hh_fec!F8/RES_hh_num!F8)</f>
        <v>16453.816794100752</v>
      </c>
      <c r="G8" s="72">
        <f>IF(RES_hh_fec!G8=0,0,1000*11630*RES_hh_fec!G8/RES_hh_num!G8)</f>
        <v>16505.075201447609</v>
      </c>
      <c r="H8" s="72">
        <f>IF(RES_hh_fec!H8=0,0,1000*11630*RES_hh_fec!H8/RES_hh_num!H8)</f>
        <v>14821.25111026798</v>
      </c>
      <c r="I8" s="72">
        <f>IF(RES_hh_fec!I8=0,0,1000*11630*RES_hh_fec!I8/RES_hh_num!I8)</f>
        <v>13440.552156395526</v>
      </c>
      <c r="J8" s="72">
        <f>IF(RES_hh_fec!J8=0,0,1000*11630*RES_hh_fec!J8/RES_hh_num!J8)</f>
        <v>14932.013152544758</v>
      </c>
      <c r="K8" s="72">
        <f>IF(RES_hh_fec!K8=0,0,1000*11630*RES_hh_fec!K8/RES_hh_num!K8)</f>
        <v>14354.93306992645</v>
      </c>
      <c r="L8" s="72">
        <f>IF(RES_hh_fec!L8=0,0,1000*11630*RES_hh_fec!L8/RES_hh_num!L8)</f>
        <v>14503.527671378557</v>
      </c>
      <c r="M8" s="72">
        <f>IF(RES_hh_fec!M8=0,0,1000*11630*RES_hh_fec!M8/RES_hh_num!M8)</f>
        <v>13545.575716919524</v>
      </c>
      <c r="N8" s="72">
        <f>IF(RES_hh_fec!N8=0,0,1000*11630*RES_hh_fec!N8/RES_hh_num!N8)</f>
        <v>13525.315745710443</v>
      </c>
      <c r="O8" s="72">
        <f>IF(RES_hh_fec!O8=0,0,1000*11630*RES_hh_fec!O8/RES_hh_num!O8)</f>
        <v>13218.749449550069</v>
      </c>
      <c r="P8" s="72">
        <f>IF(RES_hh_fec!P8=0,0,1000*11630*RES_hh_fec!P8/RES_hh_num!P8)</f>
        <v>9898.733832234906</v>
      </c>
      <c r="Q8" s="72">
        <f>IF(RES_hh_fec!Q8=0,0,1000*11630*RES_hh_fec!Q8/RES_hh_num!Q8)</f>
        <v>11534.614286176662</v>
      </c>
      <c r="R8" s="72">
        <f>IF(RES_hh_fec!R8=0,0,1000*11630*RES_hh_fec!R8/RES_hh_num!R8)</f>
        <v>12177.094692799761</v>
      </c>
      <c r="S8" s="72">
        <f>IF(RES_hh_fec!S8=0,0,1000*11630*RES_hh_fec!S8/RES_hh_num!S8)</f>
        <v>11865.981029854802</v>
      </c>
      <c r="T8" s="72">
        <f>IF(RES_hh_fec!T8=0,0,1000*11630*RES_hh_fec!T8/RES_hh_num!T8)</f>
        <v>10613.070002627848</v>
      </c>
      <c r="U8" s="72">
        <f>IF(RES_hh_fec!U8=0,0,1000*11630*RES_hh_fec!U8/RES_hh_num!U8)</f>
        <v>10045.620217790505</v>
      </c>
      <c r="V8" s="72">
        <f>IF(RES_hh_fec!V8=0,0,1000*11630*RES_hh_fec!V8/RES_hh_num!V8)</f>
        <v>9924.4678572774865</v>
      </c>
      <c r="W8" s="72">
        <f>IF(RES_hh_fec!W8=0,0,1000*11630*RES_hh_fec!W8/RES_hh_num!W8)</f>
        <v>11046.40953318072</v>
      </c>
      <c r="X8" s="72">
        <f>IF(RES_hh_fec!X8=0,0,1000*11630*RES_hh_fec!X8/RES_hh_num!X8)</f>
        <v>9877.7684185181588</v>
      </c>
      <c r="Y8" s="72">
        <f>IF(RES_hh_fec!Y8=0,0,1000*11630*RES_hh_fec!Y8/RES_hh_num!Y8)</f>
        <v>8880.4870661447512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16679.605684488251</v>
      </c>
      <c r="C9" s="72">
        <f>IF(RES_hh_fec!C9=0,0,1000*11630*RES_hh_fec!C9/RES_hh_num!C9)</f>
        <v>20080.583717428301</v>
      </c>
      <c r="D9" s="72">
        <f>IF(RES_hh_fec!D9=0,0,1000*11630*RES_hh_fec!D9/RES_hh_num!D9)</f>
        <v>15452.84577578779</v>
      </c>
      <c r="E9" s="72">
        <f>IF(RES_hh_fec!E9=0,0,1000*11630*RES_hh_fec!E9/RES_hh_num!E9)</f>
        <v>16766.7975877311</v>
      </c>
      <c r="F9" s="72">
        <f>IF(RES_hh_fec!F9=0,0,1000*11630*RES_hh_fec!F9/RES_hh_num!F9)</f>
        <v>15986.587258944308</v>
      </c>
      <c r="G9" s="72">
        <f>IF(RES_hh_fec!G9=0,0,1000*11630*RES_hh_fec!G9/RES_hh_num!G9)</f>
        <v>18235.128748019495</v>
      </c>
      <c r="H9" s="72">
        <f>IF(RES_hh_fec!H9=0,0,1000*11630*RES_hh_fec!H9/RES_hh_num!H9)</f>
        <v>14431.680972278531</v>
      </c>
      <c r="I9" s="72">
        <f>IF(RES_hh_fec!I9=0,0,1000*11630*RES_hh_fec!I9/RES_hh_num!I9)</f>
        <v>15521.868636002537</v>
      </c>
      <c r="J9" s="72">
        <f>IF(RES_hh_fec!J9=0,0,1000*11630*RES_hh_fec!J9/RES_hh_num!J9)</f>
        <v>14834.469273982966</v>
      </c>
      <c r="K9" s="72">
        <f>IF(RES_hh_fec!K9=0,0,1000*11630*RES_hh_fec!K9/RES_hh_num!K9)</f>
        <v>13707.31030768737</v>
      </c>
      <c r="L9" s="72">
        <f>IF(RES_hh_fec!L9=0,0,1000*11630*RES_hh_fec!L9/RES_hh_num!L9)</f>
        <v>13399.252901633154</v>
      </c>
      <c r="M9" s="72">
        <f>IF(RES_hh_fec!M9=0,0,1000*11630*RES_hh_fec!M9/RES_hh_num!M9)</f>
        <v>12918.426389172919</v>
      </c>
      <c r="N9" s="72">
        <f>IF(RES_hh_fec!N9=0,0,1000*11630*RES_hh_fec!N9/RES_hh_num!N9)</f>
        <v>11941.926604456232</v>
      </c>
      <c r="O9" s="72">
        <f>IF(RES_hh_fec!O9=0,0,1000*11630*RES_hh_fec!O9/RES_hh_num!O9)</f>
        <v>12025.402260964669</v>
      </c>
      <c r="P9" s="72">
        <f>IF(RES_hh_fec!P9=0,0,1000*11630*RES_hh_fec!P9/RES_hh_num!P9)</f>
        <v>9716.2211913394913</v>
      </c>
      <c r="Q9" s="72">
        <f>IF(RES_hh_fec!Q9=0,0,1000*11630*RES_hh_fec!Q9/RES_hh_num!Q9)</f>
        <v>11240.220299627663</v>
      </c>
      <c r="R9" s="72">
        <f>IF(RES_hh_fec!R9=0,0,1000*11630*RES_hh_fec!R9/RES_hh_num!R9)</f>
        <v>11502.681959404714</v>
      </c>
      <c r="S9" s="72">
        <f>IF(RES_hh_fec!S9=0,0,1000*11630*RES_hh_fec!S9/RES_hh_num!S9)</f>
        <v>11293.089959167339</v>
      </c>
      <c r="T9" s="72">
        <f>IF(RES_hh_fec!T9=0,0,1000*11630*RES_hh_fec!T9/RES_hh_num!T9)</f>
        <v>10329.828638511392</v>
      </c>
      <c r="U9" s="72">
        <f>IF(RES_hh_fec!U9=0,0,1000*11630*RES_hh_fec!U9/RES_hh_num!U9)</f>
        <v>9816.2309536046905</v>
      </c>
      <c r="V9" s="72">
        <f>IF(RES_hh_fec!V9=0,0,1000*11630*RES_hh_fec!V9/RES_hh_num!V9)</f>
        <v>9694.2926443589404</v>
      </c>
      <c r="W9" s="72">
        <f>IF(RES_hh_fec!W9=0,0,1000*11630*RES_hh_fec!W9/RES_hh_num!W9)</f>
        <v>11430.229046480132</v>
      </c>
      <c r="X9" s="72">
        <f>IF(RES_hh_fec!X9=0,0,1000*11630*RES_hh_fec!X9/RES_hh_num!X9)</f>
        <v>9376.9917414752381</v>
      </c>
      <c r="Y9" s="72">
        <f>IF(RES_hh_fec!Y9=0,0,1000*11630*RES_hh_fec!Y9/RES_hh_num!Y9)</f>
        <v>9185.0421543321099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9413.7955615543997</v>
      </c>
      <c r="C11" s="72">
        <f>IF(RES_hh_fec!C11=0,0,1000*11630*RES_hh_fec!C11/RES_hh_num!C11)</f>
        <v>10531.494490857203</v>
      </c>
      <c r="D11" s="72">
        <f>IF(RES_hh_fec!D11=0,0,1000*11630*RES_hh_fec!D11/RES_hh_num!D11)</f>
        <v>9899.3143760117837</v>
      </c>
      <c r="E11" s="72">
        <f>IF(RES_hh_fec!E11=0,0,1000*11630*RES_hh_fec!E11/RES_hh_num!E11)</f>
        <v>10431.000513213228</v>
      </c>
      <c r="F11" s="72">
        <f>IF(RES_hh_fec!F11=0,0,1000*11630*RES_hh_fec!F11/RES_hh_num!F11)</f>
        <v>10958.292343746281</v>
      </c>
      <c r="G11" s="72">
        <f>IF(RES_hh_fec!G11=0,0,1000*11630*RES_hh_fec!G11/RES_hh_num!G11)</f>
        <v>11495.809566022419</v>
      </c>
      <c r="H11" s="72">
        <f>IF(RES_hh_fec!H11=0,0,1000*11630*RES_hh_fec!H11/RES_hh_num!H11)</f>
        <v>10421.84620083865</v>
      </c>
      <c r="I11" s="72">
        <f>IF(RES_hh_fec!I11=0,0,1000*11630*RES_hh_fec!I11/RES_hh_num!I11)</f>
        <v>9900.1014073188326</v>
      </c>
      <c r="J11" s="72">
        <f>IF(RES_hh_fec!J11=0,0,1000*11630*RES_hh_fec!J11/RES_hh_num!J11)</f>
        <v>10571.398127979954</v>
      </c>
      <c r="K11" s="72">
        <f>IF(RES_hh_fec!K11=0,0,1000*11630*RES_hh_fec!K11/RES_hh_num!K11)</f>
        <v>10153.336930859579</v>
      </c>
      <c r="L11" s="72">
        <f>IF(RES_hh_fec!L11=0,0,1000*11630*RES_hh_fec!L11/RES_hh_num!L11)</f>
        <v>10869.344767365232</v>
      </c>
      <c r="M11" s="72">
        <f>IF(RES_hh_fec!M11=0,0,1000*11630*RES_hh_fec!M11/RES_hh_num!M11)</f>
        <v>9859.5991119148966</v>
      </c>
      <c r="N11" s="72">
        <f>IF(RES_hh_fec!N11=0,0,1000*11630*RES_hh_fec!N11/RES_hh_num!N11)</f>
        <v>9421.4911167024457</v>
      </c>
      <c r="O11" s="72">
        <f>IF(RES_hh_fec!O11=0,0,1000*11630*RES_hh_fec!O11/RES_hh_num!O11)</f>
        <v>9584.4521268041208</v>
      </c>
      <c r="P11" s="72">
        <f>IF(RES_hh_fec!P11=0,0,1000*11630*RES_hh_fec!P11/RES_hh_num!P11)</f>
        <v>7580.7164532911056</v>
      </c>
      <c r="Q11" s="72">
        <f>IF(RES_hh_fec!Q11=0,0,1000*11630*RES_hh_fec!Q11/RES_hh_num!Q11)</f>
        <v>9020.9326793374912</v>
      </c>
      <c r="R11" s="72">
        <f>IF(RES_hh_fec!R11=0,0,1000*11630*RES_hh_fec!R11/RES_hh_num!R11)</f>
        <v>9650.5536158032119</v>
      </c>
      <c r="S11" s="72">
        <f>IF(RES_hh_fec!S11=0,0,1000*11630*RES_hh_fec!S11/RES_hh_num!S11)</f>
        <v>9203.0556597287286</v>
      </c>
      <c r="T11" s="72">
        <f>IF(RES_hh_fec!T11=0,0,1000*11630*RES_hh_fec!T11/RES_hh_num!T11)</f>
        <v>8573.5549117943228</v>
      </c>
      <c r="U11" s="72">
        <f>IF(RES_hh_fec!U11=0,0,1000*11630*RES_hh_fec!U11/RES_hh_num!U11)</f>
        <v>8362.6134211566768</v>
      </c>
      <c r="V11" s="72">
        <f>IF(RES_hh_fec!V11=0,0,1000*11630*RES_hh_fec!V11/RES_hh_num!V11)</f>
        <v>8489.1308619122556</v>
      </c>
      <c r="W11" s="72">
        <f>IF(RES_hh_fec!W11=0,0,1000*11630*RES_hh_fec!W11/RES_hh_num!W11)</f>
        <v>9504.8013747944769</v>
      </c>
      <c r="X11" s="72">
        <f>IF(RES_hh_fec!X11=0,0,1000*11630*RES_hh_fec!X11/RES_hh_num!X11)</f>
        <v>8240.9785868780127</v>
      </c>
      <c r="Y11" s="72">
        <f>IF(RES_hh_fec!Y11=0,0,1000*11630*RES_hh_fec!Y11/RES_hh_num!Y11)</f>
        <v>8156.7332755337584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4879.9357513886262</v>
      </c>
      <c r="C12" s="72">
        <f>IF(RES_hh_fec!C12=0,0,1000*11630*RES_hh_fec!C12/RES_hh_num!C12)</f>
        <v>5252.8620245535813</v>
      </c>
      <c r="D12" s="72">
        <f>IF(RES_hh_fec!D12=0,0,1000*11630*RES_hh_fec!D12/RES_hh_num!D12)</f>
        <v>4601.0863915729906</v>
      </c>
      <c r="E12" s="72">
        <f>IF(RES_hh_fec!E12=0,0,1000*11630*RES_hh_fec!E12/RES_hh_num!E12)</f>
        <v>4676.3873444799337</v>
      </c>
      <c r="F12" s="72">
        <f>IF(RES_hh_fec!F12=0,0,1000*11630*RES_hh_fec!F12/RES_hh_num!F12)</f>
        <v>4675.1719442724352</v>
      </c>
      <c r="G12" s="72">
        <f>IF(RES_hh_fec!G12=0,0,1000*11630*RES_hh_fec!G12/RES_hh_num!G12)</f>
        <v>4734.629706204566</v>
      </c>
      <c r="H12" s="72">
        <f>IF(RES_hh_fec!H12=0,0,1000*11630*RES_hh_fec!H12/RES_hh_num!H12)</f>
        <v>4239.5564592317405</v>
      </c>
      <c r="I12" s="72">
        <f>IF(RES_hh_fec!I12=0,0,1000*11630*RES_hh_fec!I12/RES_hh_num!I12)</f>
        <v>3905.933546649338</v>
      </c>
      <c r="J12" s="72">
        <f>IF(RES_hh_fec!J12=0,0,1000*11630*RES_hh_fec!J12/RES_hh_num!J12)</f>
        <v>3919.5923719161142</v>
      </c>
      <c r="K12" s="72">
        <f>IF(RES_hh_fec!K12=0,0,1000*11630*RES_hh_fec!K12/RES_hh_num!K12)</f>
        <v>3662.1890759446537</v>
      </c>
      <c r="L12" s="72">
        <f>IF(RES_hh_fec!L12=0,0,1000*11630*RES_hh_fec!L12/RES_hh_num!L12)</f>
        <v>3500.99697588972</v>
      </c>
      <c r="M12" s="72">
        <f>IF(RES_hh_fec!M12=0,0,1000*11630*RES_hh_fec!M12/RES_hh_num!M12)</f>
        <v>3094.5979410052605</v>
      </c>
      <c r="N12" s="72">
        <f>IF(RES_hh_fec!N12=0,0,1000*11630*RES_hh_fec!N12/RES_hh_num!N12)</f>
        <v>3151.7678461434984</v>
      </c>
      <c r="O12" s="72">
        <f>IF(RES_hh_fec!O12=0,0,1000*11630*RES_hh_fec!O12/RES_hh_num!O12)</f>
        <v>2927.1365753572954</v>
      </c>
      <c r="P12" s="72">
        <f>IF(RES_hh_fec!P12=0,0,1000*11630*RES_hh_fec!P12/RES_hh_num!P12)</f>
        <v>2347.1921981641262</v>
      </c>
      <c r="Q12" s="72">
        <f>IF(RES_hh_fec!Q12=0,0,1000*11630*RES_hh_fec!Q12/RES_hh_num!Q12)</f>
        <v>2619.1399853761409</v>
      </c>
      <c r="R12" s="72">
        <f>IF(RES_hh_fec!R12=0,0,1000*11630*RES_hh_fec!R12/RES_hh_num!R12)</f>
        <v>2709.4917121626286</v>
      </c>
      <c r="S12" s="72">
        <f>IF(RES_hh_fec!S12=0,0,1000*11630*RES_hh_fec!S12/RES_hh_num!S12)</f>
        <v>2517.2605619028877</v>
      </c>
      <c r="T12" s="72">
        <f>IF(RES_hh_fec!T12=0,0,1000*11630*RES_hh_fec!T12/RES_hh_num!T12)</f>
        <v>2281.1247269358773</v>
      </c>
      <c r="U12" s="72">
        <f>IF(RES_hh_fec!U12=0,0,1000*11630*RES_hh_fec!U12/RES_hh_num!U12)</f>
        <v>2235.6199059898063</v>
      </c>
      <c r="V12" s="72">
        <f>IF(RES_hh_fec!V12=0,0,1000*11630*RES_hh_fec!V12/RES_hh_num!V12)</f>
        <v>2201.6231167809897</v>
      </c>
      <c r="W12" s="72">
        <f>IF(RES_hh_fec!W12=0,0,1000*11630*RES_hh_fec!W12/RES_hh_num!W12)</f>
        <v>2337.5790598902481</v>
      </c>
      <c r="X12" s="72">
        <f>IF(RES_hh_fec!X12=0,0,1000*11630*RES_hh_fec!X12/RES_hh_num!X12)</f>
        <v>2146.1644329629971</v>
      </c>
      <c r="Y12" s="72">
        <f>IF(RES_hh_fec!Y12=0,0,1000*11630*RES_hh_fec!Y12/RES_hh_num!Y12)</f>
        <v>2088.2374210207913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10667.02934143904</v>
      </c>
      <c r="C13" s="74">
        <f>IF(RES_hh_fec!C13=0,0,1000*11630*RES_hh_fec!C13/RES_hh_num!C13)</f>
        <v>11179.473294924635</v>
      </c>
      <c r="D13" s="74">
        <f>IF(RES_hh_fec!D13=0,0,1000*11630*RES_hh_fec!D13/RES_hh_num!D13)</f>
        <v>10942.853189534597</v>
      </c>
      <c r="E13" s="74">
        <f>IF(RES_hh_fec!E13=0,0,1000*11630*RES_hh_fec!E13/RES_hh_num!E13)</f>
        <v>12907.633610440529</v>
      </c>
      <c r="F13" s="74">
        <f>IF(RES_hh_fec!F13=0,0,1000*11630*RES_hh_fec!F13/RES_hh_num!F13)</f>
        <v>12235.264686031718</v>
      </c>
      <c r="G13" s="74">
        <f>IF(RES_hh_fec!G13=0,0,1000*11630*RES_hh_fec!G13/RES_hh_num!G13)</f>
        <v>11963.630459987342</v>
      </c>
      <c r="H13" s="74">
        <f>IF(RES_hh_fec!H13=0,0,1000*11630*RES_hh_fec!H13/RES_hh_num!H13)</f>
        <v>11744.566316195709</v>
      </c>
      <c r="I13" s="74">
        <f>IF(RES_hh_fec!I13=0,0,1000*11630*RES_hh_fec!I13/RES_hh_num!I13)</f>
        <v>10167.048667082179</v>
      </c>
      <c r="J13" s="74">
        <f>IF(RES_hh_fec!J13=0,0,1000*11630*RES_hh_fec!J13/RES_hh_num!J13)</f>
        <v>11770.609557260603</v>
      </c>
      <c r="K13" s="74">
        <f>IF(RES_hh_fec!K13=0,0,1000*11630*RES_hh_fec!K13/RES_hh_num!K13)</f>
        <v>11751.727258518826</v>
      </c>
      <c r="L13" s="74">
        <f>IF(RES_hh_fec!L13=0,0,1000*11630*RES_hh_fec!L13/RES_hh_num!L13)</f>
        <v>11839.621247533107</v>
      </c>
      <c r="M13" s="74">
        <f>IF(RES_hh_fec!M13=0,0,1000*11630*RES_hh_fec!M13/RES_hh_num!M13)</f>
        <v>10259.024406475559</v>
      </c>
      <c r="N13" s="74">
        <f>IF(RES_hh_fec!N13=0,0,1000*11630*RES_hh_fec!N13/RES_hh_num!N13)</f>
        <v>9713.6001325078068</v>
      </c>
      <c r="O13" s="74">
        <f>IF(RES_hh_fec!O13=0,0,1000*11630*RES_hh_fec!O13/RES_hh_num!O13)</f>
        <v>9643.1849718465855</v>
      </c>
      <c r="P13" s="74">
        <f>IF(RES_hh_fec!P13=0,0,1000*11630*RES_hh_fec!P13/RES_hh_num!P13)</f>
        <v>10674.64162734709</v>
      </c>
      <c r="Q13" s="74">
        <f>IF(RES_hh_fec!Q13=0,0,1000*11630*RES_hh_fec!Q13/RES_hh_num!Q13)</f>
        <v>7960.8854814722308</v>
      </c>
      <c r="R13" s="74">
        <f>IF(RES_hh_fec!R13=0,0,1000*11630*RES_hh_fec!R13/RES_hh_num!R13)</f>
        <v>7163.2120884848791</v>
      </c>
      <c r="S13" s="74">
        <f>IF(RES_hh_fec!S13=0,0,1000*11630*RES_hh_fec!S13/RES_hh_num!S13)</f>
        <v>7190.0783291094458</v>
      </c>
      <c r="T13" s="74">
        <f>IF(RES_hh_fec!T13=0,0,1000*11630*RES_hh_fec!T13/RES_hh_num!T13)</f>
        <v>8480.5523561241225</v>
      </c>
      <c r="U13" s="74">
        <f>IF(RES_hh_fec!U13=0,0,1000*11630*RES_hh_fec!U13/RES_hh_num!U13)</f>
        <v>8882.3990681741707</v>
      </c>
      <c r="V13" s="74">
        <f>IF(RES_hh_fec!V13=0,0,1000*11630*RES_hh_fec!V13/RES_hh_num!V13)</f>
        <v>9751.6649850422637</v>
      </c>
      <c r="W13" s="74">
        <f>IF(RES_hh_fec!W13=0,0,1000*11630*RES_hh_fec!W13/RES_hh_num!W13)</f>
        <v>8165.258239777042</v>
      </c>
      <c r="X13" s="74">
        <f>IF(RES_hh_fec!X13=0,0,1000*11630*RES_hh_fec!X13/RES_hh_num!X13)</f>
        <v>6101.2055462374683</v>
      </c>
      <c r="Y13" s="74">
        <f>IF(RES_hh_fec!Y13=0,0,1000*11630*RES_hh_fec!Y13/RES_hh_num!Y13)</f>
        <v>10029.058698124725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111.19852864709459</v>
      </c>
      <c r="C14" s="76">
        <f>IF(RES_hh_fec!C14=0,0,1000*11630*RES_hh_fec!C14/RES_hh_num!C14)</f>
        <v>113.94696381624972</v>
      </c>
      <c r="D14" s="76">
        <f>IF(RES_hh_fec!D14=0,0,1000*11630*RES_hh_fec!D14/RES_hh_num!D14)</f>
        <v>115.25139432133318</v>
      </c>
      <c r="E14" s="76">
        <f>IF(RES_hh_fec!E14=0,0,1000*11630*RES_hh_fec!E14/RES_hh_num!E14)</f>
        <v>129.4892011476295</v>
      </c>
      <c r="F14" s="76">
        <f>IF(RES_hh_fec!F14=0,0,1000*11630*RES_hh_fec!F14/RES_hh_num!F14)</f>
        <v>125.65195650226555</v>
      </c>
      <c r="G14" s="76">
        <f>IF(RES_hh_fec!G14=0,0,1000*11630*RES_hh_fec!G14/RES_hh_num!G14)</f>
        <v>122.44531265283942</v>
      </c>
      <c r="H14" s="76">
        <f>IF(RES_hh_fec!H14=0,0,1000*11630*RES_hh_fec!H14/RES_hh_num!H14)</f>
        <v>108.93934424878653</v>
      </c>
      <c r="I14" s="76">
        <f>IF(RES_hh_fec!I14=0,0,1000*11630*RES_hh_fec!I14/RES_hh_num!I14)</f>
        <v>96.809667028268095</v>
      </c>
      <c r="J14" s="76">
        <f>IF(RES_hh_fec!J14=0,0,1000*11630*RES_hh_fec!J14/RES_hh_num!J14)</f>
        <v>104.41319570545491</v>
      </c>
      <c r="K14" s="76">
        <f>IF(RES_hh_fec!K14=0,0,1000*11630*RES_hh_fec!K14/RES_hh_num!K14)</f>
        <v>98.629636930670273</v>
      </c>
      <c r="L14" s="76">
        <f>IF(RES_hh_fec!L14=0,0,1000*11630*RES_hh_fec!L14/RES_hh_num!L14)</f>
        <v>101.63198518169756</v>
      </c>
      <c r="M14" s="76">
        <f>IF(RES_hh_fec!M14=0,0,1000*11630*RES_hh_fec!M14/RES_hh_num!M14)</f>
        <v>93.263990295501458</v>
      </c>
      <c r="N14" s="76">
        <f>IF(RES_hh_fec!N14=0,0,1000*11630*RES_hh_fec!N14/RES_hh_num!N14)</f>
        <v>88.105225669454157</v>
      </c>
      <c r="O14" s="76">
        <f>IF(RES_hh_fec!O14=0,0,1000*11630*RES_hh_fec!O14/RES_hh_num!O14)</f>
        <v>85.309624650261995</v>
      </c>
      <c r="P14" s="76">
        <f>IF(RES_hh_fec!P14=0,0,1000*11630*RES_hh_fec!P14/RES_hh_num!P14)</f>
        <v>67.429949432409785</v>
      </c>
      <c r="Q14" s="76">
        <f>IF(RES_hh_fec!Q14=0,0,1000*11630*RES_hh_fec!Q14/RES_hh_num!Q14)</f>
        <v>78.353227293772619</v>
      </c>
      <c r="R14" s="76">
        <f>IF(RES_hh_fec!R14=0,0,1000*11630*RES_hh_fec!R14/RES_hh_num!R14)</f>
        <v>80.970495936981791</v>
      </c>
      <c r="S14" s="76">
        <f>IF(RES_hh_fec!S14=0,0,1000*11630*RES_hh_fec!S14/RES_hh_num!S14)</f>
        <v>80.462219165902113</v>
      </c>
      <c r="T14" s="76">
        <f>IF(RES_hh_fec!T14=0,0,1000*11630*RES_hh_fec!T14/RES_hh_num!T14)</f>
        <v>74.632092804744616</v>
      </c>
      <c r="U14" s="76">
        <f>IF(RES_hh_fec!U14=0,0,1000*11630*RES_hh_fec!U14/RES_hh_num!U14)</f>
        <v>72.98890845273354</v>
      </c>
      <c r="V14" s="76">
        <f>IF(RES_hh_fec!V14=0,0,1000*11630*RES_hh_fec!V14/RES_hh_num!V14)</f>
        <v>74.334962870000695</v>
      </c>
      <c r="W14" s="76">
        <f>IF(RES_hh_fec!W14=0,0,1000*11630*RES_hh_fec!W14/RES_hh_num!W14)</f>
        <v>81.823508487003338</v>
      </c>
      <c r="X14" s="76">
        <f>IF(RES_hh_fec!X14=0,0,1000*11630*RES_hh_fec!X14/RES_hh_num!X14)</f>
        <v>74.367435839766927</v>
      </c>
      <c r="Y14" s="76">
        <f>IF(RES_hh_fec!Y14=0,0,1000*11630*RES_hh_fec!Y14/RES_hh_num!Y14)</f>
        <v>71.898742704466699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9.3553296873512686</v>
      </c>
      <c r="C15" s="69">
        <f t="shared" si="0"/>
        <v>10.958806495787037</v>
      </c>
      <c r="D15" s="69">
        <f t="shared" si="0"/>
        <v>12.938949125481386</v>
      </c>
      <c r="E15" s="69">
        <f t="shared" si="0"/>
        <v>29.652712679484775</v>
      </c>
      <c r="F15" s="69">
        <f t="shared" si="0"/>
        <v>17.17320121860611</v>
      </c>
      <c r="G15" s="69">
        <f t="shared" si="0"/>
        <v>21.305018513204221</v>
      </c>
      <c r="H15" s="69">
        <f t="shared" si="0"/>
        <v>30.781076697022712</v>
      </c>
      <c r="I15" s="69">
        <f t="shared" si="0"/>
        <v>34.450103828161673</v>
      </c>
      <c r="J15" s="69">
        <f t="shared" si="0"/>
        <v>39.585048473881379</v>
      </c>
      <c r="K15" s="69">
        <f t="shared" si="0"/>
        <v>44.050275427189433</v>
      </c>
      <c r="L15" s="69">
        <f t="shared" si="0"/>
        <v>54.74231880439406</v>
      </c>
      <c r="M15" s="69">
        <f t="shared" si="0"/>
        <v>59.902776622179914</v>
      </c>
      <c r="N15" s="69">
        <f t="shared" si="0"/>
        <v>106.29915977865674</v>
      </c>
      <c r="O15" s="69">
        <f t="shared" si="0"/>
        <v>104.05991373454194</v>
      </c>
      <c r="P15" s="69">
        <f t="shared" si="0"/>
        <v>39.422115879698339</v>
      </c>
      <c r="Q15" s="69">
        <f t="shared" si="0"/>
        <v>121.00451229497313</v>
      </c>
      <c r="R15" s="69">
        <f t="shared" si="0"/>
        <v>76.052955616917487</v>
      </c>
      <c r="S15" s="69">
        <f t="shared" si="0"/>
        <v>130.91915387175177</v>
      </c>
      <c r="T15" s="69">
        <f t="shared" si="0"/>
        <v>102.13527234109397</v>
      </c>
      <c r="U15" s="69">
        <f t="shared" si="0"/>
        <v>145.01455197882206</v>
      </c>
      <c r="V15" s="69">
        <f t="shared" si="0"/>
        <v>76.004501153032805</v>
      </c>
      <c r="W15" s="69">
        <f t="shared" si="0"/>
        <v>135.41952433559899</v>
      </c>
      <c r="X15" s="69">
        <f t="shared" si="0"/>
        <v>170.98994176813059</v>
      </c>
      <c r="Y15" s="69">
        <f t="shared" si="0"/>
        <v>118.11514182962135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9.3553296873512686</v>
      </c>
      <c r="C16" s="72">
        <f>IF(RES_hh_fec!C16=0,0,1000*11630*RES_hh_fec!C16/RES_hh_num!C$3)</f>
        <v>10.958806495787037</v>
      </c>
      <c r="D16" s="72">
        <f>IF(RES_hh_fec!D16=0,0,1000*11630*RES_hh_fec!D16/RES_hh_num!D$3)</f>
        <v>12.938949125481386</v>
      </c>
      <c r="E16" s="72">
        <f>IF(RES_hh_fec!E16=0,0,1000*11630*RES_hh_fec!E16/RES_hh_num!E$3)</f>
        <v>29.652712679484775</v>
      </c>
      <c r="F16" s="72">
        <f>IF(RES_hh_fec!F16=0,0,1000*11630*RES_hh_fec!F16/RES_hh_num!F$3)</f>
        <v>17.17320121860611</v>
      </c>
      <c r="G16" s="72">
        <f>IF(RES_hh_fec!G16=0,0,1000*11630*RES_hh_fec!G16/RES_hh_num!G$3)</f>
        <v>21.305018513204221</v>
      </c>
      <c r="H16" s="72">
        <f>IF(RES_hh_fec!H16=0,0,1000*11630*RES_hh_fec!H16/RES_hh_num!H$3)</f>
        <v>30.781076697022712</v>
      </c>
      <c r="I16" s="72">
        <f>IF(RES_hh_fec!I16=0,0,1000*11630*RES_hh_fec!I16/RES_hh_num!I$3)</f>
        <v>34.450103828161673</v>
      </c>
      <c r="J16" s="72">
        <f>IF(RES_hh_fec!J16=0,0,1000*11630*RES_hh_fec!J16/RES_hh_num!J$3)</f>
        <v>39.585048473881379</v>
      </c>
      <c r="K16" s="72">
        <f>IF(RES_hh_fec!K16=0,0,1000*11630*RES_hh_fec!K16/RES_hh_num!K$3)</f>
        <v>44.050275427189433</v>
      </c>
      <c r="L16" s="72">
        <f>IF(RES_hh_fec!L16=0,0,1000*11630*RES_hh_fec!L16/RES_hh_num!L$3)</f>
        <v>54.74231880439406</v>
      </c>
      <c r="M16" s="72">
        <f>IF(RES_hh_fec!M16=0,0,1000*11630*RES_hh_fec!M16/RES_hh_num!M$3)</f>
        <v>59.902776622179914</v>
      </c>
      <c r="N16" s="72">
        <f>IF(RES_hh_fec!N16=0,0,1000*11630*RES_hh_fec!N16/RES_hh_num!N$3)</f>
        <v>106.29915977865674</v>
      </c>
      <c r="O16" s="72">
        <f>IF(RES_hh_fec!O16=0,0,1000*11630*RES_hh_fec!O16/RES_hh_num!O$3)</f>
        <v>104.05991373454194</v>
      </c>
      <c r="P16" s="72">
        <f>IF(RES_hh_fec!P16=0,0,1000*11630*RES_hh_fec!P16/RES_hh_num!P$3)</f>
        <v>39.422115879698339</v>
      </c>
      <c r="Q16" s="72">
        <f>IF(RES_hh_fec!Q16=0,0,1000*11630*RES_hh_fec!Q16/RES_hh_num!Q$3)</f>
        <v>121.00451229497313</v>
      </c>
      <c r="R16" s="72">
        <f>IF(RES_hh_fec!R16=0,0,1000*11630*RES_hh_fec!R16/RES_hh_num!R$3)</f>
        <v>76.052955616917487</v>
      </c>
      <c r="S16" s="72">
        <f>IF(RES_hh_fec!S16=0,0,1000*11630*RES_hh_fec!S16/RES_hh_num!S$3)</f>
        <v>130.91915387175177</v>
      </c>
      <c r="T16" s="72">
        <f>IF(RES_hh_fec!T16=0,0,1000*11630*RES_hh_fec!T16/RES_hh_num!T$3)</f>
        <v>102.13527234109397</v>
      </c>
      <c r="U16" s="72">
        <f>IF(RES_hh_fec!U16=0,0,1000*11630*RES_hh_fec!U16/RES_hh_num!U$3)</f>
        <v>145.01455197882206</v>
      </c>
      <c r="V16" s="72">
        <f>IF(RES_hh_fec!V16=0,0,1000*11630*RES_hh_fec!V16/RES_hh_num!V$3)</f>
        <v>76.004501153032805</v>
      </c>
      <c r="W16" s="72">
        <f>IF(RES_hh_fec!W16=0,0,1000*11630*RES_hh_fec!W16/RES_hh_num!W$3)</f>
        <v>135.41952433559899</v>
      </c>
      <c r="X16" s="72">
        <f>IF(RES_hh_fec!X16=0,0,1000*11630*RES_hh_fec!X16/RES_hh_num!X$3)</f>
        <v>170.98994176813059</v>
      </c>
      <c r="Y16" s="72">
        <f>IF(RES_hh_fec!Y16=0,0,1000*11630*RES_hh_fec!Y16/RES_hh_num!Y$3)</f>
        <v>118.11514182962135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2659.0055691966145</v>
      </c>
      <c r="C17" s="69">
        <f>IF(RES_hh_fec!C17=0,0,1000*11630*RES_hh_fec!C17/RES_hh_num!C17)</f>
        <v>2531.868025482343</v>
      </c>
      <c r="D17" s="69">
        <f>IF(RES_hh_fec!D17=0,0,1000*11630*RES_hh_fec!D17/RES_hh_num!D17)</f>
        <v>2695.6631082143035</v>
      </c>
      <c r="E17" s="69">
        <f>IF(RES_hh_fec!E17=0,0,1000*11630*RES_hh_fec!E17/RES_hh_num!E17)</f>
        <v>2916.9735534581687</v>
      </c>
      <c r="F17" s="69">
        <f>IF(RES_hh_fec!F17=0,0,1000*11630*RES_hh_fec!F17/RES_hh_num!F17)</f>
        <v>3009.6791411157919</v>
      </c>
      <c r="G17" s="69">
        <f>IF(RES_hh_fec!G17=0,0,1000*11630*RES_hh_fec!G17/RES_hh_num!G17)</f>
        <v>2735.2800526468459</v>
      </c>
      <c r="H17" s="69">
        <f>IF(RES_hh_fec!H17=0,0,1000*11630*RES_hh_fec!H17/RES_hh_num!H17)</f>
        <v>2916.5330486134499</v>
      </c>
      <c r="I17" s="69">
        <f>IF(RES_hh_fec!I17=0,0,1000*11630*RES_hh_fec!I17/RES_hh_num!I17)</f>
        <v>2639.7337191295223</v>
      </c>
      <c r="J17" s="69">
        <f>IF(RES_hh_fec!J17=0,0,1000*11630*RES_hh_fec!J17/RES_hh_num!J17)</f>
        <v>2761.1884385669573</v>
      </c>
      <c r="K17" s="69">
        <f>IF(RES_hh_fec!K17=0,0,1000*11630*RES_hh_fec!K17/RES_hh_num!K17)</f>
        <v>2744.8341361254315</v>
      </c>
      <c r="L17" s="69">
        <f>IF(RES_hh_fec!L17=0,0,1000*11630*RES_hh_fec!L17/RES_hh_num!L17)</f>
        <v>2646.6917796897851</v>
      </c>
      <c r="M17" s="69">
        <f>IF(RES_hh_fec!M17=0,0,1000*11630*RES_hh_fec!M17/RES_hh_num!M17)</f>
        <v>2598.7162215824892</v>
      </c>
      <c r="N17" s="69">
        <f>IF(RES_hh_fec!N17=0,0,1000*11630*RES_hh_fec!N17/RES_hh_num!N17)</f>
        <v>2479.5171456837825</v>
      </c>
      <c r="O17" s="69">
        <f>IF(RES_hh_fec!O17=0,0,1000*11630*RES_hh_fec!O17/RES_hh_num!O17)</f>
        <v>2421.8830448883327</v>
      </c>
      <c r="P17" s="69">
        <f>IF(RES_hh_fec!P17=0,0,1000*11630*RES_hh_fec!P17/RES_hh_num!P17)</f>
        <v>2348.1890924347153</v>
      </c>
      <c r="Q17" s="69">
        <f>IF(RES_hh_fec!Q17=0,0,1000*11630*RES_hh_fec!Q17/RES_hh_num!Q17)</f>
        <v>2339.2826858627704</v>
      </c>
      <c r="R17" s="69">
        <f>IF(RES_hh_fec!R17=0,0,1000*11630*RES_hh_fec!R17/RES_hh_num!R17)</f>
        <v>2286.252555251479</v>
      </c>
      <c r="S17" s="69">
        <f>IF(RES_hh_fec!S17=0,0,1000*11630*RES_hh_fec!S17/RES_hh_num!S17)</f>
        <v>2261.4870835162978</v>
      </c>
      <c r="T17" s="69">
        <f>IF(RES_hh_fec!T17=0,0,1000*11630*RES_hh_fec!T17/RES_hh_num!T17)</f>
        <v>2199.6128814409017</v>
      </c>
      <c r="U17" s="69">
        <f>IF(RES_hh_fec!U17=0,0,1000*11630*RES_hh_fec!U17/RES_hh_num!U17)</f>
        <v>2108.4091044076649</v>
      </c>
      <c r="V17" s="69">
        <f>IF(RES_hh_fec!V17=0,0,1000*11630*RES_hh_fec!V17/RES_hh_num!V17)</f>
        <v>2048.8667257727616</v>
      </c>
      <c r="W17" s="69">
        <f>IF(RES_hh_fec!W17=0,0,1000*11630*RES_hh_fec!W17/RES_hh_num!W17)</f>
        <v>2006.5408926675548</v>
      </c>
      <c r="X17" s="69">
        <f>IF(RES_hh_fec!X17=0,0,1000*11630*RES_hh_fec!X17/RES_hh_num!X17)</f>
        <v>1930.2381859754184</v>
      </c>
      <c r="Y17" s="69">
        <f>IF(RES_hh_fec!Y17=0,0,1000*11630*RES_hh_fec!Y17/RES_hh_num!Y17)</f>
        <v>1875.1283272542419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2680.0422256918196</v>
      </c>
      <c r="C19" s="72">
        <f>IF(RES_hh_fec!C19=0,0,1000*11630*RES_hh_fec!C19/RES_hh_num!C19)</f>
        <v>2387.8667145979975</v>
      </c>
      <c r="D19" s="72">
        <f>IF(RES_hh_fec!D19=0,0,1000*11630*RES_hh_fec!D19/RES_hh_num!D19)</f>
        <v>3057.0924840292009</v>
      </c>
      <c r="E19" s="72">
        <f>IF(RES_hh_fec!E19=0,0,1000*11630*RES_hh_fec!E19/RES_hh_num!E19)</f>
        <v>2854.7846987223861</v>
      </c>
      <c r="F19" s="72">
        <f>IF(RES_hh_fec!F19=0,0,1000*11630*RES_hh_fec!F19/RES_hh_num!F19)</f>
        <v>2801.367674308779</v>
      </c>
      <c r="G19" s="72">
        <f>IF(RES_hh_fec!G19=0,0,1000*11630*RES_hh_fec!G19/RES_hh_num!G19)</f>
        <v>3055.585781342606</v>
      </c>
      <c r="H19" s="72">
        <f>IF(RES_hh_fec!H19=0,0,1000*11630*RES_hh_fec!H19/RES_hh_num!H19)</f>
        <v>2651.8250394500137</v>
      </c>
      <c r="I19" s="72">
        <f>IF(RES_hh_fec!I19=0,0,1000*11630*RES_hh_fec!I19/RES_hh_num!I19)</f>
        <v>2737.6041291943925</v>
      </c>
      <c r="J19" s="72">
        <f>IF(RES_hh_fec!J19=0,0,1000*11630*RES_hh_fec!J19/RES_hh_num!J19)</f>
        <v>3035.0583896819571</v>
      </c>
      <c r="K19" s="72">
        <f>IF(RES_hh_fec!K19=0,0,1000*11630*RES_hh_fec!K19/RES_hh_num!K19)</f>
        <v>2784.7396094124538</v>
      </c>
      <c r="L19" s="72">
        <f>IF(RES_hh_fec!L19=0,0,1000*11630*RES_hh_fec!L19/RES_hh_num!L19)</f>
        <v>2683.1259288835654</v>
      </c>
      <c r="M19" s="72">
        <f>IF(RES_hh_fec!M19=0,0,1000*11630*RES_hh_fec!M19/RES_hh_num!M19)</f>
        <v>3283.5693987603763</v>
      </c>
      <c r="N19" s="72">
        <f>IF(RES_hh_fec!N19=0,0,1000*11630*RES_hh_fec!N19/RES_hh_num!N19)</f>
        <v>2922.6642293407622</v>
      </c>
      <c r="O19" s="72">
        <f>IF(RES_hh_fec!O19=0,0,1000*11630*RES_hh_fec!O19/RES_hh_num!O19)</f>
        <v>2389.4572088499885</v>
      </c>
      <c r="P19" s="72">
        <f>IF(RES_hh_fec!P19=0,0,1000*11630*RES_hh_fec!P19/RES_hh_num!P19)</f>
        <v>1836.4412443796327</v>
      </c>
      <c r="Q19" s="72">
        <f>IF(RES_hh_fec!Q19=0,0,1000*11630*RES_hh_fec!Q19/RES_hh_num!Q19)</f>
        <v>2854.2885155966628</v>
      </c>
      <c r="R19" s="72">
        <f>IF(RES_hh_fec!R19=0,0,1000*11630*RES_hh_fec!R19/RES_hh_num!R19)</f>
        <v>2431.5003660704938</v>
      </c>
      <c r="S19" s="72">
        <f>IF(RES_hh_fec!S19=0,0,1000*11630*RES_hh_fec!S19/RES_hh_num!S19)</f>
        <v>2581.6606490830827</v>
      </c>
      <c r="T19" s="72">
        <f>IF(RES_hh_fec!T19=0,0,1000*11630*RES_hh_fec!T19/RES_hh_num!T19)</f>
        <v>2397.7729287891384</v>
      </c>
      <c r="U19" s="72">
        <f>IF(RES_hh_fec!U19=0,0,1000*11630*RES_hh_fec!U19/RES_hh_num!U19)</f>
        <v>2479.4118521160249</v>
      </c>
      <c r="V19" s="72">
        <f>IF(RES_hh_fec!V19=0,0,1000*11630*RES_hh_fec!V19/RES_hh_num!V19)</f>
        <v>1668.7049870906374</v>
      </c>
      <c r="W19" s="72">
        <f>IF(RES_hh_fec!W19=0,0,1000*11630*RES_hh_fec!W19/RES_hh_num!W19)</f>
        <v>1922.9847317196713</v>
      </c>
      <c r="X19" s="72">
        <f>IF(RES_hh_fec!X19=0,0,1000*11630*RES_hh_fec!X19/RES_hh_num!X19)</f>
        <v>2041.6685865241366</v>
      </c>
      <c r="Y19" s="72">
        <f>IF(RES_hh_fec!Y19=0,0,1000*11630*RES_hh_fec!Y19/RES_hh_num!Y19)</f>
        <v>1957.0482424852783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2781.3166617484853</v>
      </c>
      <c r="C20" s="72">
        <f>IF(RES_hh_fec!C20=0,0,1000*11630*RES_hh_fec!C20/RES_hh_num!C20)</f>
        <v>2300.9985166568877</v>
      </c>
      <c r="D20" s="72">
        <f>IF(RES_hh_fec!D20=0,0,1000*11630*RES_hh_fec!D20/RES_hh_num!D20)</f>
        <v>3109.4021431612223</v>
      </c>
      <c r="E20" s="72">
        <f>IF(RES_hh_fec!E20=0,0,1000*11630*RES_hh_fec!E20/RES_hh_num!E20)</f>
        <v>3453.9309187679974</v>
      </c>
      <c r="F20" s="72">
        <f>IF(RES_hh_fec!F20=0,0,1000*11630*RES_hh_fec!F20/RES_hh_num!F20)</f>
        <v>3561.4072340124144</v>
      </c>
      <c r="G20" s="72">
        <f>IF(RES_hh_fec!G20=0,0,1000*11630*RES_hh_fec!G20/RES_hh_num!G20)</f>
        <v>2976.1238352321943</v>
      </c>
      <c r="H20" s="72">
        <f>IF(RES_hh_fec!H20=0,0,1000*11630*RES_hh_fec!H20/RES_hh_num!H20)</f>
        <v>3645.9685434840271</v>
      </c>
      <c r="I20" s="72">
        <f>IF(RES_hh_fec!I20=0,0,1000*11630*RES_hh_fec!I20/RES_hh_num!I20)</f>
        <v>2803.6929364425482</v>
      </c>
      <c r="J20" s="72">
        <f>IF(RES_hh_fec!J20=0,0,1000*11630*RES_hh_fec!J20/RES_hh_num!J20)</f>
        <v>3230.0420045770052</v>
      </c>
      <c r="K20" s="72">
        <f>IF(RES_hh_fec!K20=0,0,1000*11630*RES_hh_fec!K20/RES_hh_num!K20)</f>
        <v>3356.7031030942953</v>
      </c>
      <c r="L20" s="72">
        <f>IF(RES_hh_fec!L20=0,0,1000*11630*RES_hh_fec!L20/RES_hh_num!L20)</f>
        <v>3481.7773481919489</v>
      </c>
      <c r="M20" s="72">
        <f>IF(RES_hh_fec!M20=0,0,1000*11630*RES_hh_fec!M20/RES_hh_num!M20)</f>
        <v>3118.0120321342297</v>
      </c>
      <c r="N20" s="72">
        <f>IF(RES_hh_fec!N20=0,0,1000*11630*RES_hh_fec!N20/RES_hh_num!N20)</f>
        <v>3042.4356187841663</v>
      </c>
      <c r="O20" s="72">
        <f>IF(RES_hh_fec!O20=0,0,1000*11630*RES_hh_fec!O20/RES_hh_num!O20)</f>
        <v>2832.5581043571638</v>
      </c>
      <c r="P20" s="72">
        <f>IF(RES_hh_fec!P20=0,0,1000*11630*RES_hh_fec!P20/RES_hh_num!P20)</f>
        <v>3010.1918945916054</v>
      </c>
      <c r="Q20" s="72">
        <f>IF(RES_hh_fec!Q20=0,0,1000*11630*RES_hh_fec!Q20/RES_hh_num!Q20)</f>
        <v>2830.5140961857378</v>
      </c>
      <c r="R20" s="72">
        <f>IF(RES_hh_fec!R20=0,0,1000*11630*RES_hh_fec!R20/RES_hh_num!R20)</f>
        <v>2663.4987536251965</v>
      </c>
      <c r="S20" s="72">
        <f>IF(RES_hh_fec!S20=0,0,1000*11630*RES_hh_fec!S20/RES_hh_num!S20)</f>
        <v>2571.4915216421246</v>
      </c>
      <c r="T20" s="72">
        <f>IF(RES_hh_fec!T20=0,0,1000*11630*RES_hh_fec!T20/RES_hh_num!T20)</f>
        <v>2542.1919501668676</v>
      </c>
      <c r="U20" s="72">
        <f>IF(RES_hh_fec!U20=0,0,1000*11630*RES_hh_fec!U20/RES_hh_num!U20)</f>
        <v>2515.8350486645827</v>
      </c>
      <c r="V20" s="72">
        <f>IF(RES_hh_fec!V20=0,0,1000*11630*RES_hh_fec!V20/RES_hh_num!V20)</f>
        <v>2746.651377987258</v>
      </c>
      <c r="W20" s="72">
        <f>IF(RES_hh_fec!W20=0,0,1000*11630*RES_hh_fec!W20/RES_hh_num!W20)</f>
        <v>1978.2481444679834</v>
      </c>
      <c r="X20" s="72">
        <f>IF(RES_hh_fec!X20=0,0,1000*11630*RES_hh_fec!X20/RES_hh_num!X20)</f>
        <v>2349.6109776472799</v>
      </c>
      <c r="Y20" s="72">
        <f>IF(RES_hh_fec!Y20=0,0,1000*11630*RES_hh_fec!Y20/RES_hh_num!Y20)</f>
        <v>2200.1869002556246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2856.1987125728133</v>
      </c>
      <c r="C21" s="72">
        <f>IF(RES_hh_fec!C21=0,0,1000*11630*RES_hh_fec!C21/RES_hh_num!C21)</f>
        <v>2574.9563672594431</v>
      </c>
      <c r="D21" s="72">
        <f>IF(RES_hh_fec!D21=0,0,1000*11630*RES_hh_fec!D21/RES_hh_num!D21)</f>
        <v>2786.3209028790352</v>
      </c>
      <c r="E21" s="72">
        <f>IF(RES_hh_fec!E21=0,0,1000*11630*RES_hh_fec!E21/RES_hh_num!E21)</f>
        <v>3083.9963712893373</v>
      </c>
      <c r="F21" s="72">
        <f>IF(RES_hh_fec!F21=0,0,1000*11630*RES_hh_fec!F21/RES_hh_num!F21)</f>
        <v>3349.2504450007782</v>
      </c>
      <c r="G21" s="72">
        <f>IF(RES_hh_fec!G21=0,0,1000*11630*RES_hh_fec!G21/RES_hh_num!G21)</f>
        <v>2872.3881120164365</v>
      </c>
      <c r="H21" s="72">
        <f>IF(RES_hh_fec!H21=0,0,1000*11630*RES_hh_fec!H21/RES_hh_num!H21)</f>
        <v>3119.7210528856685</v>
      </c>
      <c r="I21" s="72">
        <f>IF(RES_hh_fec!I21=0,0,1000*11630*RES_hh_fec!I21/RES_hh_num!I21)</f>
        <v>2623.8095139723291</v>
      </c>
      <c r="J21" s="72">
        <f>IF(RES_hh_fec!J21=0,0,1000*11630*RES_hh_fec!J21/RES_hh_num!J21)</f>
        <v>2950.1976065918639</v>
      </c>
      <c r="K21" s="72">
        <f>IF(RES_hh_fec!K21=0,0,1000*11630*RES_hh_fec!K21/RES_hh_num!K21)</f>
        <v>2987.9810834908371</v>
      </c>
      <c r="L21" s="72">
        <f>IF(RES_hh_fec!L21=0,0,1000*11630*RES_hh_fec!L21/RES_hh_num!L21)</f>
        <v>2852.0442200178154</v>
      </c>
      <c r="M21" s="72">
        <f>IF(RES_hh_fec!M21=0,0,1000*11630*RES_hh_fec!M21/RES_hh_num!M21)</f>
        <v>2805.9993001020525</v>
      </c>
      <c r="N21" s="72">
        <f>IF(RES_hh_fec!N21=0,0,1000*11630*RES_hh_fec!N21/RES_hh_num!N21)</f>
        <v>2815.9159290229213</v>
      </c>
      <c r="O21" s="72">
        <f>IF(RES_hh_fec!O21=0,0,1000*11630*RES_hh_fec!O21/RES_hh_num!O21)</f>
        <v>2719.6628640751414</v>
      </c>
      <c r="P21" s="72">
        <f>IF(RES_hh_fec!P21=0,0,1000*11630*RES_hh_fec!P21/RES_hh_num!P21)</f>
        <v>2448.059632828335</v>
      </c>
      <c r="Q21" s="72">
        <f>IF(RES_hh_fec!Q21=0,0,1000*11630*RES_hh_fec!Q21/RES_hh_num!Q21)</f>
        <v>2475.3608178179129</v>
      </c>
      <c r="R21" s="72">
        <f>IF(RES_hh_fec!R21=0,0,1000*11630*RES_hh_fec!R21/RES_hh_num!R21)</f>
        <v>2487.126250733942</v>
      </c>
      <c r="S21" s="72">
        <f>IF(RES_hh_fec!S21=0,0,1000*11630*RES_hh_fec!S21/RES_hh_num!S21)</f>
        <v>2477.2741888214523</v>
      </c>
      <c r="T21" s="72">
        <f>IF(RES_hh_fec!T21=0,0,1000*11630*RES_hh_fec!T21/RES_hh_num!T21)</f>
        <v>2347.0744972233483</v>
      </c>
      <c r="U21" s="72">
        <f>IF(RES_hh_fec!U21=0,0,1000*11630*RES_hh_fec!U21/RES_hh_num!U21)</f>
        <v>2214.1814272327815</v>
      </c>
      <c r="V21" s="72">
        <f>IF(RES_hh_fec!V21=0,0,1000*11630*RES_hh_fec!V21/RES_hh_num!V21)</f>
        <v>2149.9272939288908</v>
      </c>
      <c r="W21" s="72">
        <f>IF(RES_hh_fec!W21=0,0,1000*11630*RES_hh_fec!W21/RES_hh_num!W21)</f>
        <v>2105.7594795928885</v>
      </c>
      <c r="X21" s="72">
        <f>IF(RES_hh_fec!X21=0,0,1000*11630*RES_hh_fec!X21/RES_hh_num!X21)</f>
        <v>2090.1226568055222</v>
      </c>
      <c r="Y21" s="72">
        <f>IF(RES_hh_fec!Y21=0,0,1000*11630*RES_hh_fec!Y21/RES_hh_num!Y21)</f>
        <v>1821.2642777576302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3505.3367089218186</v>
      </c>
      <c r="C22" s="72">
        <f>IF(RES_hh_fec!C22=0,0,1000*11630*RES_hh_fec!C22/RES_hh_num!C22)</f>
        <v>3675.2277998549607</v>
      </c>
      <c r="D22" s="72">
        <f>IF(RES_hh_fec!D22=0,0,1000*11630*RES_hh_fec!D22/RES_hh_num!D22)</f>
        <v>3187.5954748652207</v>
      </c>
      <c r="E22" s="72">
        <f>IF(RES_hh_fec!E22=0,0,1000*11630*RES_hh_fec!E22/RES_hh_num!E22)</f>
        <v>3299.7480706966303</v>
      </c>
      <c r="F22" s="72">
        <f>IF(RES_hh_fec!F22=0,0,1000*11630*RES_hh_fec!F22/RES_hh_num!F22)</f>
        <v>3289.5253148273141</v>
      </c>
      <c r="G22" s="72">
        <f>IF(RES_hh_fec!G22=0,0,1000*11630*RES_hh_fec!G22/RES_hh_num!G22)</f>
        <v>3181.6868213748226</v>
      </c>
      <c r="H22" s="72">
        <f>IF(RES_hh_fec!H22=0,0,1000*11630*RES_hh_fec!H22/RES_hh_num!H22)</f>
        <v>3107.7031233577272</v>
      </c>
      <c r="I22" s="72">
        <f>IF(RES_hh_fec!I22=0,0,1000*11630*RES_hh_fec!I22/RES_hh_num!I22)</f>
        <v>3073.393838465915</v>
      </c>
      <c r="J22" s="72">
        <f>IF(RES_hh_fec!J22=0,0,1000*11630*RES_hh_fec!J22/RES_hh_num!J22)</f>
        <v>2905.2796739803703</v>
      </c>
      <c r="K22" s="72">
        <f>IF(RES_hh_fec!K22=0,0,1000*11630*RES_hh_fec!K22/RES_hh_num!K22)</f>
        <v>2847.0646317601945</v>
      </c>
      <c r="L22" s="72">
        <f>IF(RES_hh_fec!L22=0,0,1000*11630*RES_hh_fec!L22/RES_hh_num!L22)</f>
        <v>2663.1882479148576</v>
      </c>
      <c r="M22" s="72">
        <f>IF(RES_hh_fec!M22=0,0,1000*11630*RES_hh_fec!M22/RES_hh_num!M22)</f>
        <v>2633.2866910137391</v>
      </c>
      <c r="N22" s="72">
        <f>IF(RES_hh_fec!N22=0,0,1000*11630*RES_hh_fec!N22/RES_hh_num!N22)</f>
        <v>2491.7840939394405</v>
      </c>
      <c r="O22" s="72">
        <f>IF(RES_hh_fec!O22=0,0,1000*11630*RES_hh_fec!O22/RES_hh_num!O22)</f>
        <v>2468.0042230728873</v>
      </c>
      <c r="P22" s="72">
        <f>IF(RES_hh_fec!P22=0,0,1000*11630*RES_hh_fec!P22/RES_hh_num!P22)</f>
        <v>2311.4252098028205</v>
      </c>
      <c r="Q22" s="72">
        <f>IF(RES_hh_fec!Q22=0,0,1000*11630*RES_hh_fec!Q22/RES_hh_num!Q22)</f>
        <v>2351.4412853738427</v>
      </c>
      <c r="R22" s="72">
        <f>IF(RES_hh_fec!R22=0,0,1000*11630*RES_hh_fec!R22/RES_hh_num!R22)</f>
        <v>2328.3258424917412</v>
      </c>
      <c r="S22" s="72">
        <f>IF(RES_hh_fec!S22=0,0,1000*11630*RES_hh_fec!S22/RES_hh_num!S22)</f>
        <v>2292.9446315607029</v>
      </c>
      <c r="T22" s="72">
        <f>IF(RES_hh_fec!T22=0,0,1000*11630*RES_hh_fec!T22/RES_hh_num!T22)</f>
        <v>2224.3168324149192</v>
      </c>
      <c r="U22" s="72">
        <f>IF(RES_hh_fec!U22=0,0,1000*11630*RES_hh_fec!U22/RES_hh_num!U22)</f>
        <v>2138.2717521574473</v>
      </c>
      <c r="V22" s="72">
        <f>IF(RES_hh_fec!V22=0,0,1000*11630*RES_hh_fec!V22/RES_hh_num!V22)</f>
        <v>1963.8212991740913</v>
      </c>
      <c r="W22" s="72">
        <f>IF(RES_hh_fec!W22=0,0,1000*11630*RES_hh_fec!W22/RES_hh_num!W22)</f>
        <v>2103.4056701391228</v>
      </c>
      <c r="X22" s="72">
        <f>IF(RES_hh_fec!X22=0,0,1000*11630*RES_hh_fec!X22/RES_hh_num!X22)</f>
        <v>1871.636210935003</v>
      </c>
      <c r="Y22" s="72">
        <f>IF(RES_hh_fec!Y22=0,0,1000*11630*RES_hh_fec!Y22/RES_hh_num!Y22)</f>
        <v>1822.9357446374813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1921.2592403725894</v>
      </c>
      <c r="C24" s="72">
        <f>IF(RES_hh_fec!C24=0,0,1000*11630*RES_hh_fec!C24/RES_hh_num!C24)</f>
        <v>1861.0731543785491</v>
      </c>
      <c r="D24" s="72">
        <f>IF(RES_hh_fec!D24=0,0,1000*11630*RES_hh_fec!D24/RES_hh_num!D24)</f>
        <v>1996.5940889377946</v>
      </c>
      <c r="E24" s="72">
        <f>IF(RES_hh_fec!E24=0,0,1000*11630*RES_hh_fec!E24/RES_hh_num!E24)</f>
        <v>2067.538628179911</v>
      </c>
      <c r="F24" s="72">
        <f>IF(RES_hh_fec!F24=0,0,1000*11630*RES_hh_fec!F24/RES_hh_num!F24)</f>
        <v>2293.6980825112387</v>
      </c>
      <c r="G24" s="72">
        <f>IF(RES_hh_fec!G24=0,0,1000*11630*RES_hh_fec!G24/RES_hh_num!G24)</f>
        <v>2062.3200649110445</v>
      </c>
      <c r="H24" s="72">
        <f>IF(RES_hh_fec!H24=0,0,1000*11630*RES_hh_fec!H24/RES_hh_num!H24)</f>
        <v>2261.919239786002</v>
      </c>
      <c r="I24" s="72">
        <f>IF(RES_hh_fec!I24=0,0,1000*11630*RES_hh_fec!I24/RES_hh_num!I24)</f>
        <v>1995.5470099887732</v>
      </c>
      <c r="J24" s="72">
        <f>IF(RES_hh_fec!J24=0,0,1000*11630*RES_hh_fec!J24/RES_hh_num!J24)</f>
        <v>2154.5390888814759</v>
      </c>
      <c r="K24" s="72">
        <f>IF(RES_hh_fec!K24=0,0,1000*11630*RES_hh_fec!K24/RES_hh_num!K24)</f>
        <v>2173.8996418584643</v>
      </c>
      <c r="L24" s="72">
        <f>IF(RES_hh_fec!L24=0,0,1000*11630*RES_hh_fec!L24/RES_hh_num!L24)</f>
        <v>2174.9764541535505</v>
      </c>
      <c r="M24" s="72">
        <f>IF(RES_hh_fec!M24=0,0,1000*11630*RES_hh_fec!M24/RES_hh_num!M24)</f>
        <v>2091.0296247278725</v>
      </c>
      <c r="N24" s="72">
        <f>IF(RES_hh_fec!N24=0,0,1000*11630*RES_hh_fec!N24/RES_hh_num!N24)</f>
        <v>1963.7911226158296</v>
      </c>
      <c r="O24" s="72">
        <f>IF(RES_hh_fec!O24=0,0,1000*11630*RES_hh_fec!O24/RES_hh_num!O24)</f>
        <v>2035.5626820350747</v>
      </c>
      <c r="P24" s="72">
        <f>IF(RES_hh_fec!P24=0,0,1000*11630*RES_hh_fec!P24/RES_hh_num!P24)</f>
        <v>2101.3377424649188</v>
      </c>
      <c r="Q24" s="72">
        <f>IF(RES_hh_fec!Q24=0,0,1000*11630*RES_hh_fec!Q24/RES_hh_num!Q24)</f>
        <v>1976.4421153754081</v>
      </c>
      <c r="R24" s="72">
        <f>IF(RES_hh_fec!R24=0,0,1000*11630*RES_hh_fec!R24/RES_hh_num!R24)</f>
        <v>1929.3629856560669</v>
      </c>
      <c r="S24" s="72">
        <f>IF(RES_hh_fec!S24=0,0,1000*11630*RES_hh_fec!S24/RES_hh_num!S24)</f>
        <v>1898.6049112431649</v>
      </c>
      <c r="T24" s="72">
        <f>IF(RES_hh_fec!T24=0,0,1000*11630*RES_hh_fec!T24/RES_hh_num!T24)</f>
        <v>1882.0253749399665</v>
      </c>
      <c r="U24" s="72">
        <f>IF(RES_hh_fec!U24=0,0,1000*11630*RES_hh_fec!U24/RES_hh_num!U24)</f>
        <v>1871.3050409133393</v>
      </c>
      <c r="V24" s="72">
        <f>IF(RES_hh_fec!V24=0,0,1000*11630*RES_hh_fec!V24/RES_hh_num!V24)</f>
        <v>1858.88787015813</v>
      </c>
      <c r="W24" s="72">
        <f>IF(RES_hh_fec!W24=0,0,1000*11630*RES_hh_fec!W24/RES_hh_num!W24)</f>
        <v>1850.7465217962485</v>
      </c>
      <c r="X24" s="72">
        <f>IF(RES_hh_fec!X24=0,0,1000*11630*RES_hh_fec!X24/RES_hh_num!X24)</f>
        <v>1710.9153714142344</v>
      </c>
      <c r="Y24" s="72">
        <f>IF(RES_hh_fec!Y24=0,0,1000*11630*RES_hh_fec!Y24/RES_hh_num!Y24)</f>
        <v>1663.5664361647171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1974.9491763402925</v>
      </c>
      <c r="C25" s="74">
        <f>IF(RES_hh_fec!C25=0,0,1000*11630*RES_hh_fec!C25/RES_hh_num!C25)</f>
        <v>1886.8809742427709</v>
      </c>
      <c r="D25" s="74">
        <f>IF(RES_hh_fec!D25=0,0,1000*11630*RES_hh_fec!D25/RES_hh_num!D25)</f>
        <v>2015.9231850954918</v>
      </c>
      <c r="E25" s="74">
        <f>IF(RES_hh_fec!E25=0,0,1000*11630*RES_hh_fec!E25/RES_hh_num!E25)</f>
        <v>2292.8856906419223</v>
      </c>
      <c r="F25" s="74">
        <f>IF(RES_hh_fec!F25=0,0,1000*11630*RES_hh_fec!F25/RES_hh_num!F25)</f>
        <v>2385.3037211073852</v>
      </c>
      <c r="G25" s="74">
        <f>IF(RES_hh_fec!G25=0,0,1000*11630*RES_hh_fec!G25/RES_hh_num!G25)</f>
        <v>2153.8054712116223</v>
      </c>
      <c r="H25" s="74">
        <f>IF(RES_hh_fec!H25=0,0,1000*11630*RES_hh_fec!H25/RES_hh_num!H25)</f>
        <v>2304.0036936696715</v>
      </c>
      <c r="I25" s="74">
        <f>IF(RES_hh_fec!I25=0,0,1000*11630*RES_hh_fec!I25/RES_hh_num!I25)</f>
        <v>2101.8771499922573</v>
      </c>
      <c r="J25" s="74">
        <f>IF(RES_hh_fec!J25=0,0,1000*11630*RES_hh_fec!J25/RES_hh_num!J25)</f>
        <v>2261.6925332716314</v>
      </c>
      <c r="K25" s="74">
        <f>IF(RES_hh_fec!K25=0,0,1000*11630*RES_hh_fec!K25/RES_hh_num!K25)</f>
        <v>2172.848281458671</v>
      </c>
      <c r="L25" s="74">
        <f>IF(RES_hh_fec!L25=0,0,1000*11630*RES_hh_fec!L25/RES_hh_num!L25)</f>
        <v>2059.4870747318928</v>
      </c>
      <c r="M25" s="74">
        <f>IF(RES_hh_fec!M25=0,0,1000*11630*RES_hh_fec!M25/RES_hh_num!M25)</f>
        <v>2075.3533820713969</v>
      </c>
      <c r="N25" s="74">
        <f>IF(RES_hh_fec!N25=0,0,1000*11630*RES_hh_fec!N25/RES_hh_num!N25)</f>
        <v>1945.2780895104563</v>
      </c>
      <c r="O25" s="74">
        <f>IF(RES_hh_fec!O25=0,0,1000*11630*RES_hh_fec!O25/RES_hh_num!O25)</f>
        <v>1913.7244501177934</v>
      </c>
      <c r="P25" s="74">
        <f>IF(RES_hh_fec!P25=0,0,1000*11630*RES_hh_fec!P25/RES_hh_num!P25)</f>
        <v>1915.2926765400041</v>
      </c>
      <c r="Q25" s="74">
        <f>IF(RES_hh_fec!Q25=0,0,1000*11630*RES_hh_fec!Q25/RES_hh_num!Q25)</f>
        <v>1892.0795124117412</v>
      </c>
      <c r="R25" s="74">
        <f>IF(RES_hh_fec!R25=0,0,1000*11630*RES_hh_fec!R25/RES_hh_num!R25)</f>
        <v>1843.8267330584856</v>
      </c>
      <c r="S25" s="74">
        <f>IF(RES_hh_fec!S25=0,0,1000*11630*RES_hh_fec!S25/RES_hh_num!S25)</f>
        <v>1828.5076011961003</v>
      </c>
      <c r="T25" s="74">
        <f>IF(RES_hh_fec!T25=0,0,1000*11630*RES_hh_fec!T25/RES_hh_num!T25)</f>
        <v>1788.9212522125758</v>
      </c>
      <c r="U25" s="74">
        <f>IF(RES_hh_fec!U25=0,0,1000*11630*RES_hh_fec!U25/RES_hh_num!U25)</f>
        <v>1687.7479727048374</v>
      </c>
      <c r="V25" s="74">
        <f>IF(RES_hh_fec!V25=0,0,1000*11630*RES_hh_fec!V25/RES_hh_num!V25)</f>
        <v>1737.1113378461016</v>
      </c>
      <c r="W25" s="74">
        <f>IF(RES_hh_fec!W25=0,0,1000*11630*RES_hh_fec!W25/RES_hh_num!W25)</f>
        <v>1698.259655479485</v>
      </c>
      <c r="X25" s="74">
        <f>IF(RES_hh_fec!X25=0,0,1000*11630*RES_hh_fec!X25/RES_hh_num!X25)</f>
        <v>1690.8137456105956</v>
      </c>
      <c r="Y25" s="74">
        <f>IF(RES_hh_fec!Y25=0,0,1000*11630*RES_hh_fec!Y25/RES_hh_num!Y25)</f>
        <v>1729.0079653099956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1010.4463969257746</v>
      </c>
      <c r="C26" s="77">
        <f>IF(RES_hh_fec!C26=0,0,1000*11630*RES_hh_fec!C26/RES_hh_num!C26)</f>
        <v>989.26201054013688</v>
      </c>
      <c r="D26" s="77">
        <f>IF(RES_hh_fec!D26=0,0,1000*11630*RES_hh_fec!D26/RES_hh_num!D26)</f>
        <v>988.75204670036294</v>
      </c>
      <c r="E26" s="77">
        <f>IF(RES_hh_fec!E26=0,0,1000*11630*RES_hh_fec!E26/RES_hh_num!E26)</f>
        <v>949.59360937663519</v>
      </c>
      <c r="F26" s="77">
        <f>IF(RES_hh_fec!F26=0,0,1000*11630*RES_hh_fec!F26/RES_hh_num!F26)</f>
        <v>944.14289430330359</v>
      </c>
      <c r="G26" s="77">
        <f>IF(RES_hh_fec!G26=0,0,1000*11630*RES_hh_fec!G26/RES_hh_num!G26)</f>
        <v>976.51796989658351</v>
      </c>
      <c r="H26" s="77">
        <f>IF(RES_hh_fec!H26=0,0,1000*11630*RES_hh_fec!H26/RES_hh_num!H26)</f>
        <v>1025.491539014082</v>
      </c>
      <c r="I26" s="77">
        <f>IF(RES_hh_fec!I26=0,0,1000*11630*RES_hh_fec!I26/RES_hh_num!I26)</f>
        <v>1089.3597792230848</v>
      </c>
      <c r="J26" s="77">
        <f>IF(RES_hh_fec!J26=0,0,1000*11630*RES_hh_fec!J26/RES_hh_num!J26)</f>
        <v>1160.1999677471376</v>
      </c>
      <c r="K26" s="77">
        <f>IF(RES_hh_fec!K26=0,0,1000*11630*RES_hh_fec!K26/RES_hh_num!K26)</f>
        <v>1177.8076806374584</v>
      </c>
      <c r="L26" s="77">
        <f>IF(RES_hh_fec!L26=0,0,1000*11630*RES_hh_fec!L26/RES_hh_num!L26)</f>
        <v>1155.4015717614107</v>
      </c>
      <c r="M26" s="77">
        <f>IF(RES_hh_fec!M26=0,0,1000*11630*RES_hh_fec!M26/RES_hh_num!M26)</f>
        <v>1161.2432675044884</v>
      </c>
      <c r="N26" s="77">
        <f>IF(RES_hh_fec!N26=0,0,1000*11630*RES_hh_fec!N26/RES_hh_num!N26)</f>
        <v>1135.650682541107</v>
      </c>
      <c r="O26" s="77">
        <f>IF(RES_hh_fec!O26=0,0,1000*11630*RES_hh_fec!O26/RES_hh_num!O26)</f>
        <v>1131.4452470937185</v>
      </c>
      <c r="P26" s="77">
        <f>IF(RES_hh_fec!P26=0,0,1000*11630*RES_hh_fec!P26/RES_hh_num!P26)</f>
        <v>1102.002074304552</v>
      </c>
      <c r="Q26" s="77">
        <f>IF(RES_hh_fec!Q26=0,0,1000*11630*RES_hh_fec!Q26/RES_hh_num!Q26)</f>
        <v>1103.3567611098906</v>
      </c>
      <c r="R26" s="77">
        <f>IF(RES_hh_fec!R26=0,0,1000*11630*RES_hh_fec!R26/RES_hh_num!R26)</f>
        <v>1092.2897928133532</v>
      </c>
      <c r="S26" s="77">
        <f>IF(RES_hh_fec!S26=0,0,1000*11630*RES_hh_fec!S26/RES_hh_num!S26)</f>
        <v>1091.8655764892601</v>
      </c>
      <c r="T26" s="77">
        <f>IF(RES_hh_fec!T26=0,0,1000*11630*RES_hh_fec!T26/RES_hh_num!T26)</f>
        <v>1072.5145177487661</v>
      </c>
      <c r="U26" s="77">
        <f>IF(RES_hh_fec!U26=0,0,1000*11630*RES_hh_fec!U26/RES_hh_num!U26)</f>
        <v>1064.6668624436418</v>
      </c>
      <c r="V26" s="77">
        <f>IF(RES_hh_fec!V26=0,0,1000*11630*RES_hh_fec!V26/RES_hh_num!V26)</f>
        <v>987.56550951847692</v>
      </c>
      <c r="W26" s="77">
        <f>IF(RES_hh_fec!W26=0,0,1000*11630*RES_hh_fec!W26/RES_hh_num!W26)</f>
        <v>852.50214870814386</v>
      </c>
      <c r="X26" s="77">
        <f>IF(RES_hh_fec!X26=0,0,1000*11630*RES_hh_fec!X26/RES_hh_num!X26)</f>
        <v>742.38398866454122</v>
      </c>
      <c r="Y26" s="77">
        <f>IF(RES_hh_fec!Y26=0,0,1000*11630*RES_hh_fec!Y26/RES_hh_num!Y26)</f>
        <v>624.89972010767838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820.3763406257649</v>
      </c>
      <c r="C27" s="69">
        <f>IF(RES_hh_fec!C27=0,0,1000*11630*RES_hh_fec!C27/RES_hh_num!C27)</f>
        <v>915.47368481085948</v>
      </c>
      <c r="D27" s="69">
        <f>IF(RES_hh_fec!D27=0,0,1000*11630*RES_hh_fec!D27/RES_hh_num!D27)</f>
        <v>906.1534914167546</v>
      </c>
      <c r="E27" s="69">
        <f>IF(RES_hh_fec!E27=0,0,1000*11630*RES_hh_fec!E27/RES_hh_num!E27)</f>
        <v>1025.60260939779</v>
      </c>
      <c r="F27" s="69">
        <f>IF(RES_hh_fec!F27=0,0,1000*11630*RES_hh_fec!F27/RES_hh_num!F27)</f>
        <v>944.18857262524227</v>
      </c>
      <c r="G27" s="69">
        <f>IF(RES_hh_fec!G27=0,0,1000*11630*RES_hh_fec!G27/RES_hh_num!G27)</f>
        <v>959.43856188816039</v>
      </c>
      <c r="H27" s="69">
        <f>IF(RES_hh_fec!H27=0,0,1000*11630*RES_hh_fec!H27/RES_hh_num!H27)</f>
        <v>877.42050739656213</v>
      </c>
      <c r="I27" s="69">
        <f>IF(RES_hh_fec!I27=0,0,1000*11630*RES_hh_fec!I27/RES_hh_num!I27)</f>
        <v>859.7788054615861</v>
      </c>
      <c r="J27" s="69">
        <f>IF(RES_hh_fec!J27=0,0,1000*11630*RES_hh_fec!J27/RES_hh_num!J27)</f>
        <v>876.28603140247606</v>
      </c>
      <c r="K27" s="69">
        <f>IF(RES_hh_fec!K27=0,0,1000*11630*RES_hh_fec!K27/RES_hh_num!K27)</f>
        <v>705.36105201156454</v>
      </c>
      <c r="L27" s="69">
        <f>IF(RES_hh_fec!L27=0,0,1000*11630*RES_hh_fec!L27/RES_hh_num!L27)</f>
        <v>643.70316591995913</v>
      </c>
      <c r="M27" s="69">
        <f>IF(RES_hh_fec!M27=0,0,1000*11630*RES_hh_fec!M27/RES_hh_num!M27)</f>
        <v>646.55291299654277</v>
      </c>
      <c r="N27" s="69">
        <f>IF(RES_hh_fec!N27=0,0,1000*11630*RES_hh_fec!N27/RES_hh_num!N27)</f>
        <v>632.49134438187571</v>
      </c>
      <c r="O27" s="69">
        <f>IF(RES_hh_fec!O27=0,0,1000*11630*RES_hh_fec!O27/RES_hh_num!O27)</f>
        <v>629.60419340719432</v>
      </c>
      <c r="P27" s="69">
        <f>IF(RES_hh_fec!P27=0,0,1000*11630*RES_hh_fec!P27/RES_hh_num!P27)</f>
        <v>637.94565887707108</v>
      </c>
      <c r="Q27" s="69">
        <f>IF(RES_hh_fec!Q27=0,0,1000*11630*RES_hh_fec!Q27/RES_hh_num!Q27)</f>
        <v>635.77715437571032</v>
      </c>
      <c r="R27" s="69">
        <f>IF(RES_hh_fec!R27=0,0,1000*11630*RES_hh_fec!R27/RES_hh_num!R27)</f>
        <v>623.15338744817893</v>
      </c>
      <c r="S27" s="69">
        <f>IF(RES_hh_fec!S27=0,0,1000*11630*RES_hh_fec!S27/RES_hh_num!S27)</f>
        <v>609.70012965729893</v>
      </c>
      <c r="T27" s="69">
        <f>IF(RES_hh_fec!T27=0,0,1000*11630*RES_hh_fec!T27/RES_hh_num!T27)</f>
        <v>589.78074807706776</v>
      </c>
      <c r="U27" s="69">
        <f>IF(RES_hh_fec!U27=0,0,1000*11630*RES_hh_fec!U27/RES_hh_num!U27)</f>
        <v>561.33150198431429</v>
      </c>
      <c r="V27" s="69">
        <f>IF(RES_hh_fec!V27=0,0,1000*11630*RES_hh_fec!V27/RES_hh_num!V27)</f>
        <v>743.38704422840226</v>
      </c>
      <c r="W27" s="69">
        <f>IF(RES_hh_fec!W27=0,0,1000*11630*RES_hh_fec!W27/RES_hh_num!W27)</f>
        <v>739.53227861181495</v>
      </c>
      <c r="X27" s="69">
        <f>IF(RES_hh_fec!X27=0,0,1000*11630*RES_hh_fec!X27/RES_hh_num!X27)</f>
        <v>568.90102756013903</v>
      </c>
      <c r="Y27" s="69">
        <f>IF(RES_hh_fec!Y27=0,0,1000*11630*RES_hh_fec!Y27/RES_hh_num!Y27)</f>
        <v>526.12647506595351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954.93814365119158</v>
      </c>
      <c r="C29" s="72">
        <f>IF(RES_hh_fec!C29=0,0,1000*11630*RES_hh_fec!C29/RES_hh_num!C29)</f>
        <v>997.17604455260118</v>
      </c>
      <c r="D29" s="72">
        <f>IF(RES_hh_fec!D29=0,0,1000*11630*RES_hh_fec!D29/RES_hh_num!D29)</f>
        <v>1268.8053591564881</v>
      </c>
      <c r="E29" s="72">
        <f>IF(RES_hh_fec!E29=0,0,1000*11630*RES_hh_fec!E29/RES_hh_num!E29)</f>
        <v>991.57329626864453</v>
      </c>
      <c r="F29" s="72">
        <f>IF(RES_hh_fec!F29=0,0,1000*11630*RES_hh_fec!F29/RES_hh_num!F29)</f>
        <v>964.78302567680407</v>
      </c>
      <c r="G29" s="72">
        <f>IF(RES_hh_fec!G29=0,0,1000*11630*RES_hh_fec!G29/RES_hh_num!G29)</f>
        <v>1131.3913754771154</v>
      </c>
      <c r="H29" s="72">
        <f>IF(RES_hh_fec!H29=0,0,1000*11630*RES_hh_fec!H29/RES_hh_num!H29)</f>
        <v>979.06722561375284</v>
      </c>
      <c r="I29" s="72">
        <f>IF(RES_hh_fec!I29=0,0,1000*11630*RES_hh_fec!I29/RES_hh_num!I29)</f>
        <v>932.2886078914612</v>
      </c>
      <c r="J29" s="72">
        <f>IF(RES_hh_fec!J29=0,0,1000*11630*RES_hh_fec!J29/RES_hh_num!J29)</f>
        <v>845.63814746233868</v>
      </c>
      <c r="K29" s="72">
        <f>IF(RES_hh_fec!K29=0,0,1000*11630*RES_hh_fec!K29/RES_hh_num!K29)</f>
        <v>827.55078969259625</v>
      </c>
      <c r="L29" s="72">
        <f>IF(RES_hh_fec!L29=0,0,1000*11630*RES_hh_fec!L29/RES_hh_num!L29)</f>
        <v>739.47833869284523</v>
      </c>
      <c r="M29" s="72">
        <f>IF(RES_hh_fec!M29=0,0,1000*11630*RES_hh_fec!M29/RES_hh_num!M29)</f>
        <v>708.42025918101024</v>
      </c>
      <c r="N29" s="72">
        <f>IF(RES_hh_fec!N29=0,0,1000*11630*RES_hh_fec!N29/RES_hh_num!N29)</f>
        <v>699.91112863444334</v>
      </c>
      <c r="O29" s="72">
        <f>IF(RES_hh_fec!O29=0,0,1000*11630*RES_hh_fec!O29/RES_hh_num!O29)</f>
        <v>698.54753498155014</v>
      </c>
      <c r="P29" s="72">
        <f>IF(RES_hh_fec!P29=0,0,1000*11630*RES_hh_fec!P29/RES_hh_num!P29)</f>
        <v>717.16110341689898</v>
      </c>
      <c r="Q29" s="72">
        <f>IF(RES_hh_fec!Q29=0,0,1000*11630*RES_hh_fec!Q29/RES_hh_num!Q29)</f>
        <v>710.74573905999239</v>
      </c>
      <c r="R29" s="72">
        <f>IF(RES_hh_fec!R29=0,0,1000*11630*RES_hh_fec!R29/RES_hh_num!R29)</f>
        <v>702.8885743140014</v>
      </c>
      <c r="S29" s="72">
        <f>IF(RES_hh_fec!S29=0,0,1000*11630*RES_hh_fec!S29/RES_hh_num!S29)</f>
        <v>691.69511443983606</v>
      </c>
      <c r="T29" s="72">
        <f>IF(RES_hh_fec!T29=0,0,1000*11630*RES_hh_fec!T29/RES_hh_num!T29)</f>
        <v>671.50452034076659</v>
      </c>
      <c r="U29" s="72">
        <f>IF(RES_hh_fec!U29=0,0,1000*11630*RES_hh_fec!U29/RES_hh_num!U29)</f>
        <v>649.56883857040361</v>
      </c>
      <c r="V29" s="72">
        <f>IF(RES_hh_fec!V29=0,0,1000*11630*RES_hh_fec!V29/RES_hh_num!V29)</f>
        <v>887.8463822958829</v>
      </c>
      <c r="W29" s="72">
        <f>IF(RES_hh_fec!W29=0,0,1000*11630*RES_hh_fec!W29/RES_hh_num!W29)</f>
        <v>884.46451831008312</v>
      </c>
      <c r="X29" s="72">
        <f>IF(RES_hh_fec!X29=0,0,1000*11630*RES_hh_fec!X29/RES_hh_num!X29)</f>
        <v>690.25158872526515</v>
      </c>
      <c r="Y29" s="72">
        <f>IF(RES_hh_fec!Y29=0,0,1000*11630*RES_hh_fec!Y29/RES_hh_num!Y29)</f>
        <v>628.41347560654208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900.86802097474606</v>
      </c>
      <c r="C30" s="72">
        <f>IF(RES_hh_fec!C30=0,0,1000*11630*RES_hh_fec!C30/RES_hh_num!C30)</f>
        <v>958.92148447497402</v>
      </c>
      <c r="D30" s="72">
        <f>IF(RES_hh_fec!D30=0,0,1000*11630*RES_hh_fec!D30/RES_hh_num!D30)</f>
        <v>956.54052950884534</v>
      </c>
      <c r="E30" s="72">
        <f>IF(RES_hh_fec!E30=0,0,1000*11630*RES_hh_fec!E30/RES_hh_num!E30)</f>
        <v>1155.7759838090581</v>
      </c>
      <c r="F30" s="72">
        <f>IF(RES_hh_fec!F30=0,0,1000*11630*RES_hh_fec!F30/RES_hh_num!F30)</f>
        <v>1120.2883424686522</v>
      </c>
      <c r="G30" s="72">
        <f>IF(RES_hh_fec!G30=0,0,1000*11630*RES_hh_fec!G30/RES_hh_num!G30)</f>
        <v>1054.9130416025378</v>
      </c>
      <c r="H30" s="72">
        <f>IF(RES_hh_fec!H30=0,0,1000*11630*RES_hh_fec!H30/RES_hh_num!H30)</f>
        <v>986.90610631315167</v>
      </c>
      <c r="I30" s="72">
        <f>IF(RES_hh_fec!I30=0,0,1000*11630*RES_hh_fec!I30/RES_hh_num!I30)</f>
        <v>887.22925914483687</v>
      </c>
      <c r="J30" s="72">
        <f>IF(RES_hh_fec!J30=0,0,1000*11630*RES_hh_fec!J30/RES_hh_num!J30)</f>
        <v>977.58919976498385</v>
      </c>
      <c r="K30" s="72">
        <f>IF(RES_hh_fec!K30=0,0,1000*11630*RES_hh_fec!K30/RES_hh_num!K30)</f>
        <v>781.91311631571875</v>
      </c>
      <c r="L30" s="72">
        <f>IF(RES_hh_fec!L30=0,0,1000*11630*RES_hh_fec!L30/RES_hh_num!L30)</f>
        <v>705.50010063391096</v>
      </c>
      <c r="M30" s="72">
        <f>IF(RES_hh_fec!M30=0,0,1000*11630*RES_hh_fec!M30/RES_hh_num!M30)</f>
        <v>706.37577665635376</v>
      </c>
      <c r="N30" s="72">
        <f>IF(RES_hh_fec!N30=0,0,1000*11630*RES_hh_fec!N30/RES_hh_num!N30)</f>
        <v>725.18539334497359</v>
      </c>
      <c r="O30" s="72">
        <f>IF(RES_hh_fec!O30=0,0,1000*11630*RES_hh_fec!O30/RES_hh_num!O30)</f>
        <v>709.95131498727778</v>
      </c>
      <c r="P30" s="72">
        <f>IF(RES_hh_fec!P30=0,0,1000*11630*RES_hh_fec!P30/RES_hh_num!P30)</f>
        <v>675.92176311491596</v>
      </c>
      <c r="Q30" s="72">
        <f>IF(RES_hh_fec!Q30=0,0,1000*11630*RES_hh_fec!Q30/RES_hh_num!Q30)</f>
        <v>715.20571683483365</v>
      </c>
      <c r="R30" s="72">
        <f>IF(RES_hh_fec!R30=0,0,1000*11630*RES_hh_fec!R30/RES_hh_num!R30)</f>
        <v>723.65864446394528</v>
      </c>
      <c r="S30" s="72">
        <f>IF(RES_hh_fec!S30=0,0,1000*11630*RES_hh_fec!S30/RES_hh_num!S30)</f>
        <v>694.25702931672356</v>
      </c>
      <c r="T30" s="72">
        <f>IF(RES_hh_fec!T30=0,0,1000*11630*RES_hh_fec!T30/RES_hh_num!T30)</f>
        <v>668.29433484083813</v>
      </c>
      <c r="U30" s="72">
        <f>IF(RES_hh_fec!U30=0,0,1000*11630*RES_hh_fec!U30/RES_hh_num!U30)</f>
        <v>650.35677193234505</v>
      </c>
      <c r="V30" s="72">
        <f>IF(RES_hh_fec!V30=0,0,1000*11630*RES_hh_fec!V30/RES_hh_num!V30)</f>
        <v>894.49002707331886</v>
      </c>
      <c r="W30" s="72">
        <f>IF(RES_hh_fec!W30=0,0,1000*11630*RES_hh_fec!W30/RES_hh_num!W30)</f>
        <v>834.70344881103085</v>
      </c>
      <c r="X30" s="72">
        <f>IF(RES_hh_fec!X30=0,0,1000*11630*RES_hh_fec!X30/RES_hh_num!X30)</f>
        <v>697.09911901651424</v>
      </c>
      <c r="Y30" s="72">
        <f>IF(RES_hh_fec!Y30=0,0,1000*11630*RES_hh_fec!Y30/RES_hh_num!Y30)</f>
        <v>620.68280417979065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1066.3696506786366</v>
      </c>
      <c r="C31" s="72">
        <f>IF(RES_hh_fec!C31=0,0,1000*11630*RES_hh_fec!C31/RES_hh_num!C31)</f>
        <v>1329.9386819424708</v>
      </c>
      <c r="D31" s="72">
        <f>IF(RES_hh_fec!D31=0,0,1000*11630*RES_hh_fec!D31/RES_hh_num!D31)</f>
        <v>1046.9113447140501</v>
      </c>
      <c r="E31" s="72">
        <f>IF(RES_hh_fec!E31=0,0,1000*11630*RES_hh_fec!E31/RES_hh_num!E31)</f>
        <v>1176.0255020989343</v>
      </c>
      <c r="F31" s="72">
        <f>IF(RES_hh_fec!F31=0,0,1000*11630*RES_hh_fec!F31/RES_hh_num!F31)</f>
        <v>1059.3654141282725</v>
      </c>
      <c r="G31" s="72">
        <f>IF(RES_hh_fec!G31=0,0,1000*11630*RES_hh_fec!G31/RES_hh_num!G31)</f>
        <v>1160.6638234623426</v>
      </c>
      <c r="H31" s="72">
        <f>IF(RES_hh_fec!H31=0,0,1000*11630*RES_hh_fec!H31/RES_hh_num!H31)</f>
        <v>1003.8237984826866</v>
      </c>
      <c r="I31" s="72">
        <f>IF(RES_hh_fec!I31=0,0,1000*11630*RES_hh_fec!I31/RES_hh_num!I31)</f>
        <v>1089.7572319719377</v>
      </c>
      <c r="J31" s="72">
        <f>IF(RES_hh_fec!J31=0,0,1000*11630*RES_hh_fec!J31/RES_hh_num!J31)</f>
        <v>1032.7219184536052</v>
      </c>
      <c r="K31" s="72">
        <f>IF(RES_hh_fec!K31=0,0,1000*11630*RES_hh_fec!K31/RES_hh_num!K31)</f>
        <v>827.84268243297072</v>
      </c>
      <c r="L31" s="72">
        <f>IF(RES_hh_fec!L31=0,0,1000*11630*RES_hh_fec!L31/RES_hh_num!L31)</f>
        <v>771.08541137319105</v>
      </c>
      <c r="M31" s="72">
        <f>IF(RES_hh_fec!M31=0,0,1000*11630*RES_hh_fec!M31/RES_hh_num!M31)</f>
        <v>755.15427762009153</v>
      </c>
      <c r="N31" s="72">
        <f>IF(RES_hh_fec!N31=0,0,1000*11630*RES_hh_fec!N31/RES_hh_num!N31)</f>
        <v>746.39212695143249</v>
      </c>
      <c r="O31" s="72">
        <f>IF(RES_hh_fec!O31=0,0,1000*11630*RES_hh_fec!O31/RES_hh_num!O31)</f>
        <v>746.46910514522801</v>
      </c>
      <c r="P31" s="72">
        <f>IF(RES_hh_fec!P31=0,0,1000*11630*RES_hh_fec!P31/RES_hh_num!P31)</f>
        <v>763.34204358339514</v>
      </c>
      <c r="Q31" s="72">
        <f>IF(RES_hh_fec!Q31=0,0,1000*11630*RES_hh_fec!Q31/RES_hh_num!Q31)</f>
        <v>761.07504101489076</v>
      </c>
      <c r="R31" s="72">
        <f>IF(RES_hh_fec!R31=0,0,1000*11630*RES_hh_fec!R31/RES_hh_num!R31)</f>
        <v>751.42245432675713</v>
      </c>
      <c r="S31" s="72">
        <f>IF(RES_hh_fec!S31=0,0,1000*11630*RES_hh_fec!S31/RES_hh_num!S31)</f>
        <v>739.3298833761794</v>
      </c>
      <c r="T31" s="72">
        <f>IF(RES_hh_fec!T31=0,0,1000*11630*RES_hh_fec!T31/RES_hh_num!T31)</f>
        <v>719.4133246016479</v>
      </c>
      <c r="U31" s="72">
        <f>IF(RES_hh_fec!U31=0,0,1000*11630*RES_hh_fec!U31/RES_hh_num!U31)</f>
        <v>695.99563940411065</v>
      </c>
      <c r="V31" s="72">
        <f>IF(RES_hh_fec!V31=0,0,1000*11630*RES_hh_fec!V31/RES_hh_num!V31)</f>
        <v>928.54878785292624</v>
      </c>
      <c r="W31" s="72">
        <f>IF(RES_hh_fec!W31=0,0,1000*11630*RES_hh_fec!W31/RES_hh_num!W31)</f>
        <v>963.01947793056604</v>
      </c>
      <c r="X31" s="72">
        <f>IF(RES_hh_fec!X31=0,0,1000*11630*RES_hh_fec!X31/RES_hh_num!X31)</f>
        <v>723.11486213224941</v>
      </c>
      <c r="Y31" s="72">
        <f>IF(RES_hh_fec!Y31=0,0,1000*11630*RES_hh_fec!Y31/RES_hh_num!Y31)</f>
        <v>671.59616194520959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667.62186111773701</v>
      </c>
      <c r="C32" s="77">
        <f>IF(RES_hh_fec!C32=0,0,1000*11630*RES_hh_fec!C32/RES_hh_num!C32)</f>
        <v>776.57694377316579</v>
      </c>
      <c r="D32" s="77">
        <f>IF(RES_hh_fec!D32=0,0,1000*11630*RES_hh_fec!D32/RES_hh_num!D32)</f>
        <v>628.79723400322825</v>
      </c>
      <c r="E32" s="77">
        <f>IF(RES_hh_fec!E32=0,0,1000*11630*RES_hh_fec!E32/RES_hh_num!E32)</f>
        <v>1001.5244559202233</v>
      </c>
      <c r="F32" s="77">
        <f>IF(RES_hh_fec!F32=0,0,1000*11630*RES_hh_fec!F32/RES_hh_num!F32)</f>
        <v>885.86060877334387</v>
      </c>
      <c r="G32" s="77">
        <f>IF(RES_hh_fec!G32=0,0,1000*11630*RES_hh_fec!G32/RES_hh_num!G32)</f>
        <v>805.14490686022043</v>
      </c>
      <c r="H32" s="77">
        <f>IF(RES_hh_fec!H32=0,0,1000*11630*RES_hh_fec!H32/RES_hh_num!H32)</f>
        <v>778.88926415337039</v>
      </c>
      <c r="I32" s="77">
        <f>IF(RES_hh_fec!I32=0,0,1000*11630*RES_hh_fec!I32/RES_hh_num!I32)</f>
        <v>761.70719786181633</v>
      </c>
      <c r="J32" s="77">
        <f>IF(RES_hh_fec!J32=0,0,1000*11630*RES_hh_fec!J32/RES_hh_num!J32)</f>
        <v>839.54496550647093</v>
      </c>
      <c r="K32" s="77">
        <f>IF(RES_hh_fec!K32=0,0,1000*11630*RES_hh_fec!K32/RES_hh_num!K32)</f>
        <v>579.19612327738423</v>
      </c>
      <c r="L32" s="77">
        <f>IF(RES_hh_fec!L32=0,0,1000*11630*RES_hh_fec!L32/RES_hh_num!L32)</f>
        <v>533.2730742274864</v>
      </c>
      <c r="M32" s="77">
        <f>IF(RES_hh_fec!M32=0,0,1000*11630*RES_hh_fec!M32/RES_hh_num!M32)</f>
        <v>563.46013791109669</v>
      </c>
      <c r="N32" s="77">
        <f>IF(RES_hh_fec!N32=0,0,1000*11630*RES_hh_fec!N32/RES_hh_num!N32)</f>
        <v>541.80070273663262</v>
      </c>
      <c r="O32" s="77">
        <f>IF(RES_hh_fec!O32=0,0,1000*11630*RES_hh_fec!O32/RES_hh_num!O32)</f>
        <v>544.07708412501779</v>
      </c>
      <c r="P32" s="77">
        <f>IF(RES_hh_fec!P32=0,0,1000*11630*RES_hh_fec!P32/RES_hh_num!P32)</f>
        <v>556.14429646828944</v>
      </c>
      <c r="Q32" s="77">
        <f>IF(RES_hh_fec!Q32=0,0,1000*11630*RES_hh_fec!Q32/RES_hh_num!Q32)</f>
        <v>554.59025397881135</v>
      </c>
      <c r="R32" s="77">
        <f>IF(RES_hh_fec!R32=0,0,1000*11630*RES_hh_fec!R32/RES_hh_num!R32)</f>
        <v>540.40292877661034</v>
      </c>
      <c r="S32" s="77">
        <f>IF(RES_hh_fec!S32=0,0,1000*11630*RES_hh_fec!S32/RES_hh_num!S32)</f>
        <v>532.36768873647691</v>
      </c>
      <c r="T32" s="77">
        <f>IF(RES_hh_fec!T32=0,0,1000*11630*RES_hh_fec!T32/RES_hh_num!T32)</f>
        <v>517.53466621192206</v>
      </c>
      <c r="U32" s="77">
        <f>IF(RES_hh_fec!U32=0,0,1000*11630*RES_hh_fec!U32/RES_hh_num!U32)</f>
        <v>488.22473333195114</v>
      </c>
      <c r="V32" s="77">
        <f>IF(RES_hh_fec!V32=0,0,1000*11630*RES_hh_fec!V32/RES_hh_num!V32)</f>
        <v>632.95292394312696</v>
      </c>
      <c r="W32" s="77">
        <f>IF(RES_hh_fec!W32=0,0,1000*11630*RES_hh_fec!W32/RES_hh_num!W32)</f>
        <v>638.09667768569875</v>
      </c>
      <c r="X32" s="77">
        <f>IF(RES_hh_fec!X32=0,0,1000*11630*RES_hh_fec!X32/RES_hh_num!X32)</f>
        <v>490.63499913837228</v>
      </c>
      <c r="Y32" s="77">
        <f>IF(RES_hh_fec!Y32=0,0,1000*11630*RES_hh_fec!Y32/RES_hh_num!Y32)</f>
        <v>464.69737902341075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9503.2997287347443</v>
      </c>
      <c r="C3" s="65">
        <f>IF(RES_hh_tes!C3=0,0,1000*11630*RES_hh_tes!C3/RES_hh_num!C3)</f>
        <v>10296.559622197166</v>
      </c>
      <c r="D3" s="65">
        <f>IF(RES_hh_tes!D3=0,0,1000*11630*RES_hh_tes!D3/RES_hh_num!D3)</f>
        <v>9937.1627848894641</v>
      </c>
      <c r="E3" s="65">
        <f>IF(RES_hh_tes!E3=0,0,1000*11630*RES_hh_tes!E3/RES_hh_num!E3)</f>
        <v>11077.018509387122</v>
      </c>
      <c r="F3" s="65">
        <f>IF(RES_hh_tes!F3=0,0,1000*11630*RES_hh_tes!F3/RES_hh_num!F3)</f>
        <v>10968.481879469147</v>
      </c>
      <c r="G3" s="65">
        <f>IF(RES_hh_tes!G3=0,0,1000*11630*RES_hh_tes!G3/RES_hh_num!G3)</f>
        <v>11494.405452845924</v>
      </c>
      <c r="H3" s="65">
        <f>IF(RES_hh_tes!H3=0,0,1000*11630*RES_hh_tes!H3/RES_hh_num!H3)</f>
        <v>10638.065086066712</v>
      </c>
      <c r="I3" s="65">
        <f>IF(RES_hh_tes!I3=0,0,1000*11630*RES_hh_tes!I3/RES_hh_num!I3)</f>
        <v>10448.533456439251</v>
      </c>
      <c r="J3" s="65">
        <f>IF(RES_hh_tes!J3=0,0,1000*11630*RES_hh_tes!J3/RES_hh_num!J3)</f>
        <v>10980.057409676007</v>
      </c>
      <c r="K3" s="65">
        <f>IF(RES_hh_tes!K3=0,0,1000*11630*RES_hh_tes!K3/RES_hh_num!K3)</f>
        <v>10547.961147674701</v>
      </c>
      <c r="L3" s="65">
        <f>IF(RES_hh_tes!L3=0,0,1000*11630*RES_hh_tes!L3/RES_hh_num!L3)</f>
        <v>10799.439639856273</v>
      </c>
      <c r="M3" s="65">
        <f>IF(RES_hh_tes!M3=0,0,1000*11630*RES_hh_tes!M3/RES_hh_num!M3)</f>
        <v>10427.338940661713</v>
      </c>
      <c r="N3" s="65">
        <f>IF(RES_hh_tes!N3=0,0,1000*11630*RES_hh_tes!N3/RES_hh_num!N3)</f>
        <v>10279.545654591562</v>
      </c>
      <c r="O3" s="65">
        <f>IF(RES_hh_tes!O3=0,0,1000*11630*RES_hh_tes!O3/RES_hh_num!O3)</f>
        <v>10362.049671164716</v>
      </c>
      <c r="P3" s="65">
        <f>IF(RES_hh_tes!P3=0,0,1000*11630*RES_hh_tes!P3/RES_hh_num!P3)</f>
        <v>8698.1947573059151</v>
      </c>
      <c r="Q3" s="65">
        <f>IF(RES_hh_tes!Q3=0,0,1000*11630*RES_hh_tes!Q3/RES_hh_num!Q3)</f>
        <v>10024.873090817611</v>
      </c>
      <c r="R3" s="65">
        <f>IF(RES_hh_tes!R3=0,0,1000*11630*RES_hh_tes!R3/RES_hh_num!R3)</f>
        <v>10167.196029633365</v>
      </c>
      <c r="S3" s="65">
        <f>IF(RES_hh_tes!S3=0,0,1000*11630*RES_hh_tes!S3/RES_hh_num!S3)</f>
        <v>10255.525911898338</v>
      </c>
      <c r="T3" s="65">
        <f>IF(RES_hh_tes!T3=0,0,1000*11630*RES_hh_tes!T3/RES_hh_num!T3)</f>
        <v>9606.8534960390589</v>
      </c>
      <c r="U3" s="65">
        <f>IF(RES_hh_tes!U3=0,0,1000*11630*RES_hh_tes!U3/RES_hh_num!U3)</f>
        <v>9569.0771769172279</v>
      </c>
      <c r="V3" s="65">
        <f>IF(RES_hh_tes!V3=0,0,1000*11630*RES_hh_tes!V3/RES_hh_num!V3)</f>
        <v>9574.5517890883893</v>
      </c>
      <c r="W3" s="65">
        <f>IF(RES_hh_tes!W3=0,0,1000*11630*RES_hh_tes!W3/RES_hh_num!W3)</f>
        <v>10599.657114060879</v>
      </c>
      <c r="X3" s="65">
        <f>IF(RES_hh_tes!X3=0,0,1000*11630*RES_hh_tes!X3/RES_hh_num!X3)</f>
        <v>9597.0731396304673</v>
      </c>
      <c r="Y3" s="65">
        <f>IF(RES_hh_tes!Y3=0,0,1000*11630*RES_hh_tes!Y3/RES_hh_num!Y3)</f>
        <v>9455.2313090625976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7390.7752479740266</v>
      </c>
      <c r="C4" s="69">
        <f>IF(RES_hh_tes!C4=0,0,1000*11630*RES_hh_tes!C4/RES_hh_num!C4)</f>
        <v>8176.9262604623118</v>
      </c>
      <c r="D4" s="69">
        <f>IF(RES_hh_tes!D4=0,0,1000*11630*RES_hh_tes!D4/RES_hh_num!D4)</f>
        <v>7712.1932765841611</v>
      </c>
      <c r="E4" s="69">
        <f>IF(RES_hh_tes!E4=0,0,1000*11630*RES_hh_tes!E4/RES_hh_num!E4)</f>
        <v>8567.8556498446778</v>
      </c>
      <c r="F4" s="69">
        <f>IF(RES_hh_tes!F4=0,0,1000*11630*RES_hh_tes!F4/RES_hh_num!F4)</f>
        <v>8460.5854495573167</v>
      </c>
      <c r="G4" s="69">
        <f>IF(RES_hh_tes!G4=0,0,1000*11630*RES_hh_tes!G4/RES_hh_num!G4)</f>
        <v>9113.1379133083083</v>
      </c>
      <c r="H4" s="69">
        <f>IF(RES_hh_tes!H4=0,0,1000*11630*RES_hh_tes!H4/RES_hh_num!H4)</f>
        <v>8144.3430897499866</v>
      </c>
      <c r="I4" s="69">
        <f>IF(RES_hh_tes!I4=0,0,1000*11630*RES_hh_tes!I4/RES_hh_num!I4)</f>
        <v>8094.3615241036887</v>
      </c>
      <c r="J4" s="69">
        <f>IF(RES_hh_tes!J4=0,0,1000*11630*RES_hh_tes!J4/RES_hh_num!J4)</f>
        <v>8488.6494576734094</v>
      </c>
      <c r="K4" s="69">
        <f>IF(RES_hh_tes!K4=0,0,1000*11630*RES_hh_tes!K4/RES_hh_num!K4)</f>
        <v>8145.5474326716785</v>
      </c>
      <c r="L4" s="69">
        <f>IF(RES_hh_tes!L4=0,0,1000*11630*RES_hh_tes!L4/RES_hh_num!L4)</f>
        <v>8439.9088089620527</v>
      </c>
      <c r="M4" s="69">
        <f>IF(RES_hh_tes!M4=0,0,1000*11630*RES_hh_tes!M4/RES_hh_num!M4)</f>
        <v>8036.065174442122</v>
      </c>
      <c r="N4" s="69">
        <f>IF(RES_hh_tes!N4=0,0,1000*11630*RES_hh_tes!N4/RES_hh_num!N4)</f>
        <v>7798.1792575639902</v>
      </c>
      <c r="O4" s="69">
        <f>IF(RES_hh_tes!O4=0,0,1000*11630*RES_hh_tes!O4/RES_hh_num!O4)</f>
        <v>7877.8167470261051</v>
      </c>
      <c r="P4" s="69">
        <f>IF(RES_hh_tes!P4=0,0,1000*11630*RES_hh_tes!P4/RES_hh_num!P4)</f>
        <v>6437.2128831550126</v>
      </c>
      <c r="Q4" s="69">
        <f>IF(RES_hh_tes!Q4=0,0,1000*11630*RES_hh_tes!Q4/RES_hh_num!Q4)</f>
        <v>7480.5147495109431</v>
      </c>
      <c r="R4" s="69">
        <f>IF(RES_hh_tes!R4=0,0,1000*11630*RES_hh_tes!R4/RES_hh_num!R4)</f>
        <v>7784.2075498358472</v>
      </c>
      <c r="S4" s="69">
        <f>IF(RES_hh_tes!S4=0,0,1000*11630*RES_hh_tes!S4/RES_hh_num!S4)</f>
        <v>7675.282354863607</v>
      </c>
      <c r="T4" s="69">
        <f>IF(RES_hh_tes!T4=0,0,1000*11630*RES_hh_tes!T4/RES_hh_num!T4)</f>
        <v>7147.9626224031754</v>
      </c>
      <c r="U4" s="69">
        <f>IF(RES_hh_tes!U4=0,0,1000*11630*RES_hh_tes!U4/RES_hh_num!U4)</f>
        <v>7008.6864401848024</v>
      </c>
      <c r="V4" s="69">
        <f>IF(RES_hh_tes!V4=0,0,1000*11630*RES_hh_tes!V4/RES_hh_num!V4)</f>
        <v>7152.1458946277589</v>
      </c>
      <c r="W4" s="69">
        <f>IF(RES_hh_tes!W4=0,0,1000*11630*RES_hh_tes!W4/RES_hh_num!W4)</f>
        <v>7960.4668440027144</v>
      </c>
      <c r="X4" s="69">
        <f>IF(RES_hh_tes!X4=0,0,1000*11630*RES_hh_tes!X4/RES_hh_num!X4)</f>
        <v>6992.3925165107585</v>
      </c>
      <c r="Y4" s="69">
        <f>IF(RES_hh_tes!Y4=0,0,1000*11630*RES_hh_tes!Y4/RES_hh_num!Y4)</f>
        <v>7098.5363118240093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6630.8251549083443</v>
      </c>
      <c r="C6" s="72">
        <f>IF(RES_hh_tes!C6=0,0,1000*11630*RES_hh_tes!C6/RES_hh_num!C6)</f>
        <v>6472.503375471606</v>
      </c>
      <c r="D6" s="72">
        <f>IF(RES_hh_tes!D6=0,0,1000*11630*RES_hh_tes!D6/RES_hh_num!D6)</f>
        <v>7714.7325192887029</v>
      </c>
      <c r="E6" s="72">
        <f>IF(RES_hh_tes!E6=0,0,1000*11630*RES_hh_tes!E6/RES_hh_num!E6)</f>
        <v>10040.351232001218</v>
      </c>
      <c r="F6" s="72">
        <f>IF(RES_hh_tes!F6=0,0,1000*11630*RES_hh_tes!F6/RES_hh_num!F6)</f>
        <v>8342.0010707063193</v>
      </c>
      <c r="G6" s="72">
        <f>IF(RES_hh_tes!G6=0,0,1000*11630*RES_hh_tes!G6/RES_hh_num!G6)</f>
        <v>9060.9314040283389</v>
      </c>
      <c r="H6" s="72">
        <f>IF(RES_hh_tes!H6=0,0,1000*11630*RES_hh_tes!H6/RES_hh_num!H6)</f>
        <v>6855.1883608352546</v>
      </c>
      <c r="I6" s="72">
        <f>IF(RES_hh_tes!I6=0,0,1000*11630*RES_hh_tes!I6/RES_hh_num!I6)</f>
        <v>7394.9133616953759</v>
      </c>
      <c r="J6" s="72">
        <f>IF(RES_hh_tes!J6=0,0,1000*11630*RES_hh_tes!J6/RES_hh_num!J6)</f>
        <v>10262.09632841842</v>
      </c>
      <c r="K6" s="72">
        <f>IF(RES_hh_tes!K6=0,0,1000*11630*RES_hh_tes!K6/RES_hh_num!K6)</f>
        <v>7270.7754297885685</v>
      </c>
      <c r="L6" s="72">
        <f>IF(RES_hh_tes!L6=0,0,1000*11630*RES_hh_tes!L6/RES_hh_num!L6)</f>
        <v>7532.8076413763001</v>
      </c>
      <c r="M6" s="72">
        <f>IF(RES_hh_tes!M6=0,0,1000*11630*RES_hh_tes!M6/RES_hh_num!M6)</f>
        <v>8698.0388869911185</v>
      </c>
      <c r="N6" s="72">
        <f>IF(RES_hh_tes!N6=0,0,1000*11630*RES_hh_tes!N6/RES_hh_num!N6)</f>
        <v>8393.9741891389695</v>
      </c>
      <c r="O6" s="72">
        <f>IF(RES_hh_tes!O6=0,0,1000*11630*RES_hh_tes!O6/RES_hh_num!O6)</f>
        <v>6450.1410426961957</v>
      </c>
      <c r="P6" s="72">
        <f>IF(RES_hh_tes!P6=0,0,1000*11630*RES_hh_tes!P6/RES_hh_num!P6)</f>
        <v>3814.1944997038622</v>
      </c>
      <c r="Q6" s="72">
        <f>IF(RES_hh_tes!Q6=0,0,1000*11630*RES_hh_tes!Q6/RES_hh_num!Q6)</f>
        <v>8386.6600969723568</v>
      </c>
      <c r="R6" s="72">
        <f>IF(RES_hh_tes!R6=0,0,1000*11630*RES_hh_tes!R6/RES_hh_num!R6)</f>
        <v>8214.2010637003877</v>
      </c>
      <c r="S6" s="72">
        <f>IF(RES_hh_tes!S6=0,0,1000*11630*RES_hh_tes!S6/RES_hh_num!S6)</f>
        <v>8453.9020540668171</v>
      </c>
      <c r="T6" s="72">
        <f>IF(RES_hh_tes!T6=0,0,1000*11630*RES_hh_tes!T6/RES_hh_num!T6)</f>
        <v>7148.9172161085999</v>
      </c>
      <c r="U6" s="72">
        <f>IF(RES_hh_tes!U6=0,0,1000*11630*RES_hh_tes!U6/RES_hh_num!U6)</f>
        <v>7404.9758376663485</v>
      </c>
      <c r="V6" s="72">
        <f>IF(RES_hh_tes!V6=0,0,1000*11630*RES_hh_tes!V6/RES_hh_num!V6)</f>
        <v>5001.0747263625826</v>
      </c>
      <c r="W6" s="72">
        <f>IF(RES_hh_tes!W6=0,0,1000*11630*RES_hh_tes!W6/RES_hh_num!W6)</f>
        <v>7591.6488557218108</v>
      </c>
      <c r="X6" s="72">
        <f>IF(RES_hh_tes!X6=0,0,1000*11630*RES_hh_tes!X6/RES_hh_num!X6)</f>
        <v>7242.9086414433668</v>
      </c>
      <c r="Y6" s="72">
        <f>IF(RES_hh_tes!Y6=0,0,1000*11630*RES_hh_tes!Y6/RES_hh_num!Y6)</f>
        <v>6866.635738499559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6907.6763702467279</v>
      </c>
      <c r="C7" s="72">
        <f>IF(RES_hh_tes!C7=0,0,1000*11630*RES_hh_tes!C7/RES_hh_num!C7)</f>
        <v>6630.4084115259993</v>
      </c>
      <c r="D7" s="72">
        <f>IF(RES_hh_tes!D7=0,0,1000*11630*RES_hh_tes!D7/RES_hh_num!D7)</f>
        <v>7899.901846465742</v>
      </c>
      <c r="E7" s="72">
        <f>IF(RES_hh_tes!E7=0,0,1000*11630*RES_hh_tes!E7/RES_hh_num!E7)</f>
        <v>8804.5423510915734</v>
      </c>
      <c r="F7" s="72">
        <f>IF(RES_hh_tes!F7=0,0,1000*11630*RES_hh_tes!F7/RES_hh_num!F7)</f>
        <v>8627.8537139161617</v>
      </c>
      <c r="G7" s="72">
        <f>IF(RES_hh_tes!G7=0,0,1000*11630*RES_hh_tes!G7/RES_hh_num!G7)</f>
        <v>8426.5330505891652</v>
      </c>
      <c r="H7" s="72">
        <f>IF(RES_hh_tes!H7=0,0,1000*11630*RES_hh_tes!H7/RES_hh_num!H7)</f>
        <v>8551.6574257742977</v>
      </c>
      <c r="I7" s="72">
        <f>IF(RES_hh_tes!I7=0,0,1000*11630*RES_hh_tes!I7/RES_hh_num!I7)</f>
        <v>7100.2804807801849</v>
      </c>
      <c r="J7" s="72">
        <f>IF(RES_hh_tes!J7=0,0,1000*11630*RES_hh_tes!J7/RES_hh_num!J7)</f>
        <v>8139.9180234053129</v>
      </c>
      <c r="K7" s="72">
        <f>IF(RES_hh_tes!K7=0,0,1000*11630*RES_hh_tes!K7/RES_hh_num!K7)</f>
        <v>8056.412198694964</v>
      </c>
      <c r="L7" s="72">
        <f>IF(RES_hh_tes!L7=0,0,1000*11630*RES_hh_tes!L7/RES_hh_num!L7)</f>
        <v>8861.801659664663</v>
      </c>
      <c r="M7" s="72">
        <f>IF(RES_hh_tes!M7=0,0,1000*11630*RES_hh_tes!M7/RES_hh_num!M7)</f>
        <v>7771.9621044879686</v>
      </c>
      <c r="N7" s="72">
        <f>IF(RES_hh_tes!N7=0,0,1000*11630*RES_hh_tes!N7/RES_hh_num!N7)</f>
        <v>7655.1384850914819</v>
      </c>
      <c r="O7" s="72">
        <f>IF(RES_hh_tes!O7=0,0,1000*11630*RES_hh_tes!O7/RES_hh_num!O7)</f>
        <v>7374.6912692029946</v>
      </c>
      <c r="P7" s="72">
        <f>IF(RES_hh_tes!P7=0,0,1000*11630*RES_hh_tes!P7/RES_hh_num!P7)</f>
        <v>6451.5542401624625</v>
      </c>
      <c r="Q7" s="72">
        <f>IF(RES_hh_tes!Q7=0,0,1000*11630*RES_hh_tes!Q7/RES_hh_num!Q7)</f>
        <v>7208.326016208046</v>
      </c>
      <c r="R7" s="72">
        <f>IF(RES_hh_tes!R7=0,0,1000*11630*RES_hh_tes!R7/RES_hh_num!R7)</f>
        <v>7342.1568561434697</v>
      </c>
      <c r="S7" s="72">
        <f>IF(RES_hh_tes!S7=0,0,1000*11630*RES_hh_tes!S7/RES_hh_num!S7)</f>
        <v>7205.0617264644043</v>
      </c>
      <c r="T7" s="72">
        <f>IF(RES_hh_tes!T7=0,0,1000*11630*RES_hh_tes!T7/RES_hh_num!T7)</f>
        <v>6843.4147722548187</v>
      </c>
      <c r="U7" s="72">
        <f>IF(RES_hh_tes!U7=0,0,1000*11630*RES_hh_tes!U7/RES_hh_num!U7)</f>
        <v>7038.8483453538756</v>
      </c>
      <c r="V7" s="72">
        <f>IF(RES_hh_tes!V7=0,0,1000*11630*RES_hh_tes!V7/RES_hh_num!V7)</f>
        <v>8085.8056786928128</v>
      </c>
      <c r="W7" s="72">
        <f>IF(RES_hh_tes!W7=0,0,1000*11630*RES_hh_tes!W7/RES_hh_num!W7)</f>
        <v>6684.9117702961612</v>
      </c>
      <c r="X7" s="72">
        <f>IF(RES_hh_tes!X7=0,0,1000*11630*RES_hh_tes!X7/RES_hh_num!X7)</f>
        <v>7266.194087480917</v>
      </c>
      <c r="Y7" s="72">
        <f>IF(RES_hh_tes!Y7=0,0,1000*11630*RES_hh_tes!Y7/RES_hh_num!Y7)</f>
        <v>6955.3790389782143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7253.1921859294689</v>
      </c>
      <c r="C8" s="72">
        <f>IF(RES_hh_tes!C8=0,0,1000*11630*RES_hh_tes!C8/RES_hh_num!C8)</f>
        <v>7631.0556626563666</v>
      </c>
      <c r="D8" s="72">
        <f>IF(RES_hh_tes!D8=0,0,1000*11630*RES_hh_tes!D8/RES_hh_num!D8)</f>
        <v>7365.7551185685752</v>
      </c>
      <c r="E8" s="72">
        <f>IF(RES_hh_tes!E8=0,0,1000*11630*RES_hh_tes!E8/RES_hh_num!E8)</f>
        <v>8438.9820844484548</v>
      </c>
      <c r="F8" s="72">
        <f>IF(RES_hh_tes!F8=0,0,1000*11630*RES_hh_tes!F8/RES_hh_num!F8)</f>
        <v>8790.1698359124657</v>
      </c>
      <c r="G8" s="72">
        <f>IF(RES_hh_tes!G8=0,0,1000*11630*RES_hh_tes!G8/RES_hh_num!G8)</f>
        <v>8896.2960735317592</v>
      </c>
      <c r="H8" s="72">
        <f>IF(RES_hh_tes!H8=0,0,1000*11630*RES_hh_tes!H8/RES_hh_num!H8)</f>
        <v>8060.8817515939927</v>
      </c>
      <c r="I8" s="72">
        <f>IF(RES_hh_tes!I8=0,0,1000*11630*RES_hh_tes!I8/RES_hh_num!I8)</f>
        <v>7376.8591549576877</v>
      </c>
      <c r="J8" s="72">
        <f>IF(RES_hh_tes!J8=0,0,1000*11630*RES_hh_tes!J8/RES_hh_num!J8)</f>
        <v>8304.6406117632505</v>
      </c>
      <c r="K8" s="72">
        <f>IF(RES_hh_tes!K8=0,0,1000*11630*RES_hh_tes!K8/RES_hh_num!K8)</f>
        <v>8091.192232463276</v>
      </c>
      <c r="L8" s="72">
        <f>IF(RES_hh_tes!L8=0,0,1000*11630*RES_hh_tes!L8/RES_hh_num!L8)</f>
        <v>8286.7523737638694</v>
      </c>
      <c r="M8" s="72">
        <f>IF(RES_hh_tes!M8=0,0,1000*11630*RES_hh_tes!M8/RES_hh_num!M8)</f>
        <v>7850.6966931306106</v>
      </c>
      <c r="N8" s="72">
        <f>IF(RES_hh_tes!N8=0,0,1000*11630*RES_hh_tes!N8/RES_hh_num!N8)</f>
        <v>7963.4020060006005</v>
      </c>
      <c r="O8" s="72">
        <f>IF(RES_hh_tes!O8=0,0,1000*11630*RES_hh_tes!O8/RES_hh_num!O8)</f>
        <v>7896.8205359925278</v>
      </c>
      <c r="P8" s="72">
        <f>IF(RES_hh_tes!P8=0,0,1000*11630*RES_hh_tes!P8/RES_hh_num!P8)</f>
        <v>5959.4652588394229</v>
      </c>
      <c r="Q8" s="72">
        <f>IF(RES_hh_tes!Q8=0,0,1000*11630*RES_hh_tes!Q8/RES_hh_num!Q8)</f>
        <v>7078.1983174201905</v>
      </c>
      <c r="R8" s="72">
        <f>IF(RES_hh_tes!R8=0,0,1000*11630*RES_hh_tes!R8/RES_hh_num!R8)</f>
        <v>7690.8115577478166</v>
      </c>
      <c r="S8" s="72">
        <f>IF(RES_hh_tes!S8=0,0,1000*11630*RES_hh_tes!S8/RES_hh_num!S8)</f>
        <v>7744.5797502813211</v>
      </c>
      <c r="T8" s="72">
        <f>IF(RES_hh_tes!T8=0,0,1000*11630*RES_hh_tes!T8/RES_hh_num!T8)</f>
        <v>7125.6972443774393</v>
      </c>
      <c r="U8" s="72">
        <f>IF(RES_hh_tes!U8=0,0,1000*11630*RES_hh_tes!U8/RES_hh_num!U8)</f>
        <v>6900.1763340893249</v>
      </c>
      <c r="V8" s="72">
        <f>IF(RES_hh_tes!V8=0,0,1000*11630*RES_hh_tes!V8/RES_hh_num!V8)</f>
        <v>6959.9318532318384</v>
      </c>
      <c r="W8" s="72">
        <f>IF(RES_hh_tes!W8=0,0,1000*11630*RES_hh_tes!W8/RES_hh_num!W8)</f>
        <v>7885.5594527473686</v>
      </c>
      <c r="X8" s="72">
        <f>IF(RES_hh_tes!X8=0,0,1000*11630*RES_hh_tes!X8/RES_hh_num!X8)</f>
        <v>7180.1598524240881</v>
      </c>
      <c r="Y8" s="72">
        <f>IF(RES_hh_tes!Y8=0,0,1000*11630*RES_hh_tes!Y8/RES_hh_num!Y8)</f>
        <v>6553.7301758200074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7614.0312013544417</v>
      </c>
      <c r="C9" s="72">
        <f>IF(RES_hh_tes!C9=0,0,1000*11630*RES_hh_tes!C9/RES_hh_num!C9)</f>
        <v>9348.2757580224188</v>
      </c>
      <c r="D9" s="72">
        <f>IF(RES_hh_tes!D9=0,0,1000*11630*RES_hh_tes!D9/RES_hh_num!D9)</f>
        <v>7340.8410127245015</v>
      </c>
      <c r="E9" s="72">
        <f>IF(RES_hh_tes!E9=0,0,1000*11630*RES_hh_tes!E9/RES_hh_num!E9)</f>
        <v>8108.9918866863154</v>
      </c>
      <c r="F9" s="72">
        <f>IF(RES_hh_tes!F9=0,0,1000*11630*RES_hh_tes!F9/RES_hh_num!F9)</f>
        <v>7913.2880149808989</v>
      </c>
      <c r="G9" s="72">
        <f>IF(RES_hh_tes!G9=0,0,1000*11630*RES_hh_tes!G9/RES_hh_num!G9)</f>
        <v>9387.8205986065223</v>
      </c>
      <c r="H9" s="72">
        <f>IF(RES_hh_tes!H9=0,0,1000*11630*RES_hh_tes!H9/RES_hh_num!H9)</f>
        <v>7717.6237997061726</v>
      </c>
      <c r="I9" s="72">
        <f>IF(RES_hh_tes!I9=0,0,1000*11630*RES_hh_tes!I9/RES_hh_num!I9)</f>
        <v>8600.4943678094442</v>
      </c>
      <c r="J9" s="72">
        <f>IF(RES_hh_tes!J9=0,0,1000*11630*RES_hh_tes!J9/RES_hh_num!J9)</f>
        <v>8428.6972543142092</v>
      </c>
      <c r="K9" s="72">
        <f>IF(RES_hh_tes!K9=0,0,1000*11630*RES_hh_tes!K9/RES_hh_num!K9)</f>
        <v>8028.1334675325033</v>
      </c>
      <c r="L9" s="72">
        <f>IF(RES_hh_tes!L9=0,0,1000*11630*RES_hh_tes!L9/RES_hh_num!L9)</f>
        <v>8094.653460873662</v>
      </c>
      <c r="M9" s="72">
        <f>IF(RES_hh_tes!M9=0,0,1000*11630*RES_hh_tes!M9/RES_hh_num!M9)</f>
        <v>8044.1599904427749</v>
      </c>
      <c r="N9" s="72">
        <f>IF(RES_hh_tes!N9=0,0,1000*11630*RES_hh_tes!N9/RES_hh_num!N9)</f>
        <v>7679.3396855429019</v>
      </c>
      <c r="O9" s="72">
        <f>IF(RES_hh_tes!O9=0,0,1000*11630*RES_hh_tes!O9/RES_hh_num!O9)</f>
        <v>7939.9852327941826</v>
      </c>
      <c r="P9" s="72">
        <f>IF(RES_hh_tes!P9=0,0,1000*11630*RES_hh_tes!P9/RES_hh_num!P9)</f>
        <v>6451.7633514898544</v>
      </c>
      <c r="Q9" s="72">
        <f>IF(RES_hh_tes!Q9=0,0,1000*11630*RES_hh_tes!Q9/RES_hh_num!Q9)</f>
        <v>7522.3669259837579</v>
      </c>
      <c r="R9" s="72">
        <f>IF(RES_hh_tes!R9=0,0,1000*11630*RES_hh_tes!R9/RES_hh_num!R9)</f>
        <v>7767.0168780364647</v>
      </c>
      <c r="S9" s="72">
        <f>IF(RES_hh_tes!S9=0,0,1000*11630*RES_hh_tes!S9/RES_hh_num!S9)</f>
        <v>7704.7516197138202</v>
      </c>
      <c r="T9" s="72">
        <f>IF(RES_hh_tes!T9=0,0,1000*11630*RES_hh_tes!T9/RES_hh_num!T9)</f>
        <v>7129.5614920152466</v>
      </c>
      <c r="U9" s="72">
        <f>IF(RES_hh_tes!U9=0,0,1000*11630*RES_hh_tes!U9/RES_hh_num!U9)</f>
        <v>6873.6990549931115</v>
      </c>
      <c r="V9" s="72">
        <f>IF(RES_hh_tes!V9=0,0,1000*11630*RES_hh_tes!V9/RES_hh_num!V9)</f>
        <v>6896.8937490182898</v>
      </c>
      <c r="W9" s="72">
        <f>IF(RES_hh_tes!W9=0,0,1000*11630*RES_hh_tes!W9/RES_hh_num!W9)</f>
        <v>8267.8242093396584</v>
      </c>
      <c r="X9" s="72">
        <f>IF(RES_hh_tes!X9=0,0,1000*11630*RES_hh_tes!X9/RES_hh_num!X9)</f>
        <v>6897.9133878122175</v>
      </c>
      <c r="Y9" s="72">
        <f>IF(RES_hh_tes!Y9=0,0,1000*11630*RES_hh_tes!Y9/RES_hh_num!Y9)</f>
        <v>6848.1854224274548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7320.9616115537901</v>
      </c>
      <c r="C11" s="72">
        <f>IF(RES_hh_tes!C11=0,0,1000*11630*RES_hh_tes!C11/RES_hh_num!C11)</f>
        <v>8211.8190829832947</v>
      </c>
      <c r="D11" s="72">
        <f>IF(RES_hh_tes!D11=0,0,1000*11630*RES_hh_tes!D11/RES_hh_num!D11)</f>
        <v>7735.3564499780341</v>
      </c>
      <c r="E11" s="72">
        <f>IF(RES_hh_tes!E11=0,0,1000*11630*RES_hh_tes!E11/RES_hh_num!E11)</f>
        <v>8170.6079388083781</v>
      </c>
      <c r="F11" s="72">
        <f>IF(RES_hh_tes!F11=0,0,1000*11630*RES_hh_tes!F11/RES_hh_num!F11)</f>
        <v>8613.5596081607182</v>
      </c>
      <c r="G11" s="72">
        <f>IF(RES_hh_tes!G11=0,0,1000*11630*RES_hh_tes!G11/RES_hh_num!G11)</f>
        <v>9064.644795482991</v>
      </c>
      <c r="H11" s="72">
        <f>IF(RES_hh_tes!H11=0,0,1000*11630*RES_hh_tes!H11/RES_hh_num!H11)</f>
        <v>8246.623968381833</v>
      </c>
      <c r="I11" s="72">
        <f>IF(RES_hh_tes!I11=0,0,1000*11630*RES_hh_tes!I11/RES_hh_num!I11)</f>
        <v>7859.7470554585798</v>
      </c>
      <c r="J11" s="72">
        <f>IF(RES_hh_tes!J11=0,0,1000*11630*RES_hh_tes!J11/RES_hh_num!J11)</f>
        <v>8427.8419168919609</v>
      </c>
      <c r="K11" s="72">
        <f>IF(RES_hh_tes!K11=0,0,1000*11630*RES_hh_tes!K11/RES_hh_num!K11)</f>
        <v>8129.3822343697047</v>
      </c>
      <c r="L11" s="72">
        <f>IF(RES_hh_tes!L11=0,0,1000*11630*RES_hh_tes!L11/RES_hh_num!L11)</f>
        <v>8742.2765368629043</v>
      </c>
      <c r="M11" s="72">
        <f>IF(RES_hh_tes!M11=0,0,1000*11630*RES_hh_tes!M11/RES_hh_num!M11)</f>
        <v>7965.4240787822946</v>
      </c>
      <c r="N11" s="72">
        <f>IF(RES_hh_tes!N11=0,0,1000*11630*RES_hh_tes!N11/RES_hh_num!N11)</f>
        <v>7651.5148854274248</v>
      </c>
      <c r="O11" s="72">
        <f>IF(RES_hh_tes!O11=0,0,1000*11630*RES_hh_tes!O11/RES_hh_num!O11)</f>
        <v>7826.4299133499499</v>
      </c>
      <c r="P11" s="72">
        <f>IF(RES_hh_tes!P11=0,0,1000*11630*RES_hh_tes!P11/RES_hh_num!P11)</f>
        <v>6198.1653806739732</v>
      </c>
      <c r="Q11" s="72">
        <f>IF(RES_hh_tes!Q11=0,0,1000*11630*RES_hh_tes!Q11/RES_hh_num!Q11)</f>
        <v>7396.9775950602834</v>
      </c>
      <c r="R11" s="72">
        <f>IF(RES_hh_tes!R11=0,0,1000*11630*RES_hh_tes!R11/RES_hh_num!R11)</f>
        <v>7946.2515603366892</v>
      </c>
      <c r="S11" s="72">
        <f>IF(RES_hh_tes!S11=0,0,1000*11630*RES_hh_tes!S11/RES_hh_num!S11)</f>
        <v>7615.7307796867563</v>
      </c>
      <c r="T11" s="72">
        <f>IF(RES_hh_tes!T11=0,0,1000*11630*RES_hh_tes!T11/RES_hh_num!T11)</f>
        <v>7129.9806231065695</v>
      </c>
      <c r="U11" s="72">
        <f>IF(RES_hh_tes!U11=0,0,1000*11630*RES_hh_tes!U11/RES_hh_num!U11)</f>
        <v>6989.7832610584837</v>
      </c>
      <c r="V11" s="72">
        <f>IF(RES_hh_tes!V11=0,0,1000*11630*RES_hh_tes!V11/RES_hh_num!V11)</f>
        <v>7134.8528816143553</v>
      </c>
      <c r="W11" s="72">
        <f>IF(RES_hh_tes!W11=0,0,1000*11630*RES_hh_tes!W11/RES_hh_num!W11)</f>
        <v>8029.8878383185138</v>
      </c>
      <c r="X11" s="72">
        <f>IF(RES_hh_tes!X11=0,0,1000*11630*RES_hh_tes!X11/RES_hh_num!X11)</f>
        <v>6996.4416462419422</v>
      </c>
      <c r="Y11" s="72">
        <f>IF(RES_hh_tes!Y11=0,0,1000*11630*RES_hh_tes!Y11/RES_hh_num!Y11)</f>
        <v>6958.6823411003097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7379.6080973912467</v>
      </c>
      <c r="C12" s="72">
        <f>IF(RES_hh_tes!C12=0,0,1000*11630*RES_hh_tes!C12/RES_hh_num!C12)</f>
        <v>8037.4527147622484</v>
      </c>
      <c r="D12" s="72">
        <f>IF(RES_hh_tes!D12=0,0,1000*11630*RES_hh_tes!D12/RES_hh_num!D12)</f>
        <v>7249.7427666444592</v>
      </c>
      <c r="E12" s="72">
        <f>IF(RES_hh_tes!E12=0,0,1000*11630*RES_hh_tes!E12/RES_hh_num!E12)</f>
        <v>7681.4281510089795</v>
      </c>
      <c r="F12" s="72">
        <f>IF(RES_hh_tes!F12=0,0,1000*11630*RES_hh_tes!F12/RES_hh_num!F12)</f>
        <v>8114.8318962221683</v>
      </c>
      <c r="G12" s="72">
        <f>IF(RES_hh_tes!G12=0,0,1000*11630*RES_hh_tes!G12/RES_hh_num!G12)</f>
        <v>8664.1232513882824</v>
      </c>
      <c r="H12" s="72">
        <f>IF(RES_hh_tes!H12=0,0,1000*11630*RES_hh_tes!H12/RES_hh_num!H12)</f>
        <v>8155.1599921071065</v>
      </c>
      <c r="I12" s="72">
        <f>IF(RES_hh_tes!I12=0,0,1000*11630*RES_hh_tes!I12/RES_hh_num!I12)</f>
        <v>7852.5043814259216</v>
      </c>
      <c r="J12" s="72">
        <f>IF(RES_hh_tes!J12=0,0,1000*11630*RES_hh_tes!J12/RES_hh_num!J12)</f>
        <v>8222.82846089124</v>
      </c>
      <c r="K12" s="72">
        <f>IF(RES_hh_tes!K12=0,0,1000*11630*RES_hh_tes!K12/RES_hh_num!K12)</f>
        <v>8007.0550851930784</v>
      </c>
      <c r="L12" s="72">
        <f>IF(RES_hh_tes!L12=0,0,1000*11630*RES_hh_tes!L12/RES_hh_num!L12)</f>
        <v>7996.0656620468199</v>
      </c>
      <c r="M12" s="72">
        <f>IF(RES_hh_tes!M12=0,0,1000*11630*RES_hh_tes!M12/RES_hh_num!M12)</f>
        <v>7406.4318319444519</v>
      </c>
      <c r="N12" s="72">
        <f>IF(RES_hh_tes!N12=0,0,1000*11630*RES_hh_tes!N12/RES_hh_num!N12)</f>
        <v>7937.6528230432959</v>
      </c>
      <c r="O12" s="72">
        <f>IF(RES_hh_tes!O12=0,0,1000*11630*RES_hh_tes!O12/RES_hh_num!O12)</f>
        <v>7721.1261504232561</v>
      </c>
      <c r="P12" s="72">
        <f>IF(RES_hh_tes!P12=0,0,1000*11630*RES_hh_tes!P12/RES_hh_num!P12)</f>
        <v>6462.5591787305566</v>
      </c>
      <c r="Q12" s="72">
        <f>IF(RES_hh_tes!Q12=0,0,1000*11630*RES_hh_tes!Q12/RES_hh_num!Q12)</f>
        <v>7488.8525421083668</v>
      </c>
      <c r="R12" s="72">
        <f>IF(RES_hh_tes!R12=0,0,1000*11630*RES_hh_tes!R12/RES_hh_num!R12)</f>
        <v>7996.9722689368436</v>
      </c>
      <c r="S12" s="72">
        <f>IF(RES_hh_tes!S12=0,0,1000*11630*RES_hh_tes!S12/RES_hh_num!S12)</f>
        <v>7625.0185053650121</v>
      </c>
      <c r="T12" s="72">
        <f>IF(RES_hh_tes!T12=0,0,1000*11630*RES_hh_tes!T12/RES_hh_num!T12)</f>
        <v>7074.9167921147618</v>
      </c>
      <c r="U12" s="72">
        <f>IF(RES_hh_tes!U12=0,0,1000*11630*RES_hh_tes!U12/RES_hh_num!U12)</f>
        <v>7082.2084388906487</v>
      </c>
      <c r="V12" s="72">
        <f>IF(RES_hh_tes!V12=0,0,1000*11630*RES_hh_tes!V12/RES_hh_num!V12)</f>
        <v>7119.2954981630501</v>
      </c>
      <c r="W12" s="72">
        <f>IF(RES_hh_tes!W12=0,0,1000*11630*RES_hh_tes!W12/RES_hh_num!W12)</f>
        <v>7708.7793801380894</v>
      </c>
      <c r="X12" s="72">
        <f>IF(RES_hh_tes!X12=0,0,1000*11630*RES_hh_tes!X12/RES_hh_num!X12)</f>
        <v>7220.2161851299097</v>
      </c>
      <c r="Y12" s="72">
        <f>IF(RES_hh_tes!Y12=0,0,1000*11630*RES_hh_tes!Y12/RES_hh_num!Y12)</f>
        <v>7143.2979717021271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7399.681287405022</v>
      </c>
      <c r="C13" s="74">
        <f>IF(RES_hh_tes!C13=0,0,1000*11630*RES_hh_tes!C13/RES_hh_num!C13)</f>
        <v>7809.5288355029543</v>
      </c>
      <c r="D13" s="74">
        <f>IF(RES_hh_tes!D13=0,0,1000*11630*RES_hh_tes!D13/RES_hh_num!D13)</f>
        <v>7726.5824603291849</v>
      </c>
      <c r="E13" s="74">
        <f>IF(RES_hh_tes!E13=0,0,1000*11630*RES_hh_tes!E13/RES_hh_num!E13)</f>
        <v>9185.2034339303755</v>
      </c>
      <c r="F13" s="74">
        <f>IF(RES_hh_tes!F13=0,0,1000*11630*RES_hh_tes!F13/RES_hh_num!F13)</f>
        <v>8755.1891574511883</v>
      </c>
      <c r="G13" s="74">
        <f>IF(RES_hh_tes!G13=0,0,1000*11630*RES_hh_tes!G13/RES_hh_num!G13)</f>
        <v>8591.2287034115034</v>
      </c>
      <c r="H13" s="74">
        <f>IF(RES_hh_tes!H13=0,0,1000*11630*RES_hh_tes!H13/RES_hh_num!H13)</f>
        <v>8480.4740375717065</v>
      </c>
      <c r="I13" s="74">
        <f>IF(RES_hh_tes!I13=0,0,1000*11630*RES_hh_tes!I13/RES_hh_num!I13)</f>
        <v>7381.8349537540771</v>
      </c>
      <c r="J13" s="74">
        <f>IF(RES_hh_tes!J13=0,0,1000*11630*RES_hh_tes!J13/RES_hh_num!J13)</f>
        <v>8617.080877246477</v>
      </c>
      <c r="K13" s="74">
        <f>IF(RES_hh_tes!K13=0,0,1000*11630*RES_hh_tes!K13/RES_hh_num!K13)</f>
        <v>8662.5691084893188</v>
      </c>
      <c r="L13" s="74">
        <f>IF(RES_hh_tes!L13=0,0,1000*11630*RES_hh_tes!L13/RES_hh_num!L13)</f>
        <v>8777.5902526936225</v>
      </c>
      <c r="M13" s="74">
        <f>IF(RES_hh_tes!M13=0,0,1000*11630*RES_hh_tes!M13/RES_hh_num!M13)</f>
        <v>7643.7751658819425</v>
      </c>
      <c r="N13" s="74">
        <f>IF(RES_hh_tes!N13=0,0,1000*11630*RES_hh_tes!N13/RES_hh_num!N13)</f>
        <v>7294.4263269250259</v>
      </c>
      <c r="O13" s="74">
        <f>IF(RES_hh_tes!O13=0,0,1000*11630*RES_hh_tes!O13/RES_hh_num!O13)</f>
        <v>7294.9743096793136</v>
      </c>
      <c r="P13" s="74">
        <f>IF(RES_hh_tes!P13=0,0,1000*11630*RES_hh_tes!P13/RES_hh_num!P13)</f>
        <v>8103.4069760563725</v>
      </c>
      <c r="Q13" s="74">
        <f>IF(RES_hh_tes!Q13=0,0,1000*11630*RES_hh_tes!Q13/RES_hh_num!Q13)</f>
        <v>6063.2343022834939</v>
      </c>
      <c r="R13" s="74">
        <f>IF(RES_hh_tes!R13=0,0,1000*11630*RES_hh_tes!R13/RES_hh_num!R13)</f>
        <v>5487.9760453662038</v>
      </c>
      <c r="S13" s="74">
        <f>IF(RES_hh_tes!S13=0,0,1000*11630*RES_hh_tes!S13/RES_hh_num!S13)</f>
        <v>5577.3414661477136</v>
      </c>
      <c r="T13" s="74">
        <f>IF(RES_hh_tes!T13=0,0,1000*11630*RES_hh_tes!T13/RES_hh_num!T13)</f>
        <v>6681.9904977447495</v>
      </c>
      <c r="U13" s="74">
        <f>IF(RES_hh_tes!U13=0,0,1000*11630*RES_hh_tes!U13/RES_hh_num!U13)</f>
        <v>7177.9944753173677</v>
      </c>
      <c r="V13" s="74">
        <f>IF(RES_hh_tes!V13=0,0,1000*11630*RES_hh_tes!V13/RES_hh_num!V13)</f>
        <v>8036.9004377805577</v>
      </c>
      <c r="W13" s="74">
        <f>IF(RES_hh_tes!W13=0,0,1000*11630*RES_hh_tes!W13/RES_hh_num!W13)</f>
        <v>6861.8079018691451</v>
      </c>
      <c r="X13" s="74">
        <f>IF(RES_hh_tes!X13=0,0,1000*11630*RES_hh_tes!X13/RES_hh_num!X13)</f>
        <v>5220.036748950135</v>
      </c>
      <c r="Y13" s="74">
        <f>IF(RES_hh_tes!Y13=0,0,1000*11630*RES_hh_tes!Y13/RES_hh_num!Y13)</f>
        <v>8816.1600549219002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111.19852864709459</v>
      </c>
      <c r="C14" s="76">
        <f>IF(RES_hh_tes!C14=0,0,1000*11630*RES_hh_tes!C14/RES_hh_num!C14)</f>
        <v>113.94696381624972</v>
      </c>
      <c r="D14" s="76">
        <f>IF(RES_hh_tes!D14=0,0,1000*11630*RES_hh_tes!D14/RES_hh_num!D14)</f>
        <v>115.25139432133318</v>
      </c>
      <c r="E14" s="76">
        <f>IF(RES_hh_tes!E14=0,0,1000*11630*RES_hh_tes!E14/RES_hh_num!E14)</f>
        <v>129.4892011476295</v>
      </c>
      <c r="F14" s="76">
        <f>IF(RES_hh_tes!F14=0,0,1000*11630*RES_hh_tes!F14/RES_hh_num!F14)</f>
        <v>125.65195650226555</v>
      </c>
      <c r="G14" s="76">
        <f>IF(RES_hh_tes!G14=0,0,1000*11630*RES_hh_tes!G14/RES_hh_num!G14)</f>
        <v>122.44531265283942</v>
      </c>
      <c r="H14" s="76">
        <f>IF(RES_hh_tes!H14=0,0,1000*11630*RES_hh_tes!H14/RES_hh_num!H14)</f>
        <v>108.93934424878653</v>
      </c>
      <c r="I14" s="76">
        <f>IF(RES_hh_tes!I14=0,0,1000*11630*RES_hh_tes!I14/RES_hh_num!I14)</f>
        <v>96.809667028268095</v>
      </c>
      <c r="J14" s="76">
        <f>IF(RES_hh_tes!J14=0,0,1000*11630*RES_hh_tes!J14/RES_hh_num!J14)</f>
        <v>104.41319570545491</v>
      </c>
      <c r="K14" s="76">
        <f>IF(RES_hh_tes!K14=0,0,1000*11630*RES_hh_tes!K14/RES_hh_num!K14)</f>
        <v>98.629636930670273</v>
      </c>
      <c r="L14" s="76">
        <f>IF(RES_hh_tes!L14=0,0,1000*11630*RES_hh_tes!L14/RES_hh_num!L14)</f>
        <v>101.63198518169756</v>
      </c>
      <c r="M14" s="76">
        <f>IF(RES_hh_tes!M14=0,0,1000*11630*RES_hh_tes!M14/RES_hh_num!M14)</f>
        <v>93.263990295501458</v>
      </c>
      <c r="N14" s="76">
        <f>IF(RES_hh_tes!N14=0,0,1000*11630*RES_hh_tes!N14/RES_hh_num!N14)</f>
        <v>88.105225669454157</v>
      </c>
      <c r="O14" s="76">
        <f>IF(RES_hh_tes!O14=0,0,1000*11630*RES_hh_tes!O14/RES_hh_num!O14)</f>
        <v>85.309624650261995</v>
      </c>
      <c r="P14" s="76">
        <f>IF(RES_hh_tes!P14=0,0,1000*11630*RES_hh_tes!P14/RES_hh_num!P14)</f>
        <v>67.429949432409785</v>
      </c>
      <c r="Q14" s="76">
        <f>IF(RES_hh_tes!Q14=0,0,1000*11630*RES_hh_tes!Q14/RES_hh_num!Q14)</f>
        <v>78.353227293772619</v>
      </c>
      <c r="R14" s="76">
        <f>IF(RES_hh_tes!R14=0,0,1000*11630*RES_hh_tes!R14/RES_hh_num!R14)</f>
        <v>80.970495936981791</v>
      </c>
      <c r="S14" s="76">
        <f>IF(RES_hh_tes!S14=0,0,1000*11630*RES_hh_tes!S14/RES_hh_num!S14)</f>
        <v>80.462219165902113</v>
      </c>
      <c r="T14" s="76">
        <f>IF(RES_hh_tes!T14=0,0,1000*11630*RES_hh_tes!T14/RES_hh_num!T14)</f>
        <v>74.632092804744616</v>
      </c>
      <c r="U14" s="76">
        <f>IF(RES_hh_tes!U14=0,0,1000*11630*RES_hh_tes!U14/RES_hh_num!U14)</f>
        <v>72.98890845273354</v>
      </c>
      <c r="V14" s="76">
        <f>IF(RES_hh_tes!V14=0,0,1000*11630*RES_hh_tes!V14/RES_hh_num!V14)</f>
        <v>74.334962870000695</v>
      </c>
      <c r="W14" s="76">
        <f>IF(RES_hh_tes!W14=0,0,1000*11630*RES_hh_tes!W14/RES_hh_num!W14)</f>
        <v>81.823508487003338</v>
      </c>
      <c r="X14" s="76">
        <f>IF(RES_hh_tes!X14=0,0,1000*11630*RES_hh_tes!X14/RES_hh_num!X14)</f>
        <v>74.367435839766927</v>
      </c>
      <c r="Y14" s="76">
        <f>IF(RES_hh_tes!Y14=0,0,1000*11630*RES_hh_tes!Y14/RES_hh_num!Y14)</f>
        <v>71.898742704466699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16.114184825398784</v>
      </c>
      <c r="C15" s="69">
        <f t="shared" si="0"/>
        <v>20.190601177733953</v>
      </c>
      <c r="D15" s="69">
        <f t="shared" si="0"/>
        <v>25.425586805193173</v>
      </c>
      <c r="E15" s="69">
        <f t="shared" si="0"/>
        <v>61.508809486222887</v>
      </c>
      <c r="F15" s="69">
        <f t="shared" si="0"/>
        <v>37.464229859898722</v>
      </c>
      <c r="G15" s="69">
        <f t="shared" si="0"/>
        <v>48.914443738642845</v>
      </c>
      <c r="H15" s="69">
        <f t="shared" si="0"/>
        <v>74.04802237660266</v>
      </c>
      <c r="I15" s="69">
        <f t="shared" si="0"/>
        <v>86.311197369426495</v>
      </c>
      <c r="J15" s="69">
        <f t="shared" si="0"/>
        <v>102.53999163352378</v>
      </c>
      <c r="K15" s="69">
        <f t="shared" si="0"/>
        <v>117.86809571736939</v>
      </c>
      <c r="L15" s="69">
        <f t="shared" si="0"/>
        <v>151.74693686467899</v>
      </c>
      <c r="M15" s="69">
        <f t="shared" si="0"/>
        <v>171.48053928668173</v>
      </c>
      <c r="N15" s="69">
        <f t="shared" si="0"/>
        <v>313.49517822945899</v>
      </c>
      <c r="O15" s="69">
        <f t="shared" si="0"/>
        <v>318.73036187176973</v>
      </c>
      <c r="P15" s="69">
        <f t="shared" si="0"/>
        <v>124.34946287167163</v>
      </c>
      <c r="Q15" s="69">
        <f t="shared" si="0"/>
        <v>394.83358453230801</v>
      </c>
      <c r="R15" s="69">
        <f t="shared" si="0"/>
        <v>256.30666780195025</v>
      </c>
      <c r="S15" s="69">
        <f t="shared" si="0"/>
        <v>453.38782245238542</v>
      </c>
      <c r="T15" s="69">
        <f t="shared" si="0"/>
        <v>362.60111115534238</v>
      </c>
      <c r="U15" s="69">
        <f t="shared" si="0"/>
        <v>524.10409953152271</v>
      </c>
      <c r="V15" s="69">
        <f t="shared" si="0"/>
        <v>277.7093361162394</v>
      </c>
      <c r="W15" s="69">
        <f t="shared" si="0"/>
        <v>498.87840245091627</v>
      </c>
      <c r="X15" s="69">
        <f t="shared" si="0"/>
        <v>633.58851675995754</v>
      </c>
      <c r="Y15" s="69">
        <f t="shared" si="0"/>
        <v>440.17248190276194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16.114184825398784</v>
      </c>
      <c r="C16" s="72">
        <f>IF(RES_hh_tes!C16=0,0,1000*11630*RES_hh_tes!C16/RES_hh_num!C$3)</f>
        <v>20.190601177733953</v>
      </c>
      <c r="D16" s="72">
        <f>IF(RES_hh_tes!D16=0,0,1000*11630*RES_hh_tes!D16/RES_hh_num!D$3)</f>
        <v>25.425586805193173</v>
      </c>
      <c r="E16" s="72">
        <f>IF(RES_hh_tes!E16=0,0,1000*11630*RES_hh_tes!E16/RES_hh_num!E$3)</f>
        <v>61.508809486222887</v>
      </c>
      <c r="F16" s="72">
        <f>IF(RES_hh_tes!F16=0,0,1000*11630*RES_hh_tes!F16/RES_hh_num!F$3)</f>
        <v>37.464229859898722</v>
      </c>
      <c r="G16" s="72">
        <f>IF(RES_hh_tes!G16=0,0,1000*11630*RES_hh_tes!G16/RES_hh_num!G$3)</f>
        <v>48.914443738642845</v>
      </c>
      <c r="H16" s="72">
        <f>IF(RES_hh_tes!H16=0,0,1000*11630*RES_hh_tes!H16/RES_hh_num!H$3)</f>
        <v>74.04802237660266</v>
      </c>
      <c r="I16" s="72">
        <f>IF(RES_hh_tes!I16=0,0,1000*11630*RES_hh_tes!I16/RES_hh_num!I$3)</f>
        <v>86.311197369426495</v>
      </c>
      <c r="J16" s="72">
        <f>IF(RES_hh_tes!J16=0,0,1000*11630*RES_hh_tes!J16/RES_hh_num!J$3)</f>
        <v>102.53999163352378</v>
      </c>
      <c r="K16" s="72">
        <f>IF(RES_hh_tes!K16=0,0,1000*11630*RES_hh_tes!K16/RES_hh_num!K$3)</f>
        <v>117.86809571736939</v>
      </c>
      <c r="L16" s="72">
        <f>IF(RES_hh_tes!L16=0,0,1000*11630*RES_hh_tes!L16/RES_hh_num!L$3)</f>
        <v>151.74693686467899</v>
      </c>
      <c r="M16" s="72">
        <f>IF(RES_hh_tes!M16=0,0,1000*11630*RES_hh_tes!M16/RES_hh_num!M$3)</f>
        <v>171.48053928668173</v>
      </c>
      <c r="N16" s="72">
        <f>IF(RES_hh_tes!N16=0,0,1000*11630*RES_hh_tes!N16/RES_hh_num!N$3)</f>
        <v>313.49517822945899</v>
      </c>
      <c r="O16" s="72">
        <f>IF(RES_hh_tes!O16=0,0,1000*11630*RES_hh_tes!O16/RES_hh_num!O$3)</f>
        <v>318.73036187176973</v>
      </c>
      <c r="P16" s="72">
        <f>IF(RES_hh_tes!P16=0,0,1000*11630*RES_hh_tes!P16/RES_hh_num!P$3)</f>
        <v>124.34946287167163</v>
      </c>
      <c r="Q16" s="72">
        <f>IF(RES_hh_tes!Q16=0,0,1000*11630*RES_hh_tes!Q16/RES_hh_num!Q$3)</f>
        <v>394.83358453230801</v>
      </c>
      <c r="R16" s="72">
        <f>IF(RES_hh_tes!R16=0,0,1000*11630*RES_hh_tes!R16/RES_hh_num!R$3)</f>
        <v>256.30666780195025</v>
      </c>
      <c r="S16" s="72">
        <f>IF(RES_hh_tes!S16=0,0,1000*11630*RES_hh_tes!S16/RES_hh_num!S$3)</f>
        <v>453.38782245238542</v>
      </c>
      <c r="T16" s="72">
        <f>IF(RES_hh_tes!T16=0,0,1000*11630*RES_hh_tes!T16/RES_hh_num!T$3)</f>
        <v>362.60111115534238</v>
      </c>
      <c r="U16" s="72">
        <f>IF(RES_hh_tes!U16=0,0,1000*11630*RES_hh_tes!U16/RES_hh_num!U$3)</f>
        <v>524.10409953152271</v>
      </c>
      <c r="V16" s="72">
        <f>IF(RES_hh_tes!V16=0,0,1000*11630*RES_hh_tes!V16/RES_hh_num!V$3)</f>
        <v>277.7093361162394</v>
      </c>
      <c r="W16" s="72">
        <f>IF(RES_hh_tes!W16=0,0,1000*11630*RES_hh_tes!W16/RES_hh_num!W$3)</f>
        <v>498.87840245091627</v>
      </c>
      <c r="X16" s="72">
        <f>IF(RES_hh_tes!X16=0,0,1000*11630*RES_hh_tes!X16/RES_hh_num!X$3)</f>
        <v>633.58851675995754</v>
      </c>
      <c r="Y16" s="72">
        <f>IF(RES_hh_tes!Y16=0,0,1000*11630*RES_hh_tes!Y16/RES_hh_num!Y$3)</f>
        <v>440.17248190276194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1553.0529090096231</v>
      </c>
      <c r="C17" s="69">
        <f>IF(RES_hh_tes!C17=0,0,1000*11630*RES_hh_tes!C17/RES_hh_num!C17)</f>
        <v>1489.3161244194307</v>
      </c>
      <c r="D17" s="69">
        <f>IF(RES_hh_tes!D17=0,0,1000*11630*RES_hh_tes!D17/RES_hh_num!D17)</f>
        <v>1603.4038851564433</v>
      </c>
      <c r="E17" s="69">
        <f>IF(RES_hh_tes!E17=0,0,1000*11630*RES_hh_tes!E17/RES_hh_num!E17)</f>
        <v>1747.8158189946528</v>
      </c>
      <c r="F17" s="69">
        <f>IF(RES_hh_tes!F17=0,0,1000*11630*RES_hh_tes!F17/RES_hh_num!F17)</f>
        <v>1825.6767303877082</v>
      </c>
      <c r="G17" s="69">
        <f>IF(RES_hh_tes!G17=0,0,1000*11630*RES_hh_tes!G17/RES_hh_num!G17)</f>
        <v>1684.3990048985524</v>
      </c>
      <c r="H17" s="69">
        <f>IF(RES_hh_tes!H17=0,0,1000*11630*RES_hh_tes!H17/RES_hh_num!H17)</f>
        <v>1821.0237070186295</v>
      </c>
      <c r="I17" s="69">
        <f>IF(RES_hh_tes!I17=0,0,1000*11630*RES_hh_tes!I17/RES_hh_num!I17)</f>
        <v>1682.2572368616318</v>
      </c>
      <c r="J17" s="69">
        <f>IF(RES_hh_tes!J17=0,0,1000*11630*RES_hh_tes!J17/RES_hh_num!J17)</f>
        <v>1787.4604461006827</v>
      </c>
      <c r="K17" s="69">
        <f>IF(RES_hh_tes!K17=0,0,1000*11630*RES_hh_tes!K17/RES_hh_num!K17)</f>
        <v>1810.3860971604415</v>
      </c>
      <c r="L17" s="69">
        <f>IF(RES_hh_tes!L17=0,0,1000*11630*RES_hh_tes!L17/RES_hh_num!L17)</f>
        <v>1774.8274555853116</v>
      </c>
      <c r="M17" s="69">
        <f>IF(RES_hh_tes!M17=0,0,1000*11630*RES_hh_tes!M17/RES_hh_num!M17)</f>
        <v>1782.4802119671053</v>
      </c>
      <c r="N17" s="69">
        <f>IF(RES_hh_tes!N17=0,0,1000*11630*RES_hh_tes!N17/RES_hh_num!N17)</f>
        <v>1738.8509315028441</v>
      </c>
      <c r="O17" s="69">
        <f>IF(RES_hh_tes!O17=0,0,1000*11630*RES_hh_tes!O17/RES_hh_num!O17)</f>
        <v>1735.9225388795082</v>
      </c>
      <c r="P17" s="69">
        <f>IF(RES_hh_tes!P17=0,0,1000*11630*RES_hh_tes!P17/RES_hh_num!P17)</f>
        <v>1698.9485792815417</v>
      </c>
      <c r="Q17" s="69">
        <f>IF(RES_hh_tes!Q17=0,0,1000*11630*RES_hh_tes!Q17/RES_hh_num!Q17)</f>
        <v>1710.1808009804238</v>
      </c>
      <c r="R17" s="69">
        <f>IF(RES_hh_tes!R17=0,0,1000*11630*RES_hh_tes!R17/RES_hh_num!R17)</f>
        <v>1692.7584283655733</v>
      </c>
      <c r="S17" s="69">
        <f>IF(RES_hh_tes!S17=0,0,1000*11630*RES_hh_tes!S17/RES_hh_num!S17)</f>
        <v>1697.9477419562443</v>
      </c>
      <c r="T17" s="69">
        <f>IF(RES_hh_tes!T17=0,0,1000*11630*RES_hh_tes!T17/RES_hh_num!T17)</f>
        <v>1676.112779777239</v>
      </c>
      <c r="U17" s="69">
        <f>IF(RES_hh_tes!U17=0,0,1000*11630*RES_hh_tes!U17/RES_hh_num!U17)</f>
        <v>1631.0739606424222</v>
      </c>
      <c r="V17" s="69">
        <f>IF(RES_hh_tes!V17=0,0,1000*11630*RES_hh_tes!V17/RES_hh_num!V17)</f>
        <v>1602.5635598747858</v>
      </c>
      <c r="W17" s="69">
        <f>IF(RES_hh_tes!W17=0,0,1000*11630*RES_hh_tes!W17/RES_hh_num!W17)</f>
        <v>1592.0457007305897</v>
      </c>
      <c r="X17" s="69">
        <f>IF(RES_hh_tes!X17=0,0,1000*11630*RES_hh_tes!X17/RES_hh_num!X17)</f>
        <v>1542.0940878328263</v>
      </c>
      <c r="Y17" s="69">
        <f>IF(RES_hh_tes!Y17=0,0,1000*11630*RES_hh_tes!Y17/RES_hh_num!Y17)</f>
        <v>1512.2793918947677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1568.0367479279726</v>
      </c>
      <c r="C19" s="72">
        <f>IF(RES_hh_tes!C19=0,0,1000*11630*RES_hh_tes!C19/RES_hh_num!C19)</f>
        <v>1406.6091824886782</v>
      </c>
      <c r="D19" s="72">
        <f>IF(RES_hh_tes!D19=0,0,1000*11630*RES_hh_tes!D19/RES_hh_num!D19)</f>
        <v>1811.6374290039939</v>
      </c>
      <c r="E19" s="72">
        <f>IF(RES_hh_tes!E19=0,0,1000*11630*RES_hh_tes!E19/RES_hh_num!E19)</f>
        <v>1699.8903637371054</v>
      </c>
      <c r="F19" s="72">
        <f>IF(RES_hh_tes!F19=0,0,1000*11630*RES_hh_tes!F19/RES_hh_num!F19)</f>
        <v>1677.8759875156359</v>
      </c>
      <c r="G19" s="72">
        <f>IF(RES_hh_tes!G19=0,0,1000*11630*RES_hh_tes!G19/RES_hh_num!G19)</f>
        <v>1845.7519928792262</v>
      </c>
      <c r="H19" s="72">
        <f>IF(RES_hh_tes!H19=0,0,1000*11630*RES_hh_tes!H19/RES_hh_num!H19)</f>
        <v>1618.2606937582075</v>
      </c>
      <c r="I19" s="72">
        <f>IF(RES_hh_tes!I19=0,0,1000*11630*RES_hh_tes!I19/RES_hh_num!I19)</f>
        <v>1681.4509370045532</v>
      </c>
      <c r="J19" s="72">
        <f>IF(RES_hh_tes!J19=0,0,1000*11630*RES_hh_tes!J19/RES_hh_num!J19)</f>
        <v>1869.6586209036082</v>
      </c>
      <c r="K19" s="72">
        <f>IF(RES_hh_tes!K19=0,0,1000*11630*RES_hh_tes!K19/RES_hh_num!K19)</f>
        <v>1725.0315461870302</v>
      </c>
      <c r="L19" s="72">
        <f>IF(RES_hh_tes!L19=0,0,1000*11630*RES_hh_tes!L19/RES_hh_num!L19)</f>
        <v>1670.9887631106553</v>
      </c>
      <c r="M19" s="72">
        <f>IF(RES_hh_tes!M19=0,0,1000*11630*RES_hh_tes!M19/RES_hh_num!M19)</f>
        <v>2056.2479850426912</v>
      </c>
      <c r="N19" s="72">
        <f>IF(RES_hh_tes!N19=0,0,1000*11630*RES_hh_tes!N19/RES_hh_num!N19)</f>
        <v>1844.7012499462892</v>
      </c>
      <c r="O19" s="72">
        <f>IF(RES_hh_tes!O19=0,0,1000*11630*RES_hh_tes!O19/RES_hh_num!O19)</f>
        <v>1527.7718746214584</v>
      </c>
      <c r="P19" s="72">
        <f>IF(RES_hh_tes!P19=0,0,1000*11630*RES_hh_tes!P19/RES_hh_num!P19)</f>
        <v>1198.3933565922648</v>
      </c>
      <c r="Q19" s="72">
        <f>IF(RES_hh_tes!Q19=0,0,1000*11630*RES_hh_tes!Q19/RES_hh_num!Q19)</f>
        <v>1918.7595363345658</v>
      </c>
      <c r="R19" s="72">
        <f>IF(RES_hh_tes!R19=0,0,1000*11630*RES_hh_tes!R19/RES_hh_num!R19)</f>
        <v>1684.7363235398489</v>
      </c>
      <c r="S19" s="72">
        <f>IF(RES_hh_tes!S19=0,0,1000*11630*RES_hh_tes!S19/RES_hh_num!S19)</f>
        <v>1838.1840958315136</v>
      </c>
      <c r="T19" s="72">
        <f>IF(RES_hh_tes!T19=0,0,1000*11630*RES_hh_tes!T19/RES_hh_num!T19)</f>
        <v>1749.4099112632296</v>
      </c>
      <c r="U19" s="72">
        <f>IF(RES_hh_tes!U19=0,0,1000*11630*RES_hh_tes!U19/RES_hh_num!U19)</f>
        <v>1842.966233745238</v>
      </c>
      <c r="V19" s="72">
        <f>IF(RES_hh_tes!V19=0,0,1000*11630*RES_hh_tes!V19/RES_hh_num!V19)</f>
        <v>1262.9368742847828</v>
      </c>
      <c r="W19" s="72">
        <f>IF(RES_hh_tes!W19=0,0,1000*11630*RES_hh_tes!W19/RES_hh_num!W19)</f>
        <v>1482.3184972252163</v>
      </c>
      <c r="X19" s="72">
        <f>IF(RES_hh_tes!X19=0,0,1000*11630*RES_hh_tes!X19/RES_hh_num!X19)</f>
        <v>1601.2481527277127</v>
      </c>
      <c r="Y19" s="72">
        <f>IF(RES_hh_tes!Y19=0,0,1000*11630*RES_hh_tes!Y19/RES_hh_num!Y19)</f>
        <v>1552.446316801381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1466.503031190038</v>
      </c>
      <c r="C20" s="72">
        <f>IF(RES_hh_tes!C20=0,0,1000*11630*RES_hh_tes!C20/RES_hh_num!C20)</f>
        <v>1216.8713427554171</v>
      </c>
      <c r="D20" s="72">
        <f>IF(RES_hh_tes!D20=0,0,1000*11630*RES_hh_tes!D20/RES_hh_num!D20)</f>
        <v>1649.8326564342256</v>
      </c>
      <c r="E20" s="72">
        <f>IF(RES_hh_tes!E20=0,0,1000*11630*RES_hh_tes!E20/RES_hh_num!E20)</f>
        <v>1838.6646026184578</v>
      </c>
      <c r="F20" s="72">
        <f>IF(RES_hh_tes!F20=0,0,1000*11630*RES_hh_tes!F20/RES_hh_num!F20)</f>
        <v>1901.8827650218309</v>
      </c>
      <c r="G20" s="72">
        <f>IF(RES_hh_tes!G20=0,0,1000*11630*RES_hh_tes!G20/RES_hh_num!G20)</f>
        <v>1591.7485648827546</v>
      </c>
      <c r="H20" s="72">
        <f>IF(RES_hh_tes!H20=0,0,1000*11630*RES_hh_tes!H20/RES_hh_num!H20)</f>
        <v>1952.339219963606</v>
      </c>
      <c r="I20" s="72">
        <f>IF(RES_hh_tes!I20=0,0,1000*11630*RES_hh_tes!I20/RES_hh_num!I20)</f>
        <v>1504.9097507767842</v>
      </c>
      <c r="J20" s="72">
        <f>IF(RES_hh_tes!J20=0,0,1000*11630*RES_hh_tes!J20/RES_hh_num!J20)</f>
        <v>1746.3566996149373</v>
      </c>
      <c r="K20" s="72">
        <f>IF(RES_hh_tes!K20=0,0,1000*11630*RES_hh_tes!K20/RES_hh_num!K20)</f>
        <v>1831.5114704757809</v>
      </c>
      <c r="L20" s="72">
        <f>IF(RES_hh_tes!L20=0,0,1000*11630*RES_hh_tes!L20/RES_hh_num!L20)</f>
        <v>1920.2325755165782</v>
      </c>
      <c r="M20" s="72">
        <f>IF(RES_hh_tes!M20=0,0,1000*11630*RES_hh_tes!M20/RES_hh_num!M20)</f>
        <v>1739.5525511441156</v>
      </c>
      <c r="N20" s="72">
        <f>IF(RES_hh_tes!N20=0,0,1000*11630*RES_hh_tes!N20/RES_hh_num!N20)</f>
        <v>1725.5540200695673</v>
      </c>
      <c r="O20" s="72">
        <f>IF(RES_hh_tes!O20=0,0,1000*11630*RES_hh_tes!O20/RES_hh_num!O20)</f>
        <v>1638.8744067102209</v>
      </c>
      <c r="P20" s="72">
        <f>IF(RES_hh_tes!P20=0,0,1000*11630*RES_hh_tes!P20/RES_hh_num!P20)</f>
        <v>1759.340198189936</v>
      </c>
      <c r="Q20" s="72">
        <f>IF(RES_hh_tes!Q20=0,0,1000*11630*RES_hh_tes!Q20/RES_hh_num!Q20)</f>
        <v>1680.1910731676712</v>
      </c>
      <c r="R20" s="72">
        <f>IF(RES_hh_tes!R20=0,0,1000*11630*RES_hh_tes!R20/RES_hh_num!R20)</f>
        <v>1606.7794600270247</v>
      </c>
      <c r="S20" s="72">
        <f>IF(RES_hh_tes!S20=0,0,1000*11630*RES_hh_tes!S20/RES_hh_num!S20)</f>
        <v>1592.5178518628168</v>
      </c>
      <c r="T20" s="72">
        <f>IF(RES_hh_tes!T20=0,0,1000*11630*RES_hh_tes!T20/RES_hh_num!T20)</f>
        <v>1623.8078877950293</v>
      </c>
      <c r="U20" s="72">
        <f>IF(RES_hh_tes!U20=0,0,1000*11630*RES_hh_tes!U20/RES_hh_num!U20)</f>
        <v>1653.321773184106</v>
      </c>
      <c r="V20" s="72">
        <f>IF(RES_hh_tes!V20=0,0,1000*11630*RES_hh_tes!V20/RES_hh_num!V20)</f>
        <v>1835.102195538077</v>
      </c>
      <c r="W20" s="72">
        <f>IF(RES_hh_tes!W20=0,0,1000*11630*RES_hh_tes!W20/RES_hh_num!W20)</f>
        <v>1335.9427696701632</v>
      </c>
      <c r="X20" s="72">
        <f>IF(RES_hh_tes!X20=0,0,1000*11630*RES_hh_tes!X20/RES_hh_num!X20)</f>
        <v>1611.917808856796</v>
      </c>
      <c r="Y20" s="72">
        <f>IF(RES_hh_tes!Y20=0,0,1000*11630*RES_hh_tes!Y20/RES_hh_num!Y20)</f>
        <v>1538.13575331215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1559.4993856472468</v>
      </c>
      <c r="C21" s="72">
        <f>IF(RES_hh_tes!C21=0,0,1000*11630*RES_hh_tes!C21/RES_hh_num!C21)</f>
        <v>1420.2793059119888</v>
      </c>
      <c r="D21" s="72">
        <f>IF(RES_hh_tes!D21=0,0,1000*11630*RES_hh_tes!D21/RES_hh_num!D21)</f>
        <v>1565.4538963209602</v>
      </c>
      <c r="E21" s="72">
        <f>IF(RES_hh_tes!E21=0,0,1000*11630*RES_hh_tes!E21/RES_hh_num!E21)</f>
        <v>1760.3155483942744</v>
      </c>
      <c r="F21" s="72">
        <f>IF(RES_hh_tes!F21=0,0,1000*11630*RES_hh_tes!F21/RES_hh_num!F21)</f>
        <v>1938.7914866022206</v>
      </c>
      <c r="G21" s="72">
        <f>IF(RES_hh_tes!G21=0,0,1000*11630*RES_hh_tes!G21/RES_hh_num!G21)</f>
        <v>1678.266352207821</v>
      </c>
      <c r="H21" s="72">
        <f>IF(RES_hh_tes!H21=0,0,1000*11630*RES_hh_tes!H21/RES_hh_num!H21)</f>
        <v>1840.3240939182367</v>
      </c>
      <c r="I21" s="72">
        <f>IF(RES_hh_tes!I21=0,0,1000*11630*RES_hh_tes!I21/RES_hh_num!I21)</f>
        <v>1563.0220593498525</v>
      </c>
      <c r="J21" s="72">
        <f>IF(RES_hh_tes!J21=0,0,1000*11630*RES_hh_tes!J21/RES_hh_num!J21)</f>
        <v>1783.2759105020816</v>
      </c>
      <c r="K21" s="72">
        <f>IF(RES_hh_tes!K21=0,0,1000*11630*RES_hh_tes!K21/RES_hh_num!K21)</f>
        <v>1833.0497558461757</v>
      </c>
      <c r="L21" s="72">
        <f>IF(RES_hh_tes!L21=0,0,1000*11630*RES_hh_tes!L21/RES_hh_num!L21)</f>
        <v>1776.0140666388586</v>
      </c>
      <c r="M21" s="72">
        <f>IF(RES_hh_tes!M21=0,0,1000*11630*RES_hh_tes!M21/RES_hh_num!M21)</f>
        <v>1773.6527589684281</v>
      </c>
      <c r="N21" s="72">
        <f>IF(RES_hh_tes!N21=0,0,1000*11630*RES_hh_tes!N21/RES_hh_num!N21)</f>
        <v>1808.2797568591445</v>
      </c>
      <c r="O21" s="72">
        <f>IF(RES_hh_tes!O21=0,0,1000*11630*RES_hh_tes!O21/RES_hh_num!O21)</f>
        <v>1770.0196019126101</v>
      </c>
      <c r="P21" s="72">
        <f>IF(RES_hh_tes!P21=0,0,1000*11630*RES_hh_tes!P21/RES_hh_num!P21)</f>
        <v>1604.3655823906072</v>
      </c>
      <c r="Q21" s="72">
        <f>IF(RES_hh_tes!Q21=0,0,1000*11630*RES_hh_tes!Q21/RES_hh_num!Q21)</f>
        <v>1649.1809562149447</v>
      </c>
      <c r="R21" s="72">
        <f>IF(RES_hh_tes!R21=0,0,1000*11630*RES_hh_tes!R21/RES_hh_num!R21)</f>
        <v>1697.933643078826</v>
      </c>
      <c r="S21" s="72">
        <f>IF(RES_hh_tes!S21=0,0,1000*11630*RES_hh_tes!S21/RES_hh_num!S21)</f>
        <v>1738.7249900463971</v>
      </c>
      <c r="T21" s="72">
        <f>IF(RES_hh_tes!T21=0,0,1000*11630*RES_hh_tes!T21/RES_hh_num!T21)</f>
        <v>1688.7609032451601</v>
      </c>
      <c r="U21" s="72">
        <f>IF(RES_hh_tes!U21=0,0,1000*11630*RES_hh_tes!U21/RES_hh_num!U21)</f>
        <v>1626.5060344356623</v>
      </c>
      <c r="V21" s="72">
        <f>IF(RES_hh_tes!V21=0,0,1000*11630*RES_hh_tes!V21/RES_hh_num!V21)</f>
        <v>1608.9359730760095</v>
      </c>
      <c r="W21" s="72">
        <f>IF(RES_hh_tes!W21=0,0,1000*11630*RES_hh_tes!W21/RES_hh_num!W21)</f>
        <v>1599.4215463846065</v>
      </c>
      <c r="X21" s="72">
        <f>IF(RES_hh_tes!X21=0,0,1000*11630*RES_hh_tes!X21/RES_hh_num!X21)</f>
        <v>1611.8295246035339</v>
      </c>
      <c r="Y21" s="72">
        <f>IF(RES_hh_tes!Y21=0,0,1000*11630*RES_hh_tes!Y21/RES_hh_num!Y21)</f>
        <v>1421.9209144283236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1672.5454248173874</v>
      </c>
      <c r="C22" s="72">
        <f>IF(RES_hh_tes!C22=0,0,1000*11630*RES_hh_tes!C22/RES_hh_num!C22)</f>
        <v>1785.0298269526611</v>
      </c>
      <c r="D22" s="72">
        <f>IF(RES_hh_tes!D22=0,0,1000*11630*RES_hh_tes!D22/RES_hh_num!D22)</f>
        <v>1583.3086683776094</v>
      </c>
      <c r="E22" s="72">
        <f>IF(RES_hh_tes!E22=0,0,1000*11630*RES_hh_tes!E22/RES_hh_num!E22)</f>
        <v>1678.2377030606444</v>
      </c>
      <c r="F22" s="72">
        <f>IF(RES_hh_tes!F22=0,0,1000*11630*RES_hh_tes!F22/RES_hh_num!F22)</f>
        <v>1714.4990556115924</v>
      </c>
      <c r="G22" s="72">
        <f>IF(RES_hh_tes!G22=0,0,1000*11630*RES_hh_tes!G22/RES_hh_num!G22)</f>
        <v>1726.9244224329327</v>
      </c>
      <c r="H22" s="72">
        <f>IF(RES_hh_tes!H22=0,0,1000*11630*RES_hh_tes!H22/RES_hh_num!H22)</f>
        <v>1747.613853007095</v>
      </c>
      <c r="I22" s="72">
        <f>IF(RES_hh_tes!I22=0,0,1000*11630*RES_hh_tes!I22/RES_hh_num!I22)</f>
        <v>1797.4131218058137</v>
      </c>
      <c r="J22" s="72">
        <f>IF(RES_hh_tes!J22=0,0,1000*11630*RES_hh_tes!J22/RES_hh_num!J22)</f>
        <v>1763.2589476819703</v>
      </c>
      <c r="K22" s="72">
        <f>IF(RES_hh_tes!K22=0,0,1000*11630*RES_hh_tes!K22/RES_hh_num!K22)</f>
        <v>1792.1819431305946</v>
      </c>
      <c r="L22" s="72">
        <f>IF(RES_hh_tes!L22=0,0,1000*11630*RES_hh_tes!L22/RES_hh_num!L22)</f>
        <v>1737.1015237220658</v>
      </c>
      <c r="M22" s="72">
        <f>IF(RES_hh_tes!M22=0,0,1000*11630*RES_hh_tes!M22/RES_hh_num!M22)</f>
        <v>1784.2157981784014</v>
      </c>
      <c r="N22" s="72">
        <f>IF(RES_hh_tes!N22=0,0,1000*11630*RES_hh_tes!N22/RES_hh_num!N22)</f>
        <v>1750.1542708464933</v>
      </c>
      <c r="O22" s="72">
        <f>IF(RES_hh_tes!O22=0,0,1000*11630*RES_hh_tes!O22/RES_hh_num!O22)</f>
        <v>1778.3589058413324</v>
      </c>
      <c r="P22" s="72">
        <f>IF(RES_hh_tes!P22=0,0,1000*11630*RES_hh_tes!P22/RES_hh_num!P22)</f>
        <v>1674.7421228421729</v>
      </c>
      <c r="Q22" s="72">
        <f>IF(RES_hh_tes!Q22=0,0,1000*11630*RES_hh_tes!Q22/RES_hh_num!Q22)</f>
        <v>1716.1944555917144</v>
      </c>
      <c r="R22" s="72">
        <f>IF(RES_hh_tes!R22=0,0,1000*11630*RES_hh_tes!R22/RES_hh_num!R22)</f>
        <v>1714.446693596728</v>
      </c>
      <c r="S22" s="72">
        <f>IF(RES_hh_tes!S22=0,0,1000*11630*RES_hh_tes!S22/RES_hh_num!S22)</f>
        <v>1707.6499650211838</v>
      </c>
      <c r="T22" s="72">
        <f>IF(RES_hh_tes!T22=0,0,1000*11630*RES_hh_tes!T22/RES_hh_num!T22)</f>
        <v>1676.7400807663907</v>
      </c>
      <c r="U22" s="72">
        <f>IF(RES_hh_tes!U22=0,0,1000*11630*RES_hh_tes!U22/RES_hh_num!U22)</f>
        <v>1633.9971571552155</v>
      </c>
      <c r="V22" s="72">
        <f>IF(RES_hh_tes!V22=0,0,1000*11630*RES_hh_tes!V22/RES_hh_num!V22)</f>
        <v>1524.5584471889799</v>
      </c>
      <c r="W22" s="72">
        <f>IF(RES_hh_tes!W22=0,0,1000*11630*RES_hh_tes!W22/RES_hh_num!W22)</f>
        <v>1665.5848326421724</v>
      </c>
      <c r="X22" s="72">
        <f>IF(RES_hh_tes!X22=0,0,1000*11630*RES_hh_tes!X22/RES_hh_num!X22)</f>
        <v>1508.4351929840345</v>
      </c>
      <c r="Y22" s="72">
        <f>IF(RES_hh_tes!Y22=0,0,1000*11630*RES_hh_tes!Y22/RES_hh_num!Y22)</f>
        <v>1494.642086164444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1544.3210230661634</v>
      </c>
      <c r="C24" s="72">
        <f>IF(RES_hh_tes!C24=0,0,1000*11630*RES_hh_tes!C24/RES_hh_num!C24)</f>
        <v>1499.690428283579</v>
      </c>
      <c r="D24" s="72">
        <f>IF(RES_hh_tes!D24=0,0,1000*11630*RES_hh_tes!D24/RES_hh_num!D24)</f>
        <v>1612.2536571593375</v>
      </c>
      <c r="E24" s="72">
        <f>IF(RES_hh_tes!E24=0,0,1000*11630*RES_hh_tes!E24/RES_hh_num!E24)</f>
        <v>1673.5953179974351</v>
      </c>
      <c r="F24" s="72">
        <f>IF(RES_hh_tes!F24=0,0,1000*11630*RES_hh_tes!F24/RES_hh_num!F24)</f>
        <v>1863.2309454277117</v>
      </c>
      <c r="G24" s="72">
        <f>IF(RES_hh_tes!G24=0,0,1000*11630*RES_hh_tes!G24/RES_hh_num!G24)</f>
        <v>1680.7839749494515</v>
      </c>
      <c r="H24" s="72">
        <f>IF(RES_hh_tes!H24=0,0,1000*11630*RES_hh_tes!H24/RES_hh_num!H24)</f>
        <v>1850.3096799168748</v>
      </c>
      <c r="I24" s="72">
        <f>IF(RES_hh_tes!I24=0,0,1000*11630*RES_hh_tes!I24/RES_hh_num!I24)</f>
        <v>1638.4488845333326</v>
      </c>
      <c r="J24" s="72">
        <f>IF(RES_hh_tes!J24=0,0,1000*11630*RES_hh_tes!J24/RES_hh_num!J24)</f>
        <v>1778.9043195524503</v>
      </c>
      <c r="K24" s="72">
        <f>IF(RES_hh_tes!K24=0,0,1000*11630*RES_hh_tes!K24/RES_hh_num!K24)</f>
        <v>1805.133885130361</v>
      </c>
      <c r="L24" s="72">
        <f>IF(RES_hh_tes!L24=0,0,1000*11630*RES_hh_tes!L24/RES_hh_num!L24)</f>
        <v>1816.8524534932503</v>
      </c>
      <c r="M24" s="72">
        <f>IF(RES_hh_tes!M24=0,0,1000*11630*RES_hh_tes!M24/RES_hh_num!M24)</f>
        <v>1757.5468888850789</v>
      </c>
      <c r="N24" s="72">
        <f>IF(RES_hh_tes!N24=0,0,1000*11630*RES_hh_tes!N24/RES_hh_num!N24)</f>
        <v>1662.6070428819169</v>
      </c>
      <c r="O24" s="72">
        <f>IF(RES_hh_tes!O24=0,0,1000*11630*RES_hh_tes!O24/RES_hh_num!O24)</f>
        <v>1734.9264825193409</v>
      </c>
      <c r="P24" s="72">
        <f>IF(RES_hh_tes!P24=0,0,1000*11630*RES_hh_tes!P24/RES_hh_num!P24)</f>
        <v>1795.3226728723621</v>
      </c>
      <c r="Q24" s="72">
        <f>IF(RES_hh_tes!Q24=0,0,1000*11630*RES_hh_tes!Q24/RES_hh_num!Q24)</f>
        <v>1692.1373430933202</v>
      </c>
      <c r="R24" s="72">
        <f>IF(RES_hh_tes!R24=0,0,1000*11630*RES_hh_tes!R24/RES_hh_num!R24)</f>
        <v>1657.0454435196214</v>
      </c>
      <c r="S24" s="72">
        <f>IF(RES_hh_tes!S24=0,0,1000*11630*RES_hh_tes!S24/RES_hh_num!S24)</f>
        <v>1639.206565986924</v>
      </c>
      <c r="T24" s="72">
        <f>IF(RES_hh_tes!T24=0,0,1000*11630*RES_hh_tes!T24/RES_hh_num!T24)</f>
        <v>1636.2976589256341</v>
      </c>
      <c r="U24" s="72">
        <f>IF(RES_hh_tes!U24=0,0,1000*11630*RES_hh_tes!U24/RES_hh_num!U24)</f>
        <v>1640.101160262069</v>
      </c>
      <c r="V24" s="72">
        <f>IF(RES_hh_tes!V24=0,0,1000*11630*RES_hh_tes!V24/RES_hh_num!V24)</f>
        <v>1641.5708057709542</v>
      </c>
      <c r="W24" s="72">
        <f>IF(RES_hh_tes!W24=0,0,1000*11630*RES_hh_tes!W24/RES_hh_num!W24)</f>
        <v>1644.3720908590503</v>
      </c>
      <c r="X24" s="72">
        <f>IF(RES_hh_tes!X24=0,0,1000*11630*RES_hh_tes!X24/RES_hh_num!X24)</f>
        <v>1527.8087228467732</v>
      </c>
      <c r="Y24" s="72">
        <f>IF(RES_hh_tes!Y24=0,0,1000*11630*RES_hh_tes!Y24/RES_hh_num!Y24)</f>
        <v>1492.5994295176647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1303.5606629772396</v>
      </c>
      <c r="C25" s="74">
        <f>IF(RES_hh_tes!C25=0,0,1000*11630*RES_hh_tes!C25/RES_hh_num!C25)</f>
        <v>1251.3162780796588</v>
      </c>
      <c r="D25" s="74">
        <f>IF(RES_hh_tes!D25=0,0,1000*11630*RES_hh_tes!D25/RES_hh_num!D25)</f>
        <v>1343.1145751710405</v>
      </c>
      <c r="E25" s="74">
        <f>IF(RES_hh_tes!E25=0,0,1000*11630*RES_hh_tes!E25/RES_hh_num!E25)</f>
        <v>1535.6274701995906</v>
      </c>
      <c r="F25" s="74">
        <f>IF(RES_hh_tes!F25=0,0,1000*11630*RES_hh_tes!F25/RES_hh_num!F25)</f>
        <v>1606.603761862747</v>
      </c>
      <c r="G25" s="74">
        <f>IF(RES_hh_tes!G25=0,0,1000*11630*RES_hh_tes!G25/RES_hh_num!G25)</f>
        <v>1459.4798762266696</v>
      </c>
      <c r="H25" s="74">
        <f>IF(RES_hh_tes!H25=0,0,1000*11630*RES_hh_tes!H25/RES_hh_num!H25)</f>
        <v>1571.9991163487337</v>
      </c>
      <c r="I25" s="74">
        <f>IF(RES_hh_tes!I25=0,0,1000*11630*RES_hh_tes!I25/RES_hh_num!I25)</f>
        <v>1438.6664769727311</v>
      </c>
      <c r="J25" s="74">
        <f>IF(RES_hh_tes!J25=0,0,1000*11630*RES_hh_tes!J25/RES_hh_num!J25)</f>
        <v>1549.9477262960427</v>
      </c>
      <c r="K25" s="74">
        <f>IF(RES_hh_tes!K25=0,0,1000*11630*RES_hh_tes!K25/RES_hh_num!K25)</f>
        <v>1492.2578180873884</v>
      </c>
      <c r="L25" s="74">
        <f>IF(RES_hh_tes!L25=0,0,1000*11630*RES_hh_tes!L25/RES_hh_num!L25)</f>
        <v>1418.1188478525355</v>
      </c>
      <c r="M25" s="74">
        <f>IF(RES_hh_tes!M25=0,0,1000*11630*RES_hh_tes!M25/RES_hh_num!M25)</f>
        <v>1433.0414944715494</v>
      </c>
      <c r="N25" s="74">
        <f>IF(RES_hh_tes!N25=0,0,1000*11630*RES_hh_tes!N25/RES_hh_num!N25)</f>
        <v>1349.5572529922733</v>
      </c>
      <c r="O25" s="74">
        <f>IF(RES_hh_tes!O25=0,0,1000*11630*RES_hh_tes!O25/RES_hh_num!O25)</f>
        <v>1336.9031579236746</v>
      </c>
      <c r="P25" s="74">
        <f>IF(RES_hh_tes!P25=0,0,1000*11630*RES_hh_tes!P25/RES_hh_num!P25)</f>
        <v>1349.5261759884413</v>
      </c>
      <c r="Q25" s="74">
        <f>IF(RES_hh_tes!Q25=0,0,1000*11630*RES_hh_tes!Q25/RES_hh_num!Q25)</f>
        <v>1348.0478453924836</v>
      </c>
      <c r="R25" s="74">
        <f>IF(RES_hh_tes!R25=0,0,1000*11630*RES_hh_tes!R25/RES_hh_num!R25)</f>
        <v>1329.5343162042223</v>
      </c>
      <c r="S25" s="74">
        <f>IF(RES_hh_tes!S25=0,0,1000*11630*RES_hh_tes!S25/RES_hh_num!S25)</f>
        <v>1335.83934199892</v>
      </c>
      <c r="T25" s="74">
        <f>IF(RES_hh_tes!T25=0,0,1000*11630*RES_hh_tes!T25/RES_hh_num!T25)</f>
        <v>1325.8424148824881</v>
      </c>
      <c r="U25" s="74">
        <f>IF(RES_hh_tes!U25=0,0,1000*11630*RES_hh_tes!U25/RES_hh_num!U25)</f>
        <v>1269.2195128667877</v>
      </c>
      <c r="V25" s="74">
        <f>IF(RES_hh_tes!V25=0,0,1000*11630*RES_hh_tes!V25/RES_hh_num!V25)</f>
        <v>1324.8481649145879</v>
      </c>
      <c r="W25" s="74">
        <f>IF(RES_hh_tes!W25=0,0,1000*11630*RES_hh_tes!W25/RES_hh_num!W25)</f>
        <v>1309.9287470654613</v>
      </c>
      <c r="X25" s="74">
        <f>IF(RES_hh_tes!X25=0,0,1000*11630*RES_hh_tes!X25/RES_hh_num!X25)</f>
        <v>1320.1546347202493</v>
      </c>
      <c r="Y25" s="74">
        <f>IF(RES_hh_tes!Y25=0,0,1000*11630*RES_hh_tes!Y25/RES_hh_num!Y25)</f>
        <v>1365.7812829006991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1010.4463969257746</v>
      </c>
      <c r="C26" s="77">
        <f>IF(RES_hh_tes!C26=0,0,1000*11630*RES_hh_tes!C26/RES_hh_num!C26)</f>
        <v>989.26201054013757</v>
      </c>
      <c r="D26" s="77">
        <f>IF(RES_hh_tes!D26=0,0,1000*11630*RES_hh_tes!D26/RES_hh_num!D26)</f>
        <v>988.75204670036294</v>
      </c>
      <c r="E26" s="77">
        <f>IF(RES_hh_tes!E26=0,0,1000*11630*RES_hh_tes!E26/RES_hh_num!E26)</f>
        <v>949.5936093766345</v>
      </c>
      <c r="F26" s="77">
        <f>IF(RES_hh_tes!F26=0,0,1000*11630*RES_hh_tes!F26/RES_hh_num!F26)</f>
        <v>944.14289430330371</v>
      </c>
      <c r="G26" s="77">
        <f>IF(RES_hh_tes!G26=0,0,1000*11630*RES_hh_tes!G26/RES_hh_num!G26)</f>
        <v>976.51796989658249</v>
      </c>
      <c r="H26" s="77">
        <f>IF(RES_hh_tes!H26=0,0,1000*11630*RES_hh_tes!H26/RES_hh_num!H26)</f>
        <v>1025.4915390140816</v>
      </c>
      <c r="I26" s="77">
        <f>IF(RES_hh_tes!I26=0,0,1000*11630*RES_hh_tes!I26/RES_hh_num!I26)</f>
        <v>1089.3597792230848</v>
      </c>
      <c r="J26" s="77">
        <f>IF(RES_hh_tes!J26=0,0,1000*11630*RES_hh_tes!J26/RES_hh_num!J26)</f>
        <v>1160.1999677471395</v>
      </c>
      <c r="K26" s="77">
        <f>IF(RES_hh_tes!K26=0,0,1000*11630*RES_hh_tes!K26/RES_hh_num!K26)</f>
        <v>1177.8076806374563</v>
      </c>
      <c r="L26" s="77">
        <f>IF(RES_hh_tes!L26=0,0,1000*11630*RES_hh_tes!L26/RES_hh_num!L26)</f>
        <v>1155.4015717614107</v>
      </c>
      <c r="M26" s="77">
        <f>IF(RES_hh_tes!M26=0,0,1000*11630*RES_hh_tes!M26/RES_hh_num!M26)</f>
        <v>1161.2432675044877</v>
      </c>
      <c r="N26" s="77">
        <f>IF(RES_hh_tes!N26=0,0,1000*11630*RES_hh_tes!N26/RES_hh_num!N26)</f>
        <v>1135.6506825411052</v>
      </c>
      <c r="O26" s="77">
        <f>IF(RES_hh_tes!O26=0,0,1000*11630*RES_hh_tes!O26/RES_hh_num!O26)</f>
        <v>1131.4452470937208</v>
      </c>
      <c r="P26" s="77">
        <f>IF(RES_hh_tes!P26=0,0,1000*11630*RES_hh_tes!P26/RES_hh_num!P26)</f>
        <v>1102.0020743045495</v>
      </c>
      <c r="Q26" s="77">
        <f>IF(RES_hh_tes!Q26=0,0,1000*11630*RES_hh_tes!Q26/RES_hh_num!Q26)</f>
        <v>1103.3567611098947</v>
      </c>
      <c r="R26" s="77">
        <f>IF(RES_hh_tes!R26=0,0,1000*11630*RES_hh_tes!R26/RES_hh_num!R26)</f>
        <v>1092.2897928133484</v>
      </c>
      <c r="S26" s="77">
        <f>IF(RES_hh_tes!S26=0,0,1000*11630*RES_hh_tes!S26/RES_hh_num!S26)</f>
        <v>1091.8655764892558</v>
      </c>
      <c r="T26" s="77">
        <f>IF(RES_hh_tes!T26=0,0,1000*11630*RES_hh_tes!T26/RES_hh_num!T26)</f>
        <v>1072.5145177487641</v>
      </c>
      <c r="U26" s="77">
        <f>IF(RES_hh_tes!U26=0,0,1000*11630*RES_hh_tes!U26/RES_hh_num!U26)</f>
        <v>1064.6668624436456</v>
      </c>
      <c r="V26" s="77">
        <f>IF(RES_hh_tes!V26=0,0,1000*11630*RES_hh_tes!V26/RES_hh_num!V26)</f>
        <v>987.56550951847873</v>
      </c>
      <c r="W26" s="77">
        <f>IF(RES_hh_tes!W26=0,0,1000*11630*RES_hh_tes!W26/RES_hh_num!W26)</f>
        <v>852.50214870814602</v>
      </c>
      <c r="X26" s="77">
        <f>IF(RES_hh_tes!X26=0,0,1000*11630*RES_hh_tes!X26/RES_hh_num!X26)</f>
        <v>742.38398866454179</v>
      </c>
      <c r="Y26" s="77">
        <f>IF(RES_hh_tes!Y26=0,0,1000*11630*RES_hh_tes!Y26/RES_hh_num!Y26)</f>
        <v>624.89972010768042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543.35738692569623</v>
      </c>
      <c r="C27" s="69">
        <f>IF(RES_hh_tes!C27=0,0,1000*11630*RES_hh_tes!C27/RES_hh_num!C27)</f>
        <v>610.12663613768814</v>
      </c>
      <c r="D27" s="69">
        <f>IF(RES_hh_tes!D27=0,0,1000*11630*RES_hh_tes!D27/RES_hh_num!D27)</f>
        <v>596.14003634366645</v>
      </c>
      <c r="E27" s="69">
        <f>IF(RES_hh_tes!E27=0,0,1000*11630*RES_hh_tes!E27/RES_hh_num!E27)</f>
        <v>699.83823106156831</v>
      </c>
      <c r="F27" s="69">
        <f>IF(RES_hh_tes!F27=0,0,1000*11630*RES_hh_tes!F27/RES_hh_num!F27)</f>
        <v>644.75546966422246</v>
      </c>
      <c r="G27" s="69">
        <f>IF(RES_hh_tes!G27=0,0,1000*11630*RES_hh_tes!G27/RES_hh_num!G27)</f>
        <v>647.95409090042119</v>
      </c>
      <c r="H27" s="69">
        <f>IF(RES_hh_tes!H27=0,0,1000*11630*RES_hh_tes!H27/RES_hh_num!H27)</f>
        <v>598.65026692149297</v>
      </c>
      <c r="I27" s="69">
        <f>IF(RES_hh_tes!I27=0,0,1000*11630*RES_hh_tes!I27/RES_hh_num!I27)</f>
        <v>585.60349810450327</v>
      </c>
      <c r="J27" s="69">
        <f>IF(RES_hh_tes!J27=0,0,1000*11630*RES_hh_tes!J27/RES_hh_num!J27)</f>
        <v>601.40751426839279</v>
      </c>
      <c r="K27" s="69">
        <f>IF(RES_hh_tes!K27=0,0,1000*11630*RES_hh_tes!K27/RES_hh_num!K27)</f>
        <v>474.15952212521262</v>
      </c>
      <c r="L27" s="69">
        <f>IF(RES_hh_tes!L27=0,0,1000*11630*RES_hh_tes!L27/RES_hh_num!L27)</f>
        <v>432.95643844422881</v>
      </c>
      <c r="M27" s="69">
        <f>IF(RES_hh_tes!M27=0,0,1000*11630*RES_hh_tes!M27/RES_hh_num!M27)</f>
        <v>437.31301496580431</v>
      </c>
      <c r="N27" s="69">
        <f>IF(RES_hh_tes!N27=0,0,1000*11630*RES_hh_tes!N27/RES_hh_num!N27)</f>
        <v>429.02028729526955</v>
      </c>
      <c r="O27" s="69">
        <f>IF(RES_hh_tes!O27=0,0,1000*11630*RES_hh_tes!O27/RES_hh_num!O27)</f>
        <v>429.5800233873332</v>
      </c>
      <c r="P27" s="69">
        <f>IF(RES_hh_tes!P27=0,0,1000*11630*RES_hh_tes!P27/RES_hh_num!P27)</f>
        <v>437.68383199769039</v>
      </c>
      <c r="Q27" s="69">
        <f>IF(RES_hh_tes!Q27=0,0,1000*11630*RES_hh_tes!Q27/RES_hh_num!Q27)</f>
        <v>439.34395579393612</v>
      </c>
      <c r="R27" s="69">
        <f>IF(RES_hh_tes!R27=0,0,1000*11630*RES_hh_tes!R27/RES_hh_num!R27)</f>
        <v>433.92338362999408</v>
      </c>
      <c r="S27" s="69">
        <f>IF(RES_hh_tes!S27=0,0,1000*11630*RES_hh_tes!S27/RES_hh_num!S27)</f>
        <v>428.90799262610096</v>
      </c>
      <c r="T27" s="69">
        <f>IF(RES_hh_tes!T27=0,0,1000*11630*RES_hh_tes!T27/RES_hh_num!T27)</f>
        <v>420.17698270330379</v>
      </c>
      <c r="U27" s="69">
        <f>IF(RES_hh_tes!U27=0,0,1000*11630*RES_hh_tes!U27/RES_hh_num!U27)</f>
        <v>405.21267655848004</v>
      </c>
      <c r="V27" s="69">
        <f>IF(RES_hh_tes!V27=0,0,1000*11630*RES_hh_tes!V27/RES_hh_num!V27)</f>
        <v>542.13299846960524</v>
      </c>
      <c r="W27" s="69">
        <f>IF(RES_hh_tes!W27=0,0,1000*11630*RES_hh_tes!W27/RES_hh_num!W27)</f>
        <v>548.26616687666035</v>
      </c>
      <c r="X27" s="69">
        <f>IF(RES_hh_tes!X27=0,0,1000*11630*RES_hh_tes!X27/RES_hh_num!X27)</f>
        <v>428.99801852692536</v>
      </c>
      <c r="Y27" s="69">
        <f>IF(RES_hh_tes!Y27=0,0,1000*11630*RES_hh_tes!Y27/RES_hh_num!Y27)</f>
        <v>404.24312344105556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580.21608428892216</v>
      </c>
      <c r="C29" s="72">
        <f>IF(RES_hh_tes!C29=0,0,1000*11630*RES_hh_tes!C29/RES_hh_num!C29)</f>
        <v>606.80859470754035</v>
      </c>
      <c r="D29" s="72">
        <f>IF(RES_hh_tes!D29=0,0,1000*11630*RES_hh_tes!D29/RES_hh_num!D29)</f>
        <v>773.22387318703409</v>
      </c>
      <c r="E29" s="72">
        <f>IF(RES_hh_tes!E29=0,0,1000*11630*RES_hh_tes!E29/RES_hh_num!E29)</f>
        <v>605.1905412016016</v>
      </c>
      <c r="F29" s="72">
        <f>IF(RES_hh_tes!F29=0,0,1000*11630*RES_hh_tes!F29/RES_hh_num!F29)</f>
        <v>589.85470300649024</v>
      </c>
      <c r="G29" s="72">
        <f>IF(RES_hh_tes!G29=0,0,1000*11630*RES_hh_tes!G29/RES_hh_num!G29)</f>
        <v>693.1986672155673</v>
      </c>
      <c r="H29" s="72">
        <f>IF(RES_hh_tes!H29=0,0,1000*11630*RES_hh_tes!H29/RES_hh_num!H29)</f>
        <v>601.25006702295696</v>
      </c>
      <c r="I29" s="72">
        <f>IF(RES_hh_tes!I29=0,0,1000*11630*RES_hh_tes!I29/RES_hh_num!I29)</f>
        <v>573.14489722505903</v>
      </c>
      <c r="J29" s="72">
        <f>IF(RES_hh_tes!J29=0,0,1000*11630*RES_hh_tes!J29/RES_hh_num!J29)</f>
        <v>520.02403322122984</v>
      </c>
      <c r="K29" s="72">
        <f>IF(RES_hh_tes!K29=0,0,1000*11630*RES_hh_tes!K29/RES_hh_num!K29)</f>
        <v>509.1533743939803</v>
      </c>
      <c r="L29" s="72">
        <f>IF(RES_hh_tes!L29=0,0,1000*11630*RES_hh_tes!L29/RES_hh_num!L29)</f>
        <v>455.14049970470847</v>
      </c>
      <c r="M29" s="72">
        <f>IF(RES_hh_tes!M29=0,0,1000*11630*RES_hh_tes!M29/RES_hh_num!M29)</f>
        <v>436.16558722681032</v>
      </c>
      <c r="N29" s="72">
        <f>IF(RES_hh_tes!N29=0,0,1000*11630*RES_hh_tes!N29/RES_hh_num!N29)</f>
        <v>431.05490365392126</v>
      </c>
      <c r="O29" s="72">
        <f>IF(RES_hh_tes!O29=0,0,1000*11630*RES_hh_tes!O29/RES_hh_num!O29)</f>
        <v>430.33409026917576</v>
      </c>
      <c r="P29" s="72">
        <f>IF(RES_hh_tes!P29=0,0,1000*11630*RES_hh_tes!P29/RES_hh_num!P29)</f>
        <v>441.88650181865387</v>
      </c>
      <c r="Q29" s="72">
        <f>IF(RES_hh_tes!Q29=0,0,1000*11630*RES_hh_tes!Q29/RES_hh_num!Q29)</f>
        <v>438.07403074735919</v>
      </c>
      <c r="R29" s="72">
        <f>IF(RES_hh_tes!R29=0,0,1000*11630*RES_hh_tes!R29/RES_hh_num!R29)</f>
        <v>433.56149328449885</v>
      </c>
      <c r="S29" s="72">
        <f>IF(RES_hh_tes!S29=0,0,1000*11630*RES_hh_tes!S29/RES_hh_num!S29)</f>
        <v>427.34406555305429</v>
      </c>
      <c r="T29" s="72">
        <f>IF(RES_hh_tes!T29=0,0,1000*11630*RES_hh_tes!T29/RES_hh_num!T29)</f>
        <v>415.74641536208526</v>
      </c>
      <c r="U29" s="72">
        <f>IF(RES_hh_tes!U29=0,0,1000*11630*RES_hh_tes!U29/RES_hh_num!U29)</f>
        <v>403.18622193515654</v>
      </c>
      <c r="V29" s="72">
        <f>IF(RES_hh_tes!V29=0,0,1000*11630*RES_hh_tes!V29/RES_hh_num!V29)</f>
        <v>552.60138482533193</v>
      </c>
      <c r="W29" s="72">
        <f>IF(RES_hh_tes!W29=0,0,1000*11630*RES_hh_tes!W29/RES_hh_num!W29)</f>
        <v>551.8947181073637</v>
      </c>
      <c r="X29" s="72">
        <f>IF(RES_hh_tes!X29=0,0,1000*11630*RES_hh_tes!X29/RES_hh_num!X29)</f>
        <v>431.68325887981842</v>
      </c>
      <c r="Y29" s="72">
        <f>IF(RES_hh_tes!Y29=0,0,1000*11630*RES_hh_tes!Y29/RES_hh_num!Y29)</f>
        <v>393.89363101991438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546.51138027162642</v>
      </c>
      <c r="C30" s="72">
        <f>IF(RES_hh_tes!C30=0,0,1000*11630*RES_hh_tes!C30/RES_hh_num!C30)</f>
        <v>582.87402789160831</v>
      </c>
      <c r="D30" s="72">
        <f>IF(RES_hh_tes!D30=0,0,1000*11630*RES_hh_tes!D30/RES_hh_num!D30)</f>
        <v>582.97730947943842</v>
      </c>
      <c r="E30" s="72">
        <f>IF(RES_hh_tes!E30=0,0,1000*11630*RES_hh_tes!E30/RES_hh_num!E30)</f>
        <v>705.95550567824466</v>
      </c>
      <c r="F30" s="72">
        <f>IF(RES_hh_tes!F30=0,0,1000*11630*RES_hh_tes!F30/RES_hh_num!F30)</f>
        <v>685.58379188744323</v>
      </c>
      <c r="G30" s="72">
        <f>IF(RES_hh_tes!G30=0,0,1000*11630*RES_hh_tes!G30/RES_hh_num!G30)</f>
        <v>646.58471549619799</v>
      </c>
      <c r="H30" s="72">
        <f>IF(RES_hh_tes!H30=0,0,1000*11630*RES_hh_tes!H30/RES_hh_num!H30)</f>
        <v>605.88295889435528</v>
      </c>
      <c r="I30" s="72">
        <f>IF(RES_hh_tes!I30=0,0,1000*11630*RES_hh_tes!I30/RES_hh_num!I30)</f>
        <v>545.15260252904056</v>
      </c>
      <c r="J30" s="72">
        <f>IF(RES_hh_tes!J30=0,0,1000*11630*RES_hh_tes!J30/RES_hh_num!J30)</f>
        <v>601.024892907702</v>
      </c>
      <c r="K30" s="72">
        <f>IF(RES_hh_tes!K30=0,0,1000*11630*RES_hh_tes!K30/RES_hh_num!K30)</f>
        <v>481.08871700413306</v>
      </c>
      <c r="L30" s="72">
        <f>IF(RES_hh_tes!L30=0,0,1000*11630*RES_hh_tes!L30/RES_hh_num!L30)</f>
        <v>434.41942723022999</v>
      </c>
      <c r="M30" s="72">
        <f>IF(RES_hh_tes!M30=0,0,1000*11630*RES_hh_tes!M30/RES_hh_num!M30)</f>
        <v>435.24801114118145</v>
      </c>
      <c r="N30" s="72">
        <f>IF(RES_hh_tes!N30=0,0,1000*11630*RES_hh_tes!N30/RES_hh_num!N30)</f>
        <v>447.07637326410941</v>
      </c>
      <c r="O30" s="72">
        <f>IF(RES_hh_tes!O30=0,0,1000*11630*RES_hh_tes!O30/RES_hh_num!O30)</f>
        <v>437.8483242018109</v>
      </c>
      <c r="P30" s="72">
        <f>IF(RES_hh_tes!P30=0,0,1000*11630*RES_hh_tes!P30/RES_hh_num!P30)</f>
        <v>416.98241465796258</v>
      </c>
      <c r="Q30" s="72">
        <f>IF(RES_hh_tes!Q30=0,0,1000*11630*RES_hh_tes!Q30/RES_hh_num!Q30)</f>
        <v>441.48031337689997</v>
      </c>
      <c r="R30" s="72">
        <f>IF(RES_hh_tes!R30=0,0,1000*11630*RES_hh_tes!R30/RES_hh_num!R30)</f>
        <v>447.35723366883877</v>
      </c>
      <c r="S30" s="72">
        <f>IF(RES_hh_tes!S30=0,0,1000*11630*RES_hh_tes!S30/RES_hh_num!S30)</f>
        <v>430.27731514322193</v>
      </c>
      <c r="T30" s="72">
        <f>IF(RES_hh_tes!T30=0,0,1000*11630*RES_hh_tes!T30/RES_hh_num!T30)</f>
        <v>415.67893479523843</v>
      </c>
      <c r="U30" s="72">
        <f>IF(RES_hh_tes!U30=0,0,1000*11630*RES_hh_tes!U30/RES_hh_num!U30)</f>
        <v>406.18840216591138</v>
      </c>
      <c r="V30" s="72">
        <f>IF(RES_hh_tes!V30=0,0,1000*11630*RES_hh_tes!V30/RES_hh_num!V30)</f>
        <v>561.09721391768596</v>
      </c>
      <c r="W30" s="72">
        <f>IF(RES_hh_tes!W30=0,0,1000*11630*RES_hh_tes!W30/RES_hh_num!W30)</f>
        <v>525.52255119798463</v>
      </c>
      <c r="X30" s="72">
        <f>IF(RES_hh_tes!X30=0,0,1000*11630*RES_hh_tes!X30/RES_hh_num!X30)</f>
        <v>440.63704014329755</v>
      </c>
      <c r="Y30" s="72">
        <f>IF(RES_hh_tes!Y30=0,0,1000*11630*RES_hh_tes!Y30/RES_hh_num!Y30)</f>
        <v>394.02005747599088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605.39026122351197</v>
      </c>
      <c r="C31" s="72">
        <f>IF(RES_hh_tes!C31=0,0,1000*11630*RES_hh_tes!C31/RES_hh_num!C31)</f>
        <v>756.2644255053392</v>
      </c>
      <c r="D31" s="72">
        <f>IF(RES_hh_tes!D31=0,0,1000*11630*RES_hh_tes!D31/RES_hh_num!D31)</f>
        <v>596.48438946940144</v>
      </c>
      <c r="E31" s="72">
        <f>IF(RES_hh_tes!E31=0,0,1000*11630*RES_hh_tes!E31/RES_hh_num!E31)</f>
        <v>671.35158160861533</v>
      </c>
      <c r="F31" s="72">
        <f>IF(RES_hh_tes!F31=0,0,1000*11630*RES_hh_tes!F31/RES_hh_num!F31)</f>
        <v>605.87836671591629</v>
      </c>
      <c r="G31" s="72">
        <f>IF(RES_hh_tes!G31=0,0,1000*11630*RES_hh_tes!G31/RES_hh_num!G31)</f>
        <v>665.24206789822017</v>
      </c>
      <c r="H31" s="72">
        <f>IF(RES_hh_tes!H31=0,0,1000*11630*RES_hh_tes!H31/RES_hh_num!H31)</f>
        <v>576.44818825490449</v>
      </c>
      <c r="I31" s="72">
        <f>IF(RES_hh_tes!I31=0,0,1000*11630*RES_hh_tes!I31/RES_hh_num!I31)</f>
        <v>626.36768745813686</v>
      </c>
      <c r="J31" s="72">
        <f>IF(RES_hh_tes!J31=0,0,1000*11630*RES_hh_tes!J31/RES_hh_num!J31)</f>
        <v>593.78713173855658</v>
      </c>
      <c r="K31" s="72">
        <f>IF(RES_hh_tes!K31=0,0,1000*11630*RES_hh_tes!K31/RES_hh_num!K31)</f>
        <v>476.19115199683063</v>
      </c>
      <c r="L31" s="72">
        <f>IF(RES_hh_tes!L31=0,0,1000*11630*RES_hh_tes!L31/RES_hh_num!L31)</f>
        <v>443.74092026563198</v>
      </c>
      <c r="M31" s="72">
        <f>IF(RES_hh_tes!M31=0,0,1000*11630*RES_hh_tes!M31/RES_hh_num!M31)</f>
        <v>434.76708729172259</v>
      </c>
      <c r="N31" s="72">
        <f>IF(RES_hh_tes!N31=0,0,1000*11630*RES_hh_tes!N31/RES_hh_num!N31)</f>
        <v>429.92400281116545</v>
      </c>
      <c r="O31" s="72">
        <f>IF(RES_hh_tes!O31=0,0,1000*11630*RES_hh_tes!O31/RES_hh_num!O31)</f>
        <v>430.16810776199753</v>
      </c>
      <c r="P31" s="72">
        <f>IF(RES_hh_tes!P31=0,0,1000*11630*RES_hh_tes!P31/RES_hh_num!P31)</f>
        <v>440.00779794172837</v>
      </c>
      <c r="Q31" s="72">
        <f>IF(RES_hh_tes!Q31=0,0,1000*11630*RES_hh_tes!Q31/RES_hh_num!Q31)</f>
        <v>438.88680572712127</v>
      </c>
      <c r="R31" s="72">
        <f>IF(RES_hh_tes!R31=0,0,1000*11630*RES_hh_tes!R31/RES_hh_num!R31)</f>
        <v>433.72297863428889</v>
      </c>
      <c r="S31" s="72">
        <f>IF(RES_hh_tes!S31=0,0,1000*11630*RES_hh_tes!S31/RES_hh_num!S31)</f>
        <v>427.50213958137641</v>
      </c>
      <c r="T31" s="72">
        <f>IF(RES_hh_tes!T31=0,0,1000*11630*RES_hh_tes!T31/RES_hh_num!T31)</f>
        <v>417.10823299082017</v>
      </c>
      <c r="U31" s="72">
        <f>IF(RES_hh_tes!U31=0,0,1000*11630*RES_hh_tes!U31/RES_hh_num!U31)</f>
        <v>404.98416092004112</v>
      </c>
      <c r="V31" s="72">
        <f>IF(RES_hh_tes!V31=0,0,1000*11630*RES_hh_tes!V31/RES_hh_num!V31)</f>
        <v>542.49608523144911</v>
      </c>
      <c r="W31" s="72">
        <f>IF(RES_hh_tes!W31=0,0,1000*11630*RES_hh_tes!W31/RES_hh_num!W31)</f>
        <v>564.81129874537658</v>
      </c>
      <c r="X31" s="72">
        <f>IF(RES_hh_tes!X31=0,0,1000*11630*RES_hh_tes!X31/RES_hh_num!X31)</f>
        <v>425.3034730957304</v>
      </c>
      <c r="Y31" s="72">
        <f>IF(RES_hh_tes!Y31=0,0,1000*11630*RES_hh_tes!Y31/RES_hh_num!Y31)</f>
        <v>396.05573470462065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504.51756712078554</v>
      </c>
      <c r="C32" s="77">
        <f>IF(RES_hh_tes!C32=0,0,1000*11630*RES_hh_tes!C32/RES_hh_num!C32)</f>
        <v>588.55149914611195</v>
      </c>
      <c r="D32" s="77">
        <f>IF(RES_hh_tes!D32=0,0,1000*11630*RES_hh_tes!D32/RES_hh_num!D32)</f>
        <v>478.02154338903568</v>
      </c>
      <c r="E32" s="77">
        <f>IF(RES_hh_tes!E32=0,0,1000*11630*RES_hh_tes!E32/RES_hh_num!E32)</f>
        <v>763.93359087438125</v>
      </c>
      <c r="F32" s="77">
        <f>IF(RES_hh_tes!F32=0,0,1000*11630*RES_hh_tes!F32/RES_hh_num!F32)</f>
        <v>678.13309639352985</v>
      </c>
      <c r="G32" s="77">
        <f>IF(RES_hh_tes!G32=0,0,1000*11630*RES_hh_tes!G32/RES_hh_num!G32)</f>
        <v>618.54801455382051</v>
      </c>
      <c r="H32" s="77">
        <f>IF(RES_hh_tes!H32=0,0,1000*11630*RES_hh_tes!H32/RES_hh_num!H32)</f>
        <v>600.92304663211996</v>
      </c>
      <c r="I32" s="77">
        <f>IF(RES_hh_tes!I32=0,0,1000*11630*RES_hh_tes!I32/RES_hh_num!I32)</f>
        <v>588.93790494916686</v>
      </c>
      <c r="J32" s="77">
        <f>IF(RES_hh_tes!J32=0,0,1000*11630*RES_hh_tes!J32/RES_hh_num!J32)</f>
        <v>649.92925576134451</v>
      </c>
      <c r="K32" s="77">
        <f>IF(RES_hh_tes!K32=0,0,1000*11630*RES_hh_tes!K32/RES_hh_num!K32)</f>
        <v>449.19708494040827</v>
      </c>
      <c r="L32" s="77">
        <f>IF(RES_hh_tes!L32=0,0,1000*11630*RES_hh_tes!L32/RES_hh_num!L32)</f>
        <v>414.56445080039163</v>
      </c>
      <c r="M32" s="77">
        <f>IF(RES_hh_tes!M32=0,0,1000*11630*RES_hh_tes!M32/RES_hh_num!M32)</f>
        <v>439.17942894043409</v>
      </c>
      <c r="N32" s="77">
        <f>IF(RES_hh_tes!N32=0,0,1000*11630*RES_hh_tes!N32/RES_hh_num!N32)</f>
        <v>423.83659243018565</v>
      </c>
      <c r="O32" s="77">
        <f>IF(RES_hh_tes!O32=0,0,1000*11630*RES_hh_tes!O32/RES_hh_num!O32)</f>
        <v>427.36484970440182</v>
      </c>
      <c r="P32" s="77">
        <f>IF(RES_hh_tes!P32=0,0,1000*11630*RES_hh_tes!P32/RES_hh_num!P32)</f>
        <v>438.52908066256219</v>
      </c>
      <c r="Q32" s="77">
        <f>IF(RES_hh_tes!Q32=0,0,1000*11630*RES_hh_tes!Q32/RES_hh_num!Q32)</f>
        <v>439.75675152793644</v>
      </c>
      <c r="R32" s="77">
        <f>IF(RES_hh_tes!R32=0,0,1000*11630*RES_hh_tes!R32/RES_hh_num!R32)</f>
        <v>431.78202095296177</v>
      </c>
      <c r="S32" s="77">
        <f>IF(RES_hh_tes!S32=0,0,1000*11630*RES_hh_tes!S32/RES_hh_num!S32)</f>
        <v>429.68720771524823</v>
      </c>
      <c r="T32" s="77">
        <f>IF(RES_hh_tes!T32=0,0,1000*11630*RES_hh_tes!T32/RES_hh_num!T32)</f>
        <v>423.47581387460241</v>
      </c>
      <c r="U32" s="77">
        <f>IF(RES_hh_tes!U32=0,0,1000*11630*RES_hh_tes!U32/RES_hh_num!U32)</f>
        <v>405.98389738223904</v>
      </c>
      <c r="V32" s="77">
        <f>IF(RES_hh_tes!V32=0,0,1000*11630*RES_hh_tes!V32/RES_hh_num!V32)</f>
        <v>534.92232552175631</v>
      </c>
      <c r="W32" s="77">
        <f>IF(RES_hh_tes!W32=0,0,1000*11630*RES_hh_tes!W32/RES_hh_num!W32)</f>
        <v>547.5485869163017</v>
      </c>
      <c r="X32" s="77">
        <f>IF(RES_hh_tes!X32=0,0,1000*11630*RES_hh_tes!X32/RES_hh_num!X32)</f>
        <v>427.09295275019554</v>
      </c>
      <c r="Y32" s="77">
        <f>IF(RES_hh_tes!Y32=0,0,1000*11630*RES_hh_tes!Y32/RES_hh_num!Y32)</f>
        <v>409.76935597334136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1911.0995583585288</v>
      </c>
      <c r="C3" s="65">
        <f>IF(RES_hh_emi!C3=0,0,1000000*RES_hh_emi!C3/RES_hh_num!C3)</f>
        <v>1813.3327686401781</v>
      </c>
      <c r="D3" s="65">
        <f>IF(RES_hh_emi!D3=0,0,1000000*RES_hh_emi!D3/RES_hh_num!D3)</f>
        <v>2127.0020103825373</v>
      </c>
      <c r="E3" s="65">
        <f>IF(RES_hh_emi!E3=0,0,1000000*RES_hh_emi!E3/RES_hh_num!E3)</f>
        <v>2362.675091503721</v>
      </c>
      <c r="F3" s="65">
        <f>IF(RES_hh_emi!F3=0,0,1000000*RES_hh_emi!F3/RES_hh_num!F3)</f>
        <v>2281.0234686276353</v>
      </c>
      <c r="G3" s="65">
        <f>IF(RES_hh_emi!G3=0,0,1000000*RES_hh_emi!G3/RES_hh_num!G3)</f>
        <v>2045.2341342484847</v>
      </c>
      <c r="H3" s="65">
        <f>IF(RES_hh_emi!H3=0,0,1000000*RES_hh_emi!H3/RES_hh_num!H3)</f>
        <v>1877.4590722679714</v>
      </c>
      <c r="I3" s="65">
        <f>IF(RES_hh_emi!I3=0,0,1000000*RES_hh_emi!I3/RES_hh_num!I3)</f>
        <v>1442.1411681041568</v>
      </c>
      <c r="J3" s="65">
        <f>IF(RES_hh_emi!J3=0,0,1000000*RES_hh_emi!J3/RES_hh_num!J3)</f>
        <v>1598.0922348294553</v>
      </c>
      <c r="K3" s="65">
        <f>IF(RES_hh_emi!K3=0,0,1000000*RES_hh_emi!K3/RES_hh_num!K3)</f>
        <v>1488.6363761182201</v>
      </c>
      <c r="L3" s="65">
        <f>IF(RES_hh_emi!L3=0,0,1000000*RES_hh_emi!L3/RES_hh_num!L3)</f>
        <v>1510.3722726663518</v>
      </c>
      <c r="M3" s="65">
        <f>IF(RES_hh_emi!M3=0,0,1000000*RES_hh_emi!M3/RES_hh_num!M3)</f>
        <v>1279.8134131751401</v>
      </c>
      <c r="N3" s="65">
        <f>IF(RES_hh_emi!N3=0,0,1000000*RES_hh_emi!N3/RES_hh_num!N3)</f>
        <v>1149.8528157599139</v>
      </c>
      <c r="O3" s="65">
        <f>IF(RES_hh_emi!O3=0,0,1000000*RES_hh_emi!O3/RES_hh_num!O3)</f>
        <v>994.53981368890913</v>
      </c>
      <c r="P3" s="65">
        <f>IF(RES_hh_emi!P3=0,0,1000000*RES_hh_emi!P3/RES_hh_num!P3)</f>
        <v>796.002004979253</v>
      </c>
      <c r="Q3" s="65">
        <f>IF(RES_hh_emi!Q3=0,0,1000000*RES_hh_emi!Q3/RES_hh_num!Q3)</f>
        <v>847.56965967068186</v>
      </c>
      <c r="R3" s="65">
        <f>IF(RES_hh_emi!R3=0,0,1000000*RES_hh_emi!R3/RES_hh_num!R3)</f>
        <v>836.02779479466699</v>
      </c>
      <c r="S3" s="65">
        <f>IF(RES_hh_emi!S3=0,0,1000000*RES_hh_emi!S3/RES_hh_num!S3)</f>
        <v>813.22386162258215</v>
      </c>
      <c r="T3" s="65">
        <f>IF(RES_hh_emi!T3=0,0,1000000*RES_hh_emi!T3/RES_hh_num!T3)</f>
        <v>755.08705885435904</v>
      </c>
      <c r="U3" s="65">
        <f>IF(RES_hh_emi!U3=0,0,1000000*RES_hh_emi!U3/RES_hh_num!U3)</f>
        <v>733.122196626196</v>
      </c>
      <c r="V3" s="65">
        <f>IF(RES_hh_emi!V3=0,0,1000000*RES_hh_emi!V3/RES_hh_num!V3)</f>
        <v>759.71693365657779</v>
      </c>
      <c r="W3" s="65">
        <f>IF(RES_hh_emi!W3=0,0,1000000*RES_hh_emi!W3/RES_hh_num!W3)</f>
        <v>717.76982009709832</v>
      </c>
      <c r="X3" s="65">
        <f>IF(RES_hh_emi!X3=0,0,1000000*RES_hh_emi!X3/RES_hh_num!X3)</f>
        <v>701.0209581789303</v>
      </c>
      <c r="Y3" s="65">
        <f>IF(RES_hh_emi!Y3=0,0,1000000*RES_hh_emi!Y3/RES_hh_num!Y3)</f>
        <v>644.24332805201755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1608.5721552863201</v>
      </c>
      <c r="C4" s="69">
        <f>IF(RES_hh_emi!C4=0,0,1000000*RES_hh_emi!C4/RES_hh_num!C4)</f>
        <v>1541.109786927906</v>
      </c>
      <c r="D4" s="69">
        <f>IF(RES_hh_emi!D4=0,0,1000000*RES_hh_emi!D4/RES_hh_num!D4)</f>
        <v>1777.3514866685839</v>
      </c>
      <c r="E4" s="69">
        <f>IF(RES_hh_emi!E4=0,0,1000000*RES_hh_emi!E4/RES_hh_num!E4)</f>
        <v>2011.1400538021464</v>
      </c>
      <c r="F4" s="69">
        <f>IF(RES_hh_emi!F4=0,0,1000000*RES_hh_emi!F4/RES_hh_num!F4)</f>
        <v>1927.0729328335995</v>
      </c>
      <c r="G4" s="69">
        <f>IF(RES_hh_emi!G4=0,0,1000000*RES_hh_emi!G4/RES_hh_num!G4)</f>
        <v>1737.8802446985039</v>
      </c>
      <c r="H4" s="69">
        <f>IF(RES_hh_emi!H4=0,0,1000000*RES_hh_emi!H4/RES_hh_num!H4)</f>
        <v>1565.9365256485094</v>
      </c>
      <c r="I4" s="69">
        <f>IF(RES_hh_emi!I4=0,0,1000000*RES_hh_emi!I4/RES_hh_num!I4)</f>
        <v>1198.5238405930622</v>
      </c>
      <c r="J4" s="69">
        <f>IF(RES_hh_emi!J4=0,0,1000000*RES_hh_emi!J4/RES_hh_num!J4)</f>
        <v>1335.893936428844</v>
      </c>
      <c r="K4" s="69">
        <f>IF(RES_hh_emi!K4=0,0,1000000*RES_hh_emi!K4/RES_hh_num!K4)</f>
        <v>1226.4825100176527</v>
      </c>
      <c r="L4" s="69">
        <f>IF(RES_hh_emi!L4=0,0,1000000*RES_hh_emi!L4/RES_hh_num!L4)</f>
        <v>1257.5548954963197</v>
      </c>
      <c r="M4" s="69">
        <f>IF(RES_hh_emi!M4=0,0,1000000*RES_hh_emi!M4/RES_hh_num!M4)</f>
        <v>1049.363841120492</v>
      </c>
      <c r="N4" s="69">
        <f>IF(RES_hh_emi!N4=0,0,1000000*RES_hh_emi!N4/RES_hh_num!N4)</f>
        <v>936.30982453945956</v>
      </c>
      <c r="O4" s="69">
        <f>IF(RES_hh_emi!O4=0,0,1000000*RES_hh_emi!O4/RES_hh_num!O4)</f>
        <v>803.89225807200796</v>
      </c>
      <c r="P4" s="69">
        <f>IF(RES_hh_emi!P4=0,0,1000000*RES_hh_emi!P4/RES_hh_num!P4)</f>
        <v>616.41472245951479</v>
      </c>
      <c r="Q4" s="69">
        <f>IF(RES_hh_emi!Q4=0,0,1000000*RES_hh_emi!Q4/RES_hh_num!Q4)</f>
        <v>675.35938820742888</v>
      </c>
      <c r="R4" s="69">
        <f>IF(RES_hh_emi!R4=0,0,1000000*RES_hh_emi!R4/RES_hh_num!R4)</f>
        <v>672.71563710225496</v>
      </c>
      <c r="S4" s="69">
        <f>IF(RES_hh_emi!S4=0,0,1000000*RES_hh_emi!S4/RES_hh_num!S4)</f>
        <v>652.75703026747078</v>
      </c>
      <c r="T4" s="69">
        <f>IF(RES_hh_emi!T4=0,0,1000000*RES_hh_emi!T4/RES_hh_num!T4)</f>
        <v>599.32320214122137</v>
      </c>
      <c r="U4" s="69">
        <f>IF(RES_hh_emi!U4=0,0,1000000*RES_hh_emi!U4/RES_hh_num!U4)</f>
        <v>583.19583875324497</v>
      </c>
      <c r="V4" s="69">
        <f>IF(RES_hh_emi!V4=0,0,1000000*RES_hh_emi!V4/RES_hh_num!V4)</f>
        <v>594.28554070389134</v>
      </c>
      <c r="W4" s="69">
        <f>IF(RES_hh_emi!W4=0,0,1000000*RES_hh_emi!W4/RES_hh_num!W4)</f>
        <v>568.27525246107291</v>
      </c>
      <c r="X4" s="69">
        <f>IF(RES_hh_emi!X4=0,0,1000000*RES_hh_emi!X4/RES_hh_num!X4)</f>
        <v>559.16583522476162</v>
      </c>
      <c r="Y4" s="69">
        <f>IF(RES_hh_emi!Y4=0,0,1000000*RES_hh_emi!Y4/RES_hh_num!Y4)</f>
        <v>515.88920031792281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3134.1895248813257</v>
      </c>
      <c r="C6" s="72">
        <f>IF(RES_hh_emi!C6=0,0,1000000*RES_hh_emi!C6/RES_hh_num!C6)</f>
        <v>3028.005271384141</v>
      </c>
      <c r="D6" s="72">
        <f>IF(RES_hh_emi!D6=0,0,1000000*RES_hh_emi!D6/RES_hh_num!D6)</f>
        <v>3572.6685199128515</v>
      </c>
      <c r="E6" s="72">
        <f>IF(RES_hh_emi!E6=0,0,1000000*RES_hh_emi!E6/RES_hh_num!E6)</f>
        <v>4604.3684269770538</v>
      </c>
      <c r="F6" s="72">
        <f>IF(RES_hh_emi!F6=0,0,1000000*RES_hh_emi!F6/RES_hh_num!F6)</f>
        <v>3790.8778449362594</v>
      </c>
      <c r="G6" s="72">
        <f>IF(RES_hh_emi!G6=0,0,1000000*RES_hh_emi!G6/RES_hh_num!G6)</f>
        <v>4104.7390046622368</v>
      </c>
      <c r="H6" s="72">
        <f>IF(RES_hh_emi!H6=0,0,1000000*RES_hh_emi!H6/RES_hh_num!H6)</f>
        <v>3096.021325776107</v>
      </c>
      <c r="I6" s="72">
        <f>IF(RES_hh_emi!I6=0,0,1000000*RES_hh_emi!I6/RES_hh_num!I6)</f>
        <v>3315.29000746152</v>
      </c>
      <c r="J6" s="72">
        <f>IF(RES_hh_emi!J6=0,0,1000000*RES_hh_emi!J6/RES_hh_num!J6)</f>
        <v>4530.9529973129129</v>
      </c>
      <c r="K6" s="72">
        <f>IF(RES_hh_emi!K6=0,0,1000000*RES_hh_emi!K6/RES_hh_num!K6)</f>
        <v>3162.070944328671</v>
      </c>
      <c r="L6" s="72">
        <f>IF(RES_hh_emi!L6=0,0,1000000*RES_hh_emi!L6/RES_hh_num!L6)</f>
        <v>3217.4876500148907</v>
      </c>
      <c r="M6" s="72">
        <f>IF(RES_hh_emi!M6=0,0,1000000*RES_hh_emi!M6/RES_hh_num!M6)</f>
        <v>3630.0493526836285</v>
      </c>
      <c r="N6" s="72">
        <f>IF(RES_hh_emi!N6=0,0,1000000*RES_hh_emi!N6/RES_hh_num!N6)</f>
        <v>3424.4640649509815</v>
      </c>
      <c r="O6" s="72">
        <f>IF(RES_hh_emi!O6=0,0,1000000*RES_hh_emi!O6/RES_hh_num!O6)</f>
        <v>2550.4693648004031</v>
      </c>
      <c r="P6" s="72">
        <f>IF(RES_hh_emi!P6=0,0,1000000*RES_hh_emi!P6/RES_hh_num!P6)</f>
        <v>1494.6552281401082</v>
      </c>
      <c r="Q6" s="72">
        <f>IF(RES_hh_emi!Q6=0,0,1000000*RES_hh_emi!Q6/RES_hh_num!Q6)</f>
        <v>3225.4797446437447</v>
      </c>
      <c r="R6" s="72">
        <f>IF(RES_hh_emi!R6=0,0,1000000*RES_hh_emi!R6/RES_hh_num!R6)</f>
        <v>3079.261564476109</v>
      </c>
      <c r="S6" s="72">
        <f>IF(RES_hh_emi!S6=0,0,1000000*RES_hh_emi!S6/RES_hh_num!S6)</f>
        <v>3085.4702277760221</v>
      </c>
      <c r="T6" s="72">
        <f>IF(RES_hh_emi!T6=0,0,1000000*RES_hh_emi!T6/RES_hh_num!T6)</f>
        <v>2549.8869584731842</v>
      </c>
      <c r="U6" s="72">
        <f>IF(RES_hh_emi!U6=0,0,1000000*RES_hh_emi!U6/RES_hh_num!U6)</f>
        <v>2615.1307375398542</v>
      </c>
      <c r="V6" s="72">
        <f>IF(RES_hh_emi!V6=0,0,1000000*RES_hh_emi!V6/RES_hh_num!V6)</f>
        <v>1743.8437888517847</v>
      </c>
      <c r="W6" s="72">
        <f>IF(RES_hh_emi!W6=0,0,1000000*RES_hh_emi!W6/RES_hh_num!W6)</f>
        <v>2627.7308097202313</v>
      </c>
      <c r="X6" s="72">
        <f>IF(RES_hh_emi!X6=0,0,1000000*RES_hh_emi!X6/RES_hh_num!X6)</f>
        <v>2453.3445180576882</v>
      </c>
      <c r="Y6" s="72">
        <f>IF(RES_hh_emi!Y6=0,0,1000000*RES_hh_emi!Y6/RES_hh_num!Y6)</f>
        <v>2284.3202927059583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4033.8671161462344</v>
      </c>
      <c r="C7" s="72">
        <f>IF(RES_hh_emi!C7=0,0,1000000*RES_hh_emi!C7/RES_hh_num!C7)</f>
        <v>3839.861072880678</v>
      </c>
      <c r="D7" s="72">
        <f>IF(RES_hh_emi!D7=0,0,1000000*RES_hh_emi!D7/RES_hh_num!D7)</f>
        <v>4537.6670074352669</v>
      </c>
      <c r="E7" s="72">
        <f>IF(RES_hh_emi!E7=0,0,1000000*RES_hh_emi!E7/RES_hh_num!E7)</f>
        <v>5001.9773531425844</v>
      </c>
      <c r="F7" s="72">
        <f>IF(RES_hh_emi!F7=0,0,1000000*RES_hh_emi!F7/RES_hh_num!F7)</f>
        <v>4859.6031364690025</v>
      </c>
      <c r="G7" s="72">
        <f>IF(RES_hh_emi!G7=0,0,1000000*RES_hh_emi!G7/RES_hh_num!G7)</f>
        <v>4731.8065588756499</v>
      </c>
      <c r="H7" s="72">
        <f>IF(RES_hh_emi!H7=0,0,1000000*RES_hh_emi!H7/RES_hh_num!H7)</f>
        <v>4781.2702065991289</v>
      </c>
      <c r="I7" s="72">
        <f>IF(RES_hh_emi!I7=0,0,1000000*RES_hh_emi!I7/RES_hh_num!I7)</f>
        <v>3952.6010116111843</v>
      </c>
      <c r="J7" s="72">
        <f>IF(RES_hh_emi!J7=0,0,1000000*RES_hh_emi!J7/RES_hh_num!J7)</f>
        <v>4471.884888301468</v>
      </c>
      <c r="K7" s="72">
        <f>IF(RES_hh_emi!K7=0,0,1000000*RES_hh_emi!K7/RES_hh_num!K7)</f>
        <v>4348.5826784121773</v>
      </c>
      <c r="L7" s="72">
        <f>IF(RES_hh_emi!L7=0,0,1000000*RES_hh_emi!L7/RES_hh_num!L7)</f>
        <v>4680.8022008408707</v>
      </c>
      <c r="M7" s="72">
        <f>IF(RES_hh_emi!M7=0,0,1000000*RES_hh_emi!M7/RES_hh_num!M7)</f>
        <v>4027.714708538731</v>
      </c>
      <c r="N7" s="72">
        <f>IF(RES_hh_emi!N7=0,0,1000000*RES_hh_emi!N7/RES_hh_num!N7)</f>
        <v>3864.3035700540663</v>
      </c>
      <c r="O7" s="72">
        <f>IF(RES_hh_emi!O7=0,0,1000000*RES_hh_emi!O7/RES_hh_num!O7)</f>
        <v>3623.2773351131609</v>
      </c>
      <c r="P7" s="72">
        <f>IF(RES_hh_emi!P7=0,0,1000000*RES_hh_emi!P7/RES_hh_num!P7)</f>
        <v>3159.7355054253062</v>
      </c>
      <c r="Q7" s="72">
        <f>IF(RES_hh_emi!Q7=0,0,1000000*RES_hh_emi!Q7/RES_hh_num!Q7)</f>
        <v>3517.0719492236026</v>
      </c>
      <c r="R7" s="72">
        <f>IF(RES_hh_emi!R7=0,0,1000000*RES_hh_emi!R7/RES_hh_num!R7)</f>
        <v>3563.3275607061469</v>
      </c>
      <c r="S7" s="72">
        <f>IF(RES_hh_emi!S7=0,0,1000000*RES_hh_emi!S7/RES_hh_num!S7)</f>
        <v>3402.9263125390471</v>
      </c>
      <c r="T7" s="72">
        <f>IF(RES_hh_emi!T7=0,0,1000000*RES_hh_emi!T7/RES_hh_num!T7)</f>
        <v>3116.6125795896178</v>
      </c>
      <c r="U7" s="72">
        <f>IF(RES_hh_emi!U7=0,0,1000000*RES_hh_emi!U7/RES_hh_num!U7)</f>
        <v>3105.1837374567422</v>
      </c>
      <c r="V7" s="72">
        <f>IF(RES_hh_emi!V7=0,0,1000000*RES_hh_emi!V7/RES_hh_num!V7)</f>
        <v>3508.9009890584516</v>
      </c>
      <c r="W7" s="72">
        <f>IF(RES_hh_emi!W7=0,0,1000000*RES_hh_emi!W7/RES_hh_num!W7)</f>
        <v>2848.8736821378338</v>
      </c>
      <c r="X7" s="72">
        <f>IF(RES_hh_emi!X7=0,0,1000000*RES_hh_emi!X7/RES_hh_num!X7)</f>
        <v>3032.1003904039812</v>
      </c>
      <c r="Y7" s="72">
        <f>IF(RES_hh_emi!Y7=0,0,1000000*RES_hh_emi!Y7/RES_hh_num!Y7)</f>
        <v>2832.050168496598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2907.9827028147811</v>
      </c>
      <c r="C8" s="72">
        <f>IF(RES_hh_emi!C8=0,0,1000000*RES_hh_emi!C8/RES_hh_num!C8)</f>
        <v>3027.0389608838018</v>
      </c>
      <c r="D8" s="72">
        <f>IF(RES_hh_emi!D8=0,0,1000000*RES_hh_emi!D8/RES_hh_num!D8)</f>
        <v>2867.4911215642583</v>
      </c>
      <c r="E8" s="72">
        <f>IF(RES_hh_emi!E8=0,0,1000000*RES_hh_emi!E8/RES_hh_num!E8)</f>
        <v>3234.1132841946278</v>
      </c>
      <c r="F8" s="72">
        <f>IF(RES_hh_emi!F8=0,0,1000000*RES_hh_emi!F8/RES_hh_num!F8)</f>
        <v>3323.0128397365884</v>
      </c>
      <c r="G8" s="72">
        <f>IF(RES_hh_emi!G8=0,0,1000000*RES_hh_emi!G8/RES_hh_num!G8)</f>
        <v>3333.3649876843592</v>
      </c>
      <c r="H8" s="72">
        <f>IF(RES_hh_emi!H8=0,0,1000000*RES_hh_emi!H8/RES_hh_num!H8)</f>
        <v>2993.2998742297214</v>
      </c>
      <c r="I8" s="72">
        <f>IF(RES_hh_emi!I8=0,0,1000000*RES_hh_emi!I8/RES_hh_num!I8)</f>
        <v>2714.4539135056407</v>
      </c>
      <c r="J8" s="72">
        <f>IF(RES_hh_emi!J8=0,0,1000000*RES_hh_emi!J8/RES_hh_num!J8)</f>
        <v>3015.6693762879399</v>
      </c>
      <c r="K8" s="72">
        <f>IF(RES_hh_emi!K8=0,0,1000000*RES_hh_emi!K8/RES_hh_num!K8)</f>
        <v>2899.122282802346</v>
      </c>
      <c r="L8" s="72">
        <f>IF(RES_hh_emi!L8=0,0,1000000*RES_hh_emi!L8/RES_hh_num!L8)</f>
        <v>2929.1324485116138</v>
      </c>
      <c r="M8" s="72">
        <f>IF(RES_hh_emi!M8=0,0,1000000*RES_hh_emi!M8/RES_hh_num!M8)</f>
        <v>2735.6644717890672</v>
      </c>
      <c r="N8" s="72">
        <f>IF(RES_hh_emi!N8=0,0,1000000*RES_hh_emi!N8/RES_hh_num!N8)</f>
        <v>2731.5727680036812</v>
      </c>
      <c r="O8" s="72">
        <f>IF(RES_hh_emi!O8=0,0,1000000*RES_hh_emi!O8/RES_hh_num!O8)</f>
        <v>2669.6586388311325</v>
      </c>
      <c r="P8" s="72">
        <f>IF(RES_hh_emi!P8=0,0,1000000*RES_hh_emi!P8/RES_hh_num!P8)</f>
        <v>1999.1482847581619</v>
      </c>
      <c r="Q8" s="72">
        <f>IF(RES_hh_emi!Q8=0,0,1000000*RES_hh_emi!Q8/RES_hh_num!Q8)</f>
        <v>2329.5307012362391</v>
      </c>
      <c r="R8" s="72">
        <f>IF(RES_hh_emi!R8=0,0,1000000*RES_hh_emi!R8/RES_hh_num!R8)</f>
        <v>2459.28604415784</v>
      </c>
      <c r="S8" s="72">
        <f>IF(RES_hh_emi!S8=0,0,1000000*RES_hh_emi!S8/RES_hh_num!S8)</f>
        <v>2396.453528789476</v>
      </c>
      <c r="T8" s="72">
        <f>IF(RES_hh_emi!T8=0,0,1000000*RES_hh_emi!T8/RES_hh_num!T8)</f>
        <v>2143.4156177307204</v>
      </c>
      <c r="U8" s="72">
        <f>IF(RES_hh_emi!U8=0,0,1000000*RES_hh_emi!U8/RES_hh_num!U8)</f>
        <v>2028.8134591849705</v>
      </c>
      <c r="V8" s="72">
        <f>IF(RES_hh_emi!V8=0,0,1000000*RES_hh_emi!V8/RES_hh_num!V8)</f>
        <v>2004.3455284557613</v>
      </c>
      <c r="W8" s="72">
        <f>IF(RES_hh_emi!W8=0,0,1000000*RES_hh_emi!W8/RES_hh_num!W8)</f>
        <v>2230.9328693211783</v>
      </c>
      <c r="X8" s="72">
        <f>IF(RES_hh_emi!X8=0,0,1000000*RES_hh_emi!X8/RES_hh_num!X8)</f>
        <v>1994.9141098039274</v>
      </c>
      <c r="Y8" s="72">
        <f>IF(RES_hh_emi!Y8=0,0,1000000*RES_hh_emi!Y8/RES_hh_num!Y8)</f>
        <v>1793.5031678785942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214.71838488044082</v>
      </c>
      <c r="C17" s="69">
        <f>IF(RES_hh_emi!C17=0,0,1000000*RES_hh_emi!C17/RES_hh_num!C17)</f>
        <v>181.44246810825058</v>
      </c>
      <c r="D17" s="69">
        <f>IF(RES_hh_emi!D17=0,0,1000000*RES_hh_emi!D17/RES_hh_num!D17)</f>
        <v>239.65911283212122</v>
      </c>
      <c r="E17" s="69">
        <f>IF(RES_hh_emi!E17=0,0,1000000*RES_hh_emi!E17/RES_hh_num!E17)</f>
        <v>263.00224162339384</v>
      </c>
      <c r="F17" s="69">
        <f>IF(RES_hh_emi!F17=0,0,1000000*RES_hh_emi!F17/RES_hh_num!F17)</f>
        <v>270.41145208641495</v>
      </c>
      <c r="G17" s="69">
        <f>IF(RES_hh_emi!G17=0,0,1000000*RES_hh_emi!G17/RES_hh_num!G17)</f>
        <v>214.41839555542987</v>
      </c>
      <c r="H17" s="69">
        <f>IF(RES_hh_emi!H17=0,0,1000000*RES_hh_emi!H17/RES_hh_num!H17)</f>
        <v>232.47878090519296</v>
      </c>
      <c r="I17" s="69">
        <f>IF(RES_hh_emi!I17=0,0,1000000*RES_hh_emi!I17/RES_hh_num!I17)</f>
        <v>169.36499583604805</v>
      </c>
      <c r="J17" s="69">
        <f>IF(RES_hh_emi!J17=0,0,1000000*RES_hh_emi!J17/RES_hh_num!J17)</f>
        <v>190.45157560474809</v>
      </c>
      <c r="K17" s="69">
        <f>IF(RES_hh_emi!K17=0,0,1000000*RES_hh_emi!K17/RES_hh_num!K17)</f>
        <v>189.28845249667063</v>
      </c>
      <c r="L17" s="69">
        <f>IF(RES_hh_emi!L17=0,0,1000000*RES_hh_emi!L17/RES_hh_num!L17)</f>
        <v>185.643592344019</v>
      </c>
      <c r="M17" s="69">
        <f>IF(RES_hh_emi!M17=0,0,1000000*RES_hh_emi!M17/RES_hh_num!M17)</f>
        <v>164.40164328427446</v>
      </c>
      <c r="N17" s="69">
        <f>IF(RES_hh_emi!N17=0,0,1000000*RES_hh_emi!N17/RES_hh_num!N17)</f>
        <v>149.01329406528797</v>
      </c>
      <c r="O17" s="69">
        <f>IF(RES_hh_emi!O17=0,0,1000000*RES_hh_emi!O17/RES_hh_num!O17)</f>
        <v>127.96942706548538</v>
      </c>
      <c r="P17" s="69">
        <f>IF(RES_hh_emi!P17=0,0,1000000*RES_hh_emi!P17/RES_hh_num!P17)</f>
        <v>117.65322486916291</v>
      </c>
      <c r="Q17" s="69">
        <f>IF(RES_hh_emi!Q17=0,0,1000000*RES_hh_emi!Q17/RES_hh_num!Q17)</f>
        <v>112.08619707935578</v>
      </c>
      <c r="R17" s="69">
        <f>IF(RES_hh_emi!R17=0,0,1000000*RES_hh_emi!R17/RES_hh_num!R17)</f>
        <v>105.52685072698134</v>
      </c>
      <c r="S17" s="69">
        <f>IF(RES_hh_emi!S17=0,0,1000000*RES_hh_emi!S17/RES_hh_num!S17)</f>
        <v>105.47845766488386</v>
      </c>
      <c r="T17" s="69">
        <f>IF(RES_hh_emi!T17=0,0,1000000*RES_hh_emi!T17/RES_hh_num!T17)</f>
        <v>104.01368472056618</v>
      </c>
      <c r="U17" s="69">
        <f>IF(RES_hh_emi!U17=0,0,1000000*RES_hh_emi!U17/RES_hh_num!U17)</f>
        <v>101.57806695204725</v>
      </c>
      <c r="V17" s="69">
        <f>IF(RES_hh_emi!V17=0,0,1000000*RES_hh_emi!V17/RES_hh_num!V17)</f>
        <v>100.73997491363541</v>
      </c>
      <c r="W17" s="69">
        <f>IF(RES_hh_emi!W17=0,0,1000000*RES_hh_emi!W17/RES_hh_num!W17)</f>
        <v>88.618444908226493</v>
      </c>
      <c r="X17" s="69">
        <f>IF(RES_hh_emi!X17=0,0,1000000*RES_hh_emi!X17/RES_hh_num!X17)</f>
        <v>96.502733675277483</v>
      </c>
      <c r="Y17" s="69">
        <f>IF(RES_hh_emi!Y17=0,0,1000000*RES_hh_emi!Y17/RES_hh_num!Y17)</f>
        <v>89.12963048792345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608.79839198815375</v>
      </c>
      <c r="C19" s="72">
        <f>IF(RES_hh_emi!C19=0,0,1000000*RES_hh_emi!C19/RES_hh_num!C19)</f>
        <v>542.42780288808126</v>
      </c>
      <c r="D19" s="72">
        <f>IF(RES_hh_emi!D19=0,0,1000000*RES_hh_emi!D19/RES_hh_num!D19)</f>
        <v>694.44912867207336</v>
      </c>
      <c r="E19" s="72">
        <f>IF(RES_hh_emi!E19=0,0,1000000*RES_hh_emi!E19/RES_hh_num!E19)</f>
        <v>648.49289216177738</v>
      </c>
      <c r="F19" s="72">
        <f>IF(RES_hh_emi!F19=0,0,1000000*RES_hh_emi!F19/RES_hh_num!F19)</f>
        <v>636.35868089598216</v>
      </c>
      <c r="G19" s="72">
        <f>IF(RES_hh_emi!G19=0,0,1000000*RES_hh_emi!G19/RES_hh_num!G19)</f>
        <v>694.10686608978676</v>
      </c>
      <c r="H19" s="72">
        <f>IF(RES_hh_emi!H19=0,0,1000000*RES_hh_emi!H19/RES_hh_num!H19)</f>
        <v>602.38857596146477</v>
      </c>
      <c r="I19" s="72">
        <f>IF(RES_hh_emi!I19=0,0,1000000*RES_hh_emi!I19/RES_hh_num!I19)</f>
        <v>621.87415398779763</v>
      </c>
      <c r="J19" s="72">
        <f>IF(RES_hh_emi!J19=0,0,1000000*RES_hh_emi!J19/RES_hh_num!J19)</f>
        <v>689.44386380015328</v>
      </c>
      <c r="K19" s="72">
        <f>IF(RES_hh_emi!K19=0,0,1000000*RES_hh_emi!K19/RES_hh_num!K19)</f>
        <v>632.58144967413318</v>
      </c>
      <c r="L19" s="72">
        <f>IF(RES_hh_emi!L19=0,0,1000000*RES_hh_emi!L19/RES_hh_num!L19)</f>
        <v>609.49888600519091</v>
      </c>
      <c r="M19" s="72">
        <f>IF(RES_hh_emi!M19=0,0,1000000*RES_hh_emi!M19/RES_hh_num!M19)</f>
        <v>745.89562462240747</v>
      </c>
      <c r="N19" s="72">
        <f>IF(RES_hh_emi!N19=0,0,1000000*RES_hh_emi!N19/RES_hh_num!N19)</f>
        <v>663.91240633704797</v>
      </c>
      <c r="O19" s="72">
        <f>IF(RES_hh_emi!O19=0,0,1000000*RES_hh_emi!O19/RES_hh_num!O19)</f>
        <v>542.78909956236339</v>
      </c>
      <c r="P19" s="72">
        <f>IF(RES_hh_emi!P19=0,0,1000000*RES_hh_emi!P19/RES_hh_num!P19)</f>
        <v>417.16599307327778</v>
      </c>
      <c r="Q19" s="72">
        <f>IF(RES_hh_emi!Q19=0,0,1000000*RES_hh_emi!Q19/RES_hh_num!Q19)</f>
        <v>648.38017920293828</v>
      </c>
      <c r="R19" s="72">
        <f>IF(RES_hh_emi!R19=0,0,1000000*RES_hh_emi!R19/RES_hh_num!R19)</f>
        <v>552.33962315657413</v>
      </c>
      <c r="S19" s="72">
        <f>IF(RES_hh_emi!S19=0,0,1000000*RES_hh_emi!S19/RES_hh_num!S19)</f>
        <v>586.45003304571401</v>
      </c>
      <c r="T19" s="72">
        <f>IF(RES_hh_emi!T19=0,0,1000000*RES_hh_emi!T19/RES_hh_num!T19)</f>
        <v>544.67809850374101</v>
      </c>
      <c r="U19" s="72">
        <f>IF(RES_hh_emi!U19=0,0,1000000*RES_hh_emi!U19/RES_hh_num!U19)</f>
        <v>563.22319632667643</v>
      </c>
      <c r="V19" s="72">
        <f>IF(RES_hh_emi!V19=0,0,1000000*RES_hh_emi!V19/RES_hh_num!V19)</f>
        <v>379.0630248675098</v>
      </c>
      <c r="W19" s="72">
        <f>IF(RES_hh_emi!W19=0,0,1000000*RES_hh_emi!W19/RES_hh_num!W19)</f>
        <v>436.82521165744129</v>
      </c>
      <c r="X19" s="72">
        <f>IF(RES_hh_emi!X19=0,0,1000000*RES_hh_emi!X19/RES_hh_num!X19)</f>
        <v>463.78543611482468</v>
      </c>
      <c r="Y19" s="72">
        <f>IF(RES_hh_emi!Y19=0,0,1000000*RES_hh_emi!Y19/RES_hh_num!Y19)</f>
        <v>444.5630787629571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741.94403268802591</v>
      </c>
      <c r="C20" s="72">
        <f>IF(RES_hh_emi!C20=0,0,1000000*RES_hh_emi!C20/RES_hh_num!C20)</f>
        <v>613.81436430339147</v>
      </c>
      <c r="D20" s="72">
        <f>IF(RES_hh_emi!D20=0,0,1000000*RES_hh_emi!D20/RES_hh_num!D20)</f>
        <v>829.46411570968826</v>
      </c>
      <c r="E20" s="72">
        <f>IF(RES_hh_emi!E20=0,0,1000000*RES_hh_emi!E20/RES_hh_num!E20)</f>
        <v>921.370611890551</v>
      </c>
      <c r="F20" s="72">
        <f>IF(RES_hh_emi!F20=0,0,1000000*RES_hh_emi!F20/RES_hh_num!F20)</f>
        <v>950.04099374515147</v>
      </c>
      <c r="G20" s="72">
        <f>IF(RES_hh_emi!G20=0,0,1000000*RES_hh_emi!G20/RES_hh_num!G20)</f>
        <v>793.91079428654052</v>
      </c>
      <c r="H20" s="72">
        <f>IF(RES_hh_emi!H20=0,0,1000000*RES_hh_emi!H20/RES_hh_num!H20)</f>
        <v>972.59856865979907</v>
      </c>
      <c r="I20" s="72">
        <f>IF(RES_hh_emi!I20=0,0,1000000*RES_hh_emi!I20/RES_hh_num!I20)</f>
        <v>747.91312772541437</v>
      </c>
      <c r="J20" s="72">
        <f>IF(RES_hh_emi!J20=0,0,1000000*RES_hh_emi!J20/RES_hh_num!J20)</f>
        <v>861.64600514096162</v>
      </c>
      <c r="K20" s="72">
        <f>IF(RES_hh_emi!K20=0,0,1000000*RES_hh_emi!K20/RES_hh_num!K20)</f>
        <v>895.43411978143399</v>
      </c>
      <c r="L20" s="72">
        <f>IF(RES_hh_emi!L20=0,0,1000000*RES_hh_emi!L20/RES_hh_num!L20)</f>
        <v>928.79892540368405</v>
      </c>
      <c r="M20" s="72">
        <f>IF(RES_hh_emi!M20=0,0,1000000*RES_hh_emi!M20/RES_hh_num!M20)</f>
        <v>831.76088969212788</v>
      </c>
      <c r="N20" s="72">
        <f>IF(RES_hh_emi!N20=0,0,1000000*RES_hh_emi!N20/RES_hh_num!N20)</f>
        <v>811.60012566686385</v>
      </c>
      <c r="O20" s="72">
        <f>IF(RES_hh_emi!O20=0,0,1000000*RES_hh_emi!O20/RES_hh_num!O20)</f>
        <v>755.6131999183176</v>
      </c>
      <c r="P20" s="72">
        <f>IF(RES_hh_emi!P20=0,0,1000000*RES_hh_emi!P20/RES_hh_num!P20)</f>
        <v>802.99878980125709</v>
      </c>
      <c r="Q20" s="72">
        <f>IF(RES_hh_emi!Q20=0,0,1000000*RES_hh_emi!Q20/RES_hh_num!Q20)</f>
        <v>755.06794029850948</v>
      </c>
      <c r="R20" s="72">
        <f>IF(RES_hh_emi!R20=0,0,1000000*RES_hh_emi!R20/RES_hh_num!R20)</f>
        <v>710.514927517057</v>
      </c>
      <c r="S20" s="72">
        <f>IF(RES_hh_emi!S20=0,0,1000000*RES_hh_emi!S20/RES_hh_num!S20)</f>
        <v>685.97107831325377</v>
      </c>
      <c r="T20" s="72">
        <f>IF(RES_hh_emi!T20=0,0,1000000*RES_hh_emi!T20/RES_hh_num!T20)</f>
        <v>678.15512462651452</v>
      </c>
      <c r="U20" s="72">
        <f>IF(RES_hh_emi!U20=0,0,1000000*RES_hh_emi!U20/RES_hh_num!U20)</f>
        <v>671.1241575817636</v>
      </c>
      <c r="V20" s="72">
        <f>IF(RES_hh_emi!V20=0,0,1000000*RES_hh_emi!V20/RES_hh_num!V20)</f>
        <v>732.6967215918819</v>
      </c>
      <c r="W20" s="72">
        <f>IF(RES_hh_emi!W20=0,0,1000000*RES_hh_emi!W20/RES_hh_num!W20)</f>
        <v>527.71747501827974</v>
      </c>
      <c r="X20" s="72">
        <f>IF(RES_hh_emi!X20=0,0,1000000*RES_hh_emi!X20/RES_hh_num!X20)</f>
        <v>626.78222439718775</v>
      </c>
      <c r="Y20" s="72">
        <f>IF(RES_hh_emi!Y20=0,0,1000000*RES_hh_emi!Y20/RES_hh_num!Y20)</f>
        <v>586.92185751219006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576.83789199120542</v>
      </c>
      <c r="C21" s="72">
        <f>IF(RES_hh_emi!C21=0,0,1000000*RES_hh_emi!C21/RES_hh_num!C21)</f>
        <v>520.0381879317174</v>
      </c>
      <c r="D21" s="72">
        <f>IF(RES_hh_emi!D21=0,0,1000000*RES_hh_emi!D21/RES_hh_num!D21)</f>
        <v>562.72536954545012</v>
      </c>
      <c r="E21" s="72">
        <f>IF(RES_hh_emi!E21=0,0,1000000*RES_hh_emi!E21/RES_hh_num!E21)</f>
        <v>622.84390714559459</v>
      </c>
      <c r="F21" s="72">
        <f>IF(RES_hh_emi!F21=0,0,1000000*RES_hh_emi!F21/RES_hh_num!F21)</f>
        <v>676.41461987235709</v>
      </c>
      <c r="G21" s="72">
        <f>IF(RES_hh_emi!G21=0,0,1000000*RES_hh_emi!G21/RES_hh_num!G21)</f>
        <v>580.10750310283947</v>
      </c>
      <c r="H21" s="72">
        <f>IF(RES_hh_emi!H21=0,0,1000000*RES_hh_emi!H21/RES_hh_num!H21)</f>
        <v>630.05886384078951</v>
      </c>
      <c r="I21" s="72">
        <f>IF(RES_hh_emi!I21=0,0,1000000*RES_hh_emi!I21/RES_hh_num!I21)</f>
        <v>529.90456944185189</v>
      </c>
      <c r="J21" s="72">
        <f>IF(RES_hh_emi!J21=0,0,1000000*RES_hh_emi!J21/RES_hh_num!J21)</f>
        <v>595.82190862729271</v>
      </c>
      <c r="K21" s="72">
        <f>IF(RES_hh_emi!K21=0,0,1000000*RES_hh_emi!K21/RES_hh_num!K21)</f>
        <v>603.45265962181008</v>
      </c>
      <c r="L21" s="72">
        <f>IF(RES_hh_emi!L21=0,0,1000000*RES_hh_emi!L21/RES_hh_num!L21)</f>
        <v>575.99885067479806</v>
      </c>
      <c r="M21" s="72">
        <f>IF(RES_hh_emi!M21=0,0,1000000*RES_hh_emi!M21/RES_hh_num!M21)</f>
        <v>566.69961864861102</v>
      </c>
      <c r="N21" s="72">
        <f>IF(RES_hh_emi!N21=0,0,1000000*RES_hh_emi!N21/RES_hh_num!N21)</f>
        <v>568.70238102546955</v>
      </c>
      <c r="O21" s="72">
        <f>IF(RES_hh_emi!O21=0,0,1000000*RES_hh_emi!O21/RES_hh_num!O21)</f>
        <v>549.26311202861564</v>
      </c>
      <c r="P21" s="72">
        <f>IF(RES_hh_emi!P21=0,0,1000000*RES_hh_emi!P21/RES_hh_num!P21)</f>
        <v>494.41012344601091</v>
      </c>
      <c r="Q21" s="72">
        <f>IF(RES_hh_emi!Q21=0,0,1000000*RES_hh_emi!Q21/RES_hh_num!Q21)</f>
        <v>499.92387076650624</v>
      </c>
      <c r="R21" s="72">
        <f>IF(RES_hh_emi!R21=0,0,1000000*RES_hh_emi!R21/RES_hh_num!R21)</f>
        <v>502.30001759822693</v>
      </c>
      <c r="S21" s="72">
        <f>IF(RES_hh_emi!S21=0,0,1000000*RES_hh_emi!S21/RES_hh_num!S21)</f>
        <v>500.31029517438151</v>
      </c>
      <c r="T21" s="72">
        <f>IF(RES_hh_emi!T21=0,0,1000000*RES_hh_emi!T21/RES_hh_num!T21)</f>
        <v>474.01516545922783</v>
      </c>
      <c r="U21" s="72">
        <f>IF(RES_hh_emi!U21=0,0,1000000*RES_hh_emi!U21/RES_hh_num!U21)</f>
        <v>447.17608104393275</v>
      </c>
      <c r="V21" s="72">
        <f>IF(RES_hh_emi!V21=0,0,1000000*RES_hh_emi!V21/RES_hh_num!V21)</f>
        <v>434.19931628187908</v>
      </c>
      <c r="W21" s="72">
        <f>IF(RES_hh_emi!W21=0,0,1000000*RES_hh_emi!W21/RES_hh_num!W21)</f>
        <v>425.27918449857992</v>
      </c>
      <c r="X21" s="72">
        <f>IF(RES_hh_emi!X21=0,0,1000000*RES_hh_emi!X21/RES_hh_num!X21)</f>
        <v>422.12117176844373</v>
      </c>
      <c r="Y21" s="72">
        <f>IF(RES_hh_emi!Y21=0,0,1000000*RES_hh_emi!Y21/RES_hh_num!Y21)</f>
        <v>367.82253353593103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87.809018191767535</v>
      </c>
      <c r="C27" s="69">
        <f>IF(RES_hh_emi!C27=0,0,1000000*RES_hh_emi!C27/RES_hh_num!C27)</f>
        <v>90.780513604021635</v>
      </c>
      <c r="D27" s="69">
        <f>IF(RES_hh_emi!D27=0,0,1000000*RES_hh_emi!D27/RES_hh_num!D27)</f>
        <v>109.99141088183217</v>
      </c>
      <c r="E27" s="69">
        <f>IF(RES_hh_emi!E27=0,0,1000000*RES_hh_emi!E27/RES_hh_num!E27)</f>
        <v>88.532796078180738</v>
      </c>
      <c r="F27" s="69">
        <f>IF(RES_hh_emi!F27=0,0,1000000*RES_hh_emi!F27/RES_hh_num!F27)</f>
        <v>83.539083707621046</v>
      </c>
      <c r="G27" s="69">
        <f>IF(RES_hh_emi!G27=0,0,1000000*RES_hh_emi!G27/RES_hh_num!G27)</f>
        <v>92.935493994550754</v>
      </c>
      <c r="H27" s="69">
        <f>IF(RES_hh_emi!H27=0,0,1000000*RES_hh_emi!H27/RES_hh_num!H27)</f>
        <v>79.043765714268929</v>
      </c>
      <c r="I27" s="69">
        <f>IF(RES_hh_emi!I27=0,0,1000000*RES_hh_emi!I27/RES_hh_num!I27)</f>
        <v>74.252331675046605</v>
      </c>
      <c r="J27" s="69">
        <f>IF(RES_hh_emi!J27=0,0,1000000*RES_hh_emi!J27/RES_hh_num!J27)</f>
        <v>71.746722795863391</v>
      </c>
      <c r="K27" s="69">
        <f>IF(RES_hh_emi!K27=0,0,1000000*RES_hh_emi!K27/RES_hh_num!K27)</f>
        <v>72.865413603896684</v>
      </c>
      <c r="L27" s="69">
        <f>IF(RES_hh_emi!L27=0,0,1000000*RES_hh_emi!L27/RES_hh_num!L27)</f>
        <v>67.173784826013218</v>
      </c>
      <c r="M27" s="69">
        <f>IF(RES_hh_emi!M27=0,0,1000000*RES_hh_emi!M27/RES_hh_num!M27)</f>
        <v>66.0479287703739</v>
      </c>
      <c r="N27" s="69">
        <f>IF(RES_hh_emi!N27=0,0,1000000*RES_hh_emi!N27/RES_hh_num!N27)</f>
        <v>64.529697155166517</v>
      </c>
      <c r="O27" s="69">
        <f>IF(RES_hh_emi!O27=0,0,1000000*RES_hh_emi!O27/RES_hh_num!O27)</f>
        <v>62.678128551415746</v>
      </c>
      <c r="P27" s="69">
        <f>IF(RES_hh_emi!P27=0,0,1000000*RES_hh_emi!P27/RES_hh_num!P27)</f>
        <v>61.934057650575205</v>
      </c>
      <c r="Q27" s="69">
        <f>IF(RES_hh_emi!Q27=0,0,1000000*RES_hh_emi!Q27/RES_hh_num!Q27)</f>
        <v>60.124074383897259</v>
      </c>
      <c r="R27" s="69">
        <f>IF(RES_hh_emi!R27=0,0,1000000*RES_hh_emi!R27/RES_hh_num!R27)</f>
        <v>57.785306965430614</v>
      </c>
      <c r="S27" s="69">
        <f>IF(RES_hh_emi!S27=0,0,1000000*RES_hh_emi!S27/RES_hh_num!S27)</f>
        <v>54.988373690227448</v>
      </c>
      <c r="T27" s="69">
        <f>IF(RES_hh_emi!T27=0,0,1000000*RES_hh_emi!T27/RES_hh_num!T27)</f>
        <v>51.750171992571467</v>
      </c>
      <c r="U27" s="69">
        <f>IF(RES_hh_emi!U27=0,0,1000000*RES_hh_emi!U27/RES_hh_num!U27)</f>
        <v>48.348290920903779</v>
      </c>
      <c r="V27" s="69">
        <f>IF(RES_hh_emi!V27=0,0,1000000*RES_hh_emi!V27/RES_hh_num!V27)</f>
        <v>64.691418039051214</v>
      </c>
      <c r="W27" s="69">
        <f>IF(RES_hh_emi!W27=0,0,1000000*RES_hh_emi!W27/RES_hh_num!W27)</f>
        <v>60.876122727798872</v>
      </c>
      <c r="X27" s="69">
        <f>IF(RES_hh_emi!X27=0,0,1000000*RES_hh_emi!X27/RES_hh_num!X27)</f>
        <v>45.35238927889128</v>
      </c>
      <c r="Y27" s="69">
        <f>IF(RES_hh_emi!Y27=0,0,1000000*RES_hh_emi!Y27/RES_hh_num!Y27)</f>
        <v>39.224497246171218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216.92374871180471</v>
      </c>
      <c r="C29" s="72">
        <f>IF(RES_hh_emi!C29=0,0,1000000*RES_hh_emi!C29/RES_hh_num!C29)</f>
        <v>226.51851028056893</v>
      </c>
      <c r="D29" s="72">
        <f>IF(RES_hh_emi!D29=0,0,1000000*RES_hh_emi!D29/RES_hh_num!D29)</f>
        <v>288.22182538598787</v>
      </c>
      <c r="E29" s="72">
        <f>IF(RES_hh_emi!E29=0,0,1000000*RES_hh_emi!E29/RES_hh_num!E29)</f>
        <v>225.24578998038552</v>
      </c>
      <c r="F29" s="72">
        <f>IF(RES_hh_emi!F29=0,0,1000000*RES_hh_emi!F29/RES_hh_num!F29)</f>
        <v>219.16011211274298</v>
      </c>
      <c r="G29" s="72">
        <f>IF(RES_hh_emi!G29=0,0,1000000*RES_hh_emi!G29/RES_hh_num!G29)</f>
        <v>257.00686485338139</v>
      </c>
      <c r="H29" s="72">
        <f>IF(RES_hh_emi!H29=0,0,1000000*RES_hh_emi!H29/RES_hh_num!H29)</f>
        <v>222.40491097042025</v>
      </c>
      <c r="I29" s="72">
        <f>IF(RES_hh_emi!I29=0,0,1000000*RES_hh_emi!I29/RES_hh_num!I29)</f>
        <v>211.77868016862428</v>
      </c>
      <c r="J29" s="72">
        <f>IF(RES_hh_emi!J29=0,0,1000000*RES_hh_emi!J29/RES_hh_num!J29)</f>
        <v>192.09516157754499</v>
      </c>
      <c r="K29" s="72">
        <f>IF(RES_hh_emi!K29=0,0,1000000*RES_hh_emi!K29/RES_hh_num!K29)</f>
        <v>187.98643738657066</v>
      </c>
      <c r="L29" s="72">
        <f>IF(RES_hh_emi!L29=0,0,1000000*RES_hh_emi!L29/RES_hh_num!L29)</f>
        <v>167.97989941746653</v>
      </c>
      <c r="M29" s="72">
        <f>IF(RES_hh_emi!M29=0,0,1000000*RES_hh_emi!M29/RES_hh_num!M29)</f>
        <v>160.9247460755584</v>
      </c>
      <c r="N29" s="72">
        <f>IF(RES_hh_emi!N29=0,0,1000000*RES_hh_emi!N29/RES_hh_num!N29)</f>
        <v>158.99181198060057</v>
      </c>
      <c r="O29" s="72">
        <f>IF(RES_hh_emi!O29=0,0,1000000*RES_hh_emi!O29/RES_hh_num!O29)</f>
        <v>158.68205804640922</v>
      </c>
      <c r="P29" s="72">
        <f>IF(RES_hh_emi!P29=0,0,1000000*RES_hh_emi!P29/RES_hh_num!P29)</f>
        <v>162.91031625218278</v>
      </c>
      <c r="Q29" s="72">
        <f>IF(RES_hh_emi!Q29=0,0,1000000*RES_hh_emi!Q29/RES_hh_num!Q29)</f>
        <v>161.45300208486722</v>
      </c>
      <c r="R29" s="72">
        <f>IF(RES_hh_emi!R29=0,0,1000000*RES_hh_emi!R29/RES_hh_num!R29)</f>
        <v>159.6681685411676</v>
      </c>
      <c r="S29" s="72">
        <f>IF(RES_hh_emi!S29=0,0,1000000*RES_hh_emi!S29/RES_hh_num!S29)</f>
        <v>157.12546219615197</v>
      </c>
      <c r="T29" s="72">
        <f>IF(RES_hh_emi!T29=0,0,1000000*RES_hh_emi!T29/RES_hh_num!T29)</f>
        <v>152.53896684060689</v>
      </c>
      <c r="U29" s="72">
        <f>IF(RES_hh_emi!U29=0,0,1000000*RES_hh_emi!U29/RES_hh_num!U29)</f>
        <v>147.55605736964927</v>
      </c>
      <c r="V29" s="72">
        <f>IF(RES_hh_emi!V29=0,0,1000000*RES_hh_emi!V29/RES_hh_num!V29)</f>
        <v>201.68318420232939</v>
      </c>
      <c r="W29" s="72">
        <f>IF(RES_hh_emi!W29=0,0,1000000*RES_hh_emi!W29/RES_hh_num!W29)</f>
        <v>200.91495997931534</v>
      </c>
      <c r="X29" s="72">
        <f>IF(RES_hh_emi!X29=0,0,1000000*RES_hh_emi!X29/RES_hh_num!X29)</f>
        <v>156.79755089483012</v>
      </c>
      <c r="Y29" s="72">
        <f>IF(RES_hh_emi!Y29=0,0,1000000*RES_hh_emi!Y29/RES_hh_num!Y29)</f>
        <v>142.75040511878282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181.93930551605973</v>
      </c>
      <c r="C30" s="72">
        <f>IF(RES_hh_emi!C30=0,0,1000000*RES_hh_emi!C30/RES_hh_num!C30)</f>
        <v>193.66378300456577</v>
      </c>
      <c r="D30" s="72">
        <f>IF(RES_hh_emi!D30=0,0,1000000*RES_hh_emi!D30/RES_hh_num!D30)</f>
        <v>193.18292533960647</v>
      </c>
      <c r="E30" s="72">
        <f>IF(RES_hh_emi!E30=0,0,1000000*RES_hh_emi!E30/RES_hh_num!E30)</f>
        <v>233.42051769007733</v>
      </c>
      <c r="F30" s="72">
        <f>IF(RES_hh_emi!F30=0,0,1000000*RES_hh_emi!F30/RES_hh_num!F30)</f>
        <v>226.25343364496888</v>
      </c>
      <c r="G30" s="72">
        <f>IF(RES_hh_emi!G30=0,0,1000000*RES_hh_emi!G30/RES_hh_num!G30)</f>
        <v>213.05023788204849</v>
      </c>
      <c r="H30" s="72">
        <f>IF(RES_hh_emi!H30=0,0,1000000*RES_hh_emi!H30/RES_hh_num!H30)</f>
        <v>199.31555723100411</v>
      </c>
      <c r="I30" s="72">
        <f>IF(RES_hh_emi!I30=0,0,1000000*RES_hh_emi!I30/RES_hh_num!I30)</f>
        <v>179.18482117689129</v>
      </c>
      <c r="J30" s="72">
        <f>IF(RES_hh_emi!J30=0,0,1000000*RES_hh_emi!J30/RES_hh_num!J30)</f>
        <v>197.433914784536</v>
      </c>
      <c r="K30" s="72">
        <f>IF(RES_hh_emi!K30=0,0,1000000*RES_hh_emi!K30/RES_hh_num!K30)</f>
        <v>157.9151729711227</v>
      </c>
      <c r="L30" s="72">
        <f>IF(RES_hh_emi!L30=0,0,1000000*RES_hh_emi!L30/RES_hh_num!L30)</f>
        <v>142.48280032402479</v>
      </c>
      <c r="M30" s="72">
        <f>IF(RES_hh_emi!M30=0,0,1000000*RES_hh_emi!M30/RES_hh_num!M30)</f>
        <v>142.65965185351712</v>
      </c>
      <c r="N30" s="72">
        <f>IF(RES_hh_emi!N30=0,0,1000000*RES_hh_emi!N30/RES_hh_num!N30)</f>
        <v>146.45844203995085</v>
      </c>
      <c r="O30" s="72">
        <f>IF(RES_hh_emi!O30=0,0,1000000*RES_hh_emi!O30/RES_hh_num!O30)</f>
        <v>143.38176757483072</v>
      </c>
      <c r="P30" s="72">
        <f>IF(RES_hh_emi!P30=0,0,1000000*RES_hh_emi!P30/RES_hh_num!P30)</f>
        <v>136.50915927868797</v>
      </c>
      <c r="Q30" s="72">
        <f>IF(RES_hh_emi!Q30=0,0,1000000*RES_hh_emi!Q30/RES_hh_num!Q30)</f>
        <v>144.44294657196312</v>
      </c>
      <c r="R30" s="72">
        <f>IF(RES_hh_emi!R30=0,0,1000000*RES_hh_emi!R30/RES_hh_num!R30)</f>
        <v>146.15009983593848</v>
      </c>
      <c r="S30" s="72">
        <f>IF(RES_hh_emi!S30=0,0,1000000*RES_hh_emi!S30/RES_hh_num!S30)</f>
        <v>140.2121496408059</v>
      </c>
      <c r="T30" s="72">
        <f>IF(RES_hh_emi!T30=0,0,1000000*RES_hh_emi!T30/RES_hh_num!T30)</f>
        <v>134.96872386445585</v>
      </c>
      <c r="U30" s="72">
        <f>IF(RES_hh_emi!U30=0,0,1000000*RES_hh_emi!U30/RES_hh_num!U30)</f>
        <v>131.34605365945637</v>
      </c>
      <c r="V30" s="72">
        <f>IF(RES_hh_emi!V30=0,0,1000000*RES_hh_emi!V30/RES_hh_num!V30)</f>
        <v>180.65120586772781</v>
      </c>
      <c r="W30" s="72">
        <f>IF(RES_hh_emi!W30=0,0,1000000*RES_hh_emi!W30/RES_hh_num!W30)</f>
        <v>168.57670852187658</v>
      </c>
      <c r="X30" s="72">
        <f>IF(RES_hh_emi!X30=0,0,1000000*RES_hh_emi!X30/RES_hh_num!X30)</f>
        <v>140.78613807657536</v>
      </c>
      <c r="Y30" s="72">
        <f>IF(RES_hh_emi!Y30=0,0,1000000*RES_hh_emi!Y30/RES_hh_num!Y30)</f>
        <v>125.35309913215075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245.63008164886531</v>
      </c>
      <c r="C3" s="65">
        <f>IF(RES_hh_fech!C3=0,0,RES_hh_fech!C3/RES_summary!C$19)</f>
        <v>261.67337973234999</v>
      </c>
      <c r="D3" s="65">
        <f>IF(RES_hh_fech!D3=0,0,RES_hh_fech!D3/RES_summary!D$19)</f>
        <v>247.03460558543964</v>
      </c>
      <c r="E3" s="65">
        <f>IF(RES_hh_fech!E3=0,0,RES_hh_fech!E3/RES_summary!E$19)</f>
        <v>269.46293298237003</v>
      </c>
      <c r="F3" s="65">
        <f>IF(RES_hh_fech!F3=0,0,RES_hh_fech!F3/RES_summary!F$19)</f>
        <v>260.48074904323983</v>
      </c>
      <c r="G3" s="65">
        <f>IF(RES_hh_fech!G3=0,0,RES_hh_fech!G3/RES_summary!G$19)</f>
        <v>266.56519445676355</v>
      </c>
      <c r="H3" s="65">
        <f>IF(RES_hh_fech!H3=0,0,RES_hh_fech!H3/RES_summary!H$19)</f>
        <v>238.74660878586769</v>
      </c>
      <c r="I3" s="65">
        <f>IF(RES_hh_fech!I3=0,0,RES_hh_fech!I3/RES_summary!I$19)</f>
        <v>226.97609495028237</v>
      </c>
      <c r="J3" s="65">
        <f>IF(RES_hh_fech!J3=0,0,RES_hh_fech!J3/RES_summary!J$19)</f>
        <v>232.2418194771561</v>
      </c>
      <c r="K3" s="65">
        <f>IF(RES_hh_fech!K3=0,0,RES_hh_fech!K3/RES_summary!K$19)</f>
        <v>216.37026685492717</v>
      </c>
      <c r="L3" s="65">
        <f>IF(RES_hh_fech!L3=0,0,RES_hh_fech!L3/RES_summary!L$19)</f>
        <v>214.78702877545558</v>
      </c>
      <c r="M3" s="65">
        <f>IF(RES_hh_fech!M3=0,0,RES_hh_fech!M3/RES_summary!M$19)</f>
        <v>199.84533081130553</v>
      </c>
      <c r="N3" s="65">
        <f>IF(RES_hh_fech!N3=0,0,RES_hh_fech!N3/RES_summary!N$19)</f>
        <v>187.51922715932608</v>
      </c>
      <c r="O3" s="65">
        <f>IF(RES_hh_fech!O3=0,0,RES_hh_fech!O3/RES_summary!O$19)</f>
        <v>182.60533718114246</v>
      </c>
      <c r="P3" s="65">
        <f>IF(RES_hh_fech!P3=0,0,RES_hh_fech!P3/RES_summary!P$19)</f>
        <v>152.4767816509584</v>
      </c>
      <c r="Q3" s="65">
        <f>IF(RES_hh_fech!Q3=0,0,RES_hh_fech!Q3/RES_summary!Q$19)</f>
        <v>169.23805950900069</v>
      </c>
      <c r="R3" s="65">
        <f>IF(RES_hh_fech!R3=0,0,RES_hh_fech!R3/RES_summary!R$19)</f>
        <v>169.39219858734012</v>
      </c>
      <c r="S3" s="65">
        <f>IF(RES_hh_fech!S3=0,0,RES_hh_fech!S3/RES_summary!S$19)</f>
        <v>164.33139418625146</v>
      </c>
      <c r="T3" s="65">
        <f>IF(RES_hh_fech!T3=0,0,RES_hh_fech!T3/RES_summary!T$19)</f>
        <v>150.56225051023381</v>
      </c>
      <c r="U3" s="65">
        <f>IF(RES_hh_fech!U3=0,0,RES_hh_fech!U3/RES_summary!U$19)</f>
        <v>143.5535042774427</v>
      </c>
      <c r="V3" s="65">
        <f>IF(RES_hh_fech!V3=0,0,RES_hh_fech!V3/RES_summary!V$19)</f>
        <v>142.8492451879882</v>
      </c>
      <c r="W3" s="65">
        <f>IF(RES_hh_fech!W3=0,0,RES_hh_fech!W3/RES_summary!W$19)</f>
        <v>151.14761692485666</v>
      </c>
      <c r="X3" s="65">
        <f>IF(RES_hh_fech!X3=0,0,RES_hh_fech!X3/RES_summary!X$19)</f>
        <v>130.52803152359115</v>
      </c>
      <c r="Y3" s="65">
        <f>IF(RES_hh_fech!Y3=0,0,RES_hh_fech!Y3/RES_summary!Y$19)</f>
        <v>126.73877760665378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198.8989681563998</v>
      </c>
      <c r="C4" s="69">
        <f>IF(RES_hh_fech!C4=0,0,RES_hh_fech!C4/RES_summary!C$19)</f>
        <v>215.67174708218607</v>
      </c>
      <c r="D4" s="69">
        <f>IF(RES_hh_fech!D4=0,0,RES_hh_fech!D4/RES_summary!D$19)</f>
        <v>199.2835415331736</v>
      </c>
      <c r="E4" s="69">
        <f>IF(RES_hh_fech!E4=0,0,RES_hh_fech!E4/RES_summary!E$19)</f>
        <v>217.35988426636962</v>
      </c>
      <c r="F4" s="69">
        <f>IF(RES_hh_fech!F4=0,0,RES_hh_fech!F4/RES_summary!F$19)</f>
        <v>208.76335181216453</v>
      </c>
      <c r="G4" s="69">
        <f>IF(RES_hh_fech!G4=0,0,RES_hh_fech!G4/RES_summary!G$19)</f>
        <v>218.51041958756122</v>
      </c>
      <c r="H4" s="69">
        <f>IF(RES_hh_fech!H4=0,0,RES_hh_fech!H4/RES_summary!H$19)</f>
        <v>189.63027806554504</v>
      </c>
      <c r="I4" s="69">
        <f>IF(RES_hh_fech!I4=0,0,RES_hh_fech!I4/RES_summary!I$19)</f>
        <v>181.90412076299486</v>
      </c>
      <c r="J4" s="69">
        <f>IF(RES_hh_fech!J4=0,0,RES_hh_fech!J4/RES_summary!J$19)</f>
        <v>185.65823299192857</v>
      </c>
      <c r="K4" s="69">
        <f>IF(RES_hh_fech!K4=0,0,RES_hh_fech!K4/RES_summary!K$19)</f>
        <v>172.38952616207084</v>
      </c>
      <c r="L4" s="69">
        <f>IF(RES_hh_fech!L4=0,0,RES_hh_fech!L4/RES_summary!L$19)</f>
        <v>172.94335474039244</v>
      </c>
      <c r="M4" s="69">
        <f>IF(RES_hh_fech!M4=0,0,RES_hh_fech!M4/RES_summary!M$19)</f>
        <v>158.73622743815616</v>
      </c>
      <c r="N4" s="69">
        <f>IF(RES_hh_fech!N4=0,0,RES_hh_fech!N4/RES_summary!N$19)</f>
        <v>147.65690912992204</v>
      </c>
      <c r="O4" s="69">
        <f>IF(RES_hh_fech!O4=0,0,RES_hh_fech!O4/RES_summary!O$19)</f>
        <v>143.60694751513222</v>
      </c>
      <c r="P4" s="69">
        <f>IF(RES_hh_fech!P4=0,0,RES_hh_fech!P4/RES_summary!P$19)</f>
        <v>115.11476124805804</v>
      </c>
      <c r="Q4" s="69">
        <f>IF(RES_hh_fech!Q4=0,0,RES_hh_fech!Q4/RES_summary!Q$19)</f>
        <v>131.06217353448216</v>
      </c>
      <c r="R4" s="69">
        <f>IF(RES_hh_fech!R4=0,0,RES_hh_fech!R4/RES_summary!R$19)</f>
        <v>132.71009576643982</v>
      </c>
      <c r="S4" s="69">
        <f>IF(RES_hh_fech!S4=0,0,RES_hh_fech!S4/RES_summary!S$19)</f>
        <v>127.60943736593931</v>
      </c>
      <c r="T4" s="69">
        <f>IF(RES_hh_fech!T4=0,0,RES_hh_fech!T4/RES_summary!T$19)</f>
        <v>115.38549987934493</v>
      </c>
      <c r="U4" s="69">
        <f>IF(RES_hh_fech!U4=0,0,RES_hh_fech!U4/RES_summary!U$19)</f>
        <v>109.53774694625261</v>
      </c>
      <c r="V4" s="69">
        <f>IF(RES_hh_fech!V4=0,0,RES_hh_fech!V4/RES_summary!V$19)</f>
        <v>108.44359398775765</v>
      </c>
      <c r="W4" s="69">
        <f>IF(RES_hh_fech!W4=0,0,RES_hh_fech!W4/RES_summary!W$19)</f>
        <v>116.84413245324987</v>
      </c>
      <c r="X4" s="69">
        <f>IF(RES_hh_fech!X4=0,0,RES_hh_fech!X4/RES_summary!X$19)</f>
        <v>98.96622117721185</v>
      </c>
      <c r="Y4" s="69">
        <f>IF(RES_hh_fech!Y4=0,0,RES_hh_fech!Y4/RES_summary!Y$19)</f>
        <v>97.168707839637179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184.81246648523779</v>
      </c>
      <c r="C6" s="72">
        <f>IF(RES_hh_fech!C6=0,0,RES_hh_fech!C6/RES_summary!C$19)</f>
        <v>177.3108382047356</v>
      </c>
      <c r="D6" s="72">
        <f>IF(RES_hh_fech!D6=0,0,RES_hh_fech!D6/RES_summary!D$19)</f>
        <v>207.76145770966261</v>
      </c>
      <c r="E6" s="72">
        <f>IF(RES_hh_fech!E6=0,0,RES_hh_fech!E6/RES_summary!E$19)</f>
        <v>265.86861861208325</v>
      </c>
      <c r="F6" s="72">
        <f>IF(RES_hh_fech!F6=0,0,RES_hh_fech!F6/RES_summary!F$19)</f>
        <v>217.34028316029534</v>
      </c>
      <c r="G6" s="72">
        <f>IF(RES_hh_fech!G6=0,0,RES_hh_fech!G6/RES_summary!G$19)</f>
        <v>233.67473982450576</v>
      </c>
      <c r="H6" s="72">
        <f>IF(RES_hh_fech!H6=0,0,RES_hh_fech!H6/RES_summary!H$19)</f>
        <v>175.0236312944057</v>
      </c>
      <c r="I6" s="72">
        <f>IF(RES_hh_fech!I6=0,0,RES_hh_fech!I6/RES_summary!I$19)</f>
        <v>186.13767845477147</v>
      </c>
      <c r="J6" s="72">
        <f>IF(RES_hh_fech!J6=0,0,RES_hh_fech!J6/RES_summary!J$19)</f>
        <v>252.69110776905544</v>
      </c>
      <c r="K6" s="72">
        <f>IF(RES_hh_fech!K6=0,0,RES_hh_fech!K6/RES_summary!K$19)</f>
        <v>175.20596127909073</v>
      </c>
      <c r="L6" s="72">
        <f>IF(RES_hh_fech!L6=0,0,RES_hh_fech!L6/RES_summary!L$19)</f>
        <v>177.1743693267876</v>
      </c>
      <c r="M6" s="72">
        <f>IF(RES_hh_fech!M6=0,0,RES_hh_fech!M6/RES_summary!M$19)</f>
        <v>198.75800127967901</v>
      </c>
      <c r="N6" s="72">
        <f>IF(RES_hh_fech!N6=0,0,RES_hh_fech!N6/RES_summary!N$19)</f>
        <v>186.72210958869675</v>
      </c>
      <c r="O6" s="72">
        <f>IF(RES_hh_fech!O6=0,0,RES_hh_fech!O6/RES_summary!O$19)</f>
        <v>138.75870935139744</v>
      </c>
      <c r="P6" s="72">
        <f>IF(RES_hh_fech!P6=0,0,RES_hh_fech!P6/RES_summary!P$19)</f>
        <v>81.252025971070509</v>
      </c>
      <c r="Q6" s="72">
        <f>IF(RES_hh_fech!Q6=0,0,RES_hh_fech!Q6/RES_summary!Q$19)</f>
        <v>175.08204262202432</v>
      </c>
      <c r="R6" s="72">
        <f>IF(RES_hh_fech!R6=0,0,RES_hh_fech!R6/RES_summary!R$19)</f>
        <v>166.55506661654749</v>
      </c>
      <c r="S6" s="72">
        <f>IF(RES_hh_fech!S6=0,0,RES_hh_fech!S6/RES_summary!S$19)</f>
        <v>166.14575140453925</v>
      </c>
      <c r="T6" s="72">
        <f>IF(RES_hh_fech!T6=0,0,RES_hh_fech!T6/RES_summary!T$19)</f>
        <v>136.55803226431951</v>
      </c>
      <c r="U6" s="72">
        <f>IF(RES_hh_fech!U6=0,0,RES_hh_fech!U6/RES_summary!U$19)</f>
        <v>139.12368301170852</v>
      </c>
      <c r="V6" s="72">
        <f>IF(RES_hh_fech!V6=0,0,RES_hh_fech!V6/RES_summary!V$19)</f>
        <v>92.084650986066436</v>
      </c>
      <c r="W6" s="72">
        <f>IF(RES_hh_fech!W6=0,0,RES_hh_fech!W6/RES_summary!W$19)</f>
        <v>137.71134724214895</v>
      </c>
      <c r="X6" s="72">
        <f>IF(RES_hh_fech!X6=0,0,RES_hh_fech!X6/RES_summary!X$19)</f>
        <v>127.6604339896067</v>
      </c>
      <c r="Y6" s="72">
        <f>IF(RES_hh_fech!Y6=0,0,RES_hh_fech!Y6/RES_summary!Y$19)</f>
        <v>118.0281345357886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202.55303138310794</v>
      </c>
      <c r="C7" s="72">
        <f>IF(RES_hh_fech!C7=0,0,RES_hh_fech!C7/RES_summary!C$19)</f>
        <v>191.47201998325545</v>
      </c>
      <c r="D7" s="72">
        <f>IF(RES_hh_fech!D7=0,0,RES_hh_fech!D7/RES_summary!D$19)</f>
        <v>224.70670638964933</v>
      </c>
      <c r="E7" s="72">
        <f>IF(RES_hh_fech!E7=0,0,RES_hh_fech!E7/RES_summary!E$19)</f>
        <v>245.95173143708689</v>
      </c>
      <c r="F7" s="72">
        <f>IF(RES_hh_fech!F7=0,0,RES_hh_fech!F7/RES_summary!F$19)</f>
        <v>237.2533718256262</v>
      </c>
      <c r="G7" s="72">
        <f>IF(RES_hh_fech!G7=0,0,RES_hh_fech!G7/RES_summary!G$19)</f>
        <v>229.38465023835388</v>
      </c>
      <c r="H7" s="72">
        <f>IF(RES_hh_fech!H7=0,0,RES_hh_fech!H7/RES_summary!H$19)</f>
        <v>230.16918810225746</v>
      </c>
      <c r="I7" s="72">
        <f>IF(RES_hh_fech!I7=0,0,RES_hh_fech!I7/RES_summary!I$19)</f>
        <v>188.97610657650347</v>
      </c>
      <c r="J7" s="72">
        <f>IF(RES_hh_fech!J7=0,0,RES_hh_fech!J7/RES_summary!J$19)</f>
        <v>212.374402180685</v>
      </c>
      <c r="K7" s="72">
        <f>IF(RES_hh_fech!K7=0,0,RES_hh_fech!K7/RES_summary!K$19)</f>
        <v>205.18053222881269</v>
      </c>
      <c r="L7" s="72">
        <f>IF(RES_hh_fech!L7=0,0,RES_hh_fech!L7/RES_summary!L$19)</f>
        <v>219.49035832059673</v>
      </c>
      <c r="M7" s="72">
        <f>IF(RES_hh_fech!M7=0,0,RES_hh_fech!M7/RES_summary!M$19)</f>
        <v>187.79409988867374</v>
      </c>
      <c r="N7" s="72">
        <f>IF(RES_hh_fech!N7=0,0,RES_hh_fech!N7/RES_summary!N$19)</f>
        <v>179.42605957997884</v>
      </c>
      <c r="O7" s="72">
        <f>IF(RES_hh_fech!O7=0,0,RES_hh_fech!O7/RES_summary!O$19)</f>
        <v>167.86218386308184</v>
      </c>
      <c r="P7" s="72">
        <f>IF(RES_hh_fech!P7=0,0,RES_hh_fech!P7/RES_summary!P$19)</f>
        <v>146.26993036624407</v>
      </c>
      <c r="Q7" s="72">
        <f>IF(RES_hh_fech!Q7=0,0,RES_hh_fech!Q7/RES_summary!Q$19)</f>
        <v>162.56973203137852</v>
      </c>
      <c r="R7" s="72">
        <f>IF(RES_hh_fech!R7=0,0,RES_hh_fech!R7/RES_summary!R$19)</f>
        <v>164.12629490311741</v>
      </c>
      <c r="S7" s="72">
        <f>IF(RES_hh_fech!S7=0,0,RES_hh_fech!S7/RES_summary!S$19)</f>
        <v>156.03843152335639</v>
      </c>
      <c r="T7" s="72">
        <f>IF(RES_hh_fech!T7=0,0,RES_hh_fech!T7/RES_summary!T$19)</f>
        <v>142.13148480101384</v>
      </c>
      <c r="U7" s="72">
        <f>IF(RES_hh_fech!U7=0,0,RES_hh_fech!U7/RES_summary!U$19)</f>
        <v>140.67149893686027</v>
      </c>
      <c r="V7" s="72">
        <f>IF(RES_hh_fech!V7=0,0,RES_hh_fech!V7/RES_summary!V$19)</f>
        <v>157.78362614899973</v>
      </c>
      <c r="W7" s="72">
        <f>IF(RES_hh_fech!W7=0,0,RES_hh_fech!W7/RES_summary!W$19)</f>
        <v>127.13736273276825</v>
      </c>
      <c r="X7" s="72">
        <f>IF(RES_hh_fech!X7=0,0,RES_hh_fech!X7/RES_summary!X$19)</f>
        <v>134.35458894369157</v>
      </c>
      <c r="Y7" s="72">
        <f>IF(RES_hh_fech!Y7=0,0,RES_hh_fech!Y7/RES_summary!Y$19)</f>
        <v>124.60648317528116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192.86984224736756</v>
      </c>
      <c r="C8" s="72">
        <f>IF(RES_hh_fech!C8=0,0,RES_hh_fech!C8/RES_summary!C$19)</f>
        <v>199.37154057509693</v>
      </c>
      <c r="D8" s="72">
        <f>IF(RES_hh_fech!D8=0,0,RES_hh_fech!D8/RES_summary!D$19)</f>
        <v>187.56026616596313</v>
      </c>
      <c r="E8" s="72">
        <f>IF(RES_hh_fech!E8=0,0,RES_hh_fech!E8/RES_summary!E$19)</f>
        <v>210.04809064380314</v>
      </c>
      <c r="F8" s="72">
        <f>IF(RES_hh_fech!F8=0,0,RES_hh_fech!F8/RES_summary!F$19)</f>
        <v>214.28854482515322</v>
      </c>
      <c r="G8" s="72">
        <f>IF(RES_hh_fech!G8=0,0,RES_hh_fech!G8/RES_summary!G$19)</f>
        <v>213.43988933520572</v>
      </c>
      <c r="H8" s="72">
        <f>IF(RES_hh_fech!H8=0,0,RES_hh_fech!H8/RES_summary!H$19)</f>
        <v>190.3309748591991</v>
      </c>
      <c r="I8" s="72">
        <f>IF(RES_hh_fech!I8=0,0,RES_hh_fech!I8/RES_summary!I$19)</f>
        <v>171.42009793321441</v>
      </c>
      <c r="J8" s="72">
        <f>IF(RES_hh_fech!J8=0,0,RES_hh_fech!J8/RES_summary!J$19)</f>
        <v>189.16928665451709</v>
      </c>
      <c r="K8" s="72">
        <f>IF(RES_hh_fech!K8=0,0,RES_hh_fech!K8/RES_summary!K$19)</f>
        <v>180.68009119421333</v>
      </c>
      <c r="L8" s="72">
        <f>IF(RES_hh_fech!L8=0,0,RES_hh_fech!L8/RES_summary!L$19)</f>
        <v>181.42181808075117</v>
      </c>
      <c r="M8" s="72">
        <f>IF(RES_hh_fech!M8=0,0,RES_hh_fech!M8/RES_summary!M$19)</f>
        <v>168.47730991193436</v>
      </c>
      <c r="N8" s="72">
        <f>IF(RES_hh_fech!N8=0,0,RES_hh_fech!N8/RES_summary!N$19)</f>
        <v>167.52607157668632</v>
      </c>
      <c r="O8" s="72">
        <f>IF(RES_hh_fech!O8=0,0,RES_hh_fech!O8/RES_summary!O$19)</f>
        <v>163.36626172715162</v>
      </c>
      <c r="P8" s="72">
        <f>IF(RES_hh_fech!P8=0,0,RES_hh_fech!P8/RES_summary!P$19)</f>
        <v>122.23756208758591</v>
      </c>
      <c r="Q8" s="72">
        <f>IF(RES_hh_fech!Q8=0,0,RES_hh_fech!Q8/RES_summary!Q$19)</f>
        <v>142.2270565496506</v>
      </c>
      <c r="R8" s="72">
        <f>IF(RES_hh_fech!R8=0,0,RES_hh_fech!R8/RES_summary!R$19)</f>
        <v>149.61902166296537</v>
      </c>
      <c r="S8" s="72">
        <f>IF(RES_hh_fech!S8=0,0,RES_hh_fech!S8/RES_summary!S$19)</f>
        <v>145.14543781399234</v>
      </c>
      <c r="T8" s="72">
        <f>IF(RES_hh_fech!T8=0,0,RES_hh_fech!T8/RES_summary!T$19)</f>
        <v>129.11277375459667</v>
      </c>
      <c r="U8" s="72">
        <f>IF(RES_hh_fech!U8=0,0,RES_hh_fech!U8/RES_summary!U$19)</f>
        <v>121.39932617352139</v>
      </c>
      <c r="V8" s="72">
        <f>IF(RES_hh_fech!V8=0,0,RES_hh_fech!V8/RES_summary!V$19)</f>
        <v>119.04708264224233</v>
      </c>
      <c r="W8" s="72">
        <f>IF(RES_hh_fech!W8=0,0,RES_hh_fech!W8/RES_summary!W$19)</f>
        <v>131.50487539500858</v>
      </c>
      <c r="X8" s="72">
        <f>IF(RES_hh_fech!X8=0,0,RES_hh_fech!X8/RES_summary!X$19)</f>
        <v>116.7584919446591</v>
      </c>
      <c r="Y8" s="72">
        <f>IF(RES_hh_fech!Y8=0,0,RES_hh_fech!Y8/RES_summary!Y$19)</f>
        <v>104.23106885146422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223.42082327786019</v>
      </c>
      <c r="C9" s="72">
        <f>IF(RES_hh_fech!C9=0,0,RES_hh_fech!C9/RES_summary!C$19)</f>
        <v>267.10797141125437</v>
      </c>
      <c r="D9" s="72">
        <f>IF(RES_hh_fech!D9=0,0,RES_hh_fech!D9/RES_summary!D$19)</f>
        <v>204.13270509627199</v>
      </c>
      <c r="E9" s="72">
        <f>IF(RES_hh_fech!E9=0,0,RES_hh_fech!E9/RES_summary!E$19)</f>
        <v>219.92722446213855</v>
      </c>
      <c r="F9" s="72">
        <f>IF(RES_hh_fech!F9=0,0,RES_hh_fech!F9/RES_summary!F$19)</f>
        <v>208.20351674681069</v>
      </c>
      <c r="G9" s="72">
        <f>IF(RES_hh_fech!G9=0,0,RES_hh_fech!G9/RES_summary!G$19)</f>
        <v>235.81254944231608</v>
      </c>
      <c r="H9" s="72">
        <f>IF(RES_hh_fech!H9=0,0,RES_hh_fech!H9/RES_summary!H$19)</f>
        <v>185.32820798156376</v>
      </c>
      <c r="I9" s="72">
        <f>IF(RES_hh_fech!I9=0,0,RES_hh_fech!I9/RES_summary!I$19)</f>
        <v>197.96509925553562</v>
      </c>
      <c r="J9" s="72">
        <f>IF(RES_hh_fech!J9=0,0,RES_hh_fech!J9/RES_summary!J$19)</f>
        <v>187.93353192161263</v>
      </c>
      <c r="K9" s="72">
        <f>IF(RES_hh_fech!K9=0,0,RES_hh_fech!K9/RES_summary!K$19)</f>
        <v>172.52870942386247</v>
      </c>
      <c r="L9" s="72">
        <f>IF(RES_hh_fech!L9=0,0,RES_hh_fech!L9/RES_summary!L$19)</f>
        <v>167.60865890132845</v>
      </c>
      <c r="M9" s="72">
        <f>IF(RES_hh_fech!M9=0,0,RES_hh_fech!M9/RES_summary!M$19)</f>
        <v>160.67694513896663</v>
      </c>
      <c r="N9" s="72">
        <f>IF(RES_hh_fech!N9=0,0,RES_hh_fech!N9/RES_summary!N$19)</f>
        <v>147.91403681175836</v>
      </c>
      <c r="O9" s="72">
        <f>IF(RES_hh_fech!O9=0,0,RES_hh_fech!O9/RES_summary!O$19)</f>
        <v>148.61806864838513</v>
      </c>
      <c r="P9" s="72">
        <f>IF(RES_hh_fech!P9=0,0,RES_hh_fech!P9/RES_summary!P$19)</f>
        <v>119.98374855432664</v>
      </c>
      <c r="Q9" s="72">
        <f>IF(RES_hh_fech!Q9=0,0,RES_hh_fech!Q9/RES_summary!Q$19)</f>
        <v>138.59704438505133</v>
      </c>
      <c r="R9" s="72">
        <f>IF(RES_hh_fech!R9=0,0,RES_hh_fech!R9/RES_summary!R$19)</f>
        <v>141.33256451425996</v>
      </c>
      <c r="S9" s="72">
        <f>IF(RES_hh_fech!S9=0,0,RES_hh_fech!S9/RES_summary!S$19)</f>
        <v>138.13779764792037</v>
      </c>
      <c r="T9" s="72">
        <f>IF(RES_hh_fech!T9=0,0,RES_hh_fech!T9/RES_summary!T$19)</f>
        <v>125.66701506704854</v>
      </c>
      <c r="U9" s="72">
        <f>IF(RES_hh_fech!U9=0,0,RES_hh_fech!U9/RES_summary!U$19)</f>
        <v>118.62720245195362</v>
      </c>
      <c r="V9" s="72">
        <f>IF(RES_hh_fech!V9=0,0,RES_hh_fech!V9/RES_summary!V$19)</f>
        <v>116.28605928173877</v>
      </c>
      <c r="W9" s="72">
        <f>IF(RES_hh_fech!W9=0,0,RES_hh_fech!W9/RES_summary!W$19)</f>
        <v>136.07415531523966</v>
      </c>
      <c r="X9" s="72">
        <f>IF(RES_hh_fech!X9=0,0,RES_hh_fech!X9/RES_summary!X$19)</f>
        <v>110.83914588032196</v>
      </c>
      <c r="Y9" s="72">
        <f>IF(RES_hh_fech!Y9=0,0,RES_hh_fech!Y9/RES_summary!Y$19)</f>
        <v>107.80565908840504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126.0963834707391</v>
      </c>
      <c r="C11" s="72">
        <f>IF(RES_hh_fech!C11=0,0,RES_hh_fech!C11/RES_summary!C$19)</f>
        <v>140.08786641695954</v>
      </c>
      <c r="D11" s="72">
        <f>IF(RES_hh_fech!D11=0,0,RES_hh_fech!D11/RES_summary!D$19)</f>
        <v>130.77033521812132</v>
      </c>
      <c r="E11" s="72">
        <f>IF(RES_hh_fech!E11=0,0,RES_hh_fech!E11/RES_summary!E$19)</f>
        <v>136.82165477519567</v>
      </c>
      <c r="F11" s="72">
        <f>IF(RES_hh_fech!F11=0,0,RES_hh_fech!F11/RES_summary!F$19)</f>
        <v>142.7168267092855</v>
      </c>
      <c r="G11" s="72">
        <f>IF(RES_hh_fech!G11=0,0,RES_hh_fech!G11/RES_summary!G$19)</f>
        <v>148.66120218435728</v>
      </c>
      <c r="H11" s="72">
        <f>IF(RES_hh_fech!H11=0,0,RES_hh_fech!H11/RES_summary!H$19)</f>
        <v>133.83486538893112</v>
      </c>
      <c r="I11" s="72">
        <f>IF(RES_hh_fech!I11=0,0,RES_hh_fech!I11/RES_summary!I$19)</f>
        <v>126.26537459503213</v>
      </c>
      <c r="J11" s="72">
        <f>IF(RES_hh_fech!J11=0,0,RES_hh_fech!J11/RES_summary!J$19)</f>
        <v>133.92593633431511</v>
      </c>
      <c r="K11" s="72">
        <f>IF(RES_hh_fech!K11=0,0,RES_hh_fech!K11/RES_summary!K$19)</f>
        <v>127.79619616872809</v>
      </c>
      <c r="L11" s="72">
        <f>IF(RES_hh_fech!L11=0,0,RES_hh_fech!L11/RES_summary!L$19)</f>
        <v>135.96252813261034</v>
      </c>
      <c r="M11" s="72">
        <f>IF(RES_hh_fech!M11=0,0,RES_hh_fech!M11/RES_summary!M$19)</f>
        <v>122.63182975018528</v>
      </c>
      <c r="N11" s="72">
        <f>IF(RES_hh_fech!N11=0,0,RES_hh_fech!N11/RES_summary!N$19)</f>
        <v>116.69564133291165</v>
      </c>
      <c r="O11" s="72">
        <f>IF(RES_hh_fech!O11=0,0,RES_hh_fech!O11/RES_summary!O$19)</f>
        <v>118.45115308635583</v>
      </c>
      <c r="P11" s="72">
        <f>IF(RES_hh_fech!P11=0,0,RES_hh_fech!P11/RES_summary!P$19)</f>
        <v>93.612810873846854</v>
      </c>
      <c r="Q11" s="72">
        <f>IF(RES_hh_fech!Q11=0,0,RES_hh_fech!Q11/RES_summary!Q$19)</f>
        <v>111.23221552820581</v>
      </c>
      <c r="R11" s="72">
        <f>IF(RES_hh_fech!R11=0,0,RES_hh_fech!R11/RES_summary!R$19)</f>
        <v>118.57560665568629</v>
      </c>
      <c r="S11" s="72">
        <f>IF(RES_hh_fech!S11=0,0,RES_hh_fech!S11/RES_summary!S$19)</f>
        <v>112.57236461081817</v>
      </c>
      <c r="T11" s="72">
        <f>IF(RES_hh_fech!T11=0,0,RES_hh_fech!T11/RES_summary!T$19)</f>
        <v>104.30115464469976</v>
      </c>
      <c r="U11" s="72">
        <f>IF(RES_hh_fech!U11=0,0,RES_hh_fech!U11/RES_summary!U$19)</f>
        <v>101.06052313028411</v>
      </c>
      <c r="V11" s="72">
        <f>IF(RES_hh_fech!V11=0,0,RES_hh_fech!V11/RES_summary!V$19)</f>
        <v>101.82976838781471</v>
      </c>
      <c r="W11" s="72">
        <f>IF(RES_hh_fech!W11=0,0,RES_hh_fech!W11/RES_summary!W$19)</f>
        <v>113.15239731898187</v>
      </c>
      <c r="X11" s="72">
        <f>IF(RES_hh_fech!X11=0,0,RES_hh_fech!X11/RES_summary!X$19)</f>
        <v>97.411094407541526</v>
      </c>
      <c r="Y11" s="72">
        <f>IF(RES_hh_fech!Y11=0,0,RES_hh_fech!Y11/RES_summary!Y$19)</f>
        <v>95.736306050865707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65.36600946941158</v>
      </c>
      <c r="C12" s="72">
        <f>IF(RES_hh_fech!C12=0,0,RES_hh_fech!C12/RES_summary!C$19)</f>
        <v>69.872536537070985</v>
      </c>
      <c r="D12" s="72">
        <f>IF(RES_hh_fech!D12=0,0,RES_hh_fech!D12/RES_summary!D$19)</f>
        <v>60.780533574279929</v>
      </c>
      <c r="E12" s="72">
        <f>IF(RES_hh_fech!E12=0,0,RES_hh_fech!E12/RES_summary!E$19)</f>
        <v>61.33937526232851</v>
      </c>
      <c r="F12" s="72">
        <f>IF(RES_hh_fech!F12=0,0,RES_hh_fech!F12/RES_summary!F$19)</f>
        <v>60.887744483985891</v>
      </c>
      <c r="G12" s="72">
        <f>IF(RES_hh_fech!G12=0,0,RES_hh_fech!G12/RES_summary!G$19)</f>
        <v>61.227157598581989</v>
      </c>
      <c r="H12" s="72">
        <f>IF(RES_hh_fech!H12=0,0,RES_hh_fech!H12/RES_summary!H$19)</f>
        <v>54.44337376465932</v>
      </c>
      <c r="I12" s="72">
        <f>IF(RES_hh_fech!I12=0,0,RES_hh_fech!I12/RES_summary!I$19)</f>
        <v>49.816071787546093</v>
      </c>
      <c r="J12" s="72">
        <f>IF(RES_hh_fech!J12=0,0,RES_hh_fech!J12/RES_summary!J$19)</f>
        <v>49.656163934298107</v>
      </c>
      <c r="K12" s="72">
        <f>IF(RES_hh_fech!K12=0,0,RES_hh_fech!K12/RES_summary!K$19)</f>
        <v>46.09458316447045</v>
      </c>
      <c r="L12" s="72">
        <f>IF(RES_hh_fech!L12=0,0,RES_hh_fech!L12/RES_summary!L$19)</f>
        <v>43.793292973443421</v>
      </c>
      <c r="M12" s="72">
        <f>IF(RES_hh_fech!M12=0,0,RES_hh_fech!M12/RES_summary!M$19)</f>
        <v>38.490024141856473</v>
      </c>
      <c r="N12" s="72">
        <f>IF(RES_hh_fech!N12=0,0,RES_hh_fech!N12/RES_summary!N$19)</f>
        <v>39.038148588404717</v>
      </c>
      <c r="O12" s="72">
        <f>IF(RES_hh_fech!O12=0,0,RES_hh_fech!O12/RES_summary!O$19)</f>
        <v>36.175537005674521</v>
      </c>
      <c r="P12" s="72">
        <f>IF(RES_hh_fech!P12=0,0,RES_hh_fech!P12/RES_summary!P$19)</f>
        <v>28.985025450452568</v>
      </c>
      <c r="Q12" s="72">
        <f>IF(RES_hh_fech!Q12=0,0,RES_hh_fech!Q12/RES_summary!Q$19)</f>
        <v>32.295190941752665</v>
      </c>
      <c r="R12" s="72">
        <f>IF(RES_hh_fech!R12=0,0,RES_hh_fech!R12/RES_summary!R$19)</f>
        <v>33.291315326421078</v>
      </c>
      <c r="S12" s="72">
        <f>IF(RES_hh_fech!S12=0,0,RES_hh_fech!S12/RES_summary!S$19)</f>
        <v>30.791291965664119</v>
      </c>
      <c r="T12" s="72">
        <f>IF(RES_hh_fech!T12=0,0,RES_hh_fech!T12/RES_summary!T$19)</f>
        <v>27.750909086811156</v>
      </c>
      <c r="U12" s="72">
        <f>IF(RES_hh_fech!U12=0,0,RES_hh_fech!U12/RES_summary!U$19)</f>
        <v>27.017022770443504</v>
      </c>
      <c r="V12" s="72">
        <f>IF(RES_hh_fech!V12=0,0,RES_hh_fech!V12/RES_summary!V$19)</f>
        <v>26.409154918901304</v>
      </c>
      <c r="W12" s="72">
        <f>IF(RES_hh_fech!W12=0,0,RES_hh_fech!W12/RES_summary!W$19)</f>
        <v>27.828322141550572</v>
      </c>
      <c r="X12" s="72">
        <f>IF(RES_hh_fech!X12=0,0,RES_hh_fech!X12/RES_summary!X$19)</f>
        <v>25.368373912092167</v>
      </c>
      <c r="Y12" s="72">
        <f>IF(RES_hh_fech!Y12=0,0,RES_hh_fech!Y12/RES_summary!Y$19)</f>
        <v>24.509828885220553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142.88326249881138</v>
      </c>
      <c r="C13" s="74">
        <f>IF(RES_hh_fech!C13=0,0,RES_hh_fech!C13/RES_summary!C$19)</f>
        <v>148.70715290322454</v>
      </c>
      <c r="D13" s="74">
        <f>IF(RES_hh_fech!D13=0,0,RES_hh_fech!D13/RES_summary!D$19)</f>
        <v>144.55552430032492</v>
      </c>
      <c r="E13" s="74">
        <f>IF(RES_hh_fech!E13=0,0,RES_hh_fech!E13/RES_summary!E$19)</f>
        <v>169.30722873374529</v>
      </c>
      <c r="F13" s="74">
        <f>IF(RES_hh_fech!F13=0,0,RES_hh_fech!F13/RES_summary!F$19)</f>
        <v>159.34765154674346</v>
      </c>
      <c r="G13" s="74">
        <f>IF(RES_hh_fech!G13=0,0,RES_hh_fech!G13/RES_summary!G$19)</f>
        <v>154.71095588846717</v>
      </c>
      <c r="H13" s="74">
        <f>IF(RES_hh_fech!H13=0,0,RES_hh_fech!H13/RES_summary!H$19)</f>
        <v>150.82092190661393</v>
      </c>
      <c r="I13" s="74">
        <f>IF(RES_hh_fech!I13=0,0,RES_hh_fech!I13/RES_summary!I$19)</f>
        <v>129.67000595832488</v>
      </c>
      <c r="J13" s="74">
        <f>IF(RES_hh_fech!J13=0,0,RES_hh_fech!J13/RES_summary!J$19)</f>
        <v>149.11839352728933</v>
      </c>
      <c r="K13" s="74">
        <f>IF(RES_hh_fech!K13=0,0,RES_hh_fech!K13/RES_summary!K$19)</f>
        <v>147.91452822632931</v>
      </c>
      <c r="L13" s="74">
        <f>IF(RES_hh_fech!L13=0,0,RES_hh_fech!L13/RES_summary!L$19)</f>
        <v>148.09952866527567</v>
      </c>
      <c r="M13" s="74">
        <f>IF(RES_hh_fech!M13=0,0,RES_hh_fech!M13/RES_summary!M$19)</f>
        <v>127.59980605069102</v>
      </c>
      <c r="N13" s="74">
        <f>IF(RES_hh_fech!N13=0,0,RES_hh_fech!N13/RES_summary!N$19)</f>
        <v>120.31373623066102</v>
      </c>
      <c r="O13" s="74">
        <f>IF(RES_hh_fech!O13=0,0,RES_hh_fech!O13/RES_summary!O$19)</f>
        <v>119.17701337834542</v>
      </c>
      <c r="P13" s="74">
        <f>IF(RES_hh_fech!P13=0,0,RES_hh_fech!P13/RES_summary!P$19)</f>
        <v>131.8190983614887</v>
      </c>
      <c r="Q13" s="74">
        <f>IF(RES_hh_fech!Q13=0,0,RES_hh_fech!Q13/RES_summary!Q$19)</f>
        <v>98.161349956500999</v>
      </c>
      <c r="R13" s="74">
        <f>IF(RES_hh_fech!R13=0,0,RES_hh_fech!R13/RES_summary!R$19)</f>
        <v>88.013833486665348</v>
      </c>
      <c r="S13" s="74">
        <f>IF(RES_hh_fech!S13=0,0,RES_hh_fech!S13/RES_summary!S$19)</f>
        <v>87.949497337790632</v>
      </c>
      <c r="T13" s="74">
        <f>IF(RES_hh_fech!T13=0,0,RES_hh_fech!T13/RES_summary!T$19)</f>
        <v>103.16973669250756</v>
      </c>
      <c r="U13" s="74">
        <f>IF(RES_hh_fech!U13=0,0,RES_hh_fech!U13/RES_summary!U$19)</f>
        <v>107.34202949171716</v>
      </c>
      <c r="V13" s="74">
        <f>IF(RES_hh_fech!V13=0,0,RES_hh_fech!V13/RES_summary!V$19)</f>
        <v>116.97425837522448</v>
      </c>
      <c r="W13" s="74">
        <f>IF(RES_hh_fech!W13=0,0,RES_hh_fech!W13/RES_summary!W$19)</f>
        <v>97.205455235440979</v>
      </c>
      <c r="X13" s="74">
        <f>IF(RES_hh_fech!X13=0,0,RES_hh_fech!X13/RES_summary!X$19)</f>
        <v>72.118268868055182</v>
      </c>
      <c r="Y13" s="74">
        <f>IF(RES_hh_fech!Y13=0,0,RES_hh_fech!Y13/RES_summary!Y$19)</f>
        <v>117.71195655075968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1.4894876586156442</v>
      </c>
      <c r="C14" s="76">
        <f>IF(RES_hh_fech!C14=0,0,RES_hh_fech!C14/RES_summary!C$19)</f>
        <v>1.5157000803225651</v>
      </c>
      <c r="D14" s="76">
        <f>IF(RES_hh_fech!D14=0,0,RES_hh_fech!D14/RES_summary!D$19)</f>
        <v>1.5224754864112704</v>
      </c>
      <c r="E14" s="76">
        <f>IF(RES_hh_fech!E14=0,0,RES_hh_fech!E14/RES_summary!E$19)</f>
        <v>1.6984877676972912</v>
      </c>
      <c r="F14" s="76">
        <f>IF(RES_hh_fech!F14=0,0,RES_hh_fech!F14/RES_summary!F$19)</f>
        <v>1.6364455281255916</v>
      </c>
      <c r="G14" s="76">
        <f>IF(RES_hh_fech!G14=0,0,RES_hh_fech!G14/RES_summary!G$19)</f>
        <v>1.5834350139734301</v>
      </c>
      <c r="H14" s="76">
        <f>IF(RES_hh_fech!H14=0,0,RES_hh_fech!H14/RES_summary!H$19)</f>
        <v>1.3989730986359712</v>
      </c>
      <c r="I14" s="76">
        <f>IF(RES_hh_fech!I14=0,0,RES_hh_fech!I14/RES_summary!I$19)</f>
        <v>1.2347054205634702</v>
      </c>
      <c r="J14" s="76">
        <f>IF(RES_hh_fech!J14=0,0,RES_hh_fech!J14/RES_summary!J$19)</f>
        <v>1.3227800931553049</v>
      </c>
      <c r="K14" s="76">
        <f>IF(RES_hh_fech!K14=0,0,RES_hh_fech!K14/RES_summary!K$19)</f>
        <v>1.2414137849530886</v>
      </c>
      <c r="L14" s="76">
        <f>IF(RES_hh_fech!L14=0,0,RES_hh_fech!L14/RES_summary!L$19)</f>
        <v>1.2712948149301515</v>
      </c>
      <c r="M14" s="76">
        <f>IF(RES_hh_fech!M14=0,0,RES_hh_fech!M14/RES_summary!M$19)</f>
        <v>1.1599998792972817</v>
      </c>
      <c r="N14" s="76">
        <f>IF(RES_hh_fech!N14=0,0,RES_hh_fech!N14/RES_summary!N$19)</f>
        <v>1.0912811663167412</v>
      </c>
      <c r="O14" s="76">
        <f>IF(RES_hh_fech!O14=0,0,RES_hh_fech!O14/RES_summary!O$19)</f>
        <v>1.0543141408080881</v>
      </c>
      <c r="P14" s="76">
        <f>IF(RES_hh_fech!P14=0,0,RES_hh_fech!P14/RES_summary!P$19)</f>
        <v>0.83267948911462031</v>
      </c>
      <c r="Q14" s="76">
        <f>IF(RES_hh_fech!Q14=0,0,RES_hh_fech!Q14/RES_summary!Q$19)</f>
        <v>0.96613103938067357</v>
      </c>
      <c r="R14" s="76">
        <f>IF(RES_hh_fech!R14=0,0,RES_hh_fech!R14/RES_summary!R$19)</f>
        <v>0.99487822763008393</v>
      </c>
      <c r="S14" s="76">
        <f>IF(RES_hh_fech!S14=0,0,RES_hh_fech!S14/RES_summary!S$19)</f>
        <v>0.98421900380057947</v>
      </c>
      <c r="T14" s="76">
        <f>IF(RES_hh_fech!T14=0,0,RES_hh_fech!T14/RES_summary!T$19)</f>
        <v>0.90793300249081021</v>
      </c>
      <c r="U14" s="76">
        <f>IF(RES_hh_fech!U14=0,0,RES_hh_fech!U14/RES_summary!U$19)</f>
        <v>0.88205646960557604</v>
      </c>
      <c r="V14" s="76">
        <f>IF(RES_hh_fech!V14=0,0,RES_hh_fech!V14/RES_summary!V$19)</f>
        <v>0.89167102914277308</v>
      </c>
      <c r="W14" s="76">
        <f>IF(RES_hh_fech!W14=0,0,RES_hh_fech!W14/RES_summary!W$19)</f>
        <v>0.97408938675003975</v>
      </c>
      <c r="X14" s="76">
        <f>IF(RES_hh_fech!X14=0,0,RES_hh_fech!X14/RES_summary!X$19)</f>
        <v>0.87904770496178408</v>
      </c>
      <c r="Y14" s="76">
        <f>IF(RES_hh_fech!Y14=0,0,RES_hh_fech!Y14/RES_summary!Y$19)</f>
        <v>0.84388195662519594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0.12531324183086981</v>
      </c>
      <c r="C15" s="69">
        <f>IF(RES_hh_fech!C15=0,0,RES_hh_fech!C15/RES_summary!C$19)</f>
        <v>0.14577188658303775</v>
      </c>
      <c r="D15" s="69">
        <f>IF(RES_hh_fech!D15=0,0,RES_hh_fech!D15/RES_summary!D$19)</f>
        <v>0.17092403071970128</v>
      </c>
      <c r="E15" s="69">
        <f>IF(RES_hh_fech!E15=0,0,RES_hh_fech!E15/RES_summary!E$19)</f>
        <v>0.38894957509025657</v>
      </c>
      <c r="F15" s="69">
        <f>IF(RES_hh_fech!F15=0,0,RES_hh_fech!F15/RES_summary!F$19)</f>
        <v>0.22365754676714661</v>
      </c>
      <c r="G15" s="69">
        <f>IF(RES_hh_fech!G15=0,0,RES_hh_fech!G15/RES_summary!G$19)</f>
        <v>0.27551166766837781</v>
      </c>
      <c r="H15" s="69">
        <f>IF(RES_hh_fech!H15=0,0,RES_hh_fech!H15/RES_summary!H$19)</f>
        <v>0.39528325182354873</v>
      </c>
      <c r="I15" s="69">
        <f>IF(RES_hh_fech!I15=0,0,RES_hh_fech!I15/RES_summary!I$19)</f>
        <v>0.43937481907860793</v>
      </c>
      <c r="J15" s="69">
        <f>IF(RES_hh_fech!J15=0,0,RES_hh_fech!J15/RES_summary!J$19)</f>
        <v>0.5014913465109323</v>
      </c>
      <c r="K15" s="69">
        <f>IF(RES_hh_fech!K15=0,0,RES_hh_fech!K15/RES_summary!K$19)</f>
        <v>0.55444408849170479</v>
      </c>
      <c r="L15" s="69">
        <f>IF(RES_hh_fech!L15=0,0,RES_hh_fech!L15/RES_summary!L$19)</f>
        <v>0.68476106147941596</v>
      </c>
      <c r="M15" s="69">
        <f>IF(RES_hh_fech!M15=0,0,RES_hh_fech!M15/RES_summary!M$19)</f>
        <v>0.74505941072363069</v>
      </c>
      <c r="N15" s="69">
        <f>IF(RES_hh_fech!N15=0,0,RES_hh_fech!N15/RES_summary!N$19)</f>
        <v>1.3166332664188367</v>
      </c>
      <c r="O15" s="69">
        <f>IF(RES_hh_fech!O15=0,0,RES_hh_fech!O15/RES_summary!O$19)</f>
        <v>1.2860429170961123</v>
      </c>
      <c r="P15" s="69">
        <f>IF(RES_hh_fech!P15=0,0,RES_hh_fech!P15/RES_summary!P$19)</f>
        <v>0.48681613417830877</v>
      </c>
      <c r="Q15" s="69">
        <f>IF(RES_hh_fech!Q15=0,0,RES_hh_fech!Q15/RES_summary!Q$19)</f>
        <v>1.4920408421081768</v>
      </c>
      <c r="R15" s="69">
        <f>IF(RES_hh_fech!R15=0,0,RES_hh_fech!R15/RES_summary!R$19)</f>
        <v>0.93445678965676704</v>
      </c>
      <c r="S15" s="69">
        <f>IF(RES_hh_fech!S15=0,0,RES_hh_fech!S15/RES_summary!S$19)</f>
        <v>1.60141145170745</v>
      </c>
      <c r="T15" s="69">
        <f>IF(RES_hh_fech!T15=0,0,RES_hh_fech!T15/RES_summary!T$19)</f>
        <v>1.2425215613271769</v>
      </c>
      <c r="U15" s="69">
        <f>IF(RES_hh_fech!U15=0,0,RES_hh_fech!U15/RES_summary!U$19)</f>
        <v>1.7524720737905986</v>
      </c>
      <c r="V15" s="69">
        <f>IF(RES_hh_fech!V15=0,0,RES_hh_fech!V15/RES_summary!V$19)</f>
        <v>0.91169766077811731</v>
      </c>
      <c r="W15" s="69">
        <f>IF(RES_hh_fech!W15=0,0,RES_hh_fech!W15/RES_summary!W$19)</f>
        <v>1.6121371944714167</v>
      </c>
      <c r="X15" s="69">
        <f>IF(RES_hh_fech!X15=0,0,RES_hh_fech!X15/RES_summary!X$19)</f>
        <v>2.0211577041150188</v>
      </c>
      <c r="Y15" s="69">
        <f>IF(RES_hh_fech!Y15=0,0,RES_hh_fech!Y15/RES_summary!Y$19)</f>
        <v>1.3863279557467294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0.12531324183086981</v>
      </c>
      <c r="C16" s="72">
        <f>IF(RES_hh_fech!C16=0,0,RES_hh_fech!C16/RES_summary!C$19)</f>
        <v>0.14577188658303775</v>
      </c>
      <c r="D16" s="72">
        <f>IF(RES_hh_fech!D16=0,0,RES_hh_fech!D16/RES_summary!D$19)</f>
        <v>0.17092403071970128</v>
      </c>
      <c r="E16" s="72">
        <f>IF(RES_hh_fech!E16=0,0,RES_hh_fech!E16/RES_summary!E$19)</f>
        <v>0.38894957509025657</v>
      </c>
      <c r="F16" s="72">
        <f>IF(RES_hh_fech!F16=0,0,RES_hh_fech!F16/RES_summary!F$19)</f>
        <v>0.22365754676714661</v>
      </c>
      <c r="G16" s="72">
        <f>IF(RES_hh_fech!G16=0,0,RES_hh_fech!G16/RES_summary!G$19)</f>
        <v>0.27551166766837781</v>
      </c>
      <c r="H16" s="72">
        <f>IF(RES_hh_fech!H16=0,0,RES_hh_fech!H16/RES_summary!H$19)</f>
        <v>0.39528325182354873</v>
      </c>
      <c r="I16" s="72">
        <f>IF(RES_hh_fech!I16=0,0,RES_hh_fech!I16/RES_summary!I$19)</f>
        <v>0.43937481907860793</v>
      </c>
      <c r="J16" s="72">
        <f>IF(RES_hh_fech!J16=0,0,RES_hh_fech!J16/RES_summary!J$19)</f>
        <v>0.5014913465109323</v>
      </c>
      <c r="K16" s="72">
        <f>IF(RES_hh_fech!K16=0,0,RES_hh_fech!K16/RES_summary!K$19)</f>
        <v>0.55444408849170479</v>
      </c>
      <c r="L16" s="72">
        <f>IF(RES_hh_fech!L16=0,0,RES_hh_fech!L16/RES_summary!L$19)</f>
        <v>0.68476106147941596</v>
      </c>
      <c r="M16" s="72">
        <f>IF(RES_hh_fech!M16=0,0,RES_hh_fech!M16/RES_summary!M$19)</f>
        <v>0.74505941072363069</v>
      </c>
      <c r="N16" s="72">
        <f>IF(RES_hh_fech!N16=0,0,RES_hh_fech!N16/RES_summary!N$19)</f>
        <v>1.3166332664188367</v>
      </c>
      <c r="O16" s="72">
        <f>IF(RES_hh_fech!O16=0,0,RES_hh_fech!O16/RES_summary!O$19)</f>
        <v>1.2860429170961123</v>
      </c>
      <c r="P16" s="72">
        <f>IF(RES_hh_fech!P16=0,0,RES_hh_fech!P16/RES_summary!P$19)</f>
        <v>0.48681613417830877</v>
      </c>
      <c r="Q16" s="72">
        <f>IF(RES_hh_fech!Q16=0,0,RES_hh_fech!Q16/RES_summary!Q$19)</f>
        <v>1.4920408421081768</v>
      </c>
      <c r="R16" s="72">
        <f>IF(RES_hh_fech!R16=0,0,RES_hh_fech!R16/RES_summary!R$19)</f>
        <v>0.93445678965676704</v>
      </c>
      <c r="S16" s="72">
        <f>IF(RES_hh_fech!S16=0,0,RES_hh_fech!S16/RES_summary!S$19)</f>
        <v>1.60141145170745</v>
      </c>
      <c r="T16" s="72">
        <f>IF(RES_hh_fech!T16=0,0,RES_hh_fech!T16/RES_summary!T$19)</f>
        <v>1.2425215613271769</v>
      </c>
      <c r="U16" s="72">
        <f>IF(RES_hh_fech!U16=0,0,RES_hh_fech!U16/RES_summary!U$19)</f>
        <v>1.7524720737905986</v>
      </c>
      <c r="V16" s="72">
        <f>IF(RES_hh_fech!V16=0,0,RES_hh_fech!V16/RES_summary!V$19)</f>
        <v>0.91169766077811731</v>
      </c>
      <c r="W16" s="72">
        <f>IF(RES_hh_fech!W16=0,0,RES_hh_fech!W16/RES_summary!W$19)</f>
        <v>1.6121371944714167</v>
      </c>
      <c r="X16" s="72">
        <f>IF(RES_hh_fech!X16=0,0,RES_hh_fech!X16/RES_summary!X$19)</f>
        <v>2.0211577041150188</v>
      </c>
      <c r="Y16" s="72">
        <f>IF(RES_hh_fech!Y16=0,0,RES_hh_fech!Y16/RES_summary!Y$19)</f>
        <v>1.3863279557467294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35.616981876424369</v>
      </c>
      <c r="C17" s="69">
        <f>IF(RES_hh_fech!C17=0,0,RES_hh_fech!C17/RES_summary!C$19)</f>
        <v>33.678410034497617</v>
      </c>
      <c r="D17" s="69">
        <f>IF(RES_hh_fech!D17=0,0,RES_hh_fech!D17/RES_summary!D$19)</f>
        <v>35.609816488960412</v>
      </c>
      <c r="E17" s="69">
        <f>IF(RES_hh_fech!E17=0,0,RES_hh_fech!E17/RES_summary!E$19)</f>
        <v>38.261444624997587</v>
      </c>
      <c r="F17" s="69">
        <f>IF(RES_hh_fech!F17=0,0,RES_hh_fech!F17/RES_summary!F$19)</f>
        <v>39.196970016801977</v>
      </c>
      <c r="G17" s="69">
        <f>IF(RES_hh_fech!G17=0,0,RES_hh_fech!G17/RES_summary!G$19)</f>
        <v>35.372021309332389</v>
      </c>
      <c r="H17" s="69">
        <f>IF(RES_hh_fech!H17=0,0,RES_hh_fech!H17/RES_summary!H$19)</f>
        <v>37.453422401506906</v>
      </c>
      <c r="I17" s="69">
        <f>IF(RES_hh_fech!I17=0,0,RES_hh_fech!I17/RES_summary!I$19)</f>
        <v>33.667025534771099</v>
      </c>
      <c r="J17" s="69">
        <f>IF(RES_hh_fech!J17=0,0,RES_hh_fech!J17/RES_summary!J$19)</f>
        <v>34.980684915442488</v>
      </c>
      <c r="K17" s="69">
        <f>IF(RES_hh_fech!K17=0,0,RES_hh_fech!K17/RES_summary!K$19)</f>
        <v>34.548184907049084</v>
      </c>
      <c r="L17" s="69">
        <f>IF(RES_hh_fech!L17=0,0,RES_hh_fech!L17/RES_summary!L$19)</f>
        <v>33.106954766478545</v>
      </c>
      <c r="M17" s="69">
        <f>IF(RES_hh_fech!M17=0,0,RES_hh_fech!M17/RES_summary!M$19)</f>
        <v>32.322341064458818</v>
      </c>
      <c r="N17" s="69">
        <f>IF(RES_hh_fech!N17=0,0,RES_hh_fech!N17/RES_summary!N$19)</f>
        <v>30.711576323471885</v>
      </c>
      <c r="O17" s="69">
        <f>IF(RES_hh_fech!O17=0,0,RES_hh_fech!O17/RES_summary!O$19)</f>
        <v>29.931271554378792</v>
      </c>
      <c r="P17" s="69">
        <f>IF(RES_hh_fech!P17=0,0,RES_hh_fech!P17/RES_summary!P$19)</f>
        <v>28.997335906250367</v>
      </c>
      <c r="Q17" s="69">
        <f>IF(RES_hh_fech!Q17=0,0,RES_hh_fech!Q17/RES_summary!Q$19)</f>
        <v>28.844422760330094</v>
      </c>
      <c r="R17" s="69">
        <f>IF(RES_hh_fech!R17=0,0,RES_hh_fech!R17/RES_summary!R$19)</f>
        <v>28.091008505784465</v>
      </c>
      <c r="S17" s="69">
        <f>IF(RES_hh_fech!S17=0,0,RES_hh_fech!S17/RES_summary!S$19)</f>
        <v>27.662654442291679</v>
      </c>
      <c r="T17" s="69">
        <f>IF(RES_hh_fech!T17=0,0,RES_hh_fech!T17/RES_summary!T$19)</f>
        <v>26.75928079611802</v>
      </c>
      <c r="U17" s="69">
        <f>IF(RES_hh_fech!U17=0,0,RES_hh_fech!U17/RES_summary!U$19)</f>
        <v>25.479705485970033</v>
      </c>
      <c r="V17" s="69">
        <f>IF(RES_hh_fech!V17=0,0,RES_hh_fech!V17/RES_summary!V$19)</f>
        <v>24.576794437109605</v>
      </c>
      <c r="W17" s="69">
        <f>IF(RES_hh_fech!W17=0,0,RES_hh_fech!W17/RES_summary!W$19)</f>
        <v>23.887391579375652</v>
      </c>
      <c r="X17" s="69">
        <f>IF(RES_hh_fech!X17=0,0,RES_hh_fech!X17/RES_summary!X$19)</f>
        <v>22.816054207747264</v>
      </c>
      <c r="Y17" s="69">
        <f>IF(RES_hh_fech!Y17=0,0,RES_hh_fech!Y17/RES_summary!Y$19)</f>
        <v>22.008548441951195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35.898764743602285</v>
      </c>
      <c r="C19" s="72">
        <f>IF(RES_hh_fech!C19=0,0,RES_hh_fech!C19/RES_summary!C$19)</f>
        <v>31.76293294617496</v>
      </c>
      <c r="D19" s="72">
        <f>IF(RES_hh_fech!D19=0,0,RES_hh_fech!D19/RES_summary!D$19)</f>
        <v>40.384312866964343</v>
      </c>
      <c r="E19" s="72">
        <f>IF(RES_hh_fech!E19=0,0,RES_hh_fech!E19/RES_summary!E$19)</f>
        <v>37.445724023436334</v>
      </c>
      <c r="F19" s="72">
        <f>IF(RES_hh_fech!F19=0,0,RES_hh_fech!F19/RES_summary!F$19)</f>
        <v>36.483996993517039</v>
      </c>
      <c r="G19" s="72">
        <f>IF(RES_hh_fech!G19=0,0,RES_hh_fech!G19/RES_summary!G$19)</f>
        <v>39.514142351002</v>
      </c>
      <c r="H19" s="72">
        <f>IF(RES_hh_fech!H19=0,0,RES_hh_fech!H19/RES_summary!H$19)</f>
        <v>34.054105227654389</v>
      </c>
      <c r="I19" s="72">
        <f>IF(RES_hh_fech!I19=0,0,RES_hh_fech!I19/RES_summary!I$19)</f>
        <v>34.915259616441681</v>
      </c>
      <c r="J19" s="72">
        <f>IF(RES_hh_fech!J19=0,0,RES_hh_fech!J19/RES_summary!J$19)</f>
        <v>38.450262845709894</v>
      </c>
      <c r="K19" s="72">
        <f>IF(RES_hh_fech!K19=0,0,RES_hh_fech!K19/RES_summary!K$19)</f>
        <v>35.050459945011646</v>
      </c>
      <c r="L19" s="72">
        <f>IF(RES_hh_fech!L19=0,0,RES_hh_fech!L19/RES_summary!L$19)</f>
        <v>33.562702480878059</v>
      </c>
      <c r="M19" s="72">
        <f>IF(RES_hh_fech!M19=0,0,RES_hh_fech!M19/RES_summary!M$19)</f>
        <v>40.840415407467361</v>
      </c>
      <c r="N19" s="72">
        <f>IF(RES_hh_fech!N19=0,0,RES_hh_fech!N19/RES_summary!N$19)</f>
        <v>36.200445600277035</v>
      </c>
      <c r="O19" s="72">
        <f>IF(RES_hh_fech!O19=0,0,RES_hh_fech!O19/RES_summary!O$19)</f>
        <v>29.530531103311226</v>
      </c>
      <c r="P19" s="72">
        <f>IF(RES_hh_fech!P19=0,0,RES_hh_fech!P19/RES_summary!P$19)</f>
        <v>22.67786006115653</v>
      </c>
      <c r="Q19" s="72">
        <f>IF(RES_hh_fech!Q19=0,0,RES_hh_fech!Q19/RES_summary!Q$19)</f>
        <v>35.194679600452069</v>
      </c>
      <c r="R19" s="72">
        <f>IF(RES_hh_fech!R19=0,0,RES_hh_fech!R19/RES_summary!R$19)</f>
        <v>29.875657135172094</v>
      </c>
      <c r="S19" s="72">
        <f>IF(RES_hh_fech!S19=0,0,RES_hh_fech!S19/RES_summary!S$19)</f>
        <v>31.579037945158834</v>
      </c>
      <c r="T19" s="72">
        <f>IF(RES_hh_fech!T19=0,0,RES_hh_fech!T19/RES_summary!T$19)</f>
        <v>29.169986968237687</v>
      </c>
      <c r="U19" s="72">
        <f>IF(RES_hh_fech!U19=0,0,RES_hh_fech!U19/RES_summary!U$19)</f>
        <v>29.963200044181207</v>
      </c>
      <c r="V19" s="72">
        <f>IF(RES_hh_fech!V19=0,0,RES_hh_fech!V19/RES_summary!V$19)</f>
        <v>20.016635991019935</v>
      </c>
      <c r="W19" s="72">
        <f>IF(RES_hh_fech!W19=0,0,RES_hh_fech!W19/RES_summary!W$19)</f>
        <v>22.892675377615134</v>
      </c>
      <c r="X19" s="72">
        <f>IF(RES_hh_fech!X19=0,0,RES_hh_fech!X19/RES_summary!X$19)</f>
        <v>24.133198422271118</v>
      </c>
      <c r="Y19" s="72">
        <f>IF(RES_hh_fech!Y19=0,0,RES_hh_fech!Y19/RES_summary!Y$19)</f>
        <v>22.970049794428149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37.255320666373521</v>
      </c>
      <c r="C20" s="72">
        <f>IF(RES_hh_fech!C20=0,0,RES_hh_fech!C20/RES_summary!C$19)</f>
        <v>30.607429278616596</v>
      </c>
      <c r="D20" s="72">
        <f>IF(RES_hh_fech!D20=0,0,RES_hh_fech!D20/RES_summary!D$19)</f>
        <v>41.075325537136358</v>
      </c>
      <c r="E20" s="72">
        <f>IF(RES_hh_fech!E20=0,0,RES_hh_fech!E20/RES_summary!E$19)</f>
        <v>45.304622810288329</v>
      </c>
      <c r="F20" s="72">
        <f>IF(RES_hh_fech!F20=0,0,RES_hh_fech!F20/RES_summary!F$19)</f>
        <v>46.382476677381987</v>
      </c>
      <c r="G20" s="72">
        <f>IF(RES_hh_fech!G20=0,0,RES_hh_fech!G20/RES_summary!G$19)</f>
        <v>38.486558484999456</v>
      </c>
      <c r="H20" s="72">
        <f>IF(RES_hh_fech!H20=0,0,RES_hh_fech!H20/RES_summary!H$19)</f>
        <v>46.820659202416152</v>
      </c>
      <c r="I20" s="72">
        <f>IF(RES_hh_fech!I20=0,0,RES_hh_fech!I20/RES_summary!I$19)</f>
        <v>35.758152801107272</v>
      </c>
      <c r="J20" s="72">
        <f>IF(RES_hh_fech!J20=0,0,RES_hh_fech!J20/RES_summary!J$19)</f>
        <v>40.920452964229128</v>
      </c>
      <c r="K20" s="72">
        <f>IF(RES_hh_fech!K20=0,0,RES_hh_fech!K20/RES_summary!K$19)</f>
        <v>42.249547234014628</v>
      </c>
      <c r="L20" s="72">
        <f>IF(RES_hh_fech!L20=0,0,RES_hh_fech!L20/RES_summary!L$19)</f>
        <v>43.552878373714982</v>
      </c>
      <c r="M20" s="72">
        <f>IF(RES_hh_fech!M20=0,0,RES_hh_fech!M20/RES_summary!M$19)</f>
        <v>38.781244180773996</v>
      </c>
      <c r="N20" s="72">
        <f>IF(RES_hh_fech!N20=0,0,RES_hh_fech!N20/RES_summary!N$19)</f>
        <v>37.683947408144142</v>
      </c>
      <c r="O20" s="72">
        <f>IF(RES_hh_fech!O20=0,0,RES_hh_fech!O20/RES_summary!O$19)</f>
        <v>35.006672181802152</v>
      </c>
      <c r="P20" s="72">
        <f>IF(RES_hh_fech!P20=0,0,RES_hh_fech!P20/RES_summary!P$19)</f>
        <v>37.172281308589618</v>
      </c>
      <c r="Q20" s="72">
        <f>IF(RES_hh_fech!Q20=0,0,RES_hh_fech!Q20/RES_summary!Q$19)</f>
        <v>34.901530162586162</v>
      </c>
      <c r="R20" s="72">
        <f>IF(RES_hh_fech!R20=0,0,RES_hh_fech!R20/RES_summary!R$19)</f>
        <v>32.726203398382538</v>
      </c>
      <c r="S20" s="72">
        <f>IF(RES_hh_fech!S20=0,0,RES_hh_fech!S20/RES_summary!S$19)</f>
        <v>31.454648528818918</v>
      </c>
      <c r="T20" s="72">
        <f>IF(RES_hh_fech!T20=0,0,RES_hh_fech!T20/RES_summary!T$19)</f>
        <v>30.926909369426607</v>
      </c>
      <c r="U20" s="72">
        <f>IF(RES_hh_fech!U20=0,0,RES_hh_fech!U20/RES_summary!U$19)</f>
        <v>30.40336714409305</v>
      </c>
      <c r="V20" s="72">
        <f>IF(RES_hh_fech!V20=0,0,RES_hh_fech!V20/RES_summary!V$19)</f>
        <v>32.946938645673278</v>
      </c>
      <c r="W20" s="72">
        <f>IF(RES_hh_fech!W20=0,0,RES_hh_fech!W20/RES_summary!W$19)</f>
        <v>23.550573148428374</v>
      </c>
      <c r="X20" s="72">
        <f>IF(RES_hh_fech!X20=0,0,RES_hh_fech!X20/RES_summary!X$19)</f>
        <v>27.773179404814186</v>
      </c>
      <c r="Y20" s="72">
        <f>IF(RES_hh_fech!Y20=0,0,RES_hh_fech!Y20/RES_summary!Y$19)</f>
        <v>25.823789909103574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38.258354536620509</v>
      </c>
      <c r="C21" s="72">
        <f>IF(RES_hh_fech!C21=0,0,RES_hh_fech!C21/RES_summary!C$19)</f>
        <v>34.251562674157533</v>
      </c>
      <c r="D21" s="72">
        <f>IF(RES_hh_fech!D21=0,0,RES_hh_fech!D21/RES_summary!D$19)</f>
        <v>36.807409549260704</v>
      </c>
      <c r="E21" s="72">
        <f>IF(RES_hh_fech!E21=0,0,RES_hh_fech!E21/RES_summary!E$19)</f>
        <v>40.452254441556299</v>
      </c>
      <c r="F21" s="72">
        <f>IF(RES_hh_fech!F21=0,0,RES_hh_fech!F21/RES_summary!F$19)</f>
        <v>43.619423571771833</v>
      </c>
      <c r="G21" s="72">
        <f>IF(RES_hh_fech!G21=0,0,RES_hh_fech!G21/RES_summary!G$19)</f>
        <v>37.145071638496816</v>
      </c>
      <c r="H21" s="72">
        <f>IF(RES_hh_fech!H21=0,0,RES_hh_fech!H21/RES_summary!H$19)</f>
        <v>40.062714332741663</v>
      </c>
      <c r="I21" s="72">
        <f>IF(RES_hh_fech!I21=0,0,RES_hh_fech!I21/RES_summary!I$19)</f>
        <v>33.463929056606268</v>
      </c>
      <c r="J21" s="72">
        <f>IF(RES_hh_fech!J21=0,0,RES_hh_fech!J21/RES_summary!J$19)</f>
        <v>37.375186522236334</v>
      </c>
      <c r="K21" s="72">
        <f>IF(RES_hh_fech!K21=0,0,RES_hh_fech!K21/RES_summary!K$19)</f>
        <v>37.608583197279572</v>
      </c>
      <c r="L21" s="72">
        <f>IF(RES_hh_fech!L21=0,0,RES_hh_fech!L21/RES_summary!L$19)</f>
        <v>35.675668662557115</v>
      </c>
      <c r="M21" s="72">
        <f>IF(RES_hh_fech!M21=0,0,RES_hh_fech!M21/RES_summary!M$19)</f>
        <v>34.900488807239455</v>
      </c>
      <c r="N21" s="72">
        <f>IF(RES_hh_fech!N21=0,0,RES_hh_fech!N21/RES_summary!N$19)</f>
        <v>34.878249228971775</v>
      </c>
      <c r="O21" s="72">
        <f>IF(RES_hh_fech!O21=0,0,RES_hh_fech!O21/RES_summary!O$19)</f>
        <v>33.61143631308007</v>
      </c>
      <c r="P21" s="72">
        <f>IF(RES_hh_fech!P21=0,0,RES_hh_fech!P21/RES_summary!P$19)</f>
        <v>30.230618019800193</v>
      </c>
      <c r="Q21" s="72">
        <f>IF(RES_hh_fech!Q21=0,0,RES_hh_fech!Q21/RES_summary!Q$19)</f>
        <v>30.522328209838633</v>
      </c>
      <c r="R21" s="72">
        <f>IF(RES_hh_fech!R21=0,0,RES_hh_fech!R21/RES_summary!R$19)</f>
        <v>30.559128082261243</v>
      </c>
      <c r="S21" s="72">
        <f>IF(RES_hh_fech!S21=0,0,RES_hh_fech!S21/RES_summary!S$19)</f>
        <v>30.302176096281205</v>
      </c>
      <c r="T21" s="72">
        <f>IF(RES_hh_fech!T21=0,0,RES_hh_fech!T21/RES_summary!T$19)</f>
        <v>28.553217727777955</v>
      </c>
      <c r="U21" s="72">
        <f>IF(RES_hh_fech!U21=0,0,RES_hh_fech!U21/RES_summary!U$19)</f>
        <v>26.757943010422416</v>
      </c>
      <c r="V21" s="72">
        <f>IF(RES_hh_fech!V21=0,0,RES_hh_fech!V21/RES_summary!V$19)</f>
        <v>25.789047424591701</v>
      </c>
      <c r="W21" s="72">
        <f>IF(RES_hh_fech!W21=0,0,RES_hh_fech!W21/RES_summary!W$19)</f>
        <v>25.068565233248673</v>
      </c>
      <c r="X21" s="72">
        <f>IF(RES_hh_fech!X21=0,0,RES_hh_fech!X21/RES_summary!X$19)</f>
        <v>24.70594156980523</v>
      </c>
      <c r="Y21" s="72">
        <f>IF(RES_hh_fech!Y21=0,0,RES_hh_fech!Y21/RES_summary!Y$19)</f>
        <v>21.376341288235096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46.953460902361023</v>
      </c>
      <c r="C22" s="72">
        <f>IF(RES_hh_fech!C22=0,0,RES_hh_fech!C22/RES_summary!C$19)</f>
        <v>48.887156663752066</v>
      </c>
      <c r="D22" s="72">
        <f>IF(RES_hh_fech!D22=0,0,RES_hh_fech!D22/RES_summary!D$19)</f>
        <v>42.108262547757207</v>
      </c>
      <c r="E22" s="72">
        <f>IF(RES_hh_fech!E22=0,0,RES_hh_fech!E22/RES_summary!E$19)</f>
        <v>43.282232687274274</v>
      </c>
      <c r="F22" s="72">
        <f>IF(RES_hh_fech!F22=0,0,RES_hh_fech!F22/RES_summary!F$19)</f>
        <v>42.841585128903482</v>
      </c>
      <c r="G22" s="72">
        <f>IF(RES_hh_fech!G22=0,0,RES_hh_fech!G22/RES_summary!G$19)</f>
        <v>41.144852402366688</v>
      </c>
      <c r="H22" s="72">
        <f>IF(RES_hh_fech!H22=0,0,RES_hh_fech!H22/RES_summary!H$19)</f>
        <v>39.908382945612168</v>
      </c>
      <c r="I22" s="72">
        <f>IF(RES_hh_fech!I22=0,0,RES_hh_fech!I22/RES_summary!I$19)</f>
        <v>39.197903973496629</v>
      </c>
      <c r="J22" s="72">
        <f>IF(RES_hh_fech!J22=0,0,RES_hh_fech!J22/RES_summary!J$19)</f>
        <v>36.806134433726498</v>
      </c>
      <c r="K22" s="72">
        <f>IF(RES_hh_fech!K22=0,0,RES_hh_fech!K22/RES_summary!K$19)</f>
        <v>35.834921333066653</v>
      </c>
      <c r="L22" s="72">
        <f>IF(RES_hh_fech!L22=0,0,RES_hh_fech!L22/RES_summary!L$19)</f>
        <v>33.313305891881647</v>
      </c>
      <c r="M22" s="72">
        <f>IF(RES_hh_fech!M22=0,0,RES_hh_fech!M22/RES_summary!M$19)</f>
        <v>32.752322027534063</v>
      </c>
      <c r="N22" s="72">
        <f>IF(RES_hh_fech!N22=0,0,RES_hh_fech!N22/RES_summary!N$19)</f>
        <v>30.863516114759687</v>
      </c>
      <c r="O22" s="72">
        <f>IF(RES_hh_fech!O22=0,0,RES_hh_fech!O22/RES_summary!O$19)</f>
        <v>30.501268322622177</v>
      </c>
      <c r="P22" s="72">
        <f>IF(RES_hh_fech!P22=0,0,RES_hh_fech!P22/RES_summary!P$19)</f>
        <v>28.543345783679069</v>
      </c>
      <c r="Q22" s="72">
        <f>IF(RES_hh_fech!Q22=0,0,RES_hh_fech!Q22/RES_summary!Q$19)</f>
        <v>28.994343839381539</v>
      </c>
      <c r="R22" s="72">
        <f>IF(RES_hh_fech!R22=0,0,RES_hh_fech!R22/RES_summary!R$19)</f>
        <v>28.60795973543657</v>
      </c>
      <c r="S22" s="72">
        <f>IF(RES_hh_fech!S22=0,0,RES_hh_fech!S22/RES_summary!S$19)</f>
        <v>28.0474451791024</v>
      </c>
      <c r="T22" s="72">
        <f>IF(RES_hh_fech!T22=0,0,RES_hh_fech!T22/RES_summary!T$19)</f>
        <v>27.059815479500227</v>
      </c>
      <c r="U22" s="72">
        <f>IF(RES_hh_fech!U22=0,0,RES_hh_fech!U22/RES_summary!U$19)</f>
        <v>25.840589655984793</v>
      </c>
      <c r="V22" s="72">
        <f>IF(RES_hh_fech!V22=0,0,RES_hh_fech!V22/RES_summary!V$19)</f>
        <v>23.556648060071108</v>
      </c>
      <c r="W22" s="72">
        <f>IF(RES_hh_fech!W22=0,0,RES_hh_fech!W22/RES_summary!W$19)</f>
        <v>25.040543692132413</v>
      </c>
      <c r="X22" s="72">
        <f>IF(RES_hh_fech!X22=0,0,RES_hh_fech!X22/RES_summary!X$19)</f>
        <v>22.123359467316821</v>
      </c>
      <c r="Y22" s="72">
        <f>IF(RES_hh_fech!Y22=0,0,RES_hh_fech!Y22/RES_summary!Y$19)</f>
        <v>21.395959444101894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25.734980150845818</v>
      </c>
      <c r="C24" s="72">
        <f>IF(RES_hh_fech!C24=0,0,RES_hh_fech!C24/RES_summary!C$19)</f>
        <v>24.755628716238462</v>
      </c>
      <c r="D24" s="72">
        <f>IF(RES_hh_fech!D24=0,0,RES_hh_fech!D24/RES_summary!D$19)</f>
        <v>26.375087040129387</v>
      </c>
      <c r="E24" s="72">
        <f>IF(RES_hh_fech!E24=0,0,RES_hh_fech!E24/RES_summary!E$19)</f>
        <v>27.119551577135539</v>
      </c>
      <c r="F24" s="72">
        <f>IF(RES_hh_fech!F24=0,0,RES_hh_fech!F24/RES_summary!F$19)</f>
        <v>29.872292278457945</v>
      </c>
      <c r="G24" s="72">
        <f>IF(RES_hh_fech!G24=0,0,RES_hh_fech!G24/RES_summary!G$19)</f>
        <v>26.669455367872583</v>
      </c>
      <c r="H24" s="72">
        <f>IF(RES_hh_fech!H24=0,0,RES_hh_fech!H24/RES_summary!H$19)</f>
        <v>29.047027862782379</v>
      </c>
      <c r="I24" s="72">
        <f>IF(RES_hh_fech!I24=0,0,RES_hh_fech!I24/RES_summary!I$19)</f>
        <v>25.451102001031668</v>
      </c>
      <c r="J24" s="72">
        <f>IF(RES_hh_fech!J24=0,0,RES_hh_fech!J24/RES_summary!J$19)</f>
        <v>27.295222576436203</v>
      </c>
      <c r="K24" s="72">
        <f>IF(RES_hh_fech!K24=0,0,RES_hh_fech!K24/RES_summary!K$19)</f>
        <v>27.3620492429135</v>
      </c>
      <c r="L24" s="72">
        <f>IF(RES_hh_fech!L24=0,0,RES_hh_fech!L24/RES_summary!L$19)</f>
        <v>27.206359137994266</v>
      </c>
      <c r="M24" s="72">
        <f>IF(RES_hh_fech!M24=0,0,RES_hh_fech!M24/RES_summary!M$19)</f>
        <v>26.007831153331747</v>
      </c>
      <c r="N24" s="72">
        <f>IF(RES_hh_fech!N24=0,0,RES_hh_fech!N24/RES_summary!N$19)</f>
        <v>24.323736196202201</v>
      </c>
      <c r="O24" s="72">
        <f>IF(RES_hh_fech!O24=0,0,RES_hh_fech!O24/RES_summary!O$19)</f>
        <v>25.156862768639858</v>
      </c>
      <c r="P24" s="72">
        <f>IF(RES_hh_fech!P24=0,0,RES_hh_fech!P24/RES_summary!P$19)</f>
        <v>25.949016017086855</v>
      </c>
      <c r="Q24" s="72">
        <f>IF(RES_hh_fech!Q24=0,0,RES_hh_fech!Q24/RES_summary!Q$19)</f>
        <v>24.370432988599362</v>
      </c>
      <c r="R24" s="72">
        <f>IF(RES_hh_fech!R24=0,0,RES_hh_fech!R24/RES_summary!R$19)</f>
        <v>23.705933938190281</v>
      </c>
      <c r="S24" s="72">
        <f>IF(RES_hh_fech!S24=0,0,RES_hh_fech!S24/RES_summary!S$19)</f>
        <v>23.223856534477985</v>
      </c>
      <c r="T24" s="72">
        <f>IF(RES_hh_fech!T24=0,0,RES_hh_fech!T24/RES_summary!T$19)</f>
        <v>22.895685826520268</v>
      </c>
      <c r="U24" s="72">
        <f>IF(RES_hh_fech!U24=0,0,RES_hh_fech!U24/RES_summary!U$19)</f>
        <v>22.614349946225577</v>
      </c>
      <c r="V24" s="72">
        <f>IF(RES_hh_fech!V24=0,0,RES_hh_fech!V24/RES_summary!V$19)</f>
        <v>22.297938900482588</v>
      </c>
      <c r="W24" s="72">
        <f>IF(RES_hh_fech!W24=0,0,RES_hh_fech!W24/RES_summary!W$19)</f>
        <v>22.032696688050578</v>
      </c>
      <c r="X24" s="72">
        <f>IF(RES_hh_fech!X24=0,0,RES_hh_fech!X24/RES_summary!X$19)</f>
        <v>20.223585950522867</v>
      </c>
      <c r="Y24" s="72">
        <f>IF(RES_hh_fech!Y24=0,0,RES_hh_fech!Y24/RES_summary!Y$19)</f>
        <v>19.525427654515457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26.454148812416481</v>
      </c>
      <c r="C25" s="74">
        <f>IF(RES_hh_fech!C25=0,0,RES_hh_fech!C25/RES_summary!C$19)</f>
        <v>25.098919255372358</v>
      </c>
      <c r="D25" s="74">
        <f>IF(RES_hh_fech!D25=0,0,RES_hh_fech!D25/RES_summary!D$19)</f>
        <v>26.630425166386946</v>
      </c>
      <c r="E25" s="74">
        <f>IF(RES_hh_fech!E25=0,0,RES_hh_fech!E25/RES_summary!E$19)</f>
        <v>30.075390563599548</v>
      </c>
      <c r="F25" s="74">
        <f>IF(RES_hh_fech!F25=0,0,RES_hh_fech!F25/RES_summary!F$19)</f>
        <v>31.065330905190752</v>
      </c>
      <c r="G25" s="74">
        <f>IF(RES_hh_fech!G25=0,0,RES_hh_fech!G25/RES_summary!G$19)</f>
        <v>27.852523894265545</v>
      </c>
      <c r="H25" s="74">
        <f>IF(RES_hh_fech!H25=0,0,RES_hh_fech!H25/RES_summary!H$19)</f>
        <v>29.587466390846089</v>
      </c>
      <c r="I25" s="74">
        <f>IF(RES_hh_fech!I25=0,0,RES_hh_fech!I25/RES_summary!I$19)</f>
        <v>26.807231035059221</v>
      </c>
      <c r="J25" s="74">
        <f>IF(RES_hh_fech!J25=0,0,RES_hh_fech!J25/RES_summary!J$19)</f>
        <v>28.652718074918649</v>
      </c>
      <c r="K25" s="74">
        <f>IF(RES_hh_fech!K25=0,0,RES_hh_fech!K25/RES_summary!K$19)</f>
        <v>27.348816168820623</v>
      </c>
      <c r="L25" s="74">
        <f>IF(RES_hh_fech!L25=0,0,RES_hh_fech!L25/RES_summary!L$19)</f>
        <v>25.761724862910807</v>
      </c>
      <c r="M25" s="74">
        <f>IF(RES_hh_fech!M25=0,0,RES_hh_fech!M25/RES_summary!M$19)</f>
        <v>25.812853010838268</v>
      </c>
      <c r="N25" s="74">
        <f>IF(RES_hh_fech!N25=0,0,RES_hh_fech!N25/RES_summary!N$19)</f>
        <v>24.094431700290823</v>
      </c>
      <c r="O25" s="74">
        <f>IF(RES_hh_fech!O25=0,0,RES_hh_fech!O25/RES_summary!O$19)</f>
        <v>23.651103350191281</v>
      </c>
      <c r="P25" s="74">
        <f>IF(RES_hh_fech!P25=0,0,RES_hh_fech!P25/RES_summary!P$19)</f>
        <v>23.651581245881253</v>
      </c>
      <c r="Q25" s="74">
        <f>IF(RES_hh_fech!Q25=0,0,RES_hh_fech!Q25/RES_summary!Q$19)</f>
        <v>23.330203605570176</v>
      </c>
      <c r="R25" s="74">
        <f>IF(RES_hh_fech!R25=0,0,RES_hh_fech!R25/RES_summary!R$19)</f>
        <v>22.654956611231192</v>
      </c>
      <c r="S25" s="74">
        <f>IF(RES_hh_fech!S25=0,0,RES_hh_fech!S25/RES_summary!S$19)</f>
        <v>22.366421761005331</v>
      </c>
      <c r="T25" s="74">
        <f>IF(RES_hh_fech!T25=0,0,RES_hh_fech!T25/RES_summary!T$19)</f>
        <v>21.763032265359797</v>
      </c>
      <c r="U25" s="74">
        <f>IF(RES_hh_fech!U25=0,0,RES_hh_fech!U25/RES_summary!U$19)</f>
        <v>20.396099214883428</v>
      </c>
      <c r="V25" s="74">
        <f>IF(RES_hh_fech!V25=0,0,RES_hh_fech!V25/RES_summary!V$19)</f>
        <v>20.83719147155065</v>
      </c>
      <c r="W25" s="74">
        <f>IF(RES_hh_fech!W25=0,0,RES_hh_fech!W25/RES_summary!W$19)</f>
        <v>20.217376850946248</v>
      </c>
      <c r="X25" s="74">
        <f>IF(RES_hh_fech!X25=0,0,RES_hh_fech!X25/RES_summary!X$19)</f>
        <v>19.985978080503497</v>
      </c>
      <c r="Y25" s="74">
        <f>IF(RES_hh_fech!Y25=0,0,RES_hh_fech!Y25/RES_summary!Y$19)</f>
        <v>20.293520719600888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13.534778348462527</v>
      </c>
      <c r="C26" s="77">
        <f>IF(RES_hh_fech!C26=0,0,RES_hh_fech!C26/RES_summary!C$19)</f>
        <v>13.158968511470931</v>
      </c>
      <c r="D26" s="77">
        <f>IF(RES_hh_fech!D26=0,0,RES_hh_fech!D26/RES_summary!D$19)</f>
        <v>13.061453721272958</v>
      </c>
      <c r="E26" s="77">
        <f>IF(RES_hh_fech!E26=0,0,RES_hh_fech!E26/RES_summary!E$19)</f>
        <v>12.45565742560194</v>
      </c>
      <c r="F26" s="77">
        <f>IF(RES_hh_fech!F26=0,0,RES_hh_fech!F26/RES_summary!F$19)</f>
        <v>12.296174769601274</v>
      </c>
      <c r="G26" s="77">
        <f>IF(RES_hh_fech!G26=0,0,RES_hh_fech!G26/RES_summary!G$19)</f>
        <v>12.628108923144195</v>
      </c>
      <c r="H26" s="77">
        <f>IF(RES_hh_fech!H26=0,0,RES_hh_fech!H26/RES_summary!H$19)</f>
        <v>13.169117969750232</v>
      </c>
      <c r="I26" s="77">
        <f>IF(RES_hh_fech!I26=0,0,RES_hh_fech!I26/RES_summary!I$19)</f>
        <v>13.893637543013357</v>
      </c>
      <c r="J26" s="77">
        <f>IF(RES_hh_fech!J26=0,0,RES_hh_fech!J26/RES_summary!J$19)</f>
        <v>14.698232450854514</v>
      </c>
      <c r="K26" s="77">
        <f>IF(RES_hh_fech!K26=0,0,RES_hh_fech!K26/RES_summary!K$19)</f>
        <v>14.824617997881839</v>
      </c>
      <c r="L26" s="77">
        <f>IF(RES_hh_fech!L26=0,0,RES_hh_fech!L26/RES_summary!L$19)</f>
        <v>14.452694441778435</v>
      </c>
      <c r="M26" s="77">
        <f>IF(RES_hh_fech!M26=0,0,RES_hh_fech!M26/RES_summary!M$19)</f>
        <v>14.44332422269264</v>
      </c>
      <c r="N26" s="77">
        <f>IF(RES_hh_fech!N26=0,0,RES_hh_fech!N26/RES_summary!N$19)</f>
        <v>14.066296203830387</v>
      </c>
      <c r="O26" s="77">
        <f>IF(RES_hh_fech!O26=0,0,RES_hh_fech!O26/RES_summary!O$19)</f>
        <v>13.983166945716309</v>
      </c>
      <c r="P26" s="77">
        <f>IF(RES_hh_fech!P26=0,0,RES_hh_fech!P26/RES_summary!P$19)</f>
        <v>13.608411869787354</v>
      </c>
      <c r="Q26" s="77">
        <f>IF(RES_hh_fech!Q26=0,0,RES_hh_fech!Q26/RES_summary!Q$19)</f>
        <v>13.604892245498036</v>
      </c>
      <c r="R26" s="77">
        <f>IF(RES_hh_fech!R26=0,0,RES_hh_fech!R26/RES_summary!R$19)</f>
        <v>13.420880291734168</v>
      </c>
      <c r="S26" s="77">
        <f>IF(RES_hh_fech!S26=0,0,RES_hh_fech!S26/RES_summary!S$19)</f>
        <v>13.355769466917817</v>
      </c>
      <c r="T26" s="77">
        <f>IF(RES_hh_fech!T26=0,0,RES_hh_fech!T26/RES_summary!T$19)</f>
        <v>13.047621870422944</v>
      </c>
      <c r="U26" s="77">
        <f>IF(RES_hh_fech!U26=0,0,RES_hh_fech!U26/RES_summary!U$19)</f>
        <v>12.866287685357399</v>
      </c>
      <c r="V26" s="77">
        <f>IF(RES_hh_fech!V26=0,0,RES_hh_fech!V26/RES_summary!V$19)</f>
        <v>11.846155835958907</v>
      </c>
      <c r="W26" s="77">
        <f>IF(RES_hh_fech!W26=0,0,RES_hh_fech!W26/RES_summary!W$19)</f>
        <v>10.148835103668379</v>
      </c>
      <c r="X26" s="77">
        <f>IF(RES_hh_fech!X26=0,0,RES_hh_fech!X26/RES_summary!X$19)</f>
        <v>8.7752244522995415</v>
      </c>
      <c r="Y26" s="77">
        <f>IF(RES_hh_fech!Y26=0,0,RES_hh_fech!Y26/RES_summary!Y$19)</f>
        <v>7.3345037571323752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10.988818374210275</v>
      </c>
      <c r="C27" s="69">
        <f>IF(RES_hh_fech!C27=0,0,RES_hh_fech!C27/RES_summary!C$19)</f>
        <v>12.177450729083262</v>
      </c>
      <c r="D27" s="69">
        <f>IF(RES_hh_fech!D27=0,0,RES_hh_fech!D27/RES_summary!D$19)</f>
        <v>11.970323532585926</v>
      </c>
      <c r="E27" s="69">
        <f>IF(RES_hh_fech!E27=0,0,RES_hh_fech!E27/RES_summary!E$19)</f>
        <v>13.45265451591257</v>
      </c>
      <c r="F27" s="69">
        <f>IF(RES_hh_fech!F27=0,0,RES_hh_fech!F27/RES_summary!F$19)</f>
        <v>12.296769667506165</v>
      </c>
      <c r="G27" s="69">
        <f>IF(RES_hh_fech!G27=0,0,RES_hh_fech!G27/RES_summary!G$19)</f>
        <v>12.40724189220156</v>
      </c>
      <c r="H27" s="69">
        <f>IF(RES_hh_fech!H27=0,0,RES_hh_fech!H27/RES_summary!H$19)</f>
        <v>11.267625066992155</v>
      </c>
      <c r="I27" s="69">
        <f>IF(RES_hh_fech!I27=0,0,RES_hh_fech!I27/RES_summary!I$19)</f>
        <v>10.96557383343783</v>
      </c>
      <c r="J27" s="69">
        <f>IF(RES_hh_fech!J27=0,0,RES_hh_fech!J27/RES_summary!J$19)</f>
        <v>11.101410223274131</v>
      </c>
      <c r="K27" s="69">
        <f>IF(RES_hh_fech!K27=0,0,RES_hh_fech!K27/RES_summary!K$19)</f>
        <v>8.8781116973155427</v>
      </c>
      <c r="L27" s="69">
        <f>IF(RES_hh_fech!L27=0,0,RES_hh_fech!L27/RES_summary!L$19)</f>
        <v>8.0519582071052334</v>
      </c>
      <c r="M27" s="69">
        <f>IF(RES_hh_fech!M27=0,0,RES_hh_fech!M27/RES_summary!M$19)</f>
        <v>8.0417028979669496</v>
      </c>
      <c r="N27" s="69">
        <f>IF(RES_hh_fech!N27=0,0,RES_hh_fech!N27/RES_summary!N$19)</f>
        <v>7.8341084395133267</v>
      </c>
      <c r="O27" s="69">
        <f>IF(RES_hh_fech!O27=0,0,RES_hh_fech!O27/RES_summary!O$19)</f>
        <v>7.7810751945353545</v>
      </c>
      <c r="P27" s="69">
        <f>IF(RES_hh_fech!P27=0,0,RES_hh_fech!P27/RES_summary!P$19)</f>
        <v>7.8778683624717267</v>
      </c>
      <c r="Q27" s="69">
        <f>IF(RES_hh_fech!Q27=0,0,RES_hh_fech!Q27/RES_summary!Q$19)</f>
        <v>7.8394223720802758</v>
      </c>
      <c r="R27" s="69">
        <f>IF(RES_hh_fech!R27=0,0,RES_hh_fech!R27/RES_summary!R$19)</f>
        <v>7.6566375254590859</v>
      </c>
      <c r="S27" s="69">
        <f>IF(RES_hh_fech!S27=0,0,RES_hh_fech!S27/RES_summary!S$19)</f>
        <v>7.45789092631302</v>
      </c>
      <c r="T27" s="69">
        <f>IF(RES_hh_fech!T27=0,0,RES_hh_fech!T27/RES_summary!T$19)</f>
        <v>7.1749482734436452</v>
      </c>
      <c r="U27" s="69">
        <f>IF(RES_hh_fech!U27=0,0,RES_hh_fech!U27/RES_summary!U$19)</f>
        <v>6.7835797714294559</v>
      </c>
      <c r="V27" s="69">
        <f>IF(RES_hh_fech!V27=0,0,RES_hh_fech!V27/RES_summary!V$19)</f>
        <v>8.917159102342838</v>
      </c>
      <c r="W27" s="69">
        <f>IF(RES_hh_fech!W27=0,0,RES_hh_fech!W27/RES_summary!W$19)</f>
        <v>8.8039556977597009</v>
      </c>
      <c r="X27" s="69">
        <f>IF(RES_hh_fech!X27=0,0,RES_hh_fech!X27/RES_summary!X$19)</f>
        <v>6.7245984345170102</v>
      </c>
      <c r="Y27" s="69">
        <f>IF(RES_hh_fech!Y27=0,0,RES_hh_fech!Y27/RES_summary!Y$19)</f>
        <v>6.1751933693187029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12.791253598542529</v>
      </c>
      <c r="C29" s="72">
        <f>IF(RES_hh_fech!C29=0,0,RES_hh_fech!C29/RES_summary!C$19)</f>
        <v>13.26423943389508</v>
      </c>
      <c r="D29" s="72">
        <f>IF(RES_hh_fech!D29=0,0,RES_hh_fech!D29/RES_summary!D$19)</f>
        <v>16.76096907736444</v>
      </c>
      <c r="E29" s="72">
        <f>IF(RES_hh_fech!E29=0,0,RES_hh_fech!E29/RES_summary!E$19)</f>
        <v>13.006297819132126</v>
      </c>
      <c r="F29" s="72">
        <f>IF(RES_hh_fech!F29=0,0,RES_hh_fech!F29/RES_summary!F$19)</f>
        <v>12.564984357818712</v>
      </c>
      <c r="G29" s="72">
        <f>IF(RES_hh_fech!G29=0,0,RES_hh_fech!G29/RES_summary!G$19)</f>
        <v>14.630896680522962</v>
      </c>
      <c r="H29" s="72">
        <f>IF(RES_hh_fech!H29=0,0,RES_hh_fech!H29/RES_summary!H$19)</f>
        <v>12.572947999960558</v>
      </c>
      <c r="I29" s="72">
        <f>IF(RES_hh_fech!I29=0,0,RES_hh_fech!I29/RES_summary!I$19)</f>
        <v>11.890360054198315</v>
      </c>
      <c r="J29" s="72">
        <f>IF(RES_hh_fech!J29=0,0,RES_hh_fech!J29/RES_summary!J$19)</f>
        <v>10.713141187933898</v>
      </c>
      <c r="K29" s="72">
        <f>IF(RES_hh_fech!K29=0,0,RES_hh_fech!K29/RES_summary!K$19)</f>
        <v>10.416067523348449</v>
      </c>
      <c r="L29" s="72">
        <f>IF(RES_hh_fech!L29=0,0,RES_hh_fech!L29/RES_summary!L$19)</f>
        <v>9.2499912901698789</v>
      </c>
      <c r="M29" s="72">
        <f>IF(RES_hh_fech!M29=0,0,RES_hh_fech!M29/RES_summary!M$19)</f>
        <v>8.8111972534951519</v>
      </c>
      <c r="N29" s="72">
        <f>IF(RES_hh_fech!N29=0,0,RES_hh_fech!N29/RES_summary!N$19)</f>
        <v>8.6691774179186893</v>
      </c>
      <c r="O29" s="72">
        <f>IF(RES_hh_fech!O29=0,0,RES_hh_fech!O29/RES_summary!O$19)</f>
        <v>8.6331237205299214</v>
      </c>
      <c r="P29" s="72">
        <f>IF(RES_hh_fech!P29=0,0,RES_hh_fech!P29/RES_summary!P$19)</f>
        <v>8.8560846661266677</v>
      </c>
      <c r="Q29" s="72">
        <f>IF(RES_hh_fech!Q29=0,0,RES_hh_fech!Q29/RES_summary!Q$19)</f>
        <v>8.7638192239209918</v>
      </c>
      <c r="R29" s="72">
        <f>IF(RES_hh_fech!R29=0,0,RES_hh_fech!R29/RES_summary!R$19)</f>
        <v>8.6363376059743633</v>
      </c>
      <c r="S29" s="72">
        <f>IF(RES_hh_fech!S29=0,0,RES_hh_fech!S29/RES_summary!S$19)</f>
        <v>8.4608588170309957</v>
      </c>
      <c r="T29" s="72">
        <f>IF(RES_hh_fech!T29=0,0,RES_hh_fech!T29/RES_summary!T$19)</f>
        <v>8.169154748671124</v>
      </c>
      <c r="U29" s="72">
        <f>IF(RES_hh_fech!U29=0,0,RES_hh_fech!U29/RES_summary!U$19)</f>
        <v>7.849910468057514</v>
      </c>
      <c r="V29" s="72">
        <f>IF(RES_hh_fech!V29=0,0,RES_hh_fech!V29/RES_summary!V$19)</f>
        <v>10.649993850228318</v>
      </c>
      <c r="W29" s="72">
        <f>IF(RES_hh_fech!W29=0,0,RES_hh_fech!W29/RES_summary!W$19)</f>
        <v>10.529339503691466</v>
      </c>
      <c r="X29" s="72">
        <f>IF(RES_hh_fech!X29=0,0,RES_hh_fech!X29/RES_summary!X$19)</f>
        <v>8.159002230795096</v>
      </c>
      <c r="Y29" s="72">
        <f>IF(RES_hh_fech!Y29=0,0,RES_hh_fech!Y29/RES_summary!Y$19)</f>
        <v>7.3757450188561275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12.066992392875004</v>
      </c>
      <c r="C30" s="72">
        <f>IF(RES_hh_fech!C30=0,0,RES_hh_fech!C30/RES_summary!C$19)</f>
        <v>12.755384806790964</v>
      </c>
      <c r="D30" s="72">
        <f>IF(RES_hh_fech!D30=0,0,RES_hh_fech!D30/RES_summary!D$19)</f>
        <v>12.635938302626755</v>
      </c>
      <c r="E30" s="72">
        <f>IF(RES_hh_fech!E30=0,0,RES_hh_fech!E30/RES_summary!E$19)</f>
        <v>15.160116467626571</v>
      </c>
      <c r="F30" s="72">
        <f>IF(RES_hh_fech!F30=0,0,RES_hh_fech!F30/RES_summary!F$19)</f>
        <v>14.590229227437476</v>
      </c>
      <c r="G30" s="72">
        <f>IF(RES_hh_fech!G30=0,0,RES_hh_fech!G30/RES_summary!G$19)</f>
        <v>13.641896211303708</v>
      </c>
      <c r="H30" s="72">
        <f>IF(RES_hh_fech!H30=0,0,RES_hh_fech!H30/RES_summary!H$19)</f>
        <v>12.673613037899759</v>
      </c>
      <c r="I30" s="72">
        <f>IF(RES_hh_fech!I30=0,0,RES_hh_fech!I30/RES_summary!I$19)</f>
        <v>11.315675481341851</v>
      </c>
      <c r="J30" s="72">
        <f>IF(RES_hh_fech!J30=0,0,RES_hh_fech!J30/RES_summary!J$19)</f>
        <v>12.384790293945455</v>
      </c>
      <c r="K30" s="72">
        <f>IF(RES_hh_fech!K30=0,0,RES_hh_fech!K30/RES_summary!K$19)</f>
        <v>9.8416434596862548</v>
      </c>
      <c r="L30" s="72">
        <f>IF(RES_hh_fech!L30=0,0,RES_hh_fech!L30/RES_summary!L$19)</f>
        <v>8.8249640924076864</v>
      </c>
      <c r="M30" s="72">
        <f>IF(RES_hh_fech!M30=0,0,RES_hh_fech!M30/RES_summary!M$19)</f>
        <v>8.7857683663725581</v>
      </c>
      <c r="N30" s="72">
        <f>IF(RES_hh_fech!N30=0,0,RES_hh_fech!N30/RES_summary!N$19)</f>
        <v>8.9822272837073882</v>
      </c>
      <c r="O30" s="72">
        <f>IF(RES_hh_fech!O30=0,0,RES_hh_fech!O30/RES_summary!O$19)</f>
        <v>8.7740593601836387</v>
      </c>
      <c r="P30" s="72">
        <f>IF(RES_hh_fech!P30=0,0,RES_hh_fech!P30/RES_summary!P$19)</f>
        <v>8.3468279767308076</v>
      </c>
      <c r="Q30" s="72">
        <f>IF(RES_hh_fech!Q30=0,0,RES_hh_fech!Q30/RES_summary!Q$19)</f>
        <v>8.8188127846465321</v>
      </c>
      <c r="R30" s="72">
        <f>IF(RES_hh_fech!R30=0,0,RES_hh_fech!R30/RES_summary!R$19)</f>
        <v>8.8915378531682414</v>
      </c>
      <c r="S30" s="72">
        <f>IF(RES_hh_fech!S30=0,0,RES_hh_fech!S30/RES_summary!S$19)</f>
        <v>8.4921963234295355</v>
      </c>
      <c r="T30" s="72">
        <f>IF(RES_hh_fech!T30=0,0,RES_hh_fech!T30/RES_summary!T$19)</f>
        <v>8.1301013970904865</v>
      </c>
      <c r="U30" s="72">
        <f>IF(RES_hh_fech!U30=0,0,RES_hh_fech!U30/RES_summary!U$19)</f>
        <v>7.8594324863237359</v>
      </c>
      <c r="V30" s="72">
        <f>IF(RES_hh_fech!V30=0,0,RES_hh_fech!V30/RES_summary!V$19)</f>
        <v>10.72968643830851</v>
      </c>
      <c r="W30" s="72">
        <f>IF(RES_hh_fech!W30=0,0,RES_hh_fech!W30/RES_summary!W$19)</f>
        <v>9.9369458191789395</v>
      </c>
      <c r="X30" s="72">
        <f>IF(RES_hh_fech!X30=0,0,RES_hh_fech!X30/RES_summary!X$19)</f>
        <v>8.2399423051597438</v>
      </c>
      <c r="Y30" s="72">
        <f>IF(RES_hh_fech!Y30=0,0,RES_hh_fech!Y30/RES_summary!Y$19)</f>
        <v>7.2850094387299373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14.283861967715032</v>
      </c>
      <c r="C31" s="72">
        <f>IF(RES_hh_fech!C31=0,0,RES_hh_fech!C31/RES_summary!C$19)</f>
        <v>17.690582526577352</v>
      </c>
      <c r="D31" s="72">
        <f>IF(RES_hh_fech!D31=0,0,RES_hh_fech!D31/RES_summary!D$19)</f>
        <v>13.82974035289366</v>
      </c>
      <c r="E31" s="72">
        <f>IF(RES_hh_fech!E31=0,0,RES_hh_fech!E31/RES_summary!E$19)</f>
        <v>15.425725945577598</v>
      </c>
      <c r="F31" s="72">
        <f>IF(RES_hh_fech!F31=0,0,RES_hh_fech!F31/RES_summary!F$19)</f>
        <v>13.796791095488192</v>
      </c>
      <c r="G31" s="72">
        <f>IF(RES_hh_fech!G31=0,0,RES_hh_fech!G31/RES_summary!G$19)</f>
        <v>15.009441339197979</v>
      </c>
      <c r="H31" s="72">
        <f>IF(RES_hh_fech!H31=0,0,RES_hh_fech!H31/RES_summary!H$19)</f>
        <v>12.890866009260906</v>
      </c>
      <c r="I31" s="72">
        <f>IF(RES_hh_fech!I31=0,0,RES_hh_fech!I31/RES_summary!I$19)</f>
        <v>13.89870663454616</v>
      </c>
      <c r="J31" s="72">
        <f>IF(RES_hh_fech!J31=0,0,RES_hh_fech!J31/RES_summary!J$19)</f>
        <v>13.083250505512659</v>
      </c>
      <c r="K31" s="72">
        <f>IF(RES_hh_fech!K31=0,0,RES_hh_fech!K31/RES_summary!K$19)</f>
        <v>10.419741466423828</v>
      </c>
      <c r="L31" s="72">
        <f>IF(RES_hh_fech!L31=0,0,RES_hh_fech!L31/RES_summary!L$19)</f>
        <v>9.6453580395431882</v>
      </c>
      <c r="M31" s="72">
        <f>IF(RES_hh_fech!M31=0,0,RES_hh_fech!M31/RES_summary!M$19)</f>
        <v>9.3924661395533775</v>
      </c>
      <c r="N31" s="72">
        <f>IF(RES_hh_fech!N31=0,0,RES_hh_fech!N31/RES_summary!N$19)</f>
        <v>9.244896254906088</v>
      </c>
      <c r="O31" s="72">
        <f>IF(RES_hh_fech!O31=0,0,RES_hh_fech!O31/RES_summary!O$19)</f>
        <v>9.2253709526613932</v>
      </c>
      <c r="P31" s="72">
        <f>IF(RES_hh_fech!P31=0,0,RES_hh_fech!P31/RES_summary!P$19)</f>
        <v>9.426364222738469</v>
      </c>
      <c r="Q31" s="72">
        <f>IF(RES_hh_fech!Q31=0,0,RES_hh_fech!Q31/RES_summary!Q$19)</f>
        <v>9.3844024786053115</v>
      </c>
      <c r="R31" s="72">
        <f>IF(RES_hh_fech!R31=0,0,RES_hh_fech!R31/RES_summary!R$19)</f>
        <v>9.2326696398633654</v>
      </c>
      <c r="S31" s="72">
        <f>IF(RES_hh_fech!S31=0,0,RES_hh_fech!S31/RES_summary!S$19)</f>
        <v>9.0435303529991025</v>
      </c>
      <c r="T31" s="72">
        <f>IF(RES_hh_fech!T31=0,0,RES_hh_fech!T31/RES_summary!T$19)</f>
        <v>8.7519869172949853</v>
      </c>
      <c r="U31" s="72">
        <f>IF(RES_hh_fech!U31=0,0,RES_hh_fech!U31/RES_summary!U$19)</f>
        <v>8.4109691399375031</v>
      </c>
      <c r="V31" s="72">
        <f>IF(RES_hh_fech!V31=0,0,RES_hh_fech!V31/RES_summary!V$19)</f>
        <v>11.138231880495528</v>
      </c>
      <c r="W31" s="72">
        <f>IF(RES_hh_fech!W31=0,0,RES_hh_fech!W31/RES_summary!W$19)</f>
        <v>11.4645175944115</v>
      </c>
      <c r="X31" s="72">
        <f>IF(RES_hh_fech!X31=0,0,RES_hh_fech!X31/RES_summary!X$19)</f>
        <v>8.5474569991991665</v>
      </c>
      <c r="Y31" s="72">
        <f>IF(RES_hh_fech!Y31=0,0,RES_hh_fech!Y31/RES_summary!Y$19)</f>
        <v>7.8825840603897834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8.9426949695782607</v>
      </c>
      <c r="C32" s="77">
        <f>IF(RES_hh_fech!C32=0,0,RES_hh_fech!C32/RES_summary!C$19)</f>
        <v>10.329873623941017</v>
      </c>
      <c r="D32" s="77">
        <f>IF(RES_hh_fech!D32=0,0,RES_hh_fech!D32/RES_summary!D$19)</f>
        <v>8.3064363804917871</v>
      </c>
      <c r="E32" s="77">
        <f>IF(RES_hh_fech!E32=0,0,RES_hh_fech!E32/RES_summary!E$19)</f>
        <v>13.136825483159797</v>
      </c>
      <c r="F32" s="77">
        <f>IF(RES_hh_fech!F32=0,0,RES_hh_fech!F32/RES_summary!F$19)</f>
        <v>11.53712741228677</v>
      </c>
      <c r="G32" s="77">
        <f>IF(RES_hh_fech!G32=0,0,RES_hh_fech!G32/RES_summary!G$19)</f>
        <v>10.411951337487849</v>
      </c>
      <c r="H32" s="77">
        <f>IF(RES_hh_fech!H32=0,0,RES_hh_fech!H32/RES_summary!H$19)</f>
        <v>10.002310321223268</v>
      </c>
      <c r="I32" s="77">
        <f>IF(RES_hh_fech!I32=0,0,RES_hh_fech!I32/RES_summary!I$19)</f>
        <v>9.7147736889496592</v>
      </c>
      <c r="J32" s="77">
        <f>IF(RES_hh_fech!J32=0,0,RES_hh_fech!J32/RES_summary!J$19)</f>
        <v>10.635948456299367</v>
      </c>
      <c r="K32" s="77">
        <f>IF(RES_hh_fech!K32=0,0,RES_hh_fech!K32/RES_summary!K$19)</f>
        <v>7.2901216510951512</v>
      </c>
      <c r="L32" s="77">
        <f>IF(RES_hh_fech!L32=0,0,RES_hh_fech!L32/RES_summary!L$19)</f>
        <v>6.6706095821628573</v>
      </c>
      <c r="M32" s="77">
        <f>IF(RES_hh_fech!M32=0,0,RES_hh_fech!M32/RES_summary!M$19)</f>
        <v>7.0082106705360276</v>
      </c>
      <c r="N32" s="77">
        <f>IF(RES_hh_fech!N32=0,0,RES_hh_fech!N32/RES_summary!N$19)</f>
        <v>6.7108040221347469</v>
      </c>
      <c r="O32" s="77">
        <f>IF(RES_hh_fech!O32=0,0,RES_hh_fech!O32/RES_summary!O$19)</f>
        <v>6.7240732312948506</v>
      </c>
      <c r="P32" s="77">
        <f>IF(RES_hh_fech!P32=0,0,RES_hh_fech!P32/RES_summary!P$19)</f>
        <v>6.8677190559280463</v>
      </c>
      <c r="Q32" s="77">
        <f>IF(RES_hh_fech!Q32=0,0,RES_hh_fech!Q32/RES_summary!Q$19)</f>
        <v>6.8383508505402144</v>
      </c>
      <c r="R32" s="77">
        <f>IF(RES_hh_fech!R32=0,0,RES_hh_fech!R32/RES_summary!R$19)</f>
        <v>6.6398890332327278</v>
      </c>
      <c r="S32" s="77">
        <f>IF(RES_hh_fech!S32=0,0,RES_hh_fech!S32/RES_summary!S$19)</f>
        <v>6.5119555698990244</v>
      </c>
      <c r="T32" s="77">
        <f>IF(RES_hh_fech!T32=0,0,RES_hh_fech!T32/RES_summary!T$19)</f>
        <v>6.2960421680282472</v>
      </c>
      <c r="U32" s="77">
        <f>IF(RES_hh_fech!U32=0,0,RES_hh_fech!U32/RES_summary!U$19)</f>
        <v>5.9000989847078129</v>
      </c>
      <c r="V32" s="77">
        <f>IF(RES_hh_fech!V32=0,0,RES_hh_fech!V32/RES_summary!V$19)</f>
        <v>7.5924674379445225</v>
      </c>
      <c r="W32" s="77">
        <f>IF(RES_hh_fech!W32=0,0,RES_hh_fech!W32/RES_summary!W$19)</f>
        <v>7.5963890200678419</v>
      </c>
      <c r="X32" s="77">
        <f>IF(RES_hh_fech!X32=0,0,RES_hh_fech!X32/RES_summary!X$19)</f>
        <v>5.7994680749216583</v>
      </c>
      <c r="Y32" s="77">
        <f>IF(RES_hh_fech!Y32=0,0,RES_hh_fech!Y32/RES_summary!Y$19)</f>
        <v>5.4541945894766517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127.29527840245974</v>
      </c>
      <c r="C3" s="65">
        <f>IF(RES_hh_tesh!C3=0,0,RES_hh_tesh!C3/RES_summary!C$19)</f>
        <v>136.96280904489285</v>
      </c>
      <c r="D3" s="65">
        <f>IF(RES_hh_tesh!D3=0,0,RES_hh_tesh!D3/RES_summary!D$19)</f>
        <v>131.2703141993324</v>
      </c>
      <c r="E3" s="65">
        <f>IF(RES_hh_tesh!E3=0,0,RES_hh_tesh!E3/RES_summary!E$19)</f>
        <v>145.29536265576792</v>
      </c>
      <c r="F3" s="65">
        <f>IF(RES_hh_tesh!F3=0,0,RES_hh_tesh!F3/RES_summary!F$19)</f>
        <v>142.8495315284664</v>
      </c>
      <c r="G3" s="65">
        <f>IF(RES_hh_tesh!G3=0,0,RES_hh_tesh!G3/RES_summary!G$19)</f>
        <v>148.64304451119628</v>
      </c>
      <c r="H3" s="65">
        <f>IF(RES_hh_tesh!H3=0,0,RES_hh_tesh!H3/RES_summary!H$19)</f>
        <v>136.61149678814652</v>
      </c>
      <c r="I3" s="65">
        <f>IF(RES_hh_tesh!I3=0,0,RES_hh_tesh!I3/RES_summary!I$19)</f>
        <v>133.26004821230617</v>
      </c>
      <c r="J3" s="65">
        <f>IF(RES_hh_tesh!J3=0,0,RES_hh_tesh!J3/RES_summary!J$19)</f>
        <v>139.10312068403658</v>
      </c>
      <c r="K3" s="65">
        <f>IF(RES_hh_tesh!K3=0,0,RES_hh_tesh!K3/RES_summary!K$19)</f>
        <v>132.76318132527862</v>
      </c>
      <c r="L3" s="65">
        <f>IF(RES_hh_tesh!L3=0,0,RES_hh_tesh!L3/RES_summary!L$19)</f>
        <v>135.08809843431914</v>
      </c>
      <c r="M3" s="65">
        <f>IF(RES_hh_tesh!M3=0,0,RES_hh_tesh!M3/RES_summary!M$19)</f>
        <v>129.6932704062402</v>
      </c>
      <c r="N3" s="65">
        <f>IF(RES_hh_tesh!N3=0,0,RES_hh_tesh!N3/RES_summary!N$19)</f>
        <v>127.32360068215655</v>
      </c>
      <c r="O3" s="65">
        <f>IF(RES_hh_tesh!O3=0,0,RES_hh_tesh!O3/RES_summary!O$19)</f>
        <v>128.06123038112801</v>
      </c>
      <c r="P3" s="65">
        <f>IF(RES_hh_tesh!P3=0,0,RES_hh_tesh!P3/RES_summary!P$19)</f>
        <v>107.4123357306234</v>
      </c>
      <c r="Q3" s="65">
        <f>IF(RES_hh_tesh!Q3=0,0,RES_hh_tesh!Q3/RES_summary!Q$19)</f>
        <v>123.61125882635773</v>
      </c>
      <c r="R3" s="65">
        <f>IF(RES_hh_tesh!R3=0,0,RES_hh_tesh!R3/RES_summary!R$19)</f>
        <v>124.92355207755831</v>
      </c>
      <c r="S3" s="65">
        <f>IF(RES_hh_tesh!S3=0,0,RES_hh_tesh!S3/RES_summary!S$19)</f>
        <v>125.44624795455634</v>
      </c>
      <c r="T3" s="65">
        <f>IF(RES_hh_tesh!T3=0,0,RES_hh_tesh!T3/RES_summary!T$19)</f>
        <v>116.87169703210532</v>
      </c>
      <c r="U3" s="65">
        <f>IF(RES_hh_tesh!U3=0,0,RES_hh_tesh!U3/RES_summary!U$19)</f>
        <v>115.64039812324108</v>
      </c>
      <c r="V3" s="65">
        <f>IF(RES_hh_tesh!V3=0,0,RES_hh_tesh!V3/RES_summary!V$19)</f>
        <v>114.84973043287326</v>
      </c>
      <c r="W3" s="65">
        <f>IF(RES_hh_tesh!W3=0,0,RES_hh_tesh!W3/RES_summary!W$19)</f>
        <v>126.18639421501047</v>
      </c>
      <c r="X3" s="65">
        <f>IF(RES_hh_tesh!X3=0,0,RES_hh_tesh!X3/RES_summary!X$19)</f>
        <v>113.44058084669584</v>
      </c>
      <c r="Y3" s="65">
        <f>IF(RES_hh_tesh!Y3=0,0,RES_hh_tesh!Y3/RES_summary!Y$19)</f>
        <v>110.97689329885678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98.99832896527198</v>
      </c>
      <c r="C4" s="69">
        <f>IF(RES_hh_tesh!C4=0,0,RES_hh_tesh!C4/RES_summary!C$19)</f>
        <v>108.76786335229205</v>
      </c>
      <c r="D4" s="69">
        <f>IF(RES_hh_tesh!D4=0,0,RES_hh_tesh!D4/RES_summary!D$19)</f>
        <v>101.87837881881322</v>
      </c>
      <c r="E4" s="69">
        <f>IF(RES_hh_tesh!E4=0,0,RES_hh_tesh!E4/RES_summary!E$19)</f>
        <v>112.383101352724</v>
      </c>
      <c r="F4" s="69">
        <f>IF(RES_hh_tesh!F4=0,0,RES_hh_tesh!F4/RES_summary!F$19)</f>
        <v>110.18759762807899</v>
      </c>
      <c r="G4" s="69">
        <f>IF(RES_hh_tesh!G4=0,0,RES_hh_tesh!G4/RES_summary!G$19)</f>
        <v>117.84903273523973</v>
      </c>
      <c r="H4" s="69">
        <f>IF(RES_hh_tesh!H4=0,0,RES_hh_tesh!H4/RES_summary!H$19)</f>
        <v>104.58771316451093</v>
      </c>
      <c r="I4" s="69">
        <f>IF(RES_hh_tesh!I4=0,0,RES_hh_tesh!I4/RES_summary!I$19)</f>
        <v>103.23506274319648</v>
      </c>
      <c r="J4" s="69">
        <f>IF(RES_hh_tesh!J4=0,0,RES_hh_tesh!J4/RES_summary!J$19)</f>
        <v>107.5402054742142</v>
      </c>
      <c r="K4" s="69">
        <f>IF(RES_hh_tesh!K4=0,0,RES_hh_tesh!K4/RES_summary!K$19)</f>
        <v>102.52491222304596</v>
      </c>
      <c r="L4" s="69">
        <f>IF(RES_hh_tesh!L4=0,0,RES_hh_tesh!L4/RES_summary!L$19)</f>
        <v>105.57318434874983</v>
      </c>
      <c r="M4" s="69">
        <f>IF(RES_hh_tesh!M4=0,0,RES_hh_tesh!M4/RES_summary!M$19)</f>
        <v>99.951059383608481</v>
      </c>
      <c r="N4" s="69">
        <f>IF(RES_hh_tesh!N4=0,0,RES_hh_tesh!N4/RES_summary!N$19)</f>
        <v>96.58911932498286</v>
      </c>
      <c r="O4" s="69">
        <f>IF(RES_hh_tesh!O4=0,0,RES_hh_tesh!O4/RES_summary!O$19)</f>
        <v>97.359396775389371</v>
      </c>
      <c r="P4" s="69">
        <f>IF(RES_hh_tesh!P4=0,0,RES_hh_tesh!P4/RES_summary!P$19)</f>
        <v>79.491905006401396</v>
      </c>
      <c r="Q4" s="69">
        <f>IF(RES_hh_tesh!Q4=0,0,RES_hh_tesh!Q4/RES_summary!Q$19)</f>
        <v>92.238159673377851</v>
      </c>
      <c r="R4" s="69">
        <f>IF(RES_hh_tesh!R4=0,0,RES_hh_tesh!R4/RES_summary!R$19)</f>
        <v>95.643956740893827</v>
      </c>
      <c r="S4" s="69">
        <f>IF(RES_hh_tesh!S4=0,0,RES_hh_tesh!S4/RES_summary!S$19)</f>
        <v>93.884543969839825</v>
      </c>
      <c r="T4" s="69">
        <f>IF(RES_hh_tesh!T4=0,0,RES_hh_tesh!T4/RES_summary!T$19)</f>
        <v>86.958182754296516</v>
      </c>
      <c r="U4" s="69">
        <f>IF(RES_hh_tesh!U4=0,0,RES_hh_tesh!U4/RES_summary!U$19)</f>
        <v>84.698584333608466</v>
      </c>
      <c r="V4" s="69">
        <f>IF(RES_hh_tesh!V4=0,0,RES_hh_tesh!V4/RES_summary!V$19)</f>
        <v>85.792217339166783</v>
      </c>
      <c r="W4" s="69">
        <f>IF(RES_hh_tesh!W4=0,0,RES_hh_tesh!W4/RES_summary!W$19)</f>
        <v>94.76746242860375</v>
      </c>
      <c r="X4" s="69">
        <f>IF(RES_hh_tesh!X4=0,0,RES_hh_tesh!X4/RES_summary!X$19)</f>
        <v>82.652393812183917</v>
      </c>
      <c r="Y4" s="69">
        <f>IF(RES_hh_tesh!Y4=0,0,RES_hh_tesh!Y4/RES_summary!Y$19)</f>
        <v>83.316153894647996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88.818911138822898</v>
      </c>
      <c r="C6" s="72">
        <f>IF(RES_hh_tesh!C6=0,0,RES_hh_tesh!C6/RES_summary!C$19)</f>
        <v>86.095965680231231</v>
      </c>
      <c r="D6" s="72">
        <f>IF(RES_hh_tesh!D6=0,0,RES_hh_tesh!D6/RES_summary!D$19)</f>
        <v>101.91192231557071</v>
      </c>
      <c r="E6" s="72">
        <f>IF(RES_hh_tesh!E6=0,0,RES_hh_tesh!E6/RES_summary!E$19)</f>
        <v>131.6975747768808</v>
      </c>
      <c r="F6" s="72">
        <f>IF(RES_hh_tesh!F6=0,0,RES_hh_tesh!F6/RES_summary!F$19)</f>
        <v>108.64319766903205</v>
      </c>
      <c r="G6" s="72">
        <f>IF(RES_hh_tesh!G6=0,0,RES_hh_tesh!G6/RES_summary!G$19)</f>
        <v>117.17390999709451</v>
      </c>
      <c r="H6" s="72">
        <f>IF(RES_hh_tesh!H6=0,0,RES_hh_tesh!H6/RES_summary!H$19)</f>
        <v>88.032695340900815</v>
      </c>
      <c r="I6" s="72">
        <f>IF(RES_hh_tesh!I6=0,0,RES_hh_tesh!I6/RES_summary!I$19)</f>
        <v>94.314337530119047</v>
      </c>
      <c r="J6" s="72">
        <f>IF(RES_hh_tesh!J6=0,0,RES_hh_tesh!J6/RES_summary!J$19)</f>
        <v>130.00748272820894</v>
      </c>
      <c r="K6" s="72">
        <f>IF(RES_hh_tesh!K6=0,0,RES_hh_tesh!K6/RES_summary!K$19)</f>
        <v>91.514489221758168</v>
      </c>
      <c r="L6" s="72">
        <f>IF(RES_hh_tesh!L6=0,0,RES_hh_tesh!L6/RES_summary!L$19)</f>
        <v>94.226431563126525</v>
      </c>
      <c r="M6" s="72">
        <f>IF(RES_hh_tesh!M6=0,0,RES_hh_tesh!M6/RES_summary!M$19)</f>
        <v>108.18456327103381</v>
      </c>
      <c r="N6" s="72">
        <f>IF(RES_hh_tesh!N6=0,0,RES_hh_tesh!N6/RES_summary!N$19)</f>
        <v>103.96870189655515</v>
      </c>
      <c r="O6" s="72">
        <f>IF(RES_hh_tesh!O6=0,0,RES_hh_tesh!O6/RES_summary!O$19)</f>
        <v>79.715213135688558</v>
      </c>
      <c r="P6" s="72">
        <f>IF(RES_hh_tesh!P6=0,0,RES_hh_tesh!P6/RES_summary!P$19)</f>
        <v>47.100754992864964</v>
      </c>
      <c r="Q6" s="72">
        <f>IF(RES_hh_tesh!Q6=0,0,RES_hh_tesh!Q6/RES_summary!Q$19)</f>
        <v>103.41134521544214</v>
      </c>
      <c r="R6" s="72">
        <f>IF(RES_hh_tesh!R6=0,0,RES_hh_tesh!R6/RES_summary!R$19)</f>
        <v>100.9272538235612</v>
      </c>
      <c r="S6" s="72">
        <f>IF(RES_hh_tesh!S6=0,0,RES_hh_tesh!S6/RES_summary!S$19)</f>
        <v>103.40866985939822</v>
      </c>
      <c r="T6" s="72">
        <f>IF(RES_hh_tesh!T6=0,0,RES_hh_tesh!T6/RES_summary!T$19)</f>
        <v>86.969795816406304</v>
      </c>
      <c r="U6" s="72">
        <f>IF(RES_hh_tesh!U6=0,0,RES_hh_tesh!U6/RES_summary!U$19)</f>
        <v>89.48766303466968</v>
      </c>
      <c r="V6" s="72">
        <f>IF(RES_hh_tesh!V6=0,0,RES_hh_tesh!V6/RES_summary!V$19)</f>
        <v>59.989448785684104</v>
      </c>
      <c r="W6" s="72">
        <f>IF(RES_hh_tesh!W6=0,0,RES_hh_tesh!W6/RES_summary!W$19)</f>
        <v>90.376772091926313</v>
      </c>
      <c r="X6" s="72">
        <f>IF(RES_hh_tesh!X6=0,0,RES_hh_tesh!X6/RES_summary!X$19)</f>
        <v>85.61357732202562</v>
      </c>
      <c r="Y6" s="72">
        <f>IF(RES_hh_tesh!Y6=0,0,RES_hh_tesh!Y6/RES_summary!Y$19)</f>
        <v>80.594316179572289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92.527291758030287</v>
      </c>
      <c r="C7" s="72">
        <f>IF(RES_hh_tesh!C7=0,0,RES_hh_tesh!C7/RES_summary!C$19)</f>
        <v>88.196387383585574</v>
      </c>
      <c r="D7" s="72">
        <f>IF(RES_hh_tesh!D7=0,0,RES_hh_tesh!D7/RES_summary!D$19)</f>
        <v>104.35801646586185</v>
      </c>
      <c r="E7" s="72">
        <f>IF(RES_hh_tesh!E7=0,0,RES_hh_tesh!E7/RES_summary!E$19)</f>
        <v>115.48768044720885</v>
      </c>
      <c r="F7" s="72">
        <f>IF(RES_hh_tesh!F7=0,0,RES_hh_tesh!F7/RES_summary!F$19)</f>
        <v>112.36603886231815</v>
      </c>
      <c r="G7" s="72">
        <f>IF(RES_hh_tesh!G7=0,0,RES_hh_tesh!G7/RES_summary!G$19)</f>
        <v>108.97001436500325</v>
      </c>
      <c r="H7" s="72">
        <f>IF(RES_hh_tesh!H7=0,0,RES_hh_tesh!H7/RES_summary!H$19)</f>
        <v>109.81834680487388</v>
      </c>
      <c r="I7" s="72">
        <f>IF(RES_hh_tesh!I7=0,0,RES_hh_tesh!I7/RES_summary!I$19)</f>
        <v>90.556605205350337</v>
      </c>
      <c r="J7" s="72">
        <f>IF(RES_hh_tesh!J7=0,0,RES_hh_tesh!J7/RES_summary!J$19)</f>
        <v>103.1222294129448</v>
      </c>
      <c r="K7" s="72">
        <f>IF(RES_hh_tesh!K7=0,0,RES_hh_tesh!K7/RES_summary!K$19)</f>
        <v>101.40300088252776</v>
      </c>
      <c r="L7" s="72">
        <f>IF(RES_hh_tesh!L7=0,0,RES_hh_tesh!L7/RES_summary!L$19)</f>
        <v>110.85056029093421</v>
      </c>
      <c r="M7" s="72">
        <f>IF(RES_hh_tesh!M7=0,0,RES_hh_tesh!M7/RES_summary!M$19)</f>
        <v>96.666195329452336</v>
      </c>
      <c r="N7" s="72">
        <f>IF(RES_hh_tesh!N7=0,0,RES_hh_tesh!N7/RES_summary!N$19)</f>
        <v>94.817400339774423</v>
      </c>
      <c r="O7" s="72">
        <f>IF(RES_hh_tesh!O7=0,0,RES_hh_tesh!O7/RES_summary!O$19)</f>
        <v>91.141431240499372</v>
      </c>
      <c r="P7" s="72">
        <f>IF(RES_hh_tesh!P7=0,0,RES_hh_tesh!P7/RES_summary!P$19)</f>
        <v>79.669003668445384</v>
      </c>
      <c r="Q7" s="72">
        <f>IF(RES_hh_tesh!Q7=0,0,RES_hh_tesh!Q7/RES_summary!Q$19)</f>
        <v>88.881948411936449</v>
      </c>
      <c r="R7" s="72">
        <f>IF(RES_hh_tesh!R7=0,0,RES_hh_tesh!R7/RES_summary!R$19)</f>
        <v>90.212514021244417</v>
      </c>
      <c r="S7" s="72">
        <f>IF(RES_hh_tesh!S7=0,0,RES_hh_tesh!S7/RES_summary!S$19)</f>
        <v>88.132775211196531</v>
      </c>
      <c r="T7" s="72">
        <f>IF(RES_hh_tesh!T7=0,0,RES_hh_tesh!T7/RES_summary!T$19)</f>
        <v>83.253221073659574</v>
      </c>
      <c r="U7" s="72">
        <f>IF(RES_hh_tesh!U7=0,0,RES_hh_tesh!U7/RES_summary!U$19)</f>
        <v>85.063084970129694</v>
      </c>
      <c r="V7" s="72">
        <f>IF(RES_hh_tesh!V7=0,0,RES_hh_tesh!V7/RES_summary!V$19)</f>
        <v>96.991757210901682</v>
      </c>
      <c r="W7" s="72">
        <f>IF(RES_hh_tesh!W7=0,0,RES_hh_tesh!W7/RES_summary!W$19)</f>
        <v>79.582282979716211</v>
      </c>
      <c r="X7" s="72">
        <f>IF(RES_hh_tesh!X7=0,0,RES_hh_tesh!X7/RES_summary!X$19)</f>
        <v>85.888819000956474</v>
      </c>
      <c r="Y7" s="72">
        <f>IF(RES_hh_tesh!Y7=0,0,RES_hh_tesh!Y7/RES_summary!Y$19)</f>
        <v>81.635904213359325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97.155424428285798</v>
      </c>
      <c r="C8" s="72">
        <f>IF(RES_hh_tesh!C8=0,0,RES_hh_tesh!C8/RES_summary!C$19)</f>
        <v>101.50680012401315</v>
      </c>
      <c r="D8" s="72">
        <f>IF(RES_hh_tesh!D8=0,0,RES_hh_tesh!D8/RES_summary!D$19)</f>
        <v>97.301917022041934</v>
      </c>
      <c r="E8" s="72">
        <f>IF(RES_hh_tesh!E8=0,0,RES_hh_tesh!E8/RES_summary!E$19)</f>
        <v>110.69268877418421</v>
      </c>
      <c r="F8" s="72">
        <f>IF(RES_hh_tesh!F8=0,0,RES_hh_tesh!F8/RES_summary!F$19)</f>
        <v>114.47998518975756</v>
      </c>
      <c r="G8" s="72">
        <f>IF(RES_hh_tesh!G8=0,0,RES_hh_tesh!G8/RES_summary!G$19)</f>
        <v>115.04488324059885</v>
      </c>
      <c r="H8" s="72">
        <f>IF(RES_hh_tesh!H8=0,0,RES_hh_tesh!H8/RES_summary!H$19)</f>
        <v>103.51592254871882</v>
      </c>
      <c r="I8" s="72">
        <f>IF(RES_hh_tesh!I8=0,0,RES_hh_tesh!I8/RES_summary!I$19)</f>
        <v>94.084075123406208</v>
      </c>
      <c r="J8" s="72">
        <f>IF(RES_hh_tesh!J8=0,0,RES_hh_tesh!J8/RES_summary!J$19)</f>
        <v>105.20905147887946</v>
      </c>
      <c r="K8" s="72">
        <f>IF(RES_hh_tesh!K8=0,0,RES_hh_tesh!K8/RES_summary!K$19)</f>
        <v>101.84076395967936</v>
      </c>
      <c r="L8" s="72">
        <f>IF(RES_hh_tesh!L8=0,0,RES_hh_tesh!L8/RES_summary!L$19)</f>
        <v>103.65738016965662</v>
      </c>
      <c r="M8" s="72">
        <f>IF(RES_hh_tesh!M8=0,0,RES_hh_tesh!M8/RES_summary!M$19)</f>
        <v>97.645481257843414</v>
      </c>
      <c r="N8" s="72">
        <f>IF(RES_hh_tesh!N8=0,0,RES_hh_tesh!N8/RES_summary!N$19)</f>
        <v>98.635586742164378</v>
      </c>
      <c r="O8" s="72">
        <f>IF(RES_hh_tesh!O8=0,0,RES_hh_tesh!O8/RES_summary!O$19)</f>
        <v>97.594258474973358</v>
      </c>
      <c r="P8" s="72">
        <f>IF(RES_hh_tesh!P8=0,0,RES_hh_tesh!P8/RES_summary!P$19)</f>
        <v>73.592291391243862</v>
      </c>
      <c r="Q8" s="72">
        <f>IF(RES_hh_tesh!Q8=0,0,RES_hh_tesh!Q8/RES_summary!Q$19)</f>
        <v>87.277414518128126</v>
      </c>
      <c r="R8" s="72">
        <f>IF(RES_hh_tesh!R8=0,0,RES_hh_tesh!R8/RES_summary!R$19)</f>
        <v>94.496407402075278</v>
      </c>
      <c r="S8" s="72">
        <f>IF(RES_hh_tesh!S8=0,0,RES_hh_tesh!S8/RES_summary!S$19)</f>
        <v>94.73219413647729</v>
      </c>
      <c r="T8" s="72">
        <f>IF(RES_hh_tesh!T8=0,0,RES_hh_tesh!T8/RES_summary!T$19)</f>
        <v>86.687314408484639</v>
      </c>
      <c r="U8" s="72">
        <f>IF(RES_hh_tesh!U8=0,0,RES_hh_tesh!U8/RES_summary!U$19)</f>
        <v>83.387261241811785</v>
      </c>
      <c r="V8" s="72">
        <f>IF(RES_hh_tesh!V8=0,0,RES_hh_tesh!V8/RES_summary!V$19)</f>
        <v>83.48655005300796</v>
      </c>
      <c r="W8" s="72">
        <f>IF(RES_hh_tesh!W8=0,0,RES_hh_tesh!W8/RES_summary!W$19)</f>
        <v>93.875707770802009</v>
      </c>
      <c r="X8" s="72">
        <f>IF(RES_hh_tesh!X8=0,0,RES_hh_tesh!X8/RES_summary!X$19)</f>
        <v>84.871865867897029</v>
      </c>
      <c r="Y8" s="72">
        <f>IF(RES_hh_tesh!Y8=0,0,RES_hh_tesh!Y8/RES_summary!Y$19)</f>
        <v>76.921715678638577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101.98880906710816</v>
      </c>
      <c r="C9" s="72">
        <f>IF(RES_hh_tesh!C9=0,0,RES_hh_tesh!C9/RES_summary!C$19)</f>
        <v>124.34892376914243</v>
      </c>
      <c r="D9" s="72">
        <f>IF(RES_hh_tesh!D9=0,0,RES_hh_tesh!D9/RES_summary!D$19)</f>
        <v>96.972800696492754</v>
      </c>
      <c r="E9" s="72">
        <f>IF(RES_hh_tesh!E9=0,0,RES_hh_tesh!E9/RES_summary!E$19)</f>
        <v>106.36426362836838</v>
      </c>
      <c r="F9" s="72">
        <f>IF(RES_hh_tesh!F9=0,0,RES_hh_tesh!F9/RES_summary!F$19)</f>
        <v>103.05979425518809</v>
      </c>
      <c r="G9" s="72">
        <f>IF(RES_hh_tesh!G9=0,0,RES_hh_tesh!G9/RES_summary!G$19)</f>
        <v>121.40116692649782</v>
      </c>
      <c r="H9" s="72">
        <f>IF(RES_hh_tesh!H9=0,0,RES_hh_tesh!H9/RES_summary!H$19)</f>
        <v>99.107885728823149</v>
      </c>
      <c r="I9" s="72">
        <f>IF(RES_hh_tesh!I9=0,0,RES_hh_tesh!I9/RES_summary!I$19)</f>
        <v>109.69025451104156</v>
      </c>
      <c r="J9" s="72">
        <f>IF(RES_hh_tesh!J9=0,0,RES_hh_tesh!J9/RES_summary!J$19)</f>
        <v>106.78068862762653</v>
      </c>
      <c r="K9" s="72">
        <f>IF(RES_hh_tesh!K9=0,0,RES_hh_tesh!K9/RES_summary!K$19)</f>
        <v>101.04706723237412</v>
      </c>
      <c r="L9" s="72">
        <f>IF(RES_hh_tesh!L9=0,0,RES_hh_tesh!L9/RES_summary!L$19)</f>
        <v>101.25445208088188</v>
      </c>
      <c r="M9" s="72">
        <f>IF(RES_hh_tesh!M9=0,0,RES_hh_tesh!M9/RES_summary!M$19)</f>
        <v>100.05174117466137</v>
      </c>
      <c r="N9" s="72">
        <f>IF(RES_hh_tesh!N9=0,0,RES_hh_tesh!N9/RES_summary!N$19)</f>
        <v>95.117159111790684</v>
      </c>
      <c r="O9" s="72">
        <f>IF(RES_hh_tesh!O9=0,0,RES_hh_tesh!O9/RES_summary!O$19)</f>
        <v>98.12771704319762</v>
      </c>
      <c r="P9" s="72">
        <f>IF(RES_hh_tesh!P9=0,0,RES_hh_tesh!P9/RES_summary!P$19)</f>
        <v>79.671585944047351</v>
      </c>
      <c r="Q9" s="72">
        <f>IF(RES_hh_tesh!Q9=0,0,RES_hh_tesh!Q9/RES_summary!Q$19)</f>
        <v>92.754216103375569</v>
      </c>
      <c r="R9" s="72">
        <f>IF(RES_hh_tesh!R9=0,0,RES_hh_tesh!R9/RES_summary!R$19)</f>
        <v>95.432736284681596</v>
      </c>
      <c r="S9" s="72">
        <f>IF(RES_hh_tesh!S9=0,0,RES_hh_tesh!S9/RES_summary!S$19)</f>
        <v>94.245013899631459</v>
      </c>
      <c r="T9" s="72">
        <f>IF(RES_hh_tesh!T9=0,0,RES_hh_tesh!T9/RES_summary!T$19)</f>
        <v>86.734324720380116</v>
      </c>
      <c r="U9" s="72">
        <f>IF(RES_hh_tesh!U9=0,0,RES_hh_tesh!U9/RES_summary!U$19)</f>
        <v>83.067288579945057</v>
      </c>
      <c r="V9" s="72">
        <f>IF(RES_hh_tesh!V9=0,0,RES_hh_tesh!V9/RES_summary!V$19)</f>
        <v>82.730388361535731</v>
      </c>
      <c r="W9" s="72">
        <f>IF(RES_hh_tesh!W9=0,0,RES_hh_tesh!W9/RES_summary!W$19)</f>
        <v>98.426478682614984</v>
      </c>
      <c r="X9" s="72">
        <f>IF(RES_hh_tesh!X9=0,0,RES_hh_tesh!X9/RES_summary!X$19)</f>
        <v>81.535619241279178</v>
      </c>
      <c r="Y9" s="72">
        <f>IF(RES_hh_tesh!Y9=0,0,RES_hh_tesh!Y9/RES_summary!Y$19)</f>
        <v>80.377763174031159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98.063185747855513</v>
      </c>
      <c r="C11" s="72">
        <f>IF(RES_hh_tesh!C11=0,0,RES_hh_tesh!C11/RES_summary!C$19)</f>
        <v>109.23200080823183</v>
      </c>
      <c r="D11" s="72">
        <f>IF(RES_hh_tesh!D11=0,0,RES_hh_tesh!D11/RES_summary!D$19)</f>
        <v>102.1843652573056</v>
      </c>
      <c r="E11" s="72">
        <f>IF(RES_hh_tesh!E11=0,0,RES_hh_tesh!E11/RES_summary!E$19)</f>
        <v>107.17247087573418</v>
      </c>
      <c r="F11" s="72">
        <f>IF(RES_hh_tesh!F11=0,0,RES_hh_tesh!F11/RES_summary!F$19)</f>
        <v>112.17987761108743</v>
      </c>
      <c r="G11" s="72">
        <f>IF(RES_hh_tesh!G11=0,0,RES_hh_tesh!G11/RES_summary!G$19)</f>
        <v>117.22193073322964</v>
      </c>
      <c r="H11" s="72">
        <f>IF(RES_hh_tesh!H11=0,0,RES_hh_tesh!H11/RES_summary!H$19)</f>
        <v>105.90117983440415</v>
      </c>
      <c r="I11" s="72">
        <f>IF(RES_hh_tesh!I11=0,0,RES_hh_tesh!I11/RES_summary!I$19)</f>
        <v>100.24280210362473</v>
      </c>
      <c r="J11" s="72">
        <f>IF(RES_hh_tesh!J11=0,0,RES_hh_tesh!J11/RES_summary!J$19)</f>
        <v>106.7698526091766</v>
      </c>
      <c r="K11" s="72">
        <f>IF(RES_hh_tesh!K11=0,0,RES_hh_tesh!K11/RES_summary!K$19)</f>
        <v>102.32144701083317</v>
      </c>
      <c r="L11" s="72">
        <f>IF(RES_hh_tesh!L11=0,0,RES_hh_tesh!L11/RES_summary!L$19)</f>
        <v>109.35544368369578</v>
      </c>
      <c r="M11" s="72">
        <f>IF(RES_hh_tesh!M11=0,0,RES_hh_tesh!M11/RES_summary!M$19)</f>
        <v>99.072438790824549</v>
      </c>
      <c r="N11" s="72">
        <f>IF(RES_hh_tesh!N11=0,0,RES_hh_tesh!N11/RES_summary!N$19)</f>
        <v>94.772518029586678</v>
      </c>
      <c r="O11" s="72">
        <f>IF(RES_hh_tesh!O11=0,0,RES_hh_tesh!O11/RES_summary!O$19)</f>
        <v>96.72432346896899</v>
      </c>
      <c r="P11" s="72">
        <f>IF(RES_hh_tesh!P11=0,0,RES_hh_tesh!P11/RES_summary!P$19)</f>
        <v>76.539953330394866</v>
      </c>
      <c r="Q11" s="72">
        <f>IF(RES_hh_tesh!Q11=0,0,RES_hh_tesh!Q11/RES_summary!Q$19)</f>
        <v>91.208108447105843</v>
      </c>
      <c r="R11" s="72">
        <f>IF(RES_hh_tesh!R11=0,0,RES_hh_tesh!R11/RES_summary!R$19)</f>
        <v>97.634978978063018</v>
      </c>
      <c r="S11" s="72">
        <f>IF(RES_hh_tesh!S11=0,0,RES_hh_tesh!S11/RES_summary!S$19)</f>
        <v>93.156105298834916</v>
      </c>
      <c r="T11" s="72">
        <f>IF(RES_hh_tesh!T11=0,0,RES_hh_tesh!T11/RES_summary!T$19)</f>
        <v>86.739423638766041</v>
      </c>
      <c r="U11" s="72">
        <f>IF(RES_hh_tesh!U11=0,0,RES_hh_tesh!U11/RES_summary!U$19)</f>
        <v>84.470143166341515</v>
      </c>
      <c r="V11" s="72">
        <f>IF(RES_hh_tesh!V11=0,0,RES_hh_tesh!V11/RES_summary!V$19)</f>
        <v>85.584782262652283</v>
      </c>
      <c r="W11" s="72">
        <f>IF(RES_hh_tesh!W11=0,0,RES_hh_tesh!W11/RES_summary!W$19)</f>
        <v>95.593902837125171</v>
      </c>
      <c r="X11" s="72">
        <f>IF(RES_hh_tesh!X11=0,0,RES_hh_tesh!X11/RES_summary!X$19)</f>
        <v>82.700255865743998</v>
      </c>
      <c r="Y11" s="72">
        <f>IF(RES_hh_tesh!Y11=0,0,RES_hh_tesh!Y11/RES_summary!Y$19)</f>
        <v>81.674675365027113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98.848746653551459</v>
      </c>
      <c r="C12" s="72">
        <f>IF(RES_hh_tesh!C12=0,0,RES_hh_tesh!C12/RES_summary!C$19)</f>
        <v>106.9126137050846</v>
      </c>
      <c r="D12" s="72">
        <f>IF(RES_hh_tesh!D12=0,0,RES_hh_tesh!D12/RES_summary!D$19)</f>
        <v>95.769389255541071</v>
      </c>
      <c r="E12" s="72">
        <f>IF(RES_hh_tesh!E12=0,0,RES_hh_tesh!E12/RES_summary!E$19)</f>
        <v>100.75598302641328</v>
      </c>
      <c r="F12" s="72">
        <f>IF(RES_hh_tesh!F12=0,0,RES_hh_tesh!F12/RES_summary!F$19)</f>
        <v>105.68462869755831</v>
      </c>
      <c r="G12" s="72">
        <f>IF(RES_hh_tesh!G12=0,0,RES_hh_tesh!G12/RES_summary!G$19)</f>
        <v>112.04247695888741</v>
      </c>
      <c r="H12" s="72">
        <f>IF(RES_hh_tesh!H12=0,0,RES_hh_tesh!H12/RES_summary!H$19)</f>
        <v>104.72662124691708</v>
      </c>
      <c r="I12" s="72">
        <f>IF(RES_hh_tesh!I12=0,0,RES_hh_tesh!I12/RES_summary!I$19)</f>
        <v>100.15042941851998</v>
      </c>
      <c r="J12" s="72">
        <f>IF(RES_hh_tesh!J12=0,0,RES_hh_tesh!J12/RES_summary!J$19)</f>
        <v>104.17259738109476</v>
      </c>
      <c r="K12" s="72">
        <f>IF(RES_hh_tesh!K12=0,0,RES_hh_tesh!K12/RES_summary!K$19)</f>
        <v>100.78176163848791</v>
      </c>
      <c r="L12" s="72">
        <f>IF(RES_hh_tesh!L12=0,0,RES_hh_tesh!L12/RES_summary!L$19)</f>
        <v>100.02123640335802</v>
      </c>
      <c r="M12" s="72">
        <f>IF(RES_hh_tesh!M12=0,0,RES_hh_tesh!M12/RES_summary!M$19)</f>
        <v>92.119798904781732</v>
      </c>
      <c r="N12" s="72">
        <f>IF(RES_hh_tesh!N12=0,0,RES_hh_tesh!N12/RES_summary!N$19)</f>
        <v>98.316654485923721</v>
      </c>
      <c r="O12" s="72">
        <f>IF(RES_hh_tesh!O12=0,0,RES_hh_tesh!O12/RES_summary!O$19)</f>
        <v>95.422908220817675</v>
      </c>
      <c r="P12" s="72">
        <f>IF(RES_hh_tesh!P12=0,0,RES_hh_tesh!P12/RES_summary!P$19)</f>
        <v>79.804901540262776</v>
      </c>
      <c r="Q12" s="72">
        <f>IF(RES_hh_tesh!Q12=0,0,RES_hh_tesh!Q12/RES_summary!Q$19)</f>
        <v>92.340968460029188</v>
      </c>
      <c r="R12" s="72">
        <f>IF(RES_hh_tesh!R12=0,0,RES_hh_tesh!R12/RES_summary!R$19)</f>
        <v>98.258180405846502</v>
      </c>
      <c r="S12" s="72">
        <f>IF(RES_hh_tesh!S12=0,0,RES_hh_tesh!S12/RES_summary!S$19)</f>
        <v>93.269713352520057</v>
      </c>
      <c r="T12" s="72">
        <f>IF(RES_hh_tesh!T12=0,0,RES_hh_tesh!T12/RES_summary!T$19)</f>
        <v>86.069547349327991</v>
      </c>
      <c r="U12" s="72">
        <f>IF(RES_hh_tesh!U12=0,0,RES_hh_tesh!U12/RES_summary!U$19)</f>
        <v>85.587083093099039</v>
      </c>
      <c r="V12" s="72">
        <f>IF(RES_hh_tesh!V12=0,0,RES_hh_tesh!V12/RES_summary!V$19)</f>
        <v>85.398166603247788</v>
      </c>
      <c r="W12" s="72">
        <f>IF(RES_hh_tesh!W12=0,0,RES_hh_tesh!W12/RES_summary!W$19)</f>
        <v>91.771183096882012</v>
      </c>
      <c r="X12" s="72">
        <f>IF(RES_hh_tesh!X12=0,0,RES_hh_tesh!X12/RES_summary!X$19)</f>
        <v>85.345344977894925</v>
      </c>
      <c r="Y12" s="72">
        <f>IF(RES_hh_tesh!Y12=0,0,RES_hh_tesh!Y12/RES_summary!Y$19)</f>
        <v>83.841525489461588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99.117624031321924</v>
      </c>
      <c r="C13" s="74">
        <f>IF(RES_hh_tesh!C13=0,0,RES_hh_tesh!C13/RES_summary!C$19)</f>
        <v>103.88081513379632</v>
      </c>
      <c r="D13" s="74">
        <f>IF(RES_hh_tesh!D13=0,0,RES_hh_tesh!D13/RES_summary!D$19)</f>
        <v>102.06846050633004</v>
      </c>
      <c r="E13" s="74">
        <f>IF(RES_hh_tesh!E13=0,0,RES_hh_tesh!E13/RES_summary!E$19)</f>
        <v>120.48074695090121</v>
      </c>
      <c r="F13" s="74">
        <f>IF(RES_hh_tesh!F13=0,0,RES_hh_tesh!F13/RES_summary!F$19)</f>
        <v>114.02440951523374</v>
      </c>
      <c r="G13" s="74">
        <f>IF(RES_hh_tesh!G13=0,0,RES_hh_tesh!G13/RES_summary!G$19)</f>
        <v>111.09982119613518</v>
      </c>
      <c r="H13" s="74">
        <f>IF(RES_hh_tesh!H13=0,0,RES_hh_tesh!H13/RES_summary!H$19)</f>
        <v>108.90422669655227</v>
      </c>
      <c r="I13" s="74">
        <f>IF(RES_hh_tesh!I13=0,0,RES_hh_tesh!I13/RES_summary!I$19)</f>
        <v>94.147536200529231</v>
      </c>
      <c r="J13" s="74">
        <f>IF(RES_hh_tesh!J13=0,0,RES_hh_tesh!J13/RES_summary!J$19)</f>
        <v>109.16726538746667</v>
      </c>
      <c r="K13" s="74">
        <f>IF(RES_hh_tesh!K13=0,0,RES_hh_tesh!K13/RES_summary!K$19)</f>
        <v>109.03246771501976</v>
      </c>
      <c r="L13" s="74">
        <f>IF(RES_hh_tesh!L13=0,0,RES_hh_tesh!L13/RES_summary!L$19)</f>
        <v>109.79717611420224</v>
      </c>
      <c r="M13" s="74">
        <f>IF(RES_hh_tesh!M13=0,0,RES_hh_tesh!M13/RES_summary!M$19)</f>
        <v>95.071830421417189</v>
      </c>
      <c r="N13" s="74">
        <f>IF(RES_hh_tesh!N13=0,0,RES_hh_tesh!N13/RES_summary!N$19)</f>
        <v>90.349579257908758</v>
      </c>
      <c r="O13" s="74">
        <f>IF(RES_hh_tesh!O13=0,0,RES_hh_tesh!O13/RES_summary!O$19)</f>
        <v>90.15623504449448</v>
      </c>
      <c r="P13" s="74">
        <f>IF(RES_hh_tesh!P13=0,0,RES_hh_tesh!P13/RES_summary!P$19)</f>
        <v>100.06741570634054</v>
      </c>
      <c r="Q13" s="74">
        <f>IF(RES_hh_tesh!Q13=0,0,RES_hh_tesh!Q13/RES_summary!Q$19)</f>
        <v>74.762445157626317</v>
      </c>
      <c r="R13" s="74">
        <f>IF(RES_hh_tesh!R13=0,0,RES_hh_tesh!R13/RES_summary!R$19)</f>
        <v>67.430337657059994</v>
      </c>
      <c r="S13" s="74">
        <f>IF(RES_hh_tesh!S13=0,0,RES_hh_tesh!S13/RES_summary!S$19)</f>
        <v>68.222397027719637</v>
      </c>
      <c r="T13" s="74">
        <f>IF(RES_hh_tesh!T13=0,0,RES_hh_tesh!T13/RES_summary!T$19)</f>
        <v>81.289422113683074</v>
      </c>
      <c r="U13" s="74">
        <f>IF(RES_hh_tesh!U13=0,0,RES_hh_tesh!U13/RES_summary!U$19)</f>
        <v>86.744638328806886</v>
      </c>
      <c r="V13" s="74">
        <f>IF(RES_hh_tesh!V13=0,0,RES_hh_tesh!V13/RES_summary!V$19)</f>
        <v>96.405123616008154</v>
      </c>
      <c r="W13" s="74">
        <f>IF(RES_hh_tesh!W13=0,0,RES_hh_tesh!W13/RES_summary!W$19)</f>
        <v>81.688189307966013</v>
      </c>
      <c r="X13" s="74">
        <f>IF(RES_hh_tesh!X13=0,0,RES_hh_tesh!X13/RES_summary!X$19)</f>
        <v>61.702562044327841</v>
      </c>
      <c r="Y13" s="74">
        <f>IF(RES_hh_tesh!Y13=0,0,RES_hh_tesh!Y13/RES_summary!Y$19)</f>
        <v>103.4760569826514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1.4894876586156442</v>
      </c>
      <c r="C14" s="76">
        <f>IF(RES_hh_tesh!C14=0,0,RES_hh_tesh!C14/RES_summary!C$19)</f>
        <v>1.5157000803225651</v>
      </c>
      <c r="D14" s="76">
        <f>IF(RES_hh_tesh!D14=0,0,RES_hh_tesh!D14/RES_summary!D$19)</f>
        <v>1.5224754864112704</v>
      </c>
      <c r="E14" s="76">
        <f>IF(RES_hh_tesh!E14=0,0,RES_hh_tesh!E14/RES_summary!E$19)</f>
        <v>1.6984877676972912</v>
      </c>
      <c r="F14" s="76">
        <f>IF(RES_hh_tesh!F14=0,0,RES_hh_tesh!F14/RES_summary!F$19)</f>
        <v>1.6364455281255916</v>
      </c>
      <c r="G14" s="76">
        <f>IF(RES_hh_tesh!G14=0,0,RES_hh_tesh!G14/RES_summary!G$19)</f>
        <v>1.5834350139734301</v>
      </c>
      <c r="H14" s="76">
        <f>IF(RES_hh_tesh!H14=0,0,RES_hh_tesh!H14/RES_summary!H$19)</f>
        <v>1.3989730986359712</v>
      </c>
      <c r="I14" s="76">
        <f>IF(RES_hh_tesh!I14=0,0,RES_hh_tesh!I14/RES_summary!I$19)</f>
        <v>1.2347054205634702</v>
      </c>
      <c r="J14" s="76">
        <f>IF(RES_hh_tesh!J14=0,0,RES_hh_tesh!J14/RES_summary!J$19)</f>
        <v>1.3227800931553049</v>
      </c>
      <c r="K14" s="76">
        <f>IF(RES_hh_tesh!K14=0,0,RES_hh_tesh!K14/RES_summary!K$19)</f>
        <v>1.2414137849530886</v>
      </c>
      <c r="L14" s="76">
        <f>IF(RES_hh_tesh!L14=0,0,RES_hh_tesh!L14/RES_summary!L$19)</f>
        <v>1.2712948149301515</v>
      </c>
      <c r="M14" s="76">
        <f>IF(RES_hh_tesh!M14=0,0,RES_hh_tesh!M14/RES_summary!M$19)</f>
        <v>1.1599998792972817</v>
      </c>
      <c r="N14" s="76">
        <f>IF(RES_hh_tesh!N14=0,0,RES_hh_tesh!N14/RES_summary!N$19)</f>
        <v>1.0912811663167412</v>
      </c>
      <c r="O14" s="76">
        <f>IF(RES_hh_tesh!O14=0,0,RES_hh_tesh!O14/RES_summary!O$19)</f>
        <v>1.0543141408080881</v>
      </c>
      <c r="P14" s="76">
        <f>IF(RES_hh_tesh!P14=0,0,RES_hh_tesh!P14/RES_summary!P$19)</f>
        <v>0.83267948911462031</v>
      </c>
      <c r="Q14" s="76">
        <f>IF(RES_hh_tesh!Q14=0,0,RES_hh_tesh!Q14/RES_summary!Q$19)</f>
        <v>0.96613103938067357</v>
      </c>
      <c r="R14" s="76">
        <f>IF(RES_hh_tesh!R14=0,0,RES_hh_tesh!R14/RES_summary!R$19)</f>
        <v>0.99487822763008393</v>
      </c>
      <c r="S14" s="76">
        <f>IF(RES_hh_tesh!S14=0,0,RES_hh_tesh!S14/RES_summary!S$19)</f>
        <v>0.98421900380057947</v>
      </c>
      <c r="T14" s="76">
        <f>IF(RES_hh_tesh!T14=0,0,RES_hh_tesh!T14/RES_summary!T$19)</f>
        <v>0.90793300249081021</v>
      </c>
      <c r="U14" s="76">
        <f>IF(RES_hh_tesh!U14=0,0,RES_hh_tesh!U14/RES_summary!U$19)</f>
        <v>0.88205646960557604</v>
      </c>
      <c r="V14" s="76">
        <f>IF(RES_hh_tesh!V14=0,0,RES_hh_tesh!V14/RES_summary!V$19)</f>
        <v>0.89167102914277308</v>
      </c>
      <c r="W14" s="76">
        <f>IF(RES_hh_tesh!W14=0,0,RES_hh_tesh!W14/RES_summary!W$19)</f>
        <v>0.97408938675003975</v>
      </c>
      <c r="X14" s="76">
        <f>IF(RES_hh_tesh!X14=0,0,RES_hh_tesh!X14/RES_summary!X$19)</f>
        <v>0.87904770496178408</v>
      </c>
      <c r="Y14" s="76">
        <f>IF(RES_hh_tesh!Y14=0,0,RES_hh_tesh!Y14/RES_summary!Y$19)</f>
        <v>0.84388195662519594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0.21584709544365094</v>
      </c>
      <c r="C15" s="69">
        <f>IF(RES_hh_tesh!C15=0,0,RES_hh_tesh!C15/RES_summary!C$19)</f>
        <v>0.26857140200946733</v>
      </c>
      <c r="D15" s="69">
        <f>IF(RES_hh_tesh!D15=0,0,RES_hh_tesh!D15/RES_summary!D$19)</f>
        <v>0.33587300931562974</v>
      </c>
      <c r="E15" s="69">
        <f>IF(RES_hh_tesh!E15=0,0,RES_hh_tesh!E15/RES_summary!E$19)</f>
        <v>0.80680056400120281</v>
      </c>
      <c r="F15" s="69">
        <f>IF(RES_hh_tesh!F15=0,0,RES_hh_tesh!F15/RES_summary!F$19)</f>
        <v>0.48792054756262482</v>
      </c>
      <c r="G15" s="69">
        <f>IF(RES_hh_tesh!G15=0,0,RES_hh_tesh!G15/RES_summary!G$19)</f>
        <v>0.6325504931691186</v>
      </c>
      <c r="H15" s="69">
        <f>IF(RES_hh_tesh!H15=0,0,RES_hh_tesh!H15/RES_summary!H$19)</f>
        <v>0.95090705774296469</v>
      </c>
      <c r="I15" s="69">
        <f>IF(RES_hh_tesh!I15=0,0,RES_hh_tesh!I15/RES_summary!I$19)</f>
        <v>1.1008084886423239</v>
      </c>
      <c r="J15" s="69">
        <f>IF(RES_hh_tesh!J15=0,0,RES_hh_tesh!J15/RES_summary!J$19)</f>
        <v>1.2990490212344932</v>
      </c>
      <c r="K15" s="69">
        <f>IF(RES_hh_tesh!K15=0,0,RES_hh_tesh!K15/RES_summary!K$19)</f>
        <v>1.4835609598012345</v>
      </c>
      <c r="L15" s="69">
        <f>IF(RES_hh_tesh!L15=0,0,RES_hh_tesh!L15/RES_summary!L$19)</f>
        <v>1.8981730374813208</v>
      </c>
      <c r="M15" s="69">
        <f>IF(RES_hh_tesh!M15=0,0,RES_hh_tesh!M15/RES_summary!M$19)</f>
        <v>2.1328425284413148</v>
      </c>
      <c r="N15" s="69">
        <f>IF(RES_hh_tesh!N15=0,0,RES_hh_tesh!N15/RES_summary!N$19)</f>
        <v>3.8829862943251934</v>
      </c>
      <c r="O15" s="69">
        <f>IF(RES_hh_tesh!O15=0,0,RES_hh_tesh!O15/RES_summary!O$19)</f>
        <v>3.9390857597127393</v>
      </c>
      <c r="P15" s="69">
        <f>IF(RES_hh_tesh!P15=0,0,RES_hh_tesh!P15/RES_summary!P$19)</f>
        <v>1.5355676236929456</v>
      </c>
      <c r="Q15" s="69">
        <f>IF(RES_hh_tesh!Q15=0,0,RES_hh_tesh!Q15/RES_summary!Q$19)</f>
        <v>4.868478230977904</v>
      </c>
      <c r="R15" s="69">
        <f>IF(RES_hh_tesh!R15=0,0,RES_hh_tesh!R15/RES_summary!R$19)</f>
        <v>3.1492202245004797</v>
      </c>
      <c r="S15" s="69">
        <f>IF(RES_hh_tesh!S15=0,0,RES_hh_tesh!S15/RES_summary!S$19)</f>
        <v>5.5458688012237083</v>
      </c>
      <c r="T15" s="69">
        <f>IF(RES_hh_tesh!T15=0,0,RES_hh_tesh!T15/RES_summary!T$19)</f>
        <v>4.4112057318168167</v>
      </c>
      <c r="U15" s="69">
        <f>IF(RES_hh_tesh!U15=0,0,RES_hh_tesh!U15/RES_summary!U$19)</f>
        <v>6.3336940028080519</v>
      </c>
      <c r="V15" s="69">
        <f>IF(RES_hh_tesh!V15=0,0,RES_hh_tesh!V15/RES_summary!V$19)</f>
        <v>3.3312099714151797</v>
      </c>
      <c r="W15" s="69">
        <f>IF(RES_hh_tesh!W15=0,0,RES_hh_tesh!W15/RES_summary!W$19)</f>
        <v>5.9390286006061457</v>
      </c>
      <c r="X15" s="69">
        <f>IF(RES_hh_tesh!X15=0,0,RES_hh_tesh!X15/RES_summary!X$19)</f>
        <v>7.4892259664297587</v>
      </c>
      <c r="Y15" s="69">
        <f>IF(RES_hh_tesh!Y15=0,0,RES_hh_tesh!Y15/RES_summary!Y$19)</f>
        <v>5.1663436843047172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0.21584709544365094</v>
      </c>
      <c r="C16" s="72">
        <f>IF(RES_hh_tesh!C16=0,0,RES_hh_tesh!C16/RES_summary!C$19)</f>
        <v>0.26857140200946733</v>
      </c>
      <c r="D16" s="72">
        <f>IF(RES_hh_tesh!D16=0,0,RES_hh_tesh!D16/RES_summary!D$19)</f>
        <v>0.33587300931562974</v>
      </c>
      <c r="E16" s="72">
        <f>IF(RES_hh_tesh!E16=0,0,RES_hh_tesh!E16/RES_summary!E$19)</f>
        <v>0.80680056400120281</v>
      </c>
      <c r="F16" s="72">
        <f>IF(RES_hh_tesh!F16=0,0,RES_hh_tesh!F16/RES_summary!F$19)</f>
        <v>0.48792054756262482</v>
      </c>
      <c r="G16" s="72">
        <f>IF(RES_hh_tesh!G16=0,0,RES_hh_tesh!G16/RES_summary!G$19)</f>
        <v>0.6325504931691186</v>
      </c>
      <c r="H16" s="72">
        <f>IF(RES_hh_tesh!H16=0,0,RES_hh_tesh!H16/RES_summary!H$19)</f>
        <v>0.95090705774296469</v>
      </c>
      <c r="I16" s="72">
        <f>IF(RES_hh_tesh!I16=0,0,RES_hh_tesh!I16/RES_summary!I$19)</f>
        <v>1.1008084886423239</v>
      </c>
      <c r="J16" s="72">
        <f>IF(RES_hh_tesh!J16=0,0,RES_hh_tesh!J16/RES_summary!J$19)</f>
        <v>1.2990490212344932</v>
      </c>
      <c r="K16" s="72">
        <f>IF(RES_hh_tesh!K16=0,0,RES_hh_tesh!K16/RES_summary!K$19)</f>
        <v>1.4835609598012345</v>
      </c>
      <c r="L16" s="72">
        <f>IF(RES_hh_tesh!L16=0,0,RES_hh_tesh!L16/RES_summary!L$19)</f>
        <v>1.8981730374813208</v>
      </c>
      <c r="M16" s="72">
        <f>IF(RES_hh_tesh!M16=0,0,RES_hh_tesh!M16/RES_summary!M$19)</f>
        <v>2.1328425284413148</v>
      </c>
      <c r="N16" s="72">
        <f>IF(RES_hh_tesh!N16=0,0,RES_hh_tesh!N16/RES_summary!N$19)</f>
        <v>3.8829862943251934</v>
      </c>
      <c r="O16" s="72">
        <f>IF(RES_hh_tesh!O16=0,0,RES_hh_tesh!O16/RES_summary!O$19)</f>
        <v>3.9390857597127393</v>
      </c>
      <c r="P16" s="72">
        <f>IF(RES_hh_tesh!P16=0,0,RES_hh_tesh!P16/RES_summary!P$19)</f>
        <v>1.5355676236929456</v>
      </c>
      <c r="Q16" s="72">
        <f>IF(RES_hh_tesh!Q16=0,0,RES_hh_tesh!Q16/RES_summary!Q$19)</f>
        <v>4.868478230977904</v>
      </c>
      <c r="R16" s="72">
        <f>IF(RES_hh_tesh!R16=0,0,RES_hh_tesh!R16/RES_summary!R$19)</f>
        <v>3.1492202245004797</v>
      </c>
      <c r="S16" s="72">
        <f>IF(RES_hh_tesh!S16=0,0,RES_hh_tesh!S16/RES_summary!S$19)</f>
        <v>5.5458688012237083</v>
      </c>
      <c r="T16" s="72">
        <f>IF(RES_hh_tesh!T16=0,0,RES_hh_tesh!T16/RES_summary!T$19)</f>
        <v>4.4112057318168167</v>
      </c>
      <c r="U16" s="72">
        <f>IF(RES_hh_tesh!U16=0,0,RES_hh_tesh!U16/RES_summary!U$19)</f>
        <v>6.3336940028080519</v>
      </c>
      <c r="V16" s="72">
        <f>IF(RES_hh_tesh!V16=0,0,RES_hh_tesh!V16/RES_summary!V$19)</f>
        <v>3.3312099714151797</v>
      </c>
      <c r="W16" s="72">
        <f>IF(RES_hh_tesh!W16=0,0,RES_hh_tesh!W16/RES_summary!W$19)</f>
        <v>5.9390286006061457</v>
      </c>
      <c r="X16" s="72">
        <f>IF(RES_hh_tesh!X16=0,0,RES_hh_tesh!X16/RES_summary!X$19)</f>
        <v>7.4892259664297587</v>
      </c>
      <c r="Y16" s="72">
        <f>IF(RES_hh_tesh!Y16=0,0,RES_hh_tesh!Y16/RES_summary!Y$19)</f>
        <v>5.1663436843047172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20.802911417006413</v>
      </c>
      <c r="C17" s="69">
        <f>IF(RES_hh_tesh!C17=0,0,RES_hh_tesh!C17/RES_summary!C$19)</f>
        <v>19.810589890296892</v>
      </c>
      <c r="D17" s="69">
        <f>IF(RES_hh_tesh!D17=0,0,RES_hh_tesh!D17/RES_summary!D$19)</f>
        <v>21.181028866003214</v>
      </c>
      <c r="E17" s="69">
        <f>IF(RES_hh_tesh!E17=0,0,RES_hh_tesh!E17/RES_summary!E$19)</f>
        <v>22.925802016229259</v>
      </c>
      <c r="F17" s="69">
        <f>IF(RES_hh_tesh!F17=0,0,RES_hh_tesh!F17/RES_summary!F$19)</f>
        <v>23.776951862998239</v>
      </c>
      <c r="G17" s="69">
        <f>IF(RES_hh_tesh!G17=0,0,RES_hh_tesh!G17/RES_summary!G$19)</f>
        <v>21.782265928139815</v>
      </c>
      <c r="H17" s="69">
        <f>IF(RES_hh_tesh!H17=0,0,RES_hh_tesh!H17/RES_summary!H$19)</f>
        <v>23.385152496232255</v>
      </c>
      <c r="I17" s="69">
        <f>IF(RES_hh_tesh!I17=0,0,RES_hh_tesh!I17/RES_summary!I$19)</f>
        <v>21.455420650591417</v>
      </c>
      <c r="J17" s="69">
        <f>IF(RES_hh_tesh!J17=0,0,RES_hh_tesh!J17/RES_summary!J$19)</f>
        <v>22.644811122096119</v>
      </c>
      <c r="K17" s="69">
        <f>IF(RES_hh_tesh!K17=0,0,RES_hh_tesh!K17/RES_summary!K$19)</f>
        <v>22.786642301869016</v>
      </c>
      <c r="L17" s="69">
        <f>IF(RES_hh_tesh!L17=0,0,RES_hh_tesh!L17/RES_summary!L$19)</f>
        <v>22.200972830033948</v>
      </c>
      <c r="M17" s="69">
        <f>IF(RES_hh_tesh!M17=0,0,RES_hh_tesh!M17/RES_summary!M$19)</f>
        <v>22.170151890138126</v>
      </c>
      <c r="N17" s="69">
        <f>IF(RES_hh_tesh!N17=0,0,RES_hh_tesh!N17/RES_summary!N$19)</f>
        <v>21.53760186371397</v>
      </c>
      <c r="O17" s="69">
        <f>IF(RES_hh_tesh!O17=0,0,RES_hh_tesh!O17/RES_summary!O$19)</f>
        <v>21.453706865917184</v>
      </c>
      <c r="P17" s="69">
        <f>IF(RES_hh_tesh!P17=0,0,RES_hh_tesh!P17/RES_summary!P$19)</f>
        <v>20.979989558589335</v>
      </c>
      <c r="Q17" s="69">
        <f>IF(RES_hh_tesh!Q17=0,0,RES_hh_tesh!Q17/RES_summary!Q$19)</f>
        <v>21.087309506540368</v>
      </c>
      <c r="R17" s="69">
        <f>IF(RES_hh_tesh!R17=0,0,RES_hh_tesh!R17/RES_summary!R$19)</f>
        <v>20.798792023318352</v>
      </c>
      <c r="S17" s="69">
        <f>IF(RES_hh_tesh!S17=0,0,RES_hh_tesh!S17/RES_summary!S$19)</f>
        <v>20.76940522418267</v>
      </c>
      <c r="T17" s="69">
        <f>IF(RES_hh_tesh!T17=0,0,RES_hh_tesh!T17/RES_summary!T$19)</f>
        <v>20.390666420647673</v>
      </c>
      <c r="U17" s="69">
        <f>IF(RES_hh_tesh!U17=0,0,RES_hh_tesh!U17/RES_summary!U$19)</f>
        <v>19.711205029480858</v>
      </c>
      <c r="V17" s="69">
        <f>IF(RES_hh_tesh!V17=0,0,RES_hh_tesh!V17/RES_summary!V$19)</f>
        <v>19.22324897369311</v>
      </c>
      <c r="W17" s="69">
        <f>IF(RES_hh_tesh!W17=0,0,RES_hh_tesh!W17/RES_summary!W$19)</f>
        <v>18.952925008697498</v>
      </c>
      <c r="X17" s="69">
        <f>IF(RES_hh_tesh!X17=0,0,RES_hh_tesh!X17/RES_summary!X$19)</f>
        <v>18.228062503934119</v>
      </c>
      <c r="Y17" s="69">
        <f>IF(RES_hh_tesh!Y17=0,0,RES_hh_tesh!Y17/RES_summary!Y$19)</f>
        <v>17.749758120830606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21.003617698097564</v>
      </c>
      <c r="C19" s="72">
        <f>IF(RES_hh_tesh!C19=0,0,RES_hh_tesh!C19/RES_summary!C$19)</f>
        <v>18.710438430975621</v>
      </c>
      <c r="D19" s="72">
        <f>IF(RES_hh_tesh!D19=0,0,RES_hh_tesh!D19/RES_summary!D$19)</f>
        <v>23.931802232549458</v>
      </c>
      <c r="E19" s="72">
        <f>IF(RES_hh_tesh!E19=0,0,RES_hh_tesh!E19/RES_summary!E$19)</f>
        <v>22.297171993070311</v>
      </c>
      <c r="F19" s="72">
        <f>IF(RES_hh_tesh!F19=0,0,RES_hh_tesh!F19/RES_summary!F$19)</f>
        <v>21.852048570925088</v>
      </c>
      <c r="G19" s="72">
        <f>IF(RES_hh_tesh!G19=0,0,RES_hh_tesh!G19/RES_summary!G$19)</f>
        <v>23.868846175619041</v>
      </c>
      <c r="H19" s="72">
        <f>IF(RES_hh_tesh!H19=0,0,RES_hh_tesh!H19/RES_summary!H$19)</f>
        <v>20.781318198295779</v>
      </c>
      <c r="I19" s="72">
        <f>IF(RES_hh_tesh!I19=0,0,RES_hh_tesh!I19/RES_summary!I$19)</f>
        <v>21.44513714446342</v>
      </c>
      <c r="J19" s="72">
        <f>IF(RES_hh_tesh!J19=0,0,RES_hh_tesh!J19/RES_summary!J$19)</f>
        <v>23.686155643623191</v>
      </c>
      <c r="K19" s="72">
        <f>IF(RES_hh_tesh!K19=0,0,RES_hh_tesh!K19/RES_summary!K$19)</f>
        <v>21.712316982580287</v>
      </c>
      <c r="L19" s="72">
        <f>IF(RES_hh_tesh!L19=0,0,RES_hh_tesh!L19/RES_summary!L$19)</f>
        <v>20.902074741049951</v>
      </c>
      <c r="M19" s="72">
        <f>IF(RES_hh_tesh!M19=0,0,RES_hh_tesh!M19/RES_summary!M$19)</f>
        <v>25.575223694560833</v>
      </c>
      <c r="N19" s="72">
        <f>IF(RES_hh_tesh!N19=0,0,RES_hh_tesh!N19/RES_summary!N$19)</f>
        <v>22.848675731220208</v>
      </c>
      <c r="O19" s="72">
        <f>IF(RES_hh_tesh!O19=0,0,RES_hh_tesh!O19/RES_summary!O$19)</f>
        <v>18.88123992979423</v>
      </c>
      <c r="P19" s="72">
        <f>IF(RES_hh_tesh!P19=0,0,RES_hh_tesh!P19/RES_summary!P$19)</f>
        <v>14.798729293514471</v>
      </c>
      <c r="Q19" s="72">
        <f>IF(RES_hh_tesh!Q19=0,0,RES_hh_tesh!Q19/RES_summary!Q$19)</f>
        <v>23.659180472682689</v>
      </c>
      <c r="R19" s="72">
        <f>IF(RES_hh_tesh!R19=0,0,RES_hh_tesh!R19/RES_summary!R$19)</f>
        <v>20.700225041129052</v>
      </c>
      <c r="S19" s="72">
        <f>IF(RES_hh_tesh!S19=0,0,RES_hh_tesh!S19/RES_summary!S$19)</f>
        <v>22.484785261404337</v>
      </c>
      <c r="T19" s="72">
        <f>IF(RES_hh_tesh!T19=0,0,RES_hh_tesh!T19/RES_summary!T$19)</f>
        <v>21.282359017800843</v>
      </c>
      <c r="U19" s="72">
        <f>IF(RES_hh_tesh!U19=0,0,RES_hh_tesh!U19/RES_summary!U$19)</f>
        <v>22.271881087142475</v>
      </c>
      <c r="V19" s="72">
        <f>IF(RES_hh_tesh!V19=0,0,RES_hh_tesh!V19/RES_summary!V$19)</f>
        <v>15.149321112936727</v>
      </c>
      <c r="W19" s="72">
        <f>IF(RES_hh_tesh!W19=0,0,RES_hh_tesh!W19/RES_summary!W$19)</f>
        <v>17.646648776490672</v>
      </c>
      <c r="X19" s="72">
        <f>IF(RES_hh_tesh!X19=0,0,RES_hh_tesh!X19/RES_summary!X$19)</f>
        <v>18.927283129169183</v>
      </c>
      <c r="Y19" s="72">
        <f>IF(RES_hh_tesh!Y19=0,0,RES_hh_tesh!Y19/RES_summary!Y$19)</f>
        <v>18.221200901424659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19.643588749382857</v>
      </c>
      <c r="C20" s="72">
        <f>IF(RES_hh_tesh!C20=0,0,RES_hh_tesh!C20/RES_summary!C$19)</f>
        <v>16.186583039903567</v>
      </c>
      <c r="D20" s="72">
        <f>IF(RES_hh_tesh!D20=0,0,RES_hh_tesh!D20/RES_summary!D$19)</f>
        <v>21.794354774560443</v>
      </c>
      <c r="E20" s="72">
        <f>IF(RES_hh_tesh!E20=0,0,RES_hh_tesh!E20/RES_summary!E$19)</f>
        <v>24.117450017202625</v>
      </c>
      <c r="F20" s="72">
        <f>IF(RES_hh_tesh!F20=0,0,RES_hh_tesh!F20/RES_summary!F$19)</f>
        <v>24.769431630640739</v>
      </c>
      <c r="G20" s="72">
        <f>IF(RES_hh_tesh!G20=0,0,RES_hh_tesh!G20/RES_summary!G$19)</f>
        <v>20.584131449958488</v>
      </c>
      <c r="H20" s="72">
        <f>IF(RES_hh_tesh!H20=0,0,RES_hh_tesh!H20/RES_summary!H$19)</f>
        <v>25.071475021031663</v>
      </c>
      <c r="I20" s="72">
        <f>IF(RES_hh_tesh!I20=0,0,RES_hh_tesh!I20/RES_summary!I$19)</f>
        <v>19.1935401058693</v>
      </c>
      <c r="J20" s="72">
        <f>IF(RES_hh_tesh!J20=0,0,RES_hh_tesh!J20/RES_summary!J$19)</f>
        <v>22.124079836762938</v>
      </c>
      <c r="K20" s="72">
        <f>IF(RES_hh_tesh!K20=0,0,RES_hh_tesh!K20/RES_summary!K$19)</f>
        <v>23.052539353324018</v>
      </c>
      <c r="L20" s="72">
        <f>IF(RES_hh_tesh!L20=0,0,RES_hh_tesh!L20/RES_summary!L$19)</f>
        <v>24.019817308004505</v>
      </c>
      <c r="M20" s="72">
        <f>IF(RES_hh_tesh!M20=0,0,RES_hh_tesh!M20/RES_summary!M$19)</f>
        <v>21.636225760498949</v>
      </c>
      <c r="N20" s="72">
        <f>IF(RES_hh_tesh!N20=0,0,RES_hh_tesh!N20/RES_summary!N$19)</f>
        <v>21.372904833463384</v>
      </c>
      <c r="O20" s="72">
        <f>IF(RES_hh_tesh!O20=0,0,RES_hh_tesh!O20/RES_summary!O$19)</f>
        <v>20.25432029605988</v>
      </c>
      <c r="P20" s="72">
        <f>IF(RES_hh_tesh!P20=0,0,RES_hh_tesh!P20/RES_summary!P$19)</f>
        <v>21.725754056453198</v>
      </c>
      <c r="Q20" s="72">
        <f>IF(RES_hh_tesh!Q20=0,0,RES_hh_tesh!Q20/RES_summary!Q$19)</f>
        <v>20.717522480489166</v>
      </c>
      <c r="R20" s="72">
        <f>IF(RES_hh_tesh!R20=0,0,RES_hh_tesh!R20/RES_summary!R$19)</f>
        <v>19.74237508225513</v>
      </c>
      <c r="S20" s="72">
        <f>IF(RES_hh_tesh!S20=0,0,RES_hh_tesh!S20/RES_summary!S$19)</f>
        <v>19.479780074960694</v>
      </c>
      <c r="T20" s="72">
        <f>IF(RES_hh_tesh!T20=0,0,RES_hh_tesh!T20/RES_summary!T$19)</f>
        <v>19.754353866119573</v>
      </c>
      <c r="U20" s="72">
        <f>IF(RES_hh_tesh!U20=0,0,RES_hh_tesh!U20/RES_summary!U$19)</f>
        <v>19.980065427628507</v>
      </c>
      <c r="V20" s="72">
        <f>IF(RES_hh_tesh!V20=0,0,RES_hh_tesh!V20/RES_summary!V$19)</f>
        <v>22.012622326040912</v>
      </c>
      <c r="W20" s="72">
        <f>IF(RES_hh_tesh!W20=0,0,RES_hh_tesh!W20/RES_summary!W$19)</f>
        <v>15.904080591311466</v>
      </c>
      <c r="X20" s="72">
        <f>IF(RES_hh_tesh!X20=0,0,RES_hh_tesh!X20/RES_summary!X$19)</f>
        <v>19.053401995943215</v>
      </c>
      <c r="Y20" s="72">
        <f>IF(RES_hh_tesh!Y20=0,0,RES_hh_tesh!Y20/RES_summary!Y$19)</f>
        <v>18.053236541222418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20.88926100733029</v>
      </c>
      <c r="C21" s="72">
        <f>IF(RES_hh_tesh!C21=0,0,RES_hh_tesh!C21/RES_summary!C$19)</f>
        <v>18.892275721560598</v>
      </c>
      <c r="D21" s="72">
        <f>IF(RES_hh_tesh!D21=0,0,RES_hh_tesh!D21/RES_summary!D$19)</f>
        <v>20.679708009523914</v>
      </c>
      <c r="E21" s="72">
        <f>IF(RES_hh_tesh!E21=0,0,RES_hh_tesh!E21/RES_summary!E$19)</f>
        <v>23.089758834995781</v>
      </c>
      <c r="F21" s="72">
        <f>IF(RES_hh_tesh!F21=0,0,RES_hh_tesh!F21/RES_summary!F$19)</f>
        <v>25.250117439762796</v>
      </c>
      <c r="G21" s="72">
        <f>IF(RES_hh_tesh!G21=0,0,RES_hh_tesh!G21/RES_summary!G$19)</f>
        <v>21.702959854361602</v>
      </c>
      <c r="H21" s="72">
        <f>IF(RES_hh_tesh!H21=0,0,RES_hh_tesh!H21/RES_summary!H$19)</f>
        <v>23.633003465521686</v>
      </c>
      <c r="I21" s="72">
        <f>IF(RES_hh_tesh!I21=0,0,RES_hh_tesh!I21/RES_summary!I$19)</f>
        <v>19.934701444392168</v>
      </c>
      <c r="J21" s="72">
        <f>IF(RES_hh_tesh!J21=0,0,RES_hh_tesh!J21/RES_summary!J$19)</f>
        <v>22.591798470280118</v>
      </c>
      <c r="K21" s="72">
        <f>IF(RES_hh_tesh!K21=0,0,RES_hh_tesh!K21/RES_summary!K$19)</f>
        <v>23.071901167109687</v>
      </c>
      <c r="L21" s="72">
        <f>IF(RES_hh_tesh!L21=0,0,RES_hh_tesh!L21/RES_summary!L$19)</f>
        <v>22.215815917837617</v>
      </c>
      <c r="M21" s="72">
        <f>IF(RES_hh_tesh!M21=0,0,RES_hh_tesh!M21/RES_summary!M$19)</f>
        <v>22.06035769861229</v>
      </c>
      <c r="N21" s="72">
        <f>IF(RES_hh_tesh!N21=0,0,RES_hh_tesh!N21/RES_summary!N$19)</f>
        <v>22.397555049635983</v>
      </c>
      <c r="O21" s="72">
        <f>IF(RES_hh_tesh!O21=0,0,RES_hh_tesh!O21/RES_summary!O$19)</f>
        <v>21.875101472483578</v>
      </c>
      <c r="P21" s="72">
        <f>IF(RES_hh_tesh!P21=0,0,RES_hh_tesh!P21/RES_summary!P$19)</f>
        <v>19.812002303771393</v>
      </c>
      <c r="Q21" s="72">
        <f>IF(RES_hh_tesh!Q21=0,0,RES_hh_tesh!Q21/RES_summary!Q$19)</f>
        <v>20.335153590813128</v>
      </c>
      <c r="R21" s="72">
        <f>IF(RES_hh_tesh!R21=0,0,RES_hh_tesh!R21/RES_summary!R$19)</f>
        <v>20.862379486652319</v>
      </c>
      <c r="S21" s="72">
        <f>IF(RES_hh_tesh!S21=0,0,RES_hh_tesh!S21/RES_summary!S$19)</f>
        <v>21.268195127183841</v>
      </c>
      <c r="T21" s="72">
        <f>IF(RES_hh_tesh!T21=0,0,RES_hh_tesh!T21/RES_summary!T$19)</f>
        <v>20.544536535829195</v>
      </c>
      <c r="U21" s="72">
        <f>IF(RES_hh_tesh!U21=0,0,RES_hh_tesh!U21/RES_summary!U$19)</f>
        <v>19.656002548052289</v>
      </c>
      <c r="V21" s="72">
        <f>IF(RES_hh_tesh!V21=0,0,RES_hh_tesh!V21/RES_summary!V$19)</f>
        <v>19.29968805454925</v>
      </c>
      <c r="W21" s="72">
        <f>IF(RES_hh_tesh!W21=0,0,RES_hh_tesh!W21/RES_summary!W$19)</f>
        <v>19.040732695054839</v>
      </c>
      <c r="X21" s="72">
        <f>IF(RES_hh_tesh!X21=0,0,RES_hh_tesh!X21/RES_summary!X$19)</f>
        <v>19.052358446850285</v>
      </c>
      <c r="Y21" s="72">
        <f>IF(RES_hh_tesh!Y21=0,0,RES_hh_tesh!Y21/RES_summary!Y$19)</f>
        <v>16.689212610661073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22.403495793059214</v>
      </c>
      <c r="C22" s="72">
        <f>IF(RES_hh_tesh!C22=0,0,RES_hh_tesh!C22/RES_summary!C$19)</f>
        <v>23.744115345217189</v>
      </c>
      <c r="D22" s="72">
        <f>IF(RES_hh_tesh!D22=0,0,RES_hh_tesh!D22/RES_summary!D$19)</f>
        <v>20.915570255978988</v>
      </c>
      <c r="E22" s="72">
        <f>IF(RES_hh_tesh!E22=0,0,RES_hh_tesh!E22/RES_summary!E$19)</f>
        <v>22.013157735733589</v>
      </c>
      <c r="F22" s="72">
        <f>IF(RES_hh_tesh!F22=0,0,RES_hh_tesh!F22/RES_summary!F$19)</f>
        <v>22.329014132625566</v>
      </c>
      <c r="G22" s="72">
        <f>IF(RES_hh_tesh!G22=0,0,RES_hh_tesh!G22/RES_summary!G$19)</f>
        <v>22.332194983396434</v>
      </c>
      <c r="H22" s="72">
        <f>IF(RES_hh_tesh!H22=0,0,RES_hh_tesh!H22/RES_summary!H$19)</f>
        <v>22.4424406445582</v>
      </c>
      <c r="I22" s="72">
        <f>IF(RES_hh_tesh!I22=0,0,RES_hh_tesh!I22/RES_summary!I$19)</f>
        <v>22.924112773133761</v>
      </c>
      <c r="J22" s="72">
        <f>IF(RES_hh_tesh!J22=0,0,RES_hh_tesh!J22/RES_summary!J$19)</f>
        <v>22.33820945056879</v>
      </c>
      <c r="K22" s="72">
        <f>IF(RES_hh_tesh!K22=0,0,RES_hh_tesh!K22/RES_summary!K$19)</f>
        <v>22.557513528213015</v>
      </c>
      <c r="L22" s="72">
        <f>IF(RES_hh_tesh!L22=0,0,RES_hh_tesh!L22/RES_summary!L$19)</f>
        <v>21.729066456460625</v>
      </c>
      <c r="M22" s="72">
        <f>IF(RES_hh_tesh!M22=0,0,RES_hh_tesh!M22/RES_summary!M$19)</f>
        <v>22.191738783313451</v>
      </c>
      <c r="N22" s="72">
        <f>IF(RES_hh_tesh!N22=0,0,RES_hh_tesh!N22/RES_summary!N$19)</f>
        <v>21.677606287384471</v>
      </c>
      <c r="O22" s="72">
        <f>IF(RES_hh_tesh!O22=0,0,RES_hh_tesh!O22/RES_summary!O$19)</f>
        <v>21.978164240519348</v>
      </c>
      <c r="P22" s="72">
        <f>IF(RES_hh_tesh!P22=0,0,RES_hh_tesh!P22/RES_summary!P$19)</f>
        <v>20.681068679204529</v>
      </c>
      <c r="Q22" s="72">
        <f>IF(RES_hh_tesh!Q22=0,0,RES_hh_tesh!Q22/RES_summary!Q$19)</f>
        <v>21.161460611488465</v>
      </c>
      <c r="R22" s="72">
        <f>IF(RES_hh_tesh!R22=0,0,RES_hh_tesh!R22/RES_summary!R$19)</f>
        <v>21.065274062533422</v>
      </c>
      <c r="S22" s="72">
        <f>IF(RES_hh_tesh!S22=0,0,RES_hh_tesh!S22/RES_summary!S$19)</f>
        <v>20.888083436374863</v>
      </c>
      <c r="T22" s="72">
        <f>IF(RES_hh_tesh!T22=0,0,RES_hh_tesh!T22/RES_summary!T$19)</f>
        <v>20.398297819542464</v>
      </c>
      <c r="U22" s="72">
        <f>IF(RES_hh_tesh!U22=0,0,RES_hh_tesh!U22/RES_summary!U$19)</f>
        <v>19.746531279053524</v>
      </c>
      <c r="V22" s="72">
        <f>IF(RES_hh_tesh!V22=0,0,RES_hh_tesh!V22/RES_summary!V$19)</f>
        <v>18.287553354545626</v>
      </c>
      <c r="W22" s="72">
        <f>IF(RES_hh_tesh!W22=0,0,RES_hh_tesh!W22/RES_summary!W$19)</f>
        <v>19.828390864787767</v>
      </c>
      <c r="X22" s="72">
        <f>IF(RES_hh_tesh!X22=0,0,RES_hh_tesh!X22/RES_summary!X$19)</f>
        <v>17.83020322676164</v>
      </c>
      <c r="Y22" s="72">
        <f>IF(RES_hh_tesh!Y22=0,0,RES_hh_tesh!Y22/RES_summary!Y$19)</f>
        <v>17.542747490193005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20.685949110872855</v>
      </c>
      <c r="C24" s="72">
        <f>IF(RES_hh_tesh!C24=0,0,RES_hh_tesh!C24/RES_summary!C$19)</f>
        <v>19.948586837942965</v>
      </c>
      <c r="D24" s="72">
        <f>IF(RES_hh_tesh!D24=0,0,RES_hh_tesh!D24/RES_summary!D$19)</f>
        <v>21.297934704878962</v>
      </c>
      <c r="E24" s="72">
        <f>IF(RES_hh_tesh!E24=0,0,RES_hh_tesh!E24/RES_summary!E$19)</f>
        <v>21.952264362595763</v>
      </c>
      <c r="F24" s="72">
        <f>IF(RES_hh_tesh!F24=0,0,RES_hh_tesh!F24/RES_summary!F$19)</f>
        <v>24.266044344923682</v>
      </c>
      <c r="G24" s="72">
        <f>IF(RES_hh_tesh!G24=0,0,RES_hh_tesh!G24/RES_summary!G$19)</f>
        <v>21.735517180687161</v>
      </c>
      <c r="H24" s="72">
        <f>IF(RES_hh_tesh!H24=0,0,RES_hh_tesh!H24/RES_summary!H$19)</f>
        <v>23.761235981354606</v>
      </c>
      <c r="I24" s="72">
        <f>IF(RES_hh_tesh!I24=0,0,RES_hh_tesh!I24/RES_summary!I$19)</f>
        <v>20.896691220503499</v>
      </c>
      <c r="J24" s="72">
        <f>IF(RES_hh_tesh!J24=0,0,RES_hh_tesh!J24/RES_summary!J$19)</f>
        <v>22.536416069190672</v>
      </c>
      <c r="K24" s="72">
        <f>IF(RES_hh_tesh!K24=0,0,RES_hh_tesh!K24/RES_summary!K$19)</f>
        <v>22.720534703599931</v>
      </c>
      <c r="L24" s="72">
        <f>IF(RES_hh_tesh!L24=0,0,RES_hh_tesh!L24/RES_summary!L$19)</f>
        <v>22.726655387963891</v>
      </c>
      <c r="M24" s="72">
        <f>IF(RES_hh_tesh!M24=0,0,RES_hh_tesh!M24/RES_summary!M$19)</f>
        <v>21.860035931406454</v>
      </c>
      <c r="N24" s="72">
        <f>IF(RES_hh_tesh!N24=0,0,RES_hh_tesh!N24/RES_summary!N$19)</f>
        <v>20.593236542967556</v>
      </c>
      <c r="O24" s="72">
        <f>IF(RES_hh_tesh!O24=0,0,RES_hh_tesh!O24/RES_summary!O$19)</f>
        <v>21.441396926565421</v>
      </c>
      <c r="P24" s="72">
        <f>IF(RES_hh_tesh!P24=0,0,RES_hh_tesh!P24/RES_summary!P$19)</f>
        <v>22.170094722401277</v>
      </c>
      <c r="Q24" s="72">
        <f>IF(RES_hh_tesh!Q24=0,0,RES_hh_tesh!Q24/RES_summary!Q$19)</f>
        <v>20.864825438881876</v>
      </c>
      <c r="R24" s="72">
        <f>IF(RES_hh_tesh!R24=0,0,RES_hh_tesh!R24/RES_summary!R$19)</f>
        <v>20.359989337775051</v>
      </c>
      <c r="S24" s="72">
        <f>IF(RES_hh_tesh!S24=0,0,RES_hh_tesh!S24/RES_summary!S$19)</f>
        <v>20.050879408042874</v>
      </c>
      <c r="T24" s="72">
        <f>IF(RES_hh_tesh!T24=0,0,RES_hh_tesh!T24/RES_summary!T$19)</f>
        <v>19.906297553839828</v>
      </c>
      <c r="U24" s="72">
        <f>IF(RES_hh_tesh!U24=0,0,RES_hh_tesh!U24/RES_summary!U$19)</f>
        <v>19.820296944892728</v>
      </c>
      <c r="V24" s="72">
        <f>IF(RES_hh_tesh!V24=0,0,RES_hh_tesh!V24/RES_summary!V$19)</f>
        <v>19.691153035918699</v>
      </c>
      <c r="W24" s="72">
        <f>IF(RES_hh_tesh!W24=0,0,RES_hh_tesh!W24/RES_summary!W$19)</f>
        <v>19.575858224512505</v>
      </c>
      <c r="X24" s="72">
        <f>IF(RES_hh_tesh!X24=0,0,RES_hh_tesh!X24/RES_summary!X$19)</f>
        <v>18.05920476178219</v>
      </c>
      <c r="Y24" s="72">
        <f>IF(RES_hh_tesh!Y24=0,0,RES_hh_tesh!Y24/RES_summary!Y$19)</f>
        <v>17.518772646920947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17.461000099412349</v>
      </c>
      <c r="C25" s="74">
        <f>IF(RES_hh_tesh!C25=0,0,RES_hh_tesh!C25/RES_summary!C$19)</f>
        <v>16.64476278852635</v>
      </c>
      <c r="D25" s="74">
        <f>IF(RES_hh_tesh!D25=0,0,RES_hh_tesh!D25/RES_summary!D$19)</f>
        <v>17.742596765799743</v>
      </c>
      <c r="E25" s="74">
        <f>IF(RES_hh_tesh!E25=0,0,RES_hh_tesh!E25/RES_summary!E$19)</f>
        <v>20.142563632779726</v>
      </c>
      <c r="F25" s="74">
        <f>IF(RES_hh_tesh!F25=0,0,RES_hh_tesh!F25/RES_summary!F$19)</f>
        <v>20.923824942770718</v>
      </c>
      <c r="G25" s="74">
        <f>IF(RES_hh_tesh!G25=0,0,RES_hh_tesh!G25/RES_summary!G$19)</f>
        <v>18.873662765344953</v>
      </c>
      <c r="H25" s="74">
        <f>IF(RES_hh_tesh!H25=0,0,RES_hh_tesh!H25/RES_summary!H$19)</f>
        <v>20.18723804532074</v>
      </c>
      <c r="I25" s="74">
        <f>IF(RES_hh_tesh!I25=0,0,RES_hh_tesh!I25/RES_summary!I$19)</f>
        <v>18.348676862843664</v>
      </c>
      <c r="J25" s="74">
        <f>IF(RES_hh_tesh!J25=0,0,RES_hh_tesh!J25/RES_summary!J$19)</f>
        <v>19.635832271232943</v>
      </c>
      <c r="K25" s="74">
        <f>IF(RES_hh_tesh!K25=0,0,RES_hh_tesh!K25/RES_summary!K$19)</f>
        <v>18.782482463966556</v>
      </c>
      <c r="L25" s="74">
        <f>IF(RES_hh_tesh!L25=0,0,RES_hh_tesh!L25/RES_summary!L$19)</f>
        <v>17.73897395595019</v>
      </c>
      <c r="M25" s="74">
        <f>IF(RES_hh_tesh!M25=0,0,RES_hh_tesh!M25/RES_summary!M$19)</f>
        <v>17.82389918496952</v>
      </c>
      <c r="N25" s="74">
        <f>IF(RES_hh_tesh!N25=0,0,RES_hh_tesh!N25/RES_summary!N$19)</f>
        <v>16.715766878368292</v>
      </c>
      <c r="O25" s="74">
        <f>IF(RES_hh_tesh!O25=0,0,RES_hh_tesh!O25/RES_summary!O$19)</f>
        <v>16.52235501056785</v>
      </c>
      <c r="P25" s="74">
        <f>IF(RES_hh_tesh!P25=0,0,RES_hh_tesh!P25/RES_summary!P$19)</f>
        <v>16.665039440601333</v>
      </c>
      <c r="Q25" s="74">
        <f>IF(RES_hh_tesh!Q25=0,0,RES_hh_tesh!Q25/RES_summary!Q$19)</f>
        <v>16.62204494935245</v>
      </c>
      <c r="R25" s="74">
        <f>IF(RES_hh_tesh!R25=0,0,RES_hh_tesh!R25/RES_summary!R$19)</f>
        <v>16.335885420636309</v>
      </c>
      <c r="S25" s="74">
        <f>IF(RES_hh_tesh!S25=0,0,RES_hh_tesh!S25/RES_summary!S$19)</f>
        <v>16.340072148755258</v>
      </c>
      <c r="T25" s="74">
        <f>IF(RES_hh_tesh!T25=0,0,RES_hh_tesh!T25/RES_summary!T$19)</f>
        <v>16.129469767426858</v>
      </c>
      <c r="U25" s="74">
        <f>IF(RES_hh_tesh!U25=0,0,RES_hh_tesh!U25/RES_summary!U$19)</f>
        <v>15.33826585992546</v>
      </c>
      <c r="V25" s="74">
        <f>IF(RES_hh_tesh!V25=0,0,RES_hh_tesh!V25/RES_summary!V$19)</f>
        <v>15.891966324557792</v>
      </c>
      <c r="W25" s="74">
        <f>IF(RES_hh_tesh!W25=0,0,RES_hh_tesh!W25/RES_summary!W$19)</f>
        <v>15.594389846017396</v>
      </c>
      <c r="X25" s="74">
        <f>IF(RES_hh_tesh!X25=0,0,RES_hh_tesh!X25/RES_summary!X$19)</f>
        <v>15.604664713005311</v>
      </c>
      <c r="Y25" s="74">
        <f>IF(RES_hh_tesh!Y25=0,0,RES_hh_tesh!Y25/RES_summary!Y$19)</f>
        <v>16.030296747660788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13.534778348462527</v>
      </c>
      <c r="C26" s="77">
        <f>IF(RES_hh_tesh!C26=0,0,RES_hh_tesh!C26/RES_summary!C$19)</f>
        <v>13.15896851147094</v>
      </c>
      <c r="D26" s="77">
        <f>IF(RES_hh_tesh!D26=0,0,RES_hh_tesh!D26/RES_summary!D$19)</f>
        <v>13.061453721272958</v>
      </c>
      <c r="E26" s="77">
        <f>IF(RES_hh_tesh!E26=0,0,RES_hh_tesh!E26/RES_summary!E$19)</f>
        <v>12.455657425601929</v>
      </c>
      <c r="F26" s="77">
        <f>IF(RES_hh_tesh!F26=0,0,RES_hh_tesh!F26/RES_summary!F$19)</f>
        <v>12.296174769601274</v>
      </c>
      <c r="G26" s="77">
        <f>IF(RES_hh_tesh!G26=0,0,RES_hh_tesh!G26/RES_summary!G$19)</f>
        <v>12.628108923144183</v>
      </c>
      <c r="H26" s="77">
        <f>IF(RES_hh_tesh!H26=0,0,RES_hh_tesh!H26/RES_summary!H$19)</f>
        <v>13.169117969750227</v>
      </c>
      <c r="I26" s="77">
        <f>IF(RES_hh_tesh!I26=0,0,RES_hh_tesh!I26/RES_summary!I$19)</f>
        <v>13.893637543013357</v>
      </c>
      <c r="J26" s="77">
        <f>IF(RES_hh_tesh!J26=0,0,RES_hh_tesh!J26/RES_summary!J$19)</f>
        <v>14.698232450854537</v>
      </c>
      <c r="K26" s="77">
        <f>IF(RES_hh_tesh!K26=0,0,RES_hh_tesh!K26/RES_summary!K$19)</f>
        <v>14.824617997881813</v>
      </c>
      <c r="L26" s="77">
        <f>IF(RES_hh_tesh!L26=0,0,RES_hh_tesh!L26/RES_summary!L$19)</f>
        <v>14.452694441778435</v>
      </c>
      <c r="M26" s="77">
        <f>IF(RES_hh_tesh!M26=0,0,RES_hh_tesh!M26/RES_summary!M$19)</f>
        <v>14.443324222692631</v>
      </c>
      <c r="N26" s="77">
        <f>IF(RES_hh_tesh!N26=0,0,RES_hh_tesh!N26/RES_summary!N$19)</f>
        <v>14.066296203830365</v>
      </c>
      <c r="O26" s="77">
        <f>IF(RES_hh_tesh!O26=0,0,RES_hh_tesh!O26/RES_summary!O$19)</f>
        <v>13.983166945716338</v>
      </c>
      <c r="P26" s="77">
        <f>IF(RES_hh_tesh!P26=0,0,RES_hh_tesh!P26/RES_summary!P$19)</f>
        <v>13.608411869787322</v>
      </c>
      <c r="Q26" s="77">
        <f>IF(RES_hh_tesh!Q26=0,0,RES_hh_tesh!Q26/RES_summary!Q$19)</f>
        <v>13.604892245498085</v>
      </c>
      <c r="R26" s="77">
        <f>IF(RES_hh_tesh!R26=0,0,RES_hh_tesh!R26/RES_summary!R$19)</f>
        <v>13.420880291734109</v>
      </c>
      <c r="S26" s="77">
        <f>IF(RES_hh_tesh!S26=0,0,RES_hh_tesh!S26/RES_summary!S$19)</f>
        <v>13.355769466917764</v>
      </c>
      <c r="T26" s="77">
        <f>IF(RES_hh_tesh!T26=0,0,RES_hh_tesh!T26/RES_summary!T$19)</f>
        <v>13.047621870422919</v>
      </c>
      <c r="U26" s="77">
        <f>IF(RES_hh_tesh!U26=0,0,RES_hh_tesh!U26/RES_summary!U$19)</f>
        <v>12.866287685357447</v>
      </c>
      <c r="V26" s="77">
        <f>IF(RES_hh_tesh!V26=0,0,RES_hh_tesh!V26/RES_summary!V$19)</f>
        <v>11.846155835958928</v>
      </c>
      <c r="W26" s="77">
        <f>IF(RES_hh_tesh!W26=0,0,RES_hh_tesh!W26/RES_summary!W$19)</f>
        <v>10.148835103668405</v>
      </c>
      <c r="X26" s="77">
        <f>IF(RES_hh_tesh!X26=0,0,RES_hh_tesh!X26/RES_summary!X$19)</f>
        <v>8.7752244522995486</v>
      </c>
      <c r="Y26" s="77">
        <f>IF(RES_hh_tesh!Y26=0,0,RES_hh_tesh!Y26/RES_summary!Y$19)</f>
        <v>7.3345037571323992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7.2781909247377081</v>
      </c>
      <c r="C27" s="69">
        <f>IF(RES_hh_tesh!C27=0,0,RES_hh_tesh!C27/RES_summary!C$19)</f>
        <v>8.1157844002944035</v>
      </c>
      <c r="D27" s="69">
        <f>IF(RES_hh_tesh!D27=0,0,RES_hh_tesh!D27/RES_summary!D$19)</f>
        <v>7.8750335052003493</v>
      </c>
      <c r="E27" s="69">
        <f>IF(RES_hh_tesh!E27=0,0,RES_hh_tesh!E27/RES_summary!E$19)</f>
        <v>9.1796587228134623</v>
      </c>
      <c r="F27" s="69">
        <f>IF(RES_hh_tesh!F27=0,0,RES_hh_tesh!F27/RES_summary!F$19)</f>
        <v>8.3970614898265303</v>
      </c>
      <c r="G27" s="69">
        <f>IF(RES_hh_tesh!G27=0,0,RES_hh_tesh!G27/RES_summary!G$19)</f>
        <v>8.3791953546476368</v>
      </c>
      <c r="H27" s="69">
        <f>IF(RES_hh_tesh!H27=0,0,RES_hh_tesh!H27/RES_summary!H$19)</f>
        <v>7.6877240696603621</v>
      </c>
      <c r="I27" s="69">
        <f>IF(RES_hh_tesh!I27=0,0,RES_hh_tesh!I27/RES_summary!I$19)</f>
        <v>7.4687563298759461</v>
      </c>
      <c r="J27" s="69">
        <f>IF(RES_hh_tesh!J27=0,0,RES_hh_tesh!J27/RES_summary!J$19)</f>
        <v>7.6190550664917893</v>
      </c>
      <c r="K27" s="69">
        <f>IF(RES_hh_tesh!K27=0,0,RES_hh_tesh!K27/RES_summary!K$19)</f>
        <v>5.9680658405624296</v>
      </c>
      <c r="L27" s="69">
        <f>IF(RES_hh_tesh!L27=0,0,RES_hh_tesh!L27/RES_summary!L$19)</f>
        <v>5.4157682180540068</v>
      </c>
      <c r="M27" s="69">
        <f>IF(RES_hh_tesh!M27=0,0,RES_hh_tesh!M27/RES_summary!M$19)</f>
        <v>5.4392166040522918</v>
      </c>
      <c r="N27" s="69">
        <f>IF(RES_hh_tesh!N27=0,0,RES_hh_tesh!N27/RES_summary!N$19)</f>
        <v>5.3138931991345268</v>
      </c>
      <c r="O27" s="69">
        <f>IF(RES_hh_tesh!O27=0,0,RES_hh_tesh!O27/RES_summary!O$19)</f>
        <v>5.309040980108727</v>
      </c>
      <c r="P27" s="69">
        <f>IF(RES_hh_tesh!P27=0,0,RES_hh_tesh!P27/RES_summary!P$19)</f>
        <v>5.4048735419397387</v>
      </c>
      <c r="Q27" s="69">
        <f>IF(RES_hh_tesh!Q27=0,0,RES_hh_tesh!Q27/RES_summary!Q$19)</f>
        <v>5.4173114154616044</v>
      </c>
      <c r="R27" s="69">
        <f>IF(RES_hh_tesh!R27=0,0,RES_hh_tesh!R27/RES_summary!R$19)</f>
        <v>5.3315830888456492</v>
      </c>
      <c r="S27" s="69">
        <f>IF(RES_hh_tesh!S27=0,0,RES_hh_tesh!S27/RES_summary!S$19)</f>
        <v>5.2464299593101398</v>
      </c>
      <c r="T27" s="69">
        <f>IF(RES_hh_tesh!T27=0,0,RES_hh_tesh!T27/RES_summary!T$19)</f>
        <v>5.1116421253443276</v>
      </c>
      <c r="U27" s="69">
        <f>IF(RES_hh_tesh!U27=0,0,RES_hh_tesh!U27/RES_summary!U$19)</f>
        <v>4.8969147573436986</v>
      </c>
      <c r="V27" s="69">
        <f>IF(RES_hh_tesh!V27=0,0,RES_hh_tesh!V27/RES_summary!V$19)</f>
        <v>6.5030541485981885</v>
      </c>
      <c r="W27" s="69">
        <f>IF(RES_hh_tesh!W27=0,0,RES_hh_tesh!W27/RES_summary!W$19)</f>
        <v>6.526978177103099</v>
      </c>
      <c r="X27" s="69">
        <f>IF(RES_hh_tesh!X27=0,0,RES_hh_tesh!X27/RES_summary!X$19)</f>
        <v>5.0708985641480542</v>
      </c>
      <c r="Y27" s="69">
        <f>IF(RES_hh_tesh!Y27=0,0,RES_hh_tesh!Y27/RES_summary!Y$19)</f>
        <v>4.744637599073422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7.7719076627478785</v>
      </c>
      <c r="C29" s="72">
        <f>IF(RES_hh_tesh!C29=0,0,RES_hh_tesh!C29/RES_summary!C$19)</f>
        <v>8.0716484664023991</v>
      </c>
      <c r="D29" s="72">
        <f>IF(RES_hh_tesh!D29=0,0,RES_hh_tesh!D29/RES_summary!D$19)</f>
        <v>10.214318007754743</v>
      </c>
      <c r="E29" s="72">
        <f>IF(RES_hh_tesh!E29=0,0,RES_hh_tesh!E29/RES_summary!E$19)</f>
        <v>7.938181116625425</v>
      </c>
      <c r="F29" s="72">
        <f>IF(RES_hh_tesh!F29=0,0,RES_hh_tesh!F29/RES_summary!F$19)</f>
        <v>7.682053808381534</v>
      </c>
      <c r="G29" s="72">
        <f>IF(RES_hh_tesh!G29=0,0,RES_hh_tesh!G29/RES_summary!G$19)</f>
        <v>8.9642879545817511</v>
      </c>
      <c r="H29" s="72">
        <f>IF(RES_hh_tesh!H29=0,0,RES_hh_tesh!H29/RES_summary!H$19)</f>
        <v>7.7211100830319239</v>
      </c>
      <c r="I29" s="72">
        <f>IF(RES_hh_tesh!I29=0,0,RES_hh_tesh!I29/RES_summary!I$19)</f>
        <v>7.3098599870758525</v>
      </c>
      <c r="J29" s="72">
        <f>IF(RES_hh_tesh!J29=0,0,RES_hh_tesh!J29/RES_summary!J$19)</f>
        <v>6.5880316607476335</v>
      </c>
      <c r="K29" s="72">
        <f>IF(RES_hh_tesh!K29=0,0,RES_hh_tesh!K29/RES_summary!K$19)</f>
        <v>6.4085201699806422</v>
      </c>
      <c r="L29" s="72">
        <f>IF(RES_hh_tesh!L29=0,0,RES_hh_tesh!L29/RES_summary!L$19)</f>
        <v>5.6932643429611431</v>
      </c>
      <c r="M29" s="72">
        <f>IF(RES_hh_tesh!M29=0,0,RES_hh_tesh!M29/RES_summary!M$19)</f>
        <v>5.4249451147613224</v>
      </c>
      <c r="N29" s="72">
        <f>IF(RES_hh_tesh!N29=0,0,RES_hh_tesh!N29/RES_summary!N$19)</f>
        <v>5.3390941846153046</v>
      </c>
      <c r="O29" s="72">
        <f>IF(RES_hh_tesh!O29=0,0,RES_hh_tesh!O29/RES_summary!O$19)</f>
        <v>5.3183602495334963</v>
      </c>
      <c r="P29" s="72">
        <f>IF(RES_hh_tesh!P29=0,0,RES_hh_tesh!P29/RES_summary!P$19)</f>
        <v>5.4567715040306801</v>
      </c>
      <c r="Q29" s="72">
        <f>IF(RES_hh_tesh!Q29=0,0,RES_hh_tesh!Q29/RES_summary!Q$19)</f>
        <v>5.4016526602633688</v>
      </c>
      <c r="R29" s="72">
        <f>IF(RES_hh_tesh!R29=0,0,RES_hh_tesh!R29/RES_summary!R$19)</f>
        <v>5.3271365701309445</v>
      </c>
      <c r="S29" s="72">
        <f>IF(RES_hh_tesh!S29=0,0,RES_hh_tesh!S29/RES_summary!S$19)</f>
        <v>5.2272999034676948</v>
      </c>
      <c r="T29" s="72">
        <f>IF(RES_hh_tesh!T29=0,0,RES_hh_tesh!T29/RES_summary!T$19)</f>
        <v>5.0577422793441018</v>
      </c>
      <c r="U29" s="72">
        <f>IF(RES_hh_tesh!U29=0,0,RES_hh_tesh!U29/RES_summary!U$19)</f>
        <v>4.8724254554928264</v>
      </c>
      <c r="V29" s="72">
        <f>IF(RES_hh_tesh!V29=0,0,RES_hh_tesh!V29/RES_summary!V$19)</f>
        <v>6.6286257030173275</v>
      </c>
      <c r="W29" s="72">
        <f>IF(RES_hh_tesh!W29=0,0,RES_hh_tesh!W29/RES_summary!W$19)</f>
        <v>6.5701752155638538</v>
      </c>
      <c r="X29" s="72">
        <f>IF(RES_hh_tesh!X29=0,0,RES_hh_tesh!X29/RES_summary!X$19)</f>
        <v>5.1026389938512819</v>
      </c>
      <c r="Y29" s="72">
        <f>IF(RES_hh_tesh!Y29=0,0,RES_hh_tesh!Y29/RES_summary!Y$19)</f>
        <v>4.6231646833323286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7.3204381938452716</v>
      </c>
      <c r="C30" s="72">
        <f>IF(RES_hh_tesh!C30=0,0,RES_hh_tesh!C30/RES_summary!C$19)</f>
        <v>7.7532755705357301</v>
      </c>
      <c r="D30" s="72">
        <f>IF(RES_hh_tesh!D30=0,0,RES_hh_tesh!D30/RES_summary!D$19)</f>
        <v>7.701153361683466</v>
      </c>
      <c r="E30" s="72">
        <f>IF(RES_hh_tesh!E30=0,0,RES_hh_tesh!E30/RES_summary!E$19)</f>
        <v>9.2598979706888453</v>
      </c>
      <c r="F30" s="72">
        <f>IF(RES_hh_tesh!F30=0,0,RES_hh_tesh!F30/RES_summary!F$19)</f>
        <v>8.9287947567244128</v>
      </c>
      <c r="G30" s="72">
        <f>IF(RES_hh_tesh!G30=0,0,RES_hh_tesh!G30/RES_summary!G$19)</f>
        <v>8.3614869024795357</v>
      </c>
      <c r="H30" s="72">
        <f>IF(RES_hh_tesh!H30=0,0,RES_hh_tesh!H30/RES_summary!H$19)</f>
        <v>7.7806045764279377</v>
      </c>
      <c r="I30" s="72">
        <f>IF(RES_hh_tesh!I30=0,0,RES_hh_tesh!I30/RES_summary!I$19)</f>
        <v>6.9528477272868372</v>
      </c>
      <c r="J30" s="72">
        <f>IF(RES_hh_tesh!J30=0,0,RES_hh_tesh!J30/RES_summary!J$19)</f>
        <v>7.6142077489116868</v>
      </c>
      <c r="K30" s="72">
        <f>IF(RES_hh_tesh!K30=0,0,RES_hh_tesh!K30/RES_summary!K$19)</f>
        <v>6.0552809851073173</v>
      </c>
      <c r="L30" s="72">
        <f>IF(RES_hh_tesh!L30=0,0,RES_hh_tesh!L30/RES_summary!L$19)</f>
        <v>5.434068461374248</v>
      </c>
      <c r="M30" s="72">
        <f>IF(RES_hh_tesh!M30=0,0,RES_hh_tesh!M30/RES_summary!M$19)</f>
        <v>5.4135324768803663</v>
      </c>
      <c r="N30" s="72">
        <f>IF(RES_hh_tesh!N30=0,0,RES_hh_tesh!N30/RES_summary!N$19)</f>
        <v>5.537537896772732</v>
      </c>
      <c r="O30" s="72">
        <f>IF(RES_hh_tesh!O30=0,0,RES_hh_tesh!O30/RES_summary!O$19)</f>
        <v>5.4112262435522949</v>
      </c>
      <c r="P30" s="72">
        <f>IF(RES_hh_tesh!P30=0,0,RES_hh_tesh!P30/RES_summary!P$19)</f>
        <v>5.1492357169155376</v>
      </c>
      <c r="Q30" s="72">
        <f>IF(RES_hh_tesh!Q30=0,0,RES_hh_tesh!Q30/RES_summary!Q$19)</f>
        <v>5.4436536791233046</v>
      </c>
      <c r="R30" s="72">
        <f>IF(RES_hh_tesh!R30=0,0,RES_hh_tesh!R30/RES_summary!R$19)</f>
        <v>5.4966437663459571</v>
      </c>
      <c r="S30" s="72">
        <f>IF(RES_hh_tesh!S30=0,0,RES_hh_tesh!S30/RES_summary!S$19)</f>
        <v>5.2631795997954924</v>
      </c>
      <c r="T30" s="72">
        <f>IF(RES_hh_tesh!T30=0,0,RES_hh_tesh!T30/RES_summary!T$19)</f>
        <v>5.0569213478739456</v>
      </c>
      <c r="U30" s="72">
        <f>IF(RES_hh_tesh!U30=0,0,RES_hh_tesh!U30/RES_summary!U$19)</f>
        <v>4.9087062076179819</v>
      </c>
      <c r="V30" s="72">
        <f>IF(RES_hh_tesh!V30=0,0,RES_hh_tesh!V30/RES_summary!V$19)</f>
        <v>6.7305358187652651</v>
      </c>
      <c r="W30" s="72">
        <f>IF(RES_hh_tesh!W30=0,0,RES_hh_tesh!W30/RES_summary!W$19)</f>
        <v>6.2562208475950554</v>
      </c>
      <c r="X30" s="72">
        <f>IF(RES_hh_tesh!X30=0,0,RES_hh_tesh!X30/RES_summary!X$19)</f>
        <v>5.2084756518120283</v>
      </c>
      <c r="Y30" s="72">
        <f>IF(RES_hh_tesh!Y30=0,0,RES_hh_tesh!Y30/RES_summary!Y$19)</f>
        <v>4.6246485619247757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8.1091119973383066</v>
      </c>
      <c r="C31" s="72">
        <f>IF(RES_hh_tesh!C31=0,0,RES_hh_tesh!C31/RES_summary!C$19)</f>
        <v>10.059680504800552</v>
      </c>
      <c r="D31" s="72">
        <f>IF(RES_hh_tesh!D31=0,0,RES_hh_tesh!D31/RES_summary!D$19)</f>
        <v>7.8795824236380634</v>
      </c>
      <c r="E31" s="72">
        <f>IF(RES_hh_tesh!E31=0,0,RES_hh_tesh!E31/RES_summary!E$19)</f>
        <v>8.8060042001991867</v>
      </c>
      <c r="F31" s="72">
        <f>IF(RES_hh_tesh!F31=0,0,RES_hh_tesh!F31/RES_summary!F$19)</f>
        <v>7.8907401953778704</v>
      </c>
      <c r="G31" s="72">
        <f>IF(RES_hh_tesh!G31=0,0,RES_hh_tesh!G31/RES_summary!G$19)</f>
        <v>8.6027595524597231</v>
      </c>
      <c r="H31" s="72">
        <f>IF(RES_hh_tesh!H31=0,0,RES_hh_tesh!H31/RES_summary!H$19)</f>
        <v>7.4026102661714734</v>
      </c>
      <c r="I31" s="72">
        <f>IF(RES_hh_tesh!I31=0,0,RES_hh_tesh!I31/RES_summary!I$19)</f>
        <v>7.9886606648956127</v>
      </c>
      <c r="J31" s="72">
        <f>IF(RES_hh_tesh!J31=0,0,RES_hh_tesh!J31/RES_summary!J$19)</f>
        <v>7.5225146795743036</v>
      </c>
      <c r="K31" s="72">
        <f>IF(RES_hh_tesh!K31=0,0,RES_hh_tesh!K31/RES_summary!K$19)</f>
        <v>5.9936371942349771</v>
      </c>
      <c r="L31" s="72">
        <f>IF(RES_hh_tesh!L31=0,0,RES_hh_tesh!L31/RES_summary!L$19)</f>
        <v>5.55066921203486</v>
      </c>
      <c r="M31" s="72">
        <f>IF(RES_hh_tesh!M31=0,0,RES_hh_tesh!M31/RES_summary!M$19)</f>
        <v>5.4075508369617236</v>
      </c>
      <c r="N31" s="72">
        <f>IF(RES_hh_tesh!N31=0,0,RES_hh_tesh!N31/RES_summary!N$19)</f>
        <v>5.3250867204576027</v>
      </c>
      <c r="O31" s="72">
        <f>IF(RES_hh_tesh!O31=0,0,RES_hh_tesh!O31/RES_summary!O$19)</f>
        <v>5.3163089252525344</v>
      </c>
      <c r="P31" s="72">
        <f>IF(RES_hh_tesh!P31=0,0,RES_hh_tesh!P31/RES_summary!P$19)</f>
        <v>5.4335717508408301</v>
      </c>
      <c r="Q31" s="72">
        <f>IF(RES_hh_tesh!Q31=0,0,RES_hh_tesh!Q31/RES_summary!Q$19)</f>
        <v>5.4116745465736287</v>
      </c>
      <c r="R31" s="72">
        <f>IF(RES_hh_tesh!R31=0,0,RES_hh_tesh!R31/RES_summary!R$19)</f>
        <v>5.3291207281471236</v>
      </c>
      <c r="S31" s="72">
        <f>IF(RES_hh_tesh!S31=0,0,RES_hh_tesh!S31/RES_summary!S$19)</f>
        <v>5.2292334750780078</v>
      </c>
      <c r="T31" s="72">
        <f>IF(RES_hh_tesh!T31=0,0,RES_hh_tesh!T31/RES_summary!T$19)</f>
        <v>5.0743094037812666</v>
      </c>
      <c r="U31" s="72">
        <f>IF(RES_hh_tesh!U31=0,0,RES_hh_tesh!U31/RES_summary!U$19)</f>
        <v>4.8941531912158585</v>
      </c>
      <c r="V31" s="72">
        <f>IF(RES_hh_tesh!V31=0,0,RES_hh_tesh!V31/RES_summary!V$19)</f>
        <v>6.5074094873795856</v>
      </c>
      <c r="W31" s="72">
        <f>IF(RES_hh_tesh!W31=0,0,RES_hh_tesh!W31/RES_summary!W$19)</f>
        <v>6.7239440326830548</v>
      </c>
      <c r="X31" s="72">
        <f>IF(RES_hh_tesh!X31=0,0,RES_hh_tesh!X31/RES_summary!X$19)</f>
        <v>5.0272278143703364</v>
      </c>
      <c r="Y31" s="72">
        <f>IF(RES_hh_tesh!Y31=0,0,RES_hh_tesh!Y31/RES_summary!Y$19)</f>
        <v>4.6485414871434347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6.7579373479492038</v>
      </c>
      <c r="C32" s="77">
        <f>IF(RES_hh_tesh!C32=0,0,RES_hh_tesh!C32/RES_summary!C$19)</f>
        <v>7.8287961754581845</v>
      </c>
      <c r="D32" s="77">
        <f>IF(RES_hh_tesh!D32=0,0,RES_hh_tesh!D32/RES_summary!D$19)</f>
        <v>6.3146835322197576</v>
      </c>
      <c r="E32" s="77">
        <f>IF(RES_hh_tesh!E32=0,0,RES_hh_tesh!E32/RES_summary!E$19)</f>
        <v>10.020386626324916</v>
      </c>
      <c r="F32" s="77">
        <f>IF(RES_hh_tesh!F32=0,0,RES_hh_tesh!F32/RES_summary!F$19)</f>
        <v>8.8317595997571594</v>
      </c>
      <c r="G32" s="77">
        <f>IF(RES_hh_tesh!G32=0,0,RES_hh_tesh!G32/RES_summary!G$19)</f>
        <v>7.9989226443087853</v>
      </c>
      <c r="H32" s="77">
        <f>IF(RES_hh_tesh!H32=0,0,RES_hh_tesh!H32/RES_summary!H$19)</f>
        <v>7.7169105651016379</v>
      </c>
      <c r="I32" s="77">
        <f>IF(RES_hh_tesh!I32=0,0,RES_hh_tesh!I32/RES_summary!I$19)</f>
        <v>7.5112831800537068</v>
      </c>
      <c r="J32" s="77">
        <f>IF(RES_hh_tesh!J32=0,0,RES_hh_tesh!J32/RES_summary!J$19)</f>
        <v>8.2337627506925823</v>
      </c>
      <c r="K32" s="77">
        <f>IF(RES_hh_tesh!K32=0,0,RES_hh_tesh!K32/RES_summary!K$19)</f>
        <v>5.6538731233264885</v>
      </c>
      <c r="L32" s="77">
        <f>IF(RES_hh_tesh!L32=0,0,RES_hh_tesh!L32/RES_summary!L$19)</f>
        <v>5.1857064074333836</v>
      </c>
      <c r="M32" s="77">
        <f>IF(RES_hh_tesh!M32=0,0,RES_hh_tesh!M32/RES_summary!M$19)</f>
        <v>5.4624307082143542</v>
      </c>
      <c r="N32" s="77">
        <f>IF(RES_hh_tesh!N32=0,0,RES_hh_tesh!N32/RES_summary!N$19)</f>
        <v>5.2496873755274027</v>
      </c>
      <c r="O32" s="77">
        <f>IF(RES_hh_tesh!O32=0,0,RES_hh_tesh!O32/RES_summary!O$19)</f>
        <v>5.2816643629001163</v>
      </c>
      <c r="P32" s="77">
        <f>IF(RES_hh_tesh!P32=0,0,RES_hh_tesh!P32/RES_summary!P$19)</f>
        <v>5.4153113552907008</v>
      </c>
      <c r="Q32" s="77">
        <f>IF(RES_hh_tesh!Q32=0,0,RES_hh_tesh!Q32/RES_summary!Q$19)</f>
        <v>5.422401375190339</v>
      </c>
      <c r="R32" s="77">
        <f>IF(RES_hh_tesh!R32=0,0,RES_hh_tesh!R32/RES_summary!R$19)</f>
        <v>5.3052723310790526</v>
      </c>
      <c r="S32" s="77">
        <f>IF(RES_hh_tesh!S32=0,0,RES_hh_tesh!S32/RES_summary!S$19)</f>
        <v>5.2559613680475206</v>
      </c>
      <c r="T32" s="77">
        <f>IF(RES_hh_tesh!T32=0,0,RES_hh_tesh!T32/RES_summary!T$19)</f>
        <v>5.1517738914185198</v>
      </c>
      <c r="U32" s="77">
        <f>IF(RES_hh_tesh!U32=0,0,RES_hh_tesh!U32/RES_summary!U$19)</f>
        <v>4.9062348079035951</v>
      </c>
      <c r="V32" s="77">
        <f>IF(RES_hh_tesh!V32=0,0,RES_hh_tesh!V32/RES_summary!V$19)</f>
        <v>6.4165598810290421</v>
      </c>
      <c r="W32" s="77">
        <f>IF(RES_hh_tesh!W32=0,0,RES_hh_tesh!W32/RES_summary!W$19)</f>
        <v>6.5184355585274014</v>
      </c>
      <c r="X32" s="77">
        <f>IF(RES_hh_tesh!X32=0,0,RES_hh_tesh!X32/RES_summary!X$19)</f>
        <v>5.0483800561488836</v>
      </c>
      <c r="Y32" s="77">
        <f>IF(RES_hh_tesh!Y32=0,0,RES_hh_tesh!Y32/RES_summary!Y$19)</f>
        <v>4.8094994832551805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25.598892729910343</v>
      </c>
      <c r="C3" s="65">
        <f>IF(RES_hh_emih!C3=0,0,RES_hh_emih!C3/RES_summary!C$19)</f>
        <v>24.120595503638196</v>
      </c>
      <c r="D3" s="65">
        <f>IF(RES_hh_emih!D3=0,0,RES_hh_emih!D3/RES_summary!D$19)</f>
        <v>28.097780850495866</v>
      </c>
      <c r="E3" s="65">
        <f>IF(RES_hh_emih!E3=0,0,RES_hh_emih!E3/RES_summary!E$19)</f>
        <v>30.99080623245942</v>
      </c>
      <c r="F3" s="65">
        <f>IF(RES_hh_emih!F3=0,0,RES_hh_emih!F3/RES_summary!F$19)</f>
        <v>29.707222702241939</v>
      </c>
      <c r="G3" s="65">
        <f>IF(RES_hh_emih!G3=0,0,RES_hh_emih!G3/RES_summary!G$19)</f>
        <v>26.448503987445918</v>
      </c>
      <c r="H3" s="65">
        <f>IF(RES_hh_emih!H3=0,0,RES_hh_emih!H3/RES_summary!H$19)</f>
        <v>24.109882008236859</v>
      </c>
      <c r="I3" s="65">
        <f>IF(RES_hh_emih!I3=0,0,RES_hh_emih!I3/RES_summary!I$19)</f>
        <v>18.392992891464054</v>
      </c>
      <c r="J3" s="65">
        <f>IF(RES_hh_emih!J3=0,0,RES_hh_emih!J3/RES_summary!J$19)</f>
        <v>20.245760901924367</v>
      </c>
      <c r="K3" s="65">
        <f>IF(RES_hh_emih!K3=0,0,RES_hh_emih!K3/RES_summary!K$19)</f>
        <v>18.736900749161162</v>
      </c>
      <c r="L3" s="65">
        <f>IF(RES_hh_emih!L3=0,0,RES_hh_emih!L3/RES_summary!L$19)</f>
        <v>18.892954176012584</v>
      </c>
      <c r="M3" s="65">
        <f>IF(RES_hh_emih!M3=0,0,RES_hh_emih!M3/RES_summary!M$19)</f>
        <v>15.918077278297762</v>
      </c>
      <c r="N3" s="65">
        <f>IF(RES_hh_emih!N3=0,0,RES_hh_emih!N3/RES_summary!N$19)</f>
        <v>14.242205412227985</v>
      </c>
      <c r="O3" s="65">
        <f>IF(RES_hh_emih!O3=0,0,RES_hh_emih!O3/RES_summary!O$19)</f>
        <v>12.291196842883284</v>
      </c>
      <c r="P3" s="65">
        <f>IF(RES_hh_emih!P3=0,0,RES_hh_emih!P3/RES_summary!P$19)</f>
        <v>9.8296758105198911</v>
      </c>
      <c r="Q3" s="65">
        <f>IF(RES_hh_emih!Q3=0,0,RES_hh_emih!Q3/RES_summary!Q$19)</f>
        <v>10.450920587801257</v>
      </c>
      <c r="R3" s="65">
        <f>IF(RES_hh_emih!R3=0,0,RES_hh_emih!R3/RES_summary!R$19)</f>
        <v>10.272208921409375</v>
      </c>
      <c r="S3" s="65">
        <f>IF(RES_hh_emih!S3=0,0,RES_hh_emih!S3/RES_summary!S$19)</f>
        <v>9.947406214371771</v>
      </c>
      <c r="T3" s="65">
        <f>IF(RES_hh_emih!T3=0,0,RES_hh_emih!T3/RES_summary!T$19)</f>
        <v>9.1859739519995003</v>
      </c>
      <c r="U3" s="65">
        <f>IF(RES_hh_emih!U3=0,0,RES_hh_emih!U3/RES_summary!U$19)</f>
        <v>8.8596362139646327</v>
      </c>
      <c r="V3" s="65">
        <f>IF(RES_hh_emih!V3=0,0,RES_hh_emih!V3/RES_summary!V$19)</f>
        <v>9.1130412115149841</v>
      </c>
      <c r="W3" s="65">
        <f>IF(RES_hh_emih!W3=0,0,RES_hh_emih!W3/RES_summary!W$19)</f>
        <v>8.5448788106797426</v>
      </c>
      <c r="X3" s="65">
        <f>IF(RES_hh_emih!X3=0,0,RES_hh_emih!X3/RES_summary!X$19)</f>
        <v>8.2862997420677349</v>
      </c>
      <c r="Y3" s="65">
        <f>IF(RES_hh_emih!Y3=0,0,RES_hh_emih!Y3/RES_summary!Y$19)</f>
        <v>7.5615414090612383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21.546583416545442</v>
      </c>
      <c r="C4" s="69">
        <f>IF(RES_hh_emih!C4=0,0,RES_hh_emih!C4/RES_summary!C$19)</f>
        <v>20.499538992537918</v>
      </c>
      <c r="D4" s="69">
        <f>IF(RES_hh_emih!D4=0,0,RES_hh_emih!D4/RES_summary!D$19)</f>
        <v>23.478883575542721</v>
      </c>
      <c r="E4" s="69">
        <f>IF(RES_hh_emih!E4=0,0,RES_hh_emih!E4/RES_summary!E$19)</f>
        <v>26.379781095526134</v>
      </c>
      <c r="F4" s="69">
        <f>IF(RES_hh_emih!F4=0,0,RES_hh_emih!F4/RES_summary!F$19)</f>
        <v>25.09749924387809</v>
      </c>
      <c r="G4" s="69">
        <f>IF(RES_hh_emih!G4=0,0,RES_hh_emih!G4/RES_summary!G$19)</f>
        <v>22.473873192274549</v>
      </c>
      <c r="H4" s="69">
        <f>IF(RES_hh_emih!H4=0,0,RES_hh_emih!H4/RES_summary!H$19)</f>
        <v>20.109383700261667</v>
      </c>
      <c r="I4" s="69">
        <f>IF(RES_hh_emih!I4=0,0,RES_hh_emih!I4/RES_summary!I$19)</f>
        <v>15.285910261654951</v>
      </c>
      <c r="J4" s="69">
        <f>IF(RES_hh_emih!J4=0,0,RES_hh_emih!J4/RES_summary!J$19)</f>
        <v>16.924047710021714</v>
      </c>
      <c r="K4" s="69">
        <f>IF(RES_hh_emih!K4=0,0,RES_hh_emih!K4/RES_summary!K$19)</f>
        <v>15.437269590782741</v>
      </c>
      <c r="L4" s="69">
        <f>IF(RES_hh_emih!L4=0,0,RES_hh_emih!L4/RES_summary!L$19)</f>
        <v>15.730510579679265</v>
      </c>
      <c r="M4" s="69">
        <f>IF(RES_hh_emih!M4=0,0,RES_hh_emih!M4/RES_summary!M$19)</f>
        <v>13.051789068662835</v>
      </c>
      <c r="N4" s="69">
        <f>IF(RES_hh_emih!N4=0,0,RES_hh_emih!N4/RES_summary!N$19)</f>
        <v>11.597238070652741</v>
      </c>
      <c r="O4" s="69">
        <f>IF(RES_hh_emih!O4=0,0,RES_hh_emih!O4/RES_summary!O$19)</f>
        <v>9.93504518213655</v>
      </c>
      <c r="P4" s="69">
        <f>IF(RES_hh_emih!P4=0,0,RES_hh_emih!P4/RES_summary!P$19)</f>
        <v>7.6119869657445776</v>
      </c>
      <c r="Q4" s="69">
        <f>IF(RES_hh_emih!Q4=0,0,RES_hh_emih!Q4/RES_summary!Q$19)</f>
        <v>8.3274893737044255</v>
      </c>
      <c r="R4" s="69">
        <f>IF(RES_hh_emih!R4=0,0,RES_hh_emih!R4/RES_summary!R$19)</f>
        <v>8.2656050576770301</v>
      </c>
      <c r="S4" s="69">
        <f>IF(RES_hh_emih!S4=0,0,RES_hh_emih!S4/RES_summary!S$19)</f>
        <v>7.9845656845359745</v>
      </c>
      <c r="T4" s="69">
        <f>IF(RES_hh_emih!T4=0,0,RES_hh_emih!T4/RES_summary!T$19)</f>
        <v>7.2910365223992857</v>
      </c>
      <c r="U4" s="69">
        <f>IF(RES_hh_emih!U4=0,0,RES_hh_emih!U4/RES_summary!U$19)</f>
        <v>7.0478059409872511</v>
      </c>
      <c r="V4" s="69">
        <f>IF(RES_hh_emih!V4=0,0,RES_hh_emih!V4/RES_summary!V$19)</f>
        <v>7.1286401341294328</v>
      </c>
      <c r="W4" s="69">
        <f>IF(RES_hh_emih!W4=0,0,RES_hh_emih!W4/RES_summary!W$19)</f>
        <v>6.7651815769175343</v>
      </c>
      <c r="X4" s="69">
        <f>IF(RES_hh_emih!X4=0,0,RES_hh_emih!X4/RES_summary!X$19)</f>
        <v>6.6095252390633767</v>
      </c>
      <c r="Y4" s="69">
        <f>IF(RES_hh_emih!Y4=0,0,RES_hh_emih!Y4/RES_summary!Y$19)</f>
        <v>6.0550375624169339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41.981999886786625</v>
      </c>
      <c r="C6" s="72">
        <f>IF(RES_hh_emih!C6=0,0,RES_hh_emih!C6/RES_summary!C$19)</f>
        <v>40.277930006587745</v>
      </c>
      <c r="D6" s="72">
        <f>IF(RES_hh_emih!D6=0,0,RES_hh_emih!D6/RES_summary!D$19)</f>
        <v>47.195092733326966</v>
      </c>
      <c r="E6" s="72">
        <f>IF(RES_hh_emih!E6=0,0,RES_hh_emih!E6/RES_summary!E$19)</f>
        <v>60.394715403920841</v>
      </c>
      <c r="F6" s="72">
        <f>IF(RES_hh_emih!F6=0,0,RES_hh_emih!F6/RES_summary!F$19)</f>
        <v>49.371018722692703</v>
      </c>
      <c r="G6" s="72">
        <f>IF(RES_hh_emih!G6=0,0,RES_hh_emih!G6/RES_summary!G$19)</f>
        <v>53.081553898534729</v>
      </c>
      <c r="H6" s="72">
        <f>IF(RES_hh_emih!H6=0,0,RES_hh_emih!H6/RES_summary!H$19)</f>
        <v>39.758368084837208</v>
      </c>
      <c r="I6" s="72">
        <f>IF(RES_hh_emih!I6=0,0,RES_hh_emih!I6/RES_summary!I$19)</f>
        <v>42.283035037785901</v>
      </c>
      <c r="J6" s="72">
        <f>IF(RES_hh_emih!J6=0,0,RES_hh_emih!J6/RES_summary!J$19)</f>
        <v>57.401312040818645</v>
      </c>
      <c r="K6" s="72">
        <f>IF(RES_hh_emih!K6=0,0,RES_hh_emih!K6/RES_summary!K$19)</f>
        <v>39.799786164158256</v>
      </c>
      <c r="L6" s="72">
        <f>IF(RES_hh_emih!L6=0,0,RES_hh_emih!L6/RES_summary!L$19)</f>
        <v>40.246929736273081</v>
      </c>
      <c r="M6" s="72">
        <f>IF(RES_hh_emih!M6=0,0,RES_hh_emih!M6/RES_summary!M$19)</f>
        <v>45.149867570691896</v>
      </c>
      <c r="N6" s="72">
        <f>IF(RES_hh_emih!N6=0,0,RES_hh_emih!N6/RES_summary!N$19)</f>
        <v>42.415794414168353</v>
      </c>
      <c r="O6" s="72">
        <f>IF(RES_hh_emih!O6=0,0,RES_hh_emih!O6/RES_summary!O$19)</f>
        <v>31.520428416263453</v>
      </c>
      <c r="P6" s="72">
        <f>IF(RES_hh_emih!P6=0,0,RES_hh_emih!P6/RES_summary!P$19)</f>
        <v>18.457210219588379</v>
      </c>
      <c r="Q6" s="72">
        <f>IF(RES_hh_emih!Q6=0,0,RES_hh_emih!Q6/RES_summary!Q$19)</f>
        <v>39.771636802019046</v>
      </c>
      <c r="R6" s="72">
        <f>IF(RES_hh_emih!R6=0,0,RES_hh_emih!R6/RES_summary!R$19)</f>
        <v>37.834648932614947</v>
      </c>
      <c r="S6" s="72">
        <f>IF(RES_hh_emih!S6=0,0,RES_hh_emih!S6/RES_summary!S$19)</f>
        <v>37.741668889055134</v>
      </c>
      <c r="T6" s="72">
        <f>IF(RES_hh_emih!T6=0,0,RES_hh_emih!T6/RES_summary!T$19)</f>
        <v>31.020522609162818</v>
      </c>
      <c r="U6" s="72">
        <f>IF(RES_hh_emih!U6=0,0,RES_hh_emih!U6/RES_summary!U$19)</f>
        <v>31.603335832939713</v>
      </c>
      <c r="V6" s="72">
        <f>IF(RES_hh_emih!V6=0,0,RES_hh_emih!V6/RES_summary!V$19)</f>
        <v>20.91794931799485</v>
      </c>
      <c r="W6" s="72">
        <f>IF(RES_hh_emih!W6=0,0,RES_hh_emih!W6/RES_summary!W$19)</f>
        <v>31.282509639526562</v>
      </c>
      <c r="X6" s="72">
        <f>IF(RES_hh_emih!X6=0,0,RES_hh_emih!X6/RES_summary!X$19)</f>
        <v>28.99934418507906</v>
      </c>
      <c r="Y6" s="72">
        <f>IF(RES_hh_emih!Y6=0,0,RES_hh_emih!Y6/RES_summary!Y$19)</f>
        <v>26.811271041149745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54.033046651757864</v>
      </c>
      <c r="C7" s="72">
        <f>IF(RES_hh_emih!C7=0,0,RES_hh_emih!C7/RES_summary!C$19)</f>
        <v>51.077076050733226</v>
      </c>
      <c r="D7" s="72">
        <f>IF(RES_hh_emih!D7=0,0,RES_hh_emih!D7/RES_summary!D$19)</f>
        <v>59.942760996502862</v>
      </c>
      <c r="E7" s="72">
        <f>IF(RES_hh_emih!E7=0,0,RES_hh_emih!E7/RES_summary!E$19)</f>
        <v>65.610083878157297</v>
      </c>
      <c r="F7" s="72">
        <f>IF(RES_hh_emih!F7=0,0,RES_hh_emih!F7/RES_summary!F$19)</f>
        <v>63.289709468204045</v>
      </c>
      <c r="G7" s="72">
        <f>IF(RES_hh_emih!G7=0,0,RES_hh_emih!G7/RES_summary!G$19)</f>
        <v>61.190649297583278</v>
      </c>
      <c r="H7" s="72">
        <f>IF(RES_hh_emih!H7=0,0,RES_hh_emih!H7/RES_summary!H$19)</f>
        <v>61.399932618158211</v>
      </c>
      <c r="I7" s="72">
        <f>IF(RES_hh_emih!I7=0,0,RES_hh_emih!I7/RES_summary!I$19)</f>
        <v>50.411266190348059</v>
      </c>
      <c r="J7" s="72">
        <f>IF(RES_hh_emih!J7=0,0,RES_hh_emih!J7/RES_summary!J$19)</f>
        <v>56.652995525719547</v>
      </c>
      <c r="K7" s="72">
        <f>IF(RES_hh_emih!K7=0,0,RES_hh_emih!K7/RES_summary!K$19)</f>
        <v>54.733958777358083</v>
      </c>
      <c r="L7" s="72">
        <f>IF(RES_hh_emih!L7=0,0,RES_hh_emih!L7/RES_summary!L$19)</f>
        <v>58.55124798560238</v>
      </c>
      <c r="M7" s="72">
        <f>IF(RES_hh_emih!M7=0,0,RES_hh_emih!M7/RES_summary!M$19)</f>
        <v>50.095954086302619</v>
      </c>
      <c r="N7" s="72">
        <f>IF(RES_hh_emih!N7=0,0,RES_hh_emih!N7/RES_summary!N$19)</f>
        <v>47.863695653555155</v>
      </c>
      <c r="O7" s="72">
        <f>IF(RES_hh_emih!O7=0,0,RES_hh_emih!O7/RES_summary!O$19)</f>
        <v>44.778916167315707</v>
      </c>
      <c r="P7" s="72">
        <f>IF(RES_hh_emih!P7=0,0,RES_hh_emih!P7/RES_summary!P$19)</f>
        <v>39.018966624499264</v>
      </c>
      <c r="Q7" s="72">
        <f>IF(RES_hh_emih!Q7=0,0,RES_hh_emih!Q7/RES_summary!Q$19)</f>
        <v>43.367101716690541</v>
      </c>
      <c r="R7" s="72">
        <f>IF(RES_hh_emih!R7=0,0,RES_hh_emih!R7/RES_summary!R$19)</f>
        <v>43.782330428355607</v>
      </c>
      <c r="S7" s="72">
        <f>IF(RES_hh_emih!S7=0,0,RES_hh_emih!S7/RES_summary!S$19)</f>
        <v>41.62481199317056</v>
      </c>
      <c r="T7" s="72">
        <f>IF(RES_hh_emih!T7=0,0,RES_hh_emih!T7/RES_summary!T$19)</f>
        <v>37.914994885518453</v>
      </c>
      <c r="U7" s="72">
        <f>IF(RES_hh_emih!U7=0,0,RES_hh_emih!U7/RES_summary!U$19)</f>
        <v>37.525529056396849</v>
      </c>
      <c r="V7" s="72">
        <f>IF(RES_hh_emih!V7=0,0,RES_hh_emih!V7/RES_summary!V$19)</f>
        <v>42.090360111507167</v>
      </c>
      <c r="W7" s="72">
        <f>IF(RES_hh_emih!W7=0,0,RES_hh_emih!W7/RES_summary!W$19)</f>
        <v>33.915162882593258</v>
      </c>
      <c r="X7" s="72">
        <f>IF(RES_hh_emih!X7=0,0,RES_hh_emih!X7/RES_summary!X$19)</f>
        <v>35.840430146619163</v>
      </c>
      <c r="Y7" s="72">
        <f>IF(RES_hh_emih!Y7=0,0,RES_hh_emih!Y7/RES_summary!Y$19)</f>
        <v>33.240025451838001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38.951993340278364</v>
      </c>
      <c r="C8" s="72">
        <f>IF(RES_hh_emih!C8=0,0,RES_hh_emih!C8/RES_summary!C$19)</f>
        <v>40.265076334546578</v>
      </c>
      <c r="D8" s="72">
        <f>IF(RES_hh_emih!D8=0,0,RES_hh_emih!D8/RES_summary!D$19)</f>
        <v>37.879671354877914</v>
      </c>
      <c r="E8" s="72">
        <f>IF(RES_hh_emih!E8=0,0,RES_hh_emih!E8/RES_summary!E$19)</f>
        <v>42.421312386422485</v>
      </c>
      <c r="F8" s="72">
        <f>IF(RES_hh_emih!F8=0,0,RES_hh_emih!F8/RES_summary!F$19)</f>
        <v>43.277714512887954</v>
      </c>
      <c r="G8" s="72">
        <f>IF(RES_hh_emih!G8=0,0,RES_hh_emih!G8/RES_summary!G$19)</f>
        <v>43.106320050138144</v>
      </c>
      <c r="H8" s="72">
        <f>IF(RES_hh_emih!H8=0,0,RES_hh_emih!H8/RES_summary!H$19)</f>
        <v>38.439243682563855</v>
      </c>
      <c r="I8" s="72">
        <f>IF(RES_hh_emih!I8=0,0,RES_hh_emih!I8/RES_summary!I$19)</f>
        <v>34.620002978591984</v>
      </c>
      <c r="J8" s="72">
        <f>IF(RES_hh_emih!J8=0,0,RES_hh_emih!J8/RES_summary!J$19)</f>
        <v>38.204629132746277</v>
      </c>
      <c r="K8" s="72">
        <f>IF(RES_hh_emih!K8=0,0,RES_hh_emih!K8/RES_summary!K$19)</f>
        <v>36.490151217583325</v>
      </c>
      <c r="L8" s="72">
        <f>IF(RES_hh_emih!L8=0,0,RES_hh_emih!L8/RES_summary!L$19)</f>
        <v>36.639950379588512</v>
      </c>
      <c r="M8" s="72">
        <f>IF(RES_hh_emih!M8=0,0,RES_hh_emih!M8/RES_summary!M$19)</f>
        <v>34.025677509814265</v>
      </c>
      <c r="N8" s="72">
        <f>IF(RES_hh_emih!N8=0,0,RES_hh_emih!N8/RES_summary!N$19)</f>
        <v>33.833565415627568</v>
      </c>
      <c r="O8" s="72">
        <f>IF(RES_hh_emih!O8=0,0,RES_hh_emih!O8/RES_summary!O$19)</f>
        <v>32.993450218415553</v>
      </c>
      <c r="P8" s="72">
        <f>IF(RES_hh_emih!P8=0,0,RES_hh_emih!P8/RES_summary!P$19)</f>
        <v>24.687098039208855</v>
      </c>
      <c r="Q8" s="72">
        <f>IF(RES_hh_emih!Q8=0,0,RES_hh_emih!Q8/RES_summary!Q$19)</f>
        <v>28.724176340767439</v>
      </c>
      <c r="R8" s="72">
        <f>IF(RES_hh_emih!R8=0,0,RES_hh_emih!R8/RES_summary!R$19)</f>
        <v>30.217057615052489</v>
      </c>
      <c r="S8" s="72">
        <f>IF(RES_hh_emih!S8=0,0,RES_hh_emih!S8/RES_summary!S$19)</f>
        <v>29.313572620913895</v>
      </c>
      <c r="T8" s="72">
        <f>IF(RES_hh_emih!T8=0,0,RES_hh_emih!T8/RES_summary!T$19)</f>
        <v>26.075615787478345</v>
      </c>
      <c r="U8" s="72">
        <f>IF(RES_hh_emih!U8=0,0,RES_hh_emih!U8/RES_summary!U$19)</f>
        <v>24.517807914004379</v>
      </c>
      <c r="V8" s="72">
        <f>IF(RES_hh_emih!V8=0,0,RES_hh_emih!V8/RES_summary!V$19)</f>
        <v>24.042748810427263</v>
      </c>
      <c r="W8" s="72">
        <f>IF(RES_hh_emih!W8=0,0,RES_hh_emih!W8/RES_summary!W$19)</f>
        <v>26.558724634775931</v>
      </c>
      <c r="X8" s="72">
        <f>IF(RES_hh_emih!X8=0,0,RES_hh_emih!X8/RES_summary!X$19)</f>
        <v>23.580545033143352</v>
      </c>
      <c r="Y8" s="72">
        <f>IF(RES_hh_emih!Y8=0,0,RES_hh_emih!Y8/RES_summary!Y$19)</f>
        <v>21.050506665241716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2.8761206487929267</v>
      </c>
      <c r="C17" s="69">
        <f>IF(RES_hh_emih!C17=0,0,RES_hh_emih!C17/RES_summary!C$19)</f>
        <v>2.4135119907984852</v>
      </c>
      <c r="D17" s="69">
        <f>IF(RES_hh_emih!D17=0,0,RES_hh_emih!D17/RES_summary!D$19)</f>
        <v>3.165906378231456</v>
      </c>
      <c r="E17" s="69">
        <f>IF(RES_hh_emih!E17=0,0,RES_hh_emih!E17/RES_summary!E$19)</f>
        <v>3.449755549615416</v>
      </c>
      <c r="F17" s="69">
        <f>IF(RES_hh_emih!F17=0,0,RES_hh_emih!F17/RES_summary!F$19)</f>
        <v>3.5217407180825138</v>
      </c>
      <c r="G17" s="69">
        <f>IF(RES_hh_emih!G17=0,0,RES_hh_emih!G17/RES_summary!G$19)</f>
        <v>2.7728100635839192</v>
      </c>
      <c r="H17" s="69">
        <f>IF(RES_hh_emih!H17=0,0,RES_hh_emih!H17/RES_summary!H$19)</f>
        <v>2.9854371047737751</v>
      </c>
      <c r="I17" s="69">
        <f>IF(RES_hh_emih!I17=0,0,RES_hh_emih!I17/RES_summary!I$19)</f>
        <v>2.1600722823622247</v>
      </c>
      <c r="J17" s="69">
        <f>IF(RES_hh_emih!J17=0,0,RES_hh_emih!J17/RES_summary!J$19)</f>
        <v>2.4127750445517857</v>
      </c>
      <c r="K17" s="69">
        <f>IF(RES_hh_emih!K17=0,0,RES_hh_emih!K17/RES_summary!K$19)</f>
        <v>2.3825018683479797</v>
      </c>
      <c r="L17" s="69">
        <f>IF(RES_hh_emih!L17=0,0,RES_hh_emih!L17/RES_summary!L$19)</f>
        <v>2.3221797345591915</v>
      </c>
      <c r="M17" s="69">
        <f>IF(RES_hh_emih!M17=0,0,RES_hh_emih!M17/RES_summary!M$19)</f>
        <v>2.0447965582621199</v>
      </c>
      <c r="N17" s="69">
        <f>IF(RES_hh_emih!N17=0,0,RES_hh_emih!N17/RES_summary!N$19)</f>
        <v>1.845695304775155</v>
      </c>
      <c r="O17" s="69">
        <f>IF(RES_hh_emih!O17=0,0,RES_hh_emih!O17/RES_summary!O$19)</f>
        <v>1.5815328821264032</v>
      </c>
      <c r="P17" s="69">
        <f>IF(RES_hh_emih!P17=0,0,RES_hh_emih!P17/RES_summary!P$19)</f>
        <v>1.4528770672584057</v>
      </c>
      <c r="Q17" s="69">
        <f>IF(RES_hh_emih!Q17=0,0,RES_hh_emih!Q17/RES_summary!Q$19)</f>
        <v>1.3820739467244858</v>
      </c>
      <c r="R17" s="69">
        <f>IF(RES_hh_emih!R17=0,0,RES_hh_emih!R17/RES_summary!R$19)</f>
        <v>1.2966002616601615</v>
      </c>
      <c r="S17" s="69">
        <f>IF(RES_hh_emih!S17=0,0,RES_hh_emih!S17/RES_summary!S$19)</f>
        <v>1.2902192308579445</v>
      </c>
      <c r="T17" s="69">
        <f>IF(RES_hh_emih!T17=0,0,RES_hh_emih!T17/RES_summary!T$19)</f>
        <v>1.2653732934375443</v>
      </c>
      <c r="U17" s="69">
        <f>IF(RES_hh_emih!U17=0,0,RES_hh_emih!U17/RES_summary!U$19)</f>
        <v>1.2275507748290773</v>
      </c>
      <c r="V17" s="69">
        <f>IF(RES_hh_emih!V17=0,0,RES_hh_emih!V17/RES_summary!V$19)</f>
        <v>1.2084073716987058</v>
      </c>
      <c r="W17" s="69">
        <f>IF(RES_hh_emih!W17=0,0,RES_hh_emih!W17/RES_summary!W$19)</f>
        <v>1.0549814870026963</v>
      </c>
      <c r="X17" s="69">
        <f>IF(RES_hh_emih!X17=0,0,RES_hh_emih!X17/RES_summary!X$19)</f>
        <v>1.1406942514808214</v>
      </c>
      <c r="Y17" s="69">
        <f>IF(RES_hh_emih!Y17=0,0,RES_hh_emih!Y17/RES_summary!Y$19)</f>
        <v>1.0461224235671767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8.1547633991566961</v>
      </c>
      <c r="C19" s="72">
        <f>IF(RES_hh_emih!C19=0,0,RES_hh_emih!C19/RES_summary!C$19)</f>
        <v>7.2152678480531058</v>
      </c>
      <c r="D19" s="72">
        <f>IF(RES_hh_emih!D19=0,0,RES_hh_emih!D19/RES_summary!D$19)</f>
        <v>9.1737005108596215</v>
      </c>
      <c r="E19" s="72">
        <f>IF(RES_hh_emih!E19=0,0,RES_hh_emih!E19/RES_summary!E$19)</f>
        <v>8.506170669163799</v>
      </c>
      <c r="F19" s="72">
        <f>IF(RES_hh_emih!F19=0,0,RES_hh_emih!F19/RES_summary!F$19)</f>
        <v>8.2877047570473295</v>
      </c>
      <c r="G19" s="72">
        <f>IF(RES_hh_emih!G19=0,0,RES_hh_emih!G19/RES_summary!G$19)</f>
        <v>8.9760325764536208</v>
      </c>
      <c r="H19" s="72">
        <f>IF(RES_hh_emih!H19=0,0,RES_hh_emih!H19/RES_summary!H$19)</f>
        <v>7.7357305435139665</v>
      </c>
      <c r="I19" s="72">
        <f>IF(RES_hh_emih!I19=0,0,RES_hh_emih!I19/RES_summary!I$19)</f>
        <v>7.9313503744708846</v>
      </c>
      <c r="J19" s="72">
        <f>IF(RES_hh_emih!J19=0,0,RES_hh_emih!J19/RES_summary!J$19)</f>
        <v>8.7343617080314591</v>
      </c>
      <c r="K19" s="72">
        <f>IF(RES_hh_emih!K19=0,0,RES_hh_emih!K19/RES_summary!K$19)</f>
        <v>7.9620624811088483</v>
      </c>
      <c r="L19" s="72">
        <f>IF(RES_hh_emih!L19=0,0,RES_hh_emih!L19/RES_summary!L$19)</f>
        <v>7.6241034955562625</v>
      </c>
      <c r="M19" s="72">
        <f>IF(RES_hh_emih!M19=0,0,RES_hh_emih!M19/RES_summary!M$19)</f>
        <v>9.277308763960292</v>
      </c>
      <c r="N19" s="72">
        <f>IF(RES_hh_emih!N19=0,0,RES_hh_emih!N19/RES_summary!N$19)</f>
        <v>8.2232932225589366</v>
      </c>
      <c r="O19" s="72">
        <f>IF(RES_hh_emih!O19=0,0,RES_hh_emih!O19/RES_summary!O$19)</f>
        <v>6.7081554454281784</v>
      </c>
      <c r="P19" s="72">
        <f>IF(RES_hh_emih!P19=0,0,RES_hh_emih!P19/RES_summary!P$19)</f>
        <v>5.1515026914923219</v>
      </c>
      <c r="Q19" s="72">
        <f>IF(RES_hh_emih!Q19=0,0,RES_hh_emih!Q19/RES_summary!Q$19)</f>
        <v>7.9948234180386972</v>
      </c>
      <c r="R19" s="72">
        <f>IF(RES_hh_emih!R19=0,0,RES_hh_emih!R19/RES_summary!R$19)</f>
        <v>6.7865542748257024</v>
      </c>
      <c r="S19" s="72">
        <f>IF(RES_hh_emih!S19=0,0,RES_hh_emih!S19/RES_summary!S$19)</f>
        <v>7.1734942596222924</v>
      </c>
      <c r="T19" s="72">
        <f>IF(RES_hh_emih!T19=0,0,RES_hh_emih!T19/RES_summary!T$19)</f>
        <v>6.6262542397048767</v>
      </c>
      <c r="U19" s="72">
        <f>IF(RES_hh_emih!U19=0,0,RES_hh_emih!U19/RES_summary!U$19)</f>
        <v>6.8064405220362056</v>
      </c>
      <c r="V19" s="72">
        <f>IF(RES_hh_emih!V19=0,0,RES_hh_emih!V19/RES_summary!V$19)</f>
        <v>4.5469790317200953</v>
      </c>
      <c r="W19" s="72">
        <f>IF(RES_hh_emih!W19=0,0,RES_hh_emih!W19/RES_summary!W$19)</f>
        <v>5.2003001387790633</v>
      </c>
      <c r="X19" s="72">
        <f>IF(RES_hh_emih!X19=0,0,RES_hh_emih!X19/RES_summary!X$19)</f>
        <v>5.4820973536031286</v>
      </c>
      <c r="Y19" s="72">
        <f>IF(RES_hh_emih!Y19=0,0,RES_hh_emih!Y19/RES_summary!Y$19)</f>
        <v>5.2178765113023129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9.9382293409618008</v>
      </c>
      <c r="C20" s="72">
        <f>IF(RES_hh_emih!C20=0,0,RES_hh_emih!C20/RES_summary!C$19)</f>
        <v>8.1648378343637642</v>
      </c>
      <c r="D20" s="72">
        <f>IF(RES_hh_emih!D20=0,0,RES_hh_emih!D20/RES_summary!D$19)</f>
        <v>10.957253840286503</v>
      </c>
      <c r="E20" s="72">
        <f>IF(RES_hh_emih!E20=0,0,RES_hh_emih!E20/RES_summary!E$19)</f>
        <v>12.085461180872516</v>
      </c>
      <c r="F20" s="72">
        <f>IF(RES_hh_emih!F20=0,0,RES_hh_emih!F20/RES_summary!F$19)</f>
        <v>12.372989478458416</v>
      </c>
      <c r="G20" s="72">
        <f>IF(RES_hh_emih!G20=0,0,RES_hh_emih!G20/RES_summary!G$19)</f>
        <v>10.26667434145846</v>
      </c>
      <c r="H20" s="72">
        <f>IF(RES_hh_emih!H20=0,0,RES_hh_emih!H20/RES_summary!H$19)</f>
        <v>12.489879048836533</v>
      </c>
      <c r="I20" s="72">
        <f>IF(RES_hh_emih!I20=0,0,RES_hh_emih!I20/RES_summary!I$19)</f>
        <v>9.5388448412233782</v>
      </c>
      <c r="J20" s="72">
        <f>IF(RES_hh_emih!J20=0,0,RES_hh_emih!J20/RES_summary!J$19)</f>
        <v>10.91594003273776</v>
      </c>
      <c r="K20" s="72">
        <f>IF(RES_hh_emih!K20=0,0,RES_hh_emih!K20/RES_summary!K$19)</f>
        <v>11.270489220145738</v>
      </c>
      <c r="L20" s="72">
        <f>IF(RES_hh_emih!L20=0,0,RES_hh_emih!L20/RES_summary!L$19)</f>
        <v>11.618165834972206</v>
      </c>
      <c r="M20" s="72">
        <f>IF(RES_hh_emih!M20=0,0,RES_hh_emih!M20/RES_summary!M$19)</f>
        <v>10.345284697663281</v>
      </c>
      <c r="N20" s="72">
        <f>IF(RES_hh_emih!N20=0,0,RES_hh_emih!N20/RES_summary!N$19)</f>
        <v>10.052569810596527</v>
      </c>
      <c r="O20" s="72">
        <f>IF(RES_hh_emih!O20=0,0,RES_hh_emih!O20/RES_summary!O$19)</f>
        <v>9.3383798712175494</v>
      </c>
      <c r="P20" s="72">
        <f>IF(RES_hh_emih!P20=0,0,RES_hh_emih!P20/RES_summary!P$19)</f>
        <v>9.9160777618793716</v>
      </c>
      <c r="Q20" s="72">
        <f>IF(RES_hh_emih!Q20=0,0,RES_hh_emih!Q20/RES_summary!Q$19)</f>
        <v>9.3103321861715109</v>
      </c>
      <c r="R20" s="72">
        <f>IF(RES_hh_emih!R20=0,0,RES_hh_emih!R20/RES_summary!R$19)</f>
        <v>8.7300420185525205</v>
      </c>
      <c r="S20" s="72">
        <f>IF(RES_hh_emih!S20=0,0,RES_hh_emih!S20/RES_summary!S$19)</f>
        <v>8.3908420415477423</v>
      </c>
      <c r="T20" s="72">
        <f>IF(RES_hh_emih!T20=0,0,RES_hh_emih!T20/RES_summary!T$19)</f>
        <v>8.2500623433882527</v>
      </c>
      <c r="U20" s="72">
        <f>IF(RES_hh_emih!U20=0,0,RES_hh_emih!U20/RES_summary!U$19)</f>
        <v>8.1104022193582566</v>
      </c>
      <c r="V20" s="72">
        <f>IF(RES_hh_emih!V20=0,0,RES_hh_emih!V20/RES_summary!V$19)</f>
        <v>8.788925353119815</v>
      </c>
      <c r="W20" s="72">
        <f>IF(RES_hh_emih!W20=0,0,RES_hh_emih!W20/RES_summary!W$19)</f>
        <v>6.2823508930747591</v>
      </c>
      <c r="X20" s="72">
        <f>IF(RES_hh_emih!X20=0,0,RES_hh_emih!X20/RES_summary!X$19)</f>
        <v>7.4087733380282241</v>
      </c>
      <c r="Y20" s="72">
        <f>IF(RES_hh_emih!Y20=0,0,RES_hh_emih!Y20/RES_summary!Y$19)</f>
        <v>6.8887541961524654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7.7266572822158794</v>
      </c>
      <c r="C21" s="72">
        <f>IF(RES_hh_emih!C21=0,0,RES_hh_emih!C21/RES_summary!C$19)</f>
        <v>6.9174455976728595</v>
      </c>
      <c r="D21" s="72">
        <f>IF(RES_hh_emih!D21=0,0,RES_hh_emih!D21/RES_summary!D$19)</f>
        <v>7.4336244325686938</v>
      </c>
      <c r="E21" s="72">
        <f>IF(RES_hh_emih!E21=0,0,RES_hh_emih!E21/RES_summary!E$19)</f>
        <v>8.1697373070167103</v>
      </c>
      <c r="F21" s="72">
        <f>IF(RES_hh_emih!F21=0,0,RES_hh_emih!F21/RES_summary!F$19)</f>
        <v>8.8093787845550384</v>
      </c>
      <c r="G21" s="72">
        <f>IF(RES_hh_emih!G21=0,0,RES_hh_emih!G21/RES_summary!G$19)</f>
        <v>7.5018186681108157</v>
      </c>
      <c r="H21" s="72">
        <f>IF(RES_hh_emih!H21=0,0,RES_hh_emih!H21/RES_summary!H$19)</f>
        <v>8.091065786640506</v>
      </c>
      <c r="I21" s="72">
        <f>IF(RES_hh_emih!I21=0,0,RES_hh_emih!I21/RES_summary!I$19)</f>
        <v>6.7583751122722067</v>
      </c>
      <c r="J21" s="72">
        <f>IF(RES_hh_emih!J21=0,0,RES_hh_emih!J21/RES_summary!J$19)</f>
        <v>7.5482926700308495</v>
      </c>
      <c r="K21" s="72">
        <f>IF(RES_hh_emih!K21=0,0,RES_hh_emih!K21/RES_summary!K$19)</f>
        <v>7.5954294625225902</v>
      </c>
      <c r="L21" s="72">
        <f>IF(RES_hh_emih!L21=0,0,RES_hh_emih!L21/RES_summary!L$19)</f>
        <v>7.2050580430900357</v>
      </c>
      <c r="M21" s="72">
        <f>IF(RES_hh_emih!M21=0,0,RES_hh_emih!M21/RES_summary!M$19)</f>
        <v>7.0485027195100871</v>
      </c>
      <c r="N21" s="72">
        <f>IF(RES_hh_emih!N21=0,0,RES_hh_emih!N21/RES_summary!N$19)</f>
        <v>7.0440112142831444</v>
      </c>
      <c r="O21" s="72">
        <f>IF(RES_hh_emih!O21=0,0,RES_hh_emih!O21/RES_summary!O$19)</f>
        <v>6.7881656777896522</v>
      </c>
      <c r="P21" s="72">
        <f>IF(RES_hh_emih!P21=0,0,RES_hh_emih!P21/RES_summary!P$19)</f>
        <v>6.1053756152788514</v>
      </c>
      <c r="Q21" s="72">
        <f>IF(RES_hh_emih!Q21=0,0,RES_hh_emih!Q21/RES_summary!Q$19)</f>
        <v>6.1642894052590167</v>
      </c>
      <c r="R21" s="72">
        <f>IF(RES_hh_emih!R21=0,0,RES_hh_emih!R21/RES_summary!R$19)</f>
        <v>6.1717215074934799</v>
      </c>
      <c r="S21" s="72">
        <f>IF(RES_hh_emih!S21=0,0,RES_hh_emih!S21/RES_summary!S$19)</f>
        <v>6.1198274844049649</v>
      </c>
      <c r="T21" s="72">
        <f>IF(RES_hh_emih!T21=0,0,RES_hh_emih!T21/RES_summary!T$19)</f>
        <v>5.7666078523020401</v>
      </c>
      <c r="U21" s="72">
        <f>IF(RES_hh_emih!U21=0,0,RES_hh_emih!U21/RES_summary!U$19)</f>
        <v>5.4040341703849135</v>
      </c>
      <c r="V21" s="72">
        <f>IF(RES_hh_emih!V21=0,0,RES_hh_emih!V21/RES_summary!V$19)</f>
        <v>5.2083560178705435</v>
      </c>
      <c r="W21" s="72">
        <f>IF(RES_hh_emih!W21=0,0,RES_hh_emih!W21/RES_summary!W$19)</f>
        <v>5.0628474345069039</v>
      </c>
      <c r="X21" s="72">
        <f>IF(RES_hh_emih!X21=0,0,RES_hh_emih!X21/RES_summary!X$19)</f>
        <v>4.9896119594378696</v>
      </c>
      <c r="Y21" s="72">
        <f>IF(RES_hh_emih!Y21=0,0,RES_hh_emih!Y21/RES_summary!Y$19)</f>
        <v>4.31716588657196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1.1761886645719719</v>
      </c>
      <c r="C27" s="69">
        <f>IF(RES_hh_emih!C27=0,0,RES_hh_emih!C27/RES_summary!C$19)</f>
        <v>1.2075445203017954</v>
      </c>
      <c r="D27" s="69">
        <f>IF(RES_hh_emih!D27=0,0,RES_hh_emih!D27/RES_summary!D$19)</f>
        <v>1.4529908967216931</v>
      </c>
      <c r="E27" s="69">
        <f>IF(RES_hh_emih!E27=0,0,RES_hh_emih!E27/RES_summary!E$19)</f>
        <v>1.1612695873178724</v>
      </c>
      <c r="F27" s="69">
        <f>IF(RES_hh_emih!F27=0,0,RES_hh_emih!F27/RES_summary!F$19)</f>
        <v>1.0879827402813347</v>
      </c>
      <c r="G27" s="69">
        <f>IF(RES_hh_emih!G27=0,0,RES_hh_emih!G27/RES_summary!G$19)</f>
        <v>1.2018207315874465</v>
      </c>
      <c r="H27" s="69">
        <f>IF(RES_hh_emih!H27=0,0,RES_hh_emih!H27/RES_summary!H$19)</f>
        <v>1.0150612032014164</v>
      </c>
      <c r="I27" s="69">
        <f>IF(RES_hh_emih!I27=0,0,RES_hh_emih!I27/RES_summary!I$19)</f>
        <v>0.94701034744687751</v>
      </c>
      <c r="J27" s="69">
        <f>IF(RES_hh_emih!J27=0,0,RES_hh_emih!J27/RES_summary!J$19)</f>
        <v>0.90893814735087008</v>
      </c>
      <c r="K27" s="69">
        <f>IF(RES_hh_emih!K27=0,0,RES_hh_emih!K27/RES_summary!K$19)</f>
        <v>0.91712929003043964</v>
      </c>
      <c r="L27" s="69">
        <f>IF(RES_hh_emih!L27=0,0,RES_hh_emih!L27/RES_summary!L$19)</f>
        <v>0.84026386177412948</v>
      </c>
      <c r="M27" s="69">
        <f>IF(RES_hh_emih!M27=0,0,RES_hh_emih!M27/RES_summary!M$19)</f>
        <v>0.82149165137280966</v>
      </c>
      <c r="N27" s="69">
        <f>IF(RES_hh_emih!N27=0,0,RES_hh_emih!N27/RES_summary!N$19)</f>
        <v>0.79927203680009029</v>
      </c>
      <c r="O27" s="69">
        <f>IF(RES_hh_emih!O27=0,0,RES_hh_emih!O27/RES_summary!O$19)</f>
        <v>0.77461877862033046</v>
      </c>
      <c r="P27" s="69">
        <f>IF(RES_hh_emih!P27=0,0,RES_hh_emih!P27/RES_summary!P$19)</f>
        <v>0.76481177751690588</v>
      </c>
      <c r="Q27" s="69">
        <f>IF(RES_hh_emih!Q27=0,0,RES_hh_emih!Q27/RES_summary!Q$19)</f>
        <v>0.74135726737234608</v>
      </c>
      <c r="R27" s="69">
        <f>IF(RES_hh_emih!R27=0,0,RES_hh_emih!R27/RES_summary!R$19)</f>
        <v>0.71000360207218083</v>
      </c>
      <c r="S27" s="69">
        <f>IF(RES_hh_emih!S27=0,0,RES_hh_emih!S27/RES_summary!S$19)</f>
        <v>0.6726212989778515</v>
      </c>
      <c r="T27" s="69">
        <f>IF(RES_hh_emih!T27=0,0,RES_hh_emih!T27/RES_summary!T$19)</f>
        <v>0.62956413616266982</v>
      </c>
      <c r="U27" s="69">
        <f>IF(RES_hh_emih!U27=0,0,RES_hh_emih!U27/RES_summary!U$19)</f>
        <v>0.58427949814830482</v>
      </c>
      <c r="V27" s="69">
        <f>IF(RES_hh_emih!V27=0,0,RES_hh_emih!V27/RES_summary!V$19)</f>
        <v>0.77599370568684878</v>
      </c>
      <c r="W27" s="69">
        <f>IF(RES_hh_emih!W27=0,0,RES_hh_emih!W27/RES_summary!W$19)</f>
        <v>0.72471574675951034</v>
      </c>
      <c r="X27" s="69">
        <f>IF(RES_hh_emih!X27=0,0,RES_hh_emih!X27/RES_summary!X$19)</f>
        <v>0.53608025152353767</v>
      </c>
      <c r="Y27" s="69">
        <f>IF(RES_hh_emih!Y27=0,0,RES_hh_emih!Y27/RES_summary!Y$19)</f>
        <v>0.46038142307712698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2.9056611674449209</v>
      </c>
      <c r="C29" s="72">
        <f>IF(RES_hh_emih!C29=0,0,RES_hh_emih!C29/RES_summary!C$19)</f>
        <v>3.0131046298036068</v>
      </c>
      <c r="D29" s="72">
        <f>IF(RES_hh_emih!D29=0,0,RES_hh_emih!D29/RES_summary!D$19)</f>
        <v>3.8074217356141067</v>
      </c>
      <c r="E29" s="72">
        <f>IF(RES_hh_emih!E29=0,0,RES_hh_emih!E29/RES_summary!E$19)</f>
        <v>2.9545106125940568</v>
      </c>
      <c r="F29" s="72">
        <f>IF(RES_hh_emih!F29=0,0,RES_hh_emih!F29/RES_summary!F$19)</f>
        <v>2.854261846722101</v>
      </c>
      <c r="G29" s="72">
        <f>IF(RES_hh_emih!G29=0,0,RES_hh_emih!G29/RES_summary!G$19)</f>
        <v>3.3235544899475942</v>
      </c>
      <c r="H29" s="72">
        <f>IF(RES_hh_emih!H29=0,0,RES_hh_emih!H29/RES_summary!H$19)</f>
        <v>2.8560708676710425</v>
      </c>
      <c r="I29" s="72">
        <f>IF(RES_hh_emih!I29=0,0,RES_hh_emih!I29/RES_summary!I$19)</f>
        <v>2.7010141899116888</v>
      </c>
      <c r="J29" s="72">
        <f>IF(RES_hh_emih!J29=0,0,RES_hh_emih!J29/RES_summary!J$19)</f>
        <v>2.4335971522510662</v>
      </c>
      <c r="K29" s="72">
        <f>IF(RES_hh_emih!K29=0,0,RES_hh_emih!K29/RES_summary!K$19)</f>
        <v>2.3661138986038397</v>
      </c>
      <c r="L29" s="72">
        <f>IF(RES_hh_emih!L29=0,0,RES_hh_emih!L29/RES_summary!L$19)</f>
        <v>2.101228021474987</v>
      </c>
      <c r="M29" s="72">
        <f>IF(RES_hh_emih!M29=0,0,RES_hh_emih!M29/RES_summary!M$19)</f>
        <v>2.00155156810396</v>
      </c>
      <c r="N29" s="72">
        <f>IF(RES_hh_emih!N29=0,0,RES_hh_emih!N29/RES_summary!N$19)</f>
        <v>1.9692903422544148</v>
      </c>
      <c r="O29" s="72">
        <f>IF(RES_hh_emih!O29=0,0,RES_hh_emih!O29/RES_summary!O$19)</f>
        <v>1.9611003843555805</v>
      </c>
      <c r="P29" s="72">
        <f>IF(RES_hh_emih!P29=0,0,RES_hh_emih!P29/RES_summary!P$19)</f>
        <v>2.011748192757334</v>
      </c>
      <c r="Q29" s="72">
        <f>IF(RES_hh_emih!Q29=0,0,RES_hh_emih!Q29/RES_summary!Q$19)</f>
        <v>1.9907891749058846</v>
      </c>
      <c r="R29" s="72">
        <f>IF(RES_hh_emih!R29=0,0,RES_hh_emih!R29/RES_summary!R$19)</f>
        <v>1.9618304505731248</v>
      </c>
      <c r="S29" s="72">
        <f>IF(RES_hh_emih!S29=0,0,RES_hh_emih!S29/RES_summary!S$19)</f>
        <v>1.9219686888767467</v>
      </c>
      <c r="T29" s="72">
        <f>IF(RES_hh_emih!T29=0,0,RES_hh_emih!T29/RES_summary!T$19)</f>
        <v>1.8557051927081125</v>
      </c>
      <c r="U29" s="72">
        <f>IF(RES_hh_emih!U29=0,0,RES_hh_emih!U29/RES_summary!U$19)</f>
        <v>1.783185661923901</v>
      </c>
      <c r="V29" s="72">
        <f>IF(RES_hh_emih!V29=0,0,RES_hh_emih!V29/RES_summary!V$19)</f>
        <v>2.4192526030178243</v>
      </c>
      <c r="W29" s="72">
        <f>IF(RES_hh_emih!W29=0,0,RES_hh_emih!W29/RES_summary!W$19)</f>
        <v>2.3918447616585161</v>
      </c>
      <c r="X29" s="72">
        <f>IF(RES_hh_emih!X29=0,0,RES_hh_emih!X29/RES_summary!X$19)</f>
        <v>1.853398946747401</v>
      </c>
      <c r="Y29" s="72">
        <f>IF(RES_hh_emih!Y29=0,0,RES_hh_emih!Y29/RES_summary!Y$19)</f>
        <v>1.6754742384833663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2.437049783665036</v>
      </c>
      <c r="C30" s="72">
        <f>IF(RES_hh_emih!C30=0,0,RES_hh_emih!C30/RES_summary!C$19)</f>
        <v>2.5760775155795033</v>
      </c>
      <c r="D30" s="72">
        <f>IF(RES_hh_emih!D30=0,0,RES_hh_emih!D30/RES_summary!D$19)</f>
        <v>2.5519540995984999</v>
      </c>
      <c r="E30" s="72">
        <f>IF(RES_hh_emih!E30=0,0,RES_hh_emih!E30/RES_summary!E$19)</f>
        <v>3.0617371218018619</v>
      </c>
      <c r="F30" s="72">
        <f>IF(RES_hh_emih!F30=0,0,RES_hh_emih!F30/RES_summary!F$19)</f>
        <v>2.9466426947732711</v>
      </c>
      <c r="G30" s="72">
        <f>IF(RES_hh_emih!G30=0,0,RES_hh_emih!G30/RES_summary!G$19)</f>
        <v>2.7551173588348963</v>
      </c>
      <c r="H30" s="72">
        <f>IF(RES_hh_emih!H30=0,0,RES_hh_emih!H30/RES_summary!H$19)</f>
        <v>2.5595628891342352</v>
      </c>
      <c r="I30" s="72">
        <f>IF(RES_hh_emih!I30=0,0,RES_hh_emih!I30/RES_summary!I$19)</f>
        <v>2.2853138202118006</v>
      </c>
      <c r="J30" s="72">
        <f>IF(RES_hh_emih!J30=0,0,RES_hh_emih!J30/RES_summary!J$19)</f>
        <v>2.5012322477652225</v>
      </c>
      <c r="K30" s="72">
        <f>IF(RES_hh_emih!K30=0,0,RES_hh_emih!K30/RES_summary!K$19)</f>
        <v>1.9876183131182379</v>
      </c>
      <c r="L30" s="72">
        <f>IF(RES_hh_emih!L30=0,0,RES_hh_emih!L30/RES_summary!L$19)</f>
        <v>1.7822897481026581</v>
      </c>
      <c r="M30" s="72">
        <f>IF(RES_hh_emih!M30=0,0,RES_hh_emih!M30/RES_summary!M$19)</f>
        <v>1.7743737792726009</v>
      </c>
      <c r="N30" s="72">
        <f>IF(RES_hh_emih!N30=0,0,RES_hh_emih!N30/RES_summary!N$19)</f>
        <v>1.8140506222175439</v>
      </c>
      <c r="O30" s="72">
        <f>IF(RES_hh_emih!O30=0,0,RES_hh_emih!O30/RES_summary!O$19)</f>
        <v>1.7720090283826888</v>
      </c>
      <c r="P30" s="72">
        <f>IF(RES_hh_emih!P30=0,0,RES_hh_emih!P30/RES_summary!P$19)</f>
        <v>1.6857253781805484</v>
      </c>
      <c r="Q30" s="72">
        <f>IF(RES_hh_emih!Q30=0,0,RES_hh_emih!Q30/RES_summary!Q$19)</f>
        <v>1.781047429987215</v>
      </c>
      <c r="R30" s="72">
        <f>IF(RES_hh_emih!R30=0,0,RES_hh_emih!R30/RES_summary!R$19)</f>
        <v>1.7957349848258592</v>
      </c>
      <c r="S30" s="72">
        <f>IF(RES_hh_emih!S30=0,0,RES_hh_emih!S30/RES_summary!S$19)</f>
        <v>1.7150839694798339</v>
      </c>
      <c r="T30" s="72">
        <f>IF(RES_hh_emih!T30=0,0,RES_hh_emih!T30/RES_summary!T$19)</f>
        <v>1.6419552781563969</v>
      </c>
      <c r="U30" s="72">
        <f>IF(RES_hh_emih!U30=0,0,RES_hh_emih!U30/RES_summary!U$19)</f>
        <v>1.5872909849379413</v>
      </c>
      <c r="V30" s="72">
        <f>IF(RES_hh_emih!V30=0,0,RES_hh_emih!V30/RES_summary!V$19)</f>
        <v>2.1669674730807906</v>
      </c>
      <c r="W30" s="72">
        <f>IF(RES_hh_emih!W30=0,0,RES_hh_emih!W30/RES_summary!W$19)</f>
        <v>2.006865577641388</v>
      </c>
      <c r="X30" s="72">
        <f>IF(RES_hh_emih!X30=0,0,RES_hh_emih!X30/RES_summary!X$19)</f>
        <v>1.6641387479500633</v>
      </c>
      <c r="Y30" s="72">
        <f>IF(RES_hh_emih!Y30=0,0,RES_hh_emih!Y30/RES_summary!Y$19)</f>
        <v>1.4712805062459007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20805</v>
      </c>
      <c r="D3" s="67">
        <f t="shared" si="0"/>
        <v>21528</v>
      </c>
      <c r="E3" s="67">
        <f t="shared" si="0"/>
        <v>20675</v>
      </c>
      <c r="F3" s="67">
        <f t="shared" si="0"/>
        <v>20965</v>
      </c>
      <c r="G3" s="67">
        <f t="shared" si="0"/>
        <v>21034</v>
      </c>
      <c r="H3" s="67">
        <f t="shared" si="0"/>
        <v>32914</v>
      </c>
      <c r="I3" s="67">
        <f t="shared" si="0"/>
        <v>25877</v>
      </c>
      <c r="J3" s="67">
        <f t="shared" si="0"/>
        <v>26353</v>
      </c>
      <c r="K3" s="67">
        <f t="shared" si="0"/>
        <v>39322</v>
      </c>
      <c r="L3" s="67">
        <f t="shared" si="0"/>
        <v>43993</v>
      </c>
      <c r="M3" s="67">
        <f t="shared" si="0"/>
        <v>25472</v>
      </c>
      <c r="N3" s="67">
        <f t="shared" si="0"/>
        <v>33371</v>
      </c>
      <c r="O3" s="67">
        <f t="shared" si="0"/>
        <v>24344</v>
      </c>
      <c r="P3" s="67">
        <f t="shared" si="0"/>
        <v>19436</v>
      </c>
      <c r="Q3" s="67">
        <f t="shared" si="0"/>
        <v>26582</v>
      </c>
      <c r="R3" s="67">
        <f t="shared" si="0"/>
        <v>25658</v>
      </c>
      <c r="S3" s="67">
        <f t="shared" si="0"/>
        <v>19514</v>
      </c>
      <c r="T3" s="67">
        <f t="shared" si="0"/>
        <v>21907</v>
      </c>
      <c r="U3" s="67">
        <f t="shared" si="0"/>
        <v>31098</v>
      </c>
      <c r="V3" s="67">
        <f t="shared" si="0"/>
        <v>21722</v>
      </c>
      <c r="W3" s="67">
        <f t="shared" si="0"/>
        <v>21005</v>
      </c>
      <c r="X3" s="67">
        <f t="shared" si="0"/>
        <v>34622</v>
      </c>
      <c r="Y3" s="67">
        <f t="shared" si="0"/>
        <v>26050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20805</v>
      </c>
      <c r="D4" s="71">
        <f t="shared" si="1"/>
        <v>21528</v>
      </c>
      <c r="E4" s="71">
        <f t="shared" si="1"/>
        <v>20675</v>
      </c>
      <c r="F4" s="71">
        <f t="shared" si="1"/>
        <v>20965</v>
      </c>
      <c r="G4" s="71">
        <f t="shared" si="1"/>
        <v>21034</v>
      </c>
      <c r="H4" s="71">
        <f t="shared" si="1"/>
        <v>32914</v>
      </c>
      <c r="I4" s="71">
        <f t="shared" si="1"/>
        <v>25877</v>
      </c>
      <c r="J4" s="71">
        <f t="shared" si="1"/>
        <v>26353</v>
      </c>
      <c r="K4" s="71">
        <f t="shared" si="1"/>
        <v>39322</v>
      </c>
      <c r="L4" s="71">
        <f t="shared" si="1"/>
        <v>43993</v>
      </c>
      <c r="M4" s="71">
        <f t="shared" si="1"/>
        <v>25472</v>
      </c>
      <c r="N4" s="71">
        <f t="shared" si="1"/>
        <v>33371</v>
      </c>
      <c r="O4" s="71">
        <f t="shared" si="1"/>
        <v>24344</v>
      </c>
      <c r="P4" s="71">
        <f t="shared" si="1"/>
        <v>19436</v>
      </c>
      <c r="Q4" s="71">
        <f t="shared" si="1"/>
        <v>26582</v>
      </c>
      <c r="R4" s="71">
        <f t="shared" ref="R4:V4" si="2">SUM(R5:R13)</f>
        <v>25658</v>
      </c>
      <c r="S4" s="71">
        <f t="shared" si="2"/>
        <v>19514</v>
      </c>
      <c r="T4" s="71">
        <f t="shared" si="2"/>
        <v>21907</v>
      </c>
      <c r="U4" s="71">
        <f t="shared" si="2"/>
        <v>31098</v>
      </c>
      <c r="V4" s="71">
        <f t="shared" si="2"/>
        <v>21722</v>
      </c>
      <c r="W4" s="71">
        <f t="shared" ref="W4:Y4" si="3">SUM(W5:W13)</f>
        <v>21005</v>
      </c>
      <c r="X4" s="71">
        <f t="shared" si="3"/>
        <v>34622</v>
      </c>
      <c r="Y4" s="71">
        <f t="shared" si="3"/>
        <v>26050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616</v>
      </c>
      <c r="D6" s="82">
        <v>597</v>
      </c>
      <c r="E6" s="82">
        <v>524</v>
      </c>
      <c r="F6" s="82">
        <v>440</v>
      </c>
      <c r="G6" s="82">
        <v>0</v>
      </c>
      <c r="H6" s="82">
        <v>0</v>
      </c>
      <c r="I6" s="82">
        <v>212</v>
      </c>
      <c r="J6" s="82">
        <v>508</v>
      </c>
      <c r="K6" s="82">
        <v>506</v>
      </c>
      <c r="L6" s="82">
        <v>599</v>
      </c>
      <c r="M6" s="82">
        <v>505</v>
      </c>
      <c r="N6" s="82">
        <v>300</v>
      </c>
      <c r="O6" s="82">
        <v>438</v>
      </c>
      <c r="P6" s="82">
        <v>251</v>
      </c>
      <c r="Q6" s="82">
        <v>534</v>
      </c>
      <c r="R6" s="82">
        <v>650</v>
      </c>
      <c r="S6" s="82">
        <v>417</v>
      </c>
      <c r="T6" s="82">
        <v>386</v>
      </c>
      <c r="U6" s="82">
        <v>0</v>
      </c>
      <c r="V6" s="82">
        <v>165</v>
      </c>
      <c r="W6" s="82">
        <v>48</v>
      </c>
      <c r="X6" s="82">
        <v>827</v>
      </c>
      <c r="Y6" s="82">
        <v>455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6361</v>
      </c>
      <c r="D7" s="82">
        <v>5853</v>
      </c>
      <c r="E7" s="82">
        <v>7359</v>
      </c>
      <c r="F7" s="82">
        <v>4916</v>
      </c>
      <c r="G7" s="82">
        <v>0</v>
      </c>
      <c r="H7" s="82">
        <v>828</v>
      </c>
      <c r="I7" s="82">
        <v>0</v>
      </c>
      <c r="J7" s="82">
        <v>4699</v>
      </c>
      <c r="K7" s="82">
        <v>7188</v>
      </c>
      <c r="L7" s="82">
        <v>8709</v>
      </c>
      <c r="M7" s="82">
        <v>2599</v>
      </c>
      <c r="N7" s="82">
        <v>3283</v>
      </c>
      <c r="O7" s="82">
        <v>1543</v>
      </c>
      <c r="P7" s="82">
        <v>0</v>
      </c>
      <c r="Q7" s="82">
        <v>0</v>
      </c>
      <c r="R7" s="82">
        <v>0</v>
      </c>
      <c r="S7" s="82">
        <v>2339</v>
      </c>
      <c r="T7" s="82">
        <v>3791</v>
      </c>
      <c r="U7" s="82">
        <v>4376</v>
      </c>
      <c r="V7" s="82">
        <v>1235</v>
      </c>
      <c r="W7" s="82">
        <v>2278</v>
      </c>
      <c r="X7" s="82">
        <v>4030</v>
      </c>
      <c r="Y7" s="82">
        <v>4364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1503</v>
      </c>
      <c r="D8" s="82">
        <v>3071</v>
      </c>
      <c r="E8" s="82">
        <v>2903</v>
      </c>
      <c r="F8" s="82">
        <v>2835</v>
      </c>
      <c r="G8" s="82">
        <v>1537</v>
      </c>
      <c r="H8" s="82">
        <v>2136</v>
      </c>
      <c r="I8" s="82">
        <v>1670</v>
      </c>
      <c r="J8" s="82">
        <v>3258</v>
      </c>
      <c r="K8" s="82">
        <v>4153</v>
      </c>
      <c r="L8" s="82">
        <v>4496</v>
      </c>
      <c r="M8" s="82">
        <v>2879</v>
      </c>
      <c r="N8" s="82">
        <v>2914</v>
      </c>
      <c r="O8" s="82">
        <v>1684</v>
      </c>
      <c r="P8" s="82">
        <v>1472</v>
      </c>
      <c r="Q8" s="82">
        <v>3668</v>
      </c>
      <c r="R8" s="82">
        <v>5028</v>
      </c>
      <c r="S8" s="82">
        <v>3925</v>
      </c>
      <c r="T8" s="82">
        <v>3255</v>
      </c>
      <c r="U8" s="82">
        <v>2981</v>
      </c>
      <c r="V8" s="82">
        <v>1968</v>
      </c>
      <c r="W8" s="82">
        <v>1473</v>
      </c>
      <c r="X8" s="82">
        <v>2139</v>
      </c>
      <c r="Y8" s="82">
        <v>455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8936</v>
      </c>
      <c r="D9" s="82">
        <v>8835</v>
      </c>
      <c r="E9" s="82">
        <v>6788</v>
      </c>
      <c r="F9" s="82">
        <v>8708</v>
      </c>
      <c r="G9" s="82">
        <v>16275</v>
      </c>
      <c r="H9" s="82">
        <v>24651</v>
      </c>
      <c r="I9" s="82">
        <v>20175</v>
      </c>
      <c r="J9" s="82">
        <v>12257</v>
      </c>
      <c r="K9" s="82">
        <v>20830</v>
      </c>
      <c r="L9" s="82">
        <v>23028</v>
      </c>
      <c r="M9" s="82">
        <v>15075</v>
      </c>
      <c r="N9" s="82">
        <v>20436</v>
      </c>
      <c r="O9" s="82">
        <v>14852</v>
      </c>
      <c r="P9" s="82">
        <v>9736</v>
      </c>
      <c r="Q9" s="82">
        <v>13390</v>
      </c>
      <c r="R9" s="82">
        <v>10792</v>
      </c>
      <c r="S9" s="82">
        <v>6288</v>
      </c>
      <c r="T9" s="82">
        <v>7629</v>
      </c>
      <c r="U9" s="82">
        <v>13649</v>
      </c>
      <c r="V9" s="82">
        <v>10364</v>
      </c>
      <c r="W9" s="82">
        <v>9170</v>
      </c>
      <c r="X9" s="82">
        <v>14914</v>
      </c>
      <c r="Y9" s="82">
        <v>7466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2798</v>
      </c>
      <c r="D11" s="82">
        <v>2083</v>
      </c>
      <c r="E11" s="82">
        <v>2114</v>
      </c>
      <c r="F11" s="82">
        <v>3094</v>
      </c>
      <c r="G11" s="82">
        <v>2414</v>
      </c>
      <c r="H11" s="82">
        <v>3673</v>
      </c>
      <c r="I11" s="82">
        <v>2428</v>
      </c>
      <c r="J11" s="82">
        <v>3530</v>
      </c>
      <c r="K11" s="82">
        <v>4060</v>
      </c>
      <c r="L11" s="82">
        <v>4156</v>
      </c>
      <c r="M11" s="82">
        <v>1989</v>
      </c>
      <c r="N11" s="82">
        <v>2335</v>
      </c>
      <c r="O11" s="82">
        <v>2062</v>
      </c>
      <c r="P11" s="82">
        <v>1285</v>
      </c>
      <c r="Q11" s="82">
        <v>2956</v>
      </c>
      <c r="R11" s="82">
        <v>3509</v>
      </c>
      <c r="S11" s="82">
        <v>2502</v>
      </c>
      <c r="T11" s="82">
        <v>2397</v>
      </c>
      <c r="U11" s="82">
        <v>2840</v>
      </c>
      <c r="V11" s="82">
        <v>2223</v>
      </c>
      <c r="W11" s="82">
        <v>1847</v>
      </c>
      <c r="X11" s="82">
        <v>2225</v>
      </c>
      <c r="Y11" s="82">
        <v>1631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106</v>
      </c>
      <c r="D12" s="82">
        <v>225</v>
      </c>
      <c r="E12" s="82">
        <v>319</v>
      </c>
      <c r="F12" s="82">
        <v>527</v>
      </c>
      <c r="G12" s="82">
        <v>631</v>
      </c>
      <c r="H12" s="82">
        <v>1114</v>
      </c>
      <c r="I12" s="82">
        <v>1005</v>
      </c>
      <c r="J12" s="82">
        <v>1284</v>
      </c>
      <c r="K12" s="82">
        <v>1826</v>
      </c>
      <c r="L12" s="82">
        <v>2507</v>
      </c>
      <c r="M12" s="82">
        <v>2276</v>
      </c>
      <c r="N12" s="82">
        <v>3495</v>
      </c>
      <c r="O12" s="82">
        <v>3161</v>
      </c>
      <c r="P12" s="82">
        <v>5681</v>
      </c>
      <c r="Q12" s="82">
        <v>5366</v>
      </c>
      <c r="R12" s="82">
        <v>4866</v>
      </c>
      <c r="S12" s="82">
        <v>3042</v>
      </c>
      <c r="T12" s="82">
        <v>3276</v>
      </c>
      <c r="U12" s="82">
        <v>4282</v>
      </c>
      <c r="V12" s="82">
        <v>3720</v>
      </c>
      <c r="W12" s="82">
        <v>3781</v>
      </c>
      <c r="X12" s="82">
        <v>6511</v>
      </c>
      <c r="Y12" s="82">
        <v>3917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485</v>
      </c>
      <c r="D13" s="83">
        <v>864</v>
      </c>
      <c r="E13" s="83">
        <v>668</v>
      </c>
      <c r="F13" s="83">
        <v>445</v>
      </c>
      <c r="G13" s="83">
        <v>177</v>
      </c>
      <c r="H13" s="83">
        <v>512</v>
      </c>
      <c r="I13" s="83">
        <v>387</v>
      </c>
      <c r="J13" s="83">
        <v>817</v>
      </c>
      <c r="K13" s="83">
        <v>759</v>
      </c>
      <c r="L13" s="83">
        <v>498</v>
      </c>
      <c r="M13" s="83">
        <v>149</v>
      </c>
      <c r="N13" s="83">
        <v>608</v>
      </c>
      <c r="O13" s="83">
        <v>604</v>
      </c>
      <c r="P13" s="83">
        <v>1011</v>
      </c>
      <c r="Q13" s="83">
        <v>668</v>
      </c>
      <c r="R13" s="83">
        <v>813</v>
      </c>
      <c r="S13" s="83">
        <v>1001</v>
      </c>
      <c r="T13" s="83">
        <v>1173</v>
      </c>
      <c r="U13" s="83">
        <v>2970</v>
      </c>
      <c r="V13" s="83">
        <v>2047</v>
      </c>
      <c r="W13" s="83">
        <v>2408</v>
      </c>
      <c r="X13" s="83">
        <v>3976</v>
      </c>
      <c r="Y13" s="83">
        <v>7762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20214</v>
      </c>
      <c r="D14" s="85">
        <f t="shared" si="4"/>
        <v>20439</v>
      </c>
      <c r="E14" s="85">
        <f t="shared" si="4"/>
        <v>19688</v>
      </c>
      <c r="F14" s="85">
        <f t="shared" si="4"/>
        <v>19993</v>
      </c>
      <c r="G14" s="85">
        <f t="shared" si="4"/>
        <v>20226</v>
      </c>
      <c r="H14" s="85">
        <f t="shared" si="4"/>
        <v>31288</v>
      </c>
      <c r="I14" s="85">
        <f t="shared" si="4"/>
        <v>24485</v>
      </c>
      <c r="J14" s="85">
        <f t="shared" si="4"/>
        <v>24252</v>
      </c>
      <c r="K14" s="85">
        <f t="shared" si="4"/>
        <v>36737</v>
      </c>
      <c r="L14" s="85">
        <f t="shared" si="4"/>
        <v>40988</v>
      </c>
      <c r="M14" s="85">
        <f t="shared" si="4"/>
        <v>23047</v>
      </c>
      <c r="N14" s="85">
        <f t="shared" si="4"/>
        <v>29268</v>
      </c>
      <c r="O14" s="85">
        <f t="shared" si="4"/>
        <v>20579</v>
      </c>
      <c r="P14" s="85">
        <f t="shared" si="4"/>
        <v>12744</v>
      </c>
      <c r="Q14" s="85">
        <f t="shared" si="4"/>
        <v>20548</v>
      </c>
      <c r="R14" s="85">
        <f t="shared" ref="R14:V14" si="5">SUM(R5:R11)</f>
        <v>19979</v>
      </c>
      <c r="S14" s="85">
        <f t="shared" si="5"/>
        <v>15471</v>
      </c>
      <c r="T14" s="85">
        <f t="shared" si="5"/>
        <v>17458</v>
      </c>
      <c r="U14" s="85">
        <f t="shared" si="5"/>
        <v>23846</v>
      </c>
      <c r="V14" s="85">
        <f t="shared" si="5"/>
        <v>15955</v>
      </c>
      <c r="W14" s="85">
        <f t="shared" ref="W14:Y14" si="6">SUM(W5:W11)</f>
        <v>14816</v>
      </c>
      <c r="X14" s="85">
        <f t="shared" si="6"/>
        <v>24135</v>
      </c>
      <c r="Y14" s="85">
        <f t="shared" si="6"/>
        <v>14371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1905</v>
      </c>
      <c r="D15" s="71">
        <f t="shared" si="7"/>
        <v>2379</v>
      </c>
      <c r="E15" s="71">
        <f t="shared" si="7"/>
        <v>2154</v>
      </c>
      <c r="F15" s="71">
        <f t="shared" si="7"/>
        <v>2477</v>
      </c>
      <c r="G15" s="71">
        <f t="shared" si="7"/>
        <v>3532</v>
      </c>
      <c r="H15" s="71">
        <f t="shared" si="7"/>
        <v>3975</v>
      </c>
      <c r="I15" s="71">
        <f t="shared" si="7"/>
        <v>6814</v>
      </c>
      <c r="J15" s="71">
        <f t="shared" si="7"/>
        <v>7405</v>
      </c>
      <c r="K15" s="71">
        <f t="shared" si="7"/>
        <v>7067</v>
      </c>
      <c r="L15" s="71">
        <f t="shared" si="7"/>
        <v>10628</v>
      </c>
      <c r="M15" s="71">
        <f t="shared" si="7"/>
        <v>9183</v>
      </c>
      <c r="N15" s="71">
        <f t="shared" si="7"/>
        <v>8339</v>
      </c>
      <c r="O15" s="71">
        <f t="shared" si="7"/>
        <v>9310</v>
      </c>
      <c r="P15" s="71">
        <f t="shared" si="7"/>
        <v>6356</v>
      </c>
      <c r="Q15" s="71">
        <f t="shared" si="7"/>
        <v>7169</v>
      </c>
      <c r="R15" s="71">
        <f t="shared" si="7"/>
        <v>7523</v>
      </c>
      <c r="S15" s="71">
        <f t="shared" si="7"/>
        <v>6216</v>
      </c>
      <c r="T15" s="71">
        <f t="shared" si="7"/>
        <v>8145</v>
      </c>
      <c r="U15" s="71">
        <f t="shared" si="7"/>
        <v>12267</v>
      </c>
      <c r="V15" s="71">
        <f t="shared" si="7"/>
        <v>9977</v>
      </c>
      <c r="W15" s="71">
        <f t="shared" si="7"/>
        <v>10315</v>
      </c>
      <c r="X15" s="71">
        <f t="shared" si="7"/>
        <v>15241</v>
      </c>
      <c r="Y15" s="71">
        <f t="shared" si="7"/>
        <v>13801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1905</v>
      </c>
      <c r="D16" s="82">
        <v>2379</v>
      </c>
      <c r="E16" s="82">
        <v>2154</v>
      </c>
      <c r="F16" s="82">
        <v>2477</v>
      </c>
      <c r="G16" s="82">
        <v>3532</v>
      </c>
      <c r="H16" s="82">
        <v>3975</v>
      </c>
      <c r="I16" s="82">
        <v>6814</v>
      </c>
      <c r="J16" s="82">
        <v>7405</v>
      </c>
      <c r="K16" s="82">
        <v>7067</v>
      </c>
      <c r="L16" s="82">
        <v>10628</v>
      </c>
      <c r="M16" s="82">
        <v>9183</v>
      </c>
      <c r="N16" s="82">
        <v>8339</v>
      </c>
      <c r="O16" s="82">
        <v>9310</v>
      </c>
      <c r="P16" s="82">
        <v>6356</v>
      </c>
      <c r="Q16" s="82">
        <v>7169</v>
      </c>
      <c r="R16" s="82">
        <v>7523</v>
      </c>
      <c r="S16" s="82">
        <v>6216</v>
      </c>
      <c r="T16" s="82">
        <v>8145</v>
      </c>
      <c r="U16" s="82">
        <v>12267</v>
      </c>
      <c r="V16" s="82">
        <v>9977</v>
      </c>
      <c r="W16" s="82">
        <v>10315</v>
      </c>
      <c r="X16" s="82">
        <v>15241</v>
      </c>
      <c r="Y16" s="82">
        <v>13801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20805</v>
      </c>
      <c r="D17" s="71">
        <f t="shared" si="8"/>
        <v>21528</v>
      </c>
      <c r="E17" s="71">
        <f t="shared" si="8"/>
        <v>20675</v>
      </c>
      <c r="F17" s="71">
        <f t="shared" si="8"/>
        <v>20965</v>
      </c>
      <c r="G17" s="71">
        <f t="shared" si="8"/>
        <v>21034</v>
      </c>
      <c r="H17" s="71">
        <f t="shared" si="8"/>
        <v>32914</v>
      </c>
      <c r="I17" s="71">
        <f t="shared" si="8"/>
        <v>25877</v>
      </c>
      <c r="J17" s="71">
        <f t="shared" si="8"/>
        <v>26353</v>
      </c>
      <c r="K17" s="71">
        <f t="shared" si="8"/>
        <v>39322</v>
      </c>
      <c r="L17" s="71">
        <f t="shared" si="8"/>
        <v>43993</v>
      </c>
      <c r="M17" s="71">
        <f t="shared" si="8"/>
        <v>25472</v>
      </c>
      <c r="N17" s="71">
        <f t="shared" si="8"/>
        <v>33371</v>
      </c>
      <c r="O17" s="71">
        <f t="shared" si="8"/>
        <v>24344</v>
      </c>
      <c r="P17" s="71">
        <f t="shared" si="8"/>
        <v>19436</v>
      </c>
      <c r="Q17" s="71">
        <f t="shared" si="8"/>
        <v>26582</v>
      </c>
      <c r="R17" s="71">
        <f t="shared" ref="R17:V17" si="9">SUM(R18:R25)</f>
        <v>25658</v>
      </c>
      <c r="S17" s="71">
        <f t="shared" si="9"/>
        <v>19514</v>
      </c>
      <c r="T17" s="71">
        <f t="shared" si="9"/>
        <v>21907</v>
      </c>
      <c r="U17" s="71">
        <f t="shared" si="9"/>
        <v>31098</v>
      </c>
      <c r="V17" s="71">
        <f t="shared" si="9"/>
        <v>21722</v>
      </c>
      <c r="W17" s="71">
        <f t="shared" ref="W17:Y17" si="10">SUM(W18:W25)</f>
        <v>21005</v>
      </c>
      <c r="X17" s="71">
        <f t="shared" si="10"/>
        <v>34622</v>
      </c>
      <c r="Y17" s="71">
        <f t="shared" si="10"/>
        <v>26050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1194</v>
      </c>
      <c r="D19" s="82">
        <v>982</v>
      </c>
      <c r="E19" s="82">
        <v>518</v>
      </c>
      <c r="F19" s="82">
        <v>539</v>
      </c>
      <c r="G19" s="82">
        <v>814</v>
      </c>
      <c r="H19" s="82">
        <v>1101</v>
      </c>
      <c r="I19" s="82">
        <v>813</v>
      </c>
      <c r="J19" s="82">
        <v>579</v>
      </c>
      <c r="K19" s="82">
        <v>1058</v>
      </c>
      <c r="L19" s="82">
        <v>1016</v>
      </c>
      <c r="M19" s="82">
        <v>544</v>
      </c>
      <c r="N19" s="82">
        <v>545</v>
      </c>
      <c r="O19" s="82">
        <v>476</v>
      </c>
      <c r="P19" s="82">
        <v>726</v>
      </c>
      <c r="Q19" s="82">
        <v>1151</v>
      </c>
      <c r="R19" s="82">
        <v>1079</v>
      </c>
      <c r="S19" s="82">
        <v>553</v>
      </c>
      <c r="T19" s="82">
        <v>529</v>
      </c>
      <c r="U19" s="82">
        <v>571</v>
      </c>
      <c r="V19" s="82">
        <v>524</v>
      </c>
      <c r="W19" s="82">
        <v>766</v>
      </c>
      <c r="X19" s="82">
        <v>1786</v>
      </c>
      <c r="Y19" s="82">
        <v>1249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2216</v>
      </c>
      <c r="D20" s="82">
        <v>2391</v>
      </c>
      <c r="E20" s="82">
        <v>1774</v>
      </c>
      <c r="F20" s="82">
        <v>978</v>
      </c>
      <c r="G20" s="82">
        <v>0</v>
      </c>
      <c r="H20" s="82">
        <v>1</v>
      </c>
      <c r="I20" s="82">
        <v>0</v>
      </c>
      <c r="J20" s="82">
        <v>2536</v>
      </c>
      <c r="K20" s="82">
        <v>3260</v>
      </c>
      <c r="L20" s="82">
        <v>4290</v>
      </c>
      <c r="M20" s="82">
        <v>1214</v>
      </c>
      <c r="N20" s="82">
        <v>1979</v>
      </c>
      <c r="O20" s="82">
        <v>974</v>
      </c>
      <c r="P20" s="82">
        <v>0</v>
      </c>
      <c r="Q20" s="82">
        <v>0</v>
      </c>
      <c r="R20" s="82">
        <v>0</v>
      </c>
      <c r="S20" s="82">
        <v>630</v>
      </c>
      <c r="T20" s="82">
        <v>1513</v>
      </c>
      <c r="U20" s="82">
        <v>2408</v>
      </c>
      <c r="V20" s="82">
        <v>1037</v>
      </c>
      <c r="W20" s="82">
        <v>889</v>
      </c>
      <c r="X20" s="82">
        <v>2228</v>
      </c>
      <c r="Y20" s="82">
        <v>2552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1416</v>
      </c>
      <c r="D21" s="82">
        <v>2936</v>
      </c>
      <c r="E21" s="82">
        <v>2769</v>
      </c>
      <c r="F21" s="82">
        <v>2696</v>
      </c>
      <c r="G21" s="82">
        <v>1433</v>
      </c>
      <c r="H21" s="82">
        <v>1981</v>
      </c>
      <c r="I21" s="82">
        <v>1572</v>
      </c>
      <c r="J21" s="82">
        <v>3114</v>
      </c>
      <c r="K21" s="82">
        <v>3924</v>
      </c>
      <c r="L21" s="82">
        <v>4243</v>
      </c>
      <c r="M21" s="82">
        <v>2709</v>
      </c>
      <c r="N21" s="82">
        <v>2741</v>
      </c>
      <c r="O21" s="82">
        <v>1546</v>
      </c>
      <c r="P21" s="82">
        <v>1215</v>
      </c>
      <c r="Q21" s="82">
        <v>3244</v>
      </c>
      <c r="R21" s="82">
        <v>4528</v>
      </c>
      <c r="S21" s="82">
        <v>3622</v>
      </c>
      <c r="T21" s="82">
        <v>3146</v>
      </c>
      <c r="U21" s="82">
        <v>2981</v>
      </c>
      <c r="V21" s="82">
        <v>1968</v>
      </c>
      <c r="W21" s="82">
        <v>1426</v>
      </c>
      <c r="X21" s="82">
        <v>1904</v>
      </c>
      <c r="Y21" s="82">
        <v>322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1488</v>
      </c>
      <c r="D22" s="82">
        <v>2395</v>
      </c>
      <c r="E22" s="82">
        <v>2212</v>
      </c>
      <c r="F22" s="82">
        <v>1849</v>
      </c>
      <c r="G22" s="82">
        <v>6223</v>
      </c>
      <c r="H22" s="82">
        <v>6484</v>
      </c>
      <c r="I22" s="82">
        <v>10492</v>
      </c>
      <c r="J22" s="82">
        <v>7661</v>
      </c>
      <c r="K22" s="82">
        <v>8793</v>
      </c>
      <c r="L22" s="82">
        <v>9094</v>
      </c>
      <c r="M22" s="82">
        <v>7852</v>
      </c>
      <c r="N22" s="82">
        <v>8315</v>
      </c>
      <c r="O22" s="82">
        <v>5562</v>
      </c>
      <c r="P22" s="82">
        <v>1796</v>
      </c>
      <c r="Q22" s="82">
        <v>3173</v>
      </c>
      <c r="R22" s="82">
        <v>2922</v>
      </c>
      <c r="S22" s="82">
        <v>1838</v>
      </c>
      <c r="T22" s="82">
        <v>1892</v>
      </c>
      <c r="U22" s="82">
        <v>3214</v>
      </c>
      <c r="V22" s="82">
        <v>2748</v>
      </c>
      <c r="W22" s="82">
        <v>4229</v>
      </c>
      <c r="X22" s="82">
        <v>4959</v>
      </c>
      <c r="Y22" s="82">
        <v>3176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1306</v>
      </c>
      <c r="D24" s="82">
        <v>777</v>
      </c>
      <c r="E24" s="82">
        <v>809</v>
      </c>
      <c r="F24" s="82">
        <v>1471</v>
      </c>
      <c r="G24" s="82">
        <v>938</v>
      </c>
      <c r="H24" s="82">
        <v>1306</v>
      </c>
      <c r="I24" s="82">
        <v>1399</v>
      </c>
      <c r="J24" s="82">
        <v>2442</v>
      </c>
      <c r="K24" s="82">
        <v>2470</v>
      </c>
      <c r="L24" s="82">
        <v>2757</v>
      </c>
      <c r="M24" s="82">
        <v>1647</v>
      </c>
      <c r="N24" s="82">
        <v>2335</v>
      </c>
      <c r="O24" s="82">
        <v>2062</v>
      </c>
      <c r="P24" s="82">
        <v>1285</v>
      </c>
      <c r="Q24" s="82">
        <v>824</v>
      </c>
      <c r="R24" s="82">
        <v>1166</v>
      </c>
      <c r="S24" s="82">
        <v>1586</v>
      </c>
      <c r="T24" s="82">
        <v>2397</v>
      </c>
      <c r="U24" s="82">
        <v>2839</v>
      </c>
      <c r="V24" s="82">
        <v>2223</v>
      </c>
      <c r="W24" s="82">
        <v>1847</v>
      </c>
      <c r="X24" s="82">
        <v>2196</v>
      </c>
      <c r="Y24" s="82">
        <v>1434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13185</v>
      </c>
      <c r="D25" s="83">
        <v>12047</v>
      </c>
      <c r="E25" s="83">
        <v>12593</v>
      </c>
      <c r="F25" s="83">
        <v>13432</v>
      </c>
      <c r="G25" s="83">
        <v>11626</v>
      </c>
      <c r="H25" s="83">
        <v>22041</v>
      </c>
      <c r="I25" s="83">
        <v>11601</v>
      </c>
      <c r="J25" s="83">
        <v>10021</v>
      </c>
      <c r="K25" s="83">
        <v>19817</v>
      </c>
      <c r="L25" s="83">
        <v>22593</v>
      </c>
      <c r="M25" s="83">
        <v>11506</v>
      </c>
      <c r="N25" s="83">
        <v>17456</v>
      </c>
      <c r="O25" s="83">
        <v>13724</v>
      </c>
      <c r="P25" s="83">
        <v>14414</v>
      </c>
      <c r="Q25" s="83">
        <v>18190</v>
      </c>
      <c r="R25" s="83">
        <v>15963</v>
      </c>
      <c r="S25" s="83">
        <v>11285</v>
      </c>
      <c r="T25" s="83">
        <v>12430</v>
      </c>
      <c r="U25" s="83">
        <v>19085</v>
      </c>
      <c r="V25" s="83">
        <v>13222</v>
      </c>
      <c r="W25" s="83">
        <v>11848</v>
      </c>
      <c r="X25" s="83">
        <v>21549</v>
      </c>
      <c r="Y25" s="83">
        <v>17317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3407</v>
      </c>
      <c r="D26" s="85">
        <v>3001</v>
      </c>
      <c r="E26" s="85">
        <v>3169</v>
      </c>
      <c r="F26" s="85">
        <v>3022</v>
      </c>
      <c r="G26" s="85">
        <v>2769</v>
      </c>
      <c r="H26" s="85">
        <v>4435</v>
      </c>
      <c r="I26" s="85">
        <v>3056</v>
      </c>
      <c r="J26" s="85">
        <v>2329</v>
      </c>
      <c r="K26" s="85">
        <v>8970</v>
      </c>
      <c r="L26" s="85">
        <v>6739</v>
      </c>
      <c r="M26" s="85">
        <v>4340</v>
      </c>
      <c r="N26" s="85">
        <v>6821</v>
      </c>
      <c r="O26" s="85">
        <v>4155</v>
      </c>
      <c r="P26" s="85">
        <v>4599</v>
      </c>
      <c r="Q26" s="85">
        <v>4953</v>
      </c>
      <c r="R26" s="85">
        <v>5230</v>
      </c>
      <c r="S26" s="85">
        <v>4119</v>
      </c>
      <c r="T26" s="85">
        <v>4216</v>
      </c>
      <c r="U26" s="85">
        <v>5527</v>
      </c>
      <c r="V26" s="85">
        <v>3012</v>
      </c>
      <c r="W26" s="85">
        <v>3974</v>
      </c>
      <c r="X26" s="85">
        <v>4465</v>
      </c>
      <c r="Y26" s="85">
        <v>3966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20805</v>
      </c>
      <c r="D27" s="71">
        <f t="shared" si="11"/>
        <v>21528</v>
      </c>
      <c r="E27" s="71">
        <f t="shared" si="11"/>
        <v>20675</v>
      </c>
      <c r="F27" s="71">
        <f t="shared" si="11"/>
        <v>20965</v>
      </c>
      <c r="G27" s="71">
        <f t="shared" si="11"/>
        <v>21034</v>
      </c>
      <c r="H27" s="71">
        <f t="shared" si="11"/>
        <v>32914</v>
      </c>
      <c r="I27" s="71">
        <f t="shared" si="11"/>
        <v>25877</v>
      </c>
      <c r="J27" s="71">
        <f t="shared" si="11"/>
        <v>26353</v>
      </c>
      <c r="K27" s="71">
        <f t="shared" si="11"/>
        <v>39322</v>
      </c>
      <c r="L27" s="71">
        <f t="shared" si="11"/>
        <v>43993</v>
      </c>
      <c r="M27" s="71">
        <f t="shared" si="11"/>
        <v>25472</v>
      </c>
      <c r="N27" s="71">
        <f t="shared" si="11"/>
        <v>33371</v>
      </c>
      <c r="O27" s="71">
        <f t="shared" si="11"/>
        <v>24344</v>
      </c>
      <c r="P27" s="71">
        <f t="shared" si="11"/>
        <v>19436</v>
      </c>
      <c r="Q27" s="71">
        <f t="shared" si="11"/>
        <v>26582</v>
      </c>
      <c r="R27" s="71">
        <f t="shared" ref="R27:V27" si="12">SUM(R28:R32)</f>
        <v>25658</v>
      </c>
      <c r="S27" s="71">
        <f t="shared" si="12"/>
        <v>19514</v>
      </c>
      <c r="T27" s="71">
        <f t="shared" si="12"/>
        <v>21907</v>
      </c>
      <c r="U27" s="71">
        <f t="shared" si="12"/>
        <v>31098</v>
      </c>
      <c r="V27" s="71">
        <f t="shared" si="12"/>
        <v>21722</v>
      </c>
      <c r="W27" s="71">
        <f t="shared" ref="W27:Y27" si="13">SUM(W28:W32)</f>
        <v>21005</v>
      </c>
      <c r="X27" s="71">
        <f t="shared" si="13"/>
        <v>34622</v>
      </c>
      <c r="Y27" s="71">
        <f t="shared" si="13"/>
        <v>26050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7241</v>
      </c>
      <c r="D29" s="82">
        <v>6161</v>
      </c>
      <c r="E29" s="82">
        <v>5357</v>
      </c>
      <c r="F29" s="82">
        <v>5364</v>
      </c>
      <c r="G29" s="82">
        <v>7217</v>
      </c>
      <c r="H29" s="82">
        <v>9901</v>
      </c>
      <c r="I29" s="82">
        <v>8817</v>
      </c>
      <c r="J29" s="82">
        <v>8547</v>
      </c>
      <c r="K29" s="82">
        <v>17886</v>
      </c>
      <c r="L29" s="82">
        <v>15306</v>
      </c>
      <c r="M29" s="82">
        <v>8094</v>
      </c>
      <c r="N29" s="82">
        <v>8687</v>
      </c>
      <c r="O29" s="82">
        <v>6774</v>
      </c>
      <c r="P29" s="82">
        <v>5546</v>
      </c>
      <c r="Q29" s="82">
        <v>6736</v>
      </c>
      <c r="R29" s="82">
        <v>6548</v>
      </c>
      <c r="S29" s="82">
        <v>5518</v>
      </c>
      <c r="T29" s="82">
        <v>5451</v>
      </c>
      <c r="U29" s="82">
        <v>7139</v>
      </c>
      <c r="V29" s="82">
        <v>5030</v>
      </c>
      <c r="W29" s="82">
        <v>4330</v>
      </c>
      <c r="X29" s="82">
        <v>5788</v>
      </c>
      <c r="Y29" s="82">
        <v>5087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1405</v>
      </c>
      <c r="D30" s="82">
        <v>2919</v>
      </c>
      <c r="E30" s="82">
        <v>2752</v>
      </c>
      <c r="F30" s="82">
        <v>2679</v>
      </c>
      <c r="G30" s="82">
        <v>1424</v>
      </c>
      <c r="H30" s="82">
        <v>1983</v>
      </c>
      <c r="I30" s="82">
        <v>1569</v>
      </c>
      <c r="J30" s="82">
        <v>3104</v>
      </c>
      <c r="K30" s="82">
        <v>3922</v>
      </c>
      <c r="L30" s="82">
        <v>4265</v>
      </c>
      <c r="M30" s="82">
        <v>2732</v>
      </c>
      <c r="N30" s="82">
        <v>2825</v>
      </c>
      <c r="O30" s="82">
        <v>1663</v>
      </c>
      <c r="P30" s="82">
        <v>1342</v>
      </c>
      <c r="Q30" s="82">
        <v>2753</v>
      </c>
      <c r="R30" s="82">
        <v>3032</v>
      </c>
      <c r="S30" s="82">
        <v>2152</v>
      </c>
      <c r="T30" s="82">
        <v>2037</v>
      </c>
      <c r="U30" s="82">
        <v>2027</v>
      </c>
      <c r="V30" s="82">
        <v>1365</v>
      </c>
      <c r="W30" s="82">
        <v>692</v>
      </c>
      <c r="X30" s="82">
        <v>1123</v>
      </c>
      <c r="Y30" s="82">
        <v>348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310</v>
      </c>
      <c r="D31" s="82">
        <v>600</v>
      </c>
      <c r="E31" s="82">
        <v>653</v>
      </c>
      <c r="F31" s="82">
        <v>699</v>
      </c>
      <c r="G31" s="82">
        <v>1671</v>
      </c>
      <c r="H31" s="82">
        <v>2613</v>
      </c>
      <c r="I31" s="82">
        <v>2491</v>
      </c>
      <c r="J31" s="82">
        <v>2502</v>
      </c>
      <c r="K31" s="82">
        <v>2611</v>
      </c>
      <c r="L31" s="82">
        <v>2426</v>
      </c>
      <c r="M31" s="82">
        <v>1546</v>
      </c>
      <c r="N31" s="82">
        <v>1856</v>
      </c>
      <c r="O31" s="82">
        <v>1359</v>
      </c>
      <c r="P31" s="82">
        <v>672</v>
      </c>
      <c r="Q31" s="82">
        <v>935</v>
      </c>
      <c r="R31" s="82">
        <v>977</v>
      </c>
      <c r="S31" s="82">
        <v>604</v>
      </c>
      <c r="T31" s="82">
        <v>683</v>
      </c>
      <c r="U31" s="82">
        <v>1163</v>
      </c>
      <c r="V31" s="82">
        <v>995</v>
      </c>
      <c r="W31" s="82">
        <v>1031</v>
      </c>
      <c r="X31" s="82">
        <v>1146</v>
      </c>
      <c r="Y31" s="82">
        <v>719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11849</v>
      </c>
      <c r="D32" s="86">
        <v>11848</v>
      </c>
      <c r="E32" s="86">
        <v>11913</v>
      </c>
      <c r="F32" s="86">
        <v>12223</v>
      </c>
      <c r="G32" s="86">
        <v>10722</v>
      </c>
      <c r="H32" s="86">
        <v>18417</v>
      </c>
      <c r="I32" s="86">
        <v>13000</v>
      </c>
      <c r="J32" s="86">
        <v>12200</v>
      </c>
      <c r="K32" s="86">
        <v>14903</v>
      </c>
      <c r="L32" s="86">
        <v>21996</v>
      </c>
      <c r="M32" s="86">
        <v>13100</v>
      </c>
      <c r="N32" s="86">
        <v>20003</v>
      </c>
      <c r="O32" s="86">
        <v>14548</v>
      </c>
      <c r="P32" s="86">
        <v>11876</v>
      </c>
      <c r="Q32" s="86">
        <v>16158</v>
      </c>
      <c r="R32" s="86">
        <v>15101</v>
      </c>
      <c r="S32" s="86">
        <v>11240</v>
      </c>
      <c r="T32" s="86">
        <v>13736</v>
      </c>
      <c r="U32" s="86">
        <v>20769</v>
      </c>
      <c r="V32" s="86">
        <v>14332</v>
      </c>
      <c r="W32" s="86">
        <v>14952</v>
      </c>
      <c r="X32" s="86">
        <v>26565</v>
      </c>
      <c r="Y32" s="86">
        <v>19896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34.813735184628825</v>
      </c>
      <c r="D3" s="65">
        <f t="shared" si="0"/>
        <v>33.826394247982847</v>
      </c>
      <c r="E3" s="65">
        <f t="shared" si="0"/>
        <v>36.308247904175026</v>
      </c>
      <c r="F3" s="65">
        <f t="shared" si="0"/>
        <v>34.196173512835934</v>
      </c>
      <c r="G3" s="65">
        <f t="shared" si="0"/>
        <v>34.806403130639964</v>
      </c>
      <c r="H3" s="65">
        <f t="shared" si="0"/>
        <v>44.270041026225741</v>
      </c>
      <c r="I3" s="65">
        <f t="shared" si="0"/>
        <v>36.243023930960021</v>
      </c>
      <c r="J3" s="65">
        <f t="shared" si="0"/>
        <v>36.92922848942672</v>
      </c>
      <c r="K3" s="65">
        <f t="shared" si="0"/>
        <v>49.876358180039404</v>
      </c>
      <c r="L3" s="65">
        <f t="shared" si="0"/>
        <v>54.998531665391084</v>
      </c>
      <c r="M3" s="65">
        <f t="shared" si="0"/>
        <v>29.539356406886743</v>
      </c>
      <c r="N3" s="65">
        <f t="shared" si="0"/>
        <v>34.278520884895343</v>
      </c>
      <c r="O3" s="65">
        <f t="shared" si="0"/>
        <v>23.198032142988687</v>
      </c>
      <c r="P3" s="65">
        <f t="shared" si="0"/>
        <v>13.223524934398803</v>
      </c>
      <c r="Q3" s="65">
        <f t="shared" si="0"/>
        <v>20.833806857207072</v>
      </c>
      <c r="R3" s="65">
        <f t="shared" ref="R3:V3" si="1">SUM(R4,R15,R17,R27)</f>
        <v>20.449155894634067</v>
      </c>
      <c r="S3" s="65">
        <f t="shared" si="1"/>
        <v>15.460672590525133</v>
      </c>
      <c r="T3" s="65">
        <f t="shared" si="1"/>
        <v>16.08414861287439</v>
      </c>
      <c r="U3" s="65">
        <f t="shared" si="1"/>
        <v>21.463576621172514</v>
      </c>
      <c r="V3" s="65">
        <f t="shared" si="1"/>
        <v>14.716780564192028</v>
      </c>
      <c r="W3" s="65">
        <f t="shared" ref="W3:Y3" si="2">SUM(W4,W15,W17,W27)</f>
        <v>13.771815545112716</v>
      </c>
      <c r="X3" s="65">
        <f t="shared" si="2"/>
        <v>17.512093528512231</v>
      </c>
      <c r="Y3" s="65">
        <f t="shared" si="2"/>
        <v>12.555278025361455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29.35174676016906</v>
      </c>
      <c r="D4" s="69">
        <f t="shared" si="3"/>
        <v>27.720535943017484</v>
      </c>
      <c r="E4" s="69">
        <f t="shared" si="3"/>
        <v>29.744459748156419</v>
      </c>
      <c r="F4" s="69">
        <f t="shared" si="3"/>
        <v>27.644924173469221</v>
      </c>
      <c r="G4" s="69">
        <f t="shared" si="3"/>
        <v>28.538589913398191</v>
      </c>
      <c r="H4" s="69">
        <f t="shared" si="3"/>
        <v>34.500452173655248</v>
      </c>
      <c r="I4" s="69">
        <f t="shared" si="3"/>
        <v>28.743343658701939</v>
      </c>
      <c r="J4" s="69">
        <f t="shared" si="3"/>
        <v>28.993900691950309</v>
      </c>
      <c r="K4" s="69">
        <f t="shared" si="3"/>
        <v>38.892258846210012</v>
      </c>
      <c r="L4" s="69">
        <f t="shared" si="3"/>
        <v>43.111377790350915</v>
      </c>
      <c r="M4" s="69">
        <f t="shared" si="3"/>
        <v>22.705836856495456</v>
      </c>
      <c r="N4" s="69">
        <f t="shared" si="3"/>
        <v>25.711531081695355</v>
      </c>
      <c r="O4" s="69">
        <f t="shared" si="3"/>
        <v>16.98762044041553</v>
      </c>
      <c r="P4" s="69">
        <f t="shared" si="3"/>
        <v>8.6133417383769029</v>
      </c>
      <c r="Q4" s="69">
        <f t="shared" si="3"/>
        <v>14.368901903778481</v>
      </c>
      <c r="R4" s="69">
        <f t="shared" ref="R4:V4" si="4">SUM(R5:R14)</f>
        <v>14.49176660225107</v>
      </c>
      <c r="S4" s="69">
        <f t="shared" si="4"/>
        <v>10.896469020243046</v>
      </c>
      <c r="T4" s="69">
        <f t="shared" si="4"/>
        <v>11.160465827458008</v>
      </c>
      <c r="U4" s="69">
        <f t="shared" si="4"/>
        <v>14.654874873720129</v>
      </c>
      <c r="V4" s="69">
        <f t="shared" si="4"/>
        <v>9.8455849696296163</v>
      </c>
      <c r="W4" s="69">
        <f t="shared" ref="W4:Y4" si="5">SUM(W5:W14)</f>
        <v>9.1347924195439401</v>
      </c>
      <c r="X4" s="69">
        <f t="shared" si="5"/>
        <v>10.551351733220859</v>
      </c>
      <c r="Y4" s="69">
        <f t="shared" si="5"/>
        <v>7.5578176215890887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0.74878979667224799</v>
      </c>
      <c r="D6" s="72">
        <v>0.84121872180098534</v>
      </c>
      <c r="E6" s="72">
        <v>0.94830483484800721</v>
      </c>
      <c r="F6" s="72">
        <v>0.64566029305093886</v>
      </c>
      <c r="G6" s="72">
        <v>0</v>
      </c>
      <c r="H6" s="72">
        <v>0</v>
      </c>
      <c r="I6" s="72">
        <v>0.24792178262237949</v>
      </c>
      <c r="J6" s="72">
        <v>0.79620024481470886</v>
      </c>
      <c r="K6" s="72">
        <v>0.52379439248164672</v>
      </c>
      <c r="L6" s="72">
        <v>0.61529381366143543</v>
      </c>
      <c r="M6" s="72">
        <v>0.59174841663911903</v>
      </c>
      <c r="N6" s="72">
        <v>0.30360770715241525</v>
      </c>
      <c r="O6" s="72">
        <v>0.30590645640879804</v>
      </c>
      <c r="P6" s="72">
        <v>9.1043416357429824E-2</v>
      </c>
      <c r="Q6" s="72">
        <v>0.40826416767364132</v>
      </c>
      <c r="R6" s="72">
        <v>0.48839398709717419</v>
      </c>
      <c r="S6" s="72">
        <v>0.31761578681332264</v>
      </c>
      <c r="T6" s="72">
        <v>0.24176625885019243</v>
      </c>
      <c r="U6" s="72">
        <v>0</v>
      </c>
      <c r="V6" s="72">
        <v>6.6541598223847961E-2</v>
      </c>
      <c r="W6" s="72">
        <v>2.5783382744091074E-2</v>
      </c>
      <c r="X6" s="72">
        <v>0.34593451702206635</v>
      </c>
      <c r="Y6" s="72">
        <v>0.15207763727396714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8.3364830722455796</v>
      </c>
      <c r="D7" s="72">
        <v>8.8905052046871837</v>
      </c>
      <c r="E7" s="72">
        <v>12.279037857809143</v>
      </c>
      <c r="F7" s="72">
        <v>7.8402951374345795</v>
      </c>
      <c r="G7" s="72">
        <v>0</v>
      </c>
      <c r="H7" s="72">
        <v>1.1776016100443873</v>
      </c>
      <c r="I7" s="72">
        <v>0</v>
      </c>
      <c r="J7" s="72">
        <v>6.116435706954352</v>
      </c>
      <c r="K7" s="72">
        <v>8.6273897226828495</v>
      </c>
      <c r="L7" s="72">
        <v>11.009183270546066</v>
      </c>
      <c r="M7" s="72">
        <v>2.8364169232827816</v>
      </c>
      <c r="N7" s="72">
        <v>3.1487900908925961</v>
      </c>
      <c r="O7" s="72">
        <v>1.2701963932767051</v>
      </c>
      <c r="P7" s="72">
        <v>0</v>
      </c>
      <c r="Q7" s="72">
        <v>0</v>
      </c>
      <c r="R7" s="72">
        <v>0</v>
      </c>
      <c r="S7" s="72">
        <v>1.522794720672441</v>
      </c>
      <c r="T7" s="72">
        <v>2.2912998490521033</v>
      </c>
      <c r="U7" s="72">
        <v>2.5785994221626889</v>
      </c>
      <c r="V7" s="72">
        <v>0.82437454895680995</v>
      </c>
      <c r="W7" s="72">
        <v>1.1115703008004467</v>
      </c>
      <c r="X7" s="72">
        <v>1.731020093439823</v>
      </c>
      <c r="Y7" s="72">
        <v>1.5242390692205716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2.0742203901017655</v>
      </c>
      <c r="D8" s="72">
        <v>3.9589673473191818</v>
      </c>
      <c r="E8" s="72">
        <v>4.2187457201844687</v>
      </c>
      <c r="F8" s="72">
        <v>4.1810726290124531</v>
      </c>
      <c r="G8" s="72">
        <v>2.2348616616472152</v>
      </c>
      <c r="H8" s="72">
        <v>2.6004526300734807</v>
      </c>
      <c r="I8" s="72">
        <v>1.85661904502663</v>
      </c>
      <c r="J8" s="72">
        <v>3.9457770914355081</v>
      </c>
      <c r="K8" s="72">
        <v>4.582034626428892</v>
      </c>
      <c r="L8" s="72">
        <v>4.8781003436159196</v>
      </c>
      <c r="M8" s="72">
        <v>2.921901001866551</v>
      </c>
      <c r="N8" s="72">
        <v>2.6837224541928117</v>
      </c>
      <c r="O8" s="72">
        <v>1.371411264817652</v>
      </c>
      <c r="P8" s="72">
        <v>0.78852763054218866</v>
      </c>
      <c r="Q8" s="72">
        <v>2.2195485981057814</v>
      </c>
      <c r="R8" s="72">
        <v>3.2891263499428915</v>
      </c>
      <c r="S8" s="72">
        <v>2.5185673969386362</v>
      </c>
      <c r="T8" s="72">
        <v>1.8474329833497856</v>
      </c>
      <c r="U8" s="72">
        <v>1.5245264261919012</v>
      </c>
      <c r="V8" s="72">
        <v>0.99283322128365825</v>
      </c>
      <c r="W8" s="72">
        <v>0.73868044104949615</v>
      </c>
      <c r="X8" s="72">
        <v>0.77983818977186026</v>
      </c>
      <c r="Y8" s="72">
        <v>0.12559620540619257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14.516292371329287</v>
      </c>
      <c r="D9" s="72">
        <v>10.837110001400569</v>
      </c>
      <c r="E9" s="72">
        <v>8.982208826902772</v>
      </c>
      <c r="F9" s="72">
        <v>10.847643945944641</v>
      </c>
      <c r="G9" s="72">
        <v>23.131697239724861</v>
      </c>
      <c r="H9" s="72">
        <v>26.338536268724418</v>
      </c>
      <c r="I9" s="72">
        <v>23.742341575708227</v>
      </c>
      <c r="J9" s="72">
        <v>13.555814756805955</v>
      </c>
      <c r="K9" s="72">
        <v>20.362625455430379</v>
      </c>
      <c r="L9" s="72">
        <v>21.671319554203514</v>
      </c>
      <c r="M9" s="72">
        <v>14.025512831098849</v>
      </c>
      <c r="N9" s="72">
        <v>16.638746203531745</v>
      </c>
      <c r="O9" s="72">
        <v>11.617505856688323</v>
      </c>
      <c r="P9" s="72">
        <v>5.6556383587950538</v>
      </c>
      <c r="Q9" s="72">
        <v>8.8934639927287655</v>
      </c>
      <c r="R9" s="72">
        <v>7.3617073883461828</v>
      </c>
      <c r="S9" s="72">
        <v>4.1260995300492667</v>
      </c>
      <c r="T9" s="72">
        <v>4.4211887083996739</v>
      </c>
      <c r="U9" s="72">
        <v>7.0646865999810124</v>
      </c>
      <c r="V9" s="72">
        <v>5.259025167885321</v>
      </c>
      <c r="W9" s="72">
        <v>4.9008333983222832</v>
      </c>
      <c r="X9" s="72">
        <v>5.3301671467324061</v>
      </c>
      <c r="Y9" s="72">
        <v>2.2052795180161389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2.8765761600628186</v>
      </c>
      <c r="D11" s="72">
        <v>1.9773781368001146</v>
      </c>
      <c r="E11" s="72">
        <v>2.1074181534117002</v>
      </c>
      <c r="F11" s="72">
        <v>3.191080529853568</v>
      </c>
      <c r="G11" s="72">
        <v>2.5682874385573218</v>
      </c>
      <c r="H11" s="72">
        <v>3.3054775784440378</v>
      </c>
      <c r="I11" s="72">
        <v>2.0917353113830317</v>
      </c>
      <c r="J11" s="72">
        <v>3.1759690960614151</v>
      </c>
      <c r="K11" s="72">
        <v>3.3165168001965291</v>
      </c>
      <c r="L11" s="72">
        <v>3.5323501748050723</v>
      </c>
      <c r="M11" s="72">
        <v>1.5485273479697426</v>
      </c>
      <c r="N11" s="72">
        <v>1.6092744608375431</v>
      </c>
      <c r="O11" s="72">
        <v>1.3543214799692009</v>
      </c>
      <c r="P11" s="72">
        <v>0.61147574527596971</v>
      </c>
      <c r="Q11" s="72">
        <v>1.6558868426916067</v>
      </c>
      <c r="R11" s="72">
        <v>2.1316722884424388</v>
      </c>
      <c r="S11" s="72">
        <v>1.4345960277019059</v>
      </c>
      <c r="T11" s="72">
        <v>1.2466623744945386</v>
      </c>
      <c r="U11" s="72">
        <v>1.3582362395858021</v>
      </c>
      <c r="V11" s="72">
        <v>1.0702085272020065</v>
      </c>
      <c r="W11" s="72">
        <v>0.88395677636206094</v>
      </c>
      <c r="X11" s="72">
        <v>0.7429894675703933</v>
      </c>
      <c r="Y11" s="72">
        <v>0.45239388673015868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5.0116131189193176E-2</v>
      </c>
      <c r="D12" s="72">
        <v>8.8706480027858498E-2</v>
      </c>
      <c r="E12" s="72">
        <v>0.12521920422500352</v>
      </c>
      <c r="F12" s="72">
        <v>0.20363561715105558</v>
      </c>
      <c r="G12" s="72">
        <v>0.24345067077319238</v>
      </c>
      <c r="H12" s="72">
        <v>0.36109566993601655</v>
      </c>
      <c r="I12" s="72">
        <v>0.30268855773420583</v>
      </c>
      <c r="J12" s="72">
        <v>0.37965042822752426</v>
      </c>
      <c r="K12" s="72">
        <v>0.47781703509060308</v>
      </c>
      <c r="L12" s="72">
        <v>0.61294061745822037</v>
      </c>
      <c r="M12" s="72">
        <v>0.49645143115047885</v>
      </c>
      <c r="N12" s="72">
        <v>0.71894153501421565</v>
      </c>
      <c r="O12" s="72">
        <v>0.55731518594443308</v>
      </c>
      <c r="P12" s="72">
        <v>0.7305389945363161</v>
      </c>
      <c r="Q12" s="72">
        <v>0.75877235415934186</v>
      </c>
      <c r="R12" s="72">
        <v>0.74376078722643479</v>
      </c>
      <c r="S12" s="72">
        <v>0.43642986710731096</v>
      </c>
      <c r="T12" s="72">
        <v>0.42280962289593804</v>
      </c>
      <c r="U12" s="72">
        <v>0.51998231757490776</v>
      </c>
      <c r="V12" s="72">
        <v>0.44689470908718132</v>
      </c>
      <c r="W12" s="72">
        <v>0.4288053892736845</v>
      </c>
      <c r="X12" s="72">
        <v>0.54897355648146828</v>
      </c>
      <c r="Y12" s="72">
        <v>0.26806800977990936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0.51705028468011616</v>
      </c>
      <c r="D13" s="74">
        <v>0.88555027647592022</v>
      </c>
      <c r="E13" s="74">
        <v>0.80502533729256087</v>
      </c>
      <c r="F13" s="74">
        <v>0.50073126461340423</v>
      </c>
      <c r="G13" s="74">
        <v>0.19131870546488183</v>
      </c>
      <c r="H13" s="74">
        <v>0.50702636316451133</v>
      </c>
      <c r="I13" s="74">
        <v>0.33449926743491598</v>
      </c>
      <c r="J13" s="74">
        <v>0.80227642320151904</v>
      </c>
      <c r="K13" s="74">
        <v>0.70481195469102575</v>
      </c>
      <c r="L13" s="74">
        <v>0.45244408420572396</v>
      </c>
      <c r="M13" s="74">
        <v>0.11850123538809493</v>
      </c>
      <c r="N13" s="74">
        <v>0.42766465670600345</v>
      </c>
      <c r="O13" s="74">
        <v>0.39924504388208076</v>
      </c>
      <c r="P13" s="74">
        <v>0.68848944817637725</v>
      </c>
      <c r="Q13" s="74">
        <v>0.33569392677021498</v>
      </c>
      <c r="R13" s="74">
        <v>0.36845540399838494</v>
      </c>
      <c r="S13" s="74">
        <v>0.44565375557453429</v>
      </c>
      <c r="T13" s="74">
        <v>0.59405934238318703</v>
      </c>
      <c r="U13" s="74">
        <v>1.5014186308512214</v>
      </c>
      <c r="V13" s="74">
        <v>1.1217513677138298</v>
      </c>
      <c r="W13" s="74">
        <v>0.98411940074394477</v>
      </c>
      <c r="X13" s="74">
        <v>0.99552386167287343</v>
      </c>
      <c r="Y13" s="74">
        <v>2.7898179603212996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0.23221855388804913</v>
      </c>
      <c r="D14" s="76">
        <v>0.24109977450566719</v>
      </c>
      <c r="E14" s="76">
        <v>0.27849981348276531</v>
      </c>
      <c r="F14" s="76">
        <v>0.2348047564085812</v>
      </c>
      <c r="G14" s="76">
        <v>0.16897419723071924</v>
      </c>
      <c r="H14" s="76">
        <v>0.21026205326839453</v>
      </c>
      <c r="I14" s="76">
        <v>0.16753811879254515</v>
      </c>
      <c r="J14" s="76">
        <v>0.22177694444932866</v>
      </c>
      <c r="K14" s="76">
        <v>0.29726885920808871</v>
      </c>
      <c r="L14" s="76">
        <v>0.33974593185496182</v>
      </c>
      <c r="M14" s="76">
        <v>0.16677766909984115</v>
      </c>
      <c r="N14" s="76">
        <v>0.18078397336802227</v>
      </c>
      <c r="O14" s="76">
        <v>0.11171875942833344</v>
      </c>
      <c r="P14" s="76">
        <v>4.7628144693568381E-2</v>
      </c>
      <c r="Q14" s="76">
        <v>9.727202164912839E-2</v>
      </c>
      <c r="R14" s="76">
        <v>0.10865039719756245</v>
      </c>
      <c r="S14" s="76">
        <v>9.4711935385628762E-2</v>
      </c>
      <c r="T14" s="76">
        <v>9.5246688032587845E-2</v>
      </c>
      <c r="U14" s="76">
        <v>0.10742523737259543</v>
      </c>
      <c r="V14" s="76">
        <v>6.3955829276960099E-2</v>
      </c>
      <c r="W14" s="76">
        <v>6.1043330247931273E-2</v>
      </c>
      <c r="X14" s="76">
        <v>7.6904900529968206E-2</v>
      </c>
      <c r="Y14" s="76">
        <v>4.0345334840851191E-2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7.6145424688556562E-2</v>
      </c>
      <c r="D15" s="69">
        <f t="shared" si="6"/>
        <v>9.0891347491159985E-2</v>
      </c>
      <c r="E15" s="69">
        <f t="shared" si="6"/>
        <v>0.15958898873953731</v>
      </c>
      <c r="F15" s="69">
        <f t="shared" si="6"/>
        <v>8.9311580664538814E-2</v>
      </c>
      <c r="G15" s="69">
        <f t="shared" si="6"/>
        <v>0.12902028508300517</v>
      </c>
      <c r="H15" s="69">
        <f t="shared" si="6"/>
        <v>0.16904592904017193</v>
      </c>
      <c r="I15" s="69">
        <f t="shared" si="6"/>
        <v>0.25725227978485066</v>
      </c>
      <c r="J15" s="69">
        <f t="shared" si="6"/>
        <v>0.25293921492088434</v>
      </c>
      <c r="K15" s="69">
        <f t="shared" si="6"/>
        <v>0.22469599249491529</v>
      </c>
      <c r="L15" s="69">
        <f t="shared" si="6"/>
        <v>0.34828573854492695</v>
      </c>
      <c r="M15" s="69">
        <f t="shared" si="6"/>
        <v>0.28526687813485008</v>
      </c>
      <c r="N15" s="69">
        <f t="shared" si="6"/>
        <v>0.38751430181441016</v>
      </c>
      <c r="O15" s="69">
        <f t="shared" si="6"/>
        <v>0.35079708421796307</v>
      </c>
      <c r="P15" s="69">
        <f t="shared" si="6"/>
        <v>7.995100192227178E-2</v>
      </c>
      <c r="Q15" s="69">
        <f t="shared" si="6"/>
        <v>0.26771383380388186</v>
      </c>
      <c r="R15" s="69">
        <f t="shared" si="6"/>
        <v>0.1768987391150236</v>
      </c>
      <c r="S15" s="69">
        <f t="shared" si="6"/>
        <v>0.24598720042442793</v>
      </c>
      <c r="T15" s="69">
        <f t="shared" si="6"/>
        <v>0.2349663429240561</v>
      </c>
      <c r="U15" s="69">
        <f t="shared" si="6"/>
        <v>0.44400719933292665</v>
      </c>
      <c r="V15" s="69">
        <f t="shared" si="6"/>
        <v>0.17624967665570396</v>
      </c>
      <c r="W15" s="69">
        <f t="shared" si="6"/>
        <v>0.27193774319507275</v>
      </c>
      <c r="X15" s="69">
        <f t="shared" si="6"/>
        <v>0.39601279090031577</v>
      </c>
      <c r="Y15" s="69">
        <f t="shared" si="6"/>
        <v>0.21361527326192192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7.6145424688556562E-2</v>
      </c>
      <c r="D16" s="72">
        <v>9.0891347491159985E-2</v>
      </c>
      <c r="E16" s="72">
        <v>0.15958898873953731</v>
      </c>
      <c r="F16" s="72">
        <v>8.9311580664538814E-2</v>
      </c>
      <c r="G16" s="72">
        <v>0.12902028508300517</v>
      </c>
      <c r="H16" s="72">
        <v>0.16904592904017193</v>
      </c>
      <c r="I16" s="72">
        <v>0.25725227978485066</v>
      </c>
      <c r="J16" s="72">
        <v>0.25293921492088434</v>
      </c>
      <c r="K16" s="72">
        <v>0.22469599249491529</v>
      </c>
      <c r="L16" s="72">
        <v>0.34828573854492695</v>
      </c>
      <c r="M16" s="72">
        <v>0.28526687813485008</v>
      </c>
      <c r="N16" s="72">
        <v>0.38751430181441016</v>
      </c>
      <c r="O16" s="72">
        <v>0.35079708421796307</v>
      </c>
      <c r="P16" s="72">
        <v>7.995100192227178E-2</v>
      </c>
      <c r="Q16" s="72">
        <v>0.26771383380388186</v>
      </c>
      <c r="R16" s="72">
        <v>0.1768987391150236</v>
      </c>
      <c r="S16" s="72">
        <v>0.24598720042442793</v>
      </c>
      <c r="T16" s="72">
        <v>0.2349663429240561</v>
      </c>
      <c r="U16" s="72">
        <v>0.44400719933292665</v>
      </c>
      <c r="V16" s="72">
        <v>0.17624967665570396</v>
      </c>
      <c r="W16" s="72">
        <v>0.27193774319507275</v>
      </c>
      <c r="X16" s="72">
        <v>0.39601279090031577</v>
      </c>
      <c r="Y16" s="72">
        <v>0.21361527326192192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3.8404310531086496</v>
      </c>
      <c r="D17" s="69">
        <f t="shared" si="7"/>
        <v>4.4235185658645699</v>
      </c>
      <c r="E17" s="69">
        <f t="shared" si="7"/>
        <v>4.5983006716211694</v>
      </c>
      <c r="F17" s="69">
        <f t="shared" si="7"/>
        <v>4.7765618202204703</v>
      </c>
      <c r="G17" s="69">
        <f t="shared" si="7"/>
        <v>4.4075618975093862</v>
      </c>
      <c r="H17" s="69">
        <f t="shared" si="7"/>
        <v>7.1484229161745354</v>
      </c>
      <c r="I17" s="69">
        <f t="shared" si="7"/>
        <v>5.3366400738840998</v>
      </c>
      <c r="J17" s="69">
        <f t="shared" si="7"/>
        <v>5.7038777418047788</v>
      </c>
      <c r="K17" s="69">
        <f t="shared" si="7"/>
        <v>8.3017430530989067</v>
      </c>
      <c r="L17" s="69">
        <f t="shared" si="7"/>
        <v>9.1457797510288863</v>
      </c>
      <c r="M17" s="69">
        <f t="shared" si="7"/>
        <v>5.1598797101681324</v>
      </c>
      <c r="N17" s="69">
        <f t="shared" si="7"/>
        <v>6.4385282563176194</v>
      </c>
      <c r="O17" s="69">
        <f t="shared" si="7"/>
        <v>4.5916234101085296</v>
      </c>
      <c r="P17" s="69">
        <f t="shared" si="7"/>
        <v>3.5079066563227785</v>
      </c>
      <c r="Q17" s="69">
        <f t="shared" si="7"/>
        <v>4.8026496324736403</v>
      </c>
      <c r="R17" s="69">
        <f t="shared" ref="R17:V17" si="8">SUM(R18:R26)</f>
        <v>4.454773808702333</v>
      </c>
      <c r="S17" s="69">
        <f t="shared" si="8"/>
        <v>3.3317091108138746</v>
      </c>
      <c r="T17" s="69">
        <f t="shared" si="8"/>
        <v>3.634856042080671</v>
      </c>
      <c r="U17" s="69">
        <f t="shared" si="8"/>
        <v>4.9579361360071115</v>
      </c>
      <c r="V17" s="69">
        <f t="shared" si="8"/>
        <v>3.3882564527234669</v>
      </c>
      <c r="W17" s="69">
        <f t="shared" ref="W17:Y17" si="9">SUM(W18:W26)</f>
        <v>3.1187717317569228</v>
      </c>
      <c r="X17" s="69">
        <f t="shared" si="9"/>
        <v>5.0049017853294933</v>
      </c>
      <c r="Y17" s="69">
        <f t="shared" si="9"/>
        <v>3.6786978917280906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0.23736910794953195</v>
      </c>
      <c r="D19" s="72">
        <v>0.24956797877627546</v>
      </c>
      <c r="E19" s="72">
        <v>0.12325261819733137</v>
      </c>
      <c r="F19" s="72">
        <v>0.12583020536724365</v>
      </c>
      <c r="G19" s="72">
        <v>0.20723979407374565</v>
      </c>
      <c r="H19" s="72">
        <v>0.24486689505227602</v>
      </c>
      <c r="I19" s="72">
        <v>0.18616156718594432</v>
      </c>
      <c r="J19" s="72">
        <v>0.14639061905198952</v>
      </c>
      <c r="K19" s="72">
        <v>0.24407495107114002</v>
      </c>
      <c r="L19" s="72">
        <v>0.2247899938462736</v>
      </c>
      <c r="M19" s="72">
        <v>0.14516286144913396</v>
      </c>
      <c r="N19" s="72">
        <v>0.12725655543847608</v>
      </c>
      <c r="O19" s="72">
        <v>8.8941373889079273E-2</v>
      </c>
      <c r="P19" s="72">
        <v>0.10191488650935414</v>
      </c>
      <c r="Q19" s="72">
        <v>0.24814355445893871</v>
      </c>
      <c r="R19" s="72">
        <v>0.19949296826339699</v>
      </c>
      <c r="S19" s="72">
        <v>0.10831612156712034</v>
      </c>
      <c r="T19" s="72">
        <v>9.6617246545459903E-2</v>
      </c>
      <c r="U19" s="72">
        <v>0.10725316638629949</v>
      </c>
      <c r="V19" s="72">
        <v>6.6628369574586954E-2</v>
      </c>
      <c r="W19" s="72">
        <v>0.11210278220155684</v>
      </c>
      <c r="X19" s="72">
        <v>0.27806816972808551</v>
      </c>
      <c r="Y19" s="72">
        <v>0.18570942680075633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0.42311991455943482</v>
      </c>
      <c r="D20" s="72">
        <v>0.61212319804977089</v>
      </c>
      <c r="E20" s="72">
        <v>0.50517092549919962</v>
      </c>
      <c r="F20" s="72">
        <v>0.28621014226235897</v>
      </c>
      <c r="G20" s="72">
        <v>0</v>
      </c>
      <c r="H20" s="72">
        <v>2.9623676969229689E-4</v>
      </c>
      <c r="I20" s="72">
        <v>0</v>
      </c>
      <c r="J20" s="72">
        <v>0.66014718681320417</v>
      </c>
      <c r="K20" s="72">
        <v>0.87660016696649845</v>
      </c>
      <c r="L20" s="72">
        <v>1.1979945072449829</v>
      </c>
      <c r="M20" s="72">
        <v>0.30210251079654138</v>
      </c>
      <c r="N20" s="72">
        <v>0.47257107153193145</v>
      </c>
      <c r="O20" s="72">
        <v>0.21244647430458322</v>
      </c>
      <c r="P20" s="72">
        <v>0</v>
      </c>
      <c r="Q20" s="72">
        <v>0</v>
      </c>
      <c r="R20" s="72">
        <v>0</v>
      </c>
      <c r="S20" s="72">
        <v>0.11487639812964268</v>
      </c>
      <c r="T20" s="72">
        <v>0.27372684267992564</v>
      </c>
      <c r="U20" s="72">
        <v>0.4346277121006813</v>
      </c>
      <c r="V20" s="72">
        <v>0.20392790543660133</v>
      </c>
      <c r="W20" s="72">
        <v>0.12489971058725299</v>
      </c>
      <c r="X20" s="72">
        <v>0.37163857184947124</v>
      </c>
      <c r="Y20" s="72">
        <v>0.40024067871516006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0.28686234881501443</v>
      </c>
      <c r="D21" s="72">
        <v>0.6475550794198478</v>
      </c>
      <c r="E21" s="72">
        <v>0.67846790388891354</v>
      </c>
      <c r="F21" s="72">
        <v>0.71830375508230326</v>
      </c>
      <c r="G21" s="72">
        <v>0.32658660890010249</v>
      </c>
      <c r="H21" s="72">
        <v>0.48815157529861503</v>
      </c>
      <c r="I21" s="72">
        <v>0.32491107177145317</v>
      </c>
      <c r="J21" s="72">
        <v>0.7221986939192786</v>
      </c>
      <c r="K21" s="72">
        <v>0.91892165723879116</v>
      </c>
      <c r="L21" s="72">
        <v>0.94930964485556091</v>
      </c>
      <c r="M21" s="72">
        <v>0.59096392656146202</v>
      </c>
      <c r="N21" s="72">
        <v>0.58876552592517317</v>
      </c>
      <c r="O21" s="72">
        <v>0.3128909461441855</v>
      </c>
      <c r="P21" s="72">
        <v>0.21323792394040325</v>
      </c>
      <c r="Q21" s="72">
        <v>0.56241772704517667</v>
      </c>
      <c r="R21" s="72">
        <v>0.78637428784722085</v>
      </c>
      <c r="S21" s="72">
        <v>0.62999824541886473</v>
      </c>
      <c r="T21" s="72">
        <v>0.52119125428491198</v>
      </c>
      <c r="U21" s="72">
        <v>0.4674433436633203</v>
      </c>
      <c r="V21" s="72">
        <v>0.30057602106132159</v>
      </c>
      <c r="W21" s="72">
        <v>0.21202719734772965</v>
      </c>
      <c r="X21" s="72">
        <v>0.28077595527587079</v>
      </c>
      <c r="Y21" s="72">
        <v>4.1180287239171748E-2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0.37485588620775429</v>
      </c>
      <c r="D22" s="72">
        <v>0.52433814122053068</v>
      </c>
      <c r="E22" s="72">
        <v>0.50042927837138818</v>
      </c>
      <c r="F22" s="72">
        <v>0.41652631131286982</v>
      </c>
      <c r="G22" s="72">
        <v>1.3752423254349639</v>
      </c>
      <c r="H22" s="72">
        <v>1.4177947361625158</v>
      </c>
      <c r="I22" s="72">
        <v>2.2985269922645521</v>
      </c>
      <c r="J22" s="72">
        <v>1.6117633320287976</v>
      </c>
      <c r="K22" s="72">
        <v>1.8294130537968549</v>
      </c>
      <c r="L22" s="72">
        <v>1.7958097828788631</v>
      </c>
      <c r="M22" s="72">
        <v>1.5581976449738002</v>
      </c>
      <c r="N22" s="72">
        <v>1.5869160586814168</v>
      </c>
      <c r="O22" s="72">
        <v>1.0617397063244944</v>
      </c>
      <c r="P22" s="72">
        <v>0.31867937318767309</v>
      </c>
      <c r="Q22" s="72">
        <v>0.56559014931112717</v>
      </c>
      <c r="R22" s="72">
        <v>0.50744931088432654</v>
      </c>
      <c r="S22" s="72">
        <v>0.30973985148231536</v>
      </c>
      <c r="T22" s="72">
        <v>0.30479777859956786</v>
      </c>
      <c r="U22" s="72">
        <v>0.49212625983842445</v>
      </c>
      <c r="V22" s="72">
        <v>0.38458308198079383</v>
      </c>
      <c r="W22" s="72">
        <v>0.62960221815918094</v>
      </c>
      <c r="X22" s="72">
        <v>0.65847320862467196</v>
      </c>
      <c r="Y22" s="72">
        <v>0.4100065296853187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0.20218357146880239</v>
      </c>
      <c r="D24" s="72">
        <v>0.12869786078064127</v>
      </c>
      <c r="E24" s="72">
        <v>0.13867469137559138</v>
      </c>
      <c r="F24" s="72">
        <v>0.27865477842209224</v>
      </c>
      <c r="G24" s="72">
        <v>0.15945713405557715</v>
      </c>
      <c r="H24" s="72">
        <v>0.24311341206482867</v>
      </c>
      <c r="I24" s="72">
        <v>0.22923350304870183</v>
      </c>
      <c r="J24" s="72">
        <v>0.43173075020530677</v>
      </c>
      <c r="K24" s="72">
        <v>0.43887474110452629</v>
      </c>
      <c r="L24" s="72">
        <v>0.49077786258648559</v>
      </c>
      <c r="M24" s="72">
        <v>0.28158461515412453</v>
      </c>
      <c r="N24" s="72">
        <v>0.37373615608908489</v>
      </c>
      <c r="O24" s="72">
        <v>0.34014915334409157</v>
      </c>
      <c r="P24" s="72">
        <v>0.21620364933327993</v>
      </c>
      <c r="Q24" s="72">
        <v>0.12923912394155623</v>
      </c>
      <c r="R24" s="72">
        <v>0.17687166856566788</v>
      </c>
      <c r="S24" s="72">
        <v>0.23498045401165463</v>
      </c>
      <c r="T24" s="72">
        <v>0.3493415807829548</v>
      </c>
      <c r="U24" s="72">
        <v>0.41038927746027409</v>
      </c>
      <c r="V24" s="72">
        <v>0.31858589914976143</v>
      </c>
      <c r="W24" s="72">
        <v>0.25998423071294052</v>
      </c>
      <c r="X24" s="72">
        <v>0.28303595450793906</v>
      </c>
      <c r="Y24" s="72">
        <v>0.17719165610270352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2.0268498963826618</v>
      </c>
      <c r="D25" s="74">
        <v>2.007100377219178</v>
      </c>
      <c r="E25" s="74">
        <v>2.3950468128484763</v>
      </c>
      <c r="F25" s="74">
        <v>2.7076717379163324</v>
      </c>
      <c r="G25" s="74">
        <v>2.1089009703383761</v>
      </c>
      <c r="H25" s="74">
        <v>4.3682551098846263</v>
      </c>
      <c r="I25" s="74">
        <v>2.0156590707267377</v>
      </c>
      <c r="J25" s="74">
        <v>1.9035592244687074</v>
      </c>
      <c r="K25" s="74">
        <v>3.1040711498098532</v>
      </c>
      <c r="L25" s="74">
        <v>3.8332194447601982</v>
      </c>
      <c r="M25" s="74">
        <v>1.8601704165730542</v>
      </c>
      <c r="N25" s="74">
        <v>2.6436788867375363</v>
      </c>
      <c r="O25" s="74">
        <v>2.1854883638147045</v>
      </c>
      <c r="P25" s="74">
        <v>2.2390007166504069</v>
      </c>
      <c r="Q25" s="74">
        <v>2.8476796411525926</v>
      </c>
      <c r="R25" s="74">
        <v>2.3169681647631832</v>
      </c>
      <c r="S25" s="74">
        <v>1.5676531670242526</v>
      </c>
      <c r="T25" s="74">
        <v>1.7233794829601732</v>
      </c>
      <c r="U25" s="74">
        <v>2.572760990545075</v>
      </c>
      <c r="V25" s="74">
        <v>1.8762862751564215</v>
      </c>
      <c r="W25" s="74">
        <v>1.5129185323453076</v>
      </c>
      <c r="X25" s="74">
        <v>2.8746111021896588</v>
      </c>
      <c r="Y25" s="74">
        <v>2.2736637168693004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0.28919032772544973</v>
      </c>
      <c r="D26" s="77">
        <v>0.25413593039832616</v>
      </c>
      <c r="E26" s="77">
        <v>0.25725844144026982</v>
      </c>
      <c r="F26" s="77">
        <v>0.24336488985726995</v>
      </c>
      <c r="G26" s="77">
        <v>0.23013506470662018</v>
      </c>
      <c r="H26" s="77">
        <v>0.38594495094198178</v>
      </c>
      <c r="I26" s="77">
        <v>0.2821478688867099</v>
      </c>
      <c r="J26" s="77">
        <v>0.22808793531749527</v>
      </c>
      <c r="K26" s="77">
        <v>0.88978733311124092</v>
      </c>
      <c r="L26" s="77">
        <v>0.6538785148565226</v>
      </c>
      <c r="M26" s="77">
        <v>0.42169773466001637</v>
      </c>
      <c r="N26" s="77">
        <v>0.64560400191400102</v>
      </c>
      <c r="O26" s="77">
        <v>0.38996739228739102</v>
      </c>
      <c r="P26" s="77">
        <v>0.41887010670166103</v>
      </c>
      <c r="Q26" s="77">
        <v>0.44957943656424876</v>
      </c>
      <c r="R26" s="77">
        <v>0.46761740837853716</v>
      </c>
      <c r="S26" s="77">
        <v>0.36614487318002431</v>
      </c>
      <c r="T26" s="77">
        <v>0.36580185622767797</v>
      </c>
      <c r="U26" s="77">
        <v>0.47333538601303748</v>
      </c>
      <c r="V26" s="77">
        <v>0.23766890036398003</v>
      </c>
      <c r="W26" s="77">
        <v>0.26723706040295392</v>
      </c>
      <c r="X26" s="77">
        <v>0.2582988231537956</v>
      </c>
      <c r="Y26" s="77">
        <v>0.19070559631567924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1.5454119466625593</v>
      </c>
      <c r="D27" s="69">
        <f t="shared" si="10"/>
        <v>1.5914483916096325</v>
      </c>
      <c r="E27" s="69">
        <f t="shared" si="10"/>
        <v>1.805898495657897</v>
      </c>
      <c r="F27" s="69">
        <f t="shared" si="10"/>
        <v>1.6853759384817049</v>
      </c>
      <c r="G27" s="69">
        <f t="shared" si="10"/>
        <v>1.73123103464938</v>
      </c>
      <c r="H27" s="69">
        <f t="shared" si="10"/>
        <v>2.4521200073557843</v>
      </c>
      <c r="I27" s="69">
        <f t="shared" si="10"/>
        <v>1.9057879185891353</v>
      </c>
      <c r="J27" s="69">
        <f t="shared" si="10"/>
        <v>1.978510840750745</v>
      </c>
      <c r="K27" s="69">
        <f t="shared" si="10"/>
        <v>2.4576602882355765</v>
      </c>
      <c r="L27" s="69">
        <f t="shared" si="10"/>
        <v>2.3930883854663554</v>
      </c>
      <c r="M27" s="69">
        <f t="shared" si="10"/>
        <v>1.3883729620883096</v>
      </c>
      <c r="N27" s="69">
        <f t="shared" si="10"/>
        <v>1.7409472450679564</v>
      </c>
      <c r="O27" s="69">
        <f t="shared" si="10"/>
        <v>1.2679912082466653</v>
      </c>
      <c r="P27" s="69">
        <f t="shared" si="10"/>
        <v>1.0223255377768516</v>
      </c>
      <c r="Q27" s="69">
        <f t="shared" si="10"/>
        <v>1.39454148715107</v>
      </c>
      <c r="R27" s="69">
        <f t="shared" ref="R27:V27" si="11">SUM(R28:R32)</f>
        <v>1.3257167445656406</v>
      </c>
      <c r="S27" s="69">
        <f t="shared" si="11"/>
        <v>0.98650725904378467</v>
      </c>
      <c r="T27" s="69">
        <f t="shared" si="11"/>
        <v>1.0538604004116565</v>
      </c>
      <c r="U27" s="69">
        <f t="shared" si="11"/>
        <v>1.4067584121123471</v>
      </c>
      <c r="V27" s="69">
        <f t="shared" si="11"/>
        <v>1.3066894651832399</v>
      </c>
      <c r="W27" s="69">
        <f t="shared" ref="W27:Y27" si="12">SUM(W28:W32)</f>
        <v>1.2463136506167805</v>
      </c>
      <c r="X27" s="69">
        <f t="shared" si="12"/>
        <v>1.5598272190615621</v>
      </c>
      <c r="Y27" s="69">
        <f t="shared" si="12"/>
        <v>1.1051472387823531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0.61535271543790315</v>
      </c>
      <c r="D29" s="72">
        <v>0.66690392188098013</v>
      </c>
      <c r="E29" s="72">
        <v>0.45368413562751481</v>
      </c>
      <c r="F29" s="72">
        <v>0.44259520026378341</v>
      </c>
      <c r="G29" s="72">
        <v>0.69955268522071401</v>
      </c>
      <c r="H29" s="72">
        <v>0.83209588255740785</v>
      </c>
      <c r="I29" s="72">
        <v>0.70608610563359619</v>
      </c>
      <c r="J29" s="72">
        <v>0.62078722409595877</v>
      </c>
      <c r="K29" s="72">
        <v>1.2714543953889261</v>
      </c>
      <c r="L29" s="72">
        <v>0.97225331620688815</v>
      </c>
      <c r="M29" s="72">
        <v>0.49256130239273005</v>
      </c>
      <c r="N29" s="72">
        <v>0.52236898463209103</v>
      </c>
      <c r="O29" s="72">
        <v>0.40661524130455118</v>
      </c>
      <c r="P29" s="72">
        <v>0.34174754805429447</v>
      </c>
      <c r="Q29" s="72">
        <v>0.41104070392601488</v>
      </c>
      <c r="R29" s="72">
        <v>0.39430968225415375</v>
      </c>
      <c r="S29" s="72">
        <v>0.32618967837274215</v>
      </c>
      <c r="T29" s="72">
        <v>0.31209354102191639</v>
      </c>
      <c r="U29" s="72">
        <v>0.39479350980550565</v>
      </c>
      <c r="V29" s="72">
        <v>0.38016070012890602</v>
      </c>
      <c r="W29" s="72">
        <v>0.32639001047322214</v>
      </c>
      <c r="X29" s="72">
        <v>0.34105420135804709</v>
      </c>
      <c r="Y29" s="72">
        <v>0.27349165221676536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0.11483800001654654</v>
      </c>
      <c r="D30" s="72">
        <v>0.23847215373205771</v>
      </c>
      <c r="E30" s="72">
        <v>0.2720790988495031</v>
      </c>
      <c r="F30" s="72">
        <v>0.25705162327782699</v>
      </c>
      <c r="G30" s="72">
        <v>0.12877760772181343</v>
      </c>
      <c r="H30" s="72">
        <v>0.1679323547786207</v>
      </c>
      <c r="I30" s="72">
        <v>0.1194763957505641</v>
      </c>
      <c r="J30" s="72">
        <v>0.26041952486024367</v>
      </c>
      <c r="K30" s="72">
        <v>0.2632149428731223</v>
      </c>
      <c r="L30" s="72">
        <v>0.25830010294711098</v>
      </c>
      <c r="M30" s="72">
        <v>0.16569147081358032</v>
      </c>
      <c r="N30" s="72">
        <v>0.1759395447882805</v>
      </c>
      <c r="O30" s="72">
        <v>0.10141633336415753</v>
      </c>
      <c r="P30" s="72">
        <v>7.7904626600886137E-2</v>
      </c>
      <c r="Q30" s="72">
        <v>0.16888910573145766</v>
      </c>
      <c r="R30" s="72">
        <v>0.18756425752572933</v>
      </c>
      <c r="S30" s="72">
        <v>0.12717079396239317</v>
      </c>
      <c r="T30" s="72">
        <v>0.11542782240449012</v>
      </c>
      <c r="U30" s="72">
        <v>0.11148424561941958</v>
      </c>
      <c r="V30" s="72">
        <v>0.10321349074187061</v>
      </c>
      <c r="W30" s="72">
        <v>4.8896013518424992E-2</v>
      </c>
      <c r="X30" s="72">
        <v>6.6491620760265546E-2</v>
      </c>
      <c r="Y30" s="72">
        <v>1.8423696080313339E-2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3.5135503460906742E-2</v>
      </c>
      <c r="D31" s="72">
        <v>5.3609807257990222E-2</v>
      </c>
      <c r="E31" s="72">
        <v>6.5635726604353975E-2</v>
      </c>
      <c r="F31" s="72">
        <v>6.3375735642438202E-2</v>
      </c>
      <c r="G31" s="72">
        <v>0.16626465239752281</v>
      </c>
      <c r="H31" s="72">
        <v>0.22517850751895985</v>
      </c>
      <c r="I31" s="72">
        <v>0.23313843847425197</v>
      </c>
      <c r="J31" s="72">
        <v>0.22187712600114665</v>
      </c>
      <c r="K31" s="72">
        <v>0.18559502582538617</v>
      </c>
      <c r="L31" s="72">
        <v>0.16061354403543185</v>
      </c>
      <c r="M31" s="72">
        <v>0.10024526784911951</v>
      </c>
      <c r="N31" s="72">
        <v>0.11898046622948745</v>
      </c>
      <c r="O31" s="72">
        <v>8.7158320443132847E-2</v>
      </c>
      <c r="P31" s="72">
        <v>4.4068464416349852E-2</v>
      </c>
      <c r="Q31" s="72">
        <v>6.1071777417117515E-2</v>
      </c>
      <c r="R31" s="72">
        <v>6.2828141071941429E-2</v>
      </c>
      <c r="S31" s="72">
        <v>3.808330249232874E-2</v>
      </c>
      <c r="T31" s="72">
        <v>4.1776534664725043E-2</v>
      </c>
      <c r="U31" s="72">
        <v>6.8709490639065229E-2</v>
      </c>
      <c r="V31" s="72">
        <v>7.845477500945143E-2</v>
      </c>
      <c r="W31" s="72">
        <v>8.4488032263051988E-2</v>
      </c>
      <c r="X31" s="72">
        <v>7.0670073018036753E-2</v>
      </c>
      <c r="Y31" s="72">
        <v>4.1286596560129285E-2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0.78008572774720286</v>
      </c>
      <c r="D32" s="77">
        <v>0.63246250873860432</v>
      </c>
      <c r="E32" s="77">
        <v>1.0144995345765249</v>
      </c>
      <c r="F32" s="77">
        <v>0.92235337929765604</v>
      </c>
      <c r="G32" s="77">
        <v>0.73663608930932989</v>
      </c>
      <c r="H32" s="77">
        <v>1.2269132625007961</v>
      </c>
      <c r="I32" s="77">
        <v>0.84708697873072292</v>
      </c>
      <c r="J32" s="77">
        <v>0.87542696579339596</v>
      </c>
      <c r="K32" s="77">
        <v>0.73739592414814181</v>
      </c>
      <c r="L32" s="77">
        <v>1.0019214222769244</v>
      </c>
      <c r="M32" s="77">
        <v>0.62987492103287979</v>
      </c>
      <c r="N32" s="77">
        <v>0.92365824941809749</v>
      </c>
      <c r="O32" s="77">
        <v>0.67280131313482372</v>
      </c>
      <c r="P32" s="77">
        <v>0.55860489870532115</v>
      </c>
      <c r="Q32" s="77">
        <v>0.75353990007647997</v>
      </c>
      <c r="R32" s="77">
        <v>0.68101466371381614</v>
      </c>
      <c r="S32" s="77">
        <v>0.49506348421632063</v>
      </c>
      <c r="T32" s="77">
        <v>0.58456250232052509</v>
      </c>
      <c r="U32" s="77">
        <v>0.83177116604835666</v>
      </c>
      <c r="V32" s="77">
        <v>0.74486049930301201</v>
      </c>
      <c r="W32" s="77">
        <v>0.78653959436208132</v>
      </c>
      <c r="X32" s="77">
        <v>1.0816113239252128</v>
      </c>
      <c r="Y32" s="77">
        <v>0.77194529392514499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21.044325882972998</v>
      </c>
      <c r="D3" s="65">
        <f t="shared" si="0"/>
        <v>20.494779248213277</v>
      </c>
      <c r="E3" s="65">
        <f t="shared" si="0"/>
        <v>22.226161706086337</v>
      </c>
      <c r="F3" s="65">
        <f t="shared" si="0"/>
        <v>21.776855104216551</v>
      </c>
      <c r="G3" s="65">
        <f t="shared" si="0"/>
        <v>23.229617598661431</v>
      </c>
      <c r="H3" s="65">
        <f t="shared" si="0"/>
        <v>30.174373968175903</v>
      </c>
      <c r="I3" s="65">
        <f t="shared" si="0"/>
        <v>25.270128108997199</v>
      </c>
      <c r="J3" s="65">
        <f t="shared" si="0"/>
        <v>25.49692165158655</v>
      </c>
      <c r="K3" s="65">
        <f t="shared" si="0"/>
        <v>34.584353895556781</v>
      </c>
      <c r="L3" s="65">
        <f t="shared" si="0"/>
        <v>38.779036358472382</v>
      </c>
      <c r="M3" s="65">
        <f t="shared" si="0"/>
        <v>22.14837797098825</v>
      </c>
      <c r="N3" s="65">
        <f t="shared" si="0"/>
        <v>26.833045118706309</v>
      </c>
      <c r="O3" s="65">
        <f t="shared" si="0"/>
        <v>19.115507235145515</v>
      </c>
      <c r="P3" s="65">
        <f t="shared" si="0"/>
        <v>12.007343127587392</v>
      </c>
      <c r="Q3" s="65">
        <f t="shared" si="0"/>
        <v>18.63374557891877</v>
      </c>
      <c r="R3" s="65">
        <f t="shared" ref="R3:V3" si="1">SUM(R4,R15,R17,R27)</f>
        <v>18.364440646774614</v>
      </c>
      <c r="S3" s="65">
        <f t="shared" si="1"/>
        <v>13.952444352902258</v>
      </c>
      <c r="T3" s="65">
        <f t="shared" si="1"/>
        <v>14.449284210058757</v>
      </c>
      <c r="U3" s="65">
        <f t="shared" si="1"/>
        <v>19.77475232795743</v>
      </c>
      <c r="V3" s="65">
        <f t="shared" si="1"/>
        <v>13.638970574528624</v>
      </c>
      <c r="W3" s="65">
        <f t="shared" ref="W3:Y3" si="2">SUM(W4,W15,W17,W27)</f>
        <v>13.231512061092205</v>
      </c>
      <c r="X3" s="65">
        <f t="shared" si="2"/>
        <v>17.02141262304233</v>
      </c>
      <c r="Y3" s="65">
        <f t="shared" si="2"/>
        <v>11.926392906055185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17.199761657887507</v>
      </c>
      <c r="D4" s="69">
        <f t="shared" si="3"/>
        <v>16.280406002294605</v>
      </c>
      <c r="E4" s="69">
        <f t="shared" si="3"/>
        <v>17.49116083512212</v>
      </c>
      <c r="F4" s="69">
        <f t="shared" si="3"/>
        <v>17.101477097000664</v>
      </c>
      <c r="G4" s="69">
        <f t="shared" si="3"/>
        <v>18.676628759085755</v>
      </c>
      <c r="H4" s="69">
        <f t="shared" si="3"/>
        <v>23.026436463745082</v>
      </c>
      <c r="I4" s="69">
        <f t="shared" si="3"/>
        <v>19.497778624531339</v>
      </c>
      <c r="J4" s="69">
        <f t="shared" si="3"/>
        <v>19.460074893808297</v>
      </c>
      <c r="K4" s="69">
        <f t="shared" si="3"/>
        <v>26.323141738084836</v>
      </c>
      <c r="L4" s="69">
        <f t="shared" si="3"/>
        <v>29.589657846927778</v>
      </c>
      <c r="M4" s="69">
        <f t="shared" si="3"/>
        <v>16.506794718136604</v>
      </c>
      <c r="N4" s="69">
        <f t="shared" si="3"/>
        <v>19.53667675344014</v>
      </c>
      <c r="O4" s="69">
        <f t="shared" si="3"/>
        <v>13.54552018261279</v>
      </c>
      <c r="P4" s="69">
        <f t="shared" si="3"/>
        <v>8.2699671753439414</v>
      </c>
      <c r="Q4" s="69">
        <f t="shared" si="3"/>
        <v>12.906765685766441</v>
      </c>
      <c r="R4" s="69">
        <f t="shared" ref="R4:V4" si="4">SUM(R5:R14)</f>
        <v>13.20590683443131</v>
      </c>
      <c r="S4" s="69">
        <f t="shared" si="4"/>
        <v>9.6305142922765317</v>
      </c>
      <c r="T4" s="69">
        <f t="shared" si="4"/>
        <v>9.8300002119439309</v>
      </c>
      <c r="U4" s="69">
        <f t="shared" si="4"/>
        <v>12.998337720400579</v>
      </c>
      <c r="V4" s="69">
        <f t="shared" si="4"/>
        <v>9.1845649323382546</v>
      </c>
      <c r="W4" s="69">
        <f t="shared" ref="W4:Y4" si="5">SUM(W5:W14)</f>
        <v>8.608038883193684</v>
      </c>
      <c r="X4" s="69">
        <f t="shared" si="5"/>
        <v>10.099152906641557</v>
      </c>
      <c r="Y4" s="69">
        <f t="shared" si="5"/>
        <v>7.1412288040231884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0.40057123642400505</v>
      </c>
      <c r="D6" s="72">
        <v>0.45388750186156629</v>
      </c>
      <c r="E6" s="72">
        <v>0.51626249558890147</v>
      </c>
      <c r="F6" s="72">
        <v>0.35461300239424315</v>
      </c>
      <c r="G6" s="72">
        <v>0</v>
      </c>
      <c r="H6" s="72">
        <v>0</v>
      </c>
      <c r="I6" s="72">
        <v>0.14005987277741305</v>
      </c>
      <c r="J6" s="72">
        <v>0.4545268868057164</v>
      </c>
      <c r="K6" s="72">
        <v>0.30248061522491554</v>
      </c>
      <c r="L6" s="72">
        <v>0.35982962406473618</v>
      </c>
      <c r="M6" s="72">
        <v>0.35390801712061148</v>
      </c>
      <c r="N6" s="72">
        <v>0.18788052970424599</v>
      </c>
      <c r="O6" s="72">
        <v>0.19818699993263972</v>
      </c>
      <c r="P6" s="72">
        <v>6.2031233144569944E-2</v>
      </c>
      <c r="Q6" s="72">
        <v>0.28907638692126797</v>
      </c>
      <c r="R6" s="72">
        <v>0.35075158796061667</v>
      </c>
      <c r="S6" s="72">
        <v>0.22957928788776796</v>
      </c>
      <c r="T6" s="72">
        <v>0.17510996302796294</v>
      </c>
      <c r="U6" s="72">
        <v>0</v>
      </c>
      <c r="V6" s="72">
        <v>4.8337968579914403E-2</v>
      </c>
      <c r="W6" s="72">
        <v>1.8795100404774202E-2</v>
      </c>
      <c r="X6" s="72">
        <v>0.25290513584870106</v>
      </c>
      <c r="Y6" s="72">
        <v>0.1114584482898775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4.2422398583690715</v>
      </c>
      <c r="D7" s="72">
        <v>4.5664963192204766</v>
      </c>
      <c r="E7" s="72">
        <v>6.368546147695465</v>
      </c>
      <c r="F7" s="72">
        <v>4.1054838182814901</v>
      </c>
      <c r="G7" s="72">
        <v>0</v>
      </c>
      <c r="H7" s="72">
        <v>0.62913155001714349</v>
      </c>
      <c r="I7" s="72">
        <v>0</v>
      </c>
      <c r="J7" s="72">
        <v>3.3397887223419396</v>
      </c>
      <c r="K7" s="72">
        <v>4.7698612432069325</v>
      </c>
      <c r="L7" s="72">
        <v>6.1701896693902389</v>
      </c>
      <c r="M7" s="72">
        <v>1.6286173224739189</v>
      </c>
      <c r="N7" s="72">
        <v>1.875597754516904</v>
      </c>
      <c r="O7" s="72">
        <v>0.79476987605438554</v>
      </c>
      <c r="P7" s="72">
        <v>0</v>
      </c>
      <c r="Q7" s="72">
        <v>0</v>
      </c>
      <c r="R7" s="72">
        <v>0</v>
      </c>
      <c r="S7" s="72">
        <v>1.0712621444359707</v>
      </c>
      <c r="T7" s="72">
        <v>1.6156650622648163</v>
      </c>
      <c r="U7" s="72">
        <v>1.81949274772085</v>
      </c>
      <c r="V7" s="72">
        <v>0.58283138433048121</v>
      </c>
      <c r="W7" s="72">
        <v>0.78800928747852994</v>
      </c>
      <c r="X7" s="72">
        <v>1.2291213873660489</v>
      </c>
      <c r="Y7" s="72">
        <v>1.0834095479682915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1.1513719711854378</v>
      </c>
      <c r="D8" s="72">
        <v>2.2163441268585191</v>
      </c>
      <c r="E8" s="72">
        <v>2.383043493777893</v>
      </c>
      <c r="F8" s="72">
        <v>2.3827644290370915</v>
      </c>
      <c r="G8" s="72">
        <v>1.2854564490918623</v>
      </c>
      <c r="H8" s="72">
        <v>1.5100984186506343</v>
      </c>
      <c r="I8" s="72">
        <v>1.0889595490497503</v>
      </c>
      <c r="J8" s="72">
        <v>2.339595543038639</v>
      </c>
      <c r="K8" s="72">
        <v>2.7500071597521516</v>
      </c>
      <c r="L8" s="72">
        <v>2.9673171146490231</v>
      </c>
      <c r="M8" s="72">
        <v>1.8212850979520678</v>
      </c>
      <c r="N8" s="72">
        <v>1.7367175459393902</v>
      </c>
      <c r="O8" s="72">
        <v>0.9338872358978092</v>
      </c>
      <c r="P8" s="72">
        <v>0.56839518875829098</v>
      </c>
      <c r="Q8" s="72">
        <v>1.674561052095511</v>
      </c>
      <c r="R8" s="72">
        <v>2.5377481231288761</v>
      </c>
      <c r="S8" s="72">
        <v>1.976210729519015</v>
      </c>
      <c r="T8" s="72">
        <v>1.4692999561528741</v>
      </c>
      <c r="U8" s="72">
        <v>1.2266728007008227</v>
      </c>
      <c r="V8" s="72">
        <v>0.80728249238379979</v>
      </c>
      <c r="W8" s="72">
        <v>0.60535521887325949</v>
      </c>
      <c r="X8" s="72">
        <v>0.64226537345440426</v>
      </c>
      <c r="Y8" s="72">
        <v>0.10380128130700757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8.3968653930789952</v>
      </c>
      <c r="D9" s="72">
        <v>6.3963488924068157</v>
      </c>
      <c r="E9" s="72">
        <v>5.408375068514796</v>
      </c>
      <c r="F9" s="72">
        <v>6.6617090670037147</v>
      </c>
      <c r="G9" s="72">
        <v>14.485054382880774</v>
      </c>
      <c r="H9" s="72">
        <v>16.813408911551335</v>
      </c>
      <c r="I9" s="72">
        <v>15.446114780666003</v>
      </c>
      <c r="J9" s="72">
        <v>8.9848472677830404</v>
      </c>
      <c r="K9" s="72">
        <v>13.744761866093683</v>
      </c>
      <c r="L9" s="72">
        <v>14.890636706917698</v>
      </c>
      <c r="M9" s="72">
        <v>9.7931668317426155</v>
      </c>
      <c r="N9" s="72">
        <v>11.778329243253216</v>
      </c>
      <c r="O9" s="72">
        <v>8.3154088321624897</v>
      </c>
      <c r="P9" s="72">
        <v>4.0865463343014401</v>
      </c>
      <c r="Q9" s="72">
        <v>6.498191149672218</v>
      </c>
      <c r="R9" s="72">
        <v>5.4683985188162616</v>
      </c>
      <c r="S9" s="72">
        <v>3.1213406126601591</v>
      </c>
      <c r="T9" s="72">
        <v>3.4055357103032633</v>
      </c>
      <c r="U9" s="72">
        <v>5.5317460560984459</v>
      </c>
      <c r="V9" s="72">
        <v>4.1740790729078121</v>
      </c>
      <c r="W9" s="72">
        <v>3.931847807762566</v>
      </c>
      <c r="X9" s="72">
        <v>4.3163161480888936</v>
      </c>
      <c r="Y9" s="72">
        <v>1.80141808428845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2.3108841957203761</v>
      </c>
      <c r="D11" s="72">
        <v>1.5921116342103452</v>
      </c>
      <c r="E11" s="72">
        <v>1.7007488309075136</v>
      </c>
      <c r="F11" s="72">
        <v>2.5812743984165665</v>
      </c>
      <c r="G11" s="72">
        <v>2.0824225566038823</v>
      </c>
      <c r="H11" s="72">
        <v>2.6866275704689686</v>
      </c>
      <c r="I11" s="72">
        <v>1.7043238017110462</v>
      </c>
      <c r="J11" s="72">
        <v>2.5944085386257676</v>
      </c>
      <c r="K11" s="72">
        <v>2.7165816992368561</v>
      </c>
      <c r="L11" s="72">
        <v>2.9016746231718176</v>
      </c>
      <c r="M11" s="72">
        <v>1.2770884941804823</v>
      </c>
      <c r="N11" s="72">
        <v>1.3342727972144124</v>
      </c>
      <c r="O11" s="72">
        <v>1.1306962320716312</v>
      </c>
      <c r="P11" s="72">
        <v>0.51461860975635243</v>
      </c>
      <c r="Q11" s="72">
        <v>1.404095877103948</v>
      </c>
      <c r="R11" s="72">
        <v>1.8178917273546262</v>
      </c>
      <c r="S11" s="72">
        <v>1.2302056532392485</v>
      </c>
      <c r="T11" s="72">
        <v>1.074736185044493</v>
      </c>
      <c r="U11" s="72">
        <v>1.1768558686385859</v>
      </c>
      <c r="V11" s="72">
        <v>0.93172377989901256</v>
      </c>
      <c r="W11" s="72">
        <v>0.77294522508975205</v>
      </c>
      <c r="X11" s="72">
        <v>0.65313936385960181</v>
      </c>
      <c r="Y11" s="72">
        <v>0.39970900141252003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8.5591139008411143E-2</v>
      </c>
      <c r="D12" s="72">
        <v>0.16002953895560174</v>
      </c>
      <c r="E12" s="72">
        <v>0.23814588442540391</v>
      </c>
      <c r="F12" s="72">
        <v>0.40733354532631261</v>
      </c>
      <c r="G12" s="72">
        <v>0.51132322294514487</v>
      </c>
      <c r="H12" s="72">
        <v>0.79504499382303762</v>
      </c>
      <c r="I12" s="72">
        <v>0.69765008594614442</v>
      </c>
      <c r="J12" s="72">
        <v>0.91512774913312889</v>
      </c>
      <c r="K12" s="72">
        <v>1.2037699382487421</v>
      </c>
      <c r="L12" s="72">
        <v>1.6130375983202483</v>
      </c>
      <c r="M12" s="72">
        <v>1.3746686949755136</v>
      </c>
      <c r="N12" s="72">
        <v>2.112826823013231</v>
      </c>
      <c r="O12" s="72">
        <v>1.7519929063053081</v>
      </c>
      <c r="P12" s="72">
        <v>2.456671894302644</v>
      </c>
      <c r="Q12" s="72">
        <v>2.6809541597368369</v>
      </c>
      <c r="R12" s="72">
        <v>2.6285402802762743</v>
      </c>
      <c r="S12" s="72">
        <v>1.5424365861319902</v>
      </c>
      <c r="T12" s="72">
        <v>1.4943436730264785</v>
      </c>
      <c r="U12" s="72">
        <v>1.8378429306764492</v>
      </c>
      <c r="V12" s="72">
        <v>1.584164563944449</v>
      </c>
      <c r="W12" s="72">
        <v>1.5437803170227273</v>
      </c>
      <c r="X12" s="72">
        <v>2.0171120718163857</v>
      </c>
      <c r="Y12" s="72">
        <v>1.0077798113953962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0.38001931021316238</v>
      </c>
      <c r="D13" s="74">
        <v>0.65408821427561148</v>
      </c>
      <c r="E13" s="74">
        <v>0.59753910072938066</v>
      </c>
      <c r="F13" s="74">
        <v>0.37349408013266328</v>
      </c>
      <c r="G13" s="74">
        <v>0.14339795033337774</v>
      </c>
      <c r="H13" s="74">
        <v>0.38186296596557179</v>
      </c>
      <c r="I13" s="74">
        <v>0.25313241558843946</v>
      </c>
      <c r="J13" s="74">
        <v>0.61000324163073827</v>
      </c>
      <c r="K13" s="74">
        <v>0.53841035711347029</v>
      </c>
      <c r="L13" s="74">
        <v>0.34722657855905792</v>
      </c>
      <c r="M13" s="74">
        <v>9.1282590591552332E-2</v>
      </c>
      <c r="N13" s="74">
        <v>0.33026808643071948</v>
      </c>
      <c r="O13" s="74">
        <v>0.30885934076019278</v>
      </c>
      <c r="P13" s="74">
        <v>0.5340757703870741</v>
      </c>
      <c r="Q13" s="74">
        <v>0.26261503858753016</v>
      </c>
      <c r="R13" s="74">
        <v>0.29392619969709266</v>
      </c>
      <c r="S13" s="74">
        <v>0.36476734301675179</v>
      </c>
      <c r="T13" s="74">
        <v>0.50006297409145517</v>
      </c>
      <c r="U13" s="74">
        <v>1.2983020791928293</v>
      </c>
      <c r="V13" s="74">
        <v>0.99218984101582541</v>
      </c>
      <c r="W13" s="74">
        <v>0.88626259631414306</v>
      </c>
      <c r="X13" s="74">
        <v>0.91138852567755357</v>
      </c>
      <c r="Y13" s="74">
        <v>2.5933072945207947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0.23221855388804913</v>
      </c>
      <c r="D14" s="76">
        <v>0.24109977450566719</v>
      </c>
      <c r="E14" s="76">
        <v>0.27849981348276531</v>
      </c>
      <c r="F14" s="76">
        <v>0.2348047564085812</v>
      </c>
      <c r="G14" s="76">
        <v>0.16897419723071924</v>
      </c>
      <c r="H14" s="76">
        <v>0.21026205326839453</v>
      </c>
      <c r="I14" s="76">
        <v>0.16753811879254515</v>
      </c>
      <c r="J14" s="76">
        <v>0.22177694444932866</v>
      </c>
      <c r="K14" s="76">
        <v>0.29726885920808871</v>
      </c>
      <c r="L14" s="76">
        <v>0.33974593185496182</v>
      </c>
      <c r="M14" s="76">
        <v>0.16677766909984115</v>
      </c>
      <c r="N14" s="76">
        <v>0.18078397336802227</v>
      </c>
      <c r="O14" s="76">
        <v>0.11171875942833344</v>
      </c>
      <c r="P14" s="76">
        <v>4.7628144693568381E-2</v>
      </c>
      <c r="Q14" s="76">
        <v>9.727202164912839E-2</v>
      </c>
      <c r="R14" s="76">
        <v>0.10865039719756245</v>
      </c>
      <c r="S14" s="76">
        <v>9.4711935385628762E-2</v>
      </c>
      <c r="T14" s="76">
        <v>9.5246688032587845E-2</v>
      </c>
      <c r="U14" s="76">
        <v>0.10742523737259543</v>
      </c>
      <c r="V14" s="76">
        <v>6.3955829276960099E-2</v>
      </c>
      <c r="W14" s="76">
        <v>6.1043330247931273E-2</v>
      </c>
      <c r="X14" s="76">
        <v>7.6904900529968206E-2</v>
      </c>
      <c r="Y14" s="76">
        <v>4.0345334840851191E-2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0.16463227777009037</v>
      </c>
      <c r="D15" s="69">
        <f t="shared" si="6"/>
        <v>0.20439260426366493</v>
      </c>
      <c r="E15" s="69">
        <f t="shared" si="6"/>
        <v>0.3729175795096592</v>
      </c>
      <c r="F15" s="69">
        <f t="shared" si="6"/>
        <v>0.21661846231554341</v>
      </c>
      <c r="G15" s="69">
        <f t="shared" si="6"/>
        <v>0.32452873870953569</v>
      </c>
      <c r="H15" s="69">
        <f t="shared" si="6"/>
        <v>0.44059755366835035</v>
      </c>
      <c r="I15" s="69">
        <f t="shared" si="6"/>
        <v>0.69423947282296361</v>
      </c>
      <c r="J15" s="69">
        <f t="shared" si="6"/>
        <v>0.70638230326864693</v>
      </c>
      <c r="K15" s="69">
        <f t="shared" si="6"/>
        <v>0.64910905523876272</v>
      </c>
      <c r="L15" s="69">
        <f t="shared" si="6"/>
        <v>1.0403754596136632</v>
      </c>
      <c r="M15" s="69">
        <f t="shared" si="6"/>
        <v>0.88426343488613923</v>
      </c>
      <c r="N15" s="69">
        <f t="shared" si="6"/>
        <v>1.2518187293885634</v>
      </c>
      <c r="O15" s="69">
        <f t="shared" si="6"/>
        <v>1.1852426689626347</v>
      </c>
      <c r="P15" s="69">
        <f t="shared" si="6"/>
        <v>0.28225399517019806</v>
      </c>
      <c r="Q15" s="69">
        <f t="shared" si="6"/>
        <v>0.97627375759679091</v>
      </c>
      <c r="R15" s="69">
        <f t="shared" si="6"/>
        <v>0.64955821127658486</v>
      </c>
      <c r="S15" s="69">
        <f t="shared" si="6"/>
        <v>0.9039347546155726</v>
      </c>
      <c r="T15" s="69">
        <f t="shared" si="6"/>
        <v>0.86416759102784968</v>
      </c>
      <c r="U15" s="69">
        <f t="shared" si="6"/>
        <v>1.6345212367250386</v>
      </c>
      <c r="V15" s="69">
        <f t="shared" si="6"/>
        <v>0.65056894641440977</v>
      </c>
      <c r="W15" s="69">
        <f t="shared" si="6"/>
        <v>1.0125923204761742</v>
      </c>
      <c r="X15" s="69">
        <f t="shared" si="6"/>
        <v>1.4906269709623701</v>
      </c>
      <c r="Y15" s="69">
        <f t="shared" si="6"/>
        <v>0.81381108340345298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0.16463227777009037</v>
      </c>
      <c r="D16" s="72">
        <v>0.20439260426366493</v>
      </c>
      <c r="E16" s="72">
        <v>0.3729175795096592</v>
      </c>
      <c r="F16" s="72">
        <v>0.21661846231554341</v>
      </c>
      <c r="G16" s="72">
        <v>0.32452873870953569</v>
      </c>
      <c r="H16" s="72">
        <v>0.44059755366835035</v>
      </c>
      <c r="I16" s="72">
        <v>0.69423947282296361</v>
      </c>
      <c r="J16" s="72">
        <v>0.70638230326864693</v>
      </c>
      <c r="K16" s="72">
        <v>0.64910905523876272</v>
      </c>
      <c r="L16" s="72">
        <v>1.0403754596136632</v>
      </c>
      <c r="M16" s="72">
        <v>0.88426343488613923</v>
      </c>
      <c r="N16" s="72">
        <v>1.2518187293885634</v>
      </c>
      <c r="O16" s="72">
        <v>1.1852426689626347</v>
      </c>
      <c r="P16" s="72">
        <v>0.28225399517019806</v>
      </c>
      <c r="Q16" s="72">
        <v>0.97627375759679091</v>
      </c>
      <c r="R16" s="72">
        <v>0.64955821127658486</v>
      </c>
      <c r="S16" s="72">
        <v>0.9039347546155726</v>
      </c>
      <c r="T16" s="72">
        <v>0.86416759102784968</v>
      </c>
      <c r="U16" s="72">
        <v>1.6345212367250386</v>
      </c>
      <c r="V16" s="72">
        <v>0.65056894641440977</v>
      </c>
      <c r="W16" s="72">
        <v>1.0125923204761742</v>
      </c>
      <c r="X16" s="72">
        <v>1.4906269709623701</v>
      </c>
      <c r="Y16" s="72">
        <v>0.81381108340345298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2.611915805548084</v>
      </c>
      <c r="D17" s="69">
        <f t="shared" si="7"/>
        <v>2.9362890742576973</v>
      </c>
      <c r="E17" s="69">
        <f t="shared" si="7"/>
        <v>3.0960533059239959</v>
      </c>
      <c r="F17" s="69">
        <f t="shared" si="7"/>
        <v>3.279654693572239</v>
      </c>
      <c r="G17" s="69">
        <f t="shared" si="7"/>
        <v>3.0532887574727328</v>
      </c>
      <c r="H17" s="69">
        <f t="shared" si="7"/>
        <v>5.0110457386545058</v>
      </c>
      <c r="I17" s="69">
        <f t="shared" si="7"/>
        <v>3.7775736689086918</v>
      </c>
      <c r="J17" s="69">
        <f t="shared" si="7"/>
        <v>3.9783561997008685</v>
      </c>
      <c r="K17" s="69">
        <f t="shared" si="7"/>
        <v>5.9843071901754428</v>
      </c>
      <c r="L17" s="69">
        <f t="shared" si="7"/>
        <v>6.5140542576070324</v>
      </c>
      <c r="M17" s="69">
        <f t="shared" si="7"/>
        <v>3.7990375939307528</v>
      </c>
      <c r="N17" s="69">
        <f t="shared" si="7"/>
        <v>4.81638910190415</v>
      </c>
      <c r="O17" s="69">
        <f t="shared" si="7"/>
        <v>3.4866251073379981</v>
      </c>
      <c r="P17" s="69">
        <f t="shared" si="7"/>
        <v>2.72305406870501</v>
      </c>
      <c r="Q17" s="69">
        <f t="shared" si="7"/>
        <v>3.746216820991128</v>
      </c>
      <c r="R17" s="69">
        <f t="shared" ref="R17:V17" si="8">SUM(R18:R26)</f>
        <v>3.5511565607359188</v>
      </c>
      <c r="S17" s="69">
        <f t="shared" si="8"/>
        <v>2.6981383117765771</v>
      </c>
      <c r="T17" s="69">
        <f t="shared" si="8"/>
        <v>2.962793070644079</v>
      </c>
      <c r="U17" s="69">
        <f t="shared" si="8"/>
        <v>4.0580957376876015</v>
      </c>
      <c r="V17" s="69">
        <f t="shared" si="8"/>
        <v>2.7933660993140368</v>
      </c>
      <c r="W17" s="69">
        <f t="shared" ref="W17:Y17" si="9">SUM(W18:W26)</f>
        <v>2.6201127873094547</v>
      </c>
      <c r="X17" s="69">
        <f t="shared" si="9"/>
        <v>4.1567797644879327</v>
      </c>
      <c r="Y17" s="69">
        <f t="shared" si="9"/>
        <v>3.0617751114317948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0.14420975872960823</v>
      </c>
      <c r="D19" s="72">
        <v>0.15207332320524269</v>
      </c>
      <c r="E19" s="72">
        <v>7.5357972325405684E-2</v>
      </c>
      <c r="F19" s="72">
        <v>7.7198027095374794E-2</v>
      </c>
      <c r="G19" s="72">
        <v>0.12762661985177129</v>
      </c>
      <c r="H19" s="72">
        <v>0.15142053469361771</v>
      </c>
      <c r="I19" s="72">
        <v>0.11563875039560269</v>
      </c>
      <c r="J19" s="72">
        <v>9.1410018300852797E-2</v>
      </c>
      <c r="K19" s="72">
        <v>0.15335286575593177</v>
      </c>
      <c r="L19" s="72">
        <v>0.1422584445595288</v>
      </c>
      <c r="M19" s="72">
        <v>9.3212264004621084E-2</v>
      </c>
      <c r="N19" s="72">
        <v>8.365910681533982E-2</v>
      </c>
      <c r="O19" s="72">
        <v>6.0457728629411185E-2</v>
      </c>
      <c r="P19" s="72">
        <v>7.2037659272290014E-2</v>
      </c>
      <c r="Q19" s="72">
        <v>0.18145128829099741</v>
      </c>
      <c r="R19" s="72">
        <v>0.14903347254345795</v>
      </c>
      <c r="S19" s="72">
        <v>8.251488802507638E-2</v>
      </c>
      <c r="T19" s="72">
        <v>7.4879098031369579E-2</v>
      </c>
      <c r="U19" s="72">
        <v>8.4328740658224044E-2</v>
      </c>
      <c r="V19" s="72">
        <v>5.2977279786271841E-2</v>
      </c>
      <c r="W19" s="72">
        <v>8.9745010481618093E-2</v>
      </c>
      <c r="X19" s="72">
        <v>0.22357867166617182</v>
      </c>
      <c r="Y19" s="72">
        <v>0.14964580117351708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0.23175713737506418</v>
      </c>
      <c r="D20" s="72">
        <v>0.33642040580928684</v>
      </c>
      <c r="E20" s="72">
        <v>0.27871123725438479</v>
      </c>
      <c r="F20" s="72">
        <v>0.15852400987961612</v>
      </c>
      <c r="G20" s="72">
        <v>0</v>
      </c>
      <c r="H20" s="72">
        <v>1.6555938114890548E-4</v>
      </c>
      <c r="I20" s="72">
        <v>0</v>
      </c>
      <c r="J20" s="72">
        <v>0.37304039878763262</v>
      </c>
      <c r="K20" s="72">
        <v>0.49884644354195024</v>
      </c>
      <c r="L20" s="72">
        <v>0.68733950731373661</v>
      </c>
      <c r="M20" s="72">
        <v>0.17620626724911365</v>
      </c>
      <c r="N20" s="72">
        <v>0.2830544118696372</v>
      </c>
      <c r="O20" s="72">
        <v>0.13212468960945764</v>
      </c>
      <c r="P20" s="72">
        <v>0</v>
      </c>
      <c r="Q20" s="72">
        <v>0</v>
      </c>
      <c r="R20" s="72">
        <v>0</v>
      </c>
      <c r="S20" s="72">
        <v>8.1126738704559553E-2</v>
      </c>
      <c r="T20" s="72">
        <v>0.19702318398061905</v>
      </c>
      <c r="U20" s="72">
        <v>0.31786004456916739</v>
      </c>
      <c r="V20" s="72">
        <v>0.1509959064901428</v>
      </c>
      <c r="W20" s="72">
        <v>9.317898553026141E-2</v>
      </c>
      <c r="X20" s="72">
        <v>0.27845979564902273</v>
      </c>
      <c r="Y20" s="72">
        <v>0.30054841147624373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0.17264121613367836</v>
      </c>
      <c r="D21" s="72">
        <v>0.3935563789146671</v>
      </c>
      <c r="E21" s="72">
        <v>0.41655041186705433</v>
      </c>
      <c r="F21" s="72">
        <v>0.44549575958907428</v>
      </c>
      <c r="G21" s="72">
        <v>0.20467135875273498</v>
      </c>
      <c r="H21" s="72">
        <v>0.30920063762992445</v>
      </c>
      <c r="I21" s="72">
        <v>0.20806965426897522</v>
      </c>
      <c r="J21" s="72">
        <v>0.46786167383449745</v>
      </c>
      <c r="K21" s="72">
        <v>0.60271601269177499</v>
      </c>
      <c r="L21" s="72">
        <v>0.63093431111686193</v>
      </c>
      <c r="M21" s="72">
        <v>0.40072813912739585</v>
      </c>
      <c r="N21" s="72">
        <v>0.41069751541350474</v>
      </c>
      <c r="O21" s="72">
        <v>0.22650679629682929</v>
      </c>
      <c r="P21" s="72">
        <v>0.16090182001159645</v>
      </c>
      <c r="Q21" s="72">
        <v>0.43947230216748584</v>
      </c>
      <c r="R21" s="72">
        <v>0.62737024408935282</v>
      </c>
      <c r="S21" s="72">
        <v>0.51141355160524182</v>
      </c>
      <c r="T21" s="72">
        <v>0.42921343128244804</v>
      </c>
      <c r="U21" s="72">
        <v>0.38950745753960975</v>
      </c>
      <c r="V21" s="72">
        <v>0.25284377077758535</v>
      </c>
      <c r="W21" s="72">
        <v>0.17946882748559451</v>
      </c>
      <c r="X21" s="72">
        <v>0.23837695112227786</v>
      </c>
      <c r="Y21" s="72">
        <v>3.5023388605870273E-2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0.22729029461594888</v>
      </c>
      <c r="D22" s="72">
        <v>0.32529694318982333</v>
      </c>
      <c r="E22" s="72">
        <v>0.31756442529304024</v>
      </c>
      <c r="F22" s="72">
        <v>0.2702808514001</v>
      </c>
      <c r="G22" s="72">
        <v>0.91220790394324081</v>
      </c>
      <c r="H22" s="72">
        <v>0.96099632613860941</v>
      </c>
      <c r="I22" s="72">
        <v>1.5914574609240377</v>
      </c>
      <c r="J22" s="72">
        <v>1.1394718133060144</v>
      </c>
      <c r="K22" s="72">
        <v>1.3199583088207374</v>
      </c>
      <c r="L22" s="72">
        <v>1.3216615700230208</v>
      </c>
      <c r="M22" s="72">
        <v>1.1674683947593922</v>
      </c>
      <c r="N22" s="72">
        <v>1.2072457331434101</v>
      </c>
      <c r="O22" s="72">
        <v>0.81769807745518241</v>
      </c>
      <c r="P22" s="72">
        <v>0.24801420441989322</v>
      </c>
      <c r="Q22" s="72">
        <v>0.44564505468702414</v>
      </c>
      <c r="R22" s="72">
        <v>0.40718663438256136</v>
      </c>
      <c r="S22" s="72">
        <v>0.25359193829793647</v>
      </c>
      <c r="T22" s="72">
        <v>0.25455929109414077</v>
      </c>
      <c r="U22" s="72">
        <v>0.418488874205519</v>
      </c>
      <c r="V22" s="72">
        <v>0.33193921373985263</v>
      </c>
      <c r="W22" s="72">
        <v>0.54986515177426987</v>
      </c>
      <c r="X22" s="72">
        <v>0.57830307756249144</v>
      </c>
      <c r="Y22" s="72">
        <v>0.36197906146496978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0.16794820530195365</v>
      </c>
      <c r="D24" s="72">
        <v>0.10719150865998443</v>
      </c>
      <c r="E24" s="72">
        <v>0.11581742537109166</v>
      </c>
      <c r="F24" s="72">
        <v>0.2333629128702705</v>
      </c>
      <c r="G24" s="72">
        <v>0.13391315786008215</v>
      </c>
      <c r="H24" s="72">
        <v>0.20475018003197709</v>
      </c>
      <c r="I24" s="72">
        <v>0.19362321377369529</v>
      </c>
      <c r="J24" s="72">
        <v>0.36577013827889465</v>
      </c>
      <c r="K24" s="72">
        <v>0.37301294207064006</v>
      </c>
      <c r="L24" s="72">
        <v>0.41853641212390363</v>
      </c>
      <c r="M24" s="72">
        <v>0.24125566074426211</v>
      </c>
      <c r="N24" s="72">
        <v>0.32221972931834064</v>
      </c>
      <c r="O24" s="72">
        <v>0.29565875082443677</v>
      </c>
      <c r="P24" s="72">
        <v>0.18970035953609019</v>
      </c>
      <c r="Q24" s="72">
        <v>0.1143976783707942</v>
      </c>
      <c r="R24" s="72">
        <v>0.15761029845632907</v>
      </c>
      <c r="S24" s="72">
        <v>0.21074816392801646</v>
      </c>
      <c r="T24" s="72">
        <v>0.3152636481403176</v>
      </c>
      <c r="U24" s="72">
        <v>0.3725465340620846</v>
      </c>
      <c r="V24" s="72">
        <v>0.29082060554520156</v>
      </c>
      <c r="W24" s="72">
        <v>0.23853805442358925</v>
      </c>
      <c r="X24" s="72">
        <v>0.2609279994807982</v>
      </c>
      <c r="Y24" s="72">
        <v>0.1640970351956616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1.3788788656663813</v>
      </c>
      <c r="D25" s="74">
        <v>1.3676145840803668</v>
      </c>
      <c r="E25" s="74">
        <v>1.6347933923727491</v>
      </c>
      <c r="F25" s="74">
        <v>1.8514282428805338</v>
      </c>
      <c r="G25" s="74">
        <v>1.4447346523582836</v>
      </c>
      <c r="H25" s="74">
        <v>2.9985675498372473</v>
      </c>
      <c r="I25" s="74">
        <v>1.3866367206596706</v>
      </c>
      <c r="J25" s="74">
        <v>1.3127142218754813</v>
      </c>
      <c r="K25" s="74">
        <v>2.1466332841831672</v>
      </c>
      <c r="L25" s="74">
        <v>2.6594454976134587</v>
      </c>
      <c r="M25" s="74">
        <v>1.2984691333859513</v>
      </c>
      <c r="N25" s="74">
        <v>1.8639086034299159</v>
      </c>
      <c r="O25" s="74">
        <v>1.5642116722352899</v>
      </c>
      <c r="P25" s="74">
        <v>1.6335299187634791</v>
      </c>
      <c r="Q25" s="74">
        <v>2.1156710609105773</v>
      </c>
      <c r="R25" s="74">
        <v>1.7423385028856804</v>
      </c>
      <c r="S25" s="74">
        <v>1.1925981580357217</v>
      </c>
      <c r="T25" s="74">
        <v>1.3260525618875063</v>
      </c>
      <c r="U25" s="74">
        <v>2.0020287006399595</v>
      </c>
      <c r="V25" s="74">
        <v>1.4761204226110027</v>
      </c>
      <c r="W25" s="74">
        <v>1.2020796972111676</v>
      </c>
      <c r="X25" s="74">
        <v>2.3188344458533754</v>
      </c>
      <c r="Y25" s="74">
        <v>1.8597758171998526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0.28919032772544973</v>
      </c>
      <c r="D26" s="77">
        <v>0.25413593039832616</v>
      </c>
      <c r="E26" s="77">
        <v>0.25725844144026982</v>
      </c>
      <c r="F26" s="77">
        <v>0.24336488985726995</v>
      </c>
      <c r="G26" s="77">
        <v>0.23013506470662018</v>
      </c>
      <c r="H26" s="77">
        <v>0.38594495094198178</v>
      </c>
      <c r="I26" s="77">
        <v>0.2821478688867099</v>
      </c>
      <c r="J26" s="77">
        <v>0.22808793531749527</v>
      </c>
      <c r="K26" s="77">
        <v>0.88978733311124092</v>
      </c>
      <c r="L26" s="77">
        <v>0.6538785148565226</v>
      </c>
      <c r="M26" s="77">
        <v>0.42169773466001637</v>
      </c>
      <c r="N26" s="77">
        <v>0.64560400191400102</v>
      </c>
      <c r="O26" s="77">
        <v>0.38996739228739102</v>
      </c>
      <c r="P26" s="77">
        <v>0.41887010670166103</v>
      </c>
      <c r="Q26" s="77">
        <v>0.44957943656424876</v>
      </c>
      <c r="R26" s="77">
        <v>0.46761740837853716</v>
      </c>
      <c r="S26" s="77">
        <v>0.36614487318002431</v>
      </c>
      <c r="T26" s="77">
        <v>0.36580185622767797</v>
      </c>
      <c r="U26" s="77">
        <v>0.47333538601303748</v>
      </c>
      <c r="V26" s="77">
        <v>0.23766890036398003</v>
      </c>
      <c r="W26" s="77">
        <v>0.26723706040295392</v>
      </c>
      <c r="X26" s="77">
        <v>0.2582988231537956</v>
      </c>
      <c r="Y26" s="77">
        <v>0.19070559631567924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1.0680161417673211</v>
      </c>
      <c r="D27" s="69">
        <f t="shared" si="10"/>
        <v>1.0736915673973115</v>
      </c>
      <c r="E27" s="69">
        <f t="shared" si="10"/>
        <v>1.2660299855305626</v>
      </c>
      <c r="F27" s="69">
        <f t="shared" si="10"/>
        <v>1.1791048513281011</v>
      </c>
      <c r="G27" s="69">
        <f t="shared" si="10"/>
        <v>1.175171343393407</v>
      </c>
      <c r="H27" s="69">
        <f t="shared" si="10"/>
        <v>1.6962942121079641</v>
      </c>
      <c r="I27" s="69">
        <f t="shared" si="10"/>
        <v>1.3005363427342045</v>
      </c>
      <c r="J27" s="69">
        <f t="shared" si="10"/>
        <v>1.3521082548087384</v>
      </c>
      <c r="K27" s="69">
        <f t="shared" si="10"/>
        <v>1.6277959120577443</v>
      </c>
      <c r="L27" s="69">
        <f t="shared" si="10"/>
        <v>1.6349487943239069</v>
      </c>
      <c r="M27" s="69">
        <f t="shared" si="10"/>
        <v>0.95828222403475505</v>
      </c>
      <c r="N27" s="69">
        <f t="shared" si="10"/>
        <v>1.2281605339734532</v>
      </c>
      <c r="O27" s="69">
        <f t="shared" si="10"/>
        <v>0.89811927623208976</v>
      </c>
      <c r="P27" s="69">
        <f t="shared" si="10"/>
        <v>0.73206788836824388</v>
      </c>
      <c r="Q27" s="69">
        <f t="shared" si="10"/>
        <v>1.0044893145644096</v>
      </c>
      <c r="R27" s="69">
        <f t="shared" ref="R27:V27" si="11">SUM(R28:R32)</f>
        <v>0.95781904033080001</v>
      </c>
      <c r="S27" s="69">
        <f t="shared" si="11"/>
        <v>0.71985699423357707</v>
      </c>
      <c r="T27" s="69">
        <f t="shared" si="11"/>
        <v>0.79232333644289721</v>
      </c>
      <c r="U27" s="69">
        <f t="shared" si="11"/>
        <v>1.0837976331442087</v>
      </c>
      <c r="V27" s="69">
        <f t="shared" si="11"/>
        <v>1.0104705964619234</v>
      </c>
      <c r="W27" s="69">
        <f t="shared" ref="W27:Y27" si="12">SUM(W28:W32)</f>
        <v>0.9907680701128907</v>
      </c>
      <c r="X27" s="69">
        <f t="shared" si="12"/>
        <v>1.2748529809504694</v>
      </c>
      <c r="Y27" s="69">
        <f t="shared" si="12"/>
        <v>0.90957790719674858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0.37780748360079958</v>
      </c>
      <c r="D29" s="72">
        <v>0.40961584546047441</v>
      </c>
      <c r="E29" s="72">
        <v>0.27876231549587088</v>
      </c>
      <c r="F29" s="72">
        <v>0.27205336431013022</v>
      </c>
      <c r="G29" s="72">
        <v>0.43016464155586831</v>
      </c>
      <c r="H29" s="72">
        <v>0.51186387907087683</v>
      </c>
      <c r="I29" s="72">
        <v>0.43451578321868845</v>
      </c>
      <c r="J29" s="72">
        <v>0.38217071469835373</v>
      </c>
      <c r="K29" s="72">
        <v>0.78303673726661449</v>
      </c>
      <c r="L29" s="72">
        <v>0.59900090184697063</v>
      </c>
      <c r="M29" s="72">
        <v>0.30355324703472075</v>
      </c>
      <c r="N29" s="72">
        <v>0.32197540395886626</v>
      </c>
      <c r="O29" s="72">
        <v>0.25065203159788435</v>
      </c>
      <c r="P29" s="72">
        <v>0.21072248831352133</v>
      </c>
      <c r="Q29" s="72">
        <v>0.25372886252056859</v>
      </c>
      <c r="R29" s="72">
        <v>0.24410667738838335</v>
      </c>
      <c r="S29" s="72">
        <v>0.20275877504056344</v>
      </c>
      <c r="T29" s="72">
        <v>0.19486102408759498</v>
      </c>
      <c r="U29" s="72">
        <v>0.24749324491789218</v>
      </c>
      <c r="V29" s="72">
        <v>0.23900128681611577</v>
      </c>
      <c r="W29" s="72">
        <v>0.20547756916637014</v>
      </c>
      <c r="X29" s="72">
        <v>0.21483944130665397</v>
      </c>
      <c r="Y29" s="72">
        <v>0.17229036122083424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7.0415993911238997E-2</v>
      </c>
      <c r="D30" s="72">
        <v>0.14632078816599148</v>
      </c>
      <c r="E30" s="72">
        <v>0.16704983247003694</v>
      </c>
      <c r="F30" s="72">
        <v>0.15792596547433024</v>
      </c>
      <c r="G30" s="72">
        <v>7.9169100160497496E-2</v>
      </c>
      <c r="H30" s="72">
        <v>0.1033074726988398</v>
      </c>
      <c r="I30" s="72">
        <v>7.3546382920727807E-2</v>
      </c>
      <c r="J30" s="72">
        <v>0.16041111501165137</v>
      </c>
      <c r="K30" s="72">
        <v>0.16223817266467871</v>
      </c>
      <c r="L30" s="72">
        <v>0.15931202554917714</v>
      </c>
      <c r="M30" s="72">
        <v>0.10224398679601961</v>
      </c>
      <c r="N30" s="72">
        <v>0.10859765730620045</v>
      </c>
      <c r="O30" s="72">
        <v>6.2608922024730035E-2</v>
      </c>
      <c r="P30" s="72">
        <v>4.8116113540067611E-2</v>
      </c>
      <c r="Q30" s="72">
        <v>0.10450518510117014</v>
      </c>
      <c r="R30" s="72">
        <v>0.11662830029956349</v>
      </c>
      <c r="S30" s="72">
        <v>7.9617952036819803E-2</v>
      </c>
      <c r="T30" s="72">
        <v>7.2806362010137418E-2</v>
      </c>
      <c r="U30" s="72">
        <v>7.0794831572683153E-2</v>
      </c>
      <c r="V30" s="72">
        <v>6.5855347979160983E-2</v>
      </c>
      <c r="W30" s="72">
        <v>3.1269269598366609E-2</v>
      </c>
      <c r="X30" s="72">
        <v>4.2548185389589377E-2</v>
      </c>
      <c r="Y30" s="72">
        <v>1.1790110060330537E-2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2.0158381075378776E-2</v>
      </c>
      <c r="D31" s="72">
        <v>3.0773055346658716E-2</v>
      </c>
      <c r="E31" s="72">
        <v>3.7694977024112265E-2</v>
      </c>
      <c r="F31" s="72">
        <v>3.6415217397629013E-2</v>
      </c>
      <c r="G31" s="72">
        <v>9.5582071836451038E-2</v>
      </c>
      <c r="H31" s="72">
        <v>0.12951497127343645</v>
      </c>
      <c r="I31" s="72">
        <v>0.13416009539623541</v>
      </c>
      <c r="J31" s="72">
        <v>0.12774337090368598</v>
      </c>
      <c r="K31" s="72">
        <v>0.10690757505277078</v>
      </c>
      <c r="L31" s="72">
        <v>9.2563669180088029E-2</v>
      </c>
      <c r="M31" s="72">
        <v>5.7794489849785385E-2</v>
      </c>
      <c r="N31" s="72">
        <v>6.8610399760750229E-2</v>
      </c>
      <c r="O31" s="72">
        <v>5.0266419471070897E-2</v>
      </c>
      <c r="P31" s="72">
        <v>2.5424354274878984E-2</v>
      </c>
      <c r="Q31" s="72">
        <v>3.5284536831888154E-2</v>
      </c>
      <c r="R31" s="72">
        <v>3.6435713682347257E-2</v>
      </c>
      <c r="S31" s="72">
        <v>2.2202174746960485E-2</v>
      </c>
      <c r="T31" s="72">
        <v>2.4495694164465266E-2</v>
      </c>
      <c r="U31" s="72">
        <v>4.0498416092003921E-2</v>
      </c>
      <c r="V31" s="72">
        <v>4.6413035666835002E-2</v>
      </c>
      <c r="W31" s="72">
        <v>5.0070545916292598E-2</v>
      </c>
      <c r="X31" s="72">
        <v>4.1908665534626563E-2</v>
      </c>
      <c r="Y31" s="72">
        <v>2.4485302945195336E-2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0.59963428317990375</v>
      </c>
      <c r="D32" s="77">
        <v>0.48698187842418694</v>
      </c>
      <c r="E32" s="77">
        <v>0.78252286054054232</v>
      </c>
      <c r="F32" s="77">
        <v>0.71271030414601155</v>
      </c>
      <c r="G32" s="77">
        <v>0.57025552984059014</v>
      </c>
      <c r="H32" s="77">
        <v>0.95160788906481097</v>
      </c>
      <c r="I32" s="77">
        <v>0.65831408119855284</v>
      </c>
      <c r="J32" s="77">
        <v>0.68178305419504737</v>
      </c>
      <c r="K32" s="77">
        <v>0.57561342707368024</v>
      </c>
      <c r="L32" s="77">
        <v>0.78407219774767112</v>
      </c>
      <c r="M32" s="77">
        <v>0.4946905003542294</v>
      </c>
      <c r="N32" s="77">
        <v>0.72897707294763625</v>
      </c>
      <c r="O32" s="77">
        <v>0.53459190313840443</v>
      </c>
      <c r="P32" s="77">
        <v>0.44780493223977591</v>
      </c>
      <c r="Q32" s="77">
        <v>0.61097073011078262</v>
      </c>
      <c r="R32" s="77">
        <v>0.56064834896050597</v>
      </c>
      <c r="S32" s="77">
        <v>0.41527809240923336</v>
      </c>
      <c r="T32" s="77">
        <v>0.50016025618069959</v>
      </c>
      <c r="U32" s="77">
        <v>0.72501114056162952</v>
      </c>
      <c r="V32" s="77">
        <v>0.65920092599981162</v>
      </c>
      <c r="W32" s="77">
        <v>0.70395068543186134</v>
      </c>
      <c r="X32" s="77">
        <v>0.97555668871959955</v>
      </c>
      <c r="Y32" s="77">
        <v>0.70101213297038845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0.60448342504382058</v>
      </c>
      <c r="D3" s="66">
        <f>IF(RES_hh_tes_in!D3=0,"",RES_hh_tes_in!D3/RES_hh_fec_in!D3)</f>
        <v>0.60588128601485314</v>
      </c>
      <c r="E3" s="66">
        <f>IF(RES_hh_tes_in!E3=0,"",RES_hh_tes_in!E3/RES_hh_fec_in!E3)</f>
        <v>0.61215186600977756</v>
      </c>
      <c r="F3" s="66">
        <f>IF(RES_hh_tes_in!F3=0,"",RES_hh_tes_in!F3/RES_hh_fec_in!F3)</f>
        <v>0.63682140038394508</v>
      </c>
      <c r="G3" s="66">
        <f>IF(RES_hh_tes_in!G3=0,"",RES_hh_tes_in!G3/RES_hh_fec_in!G3)</f>
        <v>0.66739494774777441</v>
      </c>
      <c r="H3" s="66">
        <f>IF(RES_hh_tes_in!H3=0,"",RES_hh_tes_in!H3/RES_hh_fec_in!H3)</f>
        <v>0.68159805748317448</v>
      </c>
      <c r="I3" s="66">
        <f>IF(RES_hh_tes_in!I3=0,"",RES_hh_tes_in!I3/RES_hh_fec_in!I3)</f>
        <v>0.69724116169596428</v>
      </c>
      <c r="J3" s="66">
        <f>IF(RES_hh_tes_in!J3=0,"",RES_hh_tes_in!J3/RES_hh_fec_in!J3)</f>
        <v>0.69042659959404851</v>
      </c>
      <c r="K3" s="66">
        <f>IF(RES_hh_tes_in!K3=0,"",RES_hh_tes_in!K3/RES_hh_fec_in!K3)</f>
        <v>0.69340174699037049</v>
      </c>
      <c r="L3" s="66">
        <f>IF(RES_hh_tes_in!L3=0,"",RES_hh_tes_in!L3/RES_hh_fec_in!L3)</f>
        <v>0.7050922121776364</v>
      </c>
      <c r="M3" s="66">
        <f>IF(RES_hh_tes_in!M3=0,"",RES_hh_tes_in!M3/RES_hh_fec_in!M3)</f>
        <v>0.74979216425394513</v>
      </c>
      <c r="N3" s="66">
        <f>IF(RES_hh_tes_in!N3=0,"",RES_hh_tes_in!N3/RES_hh_fec_in!N3)</f>
        <v>0.78279471885060692</v>
      </c>
      <c r="O3" s="66">
        <f>IF(RES_hh_tes_in!O3=0,"",RES_hh_tes_in!O3/RES_hh_fec_in!O3)</f>
        <v>0.8240141714314736</v>
      </c>
      <c r="P3" s="66">
        <f>IF(RES_hh_tes_in!P3=0,"",RES_hh_tes_in!P3/RES_hh_fec_in!P3)</f>
        <v>0.90802892475003272</v>
      </c>
      <c r="Q3" s="66">
        <f>IF(RES_hh_tes_in!Q3=0,"",RES_hh_tes_in!Q3/RES_hh_fec_in!Q3)</f>
        <v>0.89439945885227257</v>
      </c>
      <c r="R3" s="66">
        <f>IF(RES_hh_tes_in!R3=0,"",RES_hh_tes_in!R3/RES_hh_fec_in!R3)</f>
        <v>0.89805372609993694</v>
      </c>
      <c r="S3" s="66">
        <f>IF(RES_hh_tes_in!S3=0,"",RES_hh_tes_in!S3/RES_hh_fec_in!S3)</f>
        <v>0.90244743695386365</v>
      </c>
      <c r="T3" s="66">
        <f>IF(RES_hh_tes_in!T3=0,"",RES_hh_tes_in!T3/RES_hh_fec_in!T3)</f>
        <v>0.89835555227915365</v>
      </c>
      <c r="U3" s="66">
        <f>IF(RES_hh_tes_in!U3=0,"",RES_hh_tes_in!U3/RES_hh_fec_in!U3)</f>
        <v>0.92131673471656339</v>
      </c>
      <c r="V3" s="66">
        <f>IF(RES_hh_tes_in!V3=0,"",RES_hh_tes_in!V3/RES_hh_fec_in!V3)</f>
        <v>0.92676319491466319</v>
      </c>
      <c r="W3" s="66">
        <f>IF(RES_hh_tes_in!W3=0,"",RES_hh_tes_in!W3/RES_hh_fec_in!W3)</f>
        <v>0.96076744694621974</v>
      </c>
      <c r="X3" s="66">
        <f>IF(RES_hh_tes_in!X3=0,"",RES_hh_tes_in!X3/RES_hh_fec_in!X3)</f>
        <v>0.97198045426887414</v>
      </c>
      <c r="Y3" s="66">
        <f>IF(RES_hh_tes_in!Y3=0,"",RES_hh_tes_in!Y3/RES_hh_fec_in!Y3)</f>
        <v>0.94991069747432655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0.58598766875530373</v>
      </c>
      <c r="D4" s="70">
        <f>IF(RES_hh_tes_in!D4=0,"",RES_hh_tes_in!D4/RES_hh_fec_in!D4)</f>
        <v>0.58730487880034909</v>
      </c>
      <c r="E4" s="70">
        <f>IF(RES_hh_tes_in!E4=0,"",RES_hh_tes_in!E4/RES_hh_fec_in!E4)</f>
        <v>0.58804768966113874</v>
      </c>
      <c r="F4" s="70">
        <f>IF(RES_hh_tes_in!F4=0,"",RES_hh_tes_in!F4/RES_hh_fec_in!F4)</f>
        <v>0.61861182869197084</v>
      </c>
      <c r="G4" s="70">
        <f>IF(RES_hh_tes_in!G4=0,"",RES_hh_tes_in!G4/RES_hh_fec_in!G4)</f>
        <v>0.65443418247926544</v>
      </c>
      <c r="H4" s="70">
        <f>IF(RES_hh_tes_in!H4=0,"",RES_hh_tes_in!H4/RES_hh_fec_in!H4)</f>
        <v>0.66742419339443348</v>
      </c>
      <c r="I4" s="70">
        <f>IF(RES_hh_tes_in!I4=0,"",RES_hh_tes_in!I4/RES_hh_fec_in!I4)</f>
        <v>0.67834065709430647</v>
      </c>
      <c r="J4" s="70">
        <f>IF(RES_hh_tes_in!J4=0,"",RES_hh_tes_in!J4/RES_hh_fec_in!J4)</f>
        <v>0.67117822815786476</v>
      </c>
      <c r="K4" s="70">
        <f>IF(RES_hh_tes_in!K4=0,"",RES_hh_tes_in!K4/RES_hh_fec_in!K4)</f>
        <v>0.67682213682093662</v>
      </c>
      <c r="L4" s="70">
        <f>IF(RES_hh_tes_in!L4=0,"",RES_hh_tes_in!L4/RES_hh_fec_in!L4)</f>
        <v>0.68635379715353162</v>
      </c>
      <c r="M4" s="70">
        <f>IF(RES_hh_tes_in!M4=0,"",RES_hh_tes_in!M4/RES_hh_fec_in!M4)</f>
        <v>0.72698464374875071</v>
      </c>
      <c r="N4" s="70">
        <f>IF(RES_hh_tes_in!N4=0,"",RES_hh_tes_in!N4/RES_hh_fec_in!N4)</f>
        <v>0.75984104919168971</v>
      </c>
      <c r="O4" s="70">
        <f>IF(RES_hh_tes_in!O4=0,"",RES_hh_tes_in!O4/RES_hh_fec_in!O4)</f>
        <v>0.79737596151997947</v>
      </c>
      <c r="P4" s="70">
        <f>IF(RES_hh_tes_in!P4=0,"",RES_hh_tes_in!P4/RES_hh_fec_in!P4)</f>
        <v>0.96013457105700917</v>
      </c>
      <c r="Q4" s="70">
        <f>IF(RES_hh_tes_in!Q4=0,"",RES_hh_tes_in!Q4/RES_hh_fec_in!Q4)</f>
        <v>0.89824300925684841</v>
      </c>
      <c r="R4" s="70">
        <f>IF(RES_hh_tes_in!R4=0,"",RES_hh_tes_in!R4/RES_hh_fec_in!R4)</f>
        <v>0.91126963308807207</v>
      </c>
      <c r="S4" s="70">
        <f>IF(RES_hh_tes_in!S4=0,"",RES_hh_tes_in!S4/RES_hh_fec_in!S4)</f>
        <v>0.88381972860982105</v>
      </c>
      <c r="T4" s="70">
        <f>IF(RES_hh_tes_in!T4=0,"",RES_hh_tes_in!T4/RES_hh_fec_in!T4)</f>
        <v>0.88078762696080815</v>
      </c>
      <c r="U4" s="70">
        <f>IF(RES_hh_tes_in!U4=0,"",RES_hh_tes_in!U4/RES_hh_fec_in!U4)</f>
        <v>0.88696340517446948</v>
      </c>
      <c r="V4" s="70">
        <f>IF(RES_hh_tes_in!V4=0,"",RES_hh_tes_in!V4/RES_hh_fec_in!V4)</f>
        <v>0.93286127342048331</v>
      </c>
      <c r="W4" s="70">
        <f>IF(RES_hh_tes_in!W4=0,"",RES_hh_tes_in!W4/RES_hh_fec_in!W4)</f>
        <v>0.9423354672818548</v>
      </c>
      <c r="X4" s="70">
        <f>IF(RES_hh_tes_in!X4=0,"",RES_hh_tes_in!X4/RES_hh_fec_in!X4)</f>
        <v>0.95714304308939324</v>
      </c>
      <c r="Y4" s="70">
        <f>IF(RES_hh_tes_in!Y4=0,"",RES_hh_tes_in!Y4/RES_hh_fec_in!Y4)</f>
        <v>0.94487974724662527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0.53495819281220613</v>
      </c>
      <c r="D6" s="78">
        <f>IF(RES_hh_tes_in!D6=0,"",RES_hh_tes_in!D6/RES_hh_fec_in!D6)</f>
        <v>0.53955943929757966</v>
      </c>
      <c r="E6" s="78">
        <f>IF(RES_hh_tes_in!E6=0,"",RES_hh_tes_in!E6/RES_hh_fec_in!E6)</f>
        <v>0.54440563478899395</v>
      </c>
      <c r="F6" s="78">
        <f>IF(RES_hh_tes_in!F6=0,"",RES_hh_tes_in!F6/RES_hh_fec_in!F6)</f>
        <v>0.54922535303911935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>
        <f>IF(RES_hh_tes_in!I6=0,"",RES_hh_tes_in!I6/RES_hh_fec_in!I6)</f>
        <v>0.5649357280991496</v>
      </c>
      <c r="J6" s="78">
        <f>IF(RES_hh_tes_in!J6=0,"",RES_hh_tes_in!J6/RES_hh_fec_in!J6)</f>
        <v>0.57087006662688677</v>
      </c>
      <c r="K6" s="78">
        <f>IF(RES_hh_tes_in!K6=0,"",RES_hh_tes_in!K6/RES_hh_fec_in!K6)</f>
        <v>0.57747967440394887</v>
      </c>
      <c r="L6" s="78">
        <f>IF(RES_hh_tes_in!L6=0,"",RES_hh_tes_in!L6/RES_hh_fec_in!L6)</f>
        <v>0.58480942937406477</v>
      </c>
      <c r="M6" s="78">
        <f>IF(RES_hh_tes_in!M6=0,"",RES_hh_tes_in!M6/RES_hh_fec_in!M6)</f>
        <v>0.59807176017581842</v>
      </c>
      <c r="N6" s="78">
        <f>IF(RES_hh_tes_in!N6=0,"",RES_hh_tes_in!N6/RES_hh_fec_in!N6)</f>
        <v>0.61882661499738334</v>
      </c>
      <c r="O6" s="78">
        <f>IF(RES_hh_tes_in!O6=0,"",RES_hh_tes_in!O6/RES_hh_fec_in!O6)</f>
        <v>0.64786798637486931</v>
      </c>
      <c r="P6" s="78">
        <f>IF(RES_hh_tes_in!P6=0,"",RES_hh_tes_in!P6/RES_hh_fec_in!P6)</f>
        <v>0.68133683495619102</v>
      </c>
      <c r="Q6" s="78">
        <f>IF(RES_hh_tes_in!Q6=0,"",RES_hh_tes_in!Q6/RES_hh_fec_in!Q6)</f>
        <v>0.70806210735679886</v>
      </c>
      <c r="R6" s="78">
        <f>IF(RES_hh_tes_in!R6=0,"",RES_hh_tes_in!R6/RES_hh_fec_in!R6)</f>
        <v>0.71817343625655394</v>
      </c>
      <c r="S6" s="78">
        <f>IF(RES_hh_tes_in!S6=0,"",RES_hh_tes_in!S6/RES_hh_fec_in!S6)</f>
        <v>0.72282077094203834</v>
      </c>
      <c r="T6" s="78">
        <f>IF(RES_hh_tes_in!T6=0,"",RES_hh_tes_in!T6/RES_hh_fec_in!T6)</f>
        <v>0.72429446466501246</v>
      </c>
      <c r="U6" s="78" t="str">
        <f>IF(RES_hh_tes_in!U6=0,"",RES_hh_tes_in!U6/RES_hh_fec_in!U6)</f>
        <v/>
      </c>
      <c r="V6" s="78">
        <f>IF(RES_hh_tes_in!V6=0,"",RES_hh_tes_in!V6/RES_hh_fec_in!V6)</f>
        <v>0.72643233511320249</v>
      </c>
      <c r="W6" s="78">
        <f>IF(RES_hh_tes_in!W6=0,"",RES_hh_tes_in!W6/RES_hh_fec_in!W6)</f>
        <v>0.72896177322122646</v>
      </c>
      <c r="X6" s="78">
        <f>IF(RES_hh_tes_in!X6=0,"",RES_hh_tes_in!X6/RES_hh_fec_in!X6)</f>
        <v>0.73107806074341186</v>
      </c>
      <c r="Y6" s="78">
        <f>IF(RES_hh_tes_in!Y6=0,"",RES_hh_tes_in!Y6/RES_hh_fec_in!Y6)</f>
        <v>0.73290491809184033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0.50887644365195706</v>
      </c>
      <c r="D7" s="78">
        <f>IF(RES_hh_tes_in!D7=0,"",RES_hh_tes_in!D7/RES_hh_fec_in!D7)</f>
        <v>0.51363743837785092</v>
      </c>
      <c r="E7" s="78">
        <f>IF(RES_hh_tes_in!E7=0,"",RES_hh_tes_in!E7/RES_hh_fec_in!E7)</f>
        <v>0.51865188636463389</v>
      </c>
      <c r="F7" s="78">
        <f>IF(RES_hh_tes_in!F7=0,"",RES_hh_tes_in!F7/RES_hh_fec_in!F7)</f>
        <v>0.52363893786080662</v>
      </c>
      <c r="G7" s="78" t="str">
        <f>IF(RES_hh_tes_in!G7=0,"",RES_hh_tes_in!G7/RES_hh_fec_in!G7)</f>
        <v/>
      </c>
      <c r="H7" s="78">
        <f>IF(RES_hh_tes_in!H7=0,"",RES_hh_tes_in!H7/RES_hh_fec_in!H7)</f>
        <v>0.53424820809597029</v>
      </c>
      <c r="I7" s="78" t="str">
        <f>IF(RES_hh_tes_in!I7=0,"",RES_hh_tes_in!I7/RES_hh_fec_in!I7)</f>
        <v/>
      </c>
      <c r="J7" s="78">
        <f>IF(RES_hh_tes_in!J7=0,"",RES_hh_tes_in!J7/RES_hh_fec_in!J7)</f>
        <v>0.5460351227994793</v>
      </c>
      <c r="K7" s="78">
        <f>IF(RES_hh_tes_in!K7=0,"",RES_hh_tes_in!K7/RES_hh_fec_in!K7)</f>
        <v>0.55287420604938831</v>
      </c>
      <c r="L7" s="78">
        <f>IF(RES_hh_tes_in!L7=0,"",RES_hh_tes_in!L7/RES_hh_fec_in!L7)</f>
        <v>0.56045843890145286</v>
      </c>
      <c r="M7" s="78">
        <f>IF(RES_hh_tes_in!M7=0,"",RES_hh_tes_in!M7/RES_hh_fec_in!M7)</f>
        <v>0.57418121754435425</v>
      </c>
      <c r="N7" s="78">
        <f>IF(RES_hh_tes_in!N7=0,"",RES_hh_tes_in!N7/RES_hh_fec_in!N7)</f>
        <v>0.59565664918147121</v>
      </c>
      <c r="O7" s="78">
        <f>IF(RES_hh_tes_in!O7=0,"",RES_hh_tes_in!O7/RES_hh_fec_in!O7)</f>
        <v>0.62570629255538235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>
        <f>IF(RES_hh_tes_in!S7=0,"",RES_hh_tes_in!S7/RES_hh_fec_in!S7)</f>
        <v>0.70348427788278578</v>
      </c>
      <c r="T7" s="78">
        <f>IF(RES_hh_tes_in!T7=0,"",RES_hh_tes_in!T7/RES_hh_fec_in!T7)</f>
        <v>0.70513034901704685</v>
      </c>
      <c r="U7" s="78">
        <f>IF(RES_hh_tes_in!U7=0,"",RES_hh_tes_in!U7/RES_hh_fec_in!U7)</f>
        <v>0.7056127958777052</v>
      </c>
      <c r="V7" s="78">
        <f>IF(RES_hh_tes_in!V7=0,"",RES_hh_tes_in!V7/RES_hh_fec_in!V7)</f>
        <v>0.70699827532038051</v>
      </c>
      <c r="W7" s="78">
        <f>IF(RES_hh_tes_in!W7=0,"",RES_hh_tes_in!W7/RES_hh_fec_in!W7)</f>
        <v>0.70891538475891358</v>
      </c>
      <c r="X7" s="78">
        <f>IF(RES_hh_tes_in!X7=0,"",RES_hh_tes_in!X7/RES_hh_fec_in!X7)</f>
        <v>0.71005610623709259</v>
      </c>
      <c r="Y7" s="78">
        <f>IF(RES_hh_tes_in!Y7=0,"",RES_hh_tes_in!Y7/RES_hh_fec_in!Y7)</f>
        <v>0.7107871526494195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0.55508661311007024</v>
      </c>
      <c r="D8" s="78">
        <f>IF(RES_hh_tes_in!D8=0,"",RES_hh_tes_in!D8/RES_hh_fec_in!D8)</f>
        <v>0.5598288473784252</v>
      </c>
      <c r="E8" s="78">
        <f>IF(RES_hh_tes_in!E8=0,"",RES_hh_tes_in!E8/RES_hh_fec_in!E8)</f>
        <v>0.56487014194202068</v>
      </c>
      <c r="F8" s="78">
        <f>IF(RES_hh_tes_in!F8=0,"",RES_hh_tes_in!F8/RES_hh_fec_in!F8)</f>
        <v>0.56989309692998269</v>
      </c>
      <c r="G8" s="78">
        <f>IF(RES_hh_tes_in!G8=0,"",RES_hh_tes_in!G8/RES_hh_fec_in!G8)</f>
        <v>0.57518390115673224</v>
      </c>
      <c r="H8" s="78">
        <f>IF(RES_hh_tes_in!H8=0,"",RES_hh_tes_in!H8/RES_hh_fec_in!H8)</f>
        <v>0.5807059898676038</v>
      </c>
      <c r="I8" s="78">
        <f>IF(RES_hh_tes_in!I8=0,"",RES_hh_tes_in!I8/RES_hh_fec_in!I8)</f>
        <v>0.58652826597183327</v>
      </c>
      <c r="J8" s="78">
        <f>IF(RES_hh_tes_in!J8=0,"",RES_hh_tes_in!J8/RES_hh_fec_in!J8)</f>
        <v>0.5929365721436316</v>
      </c>
      <c r="K8" s="78">
        <f>IF(RES_hh_tes_in!K8=0,"",RES_hh_tes_in!K8/RES_hh_fec_in!K8)</f>
        <v>0.6001716232981481</v>
      </c>
      <c r="L8" s="78">
        <f>IF(RES_hh_tes_in!L8=0,"",RES_hh_tes_in!L8/RES_hh_fec_in!L8)</f>
        <v>0.60829357857150645</v>
      </c>
      <c r="M8" s="78">
        <f>IF(RES_hh_tes_in!M8=0,"",RES_hh_tes_in!M8/RES_hh_fec_in!M8)</f>
        <v>0.62332197319094851</v>
      </c>
      <c r="N8" s="78">
        <f>IF(RES_hh_tes_in!N8=0,"",RES_hh_tes_in!N8/RES_hh_fec_in!N8)</f>
        <v>0.6471300872510477</v>
      </c>
      <c r="O8" s="78">
        <f>IF(RES_hh_tes_in!O8=0,"",RES_hh_tes_in!O8/RES_hh_fec_in!O8)</f>
        <v>0.6809680362527738</v>
      </c>
      <c r="P8" s="78">
        <f>IF(RES_hh_tes_in!P8=0,"",RES_hh_tes_in!P8/RES_hh_fec_in!P8)</f>
        <v>0.72083103589846886</v>
      </c>
      <c r="Q8" s="78">
        <f>IF(RES_hh_tes_in!Q8=0,"",RES_hh_tes_in!Q8/RES_hh_fec_in!Q8)</f>
        <v>0.75446018777179447</v>
      </c>
      <c r="R8" s="78">
        <f>IF(RES_hh_tes_in!R8=0,"",RES_hh_tes_in!R8/RES_hh_fec_in!R8)</f>
        <v>0.77155689782879233</v>
      </c>
      <c r="S8" s="78">
        <f>IF(RES_hh_tes_in!S8=0,"",RES_hh_tes_in!S8/RES_hh_fec_in!S8)</f>
        <v>0.78465667899978953</v>
      </c>
      <c r="T8" s="78">
        <f>IF(RES_hh_tes_in!T8=0,"",RES_hh_tes_in!T8/RES_hh_fec_in!T8)</f>
        <v>0.79531975957727219</v>
      </c>
      <c r="U8" s="78">
        <f>IF(RES_hh_tes_in!U8=0,"",RES_hh_tes_in!U8/RES_hh_fec_in!U8)</f>
        <v>0.80462547557467801</v>
      </c>
      <c r="V8" s="78">
        <f>IF(RES_hh_tes_in!V8=0,"",RES_hh_tes_in!V8/RES_hh_fec_in!V8)</f>
        <v>0.8131098709006177</v>
      </c>
      <c r="W8" s="78">
        <f>IF(RES_hh_tes_in!W8=0,"",RES_hh_tes_in!W8/RES_hh_fec_in!W8)</f>
        <v>0.81950893137658831</v>
      </c>
      <c r="X8" s="78">
        <f>IF(RES_hh_tes_in!X8=0,"",RES_hh_tes_in!X8/RES_hh_fec_in!X8)</f>
        <v>0.82358799796954985</v>
      </c>
      <c r="Y8" s="78">
        <f>IF(RES_hh_tes_in!Y8=0,"",RES_hh_tes_in!Y8/RES_hh_fec_in!Y8)</f>
        <v>0.8264682915483178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0.57844421828148096</v>
      </c>
      <c r="D9" s="78">
        <f>IF(RES_hh_tes_in!D9=0,"",RES_hh_tes_in!D9/RES_hh_fec_in!D9)</f>
        <v>0.59022644335806895</v>
      </c>
      <c r="E9" s="78">
        <f>IF(RES_hh_tes_in!E9=0,"",RES_hh_tes_in!E9/RES_hh_fec_in!E9)</f>
        <v>0.60212083383277359</v>
      </c>
      <c r="F9" s="78">
        <f>IF(RES_hh_tes_in!F9=0,"",RES_hh_tes_in!F9/RES_hh_fec_in!F9)</f>
        <v>0.61411575639834437</v>
      </c>
      <c r="G9" s="78">
        <f>IF(RES_hh_tes_in!G9=0,"",RES_hh_tes_in!G9/RES_hh_fec_in!G9)</f>
        <v>0.62619937623967736</v>
      </c>
      <c r="H9" s="78">
        <f>IF(RES_hh_tes_in!H9=0,"",RES_hh_tes_in!H9/RES_hh_fec_in!H9)</f>
        <v>0.63835775610341505</v>
      </c>
      <c r="I9" s="78">
        <f>IF(RES_hh_tes_in!I9=0,"",RES_hh_tes_in!I9/RES_hh_fec_in!I9)</f>
        <v>0.65057251119955084</v>
      </c>
      <c r="J9" s="78">
        <f>IF(RES_hh_tes_in!J9=0,"",RES_hh_tes_in!J9/RES_hh_fec_in!J9)</f>
        <v>0.66280392798020693</v>
      </c>
      <c r="K9" s="78">
        <f>IF(RES_hh_tes_in!K9=0,"",RES_hh_tes_in!K9/RES_hh_fec_in!K9)</f>
        <v>0.67499949336975995</v>
      </c>
      <c r="L9" s="78">
        <f>IF(RES_hh_tes_in!L9=0,"",RES_hh_tes_in!L9/RES_hh_fec_in!L9)</f>
        <v>0.68711259919700696</v>
      </c>
      <c r="M9" s="78">
        <f>IF(RES_hh_tes_in!M9=0,"",RES_hh_tes_in!M9/RES_hh_fec_in!M9)</f>
        <v>0.69823948326710528</v>
      </c>
      <c r="N9" s="78">
        <f>IF(RES_hh_tes_in!N9=0,"",RES_hh_tes_in!N9/RES_hh_fec_in!N9)</f>
        <v>0.70788562426375279</v>
      </c>
      <c r="O9" s="78">
        <f>IF(RES_hh_tes_in!O9=0,"",RES_hh_tes_in!O9/RES_hh_fec_in!O9)</f>
        <v>0.71576540909383046</v>
      </c>
      <c r="P9" s="78">
        <f>IF(RES_hh_tes_in!P9=0,"",RES_hh_tes_in!P9/RES_hh_fec_in!P9)</f>
        <v>0.72256146433876434</v>
      </c>
      <c r="Q9" s="78">
        <f>IF(RES_hh_tes_in!Q9=0,"",RES_hh_tes_in!Q9/RES_hh_fec_in!Q9)</f>
        <v>0.73067042886608569</v>
      </c>
      <c r="R9" s="78">
        <f>IF(RES_hh_tes_in!R9=0,"",RES_hh_tes_in!R9/RES_hh_fec_in!R9)</f>
        <v>0.74281660902101465</v>
      </c>
      <c r="S9" s="78">
        <f>IF(RES_hh_tes_in!S9=0,"",RES_hh_tes_in!S9/RES_hh_fec_in!S9)</f>
        <v>0.75648698969287576</v>
      </c>
      <c r="T9" s="78">
        <f>IF(RES_hh_tes_in!T9=0,"",RES_hh_tes_in!T9/RES_hh_fec_in!T9)</f>
        <v>0.77027603545471734</v>
      </c>
      <c r="U9" s="78">
        <f>IF(RES_hh_tes_in!U9=0,"",RES_hh_tes_in!U9/RES_hh_fec_in!U9)</f>
        <v>0.78301365217153629</v>
      </c>
      <c r="V9" s="78">
        <f>IF(RES_hh_tes_in!V9=0,"",RES_hh_tes_in!V9/RES_hh_fec_in!V9)</f>
        <v>0.79369825008580996</v>
      </c>
      <c r="W9" s="78">
        <f>IF(RES_hh_tes_in!W9=0,"",RES_hh_tes_in!W9/RES_hh_fec_in!W9)</f>
        <v>0.80228146688450319</v>
      </c>
      <c r="X9" s="78">
        <f>IF(RES_hh_tes_in!X9=0,"",RES_hh_tes_in!X9/RES_hh_fec_in!X9)</f>
        <v>0.80979001769859293</v>
      </c>
      <c r="Y9" s="78">
        <f>IF(RES_hh_tes_in!Y9=0,"",RES_hh_tes_in!Y9/RES_hh_fec_in!Y9)</f>
        <v>0.81686610226580203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0.80334538949593148</v>
      </c>
      <c r="D11" s="78">
        <f>IF(RES_hh_tes_in!D11=0,"",RES_hh_tes_in!D11/RES_hh_fec_in!D11)</f>
        <v>0.80516296027565792</v>
      </c>
      <c r="E11" s="78">
        <f>IF(RES_hh_tes_in!E11=0,"",RES_hh_tes_in!E11/RES_hh_fec_in!E11)</f>
        <v>0.80702960072455032</v>
      </c>
      <c r="F11" s="78">
        <f>IF(RES_hh_tes_in!F11=0,"",RES_hh_tes_in!F11/RES_hh_fec_in!F11)</f>
        <v>0.80890293249196554</v>
      </c>
      <c r="G11" s="78">
        <f>IF(RES_hh_tes_in!G11=0,"",RES_hh_tes_in!G11/RES_hh_fec_in!G11)</f>
        <v>0.81082145453845178</v>
      </c>
      <c r="H11" s="78">
        <f>IF(RES_hh_tes_in!H11=0,"",RES_hh_tes_in!H11/RES_hh_fec_in!H11)</f>
        <v>0.81278045508135754</v>
      </c>
      <c r="I11" s="78">
        <f>IF(RES_hh_tes_in!I11=0,"",RES_hh_tes_in!I11/RES_hh_fec_in!I11)</f>
        <v>0.81478942026568679</v>
      </c>
      <c r="J11" s="78">
        <f>IF(RES_hh_tes_in!J11=0,"",RES_hh_tes_in!J11/RES_hh_fec_in!J11)</f>
        <v>0.8168872114792135</v>
      </c>
      <c r="K11" s="78">
        <f>IF(RES_hh_tes_in!K11=0,"",RES_hh_tes_in!K11/RES_hh_fec_in!K11)</f>
        <v>0.8191068711233056</v>
      </c>
      <c r="L11" s="78">
        <f>IF(RES_hh_tes_in!L11=0,"",RES_hh_tes_in!L11/RES_hh_fec_in!L11)</f>
        <v>0.82145723939499926</v>
      </c>
      <c r="M11" s="78">
        <f>IF(RES_hh_tes_in!M11=0,"",RES_hh_tes_in!M11/RES_hh_fec_in!M11)</f>
        <v>0.82471161768945134</v>
      </c>
      <c r="N11" s="78">
        <f>IF(RES_hh_tes_in!N11=0,"",RES_hh_tes_in!N11/RES_hh_fec_in!N11)</f>
        <v>0.82911450450782231</v>
      </c>
      <c r="O11" s="78">
        <f>IF(RES_hh_tes_in!O11=0,"",RES_hh_tes_in!O11/RES_hh_fec_in!O11)</f>
        <v>0.83488023249645626</v>
      </c>
      <c r="P11" s="78">
        <f>IF(RES_hh_tes_in!P11=0,"",RES_hh_tes_in!P11/RES_hh_fec_in!P11)</f>
        <v>0.84160101808142207</v>
      </c>
      <c r="Q11" s="78">
        <f>IF(RES_hh_tes_in!Q11=0,"",RES_hh_tes_in!Q11/RES_hh_fec_in!Q11)</f>
        <v>0.84794192507842014</v>
      </c>
      <c r="R11" s="78">
        <f>IF(RES_hh_tes_in!R11=0,"",RES_hh_tes_in!R11/RES_hh_fec_in!R11)</f>
        <v>0.85280075047694859</v>
      </c>
      <c r="S11" s="78">
        <f>IF(RES_hh_tes_in!S11=0,"",RES_hh_tes_in!S11/RES_hh_fec_in!S11)</f>
        <v>0.85752757534811219</v>
      </c>
      <c r="T11" s="78">
        <f>IF(RES_hh_tes_in!T11=0,"",RES_hh_tes_in!T11/RES_hh_fec_in!T11)</f>
        <v>0.8620908170748689</v>
      </c>
      <c r="U11" s="78">
        <f>IF(RES_hh_tes_in!U11=0,"",RES_hh_tes_in!U11/RES_hh_fec_in!U11)</f>
        <v>0.86645889304019119</v>
      </c>
      <c r="V11" s="78">
        <f>IF(RES_hh_tes_in!V11=0,"",RES_hh_tes_in!V11/RES_hh_fec_in!V11)</f>
        <v>0.87060022062704567</v>
      </c>
      <c r="W11" s="78">
        <f>IF(RES_hh_tes_in!W11=0,"",RES_hh_tes_in!W11/RES_hh_fec_in!W11)</f>
        <v>0.87441518155539366</v>
      </c>
      <c r="X11" s="78">
        <f>IF(RES_hh_tes_in!X11=0,"",RES_hh_tes_in!X11/RES_hh_fec_in!X11)</f>
        <v>0.87906947859623763</v>
      </c>
      <c r="Y11" s="78">
        <f>IF(RES_hh_tes_in!Y11=0,"",RES_hh_tes_in!Y11/RES_hh_fec_in!Y11)</f>
        <v>0.88354200429533247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1.7078560730335792</v>
      </c>
      <c r="D12" s="78">
        <f>IF(RES_hh_tes_in!D12=0,"",RES_hh_tes_in!D12/RES_hh_fec_in!D12)</f>
        <v>1.8040343716191201</v>
      </c>
      <c r="E12" s="78">
        <f>IF(RES_hh_tes_in!E12=0,"",RES_hh_tes_in!E12/RES_hh_fec_in!E12)</f>
        <v>1.9018319585986589</v>
      </c>
      <c r="F12" s="78">
        <f>IF(RES_hh_tes_in!F12=0,"",RES_hh_tes_in!F12/RES_hh_fec_in!F12)</f>
        <v>2.0003059927584044</v>
      </c>
      <c r="G12" s="78">
        <f>IF(RES_hh_tes_in!G12=0,"",RES_hh_tes_in!G12/RES_hh_fec_in!G12)</f>
        <v>2.1003155231456003</v>
      </c>
      <c r="H12" s="78">
        <f>IF(RES_hh_tes_in!H12=0,"",RES_hh_tes_in!H12/RES_hh_fec_in!H12)</f>
        <v>2.2017572073459468</v>
      </c>
      <c r="I12" s="78">
        <f>IF(RES_hh_tes_in!I12=0,"",RES_hh_tes_in!I12/RES_hh_fec_in!I12)</f>
        <v>2.3048445939564015</v>
      </c>
      <c r="J12" s="78">
        <f>IF(RES_hh_tes_in!J12=0,"",RES_hh_tes_in!J12/RES_hh_fec_in!J12)</f>
        <v>2.4104483522001807</v>
      </c>
      <c r="K12" s="78">
        <f>IF(RES_hh_tes_in!K12=0,"",RES_hh_tes_in!K12/RES_hh_fec_in!K12)</f>
        <v>2.5193114724770846</v>
      </c>
      <c r="L12" s="78">
        <f>IF(RES_hh_tes_in!L12=0,"",RES_hh_tes_in!L12/RES_hh_fec_in!L12)</f>
        <v>2.6316376372792707</v>
      </c>
      <c r="M12" s="78">
        <f>IF(RES_hh_tes_in!M12=0,"",RES_hh_tes_in!M12/RES_hh_fec_in!M12)</f>
        <v>2.768989288216674</v>
      </c>
      <c r="N12" s="78">
        <f>IF(RES_hh_tes_in!N12=0,"",RES_hh_tes_in!N12/RES_hh_fec_in!N12)</f>
        <v>2.9388020028241297</v>
      </c>
      <c r="O12" s="78">
        <f>IF(RES_hh_tes_in!O12=0,"",RES_hh_tes_in!O12/RES_hh_fec_in!O12)</f>
        <v>3.1436303020100911</v>
      </c>
      <c r="P12" s="78">
        <f>IF(RES_hh_tes_in!P12=0,"",RES_hh_tes_in!P12/RES_hh_fec_in!P12)</f>
        <v>3.3628210303297088</v>
      </c>
      <c r="Q12" s="78">
        <f>IF(RES_hh_tes_in!Q12=0,"",RES_hh_tes_in!Q12/RES_hh_fec_in!Q12)</f>
        <v>3.5332786507583247</v>
      </c>
      <c r="R12" s="78">
        <f>IF(RES_hh_tes_in!R12=0,"",RES_hh_tes_in!R12/RES_hh_fec_in!R12)</f>
        <v>3.5341205471162147</v>
      </c>
      <c r="S12" s="78">
        <f>IF(RES_hh_tes_in!S12=0,"",RES_hh_tes_in!S12/RES_hh_fec_in!S12)</f>
        <v>3.5342140911559801</v>
      </c>
      <c r="T12" s="78">
        <f>IF(RES_hh_tes_in!T12=0,"",RES_hh_tes_in!T12/RES_hh_fec_in!T12)</f>
        <v>3.5343180289779417</v>
      </c>
      <c r="U12" s="78">
        <f>IF(RES_hh_tes_in!U12=0,"",RES_hh_tes_in!U12/RES_hh_fec_in!U12)</f>
        <v>3.5344335154467879</v>
      </c>
      <c r="V12" s="78">
        <f>IF(RES_hh_tes_in!V12=0,"",RES_hh_tes_in!V12/RES_hh_fec_in!V12)</f>
        <v>3.5448272976429585</v>
      </c>
      <c r="W12" s="78">
        <f>IF(RES_hh_tes_in!W12=0,"",RES_hh_tes_in!W12/RES_hh_fec_in!W12)</f>
        <v>3.6001887001411066</v>
      </c>
      <c r="X12" s="78">
        <f>IF(RES_hh_tes_in!X12=0,"",RES_hh_tes_in!X12/RES_hh_fec_in!X12)</f>
        <v>3.6743337597982779</v>
      </c>
      <c r="Y12" s="78">
        <f>IF(RES_hh_tes_in!Y12=0,"",RES_hh_tes_in!Y12/RES_hh_fec_in!Y12)</f>
        <v>3.7594184111069762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0.73497553617685207</v>
      </c>
      <c r="D13" s="79">
        <f>IF(RES_hh_tes_in!D13=0,"",RES_hh_tes_in!D13/RES_hh_fec_in!D13)</f>
        <v>0.73862346571510262</v>
      </c>
      <c r="E13" s="79">
        <f>IF(RES_hh_tes_in!E13=0,"",RES_hh_tes_in!E13/RES_hh_fec_in!E13)</f>
        <v>0.74226123458301052</v>
      </c>
      <c r="F13" s="79">
        <f>IF(RES_hh_tes_in!F13=0,"",RES_hh_tes_in!F13/RES_hh_fec_in!F13)</f>
        <v>0.74589726371694409</v>
      </c>
      <c r="G13" s="79">
        <f>IF(RES_hh_tes_in!G13=0,"",RES_hh_tes_in!G13/RES_hh_fec_in!G13)</f>
        <v>0.74952394218295426</v>
      </c>
      <c r="H13" s="79">
        <f>IF(RES_hh_tes_in!H13=0,"",RES_hh_tes_in!H13/RES_hh_fec_in!H13)</f>
        <v>0.75314223028215865</v>
      </c>
      <c r="I13" s="79">
        <f>IF(RES_hh_tes_in!I13=0,"",RES_hh_tes_in!I13/RES_hh_fec_in!I13)</f>
        <v>0.75675028387825038</v>
      </c>
      <c r="J13" s="79">
        <f>IF(RES_hh_tes_in!J13=0,"",RES_hh_tes_in!J13/RES_hh_fec_in!J13)</f>
        <v>0.76034048114799857</v>
      </c>
      <c r="K13" s="79">
        <f>IF(RES_hh_tes_in!K13=0,"",RES_hh_tes_in!K13/RES_hh_fec_in!K13)</f>
        <v>0.7639063916693889</v>
      </c>
      <c r="L13" s="79">
        <f>IF(RES_hh_tes_in!L13=0,"",RES_hh_tes_in!L13/RES_hh_fec_in!L13)</f>
        <v>0.76744638880320915</v>
      </c>
      <c r="M13" s="79">
        <f>IF(RES_hh_tes_in!M13=0,"",RES_hh_tes_in!M13/RES_hh_fec_in!M13)</f>
        <v>0.7703091895421954</v>
      </c>
      <c r="N13" s="79">
        <f>IF(RES_hh_tes_in!N13=0,"",RES_hh_tes_in!N13/RES_hh_fec_in!N13)</f>
        <v>0.77225948240506836</v>
      </c>
      <c r="O13" s="79">
        <f>IF(RES_hh_tes_in!O13=0,"",RES_hh_tes_in!O13/RES_hh_fec_in!O13)</f>
        <v>0.77360845298662262</v>
      </c>
      <c r="P13" s="79">
        <f>IF(RES_hh_tes_in!P13=0,"",RES_hh_tes_in!P13/RES_hh_fec_in!P13)</f>
        <v>0.77572106849523503</v>
      </c>
      <c r="Q13" s="79">
        <f>IF(RES_hh_tes_in!Q13=0,"",RES_hh_tes_in!Q13/RES_hh_fec_in!Q13)</f>
        <v>0.782305003591239</v>
      </c>
      <c r="R13" s="79">
        <f>IF(RES_hh_tes_in!R13=0,"",RES_hh_tes_in!R13/RES_hh_fec_in!R13)</f>
        <v>0.79772530544396913</v>
      </c>
      <c r="S13" s="79">
        <f>IF(RES_hh_tes_in!S13=0,"",RES_hh_tes_in!S13/RES_hh_fec_in!S13)</f>
        <v>0.81849942574027179</v>
      </c>
      <c r="T13" s="79">
        <f>IF(RES_hh_tes_in!T13=0,"",RES_hh_tes_in!T13/RES_hh_fec_in!T13)</f>
        <v>0.84177276311378801</v>
      </c>
      <c r="U13" s="79">
        <f>IF(RES_hh_tes_in!U13=0,"",RES_hh_tes_in!U13/RES_hh_fec_in!U13)</f>
        <v>0.86471691007108642</v>
      </c>
      <c r="V13" s="79">
        <f>IF(RES_hh_tes_in!V13=0,"",RES_hh_tes_in!V13/RES_hh_fec_in!V13)</f>
        <v>0.88450067418945477</v>
      </c>
      <c r="W13" s="79">
        <f>IF(RES_hh_tes_in!W13=0,"",RES_hh_tes_in!W13/RES_hh_fec_in!W13)</f>
        <v>0.90056409379204705</v>
      </c>
      <c r="X13" s="79">
        <f>IF(RES_hh_tes_in!X13=0,"",RES_hh_tes_in!X13/RES_hh_fec_in!X13)</f>
        <v>0.91548636930315341</v>
      </c>
      <c r="Y13" s="79">
        <f>IF(RES_hh_tes_in!Y13=0,"",RES_hh_tes_in!Y13/RES_hh_fec_in!Y13)</f>
        <v>0.92956147368917463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2.1620770839936228</v>
      </c>
      <c r="D15" s="70">
        <f>IF(RES_hh_tes_in!D15=0,"",RES_hh_tes_in!D15/RES_hh_fec_in!D15)</f>
        <v>2.2487575539964788</v>
      </c>
      <c r="E15" s="70">
        <f>IF(RES_hh_tes_in!E15=0,"",RES_hh_tes_in!E15/RES_hh_fec_in!E15)</f>
        <v>2.3367375309225884</v>
      </c>
      <c r="F15" s="70">
        <f>IF(RES_hh_tes_in!F15=0,"",RES_hh_tes_in!F15/RES_hh_fec_in!F15)</f>
        <v>2.4254241242149668</v>
      </c>
      <c r="G15" s="70">
        <f>IF(RES_hh_tes_in!G15=0,"",RES_hh_tes_in!G15/RES_hh_fec_in!G15)</f>
        <v>2.5153311240999834</v>
      </c>
      <c r="H15" s="70">
        <f>IF(RES_hh_tes_in!H15=0,"",RES_hh_tes_in!H15/RES_hh_fec_in!H15)</f>
        <v>2.606377782476188</v>
      </c>
      <c r="I15" s="70">
        <f>IF(RES_hh_tes_in!I15=0,"",RES_hh_tes_in!I15/RES_hh_fec_in!I15)</f>
        <v>2.6986717995408283</v>
      </c>
      <c r="J15" s="70">
        <f>IF(RES_hh_tes_in!J15=0,"",RES_hh_tes_in!J15/RES_hh_fec_in!J15)</f>
        <v>2.7926958794807399</v>
      </c>
      <c r="K15" s="70">
        <f>IF(RES_hh_tes_in!K15=0,"",RES_hh_tes_in!K15/RES_hh_fec_in!K15)</f>
        <v>2.8888323642596858</v>
      </c>
      <c r="L15" s="70">
        <f>IF(RES_hh_tes_in!L15=0,"",RES_hh_tes_in!L15/RES_hh_fec_in!L15)</f>
        <v>2.9871319565370618</v>
      </c>
      <c r="M15" s="70">
        <f>IF(RES_hh_tes_in!M15=0,"",RES_hh_tes_in!M15/RES_hh_fec_in!M15)</f>
        <v>3.0997760436391575</v>
      </c>
      <c r="N15" s="70">
        <f>IF(RES_hh_tes_in!N15=0,"",RES_hh_tes_in!N15/RES_hh_fec_in!N15)</f>
        <v>3.2303807202142676</v>
      </c>
      <c r="O15" s="70">
        <f>IF(RES_hh_tes_in!O15=0,"",RES_hh_tes_in!O15/RES_hh_fec_in!O15)</f>
        <v>3.3787130004370276</v>
      </c>
      <c r="P15" s="70">
        <f>IF(RES_hh_tes_in!P15=0,"",RES_hh_tes_in!P15/RES_hh_fec_in!P15)</f>
        <v>3.530337186325756</v>
      </c>
      <c r="Q15" s="70">
        <f>IF(RES_hh_tes_in!Q15=0,"",RES_hh_tes_in!Q15/RES_hh_fec_in!Q15)</f>
        <v>3.6467064242633653</v>
      </c>
      <c r="R15" s="70">
        <f>IF(RES_hh_tes_in!R15=0,"",RES_hh_tes_in!R15/RES_hh_fec_in!R15)</f>
        <v>3.6719210918412895</v>
      </c>
      <c r="S15" s="70">
        <f>IF(RES_hh_tes_in!S15=0,"",RES_hh_tes_in!S15/RES_hh_fec_in!S15)</f>
        <v>3.6747227215721696</v>
      </c>
      <c r="T15" s="70">
        <f>IF(RES_hh_tes_in!T15=0,"",RES_hh_tes_in!T15/RES_hh_fec_in!T15)</f>
        <v>3.6778356434953703</v>
      </c>
      <c r="U15" s="70">
        <f>IF(RES_hh_tes_in!U15=0,"",RES_hh_tes_in!U15/RES_hh_fec_in!U15)</f>
        <v>3.6812944456322598</v>
      </c>
      <c r="V15" s="70">
        <f>IF(RES_hh_tes_in!V15=0,"",RES_hh_tes_in!V15/RES_hh_fec_in!V15)</f>
        <v>3.6911780989264891</v>
      </c>
      <c r="W15" s="70">
        <f>IF(RES_hh_tes_in!W15=0,"",RES_hh_tes_in!W15/RES_hh_fec_in!W15)</f>
        <v>3.723618165610052</v>
      </c>
      <c r="X15" s="70">
        <f>IF(RES_hh_tes_in!X15=0,"",RES_hh_tes_in!X15/RES_hh_fec_in!X15)</f>
        <v>3.7640879416382038</v>
      </c>
      <c r="Y15" s="70">
        <f>IF(RES_hh_tes_in!Y15=0,"",RES_hh_tes_in!Y15/RES_hh_fec_in!Y15)</f>
        <v>3.8097045729759587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2.1620770839936228</v>
      </c>
      <c r="D16" s="78">
        <f>IF(RES_hh_tes_in!D16=0,"",RES_hh_tes_in!D16/RES_hh_fec_in!D16)</f>
        <v>2.2487575539964788</v>
      </c>
      <c r="E16" s="78">
        <f>IF(RES_hh_tes_in!E16=0,"",RES_hh_tes_in!E16/RES_hh_fec_in!E16)</f>
        <v>2.3367375309225884</v>
      </c>
      <c r="F16" s="78">
        <f>IF(RES_hh_tes_in!F16=0,"",RES_hh_tes_in!F16/RES_hh_fec_in!F16)</f>
        <v>2.4254241242149668</v>
      </c>
      <c r="G16" s="78">
        <f>IF(RES_hh_tes_in!G16=0,"",RES_hh_tes_in!G16/RES_hh_fec_in!G16)</f>
        <v>2.5153311240999834</v>
      </c>
      <c r="H16" s="78">
        <f>IF(RES_hh_tes_in!H16=0,"",RES_hh_tes_in!H16/RES_hh_fec_in!H16)</f>
        <v>2.606377782476188</v>
      </c>
      <c r="I16" s="78">
        <f>IF(RES_hh_tes_in!I16=0,"",RES_hh_tes_in!I16/RES_hh_fec_in!I16)</f>
        <v>2.6986717995408283</v>
      </c>
      <c r="J16" s="78">
        <f>IF(RES_hh_tes_in!J16=0,"",RES_hh_tes_in!J16/RES_hh_fec_in!J16)</f>
        <v>2.7926958794807399</v>
      </c>
      <c r="K16" s="78">
        <f>IF(RES_hh_tes_in!K16=0,"",RES_hh_tes_in!K16/RES_hh_fec_in!K16)</f>
        <v>2.8888323642596858</v>
      </c>
      <c r="L16" s="78">
        <f>IF(RES_hh_tes_in!L16=0,"",RES_hh_tes_in!L16/RES_hh_fec_in!L16)</f>
        <v>2.9871319565370618</v>
      </c>
      <c r="M16" s="78">
        <f>IF(RES_hh_tes_in!M16=0,"",RES_hh_tes_in!M16/RES_hh_fec_in!M16)</f>
        <v>3.0997760436391575</v>
      </c>
      <c r="N16" s="78">
        <f>IF(RES_hh_tes_in!N16=0,"",RES_hh_tes_in!N16/RES_hh_fec_in!N16)</f>
        <v>3.2303807202142676</v>
      </c>
      <c r="O16" s="78">
        <f>IF(RES_hh_tes_in!O16=0,"",RES_hh_tes_in!O16/RES_hh_fec_in!O16)</f>
        <v>3.3787130004370276</v>
      </c>
      <c r="P16" s="78">
        <f>IF(RES_hh_tes_in!P16=0,"",RES_hh_tes_in!P16/RES_hh_fec_in!P16)</f>
        <v>3.530337186325756</v>
      </c>
      <c r="Q16" s="78">
        <f>IF(RES_hh_tes_in!Q16=0,"",RES_hh_tes_in!Q16/RES_hh_fec_in!Q16)</f>
        <v>3.6467064242633653</v>
      </c>
      <c r="R16" s="78">
        <f>IF(RES_hh_tes_in!R16=0,"",RES_hh_tes_in!R16/RES_hh_fec_in!R16)</f>
        <v>3.6719210918412895</v>
      </c>
      <c r="S16" s="78">
        <f>IF(RES_hh_tes_in!S16=0,"",RES_hh_tes_in!S16/RES_hh_fec_in!S16)</f>
        <v>3.6747227215721696</v>
      </c>
      <c r="T16" s="78">
        <f>IF(RES_hh_tes_in!T16=0,"",RES_hh_tes_in!T16/RES_hh_fec_in!T16)</f>
        <v>3.6778356434953703</v>
      </c>
      <c r="U16" s="78">
        <f>IF(RES_hh_tes_in!U16=0,"",RES_hh_tes_in!U16/RES_hh_fec_in!U16)</f>
        <v>3.6812944456322598</v>
      </c>
      <c r="V16" s="78">
        <f>IF(RES_hh_tes_in!V16=0,"",RES_hh_tes_in!V16/RES_hh_fec_in!V16)</f>
        <v>3.6911780989264891</v>
      </c>
      <c r="W16" s="78">
        <f>IF(RES_hh_tes_in!W16=0,"",RES_hh_tes_in!W16/RES_hh_fec_in!W16)</f>
        <v>3.723618165610052</v>
      </c>
      <c r="X16" s="78">
        <f>IF(RES_hh_tes_in!X16=0,"",RES_hh_tes_in!X16/RES_hh_fec_in!X16)</f>
        <v>3.7640879416382038</v>
      </c>
      <c r="Y16" s="78">
        <f>IF(RES_hh_tes_in!Y16=0,"",RES_hh_tes_in!Y16/RES_hh_fec_in!Y16)</f>
        <v>3.8097045729759587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0.6801100630185406</v>
      </c>
      <c r="D17" s="70">
        <f>IF(RES_hh_tes_in!D17=0,"",RES_hh_tes_in!D17/RES_hh_fec_in!D17)</f>
        <v>0.66379038101398902</v>
      </c>
      <c r="E17" s="70">
        <f>IF(RES_hh_tes_in!E17=0,"",RES_hh_tes_in!E17/RES_hh_fec_in!E17)</f>
        <v>0.67330379786419148</v>
      </c>
      <c r="F17" s="70">
        <f>IF(RES_hh_tes_in!F17=0,"",RES_hh_tes_in!F17/RES_hh_fec_in!F17)</f>
        <v>0.68661409964141551</v>
      </c>
      <c r="G17" s="70">
        <f>IF(RES_hh_tes_in!G17=0,"",RES_hh_tes_in!G17/RES_hh_fec_in!G17)</f>
        <v>0.6927387132550713</v>
      </c>
      <c r="H17" s="70">
        <f>IF(RES_hh_tes_in!H17=0,"",RES_hh_tes_in!H17/RES_hh_fec_in!H17)</f>
        <v>0.70100017827934513</v>
      </c>
      <c r="I17" s="70">
        <f>IF(RES_hh_tes_in!I17=0,"",RES_hh_tes_in!I17/RES_hh_fec_in!I17)</f>
        <v>0.70785618228124347</v>
      </c>
      <c r="J17" s="70">
        <f>IF(RES_hh_tes_in!J17=0,"",RES_hh_tes_in!J17/RES_hh_fec_in!J17)</f>
        <v>0.69748272662696775</v>
      </c>
      <c r="K17" s="70">
        <f>IF(RES_hh_tes_in!K17=0,"",RES_hh_tes_in!K17/RES_hh_fec_in!K17)</f>
        <v>0.72084948328310372</v>
      </c>
      <c r="L17" s="70">
        <f>IF(RES_hh_tes_in!L17=0,"",RES_hh_tes_in!L17/RES_hh_fec_in!L17)</f>
        <v>0.71224700735595681</v>
      </c>
      <c r="M17" s="70">
        <f>IF(RES_hh_tes_in!M17=0,"",RES_hh_tes_in!M17/RES_hh_fec_in!M17)</f>
        <v>0.73626475951451253</v>
      </c>
      <c r="N17" s="70">
        <f>IF(RES_hh_tes_in!N17=0,"",RES_hh_tes_in!N17/RES_hh_fec_in!N17)</f>
        <v>0.74805746129609785</v>
      </c>
      <c r="O17" s="70">
        <f>IF(RES_hh_tes_in!O17=0,"",RES_hh_tes_in!O17/RES_hh_fec_in!O17)</f>
        <v>0.7593447449680083</v>
      </c>
      <c r="P17" s="70">
        <f>IF(RES_hh_tes_in!P17=0,"",RES_hh_tes_in!P17/RES_hh_fec_in!P17)</f>
        <v>0.77626183803861437</v>
      </c>
      <c r="Q17" s="70">
        <f>IF(RES_hh_tes_in!Q17=0,"",RES_hh_tes_in!Q17/RES_hh_fec_in!Q17)</f>
        <v>0.78003125517644956</v>
      </c>
      <c r="R17" s="70">
        <f>IF(RES_hh_tes_in!R17=0,"",RES_hh_tes_in!R17/RES_hh_fec_in!R17)</f>
        <v>0.79715754676450423</v>
      </c>
      <c r="S17" s="70">
        <f>IF(RES_hh_tes_in!S17=0,"",RES_hh_tes_in!S17/RES_hh_fec_in!S17)</f>
        <v>0.80983609974205462</v>
      </c>
      <c r="T17" s="70">
        <f>IF(RES_hh_tes_in!T17=0,"",RES_hh_tes_in!T17/RES_hh_fec_in!T17)</f>
        <v>0.81510602795375398</v>
      </c>
      <c r="U17" s="70">
        <f>IF(RES_hh_tes_in!U17=0,"",RES_hh_tes_in!U17/RES_hh_fec_in!U17)</f>
        <v>0.8185050445114852</v>
      </c>
      <c r="V17" s="70">
        <f>IF(RES_hh_tes_in!V17=0,"",RES_hh_tes_in!V17/RES_hh_fec_in!V17)</f>
        <v>0.82442581849692642</v>
      </c>
      <c r="W17" s="70">
        <f>IF(RES_hh_tes_in!W17=0,"",RES_hh_tes_in!W17/RES_hh_fec_in!W17)</f>
        <v>0.8401104706157656</v>
      </c>
      <c r="X17" s="70">
        <f>IF(RES_hh_tes_in!X17=0,"",RES_hh_tes_in!X17/RES_hh_fec_in!X17)</f>
        <v>0.83054172544851945</v>
      </c>
      <c r="Y17" s="70">
        <f>IF(RES_hh_tes_in!Y17=0,"",RES_hh_tes_in!Y17/RES_hh_fec_in!Y17)</f>
        <v>0.83229860171896519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0.60753381084563574</v>
      </c>
      <c r="D19" s="78">
        <f>IF(RES_hh_tes_in!D19=0,"",RES_hh_tes_in!D19/RES_hh_fec_in!D19)</f>
        <v>0.60934629494903436</v>
      </c>
      <c r="E19" s="78">
        <f>IF(RES_hh_tes_in!E19=0,"",RES_hh_tes_in!E19/RES_hh_fec_in!E19)</f>
        <v>0.61141072236498184</v>
      </c>
      <c r="F19" s="78">
        <f>IF(RES_hh_tes_in!F19=0,"",RES_hh_tes_in!F19/RES_hh_fec_in!F19)</f>
        <v>0.61350950568718632</v>
      </c>
      <c r="G19" s="78">
        <f>IF(RES_hh_tes_in!G19=0,"",RES_hh_tes_in!G19/RES_hh_fec_in!G19)</f>
        <v>0.61584031398118333</v>
      </c>
      <c r="H19" s="78">
        <f>IF(RES_hh_tes_in!H19=0,"",RES_hh_tes_in!H19/RES_hh_fec_in!H19)</f>
        <v>0.61837895506981999</v>
      </c>
      <c r="I19" s="78">
        <f>IF(RES_hh_tes_in!I19=0,"",RES_hh_tes_in!I19/RES_hh_fec_in!I19)</f>
        <v>0.62117413461661986</v>
      </c>
      <c r="J19" s="78">
        <f>IF(RES_hh_tes_in!J19=0,"",RES_hh_tes_in!J19/RES_hh_fec_in!J19)</f>
        <v>0.62442538253348878</v>
      </c>
      <c r="K19" s="78">
        <f>IF(RES_hh_tes_in!K19=0,"",RES_hh_tes_in!K19/RES_hh_fec_in!K19)</f>
        <v>0.62830235172815552</v>
      </c>
      <c r="L19" s="78">
        <f>IF(RES_hh_tes_in!L19=0,"",RES_hh_tes_in!L19/RES_hh_fec_in!L19)</f>
        <v>0.63285043130885366</v>
      </c>
      <c r="M19" s="78">
        <f>IF(RES_hh_tes_in!M19=0,"",RES_hh_tes_in!M19/RES_hh_fec_in!M19)</f>
        <v>0.64212197992034825</v>
      </c>
      <c r="N19" s="78">
        <f>IF(RES_hh_tes_in!N19=0,"",RES_hh_tes_in!N19/RES_hh_fec_in!N19)</f>
        <v>0.65740508633982286</v>
      </c>
      <c r="O19" s="78">
        <f>IF(RES_hh_tes_in!O19=0,"",RES_hh_tes_in!O19/RES_hh_fec_in!O19)</f>
        <v>0.67974808557386734</v>
      </c>
      <c r="P19" s="78">
        <f>IF(RES_hh_tes_in!P19=0,"",RES_hh_tes_in!P19/RES_hh_fec_in!P19)</f>
        <v>0.70684138244787353</v>
      </c>
      <c r="Q19" s="78">
        <f>IF(RES_hh_tes_in!Q19=0,"",RES_hh_tes_in!Q19/RES_hh_fec_in!Q19)</f>
        <v>0.7312351460695421</v>
      </c>
      <c r="R19" s="78">
        <f>IF(RES_hh_tes_in!R19=0,"",RES_hh_tes_in!R19/RES_hh_fec_in!R19)</f>
        <v>0.74706128161211305</v>
      </c>
      <c r="S19" s="78">
        <f>IF(RES_hh_tes_in!S19=0,"",RES_hh_tes_in!S19/RES_hh_fec_in!S19)</f>
        <v>0.76179692211324523</v>
      </c>
      <c r="T19" s="78">
        <f>IF(RES_hh_tes_in!T19=0,"",RES_hh_tes_in!T19/RES_hh_fec_in!T19)</f>
        <v>0.77500757585901403</v>
      </c>
      <c r="U19" s="78">
        <f>IF(RES_hh_tes_in!U19=0,"",RES_hh_tes_in!U19/RES_hh_fec_in!U19)</f>
        <v>0.78625875113553934</v>
      </c>
      <c r="V19" s="78">
        <f>IF(RES_hh_tes_in!V19=0,"",RES_hh_tes_in!V19/RES_hh_fec_in!V19)</f>
        <v>0.79511595622892384</v>
      </c>
      <c r="W19" s="78">
        <f>IF(RES_hh_tes_in!W19=0,"",RES_hh_tes_in!W19/RES_hh_fec_in!W19)</f>
        <v>0.80056006389082957</v>
      </c>
      <c r="X19" s="78">
        <f>IF(RES_hh_tes_in!X19=0,"",RES_hh_tes_in!X19/RES_hh_fec_in!X19)</f>
        <v>0.80404266293694338</v>
      </c>
      <c r="Y19" s="78">
        <f>IF(RES_hh_tes_in!Y19=0,"",RES_hh_tes_in!Y19/RES_hh_fec_in!Y19)</f>
        <v>0.80580616585537612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0.54773393877330656</v>
      </c>
      <c r="D20" s="78">
        <f>IF(RES_hh_tes_in!D20=0,"",RES_hh_tes_in!D20/RES_hh_fec_in!D20)</f>
        <v>0.54959590958343807</v>
      </c>
      <c r="E20" s="78">
        <f>IF(RES_hh_tes_in!E20=0,"",RES_hh_tes_in!E20/RES_hh_fec_in!E20)</f>
        <v>0.55171670257738614</v>
      </c>
      <c r="F20" s="78">
        <f>IF(RES_hh_tes_in!F20=0,"",RES_hh_tes_in!F20/RES_hh_fec_in!F20)</f>
        <v>0.55387278950549079</v>
      </c>
      <c r="G20" s="78" t="str">
        <f>IF(RES_hh_tes_in!G20=0,"",RES_hh_tes_in!G20/RES_hh_fec_in!G20)</f>
        <v/>
      </c>
      <c r="H20" s="78">
        <f>IF(RES_hh_tes_in!H20=0,"",RES_hh_tes_in!H20/RES_hh_fec_in!H20)</f>
        <v>0.55887519068234881</v>
      </c>
      <c r="I20" s="78" t="str">
        <f>IF(RES_hh_tes_in!I20=0,"",RES_hh_tes_in!I20/RES_hh_fec_in!I20)</f>
        <v/>
      </c>
      <c r="J20" s="78">
        <f>IF(RES_hh_tes_in!J20=0,"",RES_hh_tes_in!J20/RES_hh_fec_in!J20)</f>
        <v>0.56508670526712168</v>
      </c>
      <c r="K20" s="78">
        <f>IF(RES_hh_tes_in!K20=0,"",RES_hh_tes_in!K20/RES_hh_fec_in!K20)</f>
        <v>0.56906952832124535</v>
      </c>
      <c r="L20" s="78">
        <f>IF(RES_hh_tes_in!L20=0,"",RES_hh_tes_in!L20/RES_hh_fec_in!L20)</f>
        <v>0.57374178525609854</v>
      </c>
      <c r="M20" s="78">
        <f>IF(RES_hh_tes_in!M20=0,"",RES_hh_tes_in!M20/RES_hh_fec_in!M20)</f>
        <v>0.58326647727792058</v>
      </c>
      <c r="N20" s="78">
        <f>IF(RES_hh_tes_in!N20=0,"",RES_hh_tes_in!N20/RES_hh_fec_in!N20)</f>
        <v>0.59896686217389694</v>
      </c>
      <c r="O20" s="78">
        <f>IF(RES_hh_tes_in!O20=0,"",RES_hh_tes_in!O20/RES_hh_fec_in!O20)</f>
        <v>0.62191989790346569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>
        <f>IF(RES_hh_tes_in!S20=0,"",RES_hh_tes_in!S20/RES_hh_fec_in!S20)</f>
        <v>0.7062089343452842</v>
      </c>
      <c r="T20" s="78">
        <f>IF(RES_hh_tes_in!T20=0,"",RES_hh_tes_in!T20/RES_hh_fec_in!T20)</f>
        <v>0.71978028187393461</v>
      </c>
      <c r="U20" s="78">
        <f>IF(RES_hh_tes_in!U20=0,"",RES_hh_tes_in!U20/RES_hh_fec_in!U20)</f>
        <v>0.73133865080267879</v>
      </c>
      <c r="V20" s="78">
        <f>IF(RES_hh_tes_in!V20=0,"",RES_hh_tes_in!V20/RES_hh_fec_in!V20)</f>
        <v>0.74043768638169805</v>
      </c>
      <c r="W20" s="78">
        <f>IF(RES_hh_tes_in!W20=0,"",RES_hh_tes_in!W20/RES_hh_fec_in!W20)</f>
        <v>0.74603043587653484</v>
      </c>
      <c r="X20" s="78">
        <f>IF(RES_hh_tes_in!X20=0,"",RES_hh_tes_in!X20/RES_hh_fec_in!X20)</f>
        <v>0.74927581995393711</v>
      </c>
      <c r="Y20" s="78">
        <f>IF(RES_hh_tes_in!Y20=0,"",RES_hh_tes_in!Y20/RES_hh_fec_in!Y20)</f>
        <v>0.75091920301818071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0.60182598673835541</v>
      </c>
      <c r="D21" s="78">
        <f>IF(RES_hh_tes_in!D21=0,"",RES_hh_tes_in!D21/RES_hh_fec_in!D21)</f>
        <v>0.60775738068066565</v>
      </c>
      <c r="E21" s="78">
        <f>IF(RES_hh_tes_in!E21=0,"",RES_hh_tes_in!E21/RES_hh_fec_in!E21)</f>
        <v>0.61395743185407436</v>
      </c>
      <c r="F21" s="78">
        <f>IF(RES_hh_tes_in!F21=0,"",RES_hh_tes_in!F21/RES_hh_fec_in!F21)</f>
        <v>0.6202052494324346</v>
      </c>
      <c r="G21" s="78">
        <f>IF(RES_hh_tes_in!G21=0,"",RES_hh_tes_in!G21/RES_hh_fec_in!G21)</f>
        <v>0.62669856379610656</v>
      </c>
      <c r="H21" s="78">
        <f>IF(RES_hh_tes_in!H21=0,"",RES_hh_tes_in!H21/RES_hh_fec_in!H21)</f>
        <v>0.63341112325772664</v>
      </c>
      <c r="I21" s="78">
        <f>IF(RES_hh_tes_in!I21=0,"",RES_hh_tes_in!I21/RES_hh_fec_in!I21)</f>
        <v>0.64038954762161571</v>
      </c>
      <c r="J21" s="78">
        <f>IF(RES_hh_tes_in!J21=0,"",RES_hh_tes_in!J21/RES_hh_fec_in!J21)</f>
        <v>0.64782957622849313</v>
      </c>
      <c r="K21" s="78">
        <f>IF(RES_hh_tes_in!K21=0,"",RES_hh_tes_in!K21/RES_hh_fec_in!K21)</f>
        <v>0.65589488281605823</v>
      </c>
      <c r="L21" s="78">
        <f>IF(RES_hh_tes_in!L21=0,"",RES_hh_tes_in!L21/RES_hh_fec_in!L21)</f>
        <v>0.66462435574733858</v>
      </c>
      <c r="M21" s="78">
        <f>IF(RES_hh_tes_in!M21=0,"",RES_hh_tes_in!M21/RES_hh_fec_in!M21)</f>
        <v>0.67809238621220469</v>
      </c>
      <c r="N21" s="78">
        <f>IF(RES_hh_tes_in!N21=0,"",RES_hh_tes_in!N21/RES_hh_fec_in!N21)</f>
        <v>0.69755700245550845</v>
      </c>
      <c r="O21" s="78">
        <f>IF(RES_hh_tes_in!O21=0,"",RES_hh_tes_in!O21/RES_hh_fec_in!O21)</f>
        <v>0.72391610907287518</v>
      </c>
      <c r="P21" s="78">
        <f>IF(RES_hh_tes_in!P21=0,"",RES_hh_tes_in!P21/RES_hh_fec_in!P21)</f>
        <v>0.75456474644991411</v>
      </c>
      <c r="Q21" s="78">
        <f>IF(RES_hh_tes_in!Q21=0,"",RES_hh_tes_in!Q21/RES_hh_fec_in!Q21)</f>
        <v>0.7813983824378723</v>
      </c>
      <c r="R21" s="78">
        <f>IF(RES_hh_tes_in!R21=0,"",RES_hh_tes_in!R21/RES_hh_fec_in!R21)</f>
        <v>0.79780106468999934</v>
      </c>
      <c r="S21" s="78">
        <f>IF(RES_hh_tes_in!S21=0,"",RES_hh_tes_in!S21/RES_hh_fec_in!S21)</f>
        <v>0.81176980304956259</v>
      </c>
      <c r="T21" s="78">
        <f>IF(RES_hh_tes_in!T21=0,"",RES_hh_tes_in!T21/RES_hh_fec_in!T21)</f>
        <v>0.82352385569351139</v>
      </c>
      <c r="U21" s="78">
        <f>IF(RES_hh_tes_in!U21=0,"",RES_hh_tes_in!U21/RES_hh_fec_in!U21)</f>
        <v>0.83327201642677684</v>
      </c>
      <c r="V21" s="78">
        <f>IF(RES_hh_tes_in!V21=0,"",RES_hh_tes_in!V21/RES_hh_fec_in!V21)</f>
        <v>0.84119741117340097</v>
      </c>
      <c r="W21" s="78">
        <f>IF(RES_hh_tes_in!W21=0,"",RES_hh_tes_in!W21/RES_hh_fec_in!W21)</f>
        <v>0.84644248346716278</v>
      </c>
      <c r="X21" s="78">
        <f>IF(RES_hh_tes_in!X21=0,"",RES_hh_tes_in!X21/RES_hh_fec_in!X21)</f>
        <v>0.84899346487153915</v>
      </c>
      <c r="Y21" s="78">
        <f>IF(RES_hh_tes_in!Y21=0,"",RES_hh_tes_in!Y21/RES_hh_fec_in!Y21)</f>
        <v>0.85048917707779181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0.60634047104166067</v>
      </c>
      <c r="D22" s="78">
        <f>IF(RES_hh_tes_in!D22=0,"",RES_hh_tes_in!D22/RES_hh_fec_in!D22)</f>
        <v>0.62039534723263079</v>
      </c>
      <c r="E22" s="78">
        <f>IF(RES_hh_tes_in!E22=0,"",RES_hh_tes_in!E22/RES_hh_fec_in!E22)</f>
        <v>0.63458402419325122</v>
      </c>
      <c r="F22" s="78">
        <f>IF(RES_hh_tes_in!F22=0,"",RES_hh_tes_in!F22/RES_hh_fec_in!F22)</f>
        <v>0.64889262468963471</v>
      </c>
      <c r="G22" s="78">
        <f>IF(RES_hh_tes_in!G22=0,"",RES_hh_tes_in!G22/RES_hh_fec_in!G22)</f>
        <v>0.66330703111157241</v>
      </c>
      <c r="H22" s="78">
        <f>IF(RES_hh_tes_in!H22=0,"",RES_hh_tes_in!H22/RES_hh_fec_in!H22)</f>
        <v>0.67781061787526231</v>
      </c>
      <c r="I22" s="78">
        <f>IF(RES_hh_tes_in!I22=0,"",RES_hh_tes_in!I22/RES_hh_fec_in!I22)</f>
        <v>0.69238145398331996</v>
      </c>
      <c r="J22" s="78">
        <f>IF(RES_hh_tes_in!J22=0,"",RES_hh_tes_in!J22/RES_hh_fec_in!J22)</f>
        <v>0.70697216561671683</v>
      </c>
      <c r="K22" s="78">
        <f>IF(RES_hh_tes_in!K22=0,"",RES_hh_tes_in!K22/RES_hh_fec_in!K22)</f>
        <v>0.7215201105519774</v>
      </c>
      <c r="L22" s="78">
        <f>IF(RES_hh_tes_in!L22=0,"",RES_hh_tes_in!L22/RES_hh_fec_in!L22)</f>
        <v>0.73596969045589267</v>
      </c>
      <c r="M22" s="78">
        <f>IF(RES_hh_tes_in!M22=0,"",RES_hh_tes_in!M22/RES_hh_fec_in!M22)</f>
        <v>0.74924281815290661</v>
      </c>
      <c r="N22" s="78">
        <f>IF(RES_hh_tes_in!N22=0,"",RES_hh_tes_in!N22/RES_hh_fec_in!N22)</f>
        <v>0.76074958504517354</v>
      </c>
      <c r="O22" s="78">
        <f>IF(RES_hh_tes_in!O22=0,"",RES_hh_tes_in!O22/RES_hh_fec_in!O22)</f>
        <v>0.77014928667014859</v>
      </c>
      <c r="P22" s="78">
        <f>IF(RES_hh_tes_in!P22=0,"",RES_hh_tes_in!P22/RES_hh_fec_in!P22)</f>
        <v>0.77825622015967588</v>
      </c>
      <c r="Q22" s="78">
        <f>IF(RES_hh_tes_in!Q22=0,"",RES_hh_tes_in!Q22/RES_hh_fec_in!Q22)</f>
        <v>0.78792930752030821</v>
      </c>
      <c r="R22" s="78">
        <f>IF(RES_hh_tes_in!R22=0,"",RES_hh_tes_in!R22/RES_hh_fec_in!R22)</f>
        <v>0.80241834139642743</v>
      </c>
      <c r="S22" s="78">
        <f>IF(RES_hh_tes_in!S22=0,"",RES_hh_tes_in!S22/RES_hh_fec_in!S22)</f>
        <v>0.81872557594486783</v>
      </c>
      <c r="T22" s="78">
        <f>IF(RES_hh_tes_in!T22=0,"",RES_hh_tes_in!T22/RES_hh_fec_in!T22)</f>
        <v>0.83517436466809503</v>
      </c>
      <c r="U22" s="78">
        <f>IF(RES_hh_tes_in!U22=0,"",RES_hh_tes_in!U22/RES_hh_fec_in!U22)</f>
        <v>0.85036891618609789</v>
      </c>
      <c r="V22" s="78">
        <f>IF(RES_hh_tes_in!V22=0,"",RES_hh_tes_in!V22/RES_hh_fec_in!V22)</f>
        <v>0.86311444598706955</v>
      </c>
      <c r="W22" s="78">
        <f>IF(RES_hh_tes_in!W22=0,"",RES_hh_tes_in!W22/RES_hh_fec_in!W22)</f>
        <v>0.87335326324286977</v>
      </c>
      <c r="X22" s="78">
        <f>IF(RES_hh_tes_in!X22=0,"",RES_hh_tes_in!X22/RES_hh_fec_in!X22)</f>
        <v>0.87824845413281305</v>
      </c>
      <c r="Y22" s="78">
        <f>IF(RES_hh_tes_in!Y22=0,"",RES_hh_tes_in!Y22/RES_hh_fec_in!Y22)</f>
        <v>0.88286169916071788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0.83067186953846361</v>
      </c>
      <c r="D24" s="78">
        <f>IF(RES_hh_tes_in!D24=0,"",RES_hh_tes_in!D24/RES_hh_fec_in!D24)</f>
        <v>0.83289269930202425</v>
      </c>
      <c r="E24" s="78">
        <f>IF(RES_hh_tes_in!E24=0,"",RES_hh_tes_in!E24/RES_hh_fec_in!E24)</f>
        <v>0.83517348567524619</v>
      </c>
      <c r="F24" s="78">
        <f>IF(RES_hh_tes_in!F24=0,"",RES_hh_tes_in!F24/RES_hh_fec_in!F24)</f>
        <v>0.83746244794978575</v>
      </c>
      <c r="G24" s="78">
        <f>IF(RES_hh_tes_in!G24=0,"",RES_hh_tes_in!G24/RES_hh_fec_in!G24)</f>
        <v>0.83980662673523332</v>
      </c>
      <c r="H24" s="78">
        <f>IF(RES_hh_tes_in!H24=0,"",RES_hh_tes_in!H24/RES_hh_fec_in!H24)</f>
        <v>0.84220026485983579</v>
      </c>
      <c r="I24" s="78">
        <f>IF(RES_hh_tes_in!I24=0,"",RES_hh_tes_in!I24/RES_hh_fec_in!I24)</f>
        <v>0.84465495313117056</v>
      </c>
      <c r="J24" s="78">
        <f>IF(RES_hh_tes_in!J24=0,"",RES_hh_tes_in!J24/RES_hh_fec_in!J24)</f>
        <v>0.84721817499669649</v>
      </c>
      <c r="K24" s="78">
        <f>IF(RES_hh_tes_in!K24=0,"",RES_hh_tes_in!K24/RES_hh_fec_in!K24)</f>
        <v>0.84993030387638557</v>
      </c>
      <c r="L24" s="78">
        <f>IF(RES_hh_tes_in!L24=0,"",RES_hh_tes_in!L24/RES_hh_fec_in!L24)</f>
        <v>0.85280214131530541</v>
      </c>
      <c r="M24" s="78">
        <f>IF(RES_hh_tes_in!M24=0,"",RES_hh_tes_in!M24/RES_hh_fec_in!M24)</f>
        <v>0.85677855877250797</v>
      </c>
      <c r="N24" s="78">
        <f>IF(RES_hh_tes_in!N24=0,"",RES_hh_tes_in!N24/RES_hh_fec_in!N24)</f>
        <v>0.86215830089913847</v>
      </c>
      <c r="O24" s="78">
        <f>IF(RES_hh_tes_in!O24=0,"",RES_hh_tes_in!O24/RES_hh_fec_in!O24)</f>
        <v>0.86920325368368989</v>
      </c>
      <c r="P24" s="78">
        <f>IF(RES_hh_tes_in!P24=0,"",RES_hh_tes_in!P24/RES_hh_fec_in!P24)</f>
        <v>0.87741515983231777</v>
      </c>
      <c r="Q24" s="78">
        <f>IF(RES_hh_tes_in!Q24=0,"",RES_hh_tes_in!Q24/RES_hh_fec_in!Q24)</f>
        <v>0.88516290486870264</v>
      </c>
      <c r="R24" s="78">
        <f>IF(RES_hh_tes_in!R24=0,"",RES_hh_tes_in!R24/RES_hh_fec_in!R24)</f>
        <v>0.89109974330237307</v>
      </c>
      <c r="S24" s="78">
        <f>IF(RES_hh_tes_in!S24=0,"",RES_hh_tes_in!S24/RES_hh_fec_in!S24)</f>
        <v>0.89687529464711868</v>
      </c>
      <c r="T24" s="78">
        <f>IF(RES_hh_tes_in!T24=0,"",RES_hh_tes_in!T24/RES_hh_fec_in!T24)</f>
        <v>0.90245096914526834</v>
      </c>
      <c r="U24" s="78">
        <f>IF(RES_hh_tes_in!U24=0,"",RES_hh_tes_in!U24/RES_hh_fec_in!U24)</f>
        <v>0.90778817703917059</v>
      </c>
      <c r="V24" s="78">
        <f>IF(RES_hh_tes_in!V24=0,"",RES_hh_tes_in!V24/RES_hh_fec_in!V24)</f>
        <v>0.91284832857116527</v>
      </c>
      <c r="W24" s="78">
        <f>IF(RES_hh_tes_in!W24=0,"",RES_hh_tes_in!W24/RES_hh_fec_in!W24)</f>
        <v>0.91750970345185701</v>
      </c>
      <c r="X24" s="78">
        <f>IF(RES_hh_tes_in!X24=0,"",RES_hh_tes_in!X24/RES_hh_fec_in!X24)</f>
        <v>0.92188994127768764</v>
      </c>
      <c r="Y24" s="78">
        <f>IF(RES_hh_tes_in!Y24=0,"",RES_hh_tes_in!Y24/RES_hh_fec_in!Y24)</f>
        <v>0.92609911101315046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0.68030635525959737</v>
      </c>
      <c r="D25" s="79">
        <f>IF(RES_hh_tes_in!D25=0,"",RES_hh_tes_in!D25/RES_hh_fec_in!D25)</f>
        <v>0.68138823528855408</v>
      </c>
      <c r="E25" s="79">
        <f>IF(RES_hh_tes_in!E25=0,"",RES_hh_tes_in!E25/RES_hh_fec_in!E25)</f>
        <v>0.68257262597237389</v>
      </c>
      <c r="F25" s="79">
        <f>IF(RES_hh_tes_in!F25=0,"",RES_hh_tes_in!F25/RES_hh_fec_in!F25)</f>
        <v>0.68377130689604415</v>
      </c>
      <c r="G25" s="79">
        <f>IF(RES_hh_tes_in!G25=0,"",RES_hh_tes_in!G25/RES_hh_fec_in!G25)</f>
        <v>0.68506519399366295</v>
      </c>
      <c r="H25" s="79">
        <f>IF(RES_hh_tes_in!H25=0,"",RES_hh_tes_in!H25/RES_hh_fec_in!H25)</f>
        <v>0.68644515359279124</v>
      </c>
      <c r="I25" s="79">
        <f>IF(RES_hh_tes_in!I25=0,"",RES_hh_tes_in!I25/RES_hh_fec_in!I25)</f>
        <v>0.68793217106885263</v>
      </c>
      <c r="J25" s="79">
        <f>IF(RES_hh_tes_in!J25=0,"",RES_hh_tes_in!J25/RES_hh_fec_in!J25)</f>
        <v>0.68961039141919322</v>
      </c>
      <c r="K25" s="79">
        <f>IF(RES_hh_tes_in!K25=0,"",RES_hh_tes_in!K25/RES_hh_fec_in!K25)</f>
        <v>0.69155414956086425</v>
      </c>
      <c r="L25" s="79">
        <f>IF(RES_hh_tes_in!L25=0,"",RES_hh_tes_in!L25/RES_hh_fec_in!L25)</f>
        <v>0.6937890031964582</v>
      </c>
      <c r="M25" s="79">
        <f>IF(RES_hh_tes_in!M25=0,"",RES_hh_tes_in!M25/RES_hh_fec_in!M25)</f>
        <v>0.69803772913348916</v>
      </c>
      <c r="N25" s="79">
        <f>IF(RES_hh_tes_in!N25=0,"",RES_hh_tes_in!N25/RES_hh_fec_in!N25)</f>
        <v>0.70504349555482315</v>
      </c>
      <c r="O25" s="79">
        <f>IF(RES_hh_tes_in!O25=0,"",RES_hh_tes_in!O25/RES_hh_fec_in!O25)</f>
        <v>0.71572637865936983</v>
      </c>
      <c r="P25" s="79">
        <f>IF(RES_hh_tes_in!P25=0,"",RES_hh_tes_in!P25/RES_hh_fec_in!P25)</f>
        <v>0.7295798999150277</v>
      </c>
      <c r="Q25" s="79">
        <f>IF(RES_hh_tes_in!Q25=0,"",RES_hh_tes_in!Q25/RES_hh_fec_in!Q25)</f>
        <v>0.74294560045885771</v>
      </c>
      <c r="R25" s="79">
        <f>IF(RES_hh_tes_in!R25=0,"",RES_hh_tes_in!R25/RES_hh_fec_in!R25)</f>
        <v>0.75199069602398461</v>
      </c>
      <c r="S25" s="79">
        <f>IF(RES_hh_tes_in!S25=0,"",RES_hh_tes_in!S25/RES_hh_fec_in!S25)</f>
        <v>0.7607538345356919</v>
      </c>
      <c r="T25" s="79">
        <f>IF(RES_hh_tes_in!T25=0,"",RES_hh_tes_in!T25/RES_hh_fec_in!T25)</f>
        <v>0.76944896640512639</v>
      </c>
      <c r="U25" s="79">
        <f>IF(RES_hh_tes_in!U25=0,"",RES_hh_tes_in!U25/RES_hh_fec_in!U25)</f>
        <v>0.77816350138914459</v>
      </c>
      <c r="V25" s="79">
        <f>IF(RES_hh_tes_in!V25=0,"",RES_hh_tes_in!V25/RES_hh_fec_in!V25)</f>
        <v>0.78672452181527686</v>
      </c>
      <c r="W25" s="79">
        <f>IF(RES_hh_tes_in!W25=0,"",RES_hh_tes_in!W25/RES_hh_fec_in!W25)</f>
        <v>0.79454357357082439</v>
      </c>
      <c r="X25" s="79">
        <f>IF(RES_hh_tes_in!X25=0,"",RES_hh_tes_in!X25/RES_hh_fec_in!X25)</f>
        <v>0.80666022756506606</v>
      </c>
      <c r="Y25" s="79">
        <f>IF(RES_hh_tes_in!Y25=0,"",RES_hh_tes_in!Y25/RES_hh_fec_in!Y25)</f>
        <v>0.81796432928993268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0.69108831730839626</v>
      </c>
      <c r="D27" s="70">
        <f>IF(RES_hh_tes_in!D27=0,"",RES_hh_tes_in!D27/RES_hh_fec_in!D27)</f>
        <v>0.67466313897326691</v>
      </c>
      <c r="E27" s="70">
        <f>IF(RES_hh_tes_in!E27=0,"",RES_hh_tes_in!E27/RES_hh_fec_in!E27)</f>
        <v>0.70105268295787693</v>
      </c>
      <c r="F27" s="70">
        <f>IF(RES_hh_tes_in!F27=0,"",RES_hh_tes_in!F27/RES_hh_fec_in!F27)</f>
        <v>0.69960940132461757</v>
      </c>
      <c r="G27" s="70">
        <f>IF(RES_hh_tes_in!G27=0,"",RES_hh_tes_in!G27/RES_hh_fec_in!G27)</f>
        <v>0.67880676805878204</v>
      </c>
      <c r="H27" s="70">
        <f>IF(RES_hh_tes_in!H27=0,"",RES_hh_tes_in!H27/RES_hh_fec_in!H27)</f>
        <v>0.69176639276196916</v>
      </c>
      <c r="I27" s="70">
        <f>IF(RES_hh_tes_in!I27=0,"",RES_hh_tes_in!I27/RES_hh_fec_in!I27)</f>
        <v>0.68241399268445269</v>
      </c>
      <c r="J27" s="70">
        <f>IF(RES_hh_tes_in!J27=0,"",RES_hh_tes_in!J27/RES_hh_fec_in!J27)</f>
        <v>0.68339694024404818</v>
      </c>
      <c r="K27" s="70">
        <f>IF(RES_hh_tes_in!K27=0,"",RES_hh_tes_in!K27/RES_hh_fec_in!K27)</f>
        <v>0.66233560425325699</v>
      </c>
      <c r="L27" s="70">
        <f>IF(RES_hh_tes_in!L27=0,"",RES_hh_tes_in!L27/RES_hh_fec_in!L27)</f>
        <v>0.68319615951221735</v>
      </c>
      <c r="M27" s="70">
        <f>IF(RES_hh_tes_in!M27=0,"",RES_hh_tes_in!M27/RES_hh_fec_in!M27)</f>
        <v>0.69021959531202826</v>
      </c>
      <c r="N27" s="70">
        <f>IF(RES_hh_tes_in!N27=0,"",RES_hh_tes_in!N27/RES_hh_fec_in!N27)</f>
        <v>0.70545534188516601</v>
      </c>
      <c r="O27" s="70">
        <f>IF(RES_hh_tes_in!O27=0,"",RES_hh_tes_in!O27/RES_hh_fec_in!O27)</f>
        <v>0.70830087021973775</v>
      </c>
      <c r="P27" s="70">
        <f>IF(RES_hh_tes_in!P27=0,"",RES_hh_tes_in!P27/RES_hh_fec_in!P27)</f>
        <v>0.71608099506170819</v>
      </c>
      <c r="Q27" s="70">
        <f>IF(RES_hh_tes_in!Q27=0,"",RES_hh_tes_in!Q27/RES_hh_fec_in!Q27)</f>
        <v>0.72030077543013515</v>
      </c>
      <c r="R27" s="70">
        <f>IF(RES_hh_tes_in!R27=0,"",RES_hh_tes_in!R27/RES_hh_fec_in!R27)</f>
        <v>0.72249147056268115</v>
      </c>
      <c r="S27" s="70">
        <f>IF(RES_hh_tes_in!S27=0,"",RES_hh_tes_in!S27/RES_hh_fec_in!S27)</f>
        <v>0.72970268351733159</v>
      </c>
      <c r="T27" s="70">
        <f>IF(RES_hh_tes_in!T27=0,"",RES_hh_tes_in!T27/RES_hh_fec_in!T27)</f>
        <v>0.75182949860664816</v>
      </c>
      <c r="U27" s="70">
        <f>IF(RES_hh_tes_in!U27=0,"",RES_hh_tes_in!U27/RES_hh_fec_in!U27)</f>
        <v>0.77042200267834904</v>
      </c>
      <c r="V27" s="70">
        <f>IF(RES_hh_tes_in!V27=0,"",RES_hh_tes_in!V27/RES_hh_fec_in!V27)</f>
        <v>0.77330584150705073</v>
      </c>
      <c r="W27" s="70">
        <f>IF(RES_hh_tes_in!W27=0,"",RES_hh_tes_in!W27/RES_hh_fec_in!W27)</f>
        <v>0.79495885295212454</v>
      </c>
      <c r="X27" s="70">
        <f>IF(RES_hh_tes_in!X27=0,"",RES_hh_tes_in!X27/RES_hh_fec_in!X27)</f>
        <v>0.81730397147285228</v>
      </c>
      <c r="Y27" s="70">
        <f>IF(RES_hh_tes_in!Y27=0,"",RES_hh_tes_in!Y27/RES_hh_fec_in!Y27)</f>
        <v>0.82303775938391521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0.61396898741551931</v>
      </c>
      <c r="D29" s="78">
        <f>IF(RES_hh_tes_in!D29=0,"",RES_hh_tes_in!D29/RES_hh_fec_in!D29)</f>
        <v>0.61420518311718231</v>
      </c>
      <c r="E29" s="78">
        <f>IF(RES_hh_tes_in!E29=0,"",RES_hh_tes_in!E29/RES_hh_fec_in!E29)</f>
        <v>0.61444140009502379</v>
      </c>
      <c r="F29" s="78">
        <f>IF(RES_hh_tes_in!F29=0,"",RES_hh_tes_in!F29/RES_hh_fec_in!F29)</f>
        <v>0.61467761997416259</v>
      </c>
      <c r="G29" s="78">
        <f>IF(RES_hh_tes_in!G29=0,"",RES_hh_tes_in!G29/RES_hh_fec_in!G29)</f>
        <v>0.61491385944740984</v>
      </c>
      <c r="H29" s="78">
        <f>IF(RES_hh_tes_in!H29=0,"",RES_hh_tes_in!H29/RES_hh_fec_in!H29)</f>
        <v>0.61515011647177853</v>
      </c>
      <c r="I29" s="78">
        <f>IF(RES_hh_tes_in!I29=0,"",RES_hh_tes_in!I29/RES_hh_fec_in!I29)</f>
        <v>0.61538639516037774</v>
      </c>
      <c r="J29" s="78">
        <f>IF(RES_hh_tes_in!J29=0,"",RES_hh_tes_in!J29/RES_hh_fec_in!J29)</f>
        <v>0.61562271236316446</v>
      </c>
      <c r="K29" s="78">
        <f>IF(RES_hh_tes_in!K29=0,"",RES_hh_tes_in!K29/RES_hh_fec_in!K29)</f>
        <v>0.61585908240703424</v>
      </c>
      <c r="L29" s="78">
        <f>IF(RES_hh_tes_in!L29=0,"",RES_hh_tes_in!L29/RES_hh_fec_in!L29)</f>
        <v>0.61609550912501876</v>
      </c>
      <c r="M29" s="78">
        <f>IF(RES_hh_tes_in!M29=0,"",RES_hh_tes_in!M29/RES_hh_fec_in!M29)</f>
        <v>0.61627506172356805</v>
      </c>
      <c r="N29" s="78">
        <f>IF(RES_hh_tes_in!N29=0,"",RES_hh_tes_in!N29/RES_hh_fec_in!N29)</f>
        <v>0.61637542318029526</v>
      </c>
      <c r="O29" s="78">
        <f>IF(RES_hh_tes_in!O29=0,"",RES_hh_tes_in!O29/RES_hh_fec_in!O29)</f>
        <v>0.616435406586612</v>
      </c>
      <c r="P29" s="78">
        <f>IF(RES_hh_tes_in!P29=0,"",RES_hh_tes_in!P29/RES_hh_fec_in!P29)</f>
        <v>0.61660278036594196</v>
      </c>
      <c r="Q29" s="78">
        <f>IF(RES_hh_tes_in!Q29=0,"",RES_hh_tes_in!Q29/RES_hh_fec_in!Q29)</f>
        <v>0.61728403074708249</v>
      </c>
      <c r="R29" s="78">
        <f>IF(RES_hh_tes_in!R29=0,"",RES_hh_tes_in!R29/RES_hh_fec_in!R29)</f>
        <v>0.61907350586193188</v>
      </c>
      <c r="S29" s="78">
        <f>IF(RES_hh_tes_in!S29=0,"",RES_hh_tes_in!S29/RES_hh_fec_in!S29)</f>
        <v>0.62159776499386277</v>
      </c>
      <c r="T29" s="78">
        <f>IF(RES_hh_tes_in!T29=0,"",RES_hh_tes_in!T29/RES_hh_fec_in!T29)</f>
        <v>0.62436737219727045</v>
      </c>
      <c r="U29" s="78">
        <f>IF(RES_hh_tes_in!U29=0,"",RES_hh_tes_in!U29/RES_hh_fec_in!U29)</f>
        <v>0.62689289152655858</v>
      </c>
      <c r="V29" s="78">
        <f>IF(RES_hh_tes_in!V29=0,"",RES_hh_tes_in!V29/RES_hh_fec_in!V29)</f>
        <v>0.62868488703612579</v>
      </c>
      <c r="W29" s="78">
        <f>IF(RES_hh_tes_in!W29=0,"",RES_hh_tes_in!W29/RES_hh_fec_in!W29)</f>
        <v>0.62954613368361056</v>
      </c>
      <c r="X29" s="78">
        <f>IF(RES_hh_tes_in!X29=0,"",RES_hh_tes_in!X29/RES_hh_fec_in!X29)</f>
        <v>0.62992756122394233</v>
      </c>
      <c r="Y29" s="78">
        <f>IF(RES_hh_tes_in!Y29=0,"",RES_hh_tes_in!Y29/RES_hh_fec_in!Y29)</f>
        <v>0.62996570397797558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0.61317676989405112</v>
      </c>
      <c r="D30" s="78">
        <f>IF(RES_hh_tes_in!D30=0,"",RES_hh_tes_in!D30/RES_hh_fec_in!D30)</f>
        <v>0.61357599147779085</v>
      </c>
      <c r="E30" s="78">
        <f>IF(RES_hh_tes_in!E30=0,"",RES_hh_tes_in!E30/RES_hh_fec_in!E30)</f>
        <v>0.61397524902285239</v>
      </c>
      <c r="F30" s="78">
        <f>IF(RES_hh_tes_in!F30=0,"",RES_hh_tes_in!F30/RES_hh_fec_in!F30)</f>
        <v>0.61437451147173039</v>
      </c>
      <c r="G30" s="78">
        <f>IF(RES_hh_tes_in!G30=0,"",RES_hh_tes_in!G30/RES_hh_fec_in!G30)</f>
        <v>0.61477380703887052</v>
      </c>
      <c r="H30" s="78">
        <f>IF(RES_hh_tes_in!H30=0,"",RES_hh_tes_in!H30/RES_hh_fec_in!H30)</f>
        <v>0.61517313227118386</v>
      </c>
      <c r="I30" s="78">
        <f>IF(RES_hh_tes_in!I30=0,"",RES_hh_tes_in!I30/RES_hh_fec_in!I30)</f>
        <v>0.61557249412071058</v>
      </c>
      <c r="J30" s="78">
        <f>IF(RES_hh_tes_in!J30=0,"",RES_hh_tes_in!J30/RES_hh_fec_in!J30)</f>
        <v>0.61597192106750576</v>
      </c>
      <c r="K30" s="78">
        <f>IF(RES_hh_tes_in!K30=0,"",RES_hh_tes_in!K30/RES_hh_fec_in!K30)</f>
        <v>0.61637143732710686</v>
      </c>
      <c r="L30" s="78">
        <f>IF(RES_hh_tes_in!L30=0,"",RES_hh_tes_in!L30/RES_hh_fec_in!L30)</f>
        <v>0.61677104937816285</v>
      </c>
      <c r="M30" s="78">
        <f>IF(RES_hh_tes_in!M30=0,"",RES_hh_tes_in!M30/RES_hh_fec_in!M30)</f>
        <v>0.61707453192358008</v>
      </c>
      <c r="N30" s="78">
        <f>IF(RES_hh_tes_in!N30=0,"",RES_hh_tes_in!N30/RES_hh_fec_in!N30)</f>
        <v>0.61724416439114405</v>
      </c>
      <c r="O30" s="78">
        <f>IF(RES_hh_tes_in!O30=0,"",RES_hh_tes_in!O30/RES_hh_fec_in!O30)</f>
        <v>0.61734554926097551</v>
      </c>
      <c r="P30" s="78">
        <f>IF(RES_hh_tes_in!P30=0,"",RES_hh_tes_in!P30/RES_hh_fec_in!P30)</f>
        <v>0.61762844698007069</v>
      </c>
      <c r="Q30" s="78">
        <f>IF(RES_hh_tes_in!Q30=0,"",RES_hh_tes_in!Q30/RES_hh_fec_in!Q30)</f>
        <v>0.61877990678296768</v>
      </c>
      <c r="R30" s="78">
        <f>IF(RES_hh_tes_in!R30=0,"",RES_hh_tes_in!R30/RES_hh_fec_in!R30)</f>
        <v>0.62180450496313178</v>
      </c>
      <c r="S30" s="78">
        <f>IF(RES_hh_tes_in!S30=0,"",RES_hh_tes_in!S30/RES_hh_fec_in!S30)</f>
        <v>0.62607104631558996</v>
      </c>
      <c r="T30" s="78">
        <f>IF(RES_hh_tes_in!T30=0,"",RES_hh_tes_in!T30/RES_hh_fec_in!T30)</f>
        <v>0.63075227872708495</v>
      </c>
      <c r="U30" s="78">
        <f>IF(RES_hh_tes_in!U30=0,"",RES_hh_tes_in!U30/RES_hh_fec_in!U30)</f>
        <v>0.63502095008437065</v>
      </c>
      <c r="V30" s="78">
        <f>IF(RES_hh_tes_in!V30=0,"",RES_hh_tes_in!V30/RES_hh_fec_in!V30)</f>
        <v>0.63804980827419533</v>
      </c>
      <c r="W30" s="78">
        <f>IF(RES_hh_tes_in!W30=0,"",RES_hh_tes_in!W30/RES_hh_fec_in!W30)</f>
        <v>0.63950550051659583</v>
      </c>
      <c r="X30" s="78">
        <f>IF(RES_hh_tes_in!X30=0,"",RES_hh_tes_in!X30/RES_hh_fec_in!X30)</f>
        <v>0.63990296676623604</v>
      </c>
      <c r="Y30" s="78">
        <f>IF(RES_hh_tes_in!Y30=0,"",RES_hh_tes_in!Y30/RES_hh_fec_in!Y30)</f>
        <v>0.63994271339120012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0.57373252379342876</v>
      </c>
      <c r="D31" s="78">
        <f>IF(RES_hh_tes_in!D31=0,"",RES_hh_tes_in!D31/RES_hh_fec_in!D31)</f>
        <v>0.57401913792689818</v>
      </c>
      <c r="E31" s="78">
        <f>IF(RES_hh_tes_in!E31=0,"",RES_hh_tes_in!E31/RES_hh_fec_in!E31)</f>
        <v>0.57430577787816783</v>
      </c>
      <c r="F31" s="78">
        <f>IF(RES_hh_tes_in!F31=0,"",RES_hh_tes_in!F31/RES_hh_fec_in!F31)</f>
        <v>0.57459242135004651</v>
      </c>
      <c r="G31" s="78">
        <f>IF(RES_hh_tes_in!G31=0,"",RES_hh_tes_in!G31/RES_hh_fec_in!G31)</f>
        <v>0.5748790885986006</v>
      </c>
      <c r="H31" s="78">
        <f>IF(RES_hh_tes_in!H31=0,"",RES_hh_tes_in!H31/RES_hh_fec_in!H31)</f>
        <v>0.57516577714474548</v>
      </c>
      <c r="I31" s="78">
        <f>IF(RES_hh_tes_in!I31=0,"",RES_hh_tes_in!I31/RES_hh_fec_in!I31)</f>
        <v>0.57545249197957626</v>
      </c>
      <c r="J31" s="78">
        <f>IF(RES_hh_tes_in!J31=0,"",RES_hh_tes_in!J31/RES_hh_fec_in!J31)</f>
        <v>0.57573925354984912</v>
      </c>
      <c r="K31" s="78">
        <f>IF(RES_hh_tes_in!K31=0,"",RES_hh_tes_in!K31/RES_hh_fec_in!K31)</f>
        <v>0.5760260792406845</v>
      </c>
      <c r="L31" s="78">
        <f>IF(RES_hh_tes_in!L31=0,"",RES_hh_tes_in!L31/RES_hh_fec_in!L31)</f>
        <v>0.5763129737033148</v>
      </c>
      <c r="M31" s="78">
        <f>IF(RES_hh_tes_in!M31=0,"",RES_hh_tes_in!M31/RES_hh_fec_in!M31)</f>
        <v>0.5765308536735384</v>
      </c>
      <c r="N31" s="78">
        <f>IF(RES_hh_tes_in!N31=0,"",RES_hh_tes_in!N31/RES_hh_fec_in!N31)</f>
        <v>0.5766526383281747</v>
      </c>
      <c r="O31" s="78">
        <f>IF(RES_hh_tes_in!O31=0,"",RES_hh_tes_in!O31/RES_hh_fec_in!O31)</f>
        <v>0.57672542581712127</v>
      </c>
      <c r="P31" s="78">
        <f>IF(RES_hh_tes_in!P31=0,"",RES_hh_tes_in!P31/RES_hh_fec_in!P31)</f>
        <v>0.57692852727235688</v>
      </c>
      <c r="Q31" s="78">
        <f>IF(RES_hh_tes_in!Q31=0,"",RES_hh_tes_in!Q31/RES_hh_fec_in!Q31)</f>
        <v>0.57775519764057859</v>
      </c>
      <c r="R31" s="78">
        <f>IF(RES_hh_tes_in!R31=0,"",RES_hh_tes_in!R31/RES_hh_fec_in!R31)</f>
        <v>0.5799266548508335</v>
      </c>
      <c r="S31" s="78">
        <f>IF(RES_hh_tes_in!S31=0,"",RES_hh_tes_in!S31/RES_hh_fec_in!S31)</f>
        <v>0.58298974337723863</v>
      </c>
      <c r="T31" s="78">
        <f>IF(RES_hh_tes_in!T31=0,"",RES_hh_tes_in!T31/RES_hh_fec_in!T31)</f>
        <v>0.58635055207555919</v>
      </c>
      <c r="U31" s="78">
        <f>IF(RES_hh_tes_in!U31=0,"",RES_hh_tes_in!U31/RES_hh_fec_in!U31)</f>
        <v>0.58941516980156861</v>
      </c>
      <c r="V31" s="78">
        <f>IF(RES_hh_tes_in!V31=0,"",RES_hh_tes_in!V31/RES_hh_fec_in!V31)</f>
        <v>0.59158968541103629</v>
      </c>
      <c r="W31" s="78">
        <f>IF(RES_hh_tes_in!W31=0,"",RES_hh_tes_in!W31/RES_hh_fec_in!W31)</f>
        <v>0.59263477412278753</v>
      </c>
      <c r="X31" s="78">
        <f>IF(RES_hh_tes_in!X31=0,"",RES_hh_tes_in!X31/RES_hh_fec_in!X31)</f>
        <v>0.59301856846717049</v>
      </c>
      <c r="Y31" s="78">
        <f>IF(RES_hh_tes_in!Y31=0,"",RES_hh_tes_in!Y31/RES_hh_fec_in!Y31)</f>
        <v>0.59305694790160879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0.76867741820066116</v>
      </c>
      <c r="D32" s="81">
        <f>IF(RES_hh_tes_in!D32=0,"",RES_hh_tes_in!D32/RES_hh_fec_in!D32)</f>
        <v>0.76997746379533738</v>
      </c>
      <c r="E32" s="81">
        <f>IF(RES_hh_tes_in!E32=0,"",RES_hh_tes_in!E32/RES_hh_fec_in!E32)</f>
        <v>0.77133880684054246</v>
      </c>
      <c r="F32" s="81">
        <f>IF(RES_hh_tes_in!F32=0,"",RES_hh_tes_in!F32/RES_hh_fec_in!F32)</f>
        <v>0.77270850862900153</v>
      </c>
      <c r="G32" s="81">
        <f>IF(RES_hh_tes_in!G32=0,"",RES_hh_tes_in!G32/RES_hh_fec_in!G32)</f>
        <v>0.77413466176394075</v>
      </c>
      <c r="H32" s="81">
        <f>IF(RES_hh_tes_in!H32=0,"",RES_hh_tes_in!H32/RES_hh_fec_in!H32)</f>
        <v>0.77561138032297816</v>
      </c>
      <c r="I32" s="81">
        <f>IF(RES_hh_tes_in!I32=0,"",RES_hh_tes_in!I32/RES_hh_fec_in!I32)</f>
        <v>0.77715051432495419</v>
      </c>
      <c r="J32" s="81">
        <f>IF(RES_hh_tes_in!J32=0,"",RES_hh_tes_in!J32/RES_hh_fec_in!J32)</f>
        <v>0.77880060911437665</v>
      </c>
      <c r="K32" s="81">
        <f>IF(RES_hh_tes_in!K32=0,"",RES_hh_tes_in!K32/RES_hh_fec_in!K32)</f>
        <v>0.78060294100302119</v>
      </c>
      <c r="L32" s="81">
        <f>IF(RES_hh_tes_in!L32=0,"",RES_hh_tes_in!L32/RES_hh_fec_in!L32)</f>
        <v>0.78256855309653095</v>
      </c>
      <c r="M32" s="81">
        <f>IF(RES_hh_tes_in!M32=0,"",RES_hh_tes_in!M32/RES_hh_fec_in!M32)</f>
        <v>0.78537894403388431</v>
      </c>
      <c r="N32" s="81">
        <f>IF(RES_hh_tes_in!N32=0,"",RES_hh_tes_in!N32/RES_hh_fec_in!N32)</f>
        <v>0.78922813000034386</v>
      </c>
      <c r="O32" s="81">
        <f>IF(RES_hh_tes_in!O32=0,"",RES_hh_tes_in!O32/RES_hh_fec_in!O32)</f>
        <v>0.79457618869313462</v>
      </c>
      <c r="P32" s="81">
        <f>IF(RES_hh_tes_in!P32=0,"",RES_hh_tes_in!P32/RES_hh_fec_in!P32)</f>
        <v>0.8016487740756546</v>
      </c>
      <c r="Q32" s="81">
        <f>IF(RES_hh_tes_in!Q32=0,"",RES_hh_tes_in!Q32/RES_hh_fec_in!Q32)</f>
        <v>0.8108007685442703</v>
      </c>
      <c r="R32" s="81">
        <f>IF(RES_hh_tes_in!R32=0,"",RES_hh_tes_in!R32/RES_hh_fec_in!R32)</f>
        <v>0.82325444492353561</v>
      </c>
      <c r="S32" s="81">
        <f>IF(RES_hh_tes_in!S32=0,"",RES_hh_tes_in!S32/RES_hh_fec_in!S32)</f>
        <v>0.83883805945941148</v>
      </c>
      <c r="T32" s="81">
        <f>IF(RES_hh_tes_in!T32=0,"",RES_hh_tes_in!T32/RES_hh_fec_in!T32)</f>
        <v>0.85561467626682219</v>
      </c>
      <c r="U32" s="81">
        <f>IF(RES_hh_tes_in!U32=0,"",RES_hh_tes_in!U32/RES_hh_fec_in!U32)</f>
        <v>0.87164735946073846</v>
      </c>
      <c r="V32" s="81">
        <f>IF(RES_hh_tes_in!V32=0,"",RES_hh_tes_in!V32/RES_hh_fec_in!V32)</f>
        <v>0.88499917315610832</v>
      </c>
      <c r="W32" s="81">
        <f>IF(RES_hh_tes_in!W32=0,"",RES_hh_tes_in!W32/RES_hh_fec_in!W32)</f>
        <v>0.89499713743310882</v>
      </c>
      <c r="X32" s="81">
        <f>IF(RES_hh_tes_in!X32=0,"",RES_hh_tes_in!X32/RES_hh_fec_in!X32)</f>
        <v>0.90194755467173138</v>
      </c>
      <c r="Y32" s="81">
        <f>IF(RES_hh_tes_in!Y32=0,"",RES_hh_tes_in!Y32/RES_hh_fec_in!Y32)</f>
        <v>0.90811115565705502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37.222373528515156</v>
      </c>
      <c r="D3" s="65">
        <f t="shared" si="0"/>
        <v>45.504622613610017</v>
      </c>
      <c r="E3" s="65">
        <f t="shared" si="0"/>
        <v>55.833068755800461</v>
      </c>
      <c r="F3" s="65">
        <f t="shared" si="0"/>
        <v>40.530671604367612</v>
      </c>
      <c r="G3" s="65">
        <f t="shared" si="0"/>
        <v>8.7144171264116075</v>
      </c>
      <c r="H3" s="65">
        <f t="shared" si="0"/>
        <v>14.14846507778133</v>
      </c>
      <c r="I3" s="65">
        <f t="shared" si="0"/>
        <v>8.4167725228243082</v>
      </c>
      <c r="J3" s="65">
        <f t="shared" si="0"/>
        <v>36.72983036630869</v>
      </c>
      <c r="K3" s="65">
        <f t="shared" si="0"/>
        <v>48.411842149523665</v>
      </c>
      <c r="L3" s="65">
        <f t="shared" si="0"/>
        <v>56.953822576690271</v>
      </c>
      <c r="M3" s="65">
        <f t="shared" si="0"/>
        <v>21.625283548271792</v>
      </c>
      <c r="N3" s="65">
        <f t="shared" si="0"/>
        <v>21.852946671999995</v>
      </c>
      <c r="O3" s="65">
        <f t="shared" si="0"/>
        <v>10.911427423391331</v>
      </c>
      <c r="P3" s="65">
        <f t="shared" si="0"/>
        <v>3.9485474811814822</v>
      </c>
      <c r="Q3" s="65">
        <f t="shared" si="0"/>
        <v>9.7510147189185403</v>
      </c>
      <c r="R3" s="65">
        <f t="shared" ref="R3:V3" si="1">SUM(R4,R15,R17,R27)</f>
        <v>12.872088354952918</v>
      </c>
      <c r="S3" s="65">
        <f t="shared" si="1"/>
        <v>14.761782433080226</v>
      </c>
      <c r="T3" s="65">
        <f t="shared" si="1"/>
        <v>15.510791907481405</v>
      </c>
      <c r="U3" s="65">
        <f t="shared" si="1"/>
        <v>15.615216817662944</v>
      </c>
      <c r="V3" s="65">
        <f t="shared" si="1"/>
        <v>7.8267583819741837</v>
      </c>
      <c r="W3" s="65">
        <f t="shared" ref="W3:Y3" si="2">SUM(W4,W15,W17,W27)</f>
        <v>7.410469339620696</v>
      </c>
      <c r="X3" s="65">
        <f t="shared" si="2"/>
        <v>11.720223547988171</v>
      </c>
      <c r="Y3" s="65">
        <f t="shared" si="2"/>
        <v>8.0204587816849333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32.713385774707795</v>
      </c>
      <c r="D4" s="69">
        <f t="shared" si="3"/>
        <v>39.103263584811799</v>
      </c>
      <c r="E4" s="69">
        <f t="shared" si="3"/>
        <v>50.508984758754117</v>
      </c>
      <c r="F4" s="69">
        <f t="shared" si="3"/>
        <v>35.850111756303122</v>
      </c>
      <c r="G4" s="69">
        <f t="shared" si="3"/>
        <v>5.2492314495963388</v>
      </c>
      <c r="H4" s="69">
        <f t="shared" si="3"/>
        <v>9.7613429890748922</v>
      </c>
      <c r="I4" s="69">
        <f t="shared" si="3"/>
        <v>5.015794476733527</v>
      </c>
      <c r="J4" s="69">
        <f t="shared" si="3"/>
        <v>30.34702401829815</v>
      </c>
      <c r="K4" s="69">
        <f t="shared" si="3"/>
        <v>38.911832285255187</v>
      </c>
      <c r="L4" s="69">
        <f t="shared" si="3"/>
        <v>47.238280631883676</v>
      </c>
      <c r="M4" s="69">
        <f t="shared" si="3"/>
        <v>17.226021929594729</v>
      </c>
      <c r="N4" s="69">
        <f t="shared" si="3"/>
        <v>16.874471256471132</v>
      </c>
      <c r="O4" s="69">
        <f t="shared" si="3"/>
        <v>7.9700101523768438</v>
      </c>
      <c r="P4" s="69">
        <f t="shared" si="3"/>
        <v>2.0926145414807502</v>
      </c>
      <c r="Q4" s="69">
        <f t="shared" si="3"/>
        <v>6.2918453888414465</v>
      </c>
      <c r="R4" s="69">
        <f t="shared" ref="R4:V4" si="4">SUM(R5:R14)</f>
        <v>9.0157566806964464</v>
      </c>
      <c r="S4" s="69">
        <f t="shared" si="4"/>
        <v>11.479044848135079</v>
      </c>
      <c r="T4" s="69">
        <f t="shared" si="4"/>
        <v>12.086527932458436</v>
      </c>
      <c r="U4" s="69">
        <f t="shared" si="4"/>
        <v>11.580695067288783</v>
      </c>
      <c r="V4" s="69">
        <f t="shared" si="4"/>
        <v>5.0653109116763497</v>
      </c>
      <c r="W4" s="69">
        <f t="shared" ref="W4:Y4" si="5">SUM(W5:W14)</f>
        <v>5.2516817435205629</v>
      </c>
      <c r="X4" s="69">
        <f t="shared" si="5"/>
        <v>8.1159434652757216</v>
      </c>
      <c r="Y4" s="69">
        <f t="shared" si="5"/>
        <v>5.4255971274492847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1.9782058991663494</v>
      </c>
      <c r="D6" s="72">
        <v>2.2223911775393468</v>
      </c>
      <c r="E6" s="72">
        <v>2.5052988526837732</v>
      </c>
      <c r="F6" s="72">
        <v>1.7057510749307185</v>
      </c>
      <c r="G6" s="72">
        <v>0</v>
      </c>
      <c r="H6" s="72">
        <v>0</v>
      </c>
      <c r="I6" s="72">
        <v>0.65497731819401195</v>
      </c>
      <c r="J6" s="72">
        <v>2.103458177728831</v>
      </c>
      <c r="K6" s="72">
        <v>1.3837971107010023</v>
      </c>
      <c r="L6" s="72">
        <v>1.6255267597327876</v>
      </c>
      <c r="M6" s="72">
        <v>1.563322862865123</v>
      </c>
      <c r="N6" s="72">
        <v>0.80209233618091713</v>
      </c>
      <c r="O6" s="72">
        <v>0.80816533471787655</v>
      </c>
      <c r="P6" s="72">
        <v>0.24052494320693626</v>
      </c>
      <c r="Q6" s="72">
        <v>1.078581183263297</v>
      </c>
      <c r="R6" s="72">
        <v>1.2902738134076015</v>
      </c>
      <c r="S6" s="72">
        <v>0.83909987280114229</v>
      </c>
      <c r="T6" s="72">
        <v>0.63871521968156497</v>
      </c>
      <c r="U6" s="72">
        <v>0</v>
      </c>
      <c r="V6" s="72">
        <v>0.17579430533291579</v>
      </c>
      <c r="W6" s="72">
        <v>6.8116365996838096E-2</v>
      </c>
      <c r="X6" s="72">
        <v>0.91391429923270018</v>
      </c>
      <c r="Y6" s="72">
        <v>0.40176946924708551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25.863261809216446</v>
      </c>
      <c r="D7" s="72">
        <v>27.582070488519367</v>
      </c>
      <c r="E7" s="72">
        <v>38.09471789597881</v>
      </c>
      <c r="F7" s="72">
        <v>24.323879031925625</v>
      </c>
      <c r="G7" s="72">
        <v>0</v>
      </c>
      <c r="H7" s="72">
        <v>3.6534133739119765</v>
      </c>
      <c r="I7" s="72">
        <v>0</v>
      </c>
      <c r="J7" s="72">
        <v>18.975745126246473</v>
      </c>
      <c r="K7" s="72">
        <v>26.76577607057806</v>
      </c>
      <c r="L7" s="72">
        <v>34.155097151187604</v>
      </c>
      <c r="M7" s="72">
        <v>8.7997531874306603</v>
      </c>
      <c r="N7" s="72">
        <v>9.7688655752388982</v>
      </c>
      <c r="O7" s="72">
        <v>3.9406811701938431</v>
      </c>
      <c r="P7" s="72">
        <v>0</v>
      </c>
      <c r="Q7" s="72">
        <v>0</v>
      </c>
      <c r="R7" s="72">
        <v>0</v>
      </c>
      <c r="S7" s="72">
        <v>4.7243469699549303</v>
      </c>
      <c r="T7" s="72">
        <v>7.1085717281364076</v>
      </c>
      <c r="U7" s="72">
        <v>7.999895324986662</v>
      </c>
      <c r="V7" s="72">
        <v>2.5575550989251279</v>
      </c>
      <c r="W7" s="72">
        <v>3.4485565987249616</v>
      </c>
      <c r="X7" s="72">
        <v>5.3703492810654634</v>
      </c>
      <c r="Y7" s="72">
        <v>4.7288279440444025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4.8719180663249988</v>
      </c>
      <c r="D8" s="72">
        <v>9.2988019187530888</v>
      </c>
      <c r="E8" s="72">
        <v>9.9089680100915363</v>
      </c>
      <c r="F8" s="72">
        <v>9.8204816494467799</v>
      </c>
      <c r="G8" s="72">
        <v>5.2492314495963388</v>
      </c>
      <c r="H8" s="72">
        <v>6.1079296151629157</v>
      </c>
      <c r="I8" s="72">
        <v>4.3608171585395148</v>
      </c>
      <c r="J8" s="72">
        <v>9.2678207143228466</v>
      </c>
      <c r="K8" s="72">
        <v>10.762259103976126</v>
      </c>
      <c r="L8" s="72">
        <v>11.457656720963287</v>
      </c>
      <c r="M8" s="72">
        <v>6.8629458792989464</v>
      </c>
      <c r="N8" s="72">
        <v>6.3035133450513152</v>
      </c>
      <c r="O8" s="72">
        <v>3.2211636474651244</v>
      </c>
      <c r="P8" s="72">
        <v>1.8520895982738141</v>
      </c>
      <c r="Q8" s="72">
        <v>5.2132642055781497</v>
      </c>
      <c r="R8" s="72">
        <v>7.7254828672888447</v>
      </c>
      <c r="S8" s="72">
        <v>5.9155980053790049</v>
      </c>
      <c r="T8" s="72">
        <v>4.3392409846404636</v>
      </c>
      <c r="U8" s="72">
        <v>3.5807997423021218</v>
      </c>
      <c r="V8" s="72">
        <v>2.3319615074183062</v>
      </c>
      <c r="W8" s="72">
        <v>1.7350087787987634</v>
      </c>
      <c r="X8" s="72">
        <v>1.8316798849775588</v>
      </c>
      <c r="Y8" s="72">
        <v>0.29499971415779702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2.613574485909993</v>
      </c>
      <c r="D17" s="69">
        <f t="shared" si="7"/>
        <v>4.0793628765447201</v>
      </c>
      <c r="E17" s="69">
        <f t="shared" si="7"/>
        <v>3.4864511541423751</v>
      </c>
      <c r="F17" s="69">
        <f t="shared" si="7"/>
        <v>2.9075189961809293</v>
      </c>
      <c r="G17" s="69">
        <f t="shared" si="7"/>
        <v>1.3145856892956362</v>
      </c>
      <c r="H17" s="69">
        <f t="shared" si="7"/>
        <v>1.7943936321220129</v>
      </c>
      <c r="I17" s="69">
        <f t="shared" si="7"/>
        <v>1.2549642442700006</v>
      </c>
      <c r="J17" s="69">
        <f t="shared" si="7"/>
        <v>4.1310946818481646</v>
      </c>
      <c r="K17" s="69">
        <f t="shared" si="7"/>
        <v>5.522753734456133</v>
      </c>
      <c r="L17" s="69">
        <f t="shared" si="7"/>
        <v>6.5402803598748109</v>
      </c>
      <c r="M17" s="69">
        <f t="shared" si="7"/>
        <v>2.7088030316244498</v>
      </c>
      <c r="N17" s="69">
        <f t="shared" si="7"/>
        <v>3.1851981602906121</v>
      </c>
      <c r="O17" s="69">
        <f t="shared" si="7"/>
        <v>1.6289861817362401</v>
      </c>
      <c r="P17" s="69">
        <f t="shared" si="7"/>
        <v>0.77009808966839133</v>
      </c>
      <c r="Q17" s="69">
        <f t="shared" si="7"/>
        <v>1.9765670434448106</v>
      </c>
      <c r="R17" s="69">
        <f t="shared" ref="R17:V17" si="8">SUM(R18:R26)</f>
        <v>2.3740664858096507</v>
      </c>
      <c r="S17" s="69">
        <f t="shared" si="8"/>
        <v>2.1222884988200672</v>
      </c>
      <c r="T17" s="69">
        <f t="shared" si="8"/>
        <v>2.3286368930895742</v>
      </c>
      <c r="U17" s="69">
        <f t="shared" si="8"/>
        <v>2.7296746883966669</v>
      </c>
      <c r="V17" s="69">
        <f t="shared" si="8"/>
        <v>1.5146847069753666</v>
      </c>
      <c r="W17" s="69">
        <f t="shared" ref="W17:Y17" si="9">SUM(W18:W26)</f>
        <v>1.1816606557264269</v>
      </c>
      <c r="X17" s="69">
        <f t="shared" si="9"/>
        <v>2.5470837738420213</v>
      </c>
      <c r="Y17" s="69">
        <f t="shared" si="9"/>
        <v>1.8290585626502009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0.62709851511391657</v>
      </c>
      <c r="D19" s="72">
        <v>0.65932635574406195</v>
      </c>
      <c r="E19" s="72">
        <v>0.32561749303907839</v>
      </c>
      <c r="F19" s="72">
        <v>0.33242714531772438</v>
      </c>
      <c r="G19" s="72">
        <v>0.54750076056144181</v>
      </c>
      <c r="H19" s="72">
        <v>0.64690669992527261</v>
      </c>
      <c r="I19" s="72">
        <v>0.49181480843078451</v>
      </c>
      <c r="J19" s="72">
        <v>0.38674510186737482</v>
      </c>
      <c r="K19" s="72">
        <v>0.64481448624627358</v>
      </c>
      <c r="L19" s="72">
        <v>0.59386612087465018</v>
      </c>
      <c r="M19" s="72">
        <v>0.38350152490691269</v>
      </c>
      <c r="N19" s="72">
        <v>0.33619537792149123</v>
      </c>
      <c r="O19" s="72">
        <v>0.23497161858944099</v>
      </c>
      <c r="P19" s="72">
        <v>0.26924596275437662</v>
      </c>
      <c r="Q19" s="72">
        <v>0.65556321073328006</v>
      </c>
      <c r="R19" s="72">
        <v>0.52703464766039521</v>
      </c>
      <c r="S19" s="72">
        <v>0.28615719873742557</v>
      </c>
      <c r="T19" s="72">
        <v>0.25525028242485137</v>
      </c>
      <c r="U19" s="72">
        <v>0.28334900848350619</v>
      </c>
      <c r="V19" s="72">
        <v>0.17602354403070969</v>
      </c>
      <c r="W19" s="72">
        <v>0.29616106689705279</v>
      </c>
      <c r="X19" s="72">
        <v>0.7346201780140732</v>
      </c>
      <c r="Y19" s="72">
        <v>0.49062031194965566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1.3126951775835844</v>
      </c>
      <c r="D20" s="72">
        <v>1.8990625175457325</v>
      </c>
      <c r="E20" s="72">
        <v>1.5672517764821163</v>
      </c>
      <c r="F20" s="72">
        <v>0.88794372610541705</v>
      </c>
      <c r="G20" s="72">
        <v>0</v>
      </c>
      <c r="H20" s="72">
        <v>9.1905052354465211E-4</v>
      </c>
      <c r="I20" s="72">
        <v>0</v>
      </c>
      <c r="J20" s="72">
        <v>2.0480530431363966</v>
      </c>
      <c r="K20" s="72">
        <v>2.7195808380800037</v>
      </c>
      <c r="L20" s="72">
        <v>3.7166806815735716</v>
      </c>
      <c r="M20" s="72">
        <v>0.93724850902239309</v>
      </c>
      <c r="N20" s="72">
        <v>1.4661133766568086</v>
      </c>
      <c r="O20" s="72">
        <v>0.65909793587625587</v>
      </c>
      <c r="P20" s="72">
        <v>0</v>
      </c>
      <c r="Q20" s="72">
        <v>0</v>
      </c>
      <c r="R20" s="72">
        <v>0</v>
      </c>
      <c r="S20" s="72">
        <v>0.35639469723368833</v>
      </c>
      <c r="T20" s="72">
        <v>0.8492153027948437</v>
      </c>
      <c r="U20" s="72">
        <v>1.348397185022141</v>
      </c>
      <c r="V20" s="72">
        <v>0.63266976767113414</v>
      </c>
      <c r="W20" s="72">
        <v>0.3874912102404528</v>
      </c>
      <c r="X20" s="72">
        <v>1.1529784921109505</v>
      </c>
      <c r="Y20" s="72">
        <v>1.2417142061706723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0.67378079321249218</v>
      </c>
      <c r="D21" s="72">
        <v>1.5209740032549257</v>
      </c>
      <c r="E21" s="72">
        <v>1.5935818846211802</v>
      </c>
      <c r="F21" s="72">
        <v>1.6871481247577877</v>
      </c>
      <c r="G21" s="72">
        <v>0.76708492873419454</v>
      </c>
      <c r="H21" s="72">
        <v>1.1465678816731955</v>
      </c>
      <c r="I21" s="72">
        <v>0.76314943583921613</v>
      </c>
      <c r="J21" s="72">
        <v>1.6962965368443936</v>
      </c>
      <c r="K21" s="72">
        <v>2.1583584101298552</v>
      </c>
      <c r="L21" s="72">
        <v>2.2297335574265889</v>
      </c>
      <c r="M21" s="72">
        <v>1.3880529976951439</v>
      </c>
      <c r="N21" s="72">
        <v>1.3828894057123122</v>
      </c>
      <c r="O21" s="72">
        <v>0.73491662727054308</v>
      </c>
      <c r="P21" s="72">
        <v>0.50085212691401471</v>
      </c>
      <c r="Q21" s="72">
        <v>1.3210038327115305</v>
      </c>
      <c r="R21" s="72">
        <v>1.8470318381492556</v>
      </c>
      <c r="S21" s="72">
        <v>1.4797366028489534</v>
      </c>
      <c r="T21" s="72">
        <v>1.224171307869879</v>
      </c>
      <c r="U21" s="72">
        <v>1.0979284948910197</v>
      </c>
      <c r="V21" s="72">
        <v>0.70599139527352273</v>
      </c>
      <c r="W21" s="72">
        <v>0.49800837858892127</v>
      </c>
      <c r="X21" s="72">
        <v>0.65948510371699798</v>
      </c>
      <c r="Y21" s="72">
        <v>9.6724044529872974E-2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1.8954132678973703</v>
      </c>
      <c r="D27" s="69">
        <f t="shared" si="10"/>
        <v>2.3219961522535004</v>
      </c>
      <c r="E27" s="69">
        <f t="shared" si="10"/>
        <v>1.8376328429039701</v>
      </c>
      <c r="F27" s="69">
        <f t="shared" si="10"/>
        <v>1.7730408518835612</v>
      </c>
      <c r="G27" s="69">
        <f t="shared" si="10"/>
        <v>2.1505999875196316</v>
      </c>
      <c r="H27" s="69">
        <f t="shared" si="10"/>
        <v>2.5927284565844251</v>
      </c>
      <c r="I27" s="69">
        <f t="shared" si="10"/>
        <v>2.1460138018207808</v>
      </c>
      <c r="J27" s="69">
        <f t="shared" si="10"/>
        <v>2.2517116661623815</v>
      </c>
      <c r="K27" s="69">
        <f t="shared" si="10"/>
        <v>3.9772561298123459</v>
      </c>
      <c r="L27" s="69">
        <f t="shared" si="10"/>
        <v>3.1752615849317838</v>
      </c>
      <c r="M27" s="69">
        <f t="shared" si="10"/>
        <v>1.6904585870526132</v>
      </c>
      <c r="N27" s="69">
        <f t="shared" si="10"/>
        <v>1.7932772552382508</v>
      </c>
      <c r="O27" s="69">
        <f t="shared" si="10"/>
        <v>1.3124310892782478</v>
      </c>
      <c r="P27" s="69">
        <f t="shared" si="10"/>
        <v>1.0858348500323407</v>
      </c>
      <c r="Q27" s="69">
        <f t="shared" si="10"/>
        <v>1.4826022866322823</v>
      </c>
      <c r="R27" s="69">
        <f t="shared" ref="R27:V27" si="11">SUM(R28:R32)</f>
        <v>1.4822651884468212</v>
      </c>
      <c r="S27" s="69">
        <f t="shared" si="11"/>
        <v>1.1604490861250796</v>
      </c>
      <c r="T27" s="69">
        <f t="shared" si="11"/>
        <v>1.0956270819333931</v>
      </c>
      <c r="U27" s="69">
        <f t="shared" si="11"/>
        <v>1.3048470619774948</v>
      </c>
      <c r="V27" s="69">
        <f t="shared" si="11"/>
        <v>1.2467627633224669</v>
      </c>
      <c r="W27" s="69">
        <f t="shared" ref="W27:Y27" si="12">SUM(W28:W32)</f>
        <v>0.97712694037370629</v>
      </c>
      <c r="X27" s="69">
        <f t="shared" si="12"/>
        <v>1.057196308870429</v>
      </c>
      <c r="Y27" s="69">
        <f t="shared" si="12"/>
        <v>0.76580309158544824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1.6256823706161059</v>
      </c>
      <c r="D29" s="72">
        <v>1.7618739976228426</v>
      </c>
      <c r="E29" s="72">
        <v>1.1985748703375712</v>
      </c>
      <c r="F29" s="72">
        <v>1.1692793357970421</v>
      </c>
      <c r="G29" s="72">
        <v>1.8481278121461961</v>
      </c>
      <c r="H29" s="72">
        <v>2.1982898149286454</v>
      </c>
      <c r="I29" s="72">
        <v>1.8653882647591136</v>
      </c>
      <c r="J29" s="72">
        <v>1.6400396403521704</v>
      </c>
      <c r="K29" s="72">
        <v>3.3590182407096592</v>
      </c>
      <c r="L29" s="72">
        <v>2.5685676462901448</v>
      </c>
      <c r="M29" s="72">
        <v>1.301283322001324</v>
      </c>
      <c r="N29" s="72">
        <v>1.3800313673251705</v>
      </c>
      <c r="O29" s="72">
        <v>1.074224932837448</v>
      </c>
      <c r="P29" s="72">
        <v>0.90285286817623756</v>
      </c>
      <c r="Q29" s="72">
        <v>1.0859164333135845</v>
      </c>
      <c r="R29" s="72">
        <v>1.0417152357045272</v>
      </c>
      <c r="S29" s="72">
        <v>0.86175098655433913</v>
      </c>
      <c r="T29" s="72">
        <v>0.82451081289440309</v>
      </c>
      <c r="U29" s="72">
        <v>1.0429934455846792</v>
      </c>
      <c r="V29" s="72">
        <v>1.004335452978113</v>
      </c>
      <c r="W29" s="72">
        <v>0.86228023808089993</v>
      </c>
      <c r="X29" s="72">
        <v>0.9010211357851452</v>
      </c>
      <c r="Y29" s="72">
        <v>0.72252961003522786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0.26973089728126448</v>
      </c>
      <c r="D30" s="72">
        <v>0.56012215463065784</v>
      </c>
      <c r="E30" s="72">
        <v>0.63905797256639896</v>
      </c>
      <c r="F30" s="72">
        <v>0.60376151608651907</v>
      </c>
      <c r="G30" s="72">
        <v>0.30247217537343529</v>
      </c>
      <c r="H30" s="72">
        <v>0.39443864165577952</v>
      </c>
      <c r="I30" s="72">
        <v>0.2806255370616671</v>
      </c>
      <c r="J30" s="72">
        <v>0.61167202581021118</v>
      </c>
      <c r="K30" s="72">
        <v>0.61823788910268684</v>
      </c>
      <c r="L30" s="72">
        <v>0.60669393864163901</v>
      </c>
      <c r="M30" s="72">
        <v>0.3891752650512893</v>
      </c>
      <c r="N30" s="72">
        <v>0.41324588791308037</v>
      </c>
      <c r="O30" s="72">
        <v>0.23820615644079976</v>
      </c>
      <c r="P30" s="72">
        <v>0.18298198185610307</v>
      </c>
      <c r="Q30" s="72">
        <v>0.39668585331869799</v>
      </c>
      <c r="R30" s="72">
        <v>0.44054995274229397</v>
      </c>
      <c r="S30" s="72">
        <v>0.29869809957074051</v>
      </c>
      <c r="T30" s="72">
        <v>0.27111626903898994</v>
      </c>
      <c r="U30" s="72">
        <v>0.26185361639281551</v>
      </c>
      <c r="V30" s="72">
        <v>0.24242731034435386</v>
      </c>
      <c r="W30" s="72">
        <v>0.11484670229280634</v>
      </c>
      <c r="X30" s="72">
        <v>0.15617517308528378</v>
      </c>
      <c r="Y30" s="72">
        <v>4.3273481550220358E-2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19460.886334882638</v>
      </c>
      <c r="D3" s="65">
        <f>IF(RES_hh_fec_in!D3=0,0,1000*11630*RES_hh_fec_in!D3/RES_hh_num_in!D3)</f>
        <v>18273.920712748073</v>
      </c>
      <c r="E3" s="65">
        <f>IF(RES_hh_fec_in!E3=0,0,1000*11630*RES_hh_fec_in!E3/RES_hh_num_in!E3)</f>
        <v>20423.938240655651</v>
      </c>
      <c r="F3" s="65">
        <f>IF(RES_hh_fec_in!F3=0,0,1000*11630*RES_hh_fec_in!F3/RES_hh_num_in!F3)</f>
        <v>18969.78287404159</v>
      </c>
      <c r="G3" s="65">
        <f>IF(RES_hh_fec_in!G3=0,0,1000*11630*RES_hh_fec_in!G3/RES_hh_num_in!G3)</f>
        <v>19244.959038192581</v>
      </c>
      <c r="H3" s="65">
        <f>IF(RES_hh_fec_in!H3=0,0,1000*11630*RES_hh_fec_in!H3/RES_hh_num_in!H3)</f>
        <v>15642.601237619412</v>
      </c>
      <c r="I3" s="65">
        <f>IF(RES_hh_fec_in!I3=0,0,1000*11630*RES_hh_fec_in!I3/RES_hh_num_in!I3)</f>
        <v>16288.842150058548</v>
      </c>
      <c r="J3" s="65">
        <f>IF(RES_hh_fec_in!J3=0,0,1000*11630*RES_hh_fec_in!J3/RES_hh_num_in!J3)</f>
        <v>16297.458632111438</v>
      </c>
      <c r="K3" s="65">
        <f>IF(RES_hh_fec_in!K3=0,0,1000*11630*RES_hh_fec_in!K3/RES_hh_num_in!K3)</f>
        <v>14751.590601542604</v>
      </c>
      <c r="L3" s="65">
        <f>IF(RES_hh_fec_in!L3=0,0,1000*11630*RES_hh_fec_in!L3/RES_hh_num_in!L3)</f>
        <v>14539.424982804045</v>
      </c>
      <c r="M3" s="65">
        <f>IF(RES_hh_fec_in!M3=0,0,1000*11630*RES_hh_fec_in!M3/RES_hh_num_in!M3)</f>
        <v>13487.072668502387</v>
      </c>
      <c r="N3" s="65">
        <f>IF(RES_hh_fec_in!N3=0,0,1000*11630*RES_hh_fec_in!N3/RES_hh_num_in!N3)</f>
        <v>11946.276644132116</v>
      </c>
      <c r="O3" s="65">
        <f>IF(RES_hh_fec_in!O3=0,0,1000*11630*RES_hh_fec_in!O3/RES_hh_num_in!O3)</f>
        <v>11082.530143894119</v>
      </c>
      <c r="P3" s="65">
        <f>IF(RES_hh_fec_in!P3=0,0,1000*11630*RES_hh_fec_in!P3/RES_hh_num_in!P3)</f>
        <v>7912.6155066401561</v>
      </c>
      <c r="Q3" s="65">
        <f>IF(RES_hh_fec_in!Q3=0,0,1000*11630*RES_hh_fec_in!Q3/RES_hh_num_in!Q3)</f>
        <v>9115.0844085967292</v>
      </c>
      <c r="R3" s="65">
        <f>IF(RES_hh_fec_in!R3=0,0,1000*11630*RES_hh_fec_in!R3/RES_hh_num_in!R3)</f>
        <v>9268.9875693582599</v>
      </c>
      <c r="S3" s="65">
        <f>IF(RES_hh_fec_in!S3=0,0,1000*11630*RES_hh_fec_in!S3/RES_hh_num_in!S3)</f>
        <v>9214.2883175057559</v>
      </c>
      <c r="T3" s="65">
        <f>IF(RES_hh_fec_in!T3=0,0,1000*11630*RES_hh_fec_in!T3/RES_hh_num_in!T3)</f>
        <v>8538.7615085465441</v>
      </c>
      <c r="U3" s="65">
        <f>IF(RES_hh_fec_in!U3=0,0,1000*11630*RES_hh_fec_in!U3/RES_hh_num_in!U3)</f>
        <v>8026.9276514321282</v>
      </c>
      <c r="V3" s="65">
        <f>IF(RES_hh_fec_in!V3=0,0,1000*11630*RES_hh_fec_in!V3/RES_hh_num_in!V3)</f>
        <v>7879.3922273065682</v>
      </c>
      <c r="W3" s="65">
        <f>IF(RES_hh_fec_in!W3=0,0,1000*11630*RES_hh_fec_in!W3/RES_hh_num_in!W3)</f>
        <v>7625.1470978177058</v>
      </c>
      <c r="X3" s="65">
        <f>IF(RES_hh_fec_in!X3=0,0,1000*11630*RES_hh_fec_in!X3/RES_hh_num_in!X3)</f>
        <v>5882.5500472704416</v>
      </c>
      <c r="Y3" s="65">
        <f>IF(RES_hh_fec_in!Y3=0,0,1000*11630*RES_hh_fec_in!Y3/RES_hh_num_in!Y3)</f>
        <v>5605.2930301325805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16407.633492947185</v>
      </c>
      <c r="D4" s="69">
        <f>IF(RES_hh_fec_in!D4=0,0,1000*11630*RES_hh_fec_in!D4/RES_hh_num_in!D4)</f>
        <v>14975.373142757959</v>
      </c>
      <c r="E4" s="69">
        <f>IF(RES_hh_fec_in!E4=0,0,1000*11630*RES_hh_fec_in!E4/RES_hh_num_in!E4)</f>
        <v>16731.708192070579</v>
      </c>
      <c r="F4" s="69">
        <f>IF(RES_hh_fec_in!F4=0,0,1000*11630*RES_hh_fec_in!F4/RES_hh_num_in!F4)</f>
        <v>15335.581594917579</v>
      </c>
      <c r="G4" s="69">
        <f>IF(RES_hh_fec_in!G4=0,0,1000*11630*RES_hh_fec_in!G4/RES_hh_num_in!G4)</f>
        <v>15779.395297747502</v>
      </c>
      <c r="H4" s="69">
        <f>IF(RES_hh_fec_in!H4=0,0,1000*11630*RES_hh_fec_in!H4/RES_hh_num_in!H4)</f>
        <v>12190.565071994</v>
      </c>
      <c r="I4" s="69">
        <f>IF(RES_hh_fec_in!I4=0,0,1000*11630*RES_hh_fec_in!I4/RES_hh_num_in!I4)</f>
        <v>12918.231895146408</v>
      </c>
      <c r="J4" s="69">
        <f>IF(RES_hh_fec_in!J4=0,0,1000*11630*RES_hh_fec_in!J4/RES_hh_num_in!J4)</f>
        <v>12795.471674852279</v>
      </c>
      <c r="K4" s="69">
        <f>IF(RES_hh_fec_in!K4=0,0,1000*11630*RES_hh_fec_in!K4/RES_hh_num_in!K4)</f>
        <v>11502.898387198577</v>
      </c>
      <c r="L4" s="69">
        <f>IF(RES_hh_fec_in!L4=0,0,1000*11630*RES_hh_fec_in!L4/RES_hh_num_in!L4)</f>
        <v>11396.934141835773</v>
      </c>
      <c r="M4" s="69">
        <f>IF(RES_hh_fec_in!M4=0,0,1000*11630*RES_hh_fec_in!M4/RES_hh_num_in!M4)</f>
        <v>10367.025857452974</v>
      </c>
      <c r="N4" s="69">
        <f>IF(RES_hh_fec_in!N4=0,0,1000*11630*RES_hh_fec_in!N4/RES_hh_num_in!N4)</f>
        <v>8960.6276851193234</v>
      </c>
      <c r="O4" s="69">
        <f>IF(RES_hh_fec_in!O4=0,0,1000*11630*RES_hh_fec_in!O4/RES_hh_num_in!O4)</f>
        <v>8115.5942212468208</v>
      </c>
      <c r="P4" s="69">
        <f>IF(RES_hh_fec_in!P4=0,0,1000*11630*RES_hh_fec_in!P4/RES_hh_num_in!P4)</f>
        <v>5154.0010504899865</v>
      </c>
      <c r="Q4" s="69">
        <f>IF(RES_hh_fec_in!Q4=0,0,1000*11630*RES_hh_fec_in!Q4/RES_hh_num_in!Q4)</f>
        <v>6286.5972891785323</v>
      </c>
      <c r="R4" s="69">
        <f>IF(RES_hh_fec_in!R4=0,0,1000*11630*RES_hh_fec_in!R4/RES_hh_num_in!R4)</f>
        <v>6568.6821102260483</v>
      </c>
      <c r="S4" s="69">
        <f>IF(RES_hh_fec_in!S4=0,0,1000*11630*RES_hh_fec_in!S4/RES_hh_num_in!S4)</f>
        <v>6494.1034490840748</v>
      </c>
      <c r="T4" s="69">
        <f>IF(RES_hh_fec_in!T4=0,0,1000*11630*RES_hh_fec_in!T4/RES_hh_num_in!T4)</f>
        <v>5924.874130339007</v>
      </c>
      <c r="U4" s="69">
        <f>IF(RES_hh_fec_in!U4=0,0,1000*11630*RES_hh_fec_in!U4/RES_hh_num_in!U4)</f>
        <v>5480.6159489795191</v>
      </c>
      <c r="V4" s="69">
        <f>IF(RES_hh_fec_in!V4=0,0,1000*11630*RES_hh_fec_in!V4/RES_hh_num_in!V4)</f>
        <v>5271.3448668074961</v>
      </c>
      <c r="W4" s="69">
        <f>IF(RES_hh_fec_in!W4=0,0,1000*11630*RES_hh_fec_in!W4/RES_hh_num_in!W4)</f>
        <v>5057.7308183430623</v>
      </c>
      <c r="X4" s="69">
        <f>IF(RES_hh_fec_in!X4=0,0,1000*11630*RES_hh_fec_in!X4/RES_hh_num_in!X4)</f>
        <v>3544.3423446755987</v>
      </c>
      <c r="Y4" s="69">
        <f>IF(RES_hh_fec_in!Y4=0,0,1000*11630*RES_hh_fec_in!Y4/RES_hh_num_in!Y4)</f>
        <v>3374.1811492929405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14137.054115743902</v>
      </c>
      <c r="D6" s="72">
        <f>IF(RES_hh_fec_in!D6=0,0,1000*11630*RES_hh_fec_in!D6/RES_hh_num_in!D6)</f>
        <v>16387.560694381005</v>
      </c>
      <c r="E6" s="72">
        <f>IF(RES_hh_fec_in!E6=0,0,1000*11630*RES_hh_fec_in!E6/RES_hh_num_in!E6)</f>
        <v>21047.300055882297</v>
      </c>
      <c r="F6" s="72">
        <f>IF(RES_hh_fec_in!F6=0,0,1000*11630*RES_hh_fec_in!F6/RES_hh_num_in!F6)</f>
        <v>17065.975473141862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13600.614773105064</v>
      </c>
      <c r="J6" s="72">
        <f>IF(RES_hh_fec_in!J6=0,0,1000*11630*RES_hh_fec_in!J6/RES_hh_num_in!J6)</f>
        <v>18227.970171643829</v>
      </c>
      <c r="K6" s="72">
        <f>IF(RES_hh_fec_in!K6=0,0,1000*11630*RES_hh_fec_in!K6/RES_hh_num_in!K6)</f>
        <v>12038.989692809389</v>
      </c>
      <c r="L6" s="72">
        <f>IF(RES_hh_fec_in!L6=0,0,1000*11630*RES_hh_fec_in!L6/RES_hh_num_in!L6)</f>
        <v>11946.355680939056</v>
      </c>
      <c r="M6" s="72">
        <f>IF(RES_hh_fec_in!M6=0,0,1000*11630*RES_hh_fec_in!M6/RES_hh_num_in!M6)</f>
        <v>13627.790268342485</v>
      </c>
      <c r="N6" s="72">
        <f>IF(RES_hh_fec_in!N6=0,0,1000*11630*RES_hh_fec_in!N6/RES_hh_num_in!N6)</f>
        <v>11769.858780608633</v>
      </c>
      <c r="O6" s="72">
        <f>IF(RES_hh_fec_in!O6=0,0,1000*11630*RES_hh_fec_in!O6/RES_hh_num_in!O6)</f>
        <v>8122.5846758774451</v>
      </c>
      <c r="P6" s="72">
        <f>IF(RES_hh_fec_in!P6=0,0,1000*11630*RES_hh_fec_in!P6/RES_hh_num_in!P6)</f>
        <v>4218.465865485693</v>
      </c>
      <c r="Q6" s="72">
        <f>IF(RES_hh_fec_in!Q6=0,0,1000*11630*RES_hh_fec_in!Q6/RES_hh_num_in!Q6)</f>
        <v>8891.5960113191923</v>
      </c>
      <c r="R6" s="72">
        <f>IF(RES_hh_fec_in!R6=0,0,1000*11630*RES_hh_fec_in!R6/RES_hh_num_in!R6)</f>
        <v>8738.4954922155939</v>
      </c>
      <c r="S6" s="72">
        <f>IF(RES_hh_fec_in!S6=0,0,1000*11630*RES_hh_fec_in!S6/RES_hh_num_in!S6)</f>
        <v>8858.205277311612</v>
      </c>
      <c r="T6" s="72">
        <f>IF(RES_hh_fec_in!T6=0,0,1000*11630*RES_hh_fec_in!T6/RES_hh_num_in!T6)</f>
        <v>7284.3046384138297</v>
      </c>
      <c r="U6" s="72">
        <f>IF(RES_hh_fec_in!U6=0,0,1000*11630*RES_hh_fec_in!U6/RES_hh_num_in!U6)</f>
        <v>0</v>
      </c>
      <c r="V6" s="72">
        <f>IF(RES_hh_fec_in!V6=0,0,1000*11630*RES_hh_fec_in!V6/RES_hh_num_in!V6)</f>
        <v>4690.1744687475866</v>
      </c>
      <c r="W6" s="72">
        <f>IF(RES_hh_fec_in!W6=0,0,1000*11630*RES_hh_fec_in!W6/RES_hh_num_in!W6)</f>
        <v>6247.0987773704001</v>
      </c>
      <c r="X6" s="72">
        <f>IF(RES_hh_fec_in!X6=0,0,1000*11630*RES_hh_fec_in!X6/RES_hh_num_in!X6)</f>
        <v>4864.8348645303886</v>
      </c>
      <c r="Y6" s="72">
        <f>IF(RES_hh_fec_in!Y6=0,0,1000*11630*RES_hh_fec_in!Y6/RES_hh_num_in!Y6)</f>
        <v>3887.1712560356877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15241.83275117373</v>
      </c>
      <c r="D7" s="72">
        <f>IF(RES_hh_fec_in!D7=0,0,1000*11630*RES_hh_fec_in!D7/RES_hh_num_in!D7)</f>
        <v>17665.569029644957</v>
      </c>
      <c r="E7" s="72">
        <f>IF(RES_hh_fec_in!E7=0,0,1000*11630*RES_hh_fec_in!E7/RES_hh_num_in!E7)</f>
        <v>19405.518451735334</v>
      </c>
      <c r="F7" s="72">
        <f>IF(RES_hh_fec_in!F7=0,0,1000*11630*RES_hh_fec_in!F7/RES_hh_num_in!F7)</f>
        <v>18548.135160366997</v>
      </c>
      <c r="G7" s="72">
        <f>IF(RES_hh_fec_in!G7=0,0,1000*11630*RES_hh_fec_in!G7/RES_hh_num_in!G7)</f>
        <v>0</v>
      </c>
      <c r="H7" s="72">
        <f>IF(RES_hh_fec_in!H7=0,0,1000*11630*RES_hh_fec_in!H7/RES_hh_num_in!H7)</f>
        <v>16540.467058956794</v>
      </c>
      <c r="I7" s="72">
        <f>IF(RES_hh_fec_in!I7=0,0,1000*11630*RES_hh_fec_in!I7/RES_hh_num_in!I7)</f>
        <v>0</v>
      </c>
      <c r="J7" s="72">
        <f>IF(RES_hh_fec_in!J7=0,0,1000*11630*RES_hh_fec_in!J7/RES_hh_num_in!J7)</f>
        <v>15138.145833555885</v>
      </c>
      <c r="K7" s="72">
        <f>IF(RES_hh_fec_in!K7=0,0,1000*11630*RES_hh_fec_in!K7/RES_hh_num_in!K7)</f>
        <v>13958.895725487137</v>
      </c>
      <c r="L7" s="72">
        <f>IF(RES_hh_fec_in!L7=0,0,1000*11630*RES_hh_fec_in!L7/RES_hh_num_in!L7)</f>
        <v>14701.665109249139</v>
      </c>
      <c r="M7" s="72">
        <f>IF(RES_hh_fec_in!M7=0,0,1000*11630*RES_hh_fec_in!M7/RES_hh_num_in!M7)</f>
        <v>12692.392773289246</v>
      </c>
      <c r="N7" s="72">
        <f>IF(RES_hh_fec_in!N7=0,0,1000*11630*RES_hh_fec_in!N7/RES_hh_num_in!N7)</f>
        <v>11154.562521194301</v>
      </c>
      <c r="O7" s="72">
        <f>IF(RES_hh_fec_in!O7=0,0,1000*11630*RES_hh_fec_in!O7/RES_hh_num_in!O7)</f>
        <v>9573.806904606663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7571.6556654213291</v>
      </c>
      <c r="T7" s="72">
        <f>IF(RES_hh_fec_in!T7=0,0,1000*11630*RES_hh_fec_in!T7/RES_hh_num_in!T7)</f>
        <v>7029.2316656491585</v>
      </c>
      <c r="U7" s="72">
        <f>IF(RES_hh_fec_in!U7=0,0,1000*11630*RES_hh_fec_in!U7/RES_hh_num_in!U7)</f>
        <v>6853.087586780638</v>
      </c>
      <c r="V7" s="72">
        <f>IF(RES_hh_fec_in!V7=0,0,1000*11630*RES_hh_fec_in!V7/RES_hh_num_in!V7)</f>
        <v>7763.1384650750606</v>
      </c>
      <c r="W7" s="72">
        <f>IF(RES_hh_fec_in!W7=0,0,1000*11630*RES_hh_fec_in!W7/RES_hh_num_in!W7)</f>
        <v>5674.9616322691809</v>
      </c>
      <c r="X7" s="72">
        <f>IF(RES_hh_fec_in!X7=0,0,1000*11630*RES_hh_fec_in!X7/RES_hh_num_in!X7)</f>
        <v>4995.4748602246009</v>
      </c>
      <c r="Y7" s="72">
        <f>IF(RES_hh_fec_in!Y7=0,0,1000*11630*RES_hh_fec_in!Y7/RES_hh_num_in!Y7)</f>
        <v>4062.076162932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16050.022047161367</v>
      </c>
      <c r="D8" s="72">
        <f>IF(RES_hh_fec_in!D8=0,0,1000*11630*RES_hh_fec_in!D8/RES_hh_num_in!D8)</f>
        <v>14992.767909254993</v>
      </c>
      <c r="E8" s="72">
        <f>IF(RES_hh_fec_in!E8=0,0,1000*11630*RES_hh_fec_in!E8/RES_hh_num_in!E8)</f>
        <v>16901.141138734198</v>
      </c>
      <c r="F8" s="72">
        <f>IF(RES_hh_fec_in!F8=0,0,1000*11630*RES_hh_fec_in!F8/RES_hh_num_in!F8)</f>
        <v>17151.984012492005</v>
      </c>
      <c r="G8" s="72">
        <f>IF(RES_hh_fec_in!G8=0,0,1000*11630*RES_hh_fec_in!G8/RES_hh_num_in!G8)</f>
        <v>16910.501707844578</v>
      </c>
      <c r="H8" s="72">
        <f>IF(RES_hh_fec_in!H8=0,0,1000*11630*RES_hh_fec_in!H8/RES_hh_num_in!H8)</f>
        <v>14158.831501757762</v>
      </c>
      <c r="I8" s="72">
        <f>IF(RES_hh_fec_in!I8=0,0,1000*11630*RES_hh_fec_in!I8/RES_hh_num_in!I8)</f>
        <v>12929.62843931719</v>
      </c>
      <c r="J8" s="72">
        <f>IF(RES_hh_fec_in!J8=0,0,1000*11630*RES_hh_fec_in!J8/RES_hh_num_in!J8)</f>
        <v>14085.140446100357</v>
      </c>
      <c r="K8" s="72">
        <f>IF(RES_hh_fec_in!K8=0,0,1000*11630*RES_hh_fec_in!K8/RES_hh_num_in!K8)</f>
        <v>12831.462245453411</v>
      </c>
      <c r="L8" s="72">
        <f>IF(RES_hh_fec_in!L8=0,0,1000*11630*RES_hh_fec_in!L8/RES_hh_num_in!L8)</f>
        <v>12618.395684220006</v>
      </c>
      <c r="M8" s="72">
        <f>IF(RES_hh_fec_in!M8=0,0,1000*11630*RES_hh_fec_in!M8/RES_hh_num_in!M8)</f>
        <v>11803.302761968735</v>
      </c>
      <c r="N8" s="72">
        <f>IF(RES_hh_fec_in!N8=0,0,1000*11630*RES_hh_fec_in!N8/RES_hh_num_in!N8)</f>
        <v>10710.944455134661</v>
      </c>
      <c r="O8" s="72">
        <f>IF(RES_hh_fec_in!O8=0,0,1000*11630*RES_hh_fec_in!O8/RES_hh_num_in!O8)</f>
        <v>9471.2072504924545</v>
      </c>
      <c r="P8" s="72">
        <f>IF(RES_hh_fec_in!P8=0,0,1000*11630*RES_hh_fec_in!P8/RES_hh_num_in!P8)</f>
        <v>6230.0111027212333</v>
      </c>
      <c r="Q8" s="72">
        <f>IF(RES_hh_fec_in!Q8=0,0,1000*11630*RES_hh_fec_in!Q8/RES_hh_num_in!Q8)</f>
        <v>7037.4455277999559</v>
      </c>
      <c r="R8" s="72">
        <f>IF(RES_hh_fec_in!R8=0,0,1000*11630*RES_hh_fec_in!R8/RES_hh_num_in!R8)</f>
        <v>7607.903629641175</v>
      </c>
      <c r="S8" s="72">
        <f>IF(RES_hh_fec_in!S8=0,0,1000*11630*RES_hh_fec_in!S8/RES_hh_num_in!S8)</f>
        <v>7462.6595736041627</v>
      </c>
      <c r="T8" s="72">
        <f>IF(RES_hh_fec_in!T8=0,0,1000*11630*RES_hh_fec_in!T8/RES_hh_num_in!T8)</f>
        <v>6600.8127792190489</v>
      </c>
      <c r="U8" s="72">
        <f>IF(RES_hh_fec_in!U8=0,0,1000*11630*RES_hh_fec_in!U8/RES_hh_num_in!U8)</f>
        <v>5947.7498613256666</v>
      </c>
      <c r="V8" s="72">
        <f>IF(RES_hh_fec_in!V8=0,0,1000*11630*RES_hh_fec_in!V8/RES_hh_num_in!V8)</f>
        <v>5867.2003879720251</v>
      </c>
      <c r="W8" s="72">
        <f>IF(RES_hh_fec_in!W8=0,0,1000*11630*RES_hh_fec_in!W8/RES_hh_num_in!W8)</f>
        <v>5832.2155664668298</v>
      </c>
      <c r="X8" s="72">
        <f>IF(RES_hh_fec_in!X8=0,0,1000*11630*RES_hh_fec_in!X8/RES_hh_num_in!X8)</f>
        <v>4240.0739350382119</v>
      </c>
      <c r="Y8" s="72">
        <f>IF(RES_hh_fec_in!Y8=0,0,1000*11630*RES_hh_fec_in!Y8/RES_hh_num_in!Y8)</f>
        <v>3210.2942173055371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18892.623128755553</v>
      </c>
      <c r="D9" s="72">
        <f>IF(RES_hh_fec_in!D9=0,0,1000*11630*RES_hh_fec_in!D9/RES_hh_num_in!D9)</f>
        <v>14265.488321028706</v>
      </c>
      <c r="E9" s="72">
        <f>IF(RES_hh_fec_in!E9=0,0,1000*11630*RES_hh_fec_in!E9/RES_hh_num_in!E9)</f>
        <v>15389.376643618036</v>
      </c>
      <c r="F9" s="72">
        <f>IF(RES_hh_fec_in!F9=0,0,1000*11630*RES_hh_fec_in!F9/RES_hh_num_in!F9)</f>
        <v>14487.608990736813</v>
      </c>
      <c r="G9" s="72">
        <f>IF(RES_hh_fec_in!G9=0,0,1000*11630*RES_hh_fec_in!G9/RES_hh_num_in!G9)</f>
        <v>16529.747397726584</v>
      </c>
      <c r="H9" s="72">
        <f>IF(RES_hh_fec_in!H9=0,0,1000*11630*RES_hh_fec_in!H9/RES_hh_num_in!H9)</f>
        <v>12426.15621294329</v>
      </c>
      <c r="I9" s="72">
        <f>IF(RES_hh_fec_in!I9=0,0,1000*11630*RES_hh_fec_in!I9/RES_hh_num_in!I9)</f>
        <v>13686.415490730444</v>
      </c>
      <c r="J9" s="72">
        <f>IF(RES_hh_fec_in!J9=0,0,1000*11630*RES_hh_fec_in!J9/RES_hh_num_in!J9)</f>
        <v>12862.374612193298</v>
      </c>
      <c r="K9" s="72">
        <f>IF(RES_hh_fec_in!K9=0,0,1000*11630*RES_hh_fec_in!K9/RES_hh_num_in!K9)</f>
        <v>11369.05108241264</v>
      </c>
      <c r="L9" s="72">
        <f>IF(RES_hh_fec_in!L9=0,0,1000*11630*RES_hh_fec_in!L9/RES_hh_num_in!L9)</f>
        <v>10944.825708502121</v>
      </c>
      <c r="M9" s="72">
        <f>IF(RES_hh_fec_in!M9=0,0,1000*11630*RES_hh_fec_in!M9/RES_hh_num_in!M9)</f>
        <v>10820.34588561722</v>
      </c>
      <c r="N9" s="72">
        <f>IF(RES_hh_fec_in!N9=0,0,1000*11630*RES_hh_fec_in!N9/RES_hh_num_in!N9)</f>
        <v>9469.0065740396458</v>
      </c>
      <c r="O9" s="72">
        <f>IF(RES_hh_fec_in!O9=0,0,1000*11630*RES_hh_fec_in!O9/RES_hh_num_in!O9)</f>
        <v>9097.1985667442241</v>
      </c>
      <c r="P9" s="72">
        <f>IF(RES_hh_fec_in!P9=0,0,1000*11630*RES_hh_fec_in!P9/RES_hh_num_in!P9)</f>
        <v>6755.8621726362444</v>
      </c>
      <c r="Q9" s="72">
        <f>IF(RES_hh_fec_in!Q9=0,0,1000*11630*RES_hh_fec_in!Q9/RES_hh_num_in!Q9)</f>
        <v>7724.4948644836104</v>
      </c>
      <c r="R9" s="72">
        <f>IF(RES_hh_fec_in!R9=0,0,1000*11630*RES_hh_fec_in!R9/RES_hh_num_in!R9)</f>
        <v>7933.3447856251023</v>
      </c>
      <c r="S9" s="72">
        <f>IF(RES_hh_fec_in!S9=0,0,1000*11630*RES_hh_fec_in!S9/RES_hh_num_in!S9)</f>
        <v>7631.446808917457</v>
      </c>
      <c r="T9" s="72">
        <f>IF(RES_hh_fec_in!T9=0,0,1000*11630*RES_hh_fec_in!T9/RES_hh_num_in!T9)</f>
        <v>6739.8642913472549</v>
      </c>
      <c r="U9" s="72">
        <f>IF(RES_hh_fec_in!U9=0,0,1000*11630*RES_hh_fec_in!U9/RES_hh_num_in!U9)</f>
        <v>6019.6574956245277</v>
      </c>
      <c r="V9" s="72">
        <f>IF(RES_hh_fec_in!V9=0,0,1000*11630*RES_hh_fec_in!V9/RES_hh_num_in!V9)</f>
        <v>5901.4340700990233</v>
      </c>
      <c r="W9" s="72">
        <f>IF(RES_hh_fec_in!W9=0,0,1000*11630*RES_hh_fec_in!W9/RES_hh_num_in!W9)</f>
        <v>6215.5607876213908</v>
      </c>
      <c r="X9" s="72">
        <f>IF(RES_hh_fec_in!X9=0,0,1000*11630*RES_hh_fec_in!X9/RES_hh_num_in!X9)</f>
        <v>4156.4867853357846</v>
      </c>
      <c r="Y9" s="72">
        <f>IF(RES_hh_fec_in!Y9=0,0,1000*11630*RES_hh_fec_in!Y9/RES_hh_num_in!Y9)</f>
        <v>3435.2264659158445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11956.60498267712</v>
      </c>
      <c r="D11" s="72">
        <f>IF(RES_hh_fec_in!D11=0,0,1000*11630*RES_hh_fec_in!D11/RES_hh_num_in!D11)</f>
        <v>11040.282156017922</v>
      </c>
      <c r="E11" s="72">
        <f>IF(RES_hh_fec_in!E11=0,0,1000*11630*RES_hh_fec_in!E11/RES_hh_num_in!E11)</f>
        <v>11593.790503395494</v>
      </c>
      <c r="F11" s="72">
        <f>IF(RES_hh_fec_in!F11=0,0,1000*11630*RES_hh_fec_in!F11/RES_hh_num_in!F11)</f>
        <v>11994.914855267292</v>
      </c>
      <c r="G11" s="72">
        <f>IF(RES_hh_fec_in!G11=0,0,1000*11630*RES_hh_fec_in!G11/RES_hh_num_in!G11)</f>
        <v>12373.315207299773</v>
      </c>
      <c r="H11" s="72">
        <f>IF(RES_hh_fec_in!H11=0,0,1000*11630*RES_hh_fec_in!H11/RES_hh_num_in!H11)</f>
        <v>10466.295735721253</v>
      </c>
      <c r="I11" s="72">
        <f>IF(RES_hh_fec_in!I11=0,0,1000*11630*RES_hh_fec_in!I11/RES_hh_num_in!I11)</f>
        <v>10019.308760866828</v>
      </c>
      <c r="J11" s="72">
        <f>IF(RES_hh_fec_in!J11=0,0,1000*11630*RES_hh_fec_in!J11/RES_hh_num_in!J11)</f>
        <v>10463.60356577741</v>
      </c>
      <c r="K11" s="72">
        <f>IF(RES_hh_fec_in!K11=0,0,1000*11630*RES_hh_fec_in!K11/RES_hh_num_in!K11)</f>
        <v>9500.2685680506493</v>
      </c>
      <c r="L11" s="72">
        <f>IF(RES_hh_fec_in!L11=0,0,1000*11630*RES_hh_fec_in!L11/RES_hh_num_in!L11)</f>
        <v>9884.8008982153497</v>
      </c>
      <c r="M11" s="72">
        <f>IF(RES_hh_fec_in!M11=0,0,1000*11630*RES_hh_fec_in!M11/RES_hh_num_in!M11)</f>
        <v>9054.4862025581224</v>
      </c>
      <c r="N11" s="72">
        <f>IF(RES_hh_fec_in!N11=0,0,1000*11630*RES_hh_fec_in!N11/RES_hh_num_in!N11)</f>
        <v>8015.358449482067</v>
      </c>
      <c r="O11" s="72">
        <f>IF(RES_hh_fec_in!O11=0,0,1000*11630*RES_hh_fec_in!O11/RES_hh_num_in!O11)</f>
        <v>7638.5833230076651</v>
      </c>
      <c r="P11" s="72">
        <f>IF(RES_hh_fec_in!P11=0,0,1000*11630*RES_hh_fec_in!P11/RES_hh_num_in!P11)</f>
        <v>5534.2123872058582</v>
      </c>
      <c r="Q11" s="72">
        <f>IF(RES_hh_fec_in!Q11=0,0,1000*11630*RES_hh_fec_in!Q11/RES_hh_num_in!Q11)</f>
        <v>6514.8727944869361</v>
      </c>
      <c r="R11" s="72">
        <f>IF(RES_hh_fec_in!R11=0,0,1000*11630*RES_hh_fec_in!R11/RES_hh_num_in!R11)</f>
        <v>7065.0751537718907</v>
      </c>
      <c r="S11" s="72">
        <f>IF(RES_hh_fec_in!S11=0,0,1000*11630*RES_hh_fec_in!S11/RES_hh_num_in!S11)</f>
        <v>6668.405996072408</v>
      </c>
      <c r="T11" s="72">
        <f>IF(RES_hh_fec_in!T11=0,0,1000*11630*RES_hh_fec_in!T11/RES_hh_num_in!T11)</f>
        <v>6048.6789384111325</v>
      </c>
      <c r="U11" s="72">
        <f>IF(RES_hh_fec_in!U11=0,0,1000*11630*RES_hh_fec_in!U11/RES_hh_num_in!U11)</f>
        <v>5562.073051543267</v>
      </c>
      <c r="V11" s="72">
        <f>IF(RES_hh_fec_in!V11=0,0,1000*11630*RES_hh_fec_in!V11/RES_hh_num_in!V11)</f>
        <v>5598.9766852718558</v>
      </c>
      <c r="W11" s="72">
        <f>IF(RES_hh_fec_in!W11=0,0,1000*11630*RES_hh_fec_in!W11/RES_hh_num_in!W11)</f>
        <v>5566.008288625213</v>
      </c>
      <c r="X11" s="72">
        <f>IF(RES_hh_fec_in!X11=0,0,1000*11630*RES_hh_fec_in!X11/RES_hh_num_in!X11)</f>
        <v>3883.5809024016507</v>
      </c>
      <c r="Y11" s="72">
        <f>IF(RES_hh_fec_in!Y11=0,0,1000*11630*RES_hh_fec_in!Y11/RES_hh_num_in!Y11)</f>
        <v>3225.8374633180533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5498.5906200973268</v>
      </c>
      <c r="D12" s="72">
        <f>IF(RES_hh_fec_in!D12=0,0,1000*11630*RES_hh_fec_in!D12/RES_hh_num_in!D12)</f>
        <v>4585.139389884419</v>
      </c>
      <c r="E12" s="72">
        <f>IF(RES_hh_fec_in!E12=0,0,1000*11630*RES_hh_fec_in!E12/RES_hh_num_in!E12)</f>
        <v>4565.2017088927614</v>
      </c>
      <c r="F12" s="72">
        <f>IF(RES_hh_fec_in!F12=0,0,1000*11630*RES_hh_fec_in!F12/RES_hh_num_in!F12)</f>
        <v>4493.8941697661794</v>
      </c>
      <c r="G12" s="72">
        <f>IF(RES_hh_fec_in!G12=0,0,1000*11630*RES_hh_fec_in!G12/RES_hh_num_in!G12)</f>
        <v>4487.0543598925951</v>
      </c>
      <c r="H12" s="72">
        <f>IF(RES_hh_fec_in!H12=0,0,1000*11630*RES_hh_fec_in!H12/RES_hh_num_in!H12)</f>
        <v>3769.7869311991672</v>
      </c>
      <c r="I12" s="72">
        <f>IF(RES_hh_fec_in!I12=0,0,1000*11630*RES_hh_fec_in!I12/RES_hh_num_in!I12)</f>
        <v>3502.7541556704614</v>
      </c>
      <c r="J12" s="72">
        <f>IF(RES_hh_fec_in!J12=0,0,1000*11630*RES_hh_fec_in!J12/RES_hh_num_in!J12)</f>
        <v>3438.7340189144138</v>
      </c>
      <c r="K12" s="72">
        <f>IF(RES_hh_fec_in!K12=0,0,1000*11630*RES_hh_fec_in!K12/RES_hh_num_in!K12)</f>
        <v>3043.2706013711468</v>
      </c>
      <c r="L12" s="72">
        <f>IF(RES_hh_fec_in!L12=0,0,1000*11630*RES_hh_fec_in!L12/RES_hh_num_in!L12)</f>
        <v>2843.4381256637826</v>
      </c>
      <c r="M12" s="72">
        <f>IF(RES_hh_fec_in!M12=0,0,1000*11630*RES_hh_fec_in!M12/RES_hh_num_in!M12)</f>
        <v>2536.7882883480092</v>
      </c>
      <c r="N12" s="72">
        <f>IF(RES_hh_fec_in!N12=0,0,1000*11630*RES_hh_fec_in!N12/RES_hh_num_in!N12)</f>
        <v>2392.3576687311383</v>
      </c>
      <c r="O12" s="72">
        <f>IF(RES_hh_fec_in!O12=0,0,1000*11630*RES_hh_fec_in!O12/RES_hh_num_in!O12)</f>
        <v>2050.48263604358</v>
      </c>
      <c r="P12" s="72">
        <f>IF(RES_hh_fec_in!P12=0,0,1000*11630*RES_hh_fec_in!P12/RES_hh_num_in!P12)</f>
        <v>1495.541015042661</v>
      </c>
      <c r="Q12" s="72">
        <f>IF(RES_hh_fec_in!Q12=0,0,1000*11630*RES_hh_fec_in!Q12/RES_hh_num_in!Q12)</f>
        <v>1644.5252476468779</v>
      </c>
      <c r="R12" s="72">
        <f>IF(RES_hh_fec_in!R12=0,0,1000*11630*RES_hh_fec_in!R12/RES_hh_num_in!R12)</f>
        <v>1777.6280220804431</v>
      </c>
      <c r="S12" s="72">
        <f>IF(RES_hh_fec_in!S12=0,0,1000*11630*RES_hh_fec_in!S12/RES_hh_num_in!S12)</f>
        <v>1668.5336470933685</v>
      </c>
      <c r="T12" s="72">
        <f>IF(RES_hh_fec_in!T12=0,0,1000*11630*RES_hh_fec_in!T12/RES_hh_num_in!T12)</f>
        <v>1500.9999738338706</v>
      </c>
      <c r="U12" s="72">
        <f>IF(RES_hh_fec_in!U12=0,0,1000*11630*RES_hh_fec_in!U12/RES_hh_num_in!U12)</f>
        <v>1412.2826607651045</v>
      </c>
      <c r="V12" s="72">
        <f>IF(RES_hh_fec_in!V12=0,0,1000*11630*RES_hh_fec_in!V12/RES_hh_num_in!V12)</f>
        <v>1397.1466308290103</v>
      </c>
      <c r="W12" s="72">
        <f>IF(RES_hh_fec_in!W12=0,0,1000*11630*RES_hh_fec_in!W12/RES_hh_num_in!W12)</f>
        <v>1318.9650032406641</v>
      </c>
      <c r="X12" s="72">
        <f>IF(RES_hh_fec_in!X12=0,0,1000*11630*RES_hh_fec_in!X12/RES_hh_num_in!X12)</f>
        <v>980.58093409299283</v>
      </c>
      <c r="Y12" s="72">
        <f>IF(RES_hh_fec_in!Y12=0,0,1000*11630*RES_hh_fec_in!Y12/RES_hh_num_in!Y12)</f>
        <v>795.92314366615926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12398.546001710827</v>
      </c>
      <c r="D13" s="74">
        <f>IF(RES_hh_fec_in!D13=0,0,1000*11630*RES_hh_fec_in!D13/RES_hh_num_in!D13)</f>
        <v>11920.080689137676</v>
      </c>
      <c r="E13" s="74">
        <f>IF(RES_hh_fec_in!E13=0,0,1000*11630*RES_hh_fec_in!E13/RES_hh_num_in!E13)</f>
        <v>14015.635737593537</v>
      </c>
      <c r="F13" s="74">
        <f>IF(RES_hh_fec_in!F13=0,0,1000*11630*RES_hh_fec_in!F13/RES_hh_num_in!F13)</f>
        <v>13086.527207761554</v>
      </c>
      <c r="G13" s="74">
        <f>IF(RES_hh_fec_in!G13=0,0,1000*11630*RES_hh_fec_in!G13/RES_hh_num_in!G13)</f>
        <v>12570.827935347887</v>
      </c>
      <c r="H13" s="74">
        <f>IF(RES_hh_fec_in!H13=0,0,1000*11630*RES_hh_fec_in!H13/RES_hh_num_in!H13)</f>
        <v>11517.024616412631</v>
      </c>
      <c r="I13" s="74">
        <f>IF(RES_hh_fec_in!I13=0,0,1000*11630*RES_hh_fec_in!I13/RES_hh_num_in!I13)</f>
        <v>10052.264806894245</v>
      </c>
      <c r="J13" s="74">
        <f>IF(RES_hh_fec_in!J13=0,0,1000*11630*RES_hh_fec_in!J13/RES_hh_num_in!J13)</f>
        <v>11420.409794166055</v>
      </c>
      <c r="K13" s="74">
        <f>IF(RES_hh_fec_in!K13=0,0,1000*11630*RES_hh_fec_in!K13/RES_hh_num_in!K13)</f>
        <v>10799.687790588445</v>
      </c>
      <c r="L13" s="74">
        <f>IF(RES_hh_fec_in!L13=0,0,1000*11630*RES_hh_fec_in!L13/RES_hh_num_in!L13)</f>
        <v>10566.113854041305</v>
      </c>
      <c r="M13" s="74">
        <f>IF(RES_hh_fec_in!M13=0,0,1000*11630*RES_hh_fec_in!M13/RES_hh_num_in!M13)</f>
        <v>9249.458842708349</v>
      </c>
      <c r="N13" s="74">
        <f>IF(RES_hh_fec_in!N13=0,0,1000*11630*RES_hh_fec_in!N13/RES_hh_num_in!N13)</f>
        <v>8180.4933511362178</v>
      </c>
      <c r="O13" s="74">
        <f>IF(RES_hh_fec_in!O13=0,0,1000*11630*RES_hh_fec_in!O13/RES_hh_num_in!O13)</f>
        <v>7687.4500999148995</v>
      </c>
      <c r="P13" s="74">
        <f>IF(RES_hh_fec_in!P13=0,0,1000*11630*RES_hh_fec_in!P13/RES_hh_num_in!P13)</f>
        <v>7920.0121486560502</v>
      </c>
      <c r="Q13" s="74">
        <f>IF(RES_hh_fec_in!Q13=0,0,1000*11630*RES_hh_fec_in!Q13/RES_hh_num_in!Q13)</f>
        <v>5844.4915693676649</v>
      </c>
      <c r="R13" s="74">
        <f>IF(RES_hh_fec_in!R13=0,0,1000*11630*RES_hh_fec_in!R13/RES_hh_num_in!R13)</f>
        <v>5270.7704163606604</v>
      </c>
      <c r="S13" s="74">
        <f>IF(RES_hh_fec_in!S13=0,0,1000*11630*RES_hh_fec_in!S13/RES_hh_num_in!S13)</f>
        <v>5177.7754019299045</v>
      </c>
      <c r="T13" s="74">
        <f>IF(RES_hh_fec_in!T13=0,0,1000*11630*RES_hh_fec_in!T13/RES_hh_num_in!T13)</f>
        <v>5889.948978615912</v>
      </c>
      <c r="U13" s="74">
        <f>IF(RES_hh_fec_in!U13=0,0,1000*11630*RES_hh_fec_in!U13/RES_hh_num_in!U13)</f>
        <v>5879.2924837709443</v>
      </c>
      <c r="V13" s="74">
        <f>IF(RES_hh_fec_in!V13=0,0,1000*11630*RES_hh_fec_in!V13/RES_hh_num_in!V13)</f>
        <v>6373.2136817351438</v>
      </c>
      <c r="W13" s="74">
        <f>IF(RES_hh_fec_in!W13=0,0,1000*11630*RES_hh_fec_in!W13/RES_hh_num_in!W13)</f>
        <v>4753.0351456196331</v>
      </c>
      <c r="X13" s="74">
        <f>IF(RES_hh_fec_in!X13=0,0,1000*11630*RES_hh_fec_in!X13/RES_hh_num_in!X13)</f>
        <v>2911.9573720461563</v>
      </c>
      <c r="Y13" s="74">
        <f>IF(RES_hh_fec_in!Y13=0,0,1000*11630*RES_hh_fec_in!Y13/RES_hh_num_in!Y13)</f>
        <v>4180.0544806153976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133.60551012753595</v>
      </c>
      <c r="D14" s="76">
        <f>IF(RES_hh_fec_in!D14=0,0,1000*11630*RES_hh_fec_in!D14/RES_hh_num_in!D14)</f>
        <v>137.18823707132978</v>
      </c>
      <c r="E14" s="76">
        <f>IF(RES_hh_fec_in!E14=0,0,1000*11630*RES_hh_fec_in!E14/RES_hh_num_in!E14)</f>
        <v>164.51406089011383</v>
      </c>
      <c r="F14" s="76">
        <f>IF(RES_hh_fec_in!F14=0,0,1000*11630*RES_hh_fec_in!F14/RES_hh_num_in!F14)</f>
        <v>136.58677122151749</v>
      </c>
      <c r="G14" s="76">
        <f>IF(RES_hh_fec_in!G14=0,0,1000*11630*RES_hh_fec_in!G14/RES_hh_num_in!G14)</f>
        <v>97.160581122973639</v>
      </c>
      <c r="H14" s="76">
        <f>IF(RES_hh_fec_in!H14=0,0,1000*11630*RES_hh_fec_in!H14/RES_hh_num_in!H14)</f>
        <v>78.156087941428936</v>
      </c>
      <c r="I14" s="76">
        <f>IF(RES_hh_fec_in!I14=0,0,1000*11630*RES_hh_fec_in!I14/RES_hh_num_in!I14)</f>
        <v>79.57804049652033</v>
      </c>
      <c r="J14" s="76">
        <f>IF(RES_hh_fec_in!J14=0,0,1000*11630*RES_hh_fec_in!J14/RES_hh_num_in!J14)</f>
        <v>106.35270756827035</v>
      </c>
      <c r="K14" s="76">
        <f>IF(RES_hh_fec_in!K14=0,0,1000*11630*RES_hh_fec_in!K14/RES_hh_num_in!K14)</f>
        <v>94.107761455482802</v>
      </c>
      <c r="L14" s="76">
        <f>IF(RES_hh_fec_in!L14=0,0,1000*11630*RES_hh_fec_in!L14/RES_hh_num_in!L14)</f>
        <v>96.40004848914819</v>
      </c>
      <c r="M14" s="76">
        <f>IF(RES_hh_fec_in!M14=0,0,1000*11630*RES_hh_fec_in!M14/RES_hh_num_in!M14)</f>
        <v>84.159512805621233</v>
      </c>
      <c r="N14" s="76">
        <f>IF(RES_hh_fec_in!N14=0,0,1000*11630*RES_hh_fec_in!N14/RES_hh_num_in!N14)</f>
        <v>71.83673671826223</v>
      </c>
      <c r="O14" s="76">
        <f>IF(RES_hh_fec_in!O14=0,0,1000*11630*RES_hh_fec_in!O14/RES_hh_num_in!O14)</f>
        <v>63.136652517202869</v>
      </c>
      <c r="P14" s="76">
        <f>IF(RES_hh_fec_in!P14=0,0,1000*11630*RES_hh_fec_in!P14/RES_hh_num_in!P14)</f>
        <v>43.464793062319536</v>
      </c>
      <c r="Q14" s="76">
        <f>IF(RES_hh_fec_in!Q14=0,0,1000*11630*RES_hh_fec_in!Q14/RES_hh_num_in!Q14)</f>
        <v>55.055168959478443</v>
      </c>
      <c r="R14" s="76">
        <f>IF(RES_hh_fec_in!R14=0,0,1000*11630*RES_hh_fec_in!R14/RES_hh_num_in!R14)</f>
        <v>63.246614916044408</v>
      </c>
      <c r="S14" s="76">
        <f>IF(RES_hh_fec_in!S14=0,0,1000*11630*RES_hh_fec_in!S14/RES_hh_num_in!S14)</f>
        <v>71.197712399642072</v>
      </c>
      <c r="T14" s="76">
        <f>IF(RES_hh_fec_in!T14=0,0,1000*11630*RES_hh_fec_in!T14/RES_hh_num_in!T14)</f>
        <v>63.450508753522548</v>
      </c>
      <c r="U14" s="76">
        <f>IF(RES_hh_fec_in!U14=0,0,1000*11630*RES_hh_fec_in!U14/RES_hh_num_in!U14)</f>
        <v>52.392665882885389</v>
      </c>
      <c r="V14" s="76">
        <f>IF(RES_hh_fec_in!V14=0,0,1000*11630*RES_hh_fec_in!V14/RES_hh_num_in!V14)</f>
        <v>46.619009369542212</v>
      </c>
      <c r="W14" s="76">
        <f>IF(RES_hh_fec_in!W14=0,0,1000*11630*RES_hh_fec_in!W14/RES_hh_num_in!W14)</f>
        <v>47.91670699132294</v>
      </c>
      <c r="X14" s="76">
        <f>IF(RES_hh_fec_in!X14=0,0,1000*11630*RES_hh_fec_in!X14/RES_hh_num_in!X14)</f>
        <v>37.058379662876746</v>
      </c>
      <c r="Y14" s="76">
        <f>IF(RES_hh_fec_in!Y14=0,0,1000*11630*RES_hh_fec_in!Y14/RES_hh_num_in!Y14)</f>
        <v>32.650215308544944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42.565310700692756</v>
      </c>
      <c r="D15" s="69">
        <f t="shared" si="0"/>
        <v>49.101931035033012</v>
      </c>
      <c r="E15" s="69">
        <f t="shared" si="0"/>
        <v>89.771218333292325</v>
      </c>
      <c r="F15" s="69">
        <f t="shared" si="0"/>
        <v>49.544177587817146</v>
      </c>
      <c r="G15" s="69">
        <f t="shared" si="0"/>
        <v>71.337164377453178</v>
      </c>
      <c r="H15" s="69">
        <f t="shared" si="0"/>
        <v>59.731547509789138</v>
      </c>
      <c r="I15" s="69">
        <f t="shared" si="0"/>
        <v>115.61788514502504</v>
      </c>
      <c r="J15" s="69">
        <f t="shared" si="0"/>
        <v>111.6261173122561</v>
      </c>
      <c r="K15" s="69">
        <f t="shared" si="0"/>
        <v>66.456802622345378</v>
      </c>
      <c r="L15" s="69">
        <f t="shared" si="0"/>
        <v>92.072901126940664</v>
      </c>
      <c r="M15" s="69">
        <f t="shared" si="0"/>
        <v>130.24708671122434</v>
      </c>
      <c r="N15" s="69">
        <f t="shared" si="0"/>
        <v>135.05113212374786</v>
      </c>
      <c r="O15" s="69">
        <f t="shared" si="0"/>
        <v>167.58832112450341</v>
      </c>
      <c r="P15" s="69">
        <f t="shared" si="0"/>
        <v>47.840612901626919</v>
      </c>
      <c r="Q15" s="69">
        <f t="shared" si="0"/>
        <v>117.12857900606222</v>
      </c>
      <c r="R15" s="69">
        <f t="shared" si="0"/>
        <v>80.182880033818861</v>
      </c>
      <c r="S15" s="69">
        <f t="shared" si="0"/>
        <v>146.60403509972824</v>
      </c>
      <c r="T15" s="69">
        <f t="shared" si="0"/>
        <v>124.73905912296401</v>
      </c>
      <c r="U15" s="69">
        <f t="shared" si="0"/>
        <v>166.04938350511085</v>
      </c>
      <c r="V15" s="69">
        <f t="shared" si="0"/>
        <v>94.364411173273041</v>
      </c>
      <c r="W15" s="69">
        <f t="shared" si="0"/>
        <v>150.56586304968798</v>
      </c>
      <c r="X15" s="69">
        <f t="shared" si="0"/>
        <v>133.02607469732172</v>
      </c>
      <c r="Y15" s="69">
        <f t="shared" si="0"/>
        <v>95.368354243230414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42.565310700692756</v>
      </c>
      <c r="D16" s="72">
        <f>IF(RES_hh_fec_in!D16=0,0,1000*11630*RES_hh_fec_in!D16/RES_hh_num_in!D$3)</f>
        <v>49.101931035033012</v>
      </c>
      <c r="E16" s="72">
        <f>IF(RES_hh_fec_in!E16=0,0,1000*11630*RES_hh_fec_in!E16/RES_hh_num_in!E$3)</f>
        <v>89.771218333292325</v>
      </c>
      <c r="F16" s="72">
        <f>IF(RES_hh_fec_in!F16=0,0,1000*11630*RES_hh_fec_in!F16/RES_hh_num_in!F$3)</f>
        <v>49.544177587817146</v>
      </c>
      <c r="G16" s="72">
        <f>IF(RES_hh_fec_in!G16=0,0,1000*11630*RES_hh_fec_in!G16/RES_hh_num_in!G$3)</f>
        <v>71.337164377453178</v>
      </c>
      <c r="H16" s="72">
        <f>IF(RES_hh_fec_in!H16=0,0,1000*11630*RES_hh_fec_in!H16/RES_hh_num_in!H$3)</f>
        <v>59.731547509789138</v>
      </c>
      <c r="I16" s="72">
        <f>IF(RES_hh_fec_in!I16=0,0,1000*11630*RES_hh_fec_in!I16/RES_hh_num_in!I$3)</f>
        <v>115.61788514502504</v>
      </c>
      <c r="J16" s="72">
        <f>IF(RES_hh_fec_in!J16=0,0,1000*11630*RES_hh_fec_in!J16/RES_hh_num_in!J$3)</f>
        <v>111.6261173122561</v>
      </c>
      <c r="K16" s="72">
        <f>IF(RES_hh_fec_in!K16=0,0,1000*11630*RES_hh_fec_in!K16/RES_hh_num_in!K$3)</f>
        <v>66.456802622345378</v>
      </c>
      <c r="L16" s="72">
        <f>IF(RES_hh_fec_in!L16=0,0,1000*11630*RES_hh_fec_in!L16/RES_hh_num_in!L$3)</f>
        <v>92.072901126940664</v>
      </c>
      <c r="M16" s="72">
        <f>IF(RES_hh_fec_in!M16=0,0,1000*11630*RES_hh_fec_in!M16/RES_hh_num_in!M$3)</f>
        <v>130.24708671122434</v>
      </c>
      <c r="N16" s="72">
        <f>IF(RES_hh_fec_in!N16=0,0,1000*11630*RES_hh_fec_in!N16/RES_hh_num_in!N$3)</f>
        <v>135.05113212374786</v>
      </c>
      <c r="O16" s="72">
        <f>IF(RES_hh_fec_in!O16=0,0,1000*11630*RES_hh_fec_in!O16/RES_hh_num_in!O$3)</f>
        <v>167.58832112450341</v>
      </c>
      <c r="P16" s="72">
        <f>IF(RES_hh_fec_in!P16=0,0,1000*11630*RES_hh_fec_in!P16/RES_hh_num_in!P$3)</f>
        <v>47.840612901626919</v>
      </c>
      <c r="Q16" s="72">
        <f>IF(RES_hh_fec_in!Q16=0,0,1000*11630*RES_hh_fec_in!Q16/RES_hh_num_in!Q$3)</f>
        <v>117.12857900606222</v>
      </c>
      <c r="R16" s="72">
        <f>IF(RES_hh_fec_in!R16=0,0,1000*11630*RES_hh_fec_in!R16/RES_hh_num_in!R$3)</f>
        <v>80.182880033818861</v>
      </c>
      <c r="S16" s="72">
        <f>IF(RES_hh_fec_in!S16=0,0,1000*11630*RES_hh_fec_in!S16/RES_hh_num_in!S$3)</f>
        <v>146.60403509972824</v>
      </c>
      <c r="T16" s="72">
        <f>IF(RES_hh_fec_in!T16=0,0,1000*11630*RES_hh_fec_in!T16/RES_hh_num_in!T$3)</f>
        <v>124.73905912296401</v>
      </c>
      <c r="U16" s="72">
        <f>IF(RES_hh_fec_in!U16=0,0,1000*11630*RES_hh_fec_in!U16/RES_hh_num_in!U$3)</f>
        <v>166.04938350511085</v>
      </c>
      <c r="V16" s="72">
        <f>IF(RES_hh_fec_in!V16=0,0,1000*11630*RES_hh_fec_in!V16/RES_hh_num_in!V$3)</f>
        <v>94.364411173273041</v>
      </c>
      <c r="W16" s="72">
        <f>IF(RES_hh_fec_in!W16=0,0,1000*11630*RES_hh_fec_in!W16/RES_hh_num_in!W$3)</f>
        <v>150.56586304968798</v>
      </c>
      <c r="X16" s="72">
        <f>IF(RES_hh_fec_in!X16=0,0,1000*11630*RES_hh_fec_in!X16/RES_hh_num_in!X$3)</f>
        <v>133.02607469732172</v>
      </c>
      <c r="Y16" s="72">
        <f>IF(RES_hh_fec_in!Y16=0,0,1000*11630*RES_hh_fec_in!Y16/RES_hh_num_in!Y$3)</f>
        <v>95.368354243230414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2146.8018816464119</v>
      </c>
      <c r="D17" s="69">
        <f>IF(RES_hh_fec_in!D17=0,0,1000*11630*RES_hh_fec_in!D17/RES_hh_num_in!D17)</f>
        <v>2389.7027555279146</v>
      </c>
      <c r="E17" s="69">
        <f>IF(RES_hh_fec_in!E17=0,0,1000*11630*RES_hh_fec_in!E17/RES_hh_num_in!E17)</f>
        <v>2586.6136305177365</v>
      </c>
      <c r="F17" s="69">
        <f>IF(RES_hh_fec_in!F17=0,0,1000*11630*RES_hh_fec_in!F17/RES_hh_num_in!F17)</f>
        <v>2649.7216298194166</v>
      </c>
      <c r="G17" s="69">
        <f>IF(RES_hh_fec_in!G17=0,0,1000*11630*RES_hh_fec_in!G17/RES_hh_num_in!G17)</f>
        <v>2437.0041298865722</v>
      </c>
      <c r="H17" s="69">
        <f>IF(RES_hh_fec_in!H17=0,0,1000*11630*RES_hh_fec_in!H17/RES_hh_num_in!H17)</f>
        <v>2525.8600751993026</v>
      </c>
      <c r="I17" s="69">
        <f>IF(RES_hh_fec_in!I17=0,0,1000*11630*RES_hh_fec_in!I17/RES_hh_num_in!I17)</f>
        <v>2398.4667488222003</v>
      </c>
      <c r="J17" s="69">
        <f>IF(RES_hh_fec_in!J17=0,0,1000*11630*RES_hh_fec_in!J17/RES_hh_num_in!J17)</f>
        <v>2517.2123908924818</v>
      </c>
      <c r="K17" s="69">
        <f>IF(RES_hh_fec_in!K17=0,0,1000*11630*RES_hh_fec_in!K17/RES_hh_num_in!K17)</f>
        <v>2455.3499747607011</v>
      </c>
      <c r="L17" s="69">
        <f>IF(RES_hh_fec_in!L17=0,0,1000*11630*RES_hh_fec_in!L17/RES_hh_num_in!L17)</f>
        <v>2417.7805220027267</v>
      </c>
      <c r="M17" s="69">
        <f>IF(RES_hh_fec_in!M17=0,0,1000*11630*RES_hh_fec_in!M17/RES_hh_num_in!M17)</f>
        <v>2355.8967112615965</v>
      </c>
      <c r="N17" s="69">
        <f>IF(RES_hh_fec_in!N17=0,0,1000*11630*RES_hh_fec_in!N17/RES_hh_num_in!N17)</f>
        <v>2243.8669389881607</v>
      </c>
      <c r="O17" s="69">
        <f>IF(RES_hh_fec_in!O17=0,0,1000*11630*RES_hh_fec_in!O17/RES_hh_num_in!O17)</f>
        <v>2193.5828236757393</v>
      </c>
      <c r="P17" s="69">
        <f>IF(RES_hh_fec_in!P17=0,0,1000*11630*RES_hh_fec_in!P17/RES_hh_num_in!P17)</f>
        <v>2099.0406674744763</v>
      </c>
      <c r="Q17" s="69">
        <f>IF(RES_hh_fec_in!Q17=0,0,1000*11630*RES_hh_fec_in!Q17/RES_hh_num_in!Q17)</f>
        <v>2101.2269665814624</v>
      </c>
      <c r="R17" s="69">
        <f>IF(RES_hh_fec_in!R17=0,0,1000*11630*RES_hh_fec_in!R17/RES_hh_num_in!R17)</f>
        <v>2019.2150360592461</v>
      </c>
      <c r="S17" s="69">
        <f>IF(RES_hh_fec_in!S17=0,0,1000*11630*RES_hh_fec_in!S17/RES_hh_num_in!S17)</f>
        <v>1985.6398974462109</v>
      </c>
      <c r="T17" s="69">
        <f>IF(RES_hh_fec_in!T17=0,0,1000*11630*RES_hh_fec_in!T17/RES_hh_num_in!T17)</f>
        <v>1929.6743401377735</v>
      </c>
      <c r="U17" s="69">
        <f>IF(RES_hh_fec_in!U17=0,0,1000*11630*RES_hh_fec_in!U17/RES_hh_num_in!U17)</f>
        <v>1854.1641668841312</v>
      </c>
      <c r="V17" s="69">
        <f>IF(RES_hh_fec_in!V17=0,0,1000*11630*RES_hh_fec_in!V17/RES_hh_num_in!V17)</f>
        <v>1814.0789312758457</v>
      </c>
      <c r="W17" s="69">
        <f>IF(RES_hh_fec_in!W17=0,0,1000*11630*RES_hh_fec_in!W17/RES_hh_num_in!W17)</f>
        <v>1726.7943461239236</v>
      </c>
      <c r="X17" s="69">
        <f>IF(RES_hh_fec_in!X17=0,0,1000*11630*RES_hh_fec_in!X17/RES_hh_num_in!X17)</f>
        <v>1681.2144810635436</v>
      </c>
      <c r="Y17" s="69">
        <f>IF(RES_hh_fec_in!Y17=0,0,1000*11630*RES_hh_fec_in!Y17/RES_hh_num_in!Y17)</f>
        <v>1642.3514963837886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2312.0625841315382</v>
      </c>
      <c r="D19" s="72">
        <f>IF(RES_hh_fec_in!D19=0,0,1000*11630*RES_hh_fec_in!D19/RES_hh_num_in!D19)</f>
        <v>2955.677793450187</v>
      </c>
      <c r="E19" s="72">
        <f>IF(RES_hh_fec_in!E19=0,0,1000*11630*RES_hh_fec_in!E19/RES_hh_num_in!E19)</f>
        <v>2767.2354240057216</v>
      </c>
      <c r="F19" s="72">
        <f>IF(RES_hh_fec_in!F19=0,0,1000*11630*RES_hh_fec_in!F19/RES_hh_num_in!F19)</f>
        <v>2715.0376408553684</v>
      </c>
      <c r="G19" s="72">
        <f>IF(RES_hh_fec_in!G19=0,0,1000*11630*RES_hh_fec_in!G19/RES_hh_num_in!G19)</f>
        <v>2960.9321929701005</v>
      </c>
      <c r="H19" s="72">
        <f>IF(RES_hh_fec_in!H19=0,0,1000*11630*RES_hh_fec_in!H19/RES_hh_num_in!H19)</f>
        <v>2586.5594817965211</v>
      </c>
      <c r="I19" s="72">
        <f>IF(RES_hh_fec_in!I19=0,0,1000*11630*RES_hh_fec_in!I19/RES_hh_num_in!I19)</f>
        <v>2663.0492329305439</v>
      </c>
      <c r="J19" s="72">
        <f>IF(RES_hh_fec_in!J19=0,0,1000*11630*RES_hh_fec_in!J19/RES_hh_num_in!J19)</f>
        <v>2940.4540579872851</v>
      </c>
      <c r="K19" s="72">
        <f>IF(RES_hh_fec_in!K19=0,0,1000*11630*RES_hh_fec_in!K19/RES_hh_num_in!K19)</f>
        <v>2682.9789044965578</v>
      </c>
      <c r="L19" s="72">
        <f>IF(RES_hh_fec_in!L19=0,0,1000*11630*RES_hh_fec_in!L19/RES_hh_num_in!L19)</f>
        <v>2573.1374295592145</v>
      </c>
      <c r="M19" s="72">
        <f>IF(RES_hh_fec_in!M19=0,0,1000*11630*RES_hh_fec_in!M19/RES_hh_num_in!M19)</f>
        <v>3103.3898504658605</v>
      </c>
      <c r="N19" s="72">
        <f>IF(RES_hh_fec_in!N19=0,0,1000*11630*RES_hh_fec_in!N19/RES_hh_num_in!N19)</f>
        <v>2715.5848435770217</v>
      </c>
      <c r="O19" s="72">
        <f>IF(RES_hh_fec_in!O19=0,0,1000*11630*RES_hh_fec_in!O19/RES_hh_num_in!O19)</f>
        <v>2173.0844082562858</v>
      </c>
      <c r="P19" s="72">
        <f>IF(RES_hh_fec_in!P19=0,0,1000*11630*RES_hh_fec_in!P19/RES_hh_num_in!P19)</f>
        <v>1632.6034849914442</v>
      </c>
      <c r="Q19" s="72">
        <f>IF(RES_hh_fec_in!Q19=0,0,1000*11630*RES_hh_fec_in!Q19/RES_hh_num_in!Q19)</f>
        <v>2507.3062887553929</v>
      </c>
      <c r="R19" s="72">
        <f>IF(RES_hh_fec_in!R19=0,0,1000*11630*RES_hh_fec_in!R19/RES_hh_num_in!R19)</f>
        <v>2150.2346810966701</v>
      </c>
      <c r="S19" s="72">
        <f>IF(RES_hh_fec_in!S19=0,0,1000*11630*RES_hh_fec_in!S19/RES_hh_num_in!S19)</f>
        <v>2277.9683432651168</v>
      </c>
      <c r="T19" s="72">
        <f>IF(RES_hh_fec_in!T19=0,0,1000*11630*RES_hh_fec_in!T19/RES_hh_num_in!T19)</f>
        <v>2124.1182936175778</v>
      </c>
      <c r="U19" s="72">
        <f>IF(RES_hh_fec_in!U19=0,0,1000*11630*RES_hh_fec_in!U19/RES_hh_num_in!U19)</f>
        <v>2184.5084502148216</v>
      </c>
      <c r="V19" s="72">
        <f>IF(RES_hh_fec_in!V19=0,0,1000*11630*RES_hh_fec_in!V19/RES_hh_num_in!V19)</f>
        <v>1478.7937751000884</v>
      </c>
      <c r="W19" s="72">
        <f>IF(RES_hh_fec_in!W19=0,0,1000*11630*RES_hh_fec_in!W19/RES_hh_num_in!W19)</f>
        <v>1702.0304921724621</v>
      </c>
      <c r="X19" s="72">
        <f>IF(RES_hh_fec_in!X19=0,0,1000*11630*RES_hh_fec_in!X19/RES_hh_num_in!X19)</f>
        <v>1810.7126617791907</v>
      </c>
      <c r="Y19" s="72">
        <f>IF(RES_hh_fec_in!Y19=0,0,1000*11630*RES_hh_fec_in!Y19/RES_hh_num_in!Y19)</f>
        <v>1729.2238860630875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2220.6157970786221</v>
      </c>
      <c r="D20" s="72">
        <f>IF(RES_hh_fec_in!D20=0,0,1000*11630*RES_hh_fec_in!D20/RES_hh_num_in!D20)</f>
        <v>2977.4122933161166</v>
      </c>
      <c r="E20" s="72">
        <f>IF(RES_hh_fec_in!E20=0,0,1000*11630*RES_hh_fec_in!E20/RES_hh_num_in!E20)</f>
        <v>3311.8026288363535</v>
      </c>
      <c r="F20" s="72">
        <f>IF(RES_hh_fec_in!F20=0,0,1000*11630*RES_hh_fec_in!F20/RES_hh_num_in!F20)</f>
        <v>3403.5009759828577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3445.2336315214129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3027.4100089264844</v>
      </c>
      <c r="K20" s="72">
        <f>IF(RES_hh_fec_in!K20=0,0,1000*11630*RES_hh_fec_in!K20/RES_hh_num_in!K20)</f>
        <v>3127.2576508651464</v>
      </c>
      <c r="L20" s="72">
        <f>IF(RES_hh_fec_in!L20=0,0,1000*11630*RES_hh_fec_in!L20/RES_hh_num_in!L20)</f>
        <v>3247.710051109359</v>
      </c>
      <c r="M20" s="72">
        <f>IF(RES_hh_fec_in!M20=0,0,1000*11630*RES_hh_fec_in!M20/RES_hh_num_in!M20)</f>
        <v>2894.1121915681847</v>
      </c>
      <c r="N20" s="72">
        <f>IF(RES_hh_fec_in!N20=0,0,1000*11630*RES_hh_fec_in!N20/RES_hh_num_in!N20)</f>
        <v>2777.1609711553119</v>
      </c>
      <c r="O20" s="72">
        <f>IF(RES_hh_fec_in!O20=0,0,1000*11630*RES_hh_fec_in!O20/RES_hh_num_in!O20)</f>
        <v>2536.7068749099617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2120.6547781710228</v>
      </c>
      <c r="T20" s="72">
        <f>IF(RES_hh_fec_in!T20=0,0,1000*11630*RES_hh_fec_in!T20/RES_hh_num_in!T20)</f>
        <v>2104.0602646183311</v>
      </c>
      <c r="U20" s="72">
        <f>IF(RES_hh_fec_in!U20=0,0,1000*11630*RES_hh_fec_in!U20/RES_hh_num_in!U20)</f>
        <v>2099.1363337753005</v>
      </c>
      <c r="V20" s="72">
        <f>IF(RES_hh_fec_in!V20=0,0,1000*11630*RES_hh_fec_in!V20/RES_hh_num_in!V20)</f>
        <v>2287.0603088019993</v>
      </c>
      <c r="W20" s="72">
        <f>IF(RES_hh_fec_in!W20=0,0,1000*11630*RES_hh_fec_in!W20/RES_hh_num_in!W20)</f>
        <v>1633.9523443529274</v>
      </c>
      <c r="X20" s="72">
        <f>IF(RES_hh_fec_in!X20=0,0,1000*11630*RES_hh_fec_in!X20/RES_hh_num_in!X20)</f>
        <v>1939.9266564673924</v>
      </c>
      <c r="Y20" s="72">
        <f>IF(RES_hh_fec_in!Y20=0,0,1000*11630*RES_hh_fec_in!Y20/RES_hh_num_in!Y20)</f>
        <v>1823.9808359942442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2356.0798846882894</v>
      </c>
      <c r="D21" s="72">
        <f>IF(RES_hh_fec_in!D21=0,0,1000*11630*RES_hh_fec_in!D21/RES_hh_num_in!D21)</f>
        <v>2565.0768302632255</v>
      </c>
      <c r="E21" s="72">
        <f>IF(RES_hh_fec_in!E21=0,0,1000*11630*RES_hh_fec_in!E21/RES_hh_num_in!E21)</f>
        <v>2849.6142008768738</v>
      </c>
      <c r="F21" s="72">
        <f>IF(RES_hh_fec_in!F21=0,0,1000*11630*RES_hh_fec_in!F21/RES_hh_num_in!F21)</f>
        <v>3098.6174597949507</v>
      </c>
      <c r="G21" s="72">
        <f>IF(RES_hh_fec_in!G21=0,0,1000*11630*RES_hh_fec_in!G21/RES_hh_num_in!G21)</f>
        <v>2650.5249556930858</v>
      </c>
      <c r="H21" s="72">
        <f>IF(RES_hh_fec_in!H21=0,0,1000*11630*RES_hh_fec_in!H21/RES_hh_num_in!H21)</f>
        <v>2865.8267646253876</v>
      </c>
      <c r="I21" s="72">
        <f>IF(RES_hh_fec_in!I21=0,0,1000*11630*RES_hh_fec_in!I21/RES_hh_num_in!I21)</f>
        <v>2403.7632090979646</v>
      </c>
      <c r="J21" s="72">
        <f>IF(RES_hh_fec_in!J21=0,0,1000*11630*RES_hh_fec_in!J21/RES_hh_num_in!J21)</f>
        <v>2697.2289050357126</v>
      </c>
      <c r="K21" s="72">
        <f>IF(RES_hh_fec_in!K21=0,0,1000*11630*RES_hh_fec_in!K21/RES_hh_num_in!K21)</f>
        <v>2723.5114357000866</v>
      </c>
      <c r="L21" s="72">
        <f>IF(RES_hh_fec_in!L21=0,0,1000*11630*RES_hh_fec_in!L21/RES_hh_num_in!L21)</f>
        <v>2602.0436412138047</v>
      </c>
      <c r="M21" s="72">
        <f>IF(RES_hh_fec_in!M21=0,0,1000*11630*RES_hh_fec_in!M21/RES_hh_num_in!M21)</f>
        <v>2537.0655097489121</v>
      </c>
      <c r="N21" s="72">
        <f>IF(RES_hh_fec_in!N21=0,0,1000*11630*RES_hh_fec_in!N21/RES_hh_num_in!N21)</f>
        <v>2498.1185941297936</v>
      </c>
      <c r="O21" s="72">
        <f>IF(RES_hh_fec_in!O21=0,0,1000*11630*RES_hh_fec_in!O21/RES_hh_num_in!O21)</f>
        <v>2353.7656556642155</v>
      </c>
      <c r="P21" s="72">
        <f>IF(RES_hh_fec_in!P21=0,0,1000*11630*RES_hh_fec_in!P21/RES_hh_num_in!P21)</f>
        <v>2041.116918046823</v>
      </c>
      <c r="Q21" s="72">
        <f>IF(RES_hh_fec_in!Q21=0,0,1000*11630*RES_hh_fec_in!Q21/RES_hh_num_in!Q21)</f>
        <v>2016.3126280935278</v>
      </c>
      <c r="R21" s="72">
        <f>IF(RES_hh_fec_in!R21=0,0,1000*11630*RES_hh_fec_in!R21/RES_hh_num_in!R21)</f>
        <v>2019.7731819044122</v>
      </c>
      <c r="S21" s="72">
        <f>IF(RES_hh_fec_in!S21=0,0,1000*11630*RES_hh_fec_in!S21/RES_hh_num_in!S21)</f>
        <v>2022.8822733907778</v>
      </c>
      <c r="T21" s="72">
        <f>IF(RES_hh_fec_in!T21=0,0,1000*11630*RES_hh_fec_in!T21/RES_hh_num_in!T21)</f>
        <v>1926.7178281416168</v>
      </c>
      <c r="U21" s="72">
        <f>IF(RES_hh_fec_in!U21=0,0,1000*11630*RES_hh_fec_in!U21/RES_hh_num_in!U21)</f>
        <v>1823.671951292994</v>
      </c>
      <c r="V21" s="72">
        <f>IF(RES_hh_fec_in!V21=0,0,1000*11630*RES_hh_fec_in!V21/RES_hh_num_in!V21)</f>
        <v>1776.2698805605539</v>
      </c>
      <c r="W21" s="72">
        <f>IF(RES_hh_fec_in!W21=0,0,1000*11630*RES_hh_fec_in!W21/RES_hh_num_in!W21)</f>
        <v>1729.2260204446675</v>
      </c>
      <c r="X21" s="72">
        <f>IF(RES_hh_fec_in!X21=0,0,1000*11630*RES_hh_fec_in!X21/RES_hh_num_in!X21)</f>
        <v>1715.0338024466269</v>
      </c>
      <c r="Y21" s="72">
        <f>IF(RES_hh_fec_in!Y21=0,0,1000*11630*RES_hh_fec_in!Y21/RES_hh_num_in!Y21)</f>
        <v>1487.3501260607684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2929.8212073899076</v>
      </c>
      <c r="D22" s="72">
        <f>IF(RES_hh_fec_in!D22=0,0,1000*11630*RES_hh_fec_in!D22/RES_hh_num_in!D22)</f>
        <v>2546.1597421272536</v>
      </c>
      <c r="E22" s="72">
        <f>IF(RES_hh_fec_in!E22=0,0,1000*11630*RES_hh_fec_in!E22/RES_hh_num_in!E22)</f>
        <v>2631.099686916476</v>
      </c>
      <c r="F22" s="72">
        <f>IF(RES_hh_fec_in!F22=0,0,1000*11630*RES_hh_fec_in!F22/RES_hh_num_in!F22)</f>
        <v>2619.903191221566</v>
      </c>
      <c r="G22" s="72">
        <f>IF(RES_hh_fec_in!G22=0,0,1000*11630*RES_hh_fec_in!G22/RES_hh_num_in!G22)</f>
        <v>2570.153984381911</v>
      </c>
      <c r="H22" s="72">
        <f>IF(RES_hh_fec_in!H22=0,0,1000*11630*RES_hh_fec_in!H22/RES_hh_num_in!H22)</f>
        <v>2543.0217121483743</v>
      </c>
      <c r="I22" s="72">
        <f>IF(RES_hh_fec_in!I22=0,0,1000*11630*RES_hh_fec_in!I22/RES_hh_num_in!I22)</f>
        <v>2547.8334845631662</v>
      </c>
      <c r="J22" s="72">
        <f>IF(RES_hh_fec_in!J22=0,0,1000*11630*RES_hh_fec_in!J22/RES_hh_num_in!J22)</f>
        <v>2446.7833900920136</v>
      </c>
      <c r="K22" s="72">
        <f>IF(RES_hh_fec_in!K22=0,0,1000*11630*RES_hh_fec_in!K22/RES_hh_num_in!K22)</f>
        <v>2419.6603907264212</v>
      </c>
      <c r="L22" s="72">
        <f>IF(RES_hh_fec_in!L22=0,0,1000*11630*RES_hh_fec_in!L22/RES_hh_num_in!L22)</f>
        <v>2296.5986117089483</v>
      </c>
      <c r="M22" s="72">
        <f>IF(RES_hh_fec_in!M22=0,0,1000*11630*RES_hh_fec_in!M22/RES_hh_num_in!M22)</f>
        <v>2307.9264660016934</v>
      </c>
      <c r="N22" s="72">
        <f>IF(RES_hh_fec_in!N22=0,0,1000*11630*RES_hh_fec_in!N22/RES_hh_num_in!N22)</f>
        <v>2219.5831343914465</v>
      </c>
      <c r="O22" s="72">
        <f>IF(RES_hh_fec_in!O22=0,0,1000*11630*RES_hh_fec_in!O22/RES_hh_num_in!O22)</f>
        <v>2220.070619301307</v>
      </c>
      <c r="P22" s="72">
        <f>IF(RES_hh_fec_in!P22=0,0,1000*11630*RES_hh_fec_in!P22/RES_hh_num_in!P22)</f>
        <v>2063.6086359535848</v>
      </c>
      <c r="Q22" s="72">
        <f>IF(RES_hh_fec_in!Q22=0,0,1000*11630*RES_hh_fec_in!Q22/RES_hh_num_in!Q22)</f>
        <v>2073.0581268479068</v>
      </c>
      <c r="R22" s="72">
        <f>IF(RES_hh_fec_in!R22=0,0,1000*11630*RES_hh_fec_in!R22/RES_hh_num_in!R22)</f>
        <v>2019.7246699468574</v>
      </c>
      <c r="S22" s="72">
        <f>IF(RES_hh_fec_in!S22=0,0,1000*11630*RES_hh_fec_in!S22/RES_hh_num_in!S22)</f>
        <v>1959.888178857088</v>
      </c>
      <c r="T22" s="72">
        <f>IF(RES_hh_fec_in!T22=0,0,1000*11630*RES_hh_fec_in!T22/RES_hh_num_in!T22)</f>
        <v>1873.571968875779</v>
      </c>
      <c r="U22" s="72">
        <f>IF(RES_hh_fec_in!U22=0,0,1000*11630*RES_hh_fec_in!U22/RES_hh_num_in!U22)</f>
        <v>1780.7804610830356</v>
      </c>
      <c r="V22" s="72">
        <f>IF(RES_hh_fec_in!V22=0,0,1000*11630*RES_hh_fec_in!V22/RES_hh_num_in!V22)</f>
        <v>1627.6205398241023</v>
      </c>
      <c r="W22" s="72">
        <f>IF(RES_hh_fec_in!W22=0,0,1000*11630*RES_hh_fec_in!W22/RES_hh_num_in!W22)</f>
        <v>1731.4433192696322</v>
      </c>
      <c r="X22" s="72">
        <f>IF(RES_hh_fec_in!X22=0,0,1000*11630*RES_hh_fec_in!X22/RES_hh_num_in!X22)</f>
        <v>1544.2717112935945</v>
      </c>
      <c r="Y22" s="72">
        <f>IF(RES_hh_fec_in!Y22=0,0,1000*11630*RES_hh_fec_in!Y22/RES_hh_num_in!Y22)</f>
        <v>1501.3778149371085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1800.4555407214182</v>
      </c>
      <c r="D24" s="72">
        <f>IF(RES_hh_fec_in!D24=0,0,1000*11630*RES_hh_fec_in!D24/RES_hh_num_in!D24)</f>
        <v>1926.3270538981442</v>
      </c>
      <c r="E24" s="72">
        <f>IF(RES_hh_fec_in!E24=0,0,1000*11630*RES_hh_fec_in!E24/RES_hh_num_in!E24)</f>
        <v>1993.5558228654236</v>
      </c>
      <c r="F24" s="72">
        <f>IF(RES_hh_fec_in!F24=0,0,1000*11630*RES_hh_fec_in!F24/RES_hh_num_in!F24)</f>
        <v>2203.0965826301381</v>
      </c>
      <c r="G24" s="72">
        <f>IF(RES_hh_fec_in!G24=0,0,1000*11630*RES_hh_fec_in!G24/RES_hh_num_in!G24)</f>
        <v>1977.0644659556101</v>
      </c>
      <c r="H24" s="72">
        <f>IF(RES_hh_fec_in!H24=0,0,1000*11630*RES_hh_fec_in!H24/RES_hh_num_in!H24)</f>
        <v>2164.9379650183441</v>
      </c>
      <c r="I24" s="72">
        <f>IF(RES_hh_fec_in!I24=0,0,1000*11630*RES_hh_fec_in!I24/RES_hh_num_in!I24)</f>
        <v>1905.6366264877786</v>
      </c>
      <c r="J24" s="72">
        <f>IF(RES_hh_fec_in!J24=0,0,1000*11630*RES_hh_fec_in!J24/RES_hh_num_in!J24)</f>
        <v>2056.1132780047983</v>
      </c>
      <c r="K24" s="72">
        <f>IF(RES_hh_fec_in!K24=0,0,1000*11630*RES_hh_fec_in!K24/RES_hh_num_in!K24)</f>
        <v>2066.4426069010692</v>
      </c>
      <c r="L24" s="72">
        <f>IF(RES_hh_fec_in!L24=0,0,1000*11630*RES_hh_fec_in!L24/RES_hh_num_in!L24)</f>
        <v>2070.2744076462923</v>
      </c>
      <c r="M24" s="72">
        <f>IF(RES_hh_fec_in!M24=0,0,1000*11630*RES_hh_fec_in!M24/RES_hh_num_in!M24)</f>
        <v>1988.3600936505577</v>
      </c>
      <c r="N24" s="72">
        <f>IF(RES_hh_fec_in!N24=0,0,1000*11630*RES_hh_fec_in!N24/RES_hh_num_in!N24)</f>
        <v>1861.478156452273</v>
      </c>
      <c r="O24" s="72">
        <f>IF(RES_hh_fec_in!O24=0,0,1000*11630*RES_hh_fec_in!O24/RES_hh_num_in!O24)</f>
        <v>1918.4940123141537</v>
      </c>
      <c r="P24" s="72">
        <f>IF(RES_hh_fec_in!P24=0,0,1000*11630*RES_hh_fec_in!P24/RES_hh_num_in!P24)</f>
        <v>1956.7692153665723</v>
      </c>
      <c r="Q24" s="72">
        <f>IF(RES_hh_fec_in!Q24=0,0,1000*11630*RES_hh_fec_in!Q24/RES_hh_num_in!Q24)</f>
        <v>1824.0910333013337</v>
      </c>
      <c r="R24" s="72">
        <f>IF(RES_hh_fec_in!R24=0,0,1000*11630*RES_hh_fec_in!R24/RES_hh_num_in!R24)</f>
        <v>1764.1659566198261</v>
      </c>
      <c r="S24" s="72">
        <f>IF(RES_hh_fec_in!S24=0,0,1000*11630*RES_hh_fec_in!S24/RES_hh_num_in!S24)</f>
        <v>1723.091223301099</v>
      </c>
      <c r="T24" s="72">
        <f>IF(RES_hh_fec_in!T24=0,0,1000*11630*RES_hh_fec_in!T24/RES_hh_num_in!T24)</f>
        <v>1694.9697891137939</v>
      </c>
      <c r="U24" s="72">
        <f>IF(RES_hh_fec_in!U24=0,0,1000*11630*RES_hh_fec_in!U24/RES_hh_num_in!U24)</f>
        <v>1681.1649513430743</v>
      </c>
      <c r="V24" s="72">
        <f>IF(RES_hh_fec_in!V24=0,0,1000*11630*RES_hh_fec_in!V24/RES_hh_num_in!V24)</f>
        <v>1666.7359456193096</v>
      </c>
      <c r="W24" s="72">
        <f>IF(RES_hh_fec_in!W24=0,0,1000*11630*RES_hh_fec_in!W24/RES_hh_num_in!W24)</f>
        <v>1637.0420158048175</v>
      </c>
      <c r="X24" s="72">
        <f>IF(RES_hh_fec_in!X24=0,0,1000*11630*RES_hh_fec_in!X24/RES_hh_num_in!X24)</f>
        <v>1498.9563528812985</v>
      </c>
      <c r="Y24" s="72">
        <f>IF(RES_hh_fec_in!Y24=0,0,1000*11630*RES_hh_fec_in!Y24/RES_hh_num_in!Y24)</f>
        <v>1437.0564577924979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1787.8091994638116</v>
      </c>
      <c r="D25" s="74">
        <f>IF(RES_hh_fec_in!D25=0,0,1000*11630*RES_hh_fec_in!D25/RES_hh_num_in!D25)</f>
        <v>1937.6257480749598</v>
      </c>
      <c r="E25" s="74">
        <f>IF(RES_hh_fec_in!E25=0,0,1000*11630*RES_hh_fec_in!E25/RES_hh_num_in!E25)</f>
        <v>2211.8950554615881</v>
      </c>
      <c r="F25" s="74">
        <f>IF(RES_hh_fec_in!F25=0,0,1000*11630*RES_hh_fec_in!F25/RES_hh_num_in!F25)</f>
        <v>2344.4179803429829</v>
      </c>
      <c r="G25" s="74">
        <f>IF(RES_hh_fec_in!G25=0,0,1000*11630*RES_hh_fec_in!G25/RES_hh_num_in!G25)</f>
        <v>2109.6265512674445</v>
      </c>
      <c r="H25" s="74">
        <f>IF(RES_hh_fec_in!H25=0,0,1000*11630*RES_hh_fec_in!H25/RES_hh_num_in!H25)</f>
        <v>2304.9229584845607</v>
      </c>
      <c r="I25" s="74">
        <f>IF(RES_hh_fec_in!I25=0,0,1000*11630*RES_hh_fec_in!I25/RES_hh_num_in!I25)</f>
        <v>2020.6977840317179</v>
      </c>
      <c r="J25" s="74">
        <f>IF(RES_hh_fec_in!J25=0,0,1000*11630*RES_hh_fec_in!J25/RES_hh_num_in!J25)</f>
        <v>2209.2000579354421</v>
      </c>
      <c r="K25" s="74">
        <f>IF(RES_hh_fec_in!K25=0,0,1000*11630*RES_hh_fec_in!K25/RES_hh_num_in!K25)</f>
        <v>1821.685798672281</v>
      </c>
      <c r="L25" s="74">
        <f>IF(RES_hh_fec_in!L25=0,0,1000*11630*RES_hh_fec_in!L25/RES_hh_num_in!L25)</f>
        <v>1973.1926766060774</v>
      </c>
      <c r="M25" s="74">
        <f>IF(RES_hh_fec_in!M25=0,0,1000*11630*RES_hh_fec_in!M25/RES_hh_num_in!M25)</f>
        <v>1880.2174469619868</v>
      </c>
      <c r="N25" s="74">
        <f>IF(RES_hh_fec_in!N25=0,0,1000*11630*RES_hh_fec_in!N25/RES_hh_num_in!N25)</f>
        <v>1761.3419713999513</v>
      </c>
      <c r="O25" s="74">
        <f>IF(RES_hh_fec_in!O25=0,0,1000*11630*RES_hh_fec_in!O25/RES_hh_num_in!O25)</f>
        <v>1852.0278104900183</v>
      </c>
      <c r="P25" s="74">
        <f>IF(RES_hh_fec_in!P25=0,0,1000*11630*RES_hh_fec_in!P25/RES_hh_num_in!P25)</f>
        <v>1806.5476852118934</v>
      </c>
      <c r="Q25" s="74">
        <f>IF(RES_hh_fec_in!Q25=0,0,1000*11630*RES_hh_fec_in!Q25/RES_hh_num_in!Q25)</f>
        <v>1820.6989679276883</v>
      </c>
      <c r="R25" s="74">
        <f>IF(RES_hh_fec_in!R25=0,0,1000*11630*RES_hh_fec_in!R25/RES_hh_num_in!R25)</f>
        <v>1688.0498500404574</v>
      </c>
      <c r="S25" s="74">
        <f>IF(RES_hh_fec_in!S25=0,0,1000*11630*RES_hh_fec_in!S25/RES_hh_num_in!S25)</f>
        <v>1615.5787622943781</v>
      </c>
      <c r="T25" s="74">
        <f>IF(RES_hh_fec_in!T25=0,0,1000*11630*RES_hh_fec_in!T25/RES_hh_num_in!T25)</f>
        <v>1612.4620584735972</v>
      </c>
      <c r="U25" s="74">
        <f>IF(RES_hh_fec_in!U25=0,0,1000*11630*RES_hh_fec_in!U25/RES_hh_num_in!U25)</f>
        <v>1567.7867602849999</v>
      </c>
      <c r="V25" s="74">
        <f>IF(RES_hh_fec_in!V25=0,0,1000*11630*RES_hh_fec_in!V25/RES_hh_num_in!V25)</f>
        <v>1650.3713038926926</v>
      </c>
      <c r="W25" s="74">
        <f>IF(RES_hh_fec_in!W25=0,0,1000*11630*RES_hh_fec_in!W25/RES_hh_num_in!W25)</f>
        <v>1485.0812399709594</v>
      </c>
      <c r="X25" s="74">
        <f>IF(RES_hh_fec_in!X25=0,0,1000*11630*RES_hh_fec_in!X25/RES_hh_num_in!X25)</f>
        <v>1551.4282388261977</v>
      </c>
      <c r="Y25" s="74">
        <f>IF(RES_hh_fec_in!Y25=0,0,1000*11630*RES_hh_fec_in!Y25/RES_hh_num_in!Y25)</f>
        <v>1526.9797902171256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987.1686267822073</v>
      </c>
      <c r="D26" s="77">
        <f>IF(RES_hh_fec_in!D26=0,0,1000*11630*RES_hh_fec_in!D26/RES_hh_num_in!D26)</f>
        <v>984.8719995110074</v>
      </c>
      <c r="E26" s="77">
        <f>IF(RES_hh_fec_in!E26=0,0,1000*11630*RES_hh_fec_in!E26/RES_hh_num_in!E26)</f>
        <v>944.11980875681229</v>
      </c>
      <c r="F26" s="77">
        <f>IF(RES_hh_fec_in!F26=0,0,1000*11630*RES_hh_fec_in!F26/RES_hh_num_in!F26)</f>
        <v>936.57632992721688</v>
      </c>
      <c r="G26" s="77">
        <f>IF(RES_hh_fec_in!G26=0,0,1000*11630*RES_hh_fec_in!G26/RES_hh_num_in!G26)</f>
        <v>966.58389401877662</v>
      </c>
      <c r="H26" s="77">
        <f>IF(RES_hh_fec_in!H26=0,0,1000*11630*RES_hh_fec_in!H26/RES_hh_num_in!H26)</f>
        <v>1012.0721035975757</v>
      </c>
      <c r="I26" s="77">
        <f>IF(RES_hh_fec_in!I26=0,0,1000*11630*RES_hh_fec_in!I26/RES_hh_num_in!I26)</f>
        <v>1073.7499067907186</v>
      </c>
      <c r="J26" s="77">
        <f>IF(RES_hh_fec_in!J26=0,0,1000*11630*RES_hh_fec_in!J26/RES_hh_num_in!J26)</f>
        <v>1138.9706688460583</v>
      </c>
      <c r="K26" s="77">
        <f>IF(RES_hh_fec_in!K26=0,0,1000*11630*RES_hh_fec_in!K26/RES_hh_num_in!K26)</f>
        <v>1153.6484597640726</v>
      </c>
      <c r="L26" s="77">
        <f>IF(RES_hh_fec_in!L26=0,0,1000*11630*RES_hh_fec_in!L26/RES_hh_num_in!L26)</f>
        <v>1128.4474147175185</v>
      </c>
      <c r="M26" s="77">
        <f>IF(RES_hh_fec_in!M26=0,0,1000*11630*RES_hh_fec_in!M26/RES_hh_num_in!M26)</f>
        <v>1130.0333304368642</v>
      </c>
      <c r="N26" s="77">
        <f>IF(RES_hh_fec_in!N26=0,0,1000*11630*RES_hh_fec_in!N26/RES_hh_num_in!N26)</f>
        <v>1100.7732799090795</v>
      </c>
      <c r="O26" s="77">
        <f>IF(RES_hh_fec_in!O26=0,0,1000*11630*RES_hh_fec_in!O26/RES_hh_num_in!O26)</f>
        <v>1091.5332785324567</v>
      </c>
      <c r="P26" s="77">
        <f>IF(RES_hh_fec_in!P26=0,0,1000*11630*RES_hh_fec_in!P26/RES_hh_num_in!P26)</f>
        <v>1059.2431704588646</v>
      </c>
      <c r="Q26" s="77">
        <f>IF(RES_hh_fec_in!Q26=0,0,1000*11630*RES_hh_fec_in!Q26/RES_hh_num_in!Q26)</f>
        <v>1055.6448308585125</v>
      </c>
      <c r="R26" s="77">
        <f>IF(RES_hh_fec_in!R26=0,0,1000*11630*RES_hh_fec_in!R26/RES_hh_num_in!R26)</f>
        <v>1039.8452121304756</v>
      </c>
      <c r="S26" s="77">
        <f>IF(RES_hh_fec_in!S26=0,0,1000*11630*RES_hh_fec_in!S26/RES_hh_num_in!S26)</f>
        <v>1033.8103605447154</v>
      </c>
      <c r="T26" s="77">
        <f>IF(RES_hh_fec_in!T26=0,0,1000*11630*RES_hh_fec_in!T26/RES_hh_num_in!T26)</f>
        <v>1009.0786498880205</v>
      </c>
      <c r="U26" s="77">
        <f>IF(RES_hh_fec_in!U26=0,0,1000*11630*RES_hh_fec_in!U26/RES_hh_num_in!U26)</f>
        <v>995.99973572130023</v>
      </c>
      <c r="V26" s="77">
        <f>IF(RES_hh_fec_in!V26=0,0,1000*11630*RES_hh_fec_in!V26/RES_hh_num_in!V26)</f>
        <v>917.69233440673565</v>
      </c>
      <c r="W26" s="77">
        <f>IF(RES_hh_fec_in!W26=0,0,1000*11630*RES_hh_fec_in!W26/RES_hh_num_in!W26)</f>
        <v>782.07524219586162</v>
      </c>
      <c r="X26" s="77">
        <f>IF(RES_hh_fec_in!X26=0,0,1000*11630*RES_hh_fec_in!X26/RES_hh_num_in!X26)</f>
        <v>672.79178348905782</v>
      </c>
      <c r="Y26" s="77">
        <f>IF(RES_hh_fec_in!Y26=0,0,1000*11630*RES_hh_fec_in!Y26/RES_hh_num_in!Y26)</f>
        <v>559.22997608455614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863.88564958834729</v>
      </c>
      <c r="D27" s="69">
        <f>IF(RES_hh_fec_in!D27=0,0,1000*11630*RES_hh_fec_in!D27/RES_hh_num_in!D27)</f>
        <v>859.74288342716579</v>
      </c>
      <c r="E27" s="69">
        <f>IF(RES_hh_fec_in!E27=0,0,1000*11630*RES_hh_fec_in!E27/RES_hh_num_in!E27)</f>
        <v>1015.8451997340431</v>
      </c>
      <c r="F27" s="69">
        <f>IF(RES_hh_fec_in!F27=0,0,1000*11630*RES_hh_fec_in!F27/RES_hh_num_in!F27)</f>
        <v>934.93547171677687</v>
      </c>
      <c r="G27" s="69">
        <f>IF(RES_hh_fec_in!G27=0,0,1000*11630*RES_hh_fec_in!G27/RES_hh_num_in!G27)</f>
        <v>957.22244618105401</v>
      </c>
      <c r="H27" s="69">
        <f>IF(RES_hh_fec_in!H27=0,0,1000*11630*RES_hh_fec_in!H27/RES_hh_num_in!H27)</f>
        <v>866.44454291632053</v>
      </c>
      <c r="I27" s="69">
        <f>IF(RES_hh_fec_in!I27=0,0,1000*11630*RES_hh_fec_in!I27/RES_hh_num_in!I27)</f>
        <v>856.52562094491805</v>
      </c>
      <c r="J27" s="69">
        <f>IF(RES_hh_fec_in!J27=0,0,1000*11630*RES_hh_fec_in!J27/RES_hh_num_in!J27)</f>
        <v>873.14844905442135</v>
      </c>
      <c r="K27" s="69">
        <f>IF(RES_hh_fec_in!K27=0,0,1000*11630*RES_hh_fec_in!K27/RES_hh_num_in!K27)</f>
        <v>726.88543696098259</v>
      </c>
      <c r="L27" s="69">
        <f>IF(RES_hh_fec_in!L27=0,0,1000*11630*RES_hh_fec_in!L27/RES_hh_num_in!L27)</f>
        <v>632.63741783860416</v>
      </c>
      <c r="M27" s="69">
        <f>IF(RES_hh_fec_in!M27=0,0,1000*11630*RES_hh_fec_in!M27/RES_hh_num_in!M27)</f>
        <v>633.90301307659547</v>
      </c>
      <c r="N27" s="69">
        <f>IF(RES_hh_fec_in!N27=0,0,1000*11630*RES_hh_fec_in!N27/RES_hh_num_in!N27)</f>
        <v>606.73088790088195</v>
      </c>
      <c r="O27" s="69">
        <f>IF(RES_hh_fec_in!O27=0,0,1000*11630*RES_hh_fec_in!O27/RES_hh_num_in!O27)</f>
        <v>605.76477784705548</v>
      </c>
      <c r="P27" s="69">
        <f>IF(RES_hh_fec_in!P27=0,0,1000*11630*RES_hh_fec_in!P27/RES_hh_num_in!P27)</f>
        <v>611.73317577406794</v>
      </c>
      <c r="Q27" s="69">
        <f>IF(RES_hh_fec_in!Q27=0,0,1000*11630*RES_hh_fec_in!Q27/RES_hh_num_in!Q27)</f>
        <v>610.13157383067278</v>
      </c>
      <c r="R27" s="69">
        <f>IF(RES_hh_fec_in!R27=0,0,1000*11630*RES_hh_fec_in!R27/RES_hh_num_in!R27)</f>
        <v>600.90754303914571</v>
      </c>
      <c r="S27" s="69">
        <f>IF(RES_hh_fec_in!S27=0,0,1000*11630*RES_hh_fec_in!S27/RES_hh_num_in!S27)</f>
        <v>587.94093587574127</v>
      </c>
      <c r="T27" s="69">
        <f>IF(RES_hh_fec_in!T27=0,0,1000*11630*RES_hh_fec_in!T27/RES_hh_num_in!T27)</f>
        <v>559.4739789468008</v>
      </c>
      <c r="U27" s="69">
        <f>IF(RES_hh_fec_in!U27=0,0,1000*11630*RES_hh_fec_in!U27/RES_hh_num_in!U27)</f>
        <v>526.09815206336725</v>
      </c>
      <c r="V27" s="69">
        <f>IF(RES_hh_fec_in!V27=0,0,1000*11630*RES_hh_fec_in!V27/RES_hh_num_in!V27)</f>
        <v>699.60401804995297</v>
      </c>
      <c r="W27" s="69">
        <f>IF(RES_hh_fec_in!W27=0,0,1000*11630*RES_hh_fec_in!W27/RES_hh_num_in!W27)</f>
        <v>690.05607030103101</v>
      </c>
      <c r="X27" s="69">
        <f>IF(RES_hh_fec_in!X27=0,0,1000*11630*RES_hh_fec_in!X27/RES_hh_num_in!X27)</f>
        <v>523.96714683397749</v>
      </c>
      <c r="Y27" s="69">
        <f>IF(RES_hh_fec_in!Y27=0,0,1000*11630*RES_hh_fec_in!Y27/RES_hh_num_in!Y27)</f>
        <v>493.39203021262063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988.33753356481338</v>
      </c>
      <c r="D29" s="72">
        <f>IF(RES_hh_fec_in!D29=0,0,1000*11630*RES_hh_fec_in!D29/RES_hh_num_in!D29)</f>
        <v>1258.901576282389</v>
      </c>
      <c r="E29" s="72">
        <f>IF(RES_hh_fec_in!E29=0,0,1000*11630*RES_hh_fec_in!E29/RES_hh_num_in!E29)</f>
        <v>984.9442780190401</v>
      </c>
      <c r="F29" s="72">
        <f>IF(RES_hh_fec_in!F29=0,0,1000*11630*RES_hh_fec_in!F29/RES_hh_num_in!F29)</f>
        <v>959.6163644794558</v>
      </c>
      <c r="G29" s="72">
        <f>IF(RES_hh_fec_in!G29=0,0,1000*11630*RES_hh_fec_in!G29/RES_hh_num_in!G29)</f>
        <v>1127.3102021777613</v>
      </c>
      <c r="H29" s="72">
        <f>IF(RES_hh_fec_in!H29=0,0,1000*11630*RES_hh_fec_in!H29/RES_hh_num_in!H29)</f>
        <v>977.40380912459875</v>
      </c>
      <c r="I29" s="72">
        <f>IF(RES_hh_fec_in!I29=0,0,1000*11630*RES_hh_fec_in!I29/RES_hh_num_in!I29)</f>
        <v>931.35776437776167</v>
      </c>
      <c r="J29" s="72">
        <f>IF(RES_hh_fec_in!J29=0,0,1000*11630*RES_hh_fec_in!J29/RES_hh_num_in!J29)</f>
        <v>844.71222841184044</v>
      </c>
      <c r="K29" s="72">
        <f>IF(RES_hh_fec_in!K29=0,0,1000*11630*RES_hh_fec_in!K29/RES_hh_num_in!K29)</f>
        <v>826.73681194080348</v>
      </c>
      <c r="L29" s="72">
        <f>IF(RES_hh_fec_in!L29=0,0,1000*11630*RES_hh_fec_in!L29/RES_hh_num_in!L29)</f>
        <v>738.74990640834369</v>
      </c>
      <c r="M29" s="72">
        <f>IF(RES_hh_fec_in!M29=0,0,1000*11630*RES_hh_fec_in!M29/RES_hh_num_in!M29)</f>
        <v>707.74498972417234</v>
      </c>
      <c r="N29" s="72">
        <f>IF(RES_hh_fec_in!N29=0,0,1000*11630*RES_hh_fec_in!N29/RES_hh_num_in!N29)</f>
        <v>699.33824004503504</v>
      </c>
      <c r="O29" s="72">
        <f>IF(RES_hh_fec_in!O29=0,0,1000*11630*RES_hh_fec_in!O29/RES_hh_num_in!O29)</f>
        <v>698.10086453674785</v>
      </c>
      <c r="P29" s="72">
        <f>IF(RES_hh_fec_in!P29=0,0,1000*11630*RES_hh_fec_in!P29/RES_hh_num_in!P29)</f>
        <v>716.64694985060305</v>
      </c>
      <c r="Q29" s="72">
        <f>IF(RES_hh_fec_in!Q29=0,0,1000*11630*RES_hh_fec_in!Q29/RES_hh_num_in!Q29)</f>
        <v>709.67983768698832</v>
      </c>
      <c r="R29" s="72">
        <f>IF(RES_hh_fec_in!R29=0,0,1000*11630*RES_hh_fec_in!R29/RES_hh_num_in!R29)</f>
        <v>700.33927987413085</v>
      </c>
      <c r="S29" s="72">
        <f>IF(RES_hh_fec_in!S29=0,0,1000*11630*RES_hh_fec_in!S29/RES_hh_num_in!S29)</f>
        <v>687.4929248776715</v>
      </c>
      <c r="T29" s="72">
        <f>IF(RES_hh_fec_in!T29=0,0,1000*11630*RES_hh_fec_in!T29/RES_hh_num_in!T29)</f>
        <v>665.86825941751738</v>
      </c>
      <c r="U29" s="72">
        <f>IF(RES_hh_fec_in!U29=0,0,1000*11630*RES_hh_fec_in!U29/RES_hh_num_in!U29)</f>
        <v>643.15009371593089</v>
      </c>
      <c r="V29" s="72">
        <f>IF(RES_hh_fec_in!V29=0,0,1000*11630*RES_hh_fec_in!V29/RES_hh_num_in!V29)</f>
        <v>878.97990904556195</v>
      </c>
      <c r="W29" s="72">
        <f>IF(RES_hh_fec_in!W29=0,0,1000*11630*RES_hh_fec_in!W29/RES_hh_num_in!W29)</f>
        <v>876.6549242040586</v>
      </c>
      <c r="X29" s="72">
        <f>IF(RES_hh_fec_in!X29=0,0,1000*11630*RES_hh_fec_in!X29/RES_hh_num_in!X29)</f>
        <v>685.29031820906835</v>
      </c>
      <c r="Y29" s="72">
        <f>IF(RES_hh_fec_in!Y29=0,0,1000*11630*RES_hh_fec_in!Y29/RES_hh_num_in!Y29)</f>
        <v>625.26202384135661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950.58074035048844</v>
      </c>
      <c r="D30" s="72">
        <f>IF(RES_hh_fec_in!D30=0,0,1000*11630*RES_hh_fec_in!D30/RES_hh_num_in!D30)</f>
        <v>950.13057482145643</v>
      </c>
      <c r="E30" s="72">
        <f>IF(RES_hh_fec_in!E30=0,0,1000*11630*RES_hh_fec_in!E30/RES_hh_num_in!E30)</f>
        <v>1149.8110173036775</v>
      </c>
      <c r="F30" s="72">
        <f>IF(RES_hh_fec_in!F30=0,0,1000*11630*RES_hh_fec_in!F30/RES_hh_num_in!F30)</f>
        <v>1115.9053298697752</v>
      </c>
      <c r="G30" s="72">
        <f>IF(RES_hh_fec_in!G30=0,0,1000*11630*RES_hh_fec_in!G30/RES_hh_num_in!G30)</f>
        <v>1051.7440855370016</v>
      </c>
      <c r="H30" s="72">
        <f>IF(RES_hh_fec_in!H30=0,0,1000*11630*RES_hh_fec_in!H30/RES_hh_num_in!H30)</f>
        <v>984.89827840411431</v>
      </c>
      <c r="I30" s="72">
        <f>IF(RES_hh_fec_in!I30=0,0,1000*11630*RES_hh_fec_in!I30/RES_hh_num_in!I30)</f>
        <v>885.60260202616973</v>
      </c>
      <c r="J30" s="72">
        <f>IF(RES_hh_fec_in!J30=0,0,1000*11630*RES_hh_fec_in!J30/RES_hh_num_in!J30)</f>
        <v>975.73423779788459</v>
      </c>
      <c r="K30" s="72">
        <f>IF(RES_hh_fec_in!K30=0,0,1000*11630*RES_hh_fec_in!K30/RES_hh_num_in!K30)</f>
        <v>780.5175384024509</v>
      </c>
      <c r="L30" s="72">
        <f>IF(RES_hh_fec_in!L30=0,0,1000*11630*RES_hh_fec_in!L30/RES_hh_num_in!L30)</f>
        <v>704.34471213948427</v>
      </c>
      <c r="M30" s="72">
        <f>IF(RES_hh_fec_in!M30=0,0,1000*11630*RES_hh_fec_in!M30/RES_hh_num_in!M30)</f>
        <v>705.34107084990455</v>
      </c>
      <c r="N30" s="72">
        <f>IF(RES_hh_fec_in!N30=0,0,1000*11630*RES_hh_fec_in!N30/RES_hh_num_in!N30)</f>
        <v>724.31040916378845</v>
      </c>
      <c r="O30" s="72">
        <f>IF(RES_hh_fec_in!O30=0,0,1000*11630*RES_hh_fec_in!O30/RES_hh_num_in!O30)</f>
        <v>709.24350993695259</v>
      </c>
      <c r="P30" s="72">
        <f>IF(RES_hh_fec_in!P30=0,0,1000*11630*RES_hh_fec_in!P30/RES_hh_num_in!P30)</f>
        <v>675.13472978264213</v>
      </c>
      <c r="Q30" s="72">
        <f>IF(RES_hh_fec_in!Q30=0,0,1000*11630*RES_hh_fec_in!Q30/RES_hh_num_in!Q30)</f>
        <v>713.46905181868965</v>
      </c>
      <c r="R30" s="72">
        <f>IF(RES_hh_fec_in!R30=0,0,1000*11630*RES_hh_fec_in!R30/RES_hh_num_in!R30)</f>
        <v>719.44997197369128</v>
      </c>
      <c r="S30" s="72">
        <f>IF(RES_hh_fec_in!S30=0,0,1000*11630*RES_hh_fec_in!S30/RES_hh_num_in!S30)</f>
        <v>687.26595435995944</v>
      </c>
      <c r="T30" s="72">
        <f>IF(RES_hh_fec_in!T30=0,0,1000*11630*RES_hh_fec_in!T30/RES_hh_num_in!T30)</f>
        <v>659.02090062062848</v>
      </c>
      <c r="U30" s="72">
        <f>IF(RES_hh_fec_in!U30=0,0,1000*11630*RES_hh_fec_in!U30/RES_hh_num_in!U30)</f>
        <v>639.64567170885528</v>
      </c>
      <c r="V30" s="72">
        <f>IF(RES_hh_fec_in!V30=0,0,1000*11630*RES_hh_fec_in!V30/RES_hh_num_in!V30)</f>
        <v>879.39406397652385</v>
      </c>
      <c r="W30" s="72">
        <f>IF(RES_hh_fec_in!W30=0,0,1000*11630*RES_hh_fec_in!W30/RES_hh_num_in!W30)</f>
        <v>821.76392661746047</v>
      </c>
      <c r="X30" s="72">
        <f>IF(RES_hh_fec_in!X30=0,0,1000*11630*RES_hh_fec_in!X30/RES_hh_num_in!X30)</f>
        <v>688.59977688502966</v>
      </c>
      <c r="Y30" s="72">
        <f>IF(RES_hh_fec_in!Y30=0,0,1000*11630*RES_hh_fec_in!Y30/RES_hh_num_in!Y30)</f>
        <v>615.7114523392072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1318.1480814527272</v>
      </c>
      <c r="D31" s="72">
        <f>IF(RES_hh_fec_in!D31=0,0,1000*11630*RES_hh_fec_in!D31/RES_hh_num_in!D31)</f>
        <v>1039.1367640173771</v>
      </c>
      <c r="E31" s="72">
        <f>IF(RES_hh_fec_in!E31=0,0,1000*11630*RES_hh_fec_in!E31/RES_hh_num_in!E31)</f>
        <v>1168.9793268126136</v>
      </c>
      <c r="F31" s="72">
        <f>IF(RES_hh_fec_in!F31=0,0,1000*11630*RES_hh_fec_in!F31/RES_hh_num_in!F31)</f>
        <v>1054.4489349378487</v>
      </c>
      <c r="G31" s="72">
        <f>IF(RES_hh_fec_in!G31=0,0,1000*11630*RES_hh_fec_in!G31/RES_hh_num_in!G31)</f>
        <v>1157.1860606721666</v>
      </c>
      <c r="H31" s="72">
        <f>IF(RES_hh_fec_in!H31=0,0,1000*11630*RES_hh_fec_in!H31/RES_hh_num_in!H31)</f>
        <v>1002.2296373691172</v>
      </c>
      <c r="I31" s="72">
        <f>IF(RES_hh_fec_in!I31=0,0,1000*11630*RES_hh_fec_in!I31/RES_hh_num_in!I31)</f>
        <v>1088.4785385208954</v>
      </c>
      <c r="J31" s="72">
        <f>IF(RES_hh_fec_in!J31=0,0,1000*11630*RES_hh_fec_in!J31/RES_hh_num_in!J31)</f>
        <v>1031.3473123074882</v>
      </c>
      <c r="K31" s="72">
        <f>IF(RES_hh_fec_in!K31=0,0,1000*11630*RES_hh_fec_in!K31/RES_hh_num_in!K31)</f>
        <v>826.68332070059023</v>
      </c>
      <c r="L31" s="72">
        <f>IF(RES_hh_fec_in!L31=0,0,1000*11630*RES_hh_fec_in!L31/RES_hh_num_in!L31)</f>
        <v>769.96517606433326</v>
      </c>
      <c r="M31" s="72">
        <f>IF(RES_hh_fec_in!M31=0,0,1000*11630*RES_hh_fec_in!M31/RES_hh_num_in!M31)</f>
        <v>754.10896836045265</v>
      </c>
      <c r="N31" s="72">
        <f>IF(RES_hh_fec_in!N31=0,0,1000*11630*RES_hh_fec_in!N31/RES_hh_num_in!N31)</f>
        <v>745.55108957378172</v>
      </c>
      <c r="O31" s="72">
        <f>IF(RES_hh_fec_in!O31=0,0,1000*11630*RES_hh_fec_in!O31/RES_hh_num_in!O31)</f>
        <v>745.88025515352103</v>
      </c>
      <c r="P31" s="72">
        <f>IF(RES_hh_fec_in!P31=0,0,1000*11630*RES_hh_fec_in!P31/RES_hh_num_in!P31)</f>
        <v>762.67297791986425</v>
      </c>
      <c r="Q31" s="72">
        <f>IF(RES_hh_fec_in!Q31=0,0,1000*11630*RES_hh_fec_in!Q31/RES_hh_num_in!Q31)</f>
        <v>759.64146669633874</v>
      </c>
      <c r="R31" s="72">
        <f>IF(RES_hh_fec_in!R31=0,0,1000*11630*RES_hh_fec_in!R31/RES_hh_num_in!R31)</f>
        <v>747.8928154213703</v>
      </c>
      <c r="S31" s="72">
        <f>IF(RES_hh_fec_in!S31=0,0,1000*11630*RES_hh_fec_in!S31/RES_hh_num_in!S31)</f>
        <v>733.29272845328353</v>
      </c>
      <c r="T31" s="72">
        <f>IF(RES_hh_fec_in!T31=0,0,1000*11630*RES_hh_fec_in!T31/RES_hh_num_in!T31)</f>
        <v>711.3632476584952</v>
      </c>
      <c r="U31" s="72">
        <f>IF(RES_hh_fec_in!U31=0,0,1000*11630*RES_hh_fec_in!U31/RES_hh_num_in!U31)</f>
        <v>687.09490639065234</v>
      </c>
      <c r="V31" s="72">
        <f>IF(RES_hh_fec_in!V31=0,0,1000*11630*RES_hh_fec_in!V31/RES_hh_num_in!V31)</f>
        <v>917.01410387931674</v>
      </c>
      <c r="W31" s="72">
        <f>IF(RES_hh_fec_in!W31=0,0,1000*11630*RES_hh_fec_in!W31/RES_hh_num_in!W31)</f>
        <v>953.05122717681343</v>
      </c>
      <c r="X31" s="72">
        <f>IF(RES_hh_fec_in!X31=0,0,1000*11630*RES_hh_fec_in!X31/RES_hh_num_in!X31)</f>
        <v>717.18407434534686</v>
      </c>
      <c r="Y31" s="72">
        <f>IF(RES_hh_fec_in!Y31=0,0,1000*11630*RES_hh_fec_in!Y31/RES_hh_num_in!Y31)</f>
        <v>667.82074825355153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765.66773683010967</v>
      </c>
      <c r="D32" s="77">
        <f>IF(RES_hh_fec_in!D32=0,0,1000*11630*RES_hh_fec_in!D32/RES_hh_num_in!D32)</f>
        <v>620.82536939820807</v>
      </c>
      <c r="E32" s="77">
        <f>IF(RES_hh_fec_in!E32=0,0,1000*11630*RES_hh_fec_in!E32/RES_hh_num_in!E32)</f>
        <v>990.39952884453828</v>
      </c>
      <c r="F32" s="77">
        <f>IF(RES_hh_fec_in!F32=0,0,1000*11630*RES_hh_fec_in!F32/RES_hh_num_in!F32)</f>
        <v>877.60531794418227</v>
      </c>
      <c r="G32" s="77">
        <f>IF(RES_hh_fec_in!G32=0,0,1000*11630*RES_hh_fec_in!G32/RES_hh_num_in!G32)</f>
        <v>799.01862699752917</v>
      </c>
      <c r="H32" s="77">
        <f>IF(RES_hh_fec_in!H32=0,0,1000*11630*RES_hh_fec_in!H32/RES_hh_num_in!H32)</f>
        <v>774.77337475616332</v>
      </c>
      <c r="I32" s="77">
        <f>IF(RES_hh_fec_in!I32=0,0,1000*11630*RES_hh_fec_in!I32/RES_hh_num_in!I32)</f>
        <v>757.81704327986972</v>
      </c>
      <c r="J32" s="77">
        <f>IF(RES_hh_fec_in!J32=0,0,1000*11630*RES_hh_fec_in!J32/RES_hh_num_in!J32)</f>
        <v>834.52586985058974</v>
      </c>
      <c r="K32" s="77">
        <f>IF(RES_hh_fec_in!K32=0,0,1000*11630*RES_hh_fec_in!K32/RES_hh_num_in!K32)</f>
        <v>575.44887592047837</v>
      </c>
      <c r="L32" s="77">
        <f>IF(RES_hh_fec_in!L32=0,0,1000*11630*RES_hh_fec_in!L32/RES_hh_num_in!L32)</f>
        <v>529.74841521552241</v>
      </c>
      <c r="M32" s="77">
        <f>IF(RES_hh_fec_in!M32=0,0,1000*11630*RES_hh_fec_in!M32/RES_hh_num_in!M32)</f>
        <v>559.19430012308339</v>
      </c>
      <c r="N32" s="77">
        <f>IF(RES_hh_fec_in!N32=0,0,1000*11630*RES_hh_fec_in!N32/RES_hh_num_in!N32)</f>
        <v>537.02671802891939</v>
      </c>
      <c r="O32" s="77">
        <f>IF(RES_hh_fec_in!O32=0,0,1000*11630*RES_hh_fec_in!O32/RES_hh_num_in!O32)</f>
        <v>537.85257573260924</v>
      </c>
      <c r="P32" s="77">
        <f>IF(RES_hh_fec_in!P32=0,0,1000*11630*RES_hh_fec_in!P32/RES_hh_num_in!P32)</f>
        <v>547.03393162200109</v>
      </c>
      <c r="Q32" s="77">
        <f>IF(RES_hh_fec_in!Q32=0,0,1000*11630*RES_hh_fec_in!Q32/RES_hh_num_in!Q32)</f>
        <v>542.37337776268487</v>
      </c>
      <c r="R32" s="77">
        <f>IF(RES_hh_fec_in!R32=0,0,1000*11630*RES_hh_fec_in!R32/RES_hh_num_in!R32)</f>
        <v>524.48185808831738</v>
      </c>
      <c r="S32" s="77">
        <f>IF(RES_hh_fec_in!S32=0,0,1000*11630*RES_hh_fec_in!S32/RES_hh_num_in!S32)</f>
        <v>512.24095386439581</v>
      </c>
      <c r="T32" s="77">
        <f>IF(RES_hh_fec_in!T32=0,0,1000*11630*RES_hh_fec_in!T32/RES_hh_num_in!T32)</f>
        <v>494.93752926526696</v>
      </c>
      <c r="U32" s="77">
        <f>IF(RES_hh_fec_in!U32=0,0,1000*11630*RES_hh_fec_in!U32/RES_hh_num_in!U32)</f>
        <v>465.76622182783899</v>
      </c>
      <c r="V32" s="77">
        <f>IF(RES_hh_fec_in!V32=0,0,1000*11630*RES_hh_fec_in!V32/RES_hh_num_in!V32)</f>
        <v>604.4325709526953</v>
      </c>
      <c r="W32" s="77">
        <f>IF(RES_hh_fec_in!W32=0,0,1000*11630*RES_hh_fec_in!W32/RES_hh_num_in!W32)</f>
        <v>611.78808737500037</v>
      </c>
      <c r="X32" s="77">
        <f>IF(RES_hh_fec_in!X32=0,0,1000*11630*RES_hh_fec_in!X32/RES_hh_num_in!X32)</f>
        <v>473.52304525692546</v>
      </c>
      <c r="Y32" s="77">
        <f>IF(RES_hh_fec_in!Y32=0,0,1000*11630*RES_hh_fec_in!Y32/RES_hh_num_in!Y32)</f>
        <v>451.23259792669063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11763.78322609834</v>
      </c>
      <c r="D3" s="65">
        <f>IF(RES_hh_tes_in!D3=0,0,1000*11630*RES_hh_tes_in!D3/RES_hh_num_in!D3)</f>
        <v>11071.826581973262</v>
      </c>
      <c r="E3" s="65">
        <f>IF(RES_hh_tes_in!E3=0,0,1000*11630*RES_hh_tes_in!E3/RES_hh_num_in!E3)</f>
        <v>12502.551905285809</v>
      </c>
      <c r="F3" s="65">
        <f>IF(RES_hh_tes_in!F3=0,0,1000*11630*RES_hh_tes_in!F3/RES_hh_num_in!F3)</f>
        <v>12080.363694826545</v>
      </c>
      <c r="G3" s="65">
        <f>IF(RES_hh_tes_in!G3=0,0,1000*11630*RES_hh_tes_in!G3/RES_hh_num_in!G3)</f>
        <v>12843.988431702597</v>
      </c>
      <c r="H3" s="65">
        <f>IF(RES_hh_tes_in!H3=0,0,1000*11630*RES_hh_tes_in!H3/RES_hh_num_in!H3)</f>
        <v>10661.966617545291</v>
      </c>
      <c r="I3" s="65">
        <f>IF(RES_hh_tes_in!I3=0,0,1000*11630*RES_hh_tes_in!I3/RES_hh_num_in!I3)</f>
        <v>11357.25122338901</v>
      </c>
      <c r="J3" s="65">
        <f>IF(RES_hh_tes_in!J3=0,0,1000*11630*RES_hh_tes_in!J3/RES_hh_num_in!J3)</f>
        <v>11252.198945393373</v>
      </c>
      <c r="K3" s="65">
        <f>IF(RES_hh_tes_in!K3=0,0,1000*11630*RES_hh_tes_in!K3/RES_hh_num_in!K3)</f>
        <v>10228.778693996373</v>
      </c>
      <c r="L3" s="65">
        <f>IF(RES_hh_tes_in!L3=0,0,1000*11630*RES_hh_tes_in!L3/RES_hh_num_in!L3)</f>
        <v>10251.635324916097</v>
      </c>
      <c r="M3" s="65">
        <f>IF(RES_hh_tes_in!M3=0,0,1000*11630*RES_hh_tes_in!M3/RES_hh_num_in!M3)</f>
        <v>10112.501405566636</v>
      </c>
      <c r="N3" s="65">
        <f>IF(RES_hh_tes_in!N3=0,0,1000*11630*RES_hh_tes_in!N3/RES_hh_num_in!N3)</f>
        <v>9351.4822669549721</v>
      </c>
      <c r="O3" s="65">
        <f>IF(RES_hh_tes_in!O3=0,0,1000*11630*RES_hh_tes_in!O3/RES_hh_num_in!O3)</f>
        <v>9132.1618938852425</v>
      </c>
      <c r="P3" s="65">
        <f>IF(RES_hh_tes_in!P3=0,0,1000*11630*RES_hh_tes_in!P3/RES_hh_num_in!P3)</f>
        <v>7184.8837504548965</v>
      </c>
      <c r="Q3" s="65">
        <f>IF(RES_hh_tes_in!Q3=0,0,1000*11630*RES_hh_tes_in!Q3/RES_hh_num_in!Q3)</f>
        <v>8152.5265624417016</v>
      </c>
      <c r="R3" s="65">
        <f>IF(RES_hh_tes_in!R3=0,0,1000*11630*RES_hh_tes_in!R3/RES_hh_num_in!R3)</f>
        <v>8324.0488238361831</v>
      </c>
      <c r="S3" s="65">
        <f>IF(RES_hh_tes_in!S3=0,0,1000*11630*RES_hh_tes_in!S3/RES_hh_num_in!S3)</f>
        <v>8315.4108754869976</v>
      </c>
      <c r="T3" s="65">
        <f>IF(RES_hh_tes_in!T3=0,0,1000*11630*RES_hh_tes_in!T3/RES_hh_num_in!T3)</f>
        <v>7670.8438107903112</v>
      </c>
      <c r="U3" s="65">
        <f>IF(RES_hh_tes_in!U3=0,0,1000*11630*RES_hh_tes_in!U3/RES_hh_num_in!U3)</f>
        <v>7395.3427736235417</v>
      </c>
      <c r="V3" s="65">
        <f>IF(RES_hh_tes_in!V3=0,0,1000*11630*RES_hh_tes_in!V3/RES_hh_num_in!V3)</f>
        <v>7302.3307145644003</v>
      </c>
      <c r="W3" s="65">
        <f>IF(RES_hh_tes_in!W3=0,0,1000*11630*RES_hh_tes_in!W3/RES_hh_num_in!W3)</f>
        <v>7325.9931097596937</v>
      </c>
      <c r="X3" s="65">
        <f>IF(RES_hh_tes_in!X3=0,0,1000*11630*RES_hh_tes_in!X3/RES_hh_num_in!X3)</f>
        <v>5717.7236672053114</v>
      </c>
      <c r="Y3" s="65">
        <f>IF(RES_hh_tes_in!Y3=0,0,1000*11630*RES_hh_tes_in!Y3/RES_hh_num_in!Y3)</f>
        <v>5324.5278118012211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9614.6709003235628</v>
      </c>
      <c r="D4" s="69">
        <f>IF(RES_hh_tes_in!D4=0,0,1000*11630*RES_hh_tes_in!D4/RES_hh_num_in!D4)</f>
        <v>8795.109708597467</v>
      </c>
      <c r="E4" s="69">
        <f>IF(RES_hh_tes_in!E4=0,0,1000*11630*RES_hh_tes_in!E4/RES_hh_num_in!E4)</f>
        <v>9839.0423464314499</v>
      </c>
      <c r="F4" s="69">
        <f>IF(RES_hh_tes_in!F4=0,0,1000*11630*RES_hh_tes_in!F4/RES_hh_num_in!F4)</f>
        <v>9486.7721744868941</v>
      </c>
      <c r="G4" s="69">
        <f>IF(RES_hh_tes_in!G4=0,0,1000*11630*RES_hh_tes_in!G4/RES_hh_num_in!G4)</f>
        <v>10326.575661698551</v>
      </c>
      <c r="H4" s="69">
        <f>IF(RES_hh_tes_in!H4=0,0,1000*11630*RES_hh_tes_in!H4/RES_hh_num_in!H4)</f>
        <v>8136.2780601979484</v>
      </c>
      <c r="I4" s="69">
        <f>IF(RES_hh_tes_in!I4=0,0,1000*11630*RES_hh_tes_in!I4/RES_hh_num_in!I4)</f>
        <v>8762.9619122502409</v>
      </c>
      <c r="J4" s="69">
        <f>IF(RES_hh_tes_in!J4=0,0,1000*11630*RES_hh_tes_in!J4/RES_hh_num_in!J4)</f>
        <v>8588.042007171498</v>
      </c>
      <c r="K4" s="69">
        <f>IF(RES_hh_tes_in!K4=0,0,1000*11630*RES_hh_tes_in!K4/RES_hh_num_in!K4)</f>
        <v>7785.4162660578468</v>
      </c>
      <c r="L4" s="69">
        <f>IF(RES_hh_tes_in!L4=0,0,1000*11630*RES_hh_tes_in!L4/RES_hh_num_in!L4)</f>
        <v>7822.3290241577079</v>
      </c>
      <c r="M4" s="69">
        <f>IF(RES_hh_tes_in!M4=0,0,1000*11630*RES_hh_tes_in!M4/RES_hh_num_in!M4)</f>
        <v>7536.6685997145378</v>
      </c>
      <c r="N4" s="69">
        <f>IF(RES_hh_tes_in!N4=0,0,1000*11630*RES_hh_tes_in!N4/RES_hh_num_in!N4)</f>
        <v>6808.6527416771696</v>
      </c>
      <c r="O4" s="69">
        <f>IF(RES_hh_tes_in!O4=0,0,1000*11630*RES_hh_tes_in!O4/RES_hh_num_in!O4)</f>
        <v>6471.1797454726729</v>
      </c>
      <c r="P4" s="69">
        <f>IF(RES_hh_tes_in!P4=0,0,1000*11630*RES_hh_tes_in!P4/RES_hh_num_in!P4)</f>
        <v>4948.5345878395783</v>
      </c>
      <c r="Q4" s="69">
        <f>IF(RES_hh_tes_in!Q4=0,0,1000*11630*RES_hh_tes_in!Q4/RES_hh_num_in!Q4)</f>
        <v>5646.8920670176703</v>
      </c>
      <c r="R4" s="69">
        <f>IF(RES_hh_tes_in!R4=0,0,1000*11630*RES_hh_tes_in!R4/RES_hh_num_in!R4)</f>
        <v>5985.8405364578748</v>
      </c>
      <c r="S4" s="69">
        <f>IF(RES_hh_tes_in!S4=0,0,1000*11630*RES_hh_tes_in!S4/RES_hh_num_in!S4)</f>
        <v>5739.61674793359</v>
      </c>
      <c r="T4" s="69">
        <f>IF(RES_hh_tes_in!T4=0,0,1000*11630*RES_hh_tes_in!T4/RES_hh_num_in!T4)</f>
        <v>5218.5558253027757</v>
      </c>
      <c r="U4" s="69">
        <f>IF(RES_hh_tes_in!U4=0,0,1000*11630*RES_hh_tes_in!U4/RES_hh_num_in!U4)</f>
        <v>4861.1057845603809</v>
      </c>
      <c r="V4" s="69">
        <f>IF(RES_hh_tes_in!V4=0,0,1000*11630*RES_hh_tes_in!V4/RES_hh_num_in!V4)</f>
        <v>4917.4334850885689</v>
      </c>
      <c r="W4" s="69">
        <f>IF(RES_hh_tes_in!W4=0,0,1000*11630*RES_hh_tes_in!W4/RES_hh_num_in!W4)</f>
        <v>4766.0791340891474</v>
      </c>
      <c r="X4" s="69">
        <f>IF(RES_hh_tes_in!X4=0,0,1000*11630*RES_hh_tes_in!X4/RES_hh_num_in!X4)</f>
        <v>3392.4426175333979</v>
      </c>
      <c r="Y4" s="69">
        <f>IF(RES_hh_tes_in!Y4=0,0,1000*11630*RES_hh_tes_in!Y4/RES_hh_num_in!Y4)</f>
        <v>3188.1954315082412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7562.732921446719</v>
      </c>
      <c r="D6" s="72">
        <f>IF(RES_hh_tes_in!D6=0,0,1000*11630*RES_hh_tes_in!D6/RES_hh_num_in!D6)</f>
        <v>8842.0630597152704</v>
      </c>
      <c r="E6" s="72">
        <f>IF(RES_hh_tes_in!E6=0,0,1000*11630*RES_hh_tes_in!E6/RES_hh_num_in!E6)</f>
        <v>11458.26874751703</v>
      </c>
      <c r="F6" s="72">
        <f>IF(RES_hh_tes_in!F6=0,0,1000*11630*RES_hh_tes_in!F6/RES_hh_num_in!F6)</f>
        <v>9373.0664041932905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7683.4732094401588</v>
      </c>
      <c r="J6" s="72">
        <f>IF(RES_hh_tes_in!J6=0,0,1000*11630*RES_hh_tes_in!J6/RES_hh_num_in!J6)</f>
        <v>10405.802546359215</v>
      </c>
      <c r="K6" s="72">
        <f>IF(RES_hh_tes_in!K6=0,0,1000*11630*RES_hh_tes_in!K6/RES_hh_num_in!K6)</f>
        <v>6952.2718479560626</v>
      </c>
      <c r="L6" s="72">
        <f>IF(RES_hh_tes_in!L6=0,0,1000*11630*RES_hh_tes_in!L6/RES_hh_num_in!L6)</f>
        <v>6986.3414488695853</v>
      </c>
      <c r="M6" s="72">
        <f>IF(RES_hh_tes_in!M6=0,0,1000*11630*RES_hh_tes_in!M6/RES_hh_num_in!M6)</f>
        <v>8150.396513094478</v>
      </c>
      <c r="N6" s="72">
        <f>IF(RES_hh_tes_in!N6=0,0,1000*11630*RES_hh_tes_in!N6/RES_hh_num_in!N6)</f>
        <v>7283.5018682012687</v>
      </c>
      <c r="O6" s="72">
        <f>IF(RES_hh_tes_in!O6=0,0,1000*11630*RES_hh_tes_in!O6/RES_hh_num_in!O6)</f>
        <v>5262.3625781200908</v>
      </c>
      <c r="P6" s="72">
        <f>IF(RES_hh_tes_in!P6=0,0,1000*11630*RES_hh_tes_in!P6/RES_hh_num_in!P6)</f>
        <v>2874.1961811607507</v>
      </c>
      <c r="Q6" s="72">
        <f>IF(RES_hh_tes_in!Q6=0,0,1000*11630*RES_hh_tes_in!Q6/RES_hh_num_in!Q6)</f>
        <v>6295.8022095399747</v>
      </c>
      <c r="R6" s="72">
        <f>IF(RES_hh_tes_in!R6=0,0,1000*11630*RES_hh_tes_in!R6/RES_hh_num_in!R6)</f>
        <v>6275.7553353568801</v>
      </c>
      <c r="S6" s="72">
        <f>IF(RES_hh_tes_in!S6=0,0,1000*11630*RES_hh_tes_in!S6/RES_hh_num_in!S6)</f>
        <v>6402.8947677092119</v>
      </c>
      <c r="T6" s="72">
        <f>IF(RES_hh_tes_in!T6=0,0,1000*11630*RES_hh_tes_in!T6/RES_hh_num_in!T6)</f>
        <v>5275.9815285368113</v>
      </c>
      <c r="U6" s="72">
        <f>IF(RES_hh_tes_in!U6=0,0,1000*11630*RES_hh_tes_in!U6/RES_hh_num_in!U6)</f>
        <v>0</v>
      </c>
      <c r="V6" s="72">
        <f>IF(RES_hh_tes_in!V6=0,0,1000*11630*RES_hh_tes_in!V6/RES_hh_num_in!V6)</f>
        <v>3407.0943914206332</v>
      </c>
      <c r="W6" s="72">
        <f>IF(RES_hh_tes_in!W6=0,0,1000*11630*RES_hh_tes_in!W6/RES_hh_num_in!W6)</f>
        <v>4553.8962022400829</v>
      </c>
      <c r="X6" s="72">
        <f>IF(RES_hh_tes_in!X6=0,0,1000*11630*RES_hh_tes_in!X6/RES_hh_num_in!X6)</f>
        <v>3556.5740385978152</v>
      </c>
      <c r="Y6" s="72">
        <f>IF(RES_hh_tes_in!Y6=0,0,1000*11630*RES_hh_tes_in!Y6/RES_hh_num_in!Y6)</f>
        <v>2848.9269310137915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7756.2096451552115</v>
      </c>
      <c r="D7" s="72">
        <f>IF(RES_hh_tes_in!D7=0,0,1000*11630*RES_hh_tes_in!D7/RES_hh_num_in!D7)</f>
        <v>9073.6976238739353</v>
      </c>
      <c r="E7" s="72">
        <f>IF(RES_hh_tes_in!E7=0,0,1000*11630*RES_hh_tes_in!E7/RES_hh_num_in!E7)</f>
        <v>10064.708750876242</v>
      </c>
      <c r="F7" s="72">
        <f>IF(RES_hh_tes_in!F7=0,0,1000*11630*RES_hh_tes_in!F7/RES_hh_num_in!F7)</f>
        <v>9712.5257946732563</v>
      </c>
      <c r="G7" s="72">
        <f>IF(RES_hh_tes_in!G7=0,0,1000*11630*RES_hh_tes_in!G7/RES_hh_num_in!G7)</f>
        <v>0</v>
      </c>
      <c r="H7" s="72">
        <f>IF(RES_hh_tes_in!H7=0,0,1000*11630*RES_hh_tes_in!H7/RES_hh_num_in!H7)</f>
        <v>8836.7148873180904</v>
      </c>
      <c r="I7" s="72">
        <f>IF(RES_hh_tes_in!I7=0,0,1000*11630*RES_hh_tes_in!I7/RES_hh_num_in!I7)</f>
        <v>0</v>
      </c>
      <c r="J7" s="72">
        <f>IF(RES_hh_tes_in!J7=0,0,1000*11630*RES_hh_tes_in!J7/RES_hh_num_in!J7)</f>
        <v>8265.959319182115</v>
      </c>
      <c r="K7" s="72">
        <f>IF(RES_hh_tes_in!K7=0,0,1000*11630*RES_hh_tes_in!K7/RES_hh_num_in!K7)</f>
        <v>7717.5133915549004</v>
      </c>
      <c r="L7" s="72">
        <f>IF(RES_hh_tes_in!L7=0,0,1000*11630*RES_hh_tes_in!L7/RES_hh_num_in!L7)</f>
        <v>8239.6722763817288</v>
      </c>
      <c r="M7" s="72">
        <f>IF(RES_hh_tes_in!M7=0,0,1000*11630*RES_hh_tes_in!M7/RES_hh_num_in!M7)</f>
        <v>7287.7335361183832</v>
      </c>
      <c r="N7" s="72">
        <f>IF(RES_hh_tes_in!N7=0,0,1000*11630*RES_hh_tes_in!N7/RES_hh_num_in!N7)</f>
        <v>6644.2893344598206</v>
      </c>
      <c r="O7" s="72">
        <f>IF(RES_hh_tes_in!O7=0,0,1000*11630*RES_hh_tes_in!O7/RES_hh_num_in!O7)</f>
        <v>5990.3912239225556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5326.5407181660275</v>
      </c>
      <c r="T7" s="72">
        <f>IF(RES_hh_tes_in!T7=0,0,1000*11630*RES_hh_tes_in!T7/RES_hh_num_in!T7)</f>
        <v>4956.5245777208684</v>
      </c>
      <c r="U7" s="72">
        <f>IF(RES_hh_tes_in!U7=0,0,1000*11630*RES_hh_tes_in!U7/RES_hh_num_in!U7)</f>
        <v>4835.6262925030815</v>
      </c>
      <c r="V7" s="72">
        <f>IF(RES_hh_tes_in!V7=0,0,1000*11630*RES_hh_tes_in!V7/RES_hh_num_in!V7)</f>
        <v>5488.5255058813736</v>
      </c>
      <c r="W7" s="72">
        <f>IF(RES_hh_tes_in!W7=0,0,1000*11630*RES_hh_tes_in!W7/RES_hh_num_in!W7)</f>
        <v>4023.0676090321786</v>
      </c>
      <c r="X7" s="72">
        <f>IF(RES_hh_tes_in!X7=0,0,1000*11630*RES_hh_tes_in!X7/RES_hh_num_in!X7)</f>
        <v>3547.0674280563649</v>
      </c>
      <c r="Y7" s="72">
        <f>IF(RES_hh_tes_in!Y7=0,0,1000*11630*RES_hh_tes_in!Y7/RES_hh_num_in!Y7)</f>
        <v>2887.2715496955157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8909.1523785007594</v>
      </c>
      <c r="D8" s="72">
        <f>IF(RES_hh_tes_in!D8=0,0,1000*11630*RES_hh_tes_in!D8/RES_hh_num_in!D8)</f>
        <v>8393.3839776504647</v>
      </c>
      <c r="E8" s="72">
        <f>IF(RES_hh_tes_in!E8=0,0,1000*11630*RES_hh_tes_in!E8/RES_hh_num_in!E8)</f>
        <v>9546.9499940189107</v>
      </c>
      <c r="F8" s="72">
        <f>IF(RES_hh_tes_in!F8=0,0,1000*11630*RES_hh_tes_in!F8/RES_hh_num_in!F8)</f>
        <v>9774.7972873726194</v>
      </c>
      <c r="G8" s="72">
        <f>IF(RES_hh_tes_in!G8=0,0,1000*11630*RES_hh_tes_in!G8/RES_hh_num_in!G8)</f>
        <v>9726.648342835626</v>
      </c>
      <c r="H8" s="72">
        <f>IF(RES_hh_tes_in!H8=0,0,1000*11630*RES_hh_tes_in!H8/RES_hh_num_in!H8)</f>
        <v>8222.1182625968522</v>
      </c>
      <c r="I8" s="72">
        <f>IF(RES_hh_tes_in!I8=0,0,1000*11630*RES_hh_tes_in!I8/RES_hh_num_in!I8)</f>
        <v>7583.5925481728127</v>
      </c>
      <c r="J8" s="72">
        <f>IF(RES_hh_tes_in!J8=0,0,1000*11630*RES_hh_tes_in!J8/RES_hh_num_in!J8)</f>
        <v>8351.594894272368</v>
      </c>
      <c r="K8" s="72">
        <f>IF(RES_hh_tes_in!K8=0,0,1000*11630*RES_hh_tes_in!K8/RES_hh_num_in!K8)</f>
        <v>7701.0795251426734</v>
      </c>
      <c r="L8" s="72">
        <f>IF(RES_hh_tes_in!L8=0,0,1000*11630*RES_hh_tes_in!L8/RES_hh_num_in!L8)</f>
        <v>7675.6890665854398</v>
      </c>
      <c r="M8" s="72">
        <f>IF(RES_hh_tes_in!M8=0,0,1000*11630*RES_hh_tes_in!M8/RES_hh_num_in!M8)</f>
        <v>7357.2579677605245</v>
      </c>
      <c r="N8" s="72">
        <f>IF(RES_hh_tes_in!N8=0,0,1000*11630*RES_hh_tes_in!N8/RES_hh_num_in!N8)</f>
        <v>6931.3744197924188</v>
      </c>
      <c r="O8" s="72">
        <f>IF(RES_hh_tes_in!O8=0,0,1000*11630*RES_hh_tes_in!O8/RES_hh_num_in!O8)</f>
        <v>6449.5894023108794</v>
      </c>
      <c r="P8" s="72">
        <f>IF(RES_hh_tes_in!P8=0,0,1000*11630*RES_hh_tes_in!P8/RES_hh_num_in!P8)</f>
        <v>4490.7853568335086</v>
      </c>
      <c r="Q8" s="72">
        <f>IF(RES_hh_tes_in!Q8=0,0,1000*11630*RES_hh_tes_in!Q8/RES_hh_num_in!Q8)</f>
        <v>5309.4724743377301</v>
      </c>
      <c r="R8" s="72">
        <f>IF(RES_hh_tes_in!R8=0,0,1000*11630*RES_hh_tes_in!R8/RES_hh_num_in!R8)</f>
        <v>5869.9305234663543</v>
      </c>
      <c r="S8" s="72">
        <f>IF(RES_hh_tes_in!S8=0,0,1000*11630*RES_hh_tes_in!S8/RES_hh_num_in!S8)</f>
        <v>5855.6256775302281</v>
      </c>
      <c r="T8" s="72">
        <f>IF(RES_hh_tes_in!T8=0,0,1000*11630*RES_hh_tes_in!T8/RES_hh_num_in!T8)</f>
        <v>5249.7568325830807</v>
      </c>
      <c r="U8" s="72">
        <f>IF(RES_hh_tes_in!U8=0,0,1000*11630*RES_hh_tes_in!U8/RES_hh_num_in!U8)</f>
        <v>4785.7110607683899</v>
      </c>
      <c r="V8" s="72">
        <f>IF(RES_hh_tes_in!V8=0,0,1000*11630*RES_hh_tes_in!V8/RES_hh_num_in!V8)</f>
        <v>4770.6785500119877</v>
      </c>
      <c r="W8" s="72">
        <f>IF(RES_hh_tes_in!W8=0,0,1000*11630*RES_hh_tes_in!W8/RES_hh_num_in!W8)</f>
        <v>4779.5527464331353</v>
      </c>
      <c r="X8" s="72">
        <f>IF(RES_hh_tes_in!X8=0,0,1000*11630*RES_hh_tes_in!X8/RES_hh_num_in!X8)</f>
        <v>3492.0740034009923</v>
      </c>
      <c r="Y8" s="72">
        <f>IF(RES_hh_tes_in!Y8=0,0,1000*11630*RES_hh_tes_in!Y8/RES_hh_num_in!Y8)</f>
        <v>2653.2063771439516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10928.328616999632</v>
      </c>
      <c r="D9" s="72">
        <f>IF(RES_hh_tes_in!D9=0,0,1000*11630*RES_hh_tes_in!D9/RES_hh_num_in!D9)</f>
        <v>8419.8684344868434</v>
      </c>
      <c r="E9" s="72">
        <f>IF(RES_hh_tes_in!E9=0,0,1000*11630*RES_hh_tes_in!E9/RES_hh_num_in!E9)</f>
        <v>9266.2642968219025</v>
      </c>
      <c r="F9" s="72">
        <f>IF(RES_hh_tes_in!F9=0,0,1000*11630*RES_hh_tes_in!F9/RES_hh_num_in!F9)</f>
        <v>8897.0689537497929</v>
      </c>
      <c r="G9" s="72">
        <f>IF(RES_hh_tes_in!G9=0,0,1000*11630*RES_hh_tes_in!G9/RES_hh_num_in!G9)</f>
        <v>10350.917509855815</v>
      </c>
      <c r="H9" s="72">
        <f>IF(RES_hh_tes_in!H9=0,0,1000*11630*RES_hh_tes_in!H9/RES_hh_num_in!H9)</f>
        <v>7932.3331970849868</v>
      </c>
      <c r="I9" s="72">
        <f>IF(RES_hh_tes_in!I9=0,0,1000*11630*RES_hh_tes_in!I9/RES_hh_num_in!I9)</f>
        <v>8904.0056951249371</v>
      </c>
      <c r="J9" s="72">
        <f>IF(RES_hh_tes_in!J9=0,0,1000*11630*RES_hh_tes_in!J9/RES_hh_num_in!J9)</f>
        <v>8525.232416114608</v>
      </c>
      <c r="K9" s="72">
        <f>IF(RES_hh_tes_in!K9=0,0,1000*11630*RES_hh_tes_in!K9/RES_hh_num_in!K9)</f>
        <v>7674.1037207234522</v>
      </c>
      <c r="L9" s="72">
        <f>IF(RES_hh_tes_in!L9=0,0,1000*11630*RES_hh_tes_in!L9/RES_hh_num_in!L9)</f>
        <v>7520.3276403271166</v>
      </c>
      <c r="M9" s="72">
        <f>IF(RES_hh_tes_in!M9=0,0,1000*11630*RES_hh_tes_in!M9/RES_hh_num_in!M9)</f>
        <v>7555.1927199447173</v>
      </c>
      <c r="N9" s="72">
        <f>IF(RES_hh_tes_in!N9=0,0,1000*11630*RES_hh_tes_in!N9/RES_hh_num_in!N9)</f>
        <v>6702.9736298216339</v>
      </c>
      <c r="O9" s="72">
        <f>IF(RES_hh_tes_in!O9=0,0,1000*11630*RES_hh_tes_in!O9/RES_hh_num_in!O9)</f>
        <v>6511.4600537334873</v>
      </c>
      <c r="P9" s="72">
        <f>IF(RES_hh_tes_in!P9=0,0,1000*11630*RES_hh_tes_in!P9/RES_hh_num_in!P9)</f>
        <v>4881.5256643309112</v>
      </c>
      <c r="Q9" s="72">
        <f>IF(RES_hh_tes_in!Q9=0,0,1000*11630*RES_hh_tes_in!Q9/RES_hh_num_in!Q9)</f>
        <v>5644.0599754061159</v>
      </c>
      <c r="R9" s="72">
        <f>IF(RES_hh_tes_in!R9=0,0,1000*11630*RES_hh_tes_in!R9/RES_hh_num_in!R9)</f>
        <v>5893.0202718525879</v>
      </c>
      <c r="S9" s="72">
        <f>IF(RES_hh_tes_in!S9=0,0,1000*11630*RES_hh_tes_in!S9/RES_hh_num_in!S9)</f>
        <v>5773.0902234792693</v>
      </c>
      <c r="T9" s="72">
        <f>IF(RES_hh_tes_in!T9=0,0,1000*11630*RES_hh_tes_in!T9/RES_hh_num_in!T9)</f>
        <v>5191.5559458417811</v>
      </c>
      <c r="U9" s="72">
        <f>IF(RES_hh_tes_in!U9=0,0,1000*11630*RES_hh_tes_in!U9/RES_hh_num_in!U9)</f>
        <v>4713.4740004707255</v>
      </c>
      <c r="V9" s="72">
        <f>IF(RES_hh_tes_in!V9=0,0,1000*11630*RES_hh_tes_in!V9/RES_hh_num_in!V9)</f>
        <v>4683.9578944343748</v>
      </c>
      <c r="W9" s="72">
        <f>IF(RES_hh_tes_in!W9=0,0,1000*11630*RES_hh_tes_in!W9/RES_hh_num_in!W9)</f>
        <v>4986.6292262026873</v>
      </c>
      <c r="X9" s="72">
        <f>IF(RES_hh_tes_in!X9=0,0,1000*11630*RES_hh_tes_in!X9/RES_hh_num_in!X9)</f>
        <v>3365.881507461032</v>
      </c>
      <c r="Y9" s="72">
        <f>IF(RES_hh_tes_in!Y9=0,0,1000*11630*RES_hh_tes_in!Y9/RES_hh_num_in!Y9)</f>
        <v>2806.1200536130023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9605.2834868577465</v>
      </c>
      <c r="D11" s="72">
        <f>IF(RES_hh_tes_in!D11=0,0,1000*11630*RES_hh_tes_in!D11/RES_hh_num_in!D11)</f>
        <v>8889.2262630179139</v>
      </c>
      <c r="E11" s="72">
        <f>IF(RES_hh_tes_in!E11=0,0,1000*11630*RES_hh_tes_in!E11/RES_hh_num_in!E11)</f>
        <v>9356.5321208393489</v>
      </c>
      <c r="F11" s="72">
        <f>IF(RES_hh_tes_in!F11=0,0,1000*11630*RES_hh_tes_in!F11/RES_hh_num_in!F11)</f>
        <v>9702.7218014171522</v>
      </c>
      <c r="G11" s="72">
        <f>IF(RES_hh_tes_in!G11=0,0,1000*11630*RES_hh_tes_in!G11/RES_hh_num_in!G11)</f>
        <v>10032.549433845546</v>
      </c>
      <c r="H11" s="72">
        <f>IF(RES_hh_tes_in!H11=0,0,1000*11630*RES_hh_tes_in!H11/RES_hh_num_in!H11)</f>
        <v>8506.8006110955903</v>
      </c>
      <c r="I11" s="72">
        <f>IF(RES_hh_tes_in!I11=0,0,1000*11630*RES_hh_tes_in!I11/RES_hh_num_in!I11)</f>
        <v>8163.6267767296004</v>
      </c>
      <c r="J11" s="72">
        <f>IF(RES_hh_tes_in!J11=0,0,1000*11630*RES_hh_tes_in!J11/RES_hh_num_in!J11)</f>
        <v>8547.5839388718632</v>
      </c>
      <c r="K11" s="72">
        <f>IF(RES_hh_tes_in!K11=0,0,1000*11630*RES_hh_tes_in!K11/RES_hh_num_in!K11)</f>
        <v>7781.7352616070539</v>
      </c>
      <c r="L11" s="72">
        <f>IF(RES_hh_tes_in!L11=0,0,1000*11630*RES_hh_tes_in!L11/RES_hh_num_in!L11)</f>
        <v>8119.9412578171887</v>
      </c>
      <c r="M11" s="72">
        <f>IF(RES_hh_tes_in!M11=0,0,1000*11630*RES_hh_tes_in!M11/RES_hh_num_in!M11)</f>
        <v>7467.3399634585267</v>
      </c>
      <c r="N11" s="72">
        <f>IF(RES_hh_tes_in!N11=0,0,1000*11630*RES_hh_tes_in!N11/RES_hh_num_in!N11)</f>
        <v>6645.6499492949106</v>
      </c>
      <c r="O11" s="72">
        <f>IF(RES_hh_tes_in!O11=0,0,1000*11630*RES_hh_tes_in!O11/RES_hh_num_in!O11)</f>
        <v>6377.3022206561936</v>
      </c>
      <c r="P11" s="72">
        <f>IF(RES_hh_tes_in!P11=0,0,1000*11630*RES_hh_tes_in!P11/RES_hh_num_in!P11)</f>
        <v>4657.5987793512677</v>
      </c>
      <c r="Q11" s="72">
        <f>IF(RES_hh_tes_in!Q11=0,0,1000*11630*RES_hh_tes_in!Q11/RES_hh_num_in!Q11)</f>
        <v>5524.2337789982794</v>
      </c>
      <c r="R11" s="72">
        <f>IF(RES_hh_tes_in!R11=0,0,1000*11630*RES_hh_tes_in!R11/RES_hh_num_in!R11)</f>
        <v>6025.1013933127106</v>
      </c>
      <c r="S11" s="72">
        <f>IF(RES_hh_tes_in!S11=0,0,1000*11630*RES_hh_tes_in!S11/RES_hh_num_in!S11)</f>
        <v>5718.3420252487849</v>
      </c>
      <c r="T11" s="72">
        <f>IF(RES_hh_tes_in!T11=0,0,1000*11630*RES_hh_tes_in!T11/RES_hh_num_in!T11)</f>
        <v>5214.5105682384037</v>
      </c>
      <c r="U11" s="72">
        <f>IF(RES_hh_tes_in!U11=0,0,1000*11630*RES_hh_tes_in!U11/RES_hh_num_in!U11)</f>
        <v>4819.3076592488578</v>
      </c>
      <c r="V11" s="72">
        <f>IF(RES_hh_tes_in!V11=0,0,1000*11630*RES_hh_tes_in!V11/RES_hh_num_in!V11)</f>
        <v>4874.4703374833634</v>
      </c>
      <c r="W11" s="72">
        <f>IF(RES_hh_tes_in!W11=0,0,1000*11630*RES_hh_tes_in!W11/RES_hh_num_in!W11)</f>
        <v>4867.0021482370421</v>
      </c>
      <c r="X11" s="72">
        <f>IF(RES_hh_tes_in!X11=0,0,1000*11630*RES_hh_tes_in!X11/RES_hh_num_in!X11)</f>
        <v>3413.9374389605255</v>
      </c>
      <c r="Y11" s="72">
        <f>IF(RES_hh_tes_in!Y11=0,0,1000*11630*RES_hh_tes_in!Y11/RES_hh_num_in!Y11)</f>
        <v>2850.1628978710046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9390.8013836586942</v>
      </c>
      <c r="D12" s="72">
        <f>IF(RES_hh_tes_in!D12=0,0,1000*11630*RES_hh_tes_in!D12/RES_hh_num_in!D12)</f>
        <v>8271.7490580162139</v>
      </c>
      <c r="E12" s="72">
        <f>IF(RES_hh_tes_in!E12=0,0,1000*11630*RES_hh_tes_in!E12/RES_hh_num_in!E12)</f>
        <v>8682.2465074214651</v>
      </c>
      <c r="F12" s="72">
        <f>IF(RES_hh_tes_in!F12=0,0,1000*11630*RES_hh_tes_in!F12/RES_hh_num_in!F12)</f>
        <v>8989.1634386053429</v>
      </c>
      <c r="G12" s="72">
        <f>IF(RES_hh_tes_in!G12=0,0,1000*11630*RES_hh_tes_in!G12/RES_hh_num_in!G12)</f>
        <v>9424.2299252805624</v>
      </c>
      <c r="H12" s="72">
        <f>IF(RES_hh_tes_in!H12=0,0,1000*11630*RES_hh_tes_in!H12/RES_hh_num_in!H12)</f>
        <v>8300.1555459263272</v>
      </c>
      <c r="I12" s="72">
        <f>IF(RES_hh_tes_in!I12=0,0,1000*11630*RES_hh_tes_in!I12/RES_hh_num_in!I12)</f>
        <v>8073.303979655383</v>
      </c>
      <c r="J12" s="72">
        <f>IF(RES_hh_tes_in!J12=0,0,1000*11630*RES_hh_tes_in!J12/RES_hh_num_in!J12)</f>
        <v>8288.8907495469539</v>
      </c>
      <c r="K12" s="72">
        <f>IF(RES_hh_tes_in!K12=0,0,1000*11630*RES_hh_tes_in!K12/RES_hh_num_in!K12)</f>
        <v>7666.9465398865668</v>
      </c>
      <c r="L12" s="72">
        <f>IF(RES_hh_tes_in!L12=0,0,1000*11630*RES_hh_tes_in!L12/RES_hh_num_in!L12)</f>
        <v>7482.8987907716346</v>
      </c>
      <c r="M12" s="72">
        <f>IF(RES_hh_tes_in!M12=0,0,1000*11630*RES_hh_tes_in!M12/RES_hh_num_in!M12)</f>
        <v>7024.3395969091489</v>
      </c>
      <c r="N12" s="72">
        <f>IF(RES_hh_tes_in!N12=0,0,1000*11630*RES_hh_tes_in!N12/RES_hh_num_in!N12)</f>
        <v>7030.6655083387341</v>
      </c>
      <c r="O12" s="72">
        <f>IF(RES_hh_tes_in!O12=0,0,1000*11630*RES_hh_tes_in!O12/RES_hh_num_in!O12)</f>
        <v>6445.9593484121278</v>
      </c>
      <c r="P12" s="72">
        <f>IF(RES_hh_tes_in!P12=0,0,1000*11630*RES_hh_tes_in!P12/RES_hh_num_in!P12)</f>
        <v>5029.236777106099</v>
      </c>
      <c r="Q12" s="72">
        <f>IF(RES_hh_tes_in!Q12=0,0,1000*11630*RES_hh_tes_in!Q12/RES_hh_num_in!Q12)</f>
        <v>5810.5659481437597</v>
      </c>
      <c r="R12" s="72">
        <f>IF(RES_hh_tes_in!R12=0,0,1000*11630*RES_hh_tes_in!R12/RES_hh_num_in!R12)</f>
        <v>6282.3517179640503</v>
      </c>
      <c r="S12" s="72">
        <f>IF(RES_hh_tes_in!S12=0,0,1000*11630*RES_hh_tes_in!S12/RES_hh_num_in!S12)</f>
        <v>5896.9551271252622</v>
      </c>
      <c r="T12" s="72">
        <f>IF(RES_hh_tes_in!T12=0,0,1000*11630*RES_hh_tes_in!T12/RES_hh_num_in!T12)</f>
        <v>5305.0112690164669</v>
      </c>
      <c r="U12" s="72">
        <f>IF(RES_hh_tes_in!U12=0,0,1000*11630*RES_hh_tes_in!U12/RES_hh_num_in!U12)</f>
        <v>4991.619169492551</v>
      </c>
      <c r="V12" s="72">
        <f>IF(RES_hh_tes_in!V12=0,0,1000*11630*RES_hh_tes_in!V12/RES_hh_num_in!V12)</f>
        <v>4952.6435157725646</v>
      </c>
      <c r="W12" s="72">
        <f>IF(RES_hh_tes_in!W12=0,0,1000*11630*RES_hh_tes_in!W12/RES_hh_num_in!W12)</f>
        <v>4748.5229005486162</v>
      </c>
      <c r="X12" s="72">
        <f>IF(RES_hh_tes_in!X12=0,0,1000*11630*RES_hh_tes_in!X12/RES_hh_num_in!X12)</f>
        <v>3602.981630352414</v>
      </c>
      <c r="Y12" s="72">
        <f>IF(RES_hh_tes_in!Y12=0,0,1000*11630*RES_hh_tes_in!Y12/RES_hh_num_in!Y12)</f>
        <v>2992.208120124702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9112.6279954207803</v>
      </c>
      <c r="D13" s="74">
        <f>IF(RES_hh_tes_in!D13=0,0,1000*11630*RES_hh_tes_in!D13/RES_hh_num_in!D13)</f>
        <v>8804.4513102145393</v>
      </c>
      <c r="E13" s="74">
        <f>IF(RES_hh_tes_in!E13=0,0,1000*11630*RES_hh_tes_in!E13/RES_hh_num_in!E13)</f>
        <v>10403.263086051942</v>
      </c>
      <c r="F13" s="74">
        <f>IF(RES_hh_tes_in!F13=0,0,1000*11630*RES_hh_tes_in!F13/RES_hh_num_in!F13)</f>
        <v>9761.2048358266838</v>
      </c>
      <c r="G13" s="74">
        <f>IF(RES_hh_tes_in!G13=0,0,1000*11630*RES_hh_tes_in!G13/RES_hh_num_in!G13)</f>
        <v>9422.1365106055546</v>
      </c>
      <c r="H13" s="74">
        <f>IF(RES_hh_tes_in!H13=0,0,1000*11630*RES_hh_tes_in!H13/RES_hh_num_in!H13)</f>
        <v>8673.9576058195307</v>
      </c>
      <c r="I13" s="74">
        <f>IF(RES_hh_tes_in!I13=0,0,1000*11630*RES_hh_tes_in!I13/RES_hh_num_in!I13)</f>
        <v>7607.0542462365656</v>
      </c>
      <c r="J13" s="74">
        <f>IF(RES_hh_tes_in!J13=0,0,1000*11630*RES_hh_tes_in!J13/RES_hh_num_in!J13)</f>
        <v>8683.3998778035329</v>
      </c>
      <c r="K13" s="74">
        <f>IF(RES_hh_tes_in!K13=0,0,1000*11630*RES_hh_tes_in!K13/RES_hh_num_in!K13)</f>
        <v>8249.9505312643723</v>
      </c>
      <c r="L13" s="74">
        <f>IF(RES_hh_tes_in!L13=0,0,1000*11630*RES_hh_tes_in!L13/RES_hh_num_in!L13)</f>
        <v>8108.9259209675574</v>
      </c>
      <c r="M13" s="74">
        <f>IF(RES_hh_tes_in!M13=0,0,1000*11630*RES_hh_tes_in!M13/RES_hh_num_in!M13)</f>
        <v>7124.9431448305613</v>
      </c>
      <c r="N13" s="74">
        <f>IF(RES_hh_tes_in!N13=0,0,1000*11630*RES_hh_tes_in!N13/RES_hh_num_in!N13)</f>
        <v>6317.4635611665581</v>
      </c>
      <c r="O13" s="74">
        <f>IF(RES_hh_tes_in!O13=0,0,1000*11630*RES_hh_tes_in!O13/RES_hh_num_in!O13)</f>
        <v>5947.0763792070229</v>
      </c>
      <c r="P13" s="74">
        <f>IF(RES_hh_tes_in!P13=0,0,1000*11630*RES_hh_tes_in!P13/RES_hh_num_in!P13)</f>
        <v>6143.7202864507135</v>
      </c>
      <c r="Q13" s="74">
        <f>IF(RES_hh_tes_in!Q13=0,0,1000*11630*RES_hh_tes_in!Q13/RES_hh_num_in!Q13)</f>
        <v>4572.1749981631374</v>
      </c>
      <c r="R13" s="74">
        <f>IF(RES_hh_tes_in!R13=0,0,1000*11630*RES_hh_tes_in!R13/RES_hh_num_in!R13)</f>
        <v>4204.6269403163442</v>
      </c>
      <c r="S13" s="74">
        <f>IF(RES_hh_tes_in!S13=0,0,1000*11630*RES_hh_tes_in!S13/RES_hh_num_in!S13)</f>
        <v>4238.0061930917318</v>
      </c>
      <c r="T13" s="74">
        <f>IF(RES_hh_tes_in!T13=0,0,1000*11630*RES_hh_tes_in!T13/RES_hh_num_in!T13)</f>
        <v>4957.9986263287501</v>
      </c>
      <c r="U13" s="74">
        <f>IF(RES_hh_tes_in!U13=0,0,1000*11630*RES_hh_tes_in!U13/RES_hh_num_in!U13)</f>
        <v>5083.9236299705735</v>
      </c>
      <c r="V13" s="74">
        <f>IF(RES_hh_tes_in!V13=0,0,1000*11630*RES_hh_tes_in!V13/RES_hh_num_in!V13)</f>
        <v>5637.1117982481919</v>
      </c>
      <c r="W13" s="74">
        <f>IF(RES_hh_tes_in!W13=0,0,1000*11630*RES_hh_tes_in!W13/RES_hh_num_in!W13)</f>
        <v>4280.4127886766955</v>
      </c>
      <c r="X13" s="74">
        <f>IF(RES_hh_tes_in!X13=0,0,1000*11630*RES_hh_tes_in!X13/RES_hh_num_in!X13)</f>
        <v>2665.8572821000876</v>
      </c>
      <c r="Y13" s="74">
        <f>IF(RES_hh_tes_in!Y13=0,0,1000*11630*RES_hh_tes_in!Y13/RES_hh_num_in!Y13)</f>
        <v>3885.6176031018863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133.60551012753595</v>
      </c>
      <c r="D14" s="76">
        <f>IF(RES_hh_tes_in!D14=0,0,1000*11630*RES_hh_tes_in!D14/RES_hh_num_in!D14)</f>
        <v>137.18823707132978</v>
      </c>
      <c r="E14" s="76">
        <f>IF(RES_hh_tes_in!E14=0,0,1000*11630*RES_hh_tes_in!E14/RES_hh_num_in!E14)</f>
        <v>164.51406089011383</v>
      </c>
      <c r="F14" s="76">
        <f>IF(RES_hh_tes_in!F14=0,0,1000*11630*RES_hh_tes_in!F14/RES_hh_num_in!F14)</f>
        <v>136.58677122151749</v>
      </c>
      <c r="G14" s="76">
        <f>IF(RES_hh_tes_in!G14=0,0,1000*11630*RES_hh_tes_in!G14/RES_hh_num_in!G14)</f>
        <v>97.160581122973639</v>
      </c>
      <c r="H14" s="76">
        <f>IF(RES_hh_tes_in!H14=0,0,1000*11630*RES_hh_tes_in!H14/RES_hh_num_in!H14)</f>
        <v>78.156087941428936</v>
      </c>
      <c r="I14" s="76">
        <f>IF(RES_hh_tes_in!I14=0,0,1000*11630*RES_hh_tes_in!I14/RES_hh_num_in!I14)</f>
        <v>79.57804049652033</v>
      </c>
      <c r="J14" s="76">
        <f>IF(RES_hh_tes_in!J14=0,0,1000*11630*RES_hh_tes_in!J14/RES_hh_num_in!J14)</f>
        <v>106.35270756827035</v>
      </c>
      <c r="K14" s="76">
        <f>IF(RES_hh_tes_in!K14=0,0,1000*11630*RES_hh_tes_in!K14/RES_hh_num_in!K14)</f>
        <v>94.107761455482802</v>
      </c>
      <c r="L14" s="76">
        <f>IF(RES_hh_tes_in!L14=0,0,1000*11630*RES_hh_tes_in!L14/RES_hh_num_in!L14)</f>
        <v>96.40004848914819</v>
      </c>
      <c r="M14" s="76">
        <f>IF(RES_hh_tes_in!M14=0,0,1000*11630*RES_hh_tes_in!M14/RES_hh_num_in!M14)</f>
        <v>84.159512805621233</v>
      </c>
      <c r="N14" s="76">
        <f>IF(RES_hh_tes_in!N14=0,0,1000*11630*RES_hh_tes_in!N14/RES_hh_num_in!N14)</f>
        <v>71.83673671826223</v>
      </c>
      <c r="O14" s="76">
        <f>IF(RES_hh_tes_in!O14=0,0,1000*11630*RES_hh_tes_in!O14/RES_hh_num_in!O14)</f>
        <v>63.136652517202869</v>
      </c>
      <c r="P14" s="76">
        <f>IF(RES_hh_tes_in!P14=0,0,1000*11630*RES_hh_tes_in!P14/RES_hh_num_in!P14)</f>
        <v>43.464793062319536</v>
      </c>
      <c r="Q14" s="76">
        <f>IF(RES_hh_tes_in!Q14=0,0,1000*11630*RES_hh_tes_in!Q14/RES_hh_num_in!Q14)</f>
        <v>55.055168959478443</v>
      </c>
      <c r="R14" s="76">
        <f>IF(RES_hh_tes_in!R14=0,0,1000*11630*RES_hh_tes_in!R14/RES_hh_num_in!R14)</f>
        <v>63.246614916044408</v>
      </c>
      <c r="S14" s="76">
        <f>IF(RES_hh_tes_in!S14=0,0,1000*11630*RES_hh_tes_in!S14/RES_hh_num_in!S14)</f>
        <v>71.197712399642072</v>
      </c>
      <c r="T14" s="76">
        <f>IF(RES_hh_tes_in!T14=0,0,1000*11630*RES_hh_tes_in!T14/RES_hh_num_in!T14)</f>
        <v>63.450508753522548</v>
      </c>
      <c r="U14" s="76">
        <f>IF(RES_hh_tes_in!U14=0,0,1000*11630*RES_hh_tes_in!U14/RES_hh_num_in!U14)</f>
        <v>52.392665882885389</v>
      </c>
      <c r="V14" s="76">
        <f>IF(RES_hh_tes_in!V14=0,0,1000*11630*RES_hh_tes_in!V14/RES_hh_num_in!V14)</f>
        <v>46.619009369542212</v>
      </c>
      <c r="W14" s="76">
        <f>IF(RES_hh_tes_in!W14=0,0,1000*11630*RES_hh_tes_in!W14/RES_hh_num_in!W14)</f>
        <v>47.91670699132294</v>
      </c>
      <c r="X14" s="76">
        <f>IF(RES_hh_tes_in!X14=0,0,1000*11630*RES_hh_tes_in!X14/RES_hh_num_in!X14)</f>
        <v>37.058379662876746</v>
      </c>
      <c r="Y14" s="76">
        <f>IF(RES_hh_tes_in!Y14=0,0,1000*11630*RES_hh_tes_in!Y14/RES_hh_num_in!Y14)</f>
        <v>32.650215308544944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92.029482839036334</v>
      </c>
      <c r="D15" s="69">
        <f t="shared" si="0"/>
        <v>110.41833833084463</v>
      </c>
      <c r="E15" s="69">
        <f t="shared" si="0"/>
        <v>209.77177507605012</v>
      </c>
      <c r="F15" s="69">
        <f t="shared" si="0"/>
        <v>120.16564353588218</v>
      </c>
      <c r="G15" s="69">
        <f t="shared" si="0"/>
        <v>179.43658986364457</v>
      </c>
      <c r="H15" s="69">
        <f t="shared" si="0"/>
        <v>155.68297834243529</v>
      </c>
      <c r="I15" s="69">
        <f t="shared" si="0"/>
        <v>312.01472616342954</v>
      </c>
      <c r="J15" s="69">
        <f t="shared" si="0"/>
        <v>311.73779786037124</v>
      </c>
      <c r="K15" s="69">
        <f t="shared" si="0"/>
        <v>191.98256224064926</v>
      </c>
      <c r="L15" s="69">
        <f t="shared" si="0"/>
        <v>275.03390528736168</v>
      </c>
      <c r="M15" s="69">
        <f t="shared" si="0"/>
        <v>403.73679914124529</v>
      </c>
      <c r="N15" s="69">
        <f t="shared" si="0"/>
        <v>436.26657345566491</v>
      </c>
      <c r="O15" s="69">
        <f t="shared" si="0"/>
        <v>566.23283930477498</v>
      </c>
      <c r="P15" s="69">
        <f t="shared" si="0"/>
        <v>168.89349474322924</v>
      </c>
      <c r="Q15" s="69">
        <f t="shared" si="0"/>
        <v>427.13354152624629</v>
      </c>
      <c r="R15" s="69">
        <f t="shared" si="0"/>
        <v>294.42520840075929</v>
      </c>
      <c r="S15" s="69">
        <f t="shared" si="0"/>
        <v>538.72917885513527</v>
      </c>
      <c r="T15" s="69">
        <f t="shared" si="0"/>
        <v>458.76975777851334</v>
      </c>
      <c r="U15" s="69">
        <f t="shared" si="0"/>
        <v>611.27667319802549</v>
      </c>
      <c r="V15" s="69">
        <f t="shared" si="0"/>
        <v>348.31584784087954</v>
      </c>
      <c r="W15" s="69">
        <f t="shared" si="0"/>
        <v>560.64978277257342</v>
      </c>
      <c r="X15" s="69">
        <f t="shared" si="0"/>
        <v>500.72184369165166</v>
      </c>
      <c r="Y15" s="69">
        <f t="shared" si="0"/>
        <v>363.32525527762601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92.029482839036334</v>
      </c>
      <c r="D16" s="72">
        <f>IF(RES_hh_tes_in!D16=0,0,1000*11630*RES_hh_tes_in!D16/RES_hh_num_in!D$3)</f>
        <v>110.41833833084463</v>
      </c>
      <c r="E16" s="72">
        <f>IF(RES_hh_tes_in!E16=0,0,1000*11630*RES_hh_tes_in!E16/RES_hh_num_in!E$3)</f>
        <v>209.77177507605012</v>
      </c>
      <c r="F16" s="72">
        <f>IF(RES_hh_tes_in!F16=0,0,1000*11630*RES_hh_tes_in!F16/RES_hh_num_in!F$3)</f>
        <v>120.16564353588218</v>
      </c>
      <c r="G16" s="72">
        <f>IF(RES_hh_tes_in!G16=0,0,1000*11630*RES_hh_tes_in!G16/RES_hh_num_in!G$3)</f>
        <v>179.43658986364457</v>
      </c>
      <c r="H16" s="72">
        <f>IF(RES_hh_tes_in!H16=0,0,1000*11630*RES_hh_tes_in!H16/RES_hh_num_in!H$3)</f>
        <v>155.68297834243529</v>
      </c>
      <c r="I16" s="72">
        <f>IF(RES_hh_tes_in!I16=0,0,1000*11630*RES_hh_tes_in!I16/RES_hh_num_in!I$3)</f>
        <v>312.01472616342954</v>
      </c>
      <c r="J16" s="72">
        <f>IF(RES_hh_tes_in!J16=0,0,1000*11630*RES_hh_tes_in!J16/RES_hh_num_in!J$3)</f>
        <v>311.73779786037124</v>
      </c>
      <c r="K16" s="72">
        <f>IF(RES_hh_tes_in!K16=0,0,1000*11630*RES_hh_tes_in!K16/RES_hh_num_in!K$3)</f>
        <v>191.98256224064926</v>
      </c>
      <c r="L16" s="72">
        <f>IF(RES_hh_tes_in!L16=0,0,1000*11630*RES_hh_tes_in!L16/RES_hh_num_in!L$3)</f>
        <v>275.03390528736168</v>
      </c>
      <c r="M16" s="72">
        <f>IF(RES_hh_tes_in!M16=0,0,1000*11630*RES_hh_tes_in!M16/RES_hh_num_in!M$3)</f>
        <v>403.73679914124529</v>
      </c>
      <c r="N16" s="72">
        <f>IF(RES_hh_tes_in!N16=0,0,1000*11630*RES_hh_tes_in!N16/RES_hh_num_in!N$3)</f>
        <v>436.26657345566491</v>
      </c>
      <c r="O16" s="72">
        <f>IF(RES_hh_tes_in!O16=0,0,1000*11630*RES_hh_tes_in!O16/RES_hh_num_in!O$3)</f>
        <v>566.23283930477498</v>
      </c>
      <c r="P16" s="72">
        <f>IF(RES_hh_tes_in!P16=0,0,1000*11630*RES_hh_tes_in!P16/RES_hh_num_in!P$3)</f>
        <v>168.89349474322924</v>
      </c>
      <c r="Q16" s="72">
        <f>IF(RES_hh_tes_in!Q16=0,0,1000*11630*RES_hh_tes_in!Q16/RES_hh_num_in!Q$3)</f>
        <v>427.13354152624629</v>
      </c>
      <c r="R16" s="72">
        <f>IF(RES_hh_tes_in!R16=0,0,1000*11630*RES_hh_tes_in!R16/RES_hh_num_in!R$3)</f>
        <v>294.42520840075929</v>
      </c>
      <c r="S16" s="72">
        <f>IF(RES_hh_tes_in!S16=0,0,1000*11630*RES_hh_tes_in!S16/RES_hh_num_in!S$3)</f>
        <v>538.72917885513527</v>
      </c>
      <c r="T16" s="72">
        <f>IF(RES_hh_tes_in!T16=0,0,1000*11630*RES_hh_tes_in!T16/RES_hh_num_in!T$3)</f>
        <v>458.76975777851334</v>
      </c>
      <c r="U16" s="72">
        <f>IF(RES_hh_tes_in!U16=0,0,1000*11630*RES_hh_tes_in!U16/RES_hh_num_in!U$3)</f>
        <v>611.27667319802549</v>
      </c>
      <c r="V16" s="72">
        <f>IF(RES_hh_tes_in!V16=0,0,1000*11630*RES_hh_tes_in!V16/RES_hh_num_in!V$3)</f>
        <v>348.31584784087954</v>
      </c>
      <c r="W16" s="72">
        <f>IF(RES_hh_tes_in!W16=0,0,1000*11630*RES_hh_tes_in!W16/RES_hh_num_in!W$3)</f>
        <v>560.64978277257342</v>
      </c>
      <c r="X16" s="72">
        <f>IF(RES_hh_tes_in!X16=0,0,1000*11630*RES_hh_tes_in!X16/RES_hh_num_in!X$3)</f>
        <v>500.72184369165166</v>
      </c>
      <c r="Y16" s="72">
        <f>IF(RES_hh_tes_in!Y16=0,0,1000*11630*RES_hh_tes_in!Y16/RES_hh_num_in!Y$3)</f>
        <v>363.32525527762601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1460.0615630148625</v>
      </c>
      <c r="D17" s="69">
        <f>IF(RES_hh_tes_in!D17=0,0,1000*11630*RES_hh_tes_in!D17/RES_hh_num_in!D17)</f>
        <v>1586.2617026020539</v>
      </c>
      <c r="E17" s="69">
        <f>IF(RES_hh_tes_in!E17=0,0,1000*11630*RES_hh_tes_in!E17/RES_hh_num_in!E17)</f>
        <v>1741.5767810348764</v>
      </c>
      <c r="F17" s="69">
        <f>IF(RES_hh_tes_in!F17=0,0,1000*11630*RES_hh_tes_in!F17/RES_hh_num_in!F17)</f>
        <v>1819.336231158843</v>
      </c>
      <c r="G17" s="69">
        <f>IF(RES_hh_tes_in!G17=0,0,1000*11630*RES_hh_tes_in!G17/RES_hh_num_in!G17)</f>
        <v>1688.2071051349187</v>
      </c>
      <c r="H17" s="69">
        <f>IF(RES_hh_tes_in!H17=0,0,1000*11630*RES_hh_tes_in!H17/RES_hh_num_in!H17)</f>
        <v>1770.6283630233913</v>
      </c>
      <c r="I17" s="69">
        <f>IF(RES_hh_tes_in!I17=0,0,1000*11630*RES_hh_tes_in!I17/RES_hh_num_in!I17)</f>
        <v>1697.7695161497888</v>
      </c>
      <c r="J17" s="69">
        <f>IF(RES_hh_tes_in!J17=0,0,1000*11630*RES_hh_tes_in!J17/RES_hh_num_in!J17)</f>
        <v>1755.7121618988767</v>
      </c>
      <c r="K17" s="69">
        <f>IF(RES_hh_tes_in!K17=0,0,1000*11630*RES_hh_tes_in!K17/RES_hh_num_in!K17)</f>
        <v>1769.9377605854331</v>
      </c>
      <c r="L17" s="69">
        <f>IF(RES_hh_tes_in!L17=0,0,1000*11630*RES_hh_tes_in!L17/RES_hh_num_in!L17)</f>
        <v>1722.056941239965</v>
      </c>
      <c r="M17" s="69">
        <f>IF(RES_hh_tes_in!M17=0,0,1000*11630*RES_hh_tes_in!M17/RES_hh_num_in!M17)</f>
        <v>1734.5637255580502</v>
      </c>
      <c r="N17" s="69">
        <f>IF(RES_hh_tes_in!N17=0,0,1000*11630*RES_hh_tes_in!N17/RES_hh_num_in!N17)</f>
        <v>1678.5414058657298</v>
      </c>
      <c r="O17" s="69">
        <f>IF(RES_hh_tes_in!O17=0,0,1000*11630*RES_hh_tes_in!O17/RES_hh_num_in!O17)</f>
        <v>1665.6855898102579</v>
      </c>
      <c r="P17" s="69">
        <f>IF(RES_hh_tes_in!P17=0,0,1000*11630*RES_hh_tes_in!P17/RES_hh_num_in!P17)</f>
        <v>1629.4051666515368</v>
      </c>
      <c r="Q17" s="69">
        <f>IF(RES_hh_tes_in!Q17=0,0,1000*11630*RES_hh_tes_in!Q17/RES_hh_num_in!Q17)</f>
        <v>1639.0227081531418</v>
      </c>
      <c r="R17" s="69">
        <f>IF(RES_hh_tes_in!R17=0,0,1000*11630*RES_hh_tes_in!R17/RES_hh_num_in!R17)</f>
        <v>1609.6325045349886</v>
      </c>
      <c r="S17" s="69">
        <f>IF(RES_hh_tes_in!S17=0,0,1000*11630*RES_hh_tes_in!S17/RES_hh_num_in!S17)</f>
        <v>1608.0428700400528</v>
      </c>
      <c r="T17" s="69">
        <f>IF(RES_hh_tes_in!T17=0,0,1000*11630*RES_hh_tes_in!T17/RES_hh_num_in!T17)</f>
        <v>1572.8891866339816</v>
      </c>
      <c r="U17" s="69">
        <f>IF(RES_hh_tes_in!U17=0,0,1000*11630*RES_hh_tes_in!U17/RES_hh_num_in!U17)</f>
        <v>1517.6427239470963</v>
      </c>
      <c r="V17" s="69">
        <f>IF(RES_hh_tes_in!V17=0,0,1000*11630*RES_hh_tes_in!V17/RES_hh_num_in!V17)</f>
        <v>1495.5735077351187</v>
      </c>
      <c r="W17" s="69">
        <f>IF(RES_hh_tes_in!W17=0,0,1000*11630*RES_hh_tes_in!W17/RES_hh_num_in!W17)</f>
        <v>1450.6980107788124</v>
      </c>
      <c r="X17" s="69">
        <f>IF(RES_hh_tes_in!X17=0,0,1000*11630*RES_hh_tes_in!X17/RES_hh_num_in!X17)</f>
        <v>1396.3187759515527</v>
      </c>
      <c r="Y17" s="69">
        <f>IF(RES_hh_tes_in!Y17=0,0,1000*11630*RES_hh_tes_in!Y17/RES_hh_num_in!Y17)</f>
        <v>1366.9268539712773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1404.6561926510417</v>
      </c>
      <c r="D19" s="72">
        <f>IF(RES_hh_tes_in!D19=0,0,1000*11630*RES_hh_tes_in!D19/RES_hh_num_in!D19)</f>
        <v>1801.0313125020089</v>
      </c>
      <c r="E19" s="72">
        <f>IF(RES_hh_tes_in!E19=0,0,1000*11630*RES_hh_tes_in!E19/RES_hh_num_in!E19)</f>
        <v>1691.9174095453054</v>
      </c>
      <c r="F19" s="72">
        <f>IF(RES_hh_tes_in!F19=0,0,1000*11630*RES_hh_tes_in!F19/RES_hh_num_in!F19)</f>
        <v>1665.7014009632817</v>
      </c>
      <c r="G19" s="72">
        <f>IF(RES_hh_tes_in!G19=0,0,1000*11630*RES_hh_tes_in!G19/RES_hh_num_in!G19)</f>
        <v>1823.4614113957002</v>
      </c>
      <c r="H19" s="72">
        <f>IF(RES_hh_tes_in!H19=0,0,1000*11630*RES_hh_tes_in!H19/RES_hh_num_in!H19)</f>
        <v>1599.473949579268</v>
      </c>
      <c r="I19" s="72">
        <f>IF(RES_hh_tes_in!I19=0,0,1000*11630*RES_hh_tes_in!I19/RES_hh_num_in!I19)</f>
        <v>1654.2173027070842</v>
      </c>
      <c r="J19" s="72">
        <f>IF(RES_hh_tes_in!J19=0,0,1000*11630*RES_hh_tes_in!J19/RES_hh_num_in!J19)</f>
        <v>1836.09414998086</v>
      </c>
      <c r="K19" s="72">
        <f>IF(RES_hh_tes_in!K19=0,0,1000*11630*RES_hh_tes_in!K19/RES_hh_num_in!K19)</f>
        <v>1685.7219553322177</v>
      </c>
      <c r="L19" s="72">
        <f>IF(RES_hh_tes_in!L19=0,0,1000*11630*RES_hh_tes_in!L19/RES_hh_num_in!L19)</f>
        <v>1628.411132113504</v>
      </c>
      <c r="M19" s="72">
        <f>IF(RES_hh_tes_in!M19=0,0,1000*11630*RES_hh_tes_in!M19/RES_hh_num_in!M19)</f>
        <v>1992.7548352458514</v>
      </c>
      <c r="N19" s="72">
        <f>IF(RES_hh_tes_in!N19=0,0,1000*11630*RES_hh_tes_in!N19/RES_hh_num_in!N19)</f>
        <v>1785.2392885548663</v>
      </c>
      <c r="O19" s="72">
        <f>IF(RES_hh_tes_in!O19=0,0,1000*11630*RES_hh_tes_in!O19/RES_hh_num_in!O19)</f>
        <v>1477.1499663026304</v>
      </c>
      <c r="P19" s="72">
        <f>IF(RES_hh_tes_in!P19=0,0,1000*11630*RES_hh_tes_in!P19/RES_hh_num_in!P19)</f>
        <v>1153.9917043205687</v>
      </c>
      <c r="Q19" s="72">
        <f>IF(RES_hh_tes_in!Q19=0,0,1000*11630*RES_hh_tes_in!Q19/RES_hh_num_in!Q19)</f>
        <v>1833.4304802991312</v>
      </c>
      <c r="R19" s="72">
        <f>IF(RES_hh_tes_in!R19=0,0,1000*11630*RES_hh_tes_in!R19/RES_hh_num_in!R19)</f>
        <v>1606.3570766268913</v>
      </c>
      <c r="S19" s="72">
        <f>IF(RES_hh_tes_in!S19=0,0,1000*11630*RES_hh_tes_in!S19/RES_hh_num_in!S19)</f>
        <v>1735.3492725707745</v>
      </c>
      <c r="T19" s="72">
        <f>IF(RES_hh_tes_in!T19=0,0,1000*11630*RES_hh_tes_in!T19/RES_hh_num_in!T19)</f>
        <v>1646.2077695743444</v>
      </c>
      <c r="U19" s="72">
        <f>IF(RES_hh_tes_in!U19=0,0,1000*11630*RES_hh_tes_in!U19/RES_hh_num_in!U19)</f>
        <v>1717.5888859109382</v>
      </c>
      <c r="V19" s="72">
        <f>IF(RES_hh_tes_in!V19=0,0,1000*11630*RES_hh_tes_in!V19/RES_hh_num_in!V19)</f>
        <v>1175.8125265540871</v>
      </c>
      <c r="W19" s="72">
        <f>IF(RES_hh_tes_in!W19=0,0,1000*11630*RES_hh_tes_in!W19/RES_hh_num_in!W19)</f>
        <v>1362.5776395577263</v>
      </c>
      <c r="X19" s="72">
        <f>IF(RES_hh_tes_in!X19=0,0,1000*11630*RES_hh_tes_in!X19/RES_hh_num_in!X19)</f>
        <v>1455.8902303905813</v>
      </c>
      <c r="Y19" s="72">
        <f>IF(RES_hh_tes_in!Y19=0,0,1000*11630*RES_hh_tes_in!Y19/RES_hh_num_in!Y19)</f>
        <v>1393.4192695340303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1216.3066370360996</v>
      </c>
      <c r="D20" s="72">
        <f>IF(RES_hh_tes_in!D20=0,0,1000*11630*RES_hh_tes_in!D20/RES_hh_num_in!D20)</f>
        <v>1636.3736175499814</v>
      </c>
      <c r="E20" s="72">
        <f>IF(RES_hh_tes_in!E20=0,0,1000*11630*RES_hh_tes_in!E20/RES_hh_num_in!E20)</f>
        <v>1827.1768259687119</v>
      </c>
      <c r="F20" s="72">
        <f>IF(RES_hh_tes_in!F20=0,0,1000*11630*RES_hh_tes_in!F20/RES_hh_num_in!F20)</f>
        <v>1885.1065796522857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1925.4556027617707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1710.7491474369745</v>
      </c>
      <c r="K20" s="72">
        <f>IF(RES_hh_tes_in!K20=0,0,1000*11630*RES_hh_tes_in!K20/RES_hh_num_in!K20)</f>
        <v>1779.6270363168348</v>
      </c>
      <c r="L20" s="72">
        <f>IF(RES_hh_tes_in!L20=0,0,1000*11630*RES_hh_tes_in!L20/RES_hh_num_in!L20)</f>
        <v>1863.3469627176589</v>
      </c>
      <c r="M20" s="72">
        <f>IF(RES_hh_tes_in!M20=0,0,1000*11630*RES_hh_tes_in!M20/RES_hh_num_in!M20)</f>
        <v>1688.0386228230575</v>
      </c>
      <c r="N20" s="72">
        <f>IF(RES_hh_tes_in!N20=0,0,1000*11630*RES_hh_tes_in!N20/RES_hh_num_in!N20)</f>
        <v>1663.4273926447097</v>
      </c>
      <c r="O20" s="72">
        <f>IF(RES_hh_tes_in!O20=0,0,1000*11630*RES_hh_tes_in!O20/RES_hh_num_in!O20)</f>
        <v>1577.6284806550229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1497.625351006393</v>
      </c>
      <c r="T20" s="72">
        <f>IF(RES_hh_tes_in!T20=0,0,1000*11630*RES_hh_tes_in!T20/RES_hh_num_in!T20)</f>
        <v>1514.461090346728</v>
      </c>
      <c r="U20" s="72">
        <f>IF(RES_hh_tes_in!U20=0,0,1000*11630*RES_hh_tes_in!U20/RES_hh_num_in!U20)</f>
        <v>1535.1795341941099</v>
      </c>
      <c r="V20" s="72">
        <f>IF(RES_hh_tes_in!V20=0,0,1000*11630*RES_hh_tes_in!V20/RES_hh_num_in!V20)</f>
        <v>1693.4256436647645</v>
      </c>
      <c r="W20" s="72">
        <f>IF(RES_hh_tes_in!W20=0,0,1000*11630*RES_hh_tes_in!W20/RES_hh_num_in!W20)</f>
        <v>1218.9781796591005</v>
      </c>
      <c r="X20" s="72">
        <f>IF(RES_hh_tes_in!X20=0,0,1000*11630*RES_hh_tes_in!X20/RES_hh_num_in!X20)</f>
        <v>1453.5401361751051</v>
      </c>
      <c r="Y20" s="72">
        <f>IF(RES_hh_tes_in!Y20=0,0,1000*11630*RES_hh_tes_in!Y20/RES_hh_num_in!Y20)</f>
        <v>1369.6622356852329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1417.9501014369202</v>
      </c>
      <c r="D21" s="72">
        <f>IF(RES_hh_tes_in!D21=0,0,1000*11630*RES_hh_tes_in!D21/RES_hh_num_in!D21)</f>
        <v>1558.9443756054422</v>
      </c>
      <c r="E21" s="72">
        <f>IF(RES_hh_tes_in!E21=0,0,1000*11630*RES_hh_tes_in!E21/RES_hh_num_in!E21)</f>
        <v>1749.5418165452659</v>
      </c>
      <c r="F21" s="72">
        <f>IF(RES_hh_tes_in!F21=0,0,1000*11630*RES_hh_tes_in!F21/RES_hh_num_in!F21)</f>
        <v>1921.7788145478241</v>
      </c>
      <c r="G21" s="72">
        <f>IF(RES_hh_tes_in!G21=0,0,1000*11630*RES_hh_tes_in!G21/RES_hh_num_in!G21)</f>
        <v>1661.0801830385958</v>
      </c>
      <c r="H21" s="72">
        <f>IF(RES_hh_tes_in!H21=0,0,1000*11630*RES_hh_tes_in!H21/RES_hh_num_in!H21)</f>
        <v>1815.2465500434232</v>
      </c>
      <c r="I21" s="72">
        <f>IF(RES_hh_tes_in!I21=0,0,1000*11630*RES_hh_tes_in!I21/RES_hh_num_in!I21)</f>
        <v>1539.3448340637287</v>
      </c>
      <c r="J21" s="72">
        <f>IF(RES_hh_tes_in!J21=0,0,1000*11630*RES_hh_tes_in!J21/RES_hh_num_in!J21)</f>
        <v>1747.3446585405284</v>
      </c>
      <c r="K21" s="72">
        <f>IF(RES_hh_tes_in!K21=0,0,1000*11630*RES_hh_tes_in!K21/RES_hh_num_in!K21)</f>
        <v>1786.3372139667031</v>
      </c>
      <c r="L21" s="72">
        <f>IF(RES_hh_tes_in!L21=0,0,1000*11630*RES_hh_tes_in!L21/RES_hh_num_in!L21)</f>
        <v>1729.3815786681839</v>
      </c>
      <c r="M21" s="72">
        <f>IF(RES_hh_tes_in!M21=0,0,1000*11630*RES_hh_tes_in!M21/RES_hh_num_in!M21)</f>
        <v>1720.3648054823232</v>
      </c>
      <c r="N21" s="72">
        <f>IF(RES_hh_tes_in!N21=0,0,1000*11630*RES_hh_tes_in!N21/RES_hh_num_in!N21)</f>
        <v>1742.5801182995476</v>
      </c>
      <c r="O21" s="72">
        <f>IF(RES_hh_tes_in!O21=0,0,1000*11630*RES_hh_tes_in!O21/RES_hh_num_in!O21)</f>
        <v>1703.9288751178037</v>
      </c>
      <c r="P21" s="72">
        <f>IF(RES_hh_tes_in!P21=0,0,1000*11630*RES_hh_tes_in!P21/RES_hh_num_in!P21)</f>
        <v>1540.1548697406308</v>
      </c>
      <c r="Q21" s="72">
        <f>IF(RES_hh_tes_in!Q21=0,0,1000*11630*RES_hh_tes_in!Q21/RES_hh_num_in!Q21)</f>
        <v>1575.5434260813379</v>
      </c>
      <c r="R21" s="72">
        <f>IF(RES_hh_tes_in!R21=0,0,1000*11630*RES_hh_tes_in!R21/RES_hh_num_in!R21)</f>
        <v>1611.3771949556478</v>
      </c>
      <c r="S21" s="72">
        <f>IF(RES_hh_tes_in!S21=0,0,1000*11630*RES_hh_tes_in!S21/RES_hh_num_in!S21)</f>
        <v>1642.1147446628831</v>
      </c>
      <c r="T21" s="72">
        <f>IF(RES_hh_tes_in!T21=0,0,1000*11630*RES_hh_tes_in!T21/RES_hh_num_in!T21)</f>
        <v>1586.6980946646124</v>
      </c>
      <c r="U21" s="72">
        <f>IF(RES_hh_tes_in!U21=0,0,1000*11630*RES_hh_tes_in!U21/RES_hh_num_in!U21)</f>
        <v>1519.6148041548681</v>
      </c>
      <c r="V21" s="72">
        <f>IF(RES_hh_tes_in!V21=0,0,1000*11630*RES_hh_tes_in!V21/RES_hh_num_in!V21)</f>
        <v>1494.193625072824</v>
      </c>
      <c r="W21" s="72">
        <f>IF(RES_hh_tes_in!W21=0,0,1000*11630*RES_hh_tes_in!W21/RES_hh_num_in!W21)</f>
        <v>1463.6903672212231</v>
      </c>
      <c r="X21" s="72">
        <f>IF(RES_hh_tes_in!X21=0,0,1000*11630*RES_hh_tes_in!X21/RES_hh_num_in!X21)</f>
        <v>1456.0524903109724</v>
      </c>
      <c r="Y21" s="72">
        <f>IF(RES_hh_tes_in!Y21=0,0,1000*11630*RES_hh_tes_in!Y21/RES_hh_num_in!Y21)</f>
        <v>1264.975184739973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1776.4691709566434</v>
      </c>
      <c r="D22" s="72">
        <f>IF(RES_hh_tes_in!D22=0,0,1000*11630*RES_hh_tes_in!D22/RES_hh_num_in!D22)</f>
        <v>1579.6256573267829</v>
      </c>
      <c r="E22" s="72">
        <f>IF(RES_hh_tes_in!E22=0,0,1000*11630*RES_hh_tes_in!E22/RES_hh_num_in!E22)</f>
        <v>1669.6538273770605</v>
      </c>
      <c r="F22" s="72">
        <f>IF(RES_hh_tes_in!F22=0,0,1000*11630*RES_hh_tes_in!F22/RES_hh_num_in!F22)</f>
        <v>1700.0358581845123</v>
      </c>
      <c r="G22" s="72">
        <f>IF(RES_hh_tes_in!G22=0,0,1000*11630*RES_hh_tes_in!G22/RES_hh_num_in!G22)</f>
        <v>1704.8012088799437</v>
      </c>
      <c r="H22" s="72">
        <f>IF(RES_hh_tes_in!H22=0,0,1000*11630*RES_hh_tes_in!H22/RES_hh_num_in!H22)</f>
        <v>1723.6871179814973</v>
      </c>
      <c r="I22" s="72">
        <f>IF(RES_hh_tes_in!I22=0,0,1000*11630*RES_hh_tes_in!I22/RES_hh_num_in!I22)</f>
        <v>1764.0726525492337</v>
      </c>
      <c r="J22" s="72">
        <f>IF(RES_hh_tes_in!J22=0,0,1000*11630*RES_hh_tes_in!J22/RES_hh_num_in!J22)</f>
        <v>1729.8077520883628</v>
      </c>
      <c r="K22" s="72">
        <f>IF(RES_hh_tes_in!K22=0,0,1000*11630*RES_hh_tes_in!K22/RES_hh_num_in!K22)</f>
        <v>1745.8336326151684</v>
      </c>
      <c r="L22" s="72">
        <f>IF(RES_hh_tes_in!L22=0,0,1000*11630*RES_hh_tes_in!L22/RES_hh_num_in!L22)</f>
        <v>1690.2269693608678</v>
      </c>
      <c r="M22" s="72">
        <f>IF(RES_hh_tes_in!M22=0,0,1000*11630*RES_hh_tes_in!M22/RES_hh_num_in!M22)</f>
        <v>1729.197329476787</v>
      </c>
      <c r="N22" s="72">
        <f>IF(RES_hh_tes_in!N22=0,0,1000*11630*RES_hh_tes_in!N22/RES_hh_num_in!N22)</f>
        <v>1688.5469484615585</v>
      </c>
      <c r="O22" s="72">
        <f>IF(RES_hh_tes_in!O22=0,0,1000*11630*RES_hh_tes_in!O22/RES_hh_num_in!O22)</f>
        <v>1709.7858038122565</v>
      </c>
      <c r="P22" s="72">
        <f>IF(RES_hh_tes_in!P22=0,0,1000*11630*RES_hh_tes_in!P22/RES_hh_num_in!P22)</f>
        <v>1606.0162569061015</v>
      </c>
      <c r="Q22" s="72">
        <f>IF(RES_hh_tes_in!Q22=0,0,1000*11630*RES_hh_tes_in!Q22/RES_hh_num_in!Q22)</f>
        <v>1633.4232543366186</v>
      </c>
      <c r="R22" s="72">
        <f>IF(RES_hh_tes_in!R22=0,0,1000*11630*RES_hh_tes_in!R22/RES_hh_num_in!R22)</f>
        <v>1620.6641197362042</v>
      </c>
      <c r="S22" s="72">
        <f>IF(RES_hh_tes_in!S22=0,0,1000*11630*RES_hh_tes_in!S22/RES_hh_num_in!S22)</f>
        <v>1604.6105780223074</v>
      </c>
      <c r="T22" s="72">
        <f>IF(RES_hh_tes_in!T22=0,0,1000*11630*RES_hh_tes_in!T22/RES_hh_num_in!T22)</f>
        <v>1564.7592787657807</v>
      </c>
      <c r="U22" s="72">
        <f>IF(RES_hh_tes_in!U22=0,0,1000*11630*RES_hh_tes_in!U22/RES_hh_num_in!U22)</f>
        <v>1514.3203506565605</v>
      </c>
      <c r="V22" s="72">
        <f>IF(RES_hh_tes_in!V22=0,0,1000*11630*RES_hh_tes_in!V22/RES_hh_num_in!V22)</f>
        <v>1404.822800507455</v>
      </c>
      <c r="W22" s="72">
        <f>IF(RES_hh_tes_in!W22=0,0,1000*11630*RES_hh_tes_in!W22/RES_hh_num_in!W22)</f>
        <v>1512.1616730041992</v>
      </c>
      <c r="X22" s="72">
        <f>IF(RES_hh_tes_in!X22=0,0,1000*11630*RES_hh_tes_in!X22/RES_hh_num_in!X22)</f>
        <v>1356.254243204633</v>
      </c>
      <c r="Y22" s="72">
        <f>IF(RES_hh_tes_in!Y22=0,0,1000*11630*RES_hh_tes_in!Y22/RES_hh_num_in!Y22)</f>
        <v>1325.5089687775812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1495.5877700319454</v>
      </c>
      <c r="D24" s="72">
        <f>IF(RES_hh_tes_in!D24=0,0,1000*11630*RES_hh_tes_in!D24/RES_hh_num_in!D24)</f>
        <v>1604.4237396597414</v>
      </c>
      <c r="E24" s="72">
        <f>IF(RES_hh_tes_in!E24=0,0,1000*11630*RES_hh_tes_in!E24/RES_hh_num_in!E24)</f>
        <v>1664.9649654706996</v>
      </c>
      <c r="F24" s="72">
        <f>IF(RES_hh_tes_in!F24=0,0,1000*11630*RES_hh_tes_in!F24/RES_hh_num_in!F24)</f>
        <v>1845.0106571592428</v>
      </c>
      <c r="G24" s="72">
        <f>IF(RES_hh_tes_in!G24=0,0,1000*11630*RES_hh_tes_in!G24/RES_hh_num_in!G24)</f>
        <v>1660.3518399922766</v>
      </c>
      <c r="H24" s="72">
        <f>IF(RES_hh_tes_in!H24=0,0,1000*11630*RES_hh_tes_in!H24/RES_hh_num_in!H24)</f>
        <v>1823.3113275435633</v>
      </c>
      <c r="I24" s="72">
        <f>IF(RES_hh_tes_in!I24=0,0,1000*11630*RES_hh_tes_in!I24/RES_hh_num_in!I24)</f>
        <v>1609.6054154310766</v>
      </c>
      <c r="J24" s="72">
        <f>IF(RES_hh_tes_in!J24=0,0,1000*11630*RES_hh_tes_in!J24/RES_hh_num_in!J24)</f>
        <v>1741.9765389777006</v>
      </c>
      <c r="K24" s="72">
        <f>IF(RES_hh_tes_in!K24=0,0,1000*11630*RES_hh_tes_in!K24/RES_hh_num_in!K24)</f>
        <v>1756.3321928265361</v>
      </c>
      <c r="L24" s="72">
        <f>IF(RES_hh_tes_in!L24=0,0,1000*11630*RES_hh_tes_in!L24/RES_hh_num_in!L24)</f>
        <v>1765.5344479510336</v>
      </c>
      <c r="M24" s="72">
        <f>IF(RES_hh_tes_in!M24=0,0,1000*11630*RES_hh_tes_in!M24/RES_hh_num_in!M24)</f>
        <v>1703.5842953586935</v>
      </c>
      <c r="N24" s="72">
        <f>IF(RES_hh_tes_in!N24=0,0,1000*11630*RES_hh_tes_in!N24/RES_hh_num_in!N24)</f>
        <v>1604.8888445277523</v>
      </c>
      <c r="O24" s="72">
        <f>IF(RES_hh_tes_in!O24=0,0,1000*11630*RES_hh_tes_in!O24/RES_hh_num_in!O24)</f>
        <v>1667.5612376761394</v>
      </c>
      <c r="P24" s="72">
        <f>IF(RES_hh_tes_in!P24=0,0,1000*11630*RES_hh_tes_in!P24/RES_hh_num_in!P24)</f>
        <v>1716.8989738558203</v>
      </c>
      <c r="Q24" s="72">
        <f>IF(RES_hh_tes_in!Q24=0,0,1000*11630*RES_hh_tes_in!Q24/RES_hh_num_in!Q24)</f>
        <v>1614.617717781962</v>
      </c>
      <c r="R24" s="72">
        <f>IF(RES_hh_tes_in!R24=0,0,1000*11630*RES_hh_tes_in!R24/RES_hh_num_in!R24)</f>
        <v>1572.0478310867127</v>
      </c>
      <c r="S24" s="72">
        <f>IF(RES_hh_tes_in!S24=0,0,1000*11630*RES_hh_tes_in!S24/RES_hh_num_in!S24)</f>
        <v>1545.3979486020373</v>
      </c>
      <c r="T24" s="72">
        <f>IF(RES_hh_tes_in!T24=0,0,1000*11630*RES_hh_tes_in!T24/RES_hh_num_in!T24)</f>
        <v>1529.6271288576943</v>
      </c>
      <c r="U24" s="72">
        <f>IF(RES_hh_tes_in!U24=0,0,1000*11630*RES_hh_tes_in!U24/RES_hh_num_in!U24)</f>
        <v>1526.1416664818753</v>
      </c>
      <c r="V24" s="72">
        <f>IF(RES_hh_tes_in!V24=0,0,1000*11630*RES_hh_tes_in!V24/RES_hh_num_in!V24)</f>
        <v>1521.4771221280675</v>
      </c>
      <c r="W24" s="72">
        <f>IF(RES_hh_tes_in!W24=0,0,1000*11630*RES_hh_tes_in!W24/RES_hh_num_in!W24)</f>
        <v>1502.0019344593086</v>
      </c>
      <c r="X24" s="72">
        <f>IF(RES_hh_tes_in!X24=0,0,1000*11630*RES_hh_tes_in!X24/RES_hh_num_in!X24)</f>
        <v>1381.8727841355569</v>
      </c>
      <c r="Y24" s="72">
        <f>IF(RES_hh_tes_in!Y24=0,0,1000*11630*RES_hh_tes_in!Y24/RES_hh_num_in!Y24)</f>
        <v>1330.8567080373391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1216.2579603868041</v>
      </c>
      <c r="D25" s="74">
        <f>IF(RES_hh_tes_in!D25=0,0,1000*11630*RES_hh_tes_in!D25/RES_hh_num_in!D25)</f>
        <v>1320.2753891304612</v>
      </c>
      <c r="E25" s="74">
        <f>IF(RES_hh_tes_in!E25=0,0,1000*11630*RES_hh_tes_in!E25/RES_hh_num_in!E25)</f>
        <v>1509.7790163817258</v>
      </c>
      <c r="F25" s="74">
        <f>IF(RES_hh_tes_in!F25=0,0,1000*11630*RES_hh_tes_in!F25/RES_hh_num_in!F25)</f>
        <v>1603.0457463297059</v>
      </c>
      <c r="G25" s="74">
        <f>IF(RES_hh_tes_in!G25=0,0,1000*11630*RES_hh_tes_in!G25/RES_hh_num_in!G25)</f>
        <v>1445.2317225982142</v>
      </c>
      <c r="H25" s="74">
        <f>IF(RES_hh_tes_in!H25=0,0,1000*11630*RES_hh_tes_in!H25/RES_hh_num_in!H25)</f>
        <v>1582.2031942564849</v>
      </c>
      <c r="I25" s="74">
        <f>IF(RES_hh_tes_in!I25=0,0,1000*11630*RES_hh_tes_in!I25/RES_hh_num_in!I25)</f>
        <v>1390.1030136429592</v>
      </c>
      <c r="J25" s="74">
        <f>IF(RES_hh_tes_in!J25=0,0,1000*11630*RES_hh_tes_in!J25/RES_hh_num_in!J25)</f>
        <v>1523.4873166761647</v>
      </c>
      <c r="K25" s="74">
        <f>IF(RES_hh_tes_in!K25=0,0,1000*11630*RES_hh_tes_in!K25/RES_hh_num_in!K25)</f>
        <v>1259.7943732679132</v>
      </c>
      <c r="L25" s="74">
        <f>IF(RES_hh_tes_in!L25=0,0,1000*11630*RES_hh_tes_in!L25/RES_hh_num_in!L25)</f>
        <v>1368.9793802170816</v>
      </c>
      <c r="M25" s="74">
        <f>IF(RES_hh_tes_in!M25=0,0,1000*11630*RES_hh_tes_in!M25/RES_hh_num_in!M25)</f>
        <v>1312.462716954512</v>
      </c>
      <c r="N25" s="74">
        <f>IF(RES_hh_tes_in!N25=0,0,1000*11630*RES_hh_tes_in!N25/RES_hh_num_in!N25)</f>
        <v>1241.8227003832449</v>
      </c>
      <c r="O25" s="74">
        <f>IF(RES_hh_tes_in!O25=0,0,1000*11630*RES_hh_tes_in!O25/RES_hh_num_in!O25)</f>
        <v>1325.5451579784626</v>
      </c>
      <c r="P25" s="74">
        <f>IF(RES_hh_tes_in!P25=0,0,1000*11630*RES_hh_tes_in!P25/RES_hh_num_in!P25)</f>
        <v>1318.0208793686181</v>
      </c>
      <c r="Q25" s="74">
        <f>IF(RES_hh_tes_in!Q25=0,0,1000*11630*RES_hh_tes_in!Q25/RES_hh_num_in!Q25)</f>
        <v>1352.6802879818588</v>
      </c>
      <c r="R25" s="74">
        <f>IF(RES_hh_tes_in!R25=0,0,1000*11630*RES_hh_tes_in!R25/RES_hh_num_in!R25)</f>
        <v>1269.3977816551062</v>
      </c>
      <c r="S25" s="74">
        <f>IF(RES_hh_tes_in!S25=0,0,1000*11630*RES_hh_tes_in!S25/RES_hh_num_in!S25)</f>
        <v>1229.0577384098754</v>
      </c>
      <c r="T25" s="74">
        <f>IF(RES_hh_tes_in!T25=0,0,1000*11630*RES_hh_tes_in!T25/RES_hh_num_in!T25)</f>
        <v>1240.7072642599919</v>
      </c>
      <c r="U25" s="74">
        <f>IF(RES_hh_tes_in!U25=0,0,1000*11630*RES_hh_tes_in!U25/RES_hh_num_in!U25)</f>
        <v>1219.994434814919</v>
      </c>
      <c r="V25" s="74">
        <f>IF(RES_hh_tes_in!V25=0,0,1000*11630*RES_hh_tes_in!V25/RES_hh_num_in!V25)</f>
        <v>1298.3875748726336</v>
      </c>
      <c r="W25" s="74">
        <f>IF(RES_hh_tes_in!W25=0,0,1000*11630*RES_hh_tes_in!W25/RES_hh_num_in!W25)</f>
        <v>1179.9617554495171</v>
      </c>
      <c r="X25" s="74">
        <f>IF(RES_hh_tes_in!X25=0,0,1000*11630*RES_hh_tes_in!X25/RES_hh_num_in!X25)</f>
        <v>1251.4754561824102</v>
      </c>
      <c r="Y25" s="74">
        <f>IF(RES_hh_tes_in!Y25=0,0,1000*11630*RES_hh_tes_in!Y25/RES_hh_num_in!Y25)</f>
        <v>1249.0149999442331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987.1686267822073</v>
      </c>
      <c r="D26" s="77">
        <f>IF(RES_hh_tes_in!D26=0,0,1000*11630*RES_hh_tes_in!D26/RES_hh_num_in!D26)</f>
        <v>984.8719995110074</v>
      </c>
      <c r="E26" s="77">
        <f>IF(RES_hh_tes_in!E26=0,0,1000*11630*RES_hh_tes_in!E26/RES_hh_num_in!E26)</f>
        <v>944.11980875681229</v>
      </c>
      <c r="F26" s="77">
        <f>IF(RES_hh_tes_in!F26=0,0,1000*11630*RES_hh_tes_in!F26/RES_hh_num_in!F26)</f>
        <v>936.57632992721688</v>
      </c>
      <c r="G26" s="77">
        <f>IF(RES_hh_tes_in!G26=0,0,1000*11630*RES_hh_tes_in!G26/RES_hh_num_in!G26)</f>
        <v>966.58389401877662</v>
      </c>
      <c r="H26" s="77">
        <f>IF(RES_hh_tes_in!H26=0,0,1000*11630*RES_hh_tes_in!H26/RES_hh_num_in!H26)</f>
        <v>1012.0721035975757</v>
      </c>
      <c r="I26" s="77">
        <f>IF(RES_hh_tes_in!I26=0,0,1000*11630*RES_hh_tes_in!I26/RES_hh_num_in!I26)</f>
        <v>1073.7499067907186</v>
      </c>
      <c r="J26" s="77">
        <f>IF(RES_hh_tes_in!J26=0,0,1000*11630*RES_hh_tes_in!J26/RES_hh_num_in!J26)</f>
        <v>1138.9706688460583</v>
      </c>
      <c r="K26" s="77">
        <f>IF(RES_hh_tes_in!K26=0,0,1000*11630*RES_hh_tes_in!K26/RES_hh_num_in!K26)</f>
        <v>1153.6484597640726</v>
      </c>
      <c r="L26" s="77">
        <f>IF(RES_hh_tes_in!L26=0,0,1000*11630*RES_hh_tes_in!L26/RES_hh_num_in!L26)</f>
        <v>1128.4474147175185</v>
      </c>
      <c r="M26" s="77">
        <f>IF(RES_hh_tes_in!M26=0,0,1000*11630*RES_hh_tes_in!M26/RES_hh_num_in!M26)</f>
        <v>1130.0333304368642</v>
      </c>
      <c r="N26" s="77">
        <f>IF(RES_hh_tes_in!N26=0,0,1000*11630*RES_hh_tes_in!N26/RES_hh_num_in!N26)</f>
        <v>1100.7732799090795</v>
      </c>
      <c r="O26" s="77">
        <f>IF(RES_hh_tes_in!O26=0,0,1000*11630*RES_hh_tes_in!O26/RES_hh_num_in!O26)</f>
        <v>1091.5332785324567</v>
      </c>
      <c r="P26" s="77">
        <f>IF(RES_hh_tes_in!P26=0,0,1000*11630*RES_hh_tes_in!P26/RES_hh_num_in!P26)</f>
        <v>1059.2431704588646</v>
      </c>
      <c r="Q26" s="77">
        <f>IF(RES_hh_tes_in!Q26=0,0,1000*11630*RES_hh_tes_in!Q26/RES_hh_num_in!Q26)</f>
        <v>1055.6448308585125</v>
      </c>
      <c r="R26" s="77">
        <f>IF(RES_hh_tes_in!R26=0,0,1000*11630*RES_hh_tes_in!R26/RES_hh_num_in!R26)</f>
        <v>1039.8452121304756</v>
      </c>
      <c r="S26" s="77">
        <f>IF(RES_hh_tes_in!S26=0,0,1000*11630*RES_hh_tes_in!S26/RES_hh_num_in!S26)</f>
        <v>1033.8103605447154</v>
      </c>
      <c r="T26" s="77">
        <f>IF(RES_hh_tes_in!T26=0,0,1000*11630*RES_hh_tes_in!T26/RES_hh_num_in!T26)</f>
        <v>1009.0786498880205</v>
      </c>
      <c r="U26" s="77">
        <f>IF(RES_hh_tes_in!U26=0,0,1000*11630*RES_hh_tes_in!U26/RES_hh_num_in!U26)</f>
        <v>995.99973572130023</v>
      </c>
      <c r="V26" s="77">
        <f>IF(RES_hh_tes_in!V26=0,0,1000*11630*RES_hh_tes_in!V26/RES_hh_num_in!V26)</f>
        <v>917.69233440673565</v>
      </c>
      <c r="W26" s="77">
        <f>IF(RES_hh_tes_in!W26=0,0,1000*11630*RES_hh_tes_in!W26/RES_hh_num_in!W26)</f>
        <v>782.07524219586162</v>
      </c>
      <c r="X26" s="77">
        <f>IF(RES_hh_tes_in!X26=0,0,1000*11630*RES_hh_tes_in!X26/RES_hh_num_in!X26)</f>
        <v>672.79178348905782</v>
      </c>
      <c r="Y26" s="77">
        <f>IF(RES_hh_tes_in!Y26=0,0,1000*11630*RES_hh_tes_in!Y26/RES_hh_num_in!Y26)</f>
        <v>559.22997608455614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597.02127992088174</v>
      </c>
      <c r="D27" s="69">
        <f>IF(RES_hh_tes_in!D27=0,0,1000*11630*RES_hh_tes_in!D27/RES_hh_num_in!D27)</f>
        <v>580.03683244289914</v>
      </c>
      <c r="E27" s="69">
        <f>IF(RES_hh_tes_in!E27=0,0,1000*11630*RES_hh_tes_in!E27/RES_hh_num_in!E27)</f>
        <v>712.16100274343125</v>
      </c>
      <c r="F27" s="69">
        <f>IF(RES_hh_tes_in!F27=0,0,1000*11630*RES_hh_tes_in!F27/RES_hh_num_in!F27)</f>
        <v>654.08964564492328</v>
      </c>
      <c r="G27" s="69">
        <f>IF(RES_hh_tes_in!G27=0,0,1000*11630*RES_hh_tes_in!G27/RES_hh_num_in!G27)</f>
        <v>649.7690750054827</v>
      </c>
      <c r="H27" s="69">
        <f>IF(RES_hh_tes_in!H27=0,0,1000*11630*RES_hh_tes_in!H27/RES_hh_num_in!H27)</f>
        <v>599.3772159815162</v>
      </c>
      <c r="I27" s="69">
        <f>IF(RES_hh_tes_in!I27=0,0,1000*11630*RES_hh_tes_in!I27/RES_hh_num_in!I27)</f>
        <v>584.50506882555158</v>
      </c>
      <c r="J27" s="69">
        <f>IF(RES_hh_tes_in!J27=0,0,1000*11630*RES_hh_tes_in!J27/RES_hh_num_in!J27)</f>
        <v>596.70697846262772</v>
      </c>
      <c r="K27" s="69">
        <f>IF(RES_hh_tes_in!K27=0,0,1000*11630*RES_hh_tes_in!K27/RES_hh_num_in!K27)</f>
        <v>481.44210511244512</v>
      </c>
      <c r="L27" s="69">
        <f>IF(RES_hh_tes_in!L27=0,0,1000*11630*RES_hh_tes_in!L27/RES_hh_num_in!L27)</f>
        <v>432.21545423106033</v>
      </c>
      <c r="M27" s="69">
        <f>IF(RES_hh_tes_in!M27=0,0,1000*11630*RES_hh_tes_in!M27/RES_hh_num_in!M27)</f>
        <v>437.53228115280314</v>
      </c>
      <c r="N27" s="69">
        <f>IF(RES_hh_tes_in!N27=0,0,1000*11630*RES_hh_tes_in!N27/RES_hh_num_in!N27)</f>
        <v>428.02154595640707</v>
      </c>
      <c r="O27" s="69">
        <f>IF(RES_hh_tes_in!O27=0,0,1000*11630*RES_hh_tes_in!O27/RES_hh_num_in!O27)</f>
        <v>429.0637192975355</v>
      </c>
      <c r="P27" s="69">
        <f>IF(RES_hh_tes_in!P27=0,0,1000*11630*RES_hh_tes_in!P27/RES_hh_num_in!P27)</f>
        <v>438.05050122055337</v>
      </c>
      <c r="Q27" s="69">
        <f>IF(RES_hh_tes_in!Q27=0,0,1000*11630*RES_hh_tes_in!Q27/RES_hh_num_in!Q27)</f>
        <v>439.47824574464238</v>
      </c>
      <c r="R27" s="69">
        <f>IF(RES_hh_tes_in!R27=0,0,1000*11630*RES_hh_tes_in!R27/RES_hh_num_in!R27)</f>
        <v>434.15057444256001</v>
      </c>
      <c r="S27" s="69">
        <f>IF(RES_hh_tes_in!S27=0,0,1000*11630*RES_hh_tes_in!S27/RES_hh_num_in!S27)</f>
        <v>429.02207865821981</v>
      </c>
      <c r="T27" s="69">
        <f>IF(RES_hh_tes_in!T27=0,0,1000*11630*RES_hh_tes_in!T27/RES_hh_num_in!T27)</f>
        <v>420.62904107503971</v>
      </c>
      <c r="U27" s="69">
        <f>IF(RES_hh_tes_in!U27=0,0,1000*11630*RES_hh_tes_in!U27/RES_hh_num_in!U27)</f>
        <v>405.31759191803803</v>
      </c>
      <c r="V27" s="69">
        <f>IF(RES_hh_tes_in!V27=0,0,1000*11630*RES_hh_tes_in!V27/RES_hh_num_in!V27)</f>
        <v>541.00787389983293</v>
      </c>
      <c r="W27" s="69">
        <f>IF(RES_hh_tes_in!W27=0,0,1000*11630*RES_hh_tes_in!W27/RES_hh_num_in!W27)</f>
        <v>548.56618211915816</v>
      </c>
      <c r="X27" s="69">
        <f>IF(RES_hh_tes_in!X27=0,0,1000*11630*RES_hh_tes_in!X27/RES_hh_num_in!X27)</f>
        <v>428.24043002870889</v>
      </c>
      <c r="Y27" s="69">
        <f>IF(RES_hh_tes_in!Y27=0,0,1000*11630*RES_hh_tes_in!Y27/RES_hh_num_in!Y27)</f>
        <v>406.0802710440762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606.80859470754035</v>
      </c>
      <c r="D29" s="72">
        <f>IF(RES_hh_tes_in!D29=0,0,1000*11630*RES_hh_tes_in!D29/RES_hh_num_in!D29)</f>
        <v>773.22387318703409</v>
      </c>
      <c r="E29" s="72">
        <f>IF(RES_hh_tes_in!E29=0,0,1000*11630*RES_hh_tes_in!E29/RES_hh_num_in!E29)</f>
        <v>605.19054120160138</v>
      </c>
      <c r="F29" s="72">
        <f>IF(RES_hh_tes_in!F29=0,0,1000*11630*RES_hh_tes_in!F29/RES_hh_num_in!F29)</f>
        <v>589.85470300649047</v>
      </c>
      <c r="G29" s="72">
        <f>IF(RES_hh_tes_in!G29=0,0,1000*11630*RES_hh_tes_in!G29/RES_hh_num_in!G29)</f>
        <v>693.19866721556718</v>
      </c>
      <c r="H29" s="72">
        <f>IF(RES_hh_tes_in!H29=0,0,1000*11630*RES_hh_tes_in!H29/RES_hh_num_in!H29)</f>
        <v>601.25006702295696</v>
      </c>
      <c r="I29" s="72">
        <f>IF(RES_hh_tes_in!I29=0,0,1000*11630*RES_hh_tes_in!I29/RES_hh_num_in!I29)</f>
        <v>573.14489722505914</v>
      </c>
      <c r="J29" s="72">
        <f>IF(RES_hh_tes_in!J29=0,0,1000*11630*RES_hh_tes_in!J29/RES_hh_num_in!J29)</f>
        <v>520.02403322123018</v>
      </c>
      <c r="K29" s="72">
        <f>IF(RES_hh_tes_in!K29=0,0,1000*11630*RES_hh_tes_in!K29/RES_hh_num_in!K29)</f>
        <v>509.15337439398002</v>
      </c>
      <c r="L29" s="72">
        <f>IF(RES_hh_tes_in!L29=0,0,1000*11630*RES_hh_tes_in!L29/RES_hh_num_in!L29)</f>
        <v>455.14049970470847</v>
      </c>
      <c r="M29" s="72">
        <f>IF(RES_hh_tes_in!M29=0,0,1000*11630*RES_hh_tes_in!M29/RES_hh_num_in!M29)</f>
        <v>436.16558722681026</v>
      </c>
      <c r="N29" s="72">
        <f>IF(RES_hh_tes_in!N29=0,0,1000*11630*RES_hh_tes_in!N29/RES_hh_num_in!N29)</f>
        <v>431.05490365392131</v>
      </c>
      <c r="O29" s="72">
        <f>IF(RES_hh_tes_in!O29=0,0,1000*11630*RES_hh_tes_in!O29/RES_hh_num_in!O29)</f>
        <v>430.33409026917553</v>
      </c>
      <c r="P29" s="72">
        <f>IF(RES_hh_tes_in!P29=0,0,1000*11630*RES_hh_tes_in!P29/RES_hh_num_in!P29)</f>
        <v>441.88650181865358</v>
      </c>
      <c r="Q29" s="72">
        <f>IF(RES_hh_tes_in!Q29=0,0,1000*11630*RES_hh_tes_in!Q29/RES_hh_num_in!Q29)</f>
        <v>438.07403074735942</v>
      </c>
      <c r="R29" s="72">
        <f>IF(RES_hh_tes_in!R29=0,0,1000*11630*RES_hh_tes_in!R29/RES_hh_num_in!R29)</f>
        <v>433.56149328449879</v>
      </c>
      <c r="S29" s="72">
        <f>IF(RES_hh_tes_in!S29=0,0,1000*11630*RES_hh_tes_in!S29/RES_hh_num_in!S29)</f>
        <v>427.34406555305418</v>
      </c>
      <c r="T29" s="72">
        <f>IF(RES_hh_tes_in!T29=0,0,1000*11630*RES_hh_tes_in!T29/RES_hh_num_in!T29)</f>
        <v>415.74641536208583</v>
      </c>
      <c r="U29" s="72">
        <f>IF(RES_hh_tes_in!U29=0,0,1000*11630*RES_hh_tes_in!U29/RES_hh_num_in!U29)</f>
        <v>403.18622193515705</v>
      </c>
      <c r="V29" s="72">
        <f>IF(RES_hh_tes_in!V29=0,0,1000*11630*RES_hh_tes_in!V29/RES_hh_num_in!V29)</f>
        <v>552.60138482533318</v>
      </c>
      <c r="W29" s="72">
        <f>IF(RES_hh_tes_in!W29=0,0,1000*11630*RES_hh_tes_in!W29/RES_hh_num_in!W29)</f>
        <v>551.8947181073637</v>
      </c>
      <c r="X29" s="72">
        <f>IF(RES_hh_tes_in!X29=0,0,1000*11630*RES_hh_tes_in!X29/RES_hh_num_in!X29)</f>
        <v>431.68325887981786</v>
      </c>
      <c r="Y29" s="72">
        <f>IF(RES_hh_tes_in!Y29=0,0,1000*11630*RES_hh_tes_in!Y29/RES_hh_num_in!Y29)</f>
        <v>393.89363101991393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582.87402789160819</v>
      </c>
      <c r="D30" s="72">
        <f>IF(RES_hh_tes_in!D30=0,0,1000*11630*RES_hh_tes_in!D30/RES_hh_num_in!D30)</f>
        <v>582.97730947943842</v>
      </c>
      <c r="E30" s="72">
        <f>IF(RES_hh_tes_in!E30=0,0,1000*11630*RES_hh_tes_in!E30/RES_hh_num_in!E30)</f>
        <v>705.95550567824478</v>
      </c>
      <c r="F30" s="72">
        <f>IF(RES_hh_tes_in!F30=0,0,1000*11630*RES_hh_tes_in!F30/RES_hh_num_in!F30)</f>
        <v>685.58379188744334</v>
      </c>
      <c r="G30" s="72">
        <f>IF(RES_hh_tes_in!G30=0,0,1000*11630*RES_hh_tes_in!G30/RES_hh_num_in!G30)</f>
        <v>646.58471549619787</v>
      </c>
      <c r="H30" s="72">
        <f>IF(RES_hh_tes_in!H30=0,0,1000*11630*RES_hh_tes_in!H30/RES_hh_num_in!H30)</f>
        <v>605.88295889435551</v>
      </c>
      <c r="I30" s="72">
        <f>IF(RES_hh_tes_in!I30=0,0,1000*11630*RES_hh_tes_in!I30/RES_hh_num_in!I30)</f>
        <v>545.15260252904034</v>
      </c>
      <c r="J30" s="72">
        <f>IF(RES_hh_tes_in!J30=0,0,1000*11630*RES_hh_tes_in!J30/RES_hh_num_in!J30)</f>
        <v>601.02489290770154</v>
      </c>
      <c r="K30" s="72">
        <f>IF(RES_hh_tes_in!K30=0,0,1000*11630*RES_hh_tes_in!K30/RES_hh_num_in!K30)</f>
        <v>481.08871700413397</v>
      </c>
      <c r="L30" s="72">
        <f>IF(RES_hh_tes_in!L30=0,0,1000*11630*RES_hh_tes_in!L30/RES_hh_num_in!L30)</f>
        <v>434.41942723022981</v>
      </c>
      <c r="M30" s="72">
        <f>IF(RES_hh_tes_in!M30=0,0,1000*11630*RES_hh_tes_in!M30/RES_hh_num_in!M30)</f>
        <v>435.24801114118156</v>
      </c>
      <c r="N30" s="72">
        <f>IF(RES_hh_tes_in!N30=0,0,1000*11630*RES_hh_tes_in!N30/RES_hh_num_in!N30)</f>
        <v>447.0763732641102</v>
      </c>
      <c r="O30" s="72">
        <f>IF(RES_hh_tes_in!O30=0,0,1000*11630*RES_hh_tes_in!O30/RES_hh_num_in!O30)</f>
        <v>437.84832420181021</v>
      </c>
      <c r="P30" s="72">
        <f>IF(RES_hh_tes_in!P30=0,0,1000*11630*RES_hh_tes_in!P30/RES_hh_num_in!P30)</f>
        <v>416.98241465796292</v>
      </c>
      <c r="Q30" s="72">
        <f>IF(RES_hh_tes_in!Q30=0,0,1000*11630*RES_hh_tes_in!Q30/RES_hh_num_in!Q30)</f>
        <v>441.48031337690111</v>
      </c>
      <c r="R30" s="72">
        <f>IF(RES_hh_tes_in!R30=0,0,1000*11630*RES_hh_tes_in!R30/RES_hh_num_in!R30)</f>
        <v>447.35723366884014</v>
      </c>
      <c r="S30" s="72">
        <f>IF(RES_hh_tes_in!S30=0,0,1000*11630*RES_hh_tes_in!S30/RES_hh_num_in!S30)</f>
        <v>430.27731514322227</v>
      </c>
      <c r="T30" s="72">
        <f>IF(RES_hh_tes_in!T30=0,0,1000*11630*RES_hh_tes_in!T30/RES_hh_num_in!T30)</f>
        <v>415.67893479523724</v>
      </c>
      <c r="U30" s="72">
        <f>IF(RES_hh_tes_in!U30=0,0,1000*11630*RES_hh_tes_in!U30/RES_hh_num_in!U30)</f>
        <v>406.18840216591275</v>
      </c>
      <c r="V30" s="72">
        <f>IF(RES_hh_tes_in!V30=0,0,1000*11630*RES_hh_tes_in!V30/RES_hh_num_in!V30)</f>
        <v>561.09721391768664</v>
      </c>
      <c r="W30" s="72">
        <f>IF(RES_hh_tes_in!W30=0,0,1000*11630*RES_hh_tes_in!W30/RES_hh_num_in!W30)</f>
        <v>525.52255119798212</v>
      </c>
      <c r="X30" s="72">
        <f>IF(RES_hh_tes_in!X30=0,0,1000*11630*RES_hh_tes_in!X30/RES_hh_num_in!X30)</f>
        <v>440.63704014329869</v>
      </c>
      <c r="Y30" s="72">
        <f>IF(RES_hh_tes_in!Y30=0,0,1000*11630*RES_hh_tes_in!Y30/RES_hh_num_in!Y30)</f>
        <v>394.02005747598889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756.2644255053392</v>
      </c>
      <c r="D31" s="72">
        <f>IF(RES_hh_tes_in!D31=0,0,1000*11630*RES_hh_tes_in!D31/RES_hh_num_in!D31)</f>
        <v>596.48438946940144</v>
      </c>
      <c r="E31" s="72">
        <f>IF(RES_hh_tes_in!E31=0,0,1000*11630*RES_hh_tes_in!E31/RES_hh_num_in!E31)</f>
        <v>671.35158160861511</v>
      </c>
      <c r="F31" s="72">
        <f>IF(RES_hh_tes_in!F31=0,0,1000*11630*RES_hh_tes_in!F31/RES_hh_num_in!F31)</f>
        <v>605.87836671591617</v>
      </c>
      <c r="G31" s="72">
        <f>IF(RES_hh_tes_in!G31=0,0,1000*11630*RES_hh_tes_in!G31/RES_hh_num_in!G31)</f>
        <v>665.24206789821994</v>
      </c>
      <c r="H31" s="72">
        <f>IF(RES_hh_tes_in!H31=0,0,1000*11630*RES_hh_tes_in!H31/RES_hh_num_in!H31)</f>
        <v>576.44818825490461</v>
      </c>
      <c r="I31" s="72">
        <f>IF(RES_hh_tes_in!I31=0,0,1000*11630*RES_hh_tes_in!I31/RES_hh_num_in!I31)</f>
        <v>626.3676874581364</v>
      </c>
      <c r="J31" s="72">
        <f>IF(RES_hh_tes_in!J31=0,0,1000*11630*RES_hh_tes_in!J31/RES_hh_num_in!J31)</f>
        <v>593.78713173855635</v>
      </c>
      <c r="K31" s="72">
        <f>IF(RES_hh_tes_in!K31=0,0,1000*11630*RES_hh_tes_in!K31/RES_hh_num_in!K31)</f>
        <v>476.1911519968304</v>
      </c>
      <c r="L31" s="72">
        <f>IF(RES_hh_tes_in!L31=0,0,1000*11630*RES_hh_tes_in!L31/RES_hh_num_in!L31)</f>
        <v>443.74092026563221</v>
      </c>
      <c r="M31" s="72">
        <f>IF(RES_hh_tes_in!M31=0,0,1000*11630*RES_hh_tes_in!M31/RES_hh_num_in!M31)</f>
        <v>434.76708729172321</v>
      </c>
      <c r="N31" s="72">
        <f>IF(RES_hh_tes_in!N31=0,0,1000*11630*RES_hh_tes_in!N31/RES_hh_num_in!N31)</f>
        <v>429.92400281116659</v>
      </c>
      <c r="O31" s="72">
        <f>IF(RES_hh_tes_in!O31=0,0,1000*11630*RES_hh_tes_in!O31/RES_hh_num_in!O31)</f>
        <v>430.16810776199742</v>
      </c>
      <c r="P31" s="72">
        <f>IF(RES_hh_tes_in!P31=0,0,1000*11630*RES_hh_tes_in!P31/RES_hh_num_in!P31)</f>
        <v>440.00779794173002</v>
      </c>
      <c r="Q31" s="72">
        <f>IF(RES_hh_tes_in!Q31=0,0,1000*11630*RES_hh_tes_in!Q31/RES_hh_num_in!Q31)</f>
        <v>438.88680572712218</v>
      </c>
      <c r="R31" s="72">
        <f>IF(RES_hh_tes_in!R31=0,0,1000*11630*RES_hh_tes_in!R31/RES_hh_num_in!R31)</f>
        <v>433.72297863428719</v>
      </c>
      <c r="S31" s="72">
        <f>IF(RES_hh_tes_in!S31=0,0,1000*11630*RES_hh_tes_in!S31/RES_hh_num_in!S31)</f>
        <v>427.50213958137488</v>
      </c>
      <c r="T31" s="72">
        <f>IF(RES_hh_tes_in!T31=0,0,1000*11630*RES_hh_tes_in!T31/RES_hh_num_in!T31)</f>
        <v>417.10823299082148</v>
      </c>
      <c r="U31" s="72">
        <f>IF(RES_hh_tes_in!U31=0,0,1000*11630*RES_hh_tes_in!U31/RES_hh_num_in!U31)</f>
        <v>404.98416092003919</v>
      </c>
      <c r="V31" s="72">
        <f>IF(RES_hh_tes_in!V31=0,0,1000*11630*RES_hh_tes_in!V31/RES_hh_num_in!V31)</f>
        <v>542.49608523144832</v>
      </c>
      <c r="W31" s="72">
        <f>IF(RES_hh_tes_in!W31=0,0,1000*11630*RES_hh_tes_in!W31/RES_hh_num_in!W31)</f>
        <v>564.81129874537635</v>
      </c>
      <c r="X31" s="72">
        <f>IF(RES_hh_tes_in!X31=0,0,1000*11630*RES_hh_tes_in!X31/RES_hh_num_in!X31)</f>
        <v>425.30347309573034</v>
      </c>
      <c r="Y31" s="72">
        <f>IF(RES_hh_tes_in!Y31=0,0,1000*11630*RES_hh_tes_in!Y31/RES_hh_num_in!Y31)</f>
        <v>396.05573470461997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588.55149914611195</v>
      </c>
      <c r="D32" s="77">
        <f>IF(RES_hh_tes_in!D32=0,0,1000*11630*RES_hh_tes_in!D32/RES_hh_num_in!D32)</f>
        <v>478.02154338903563</v>
      </c>
      <c r="E32" s="77">
        <f>IF(RES_hh_tes_in!E32=0,0,1000*11630*RES_hh_tes_in!E32/RES_hh_num_in!E32)</f>
        <v>763.93359087438159</v>
      </c>
      <c r="F32" s="77">
        <f>IF(RES_hh_tes_in!F32=0,0,1000*11630*RES_hh_tes_in!F32/RES_hh_num_in!F32)</f>
        <v>678.13309639352974</v>
      </c>
      <c r="G32" s="77">
        <f>IF(RES_hh_tes_in!G32=0,0,1000*11630*RES_hh_tes_in!G32/RES_hh_num_in!G32)</f>
        <v>618.54801455382051</v>
      </c>
      <c r="H32" s="77">
        <f>IF(RES_hh_tes_in!H32=0,0,1000*11630*RES_hh_tes_in!H32/RES_hh_num_in!H32)</f>
        <v>600.92304663211985</v>
      </c>
      <c r="I32" s="77">
        <f>IF(RES_hh_tes_in!I32=0,0,1000*11630*RES_hh_tes_in!I32/RES_hh_num_in!I32)</f>
        <v>588.93790494916686</v>
      </c>
      <c r="J32" s="77">
        <f>IF(RES_hh_tes_in!J32=0,0,1000*11630*RES_hh_tes_in!J32/RES_hh_num_in!J32)</f>
        <v>649.92925576134428</v>
      </c>
      <c r="K32" s="77">
        <f>IF(RES_hh_tes_in!K32=0,0,1000*11630*RES_hh_tes_in!K32/RES_hh_num_in!K32)</f>
        <v>449.1970849404081</v>
      </c>
      <c r="L32" s="77">
        <f>IF(RES_hh_tes_in!L32=0,0,1000*11630*RES_hh_tes_in!L32/RES_hh_num_in!L32)</f>
        <v>414.56445080039168</v>
      </c>
      <c r="M32" s="77">
        <f>IF(RES_hh_tes_in!M32=0,0,1000*11630*RES_hh_tes_in!M32/RES_hh_num_in!M32)</f>
        <v>439.17942894043421</v>
      </c>
      <c r="N32" s="77">
        <f>IF(RES_hh_tes_in!N32=0,0,1000*11630*RES_hh_tes_in!N32/RES_hh_num_in!N32)</f>
        <v>423.83659243018593</v>
      </c>
      <c r="O32" s="77">
        <f>IF(RES_hh_tes_in!O32=0,0,1000*11630*RES_hh_tes_in!O32/RES_hh_num_in!O32)</f>
        <v>427.36484970440227</v>
      </c>
      <c r="P32" s="77">
        <f>IF(RES_hh_tes_in!P32=0,0,1000*11630*RES_hh_tes_in!P32/RES_hh_num_in!P32)</f>
        <v>438.52908066256259</v>
      </c>
      <c r="Q32" s="77">
        <f>IF(RES_hh_tes_in!Q32=0,0,1000*11630*RES_hh_tes_in!Q32/RES_hh_num_in!Q32)</f>
        <v>439.75675152793673</v>
      </c>
      <c r="R32" s="77">
        <f>IF(RES_hh_tes_in!R32=0,0,1000*11630*RES_hh_tes_in!R32/RES_hh_num_in!R32)</f>
        <v>431.7820209529624</v>
      </c>
      <c r="S32" s="77">
        <f>IF(RES_hh_tes_in!S32=0,0,1000*11630*RES_hh_tes_in!S32/RES_hh_num_in!S32)</f>
        <v>429.68720771524767</v>
      </c>
      <c r="T32" s="77">
        <f>IF(RES_hh_tes_in!T32=0,0,1000*11630*RES_hh_tes_in!T32/RES_hh_num_in!T32)</f>
        <v>423.47581387460218</v>
      </c>
      <c r="U32" s="77">
        <f>IF(RES_hh_tes_in!U32=0,0,1000*11630*RES_hh_tes_in!U32/RES_hh_num_in!U32)</f>
        <v>405.9838973822404</v>
      </c>
      <c r="V32" s="77">
        <f>IF(RES_hh_tes_in!V32=0,0,1000*11630*RES_hh_tes_in!V32/RES_hh_num_in!V32)</f>
        <v>534.92232552175619</v>
      </c>
      <c r="W32" s="77">
        <f>IF(RES_hh_tes_in!W32=0,0,1000*11630*RES_hh_tes_in!W32/RES_hh_num_in!W32)</f>
        <v>547.54858691630193</v>
      </c>
      <c r="X32" s="77">
        <f>IF(RES_hh_tes_in!X32=0,0,1000*11630*RES_hh_tes_in!X32/RES_hh_num_in!X32)</f>
        <v>427.09295275019542</v>
      </c>
      <c r="Y32" s="77">
        <f>IF(RES_hh_tes_in!Y32=0,0,1000*11630*RES_hh_tes_in!Y32/RES_hh_num_in!Y32)</f>
        <v>409.76935597334227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1789.1071150451887</v>
      </c>
      <c r="D3" s="65">
        <f>IF(RES_hh_emi_in!D3=0,0,1000000*RES_hh_emi_in!D3/RES_hh_num_in!D3)</f>
        <v>2113.7412956898002</v>
      </c>
      <c r="E3" s="65">
        <f>IF(RES_hh_emi_in!E3=0,0,1000000*RES_hh_emi_in!E3/RES_hh_num_in!E3)</f>
        <v>2700.5111852866003</v>
      </c>
      <c r="F3" s="65">
        <f>IF(RES_hh_emi_in!F3=0,0,1000000*RES_hh_emi_in!F3/RES_hh_num_in!F3)</f>
        <v>1933.2540712791611</v>
      </c>
      <c r="G3" s="65">
        <f>IF(RES_hh_emi_in!G3=0,0,1000000*RES_hh_emi_in!G3/RES_hh_num_in!G3)</f>
        <v>414.30147030577194</v>
      </c>
      <c r="H3" s="65">
        <f>IF(RES_hh_emi_in!H3=0,0,1000000*RES_hh_emi_in!H3/RES_hh_num_in!H3)</f>
        <v>429.86161140491367</v>
      </c>
      <c r="I3" s="65">
        <f>IF(RES_hh_emi_in!I3=0,0,1000000*RES_hh_emi_in!I3/RES_hh_num_in!I3)</f>
        <v>325.26075367408538</v>
      </c>
      <c r="J3" s="65">
        <f>IF(RES_hh_emi_in!J3=0,0,1000000*RES_hh_emi_in!J3/RES_hh_num_in!J3)</f>
        <v>1393.7627733582017</v>
      </c>
      <c r="K3" s="65">
        <f>IF(RES_hh_emi_in!K3=0,0,1000000*RES_hh_emi_in!K3/RES_hh_num_in!K3)</f>
        <v>1231.1642884269281</v>
      </c>
      <c r="L3" s="65">
        <f>IF(RES_hh_emi_in!L3=0,0,1000000*RES_hh_emi_in!L3/RES_hh_num_in!L3)</f>
        <v>1294.6110194051389</v>
      </c>
      <c r="M3" s="65">
        <f>IF(RES_hh_emi_in!M3=0,0,1000000*RES_hh_emi_in!M3/RES_hh_num_in!M3)</f>
        <v>848.98255136117268</v>
      </c>
      <c r="N3" s="65">
        <f>IF(RES_hh_emi_in!N3=0,0,1000000*RES_hh_emi_in!N3/RES_hh_num_in!N3)</f>
        <v>654.84842144376842</v>
      </c>
      <c r="O3" s="65">
        <f>IF(RES_hh_emi_in!O3=0,0,1000000*RES_hh_emi_in!O3/RES_hh_num_in!O3)</f>
        <v>448.21834634371226</v>
      </c>
      <c r="P3" s="65">
        <f>IF(RES_hh_emi_in!P3=0,0,1000000*RES_hh_emi_in!P3/RES_hh_num_in!P3)</f>
        <v>203.15638409042407</v>
      </c>
      <c r="Q3" s="65">
        <f>IF(RES_hh_emi_in!Q3=0,0,1000000*RES_hh_emi_in!Q3/RES_hh_num_in!Q3)</f>
        <v>366.8277300022022</v>
      </c>
      <c r="R3" s="65">
        <f>IF(RES_hh_emi_in!R3=0,0,1000000*RES_hh_emi_in!R3/RES_hh_num_in!R3)</f>
        <v>501.67933412397372</v>
      </c>
      <c r="S3" s="65">
        <f>IF(RES_hh_emi_in!S3=0,0,1000000*RES_hh_emi_in!S3/RES_hh_num_in!S3)</f>
        <v>756.47137609307299</v>
      </c>
      <c r="T3" s="65">
        <f>IF(RES_hh_emi_in!T3=0,0,1000000*RES_hh_emi_in!T3/RES_hh_num_in!T3)</f>
        <v>708.02902759307085</v>
      </c>
      <c r="U3" s="65">
        <f>IF(RES_hh_emi_in!U3=0,0,1000000*RES_hh_emi_in!U3/RES_hh_num_in!U3)</f>
        <v>502.12929505636833</v>
      </c>
      <c r="V3" s="65">
        <f>IF(RES_hh_emi_in!V3=0,0,1000000*RES_hh_emi_in!V3/RES_hh_num_in!V3)</f>
        <v>360.31481364396393</v>
      </c>
      <c r="W3" s="65">
        <f>IF(RES_hh_emi_in!W3=0,0,1000000*RES_hh_emi_in!W3/RES_hh_num_in!W3)</f>
        <v>352.79549343588178</v>
      </c>
      <c r="X3" s="65">
        <f>IF(RES_hh_emi_in!X3=0,0,1000000*RES_hh_emi_in!X3/RES_hh_num_in!X3)</f>
        <v>338.51954098515887</v>
      </c>
      <c r="Y3" s="65">
        <f>IF(RES_hh_emi_in!Y3=0,0,1000000*RES_hh_emi_in!Y3/RES_hh_num_in!Y3)</f>
        <v>307.88709334683045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1572.3809552851619</v>
      </c>
      <c r="D4" s="69">
        <f>IF(RES_hh_emi_in!D4=0,0,1000000*RES_hh_emi_in!D4/RES_hh_num_in!D4)</f>
        <v>1816.3909134527962</v>
      </c>
      <c r="E4" s="69">
        <f>IF(RES_hh_emi_in!E4=0,0,1000000*RES_hh_emi_in!E4/RES_hh_num_in!E4)</f>
        <v>2442.998053627769</v>
      </c>
      <c r="F4" s="69">
        <f>IF(RES_hh_emi_in!F4=0,0,1000000*RES_hh_emi_in!F4/RES_hh_num_in!F4)</f>
        <v>1709.9981758312961</v>
      </c>
      <c r="G4" s="69">
        <f>IF(RES_hh_emi_in!G4=0,0,1000000*RES_hh_emi_in!G4/RES_hh_num_in!G4)</f>
        <v>249.55935388401346</v>
      </c>
      <c r="H4" s="69">
        <f>IF(RES_hh_emi_in!H4=0,0,1000000*RES_hh_emi_in!H4/RES_hh_num_in!H4)</f>
        <v>296.57115479962602</v>
      </c>
      <c r="I4" s="69">
        <f>IF(RES_hh_emi_in!I4=0,0,1000000*RES_hh_emi_in!I4/RES_hh_num_in!I4)</f>
        <v>193.83214734063174</v>
      </c>
      <c r="J4" s="69">
        <f>IF(RES_hh_emi_in!J4=0,0,1000000*RES_hh_emi_in!J4/RES_hh_num_in!J4)</f>
        <v>1151.5586088224547</v>
      </c>
      <c r="K4" s="69">
        <f>IF(RES_hh_emi_in!K4=0,0,1000000*RES_hh_emi_in!K4/RES_hh_num_in!K4)</f>
        <v>989.56900171037046</v>
      </c>
      <c r="L4" s="69">
        <f>IF(RES_hh_emi_in!L4=0,0,1000000*RES_hh_emi_in!L4/RES_hh_num_in!L4)</f>
        <v>1073.7681138336479</v>
      </c>
      <c r="M4" s="69">
        <f>IF(RES_hh_emi_in!M4=0,0,1000000*RES_hh_emi_in!M4/RES_hh_num_in!M4)</f>
        <v>676.27284585406437</v>
      </c>
      <c r="N4" s="69">
        <f>IF(RES_hh_emi_in!N4=0,0,1000000*RES_hh_emi_in!N4/RES_hh_num_in!N4)</f>
        <v>505.66273879929071</v>
      </c>
      <c r="O4" s="69">
        <f>IF(RES_hh_emi_in!O4=0,0,1000000*RES_hh_emi_in!O4/RES_hh_num_in!O4)</f>
        <v>327.39114986759955</v>
      </c>
      <c r="P4" s="69">
        <f>IF(RES_hh_emi_in!P4=0,0,1000000*RES_hh_emi_in!P4/RES_hh_num_in!P4)</f>
        <v>107.66693463062103</v>
      </c>
      <c r="Q4" s="69">
        <f>IF(RES_hh_emi_in!Q4=0,0,1000000*RES_hh_emi_in!Q4/RES_hh_num_in!Q4)</f>
        <v>236.69571096386451</v>
      </c>
      <c r="R4" s="69">
        <f>IF(RES_hh_emi_in!R4=0,0,1000000*RES_hh_emi_in!R4/RES_hh_num_in!R4)</f>
        <v>351.38189573218671</v>
      </c>
      <c r="S4" s="69">
        <f>IF(RES_hh_emi_in!S4=0,0,1000000*RES_hh_emi_in!S4/RES_hh_num_in!S4)</f>
        <v>588.24663565312483</v>
      </c>
      <c r="T4" s="69">
        <f>IF(RES_hh_emi_in!T4=0,0,1000000*RES_hh_emi_in!T4/RES_hh_num_in!T4)</f>
        <v>551.71990379597548</v>
      </c>
      <c r="U4" s="69">
        <f>IF(RES_hh_emi_in!U4=0,0,1000000*RES_hh_emi_in!U4/RES_hh_num_in!U4)</f>
        <v>372.3935644507294</v>
      </c>
      <c r="V4" s="69">
        <f>IF(RES_hh_emi_in!V4=0,0,1000000*RES_hh_emi_in!V4/RES_hh_num_in!V4)</f>
        <v>233.18805412376162</v>
      </c>
      <c r="W4" s="69">
        <f>IF(RES_hh_emi_in!W4=0,0,1000000*RES_hh_emi_in!W4/RES_hh_num_in!W4)</f>
        <v>250.02055432137885</v>
      </c>
      <c r="X4" s="69">
        <f>IF(RES_hh_emi_in!X4=0,0,1000000*RES_hh_emi_in!X4/RES_hh_num_in!X4)</f>
        <v>234.41578953485418</v>
      </c>
      <c r="Y4" s="69">
        <f>IF(RES_hh_emi_in!Y4=0,0,1000000*RES_hh_emi_in!Y4/RES_hh_num_in!Y4)</f>
        <v>208.27628128404163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3211.3732129323853</v>
      </c>
      <c r="D6" s="72">
        <f>IF(RES_hh_emi_in!D6=0,0,1000000*RES_hh_emi_in!D6/RES_hh_num_in!D6)</f>
        <v>3722.5982873355892</v>
      </c>
      <c r="E6" s="72">
        <f>IF(RES_hh_emi_in!E6=0,0,1000000*RES_hh_emi_in!E6/RES_hh_num_in!E6)</f>
        <v>4781.104680694224</v>
      </c>
      <c r="F6" s="72">
        <f>IF(RES_hh_emi_in!F6=0,0,1000000*RES_hh_emi_in!F6/RES_hh_num_in!F6)</f>
        <v>3876.7069884789062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3089.5156518585468</v>
      </c>
      <c r="J6" s="72">
        <f>IF(RES_hh_emi_in!J6=0,0,1000000*RES_hh_emi_in!J6/RES_hh_num_in!J6)</f>
        <v>4140.6657041906119</v>
      </c>
      <c r="K6" s="72">
        <f>IF(RES_hh_emi_in!K6=0,0,1000000*RES_hh_emi_in!K6/RES_hh_num_in!K6)</f>
        <v>2734.776898618582</v>
      </c>
      <c r="L6" s="72">
        <f>IF(RES_hh_emi_in!L6=0,0,1000000*RES_hh_emi_in!L6/RES_hh_num_in!L6)</f>
        <v>2713.7341564821158</v>
      </c>
      <c r="M6" s="72">
        <f>IF(RES_hh_emi_in!M6=0,0,1000000*RES_hh_emi_in!M6/RES_hh_num_in!M6)</f>
        <v>3095.688837356679</v>
      </c>
      <c r="N6" s="72">
        <f>IF(RES_hh_emi_in!N6=0,0,1000000*RES_hh_emi_in!N6/RES_hh_num_in!N6)</f>
        <v>2673.6411206030571</v>
      </c>
      <c r="O6" s="72">
        <f>IF(RES_hh_emi_in!O6=0,0,1000000*RES_hh_emi_in!O6/RES_hh_num_in!O6)</f>
        <v>1845.1263349723208</v>
      </c>
      <c r="P6" s="72">
        <f>IF(RES_hh_emi_in!P6=0,0,1000000*RES_hh_emi_in!P6/RES_hh_num_in!P6)</f>
        <v>958.26670600373018</v>
      </c>
      <c r="Q6" s="72">
        <f>IF(RES_hh_emi_in!Q6=0,0,1000000*RES_hh_emi_in!Q6/RES_hh_num_in!Q6)</f>
        <v>2019.8149499312676</v>
      </c>
      <c r="R6" s="72">
        <f>IF(RES_hh_emi_in!R6=0,0,1000000*RES_hh_emi_in!R6/RES_hh_num_in!R6)</f>
        <v>1985.0366360116948</v>
      </c>
      <c r="S6" s="72">
        <f>IF(RES_hh_emi_in!S6=0,0,1000000*RES_hh_emi_in!S6/RES_hh_num_in!S6)</f>
        <v>2012.2299107941062</v>
      </c>
      <c r="T6" s="72">
        <f>IF(RES_hh_emi_in!T6=0,0,1000000*RES_hh_emi_in!T6/RES_hh_num_in!T6)</f>
        <v>1654.7026416620854</v>
      </c>
      <c r="U6" s="72">
        <f>IF(RES_hh_emi_in!U6=0,0,1000000*RES_hh_emi_in!U6/RES_hh_num_in!U6)</f>
        <v>0</v>
      </c>
      <c r="V6" s="72">
        <f>IF(RES_hh_emi_in!V6=0,0,1000000*RES_hh_emi_in!V6/RES_hh_num_in!V6)</f>
        <v>1065.4200323207019</v>
      </c>
      <c r="W6" s="72">
        <f>IF(RES_hh_emi_in!W6=0,0,1000000*RES_hh_emi_in!W6/RES_hh_num_in!W6)</f>
        <v>1419.0909582674603</v>
      </c>
      <c r="X6" s="72">
        <f>IF(RES_hh_emi_in!X6=0,0,1000000*RES_hh_emi_in!X6/RES_hh_num_in!X6)</f>
        <v>1105.0958878267234</v>
      </c>
      <c r="Y6" s="72">
        <f>IF(RES_hh_emi_in!Y6=0,0,1000000*RES_hh_emi_in!Y6/RES_hh_num_in!Y6)</f>
        <v>883.00982252106701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4065.9113047031046</v>
      </c>
      <c r="D7" s="72">
        <f>IF(RES_hh_emi_in!D7=0,0,1000000*RES_hh_emi_in!D7/RES_hh_num_in!D7)</f>
        <v>4712.4671943480889</v>
      </c>
      <c r="E7" s="72">
        <f>IF(RES_hh_emi_in!E7=0,0,1000000*RES_hh_emi_in!E7/RES_hh_num_in!E7)</f>
        <v>5176.6161021849175</v>
      </c>
      <c r="F7" s="72">
        <f>IF(RES_hh_emi_in!F7=0,0,1000000*RES_hh_emi_in!F7/RES_hh_num_in!F7)</f>
        <v>4947.900535379501</v>
      </c>
      <c r="G7" s="72">
        <f>IF(RES_hh_emi_in!G7=0,0,1000000*RES_hh_emi_in!G7/RES_hh_num_in!G7)</f>
        <v>0</v>
      </c>
      <c r="H7" s="72">
        <f>IF(RES_hh_emi_in!H7=0,0,1000000*RES_hh_emi_in!H7/RES_hh_num_in!H7)</f>
        <v>4412.3349926473147</v>
      </c>
      <c r="I7" s="72">
        <f>IF(RES_hh_emi_in!I7=0,0,1000000*RES_hh_emi_in!I7/RES_hh_num_in!I7)</f>
        <v>0</v>
      </c>
      <c r="J7" s="72">
        <f>IF(RES_hh_emi_in!J7=0,0,1000000*RES_hh_emi_in!J7/RES_hh_num_in!J7)</f>
        <v>4038.2517825593682</v>
      </c>
      <c r="K7" s="72">
        <f>IF(RES_hh_emi_in!K7=0,0,1000000*RES_hh_emi_in!K7/RES_hh_num_in!K7)</f>
        <v>3723.6750237309489</v>
      </c>
      <c r="L7" s="72">
        <f>IF(RES_hh_emi_in!L7=0,0,1000000*RES_hh_emi_in!L7/RES_hh_num_in!L7)</f>
        <v>3921.8161845433006</v>
      </c>
      <c r="M7" s="72">
        <f>IF(RES_hh_emi_in!M7=0,0,1000000*RES_hh_emi_in!M7/RES_hh_num_in!M7)</f>
        <v>3385.8226962026401</v>
      </c>
      <c r="N7" s="72">
        <f>IF(RES_hh_emi_in!N7=0,0,1000000*RES_hh_emi_in!N7/RES_hh_num_in!N7)</f>
        <v>2975.5910981537918</v>
      </c>
      <c r="O7" s="72">
        <f>IF(RES_hh_emi_in!O7=0,0,1000000*RES_hh_emi_in!O7/RES_hh_num_in!O7)</f>
        <v>2553.9087298728732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2019.814865307794</v>
      </c>
      <c r="T7" s="72">
        <f>IF(RES_hh_emi_in!T7=0,0,1000000*RES_hh_emi_in!T7/RES_hh_num_in!T7)</f>
        <v>1875.1178391285696</v>
      </c>
      <c r="U7" s="72">
        <f>IF(RES_hh_emi_in!U7=0,0,1000000*RES_hh_emi_in!U7/RES_hh_num_in!U7)</f>
        <v>1828.1296446496028</v>
      </c>
      <c r="V7" s="72">
        <f>IF(RES_hh_emi_in!V7=0,0,1000000*RES_hh_emi_in!V7/RES_hh_num_in!V7)</f>
        <v>2070.8948169434234</v>
      </c>
      <c r="W7" s="72">
        <f>IF(RES_hh_emi_in!W7=0,0,1000000*RES_hh_emi_in!W7/RES_hh_num_in!W7)</f>
        <v>1513.8527650241272</v>
      </c>
      <c r="X7" s="72">
        <f>IF(RES_hh_emi_in!X7=0,0,1000000*RES_hh_emi_in!X7/RES_hh_num_in!X7)</f>
        <v>1332.5928737135143</v>
      </c>
      <c r="Y7" s="72">
        <f>IF(RES_hh_emi_in!Y7=0,0,1000000*RES_hh_emi_in!Y7/RES_hh_num_in!Y7)</f>
        <v>1083.5994372237403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3241.4624526447096</v>
      </c>
      <c r="D8" s="72">
        <f>IF(RES_hh_emi_in!D8=0,0,1000000*RES_hh_emi_in!D8/RES_hh_num_in!D8)</f>
        <v>3027.939406953139</v>
      </c>
      <c r="E8" s="72">
        <f>IF(RES_hh_emi_in!E8=0,0,1000000*RES_hh_emi_in!E8/RES_hh_num_in!E8)</f>
        <v>3413.3544643787586</v>
      </c>
      <c r="F8" s="72">
        <f>IF(RES_hh_emi_in!F8=0,0,1000000*RES_hh_emi_in!F8/RES_hh_num_in!F8)</f>
        <v>3464.0146911628854</v>
      </c>
      <c r="G8" s="72">
        <f>IF(RES_hh_emi_in!G8=0,0,1000000*RES_hh_emi_in!G8/RES_hh_num_in!G8)</f>
        <v>3415.244924916291</v>
      </c>
      <c r="H8" s="72">
        <f>IF(RES_hh_emi_in!H8=0,0,1000000*RES_hh_emi_in!H8/RES_hh_num_in!H8)</f>
        <v>2859.517610094998</v>
      </c>
      <c r="I8" s="72">
        <f>IF(RES_hh_emi_in!I8=0,0,1000000*RES_hh_emi_in!I8/RES_hh_num_in!I8)</f>
        <v>2611.2677596045</v>
      </c>
      <c r="J8" s="72">
        <f>IF(RES_hh_emi_in!J8=0,0,1000000*RES_hh_emi_in!J8/RES_hh_num_in!J8)</f>
        <v>2844.634964494428</v>
      </c>
      <c r="K8" s="72">
        <f>IF(RES_hh_emi_in!K8=0,0,1000000*RES_hh_emi_in!K8/RES_hh_num_in!K8)</f>
        <v>2591.442115091771</v>
      </c>
      <c r="L8" s="72">
        <f>IF(RES_hh_emi_in!L8=0,0,1000000*RES_hh_emi_in!L8/RES_hh_num_in!L8)</f>
        <v>2548.4111923850728</v>
      </c>
      <c r="M8" s="72">
        <f>IF(RES_hh_emi_in!M8=0,0,1000000*RES_hh_emi_in!M8/RES_hh_num_in!M8)</f>
        <v>2383.7950258072065</v>
      </c>
      <c r="N8" s="72">
        <f>IF(RES_hh_emi_in!N8=0,0,1000000*RES_hh_emi_in!N8/RES_hh_num_in!N8)</f>
        <v>2163.1823421589966</v>
      </c>
      <c r="O8" s="72">
        <f>IF(RES_hh_emi_in!O8=0,0,1000000*RES_hh_emi_in!O8/RES_hh_num_in!O8)</f>
        <v>1912.8050163094563</v>
      </c>
      <c r="P8" s="72">
        <f>IF(RES_hh_emi_in!P8=0,0,1000000*RES_hh_emi_in!P8/RES_hh_num_in!P8)</f>
        <v>1258.2130423055803</v>
      </c>
      <c r="Q8" s="72">
        <f>IF(RES_hh_emi_in!Q8=0,0,1000000*RES_hh_emi_in!Q8/RES_hh_num_in!Q8)</f>
        <v>1421.2824987944791</v>
      </c>
      <c r="R8" s="72">
        <f>IF(RES_hh_emi_in!R8=0,0,1000000*RES_hh_emi_in!R8/RES_hh_num_in!R8)</f>
        <v>1536.492217042332</v>
      </c>
      <c r="S8" s="72">
        <f>IF(RES_hh_emi_in!S8=0,0,1000000*RES_hh_emi_in!S8/RES_hh_num_in!S8)</f>
        <v>1507.158727485097</v>
      </c>
      <c r="T8" s="72">
        <f>IF(RES_hh_emi_in!T8=0,0,1000000*RES_hh_emi_in!T8/RES_hh_num_in!T8)</f>
        <v>1333.1001488910792</v>
      </c>
      <c r="U8" s="72">
        <f>IF(RES_hh_emi_in!U8=0,0,1000000*RES_hh_emi_in!U8/RES_hh_num_in!U8)</f>
        <v>1201.2075619933319</v>
      </c>
      <c r="V8" s="72">
        <f>IF(RES_hh_emi_in!V8=0,0,1000000*RES_hh_emi_in!V8/RES_hh_num_in!V8)</f>
        <v>1184.9397903548304</v>
      </c>
      <c r="W8" s="72">
        <f>IF(RES_hh_emi_in!W8=0,0,1000000*RES_hh_emi_in!W8/RES_hh_num_in!W8)</f>
        <v>1177.8742558036411</v>
      </c>
      <c r="X8" s="72">
        <f>IF(RES_hh_emi_in!X8=0,0,1000000*RES_hh_emi_in!X8/RES_hh_num_in!X8)</f>
        <v>856.32533192031735</v>
      </c>
      <c r="Y8" s="72">
        <f>IF(RES_hh_emi_in!Y8=0,0,1000000*RES_hh_emi_in!Y8/RES_hh_num_in!Y8)</f>
        <v>648.35102012702646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125.62242181735125</v>
      </c>
      <c r="D17" s="69">
        <f>IF(RES_hh_emi_in!D17=0,0,1000000*RES_hh_emi_in!D17/RES_hh_num_in!D17)</f>
        <v>189.49102919661465</v>
      </c>
      <c r="E17" s="69">
        <f>IF(RES_hh_emi_in!E17=0,0,1000000*RES_hh_emi_in!E17/RES_hh_num_in!E17)</f>
        <v>168.63125292103385</v>
      </c>
      <c r="F17" s="69">
        <f>IF(RES_hh_emi_in!F17=0,0,1000000*RES_hh_emi_in!F17/RES_hh_num_in!F17)</f>
        <v>138.68442624282991</v>
      </c>
      <c r="G17" s="69">
        <f>IF(RES_hh_emi_in!G17=0,0,1000000*RES_hh_emi_in!G17/RES_hh_num_in!G17)</f>
        <v>62.498131087555208</v>
      </c>
      <c r="H17" s="69">
        <f>IF(RES_hh_emi_in!H17=0,0,1000000*RES_hh_emi_in!H17/RES_hh_num_in!H17)</f>
        <v>54.51764088600634</v>
      </c>
      <c r="I17" s="69">
        <f>IF(RES_hh_emi_in!I17=0,0,1000000*RES_hh_emi_in!I17/RES_hh_num_in!I17)</f>
        <v>48.497285012559438</v>
      </c>
      <c r="J17" s="69">
        <f>IF(RES_hh_emi_in!J17=0,0,1000000*RES_hh_emi_in!J17/RES_hh_num_in!J17)</f>
        <v>156.75993935598089</v>
      </c>
      <c r="K17" s="69">
        <f>IF(RES_hh_emi_in!K17=0,0,1000000*RES_hh_emi_in!K17/RES_hh_num_in!K17)</f>
        <v>140.44946173786005</v>
      </c>
      <c r="L17" s="69">
        <f>IF(RES_hh_emi_in!L17=0,0,1000000*RES_hh_emi_in!L17/RES_hh_num_in!L17)</f>
        <v>148.66638692234699</v>
      </c>
      <c r="M17" s="69">
        <f>IF(RES_hh_emi_in!M17=0,0,1000000*RES_hh_emi_in!M17/RES_hh_num_in!M17)</f>
        <v>106.34434012344731</v>
      </c>
      <c r="N17" s="69">
        <f>IF(RES_hh_emi_in!N17=0,0,1000000*RES_hh_emi_in!N17/RES_hh_num_in!N17)</f>
        <v>95.448088468748665</v>
      </c>
      <c r="O17" s="69">
        <f>IF(RES_hh_emi_in!O17=0,0,1000000*RES_hh_emi_in!O17/RES_hh_num_in!O17)</f>
        <v>66.915304869217877</v>
      </c>
      <c r="P17" s="69">
        <f>IF(RES_hh_emi_in!P17=0,0,1000000*RES_hh_emi_in!P17/RES_hh_num_in!P17)</f>
        <v>39.622251989524145</v>
      </c>
      <c r="Q17" s="69">
        <f>IF(RES_hh_emi_in!Q17=0,0,1000000*RES_hh_emi_in!Q17/RES_hh_num_in!Q17)</f>
        <v>74.357348711338901</v>
      </c>
      <c r="R17" s="69">
        <f>IF(RES_hh_emi_in!R17=0,0,1000000*RES_hh_emi_in!R17/RES_hh_num_in!R17)</f>
        <v>92.527339847597275</v>
      </c>
      <c r="S17" s="69">
        <f>IF(RES_hh_emi_in!S17=0,0,1000000*RES_hh_emi_in!S17/RES_hh_num_in!S17)</f>
        <v>108.75722552116774</v>
      </c>
      <c r="T17" s="69">
        <f>IF(RES_hh_emi_in!T17=0,0,1000000*RES_hh_emi_in!T17/RES_hh_num_in!T17)</f>
        <v>106.29647569678981</v>
      </c>
      <c r="U17" s="69">
        <f>IF(RES_hh_emi_in!U17=0,0,1000000*RES_hh_emi_in!U17/RES_hh_num_in!U17)</f>
        <v>87.776535095397364</v>
      </c>
      <c r="V17" s="69">
        <f>IF(RES_hh_emi_in!V17=0,0,1000000*RES_hh_emi_in!V17/RES_hh_num_in!V17)</f>
        <v>69.730444110826198</v>
      </c>
      <c r="W17" s="69">
        <f>IF(RES_hh_emi_in!W17=0,0,1000000*RES_hh_emi_in!W17/RES_hh_num_in!W17)</f>
        <v>56.256160710613045</v>
      </c>
      <c r="X17" s="69">
        <f>IF(RES_hh_emi_in!X17=0,0,1000000*RES_hh_emi_in!X17/RES_hh_num_in!X17)</f>
        <v>73.568360402114877</v>
      </c>
      <c r="Y17" s="69">
        <f>IF(RES_hh_emi_in!Y17=0,0,1000000*RES_hh_emi_in!Y17/RES_hh_num_in!Y17)</f>
        <v>70.21338052400003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525.20813661132047</v>
      </c>
      <c r="D19" s="72">
        <f>IF(RES_hh_emi_in!D19=0,0,1000000*RES_hh_emi_in!D19/RES_hh_num_in!D19)</f>
        <v>671.41176756014454</v>
      </c>
      <c r="E19" s="72">
        <f>IF(RES_hh_emi_in!E19=0,0,1000000*RES_hh_emi_in!E19/RES_hh_num_in!E19)</f>
        <v>628.60519891713966</v>
      </c>
      <c r="F19" s="72">
        <f>IF(RES_hh_emi_in!F19=0,0,1000000*RES_hh_emi_in!F19/RES_hh_num_in!F19)</f>
        <v>616.7479504967057</v>
      </c>
      <c r="G19" s="72">
        <f>IF(RES_hh_emi_in!G19=0,0,1000000*RES_hh_emi_in!G19/RES_hh_num_in!G19)</f>
        <v>672.60535695508815</v>
      </c>
      <c r="H19" s="72">
        <f>IF(RES_hh_emi_in!H19=0,0,1000000*RES_hh_emi_in!H19/RES_hh_num_in!H19)</f>
        <v>587.5628518848979</v>
      </c>
      <c r="I19" s="72">
        <f>IF(RES_hh_emi_in!I19=0,0,1000000*RES_hh_emi_in!I19/RES_hh_num_in!I19)</f>
        <v>604.93826375250251</v>
      </c>
      <c r="J19" s="72">
        <f>IF(RES_hh_emi_in!J19=0,0,1000000*RES_hh_emi_in!J19/RES_hh_num_in!J19)</f>
        <v>667.95354381239179</v>
      </c>
      <c r="K19" s="72">
        <f>IF(RES_hh_emi_in!K19=0,0,1000000*RES_hh_emi_in!K19/RES_hh_num_in!K19)</f>
        <v>609.46548794543821</v>
      </c>
      <c r="L19" s="72">
        <f>IF(RES_hh_emi_in!L19=0,0,1000000*RES_hh_emi_in!L19/RES_hh_num_in!L19)</f>
        <v>584.51389849867144</v>
      </c>
      <c r="M19" s="72">
        <f>IF(RES_hh_emi_in!M19=0,0,1000000*RES_hh_emi_in!M19/RES_hh_num_in!M19)</f>
        <v>704.96603843182481</v>
      </c>
      <c r="N19" s="72">
        <f>IF(RES_hh_emi_in!N19=0,0,1000000*RES_hh_emi_in!N19/RES_hh_num_in!N19)</f>
        <v>616.87225306695632</v>
      </c>
      <c r="O19" s="72">
        <f>IF(RES_hh_emi_in!O19=0,0,1000000*RES_hh_emi_in!O19/RES_hh_num_in!O19)</f>
        <v>493.63785417949788</v>
      </c>
      <c r="P19" s="72">
        <f>IF(RES_hh_emi_in!P19=0,0,1000000*RES_hh_emi_in!P19/RES_hh_num_in!P19)</f>
        <v>370.8622076506565</v>
      </c>
      <c r="Q19" s="72">
        <f>IF(RES_hh_emi_in!Q19=0,0,1000000*RES_hh_emi_in!Q19/RES_hh_num_in!Q19)</f>
        <v>569.55969655367505</v>
      </c>
      <c r="R19" s="72">
        <f>IF(RES_hh_emi_in!R19=0,0,1000000*RES_hh_emi_in!R19/RES_hh_num_in!R19)</f>
        <v>488.44731015791962</v>
      </c>
      <c r="S19" s="72">
        <f>IF(RES_hh_emi_in!S19=0,0,1000000*RES_hh_emi_in!S19/RES_hh_num_in!S19)</f>
        <v>517.4632888561041</v>
      </c>
      <c r="T19" s="72">
        <f>IF(RES_hh_emi_in!T19=0,0,1000000*RES_hh_emi_in!T19/RES_hh_num_in!T19)</f>
        <v>482.51471157816894</v>
      </c>
      <c r="U19" s="72">
        <f>IF(RES_hh_emi_in!U19=0,0,1000000*RES_hh_emi_in!U19/RES_hh_num_in!U19)</f>
        <v>496.23293955079896</v>
      </c>
      <c r="V19" s="72">
        <f>IF(RES_hh_emi_in!V19=0,0,1000000*RES_hh_emi_in!V19/RES_hh_num_in!V19)</f>
        <v>335.92279395173603</v>
      </c>
      <c r="W19" s="72">
        <f>IF(RES_hh_emi_in!W19=0,0,1000000*RES_hh_emi_in!W19/RES_hh_num_in!W19)</f>
        <v>386.63324660189659</v>
      </c>
      <c r="X19" s="72">
        <f>IF(RES_hh_emi_in!X19=0,0,1000000*RES_hh_emi_in!X19/RES_hh_num_in!X19)</f>
        <v>411.32148824976099</v>
      </c>
      <c r="Y19" s="72">
        <f>IF(RES_hh_emi_in!Y19=0,0,1000000*RES_hh_emi_in!Y19/RES_hh_num_in!Y19)</f>
        <v>392.81049795809099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592.37147002869335</v>
      </c>
      <c r="D20" s="72">
        <f>IF(RES_hh_emi_in!D20=0,0,1000000*RES_hh_emi_in!D20/RES_hh_num_in!D20)</f>
        <v>794.25450336500728</v>
      </c>
      <c r="E20" s="72">
        <f>IF(RES_hh_emi_in!E20=0,0,1000000*RES_hh_emi_in!E20/RES_hh_num_in!E20)</f>
        <v>883.45646926838583</v>
      </c>
      <c r="F20" s="72">
        <f>IF(RES_hh_emi_in!F20=0,0,1000000*RES_hh_emi_in!F20/RES_hh_num_in!F20)</f>
        <v>907.91792035318713</v>
      </c>
      <c r="G20" s="72">
        <f>IF(RES_hh_emi_in!G20=0,0,1000000*RES_hh_emi_in!G20/RES_hh_num_in!G20)</f>
        <v>0</v>
      </c>
      <c r="H20" s="72">
        <f>IF(RES_hh_emi_in!H20=0,0,1000000*RES_hh_emi_in!H20/RES_hh_num_in!H20)</f>
        <v>919.05052354465215</v>
      </c>
      <c r="I20" s="72">
        <f>IF(RES_hh_emi_in!I20=0,0,1000000*RES_hh_emi_in!I20/RES_hh_num_in!I20)</f>
        <v>0</v>
      </c>
      <c r="J20" s="72">
        <f>IF(RES_hh_emi_in!J20=0,0,1000000*RES_hh_emi_in!J20/RES_hh_num_in!J20)</f>
        <v>807.59189398122896</v>
      </c>
      <c r="K20" s="72">
        <f>IF(RES_hh_emi_in!K20=0,0,1000000*RES_hh_emi_in!K20/RES_hh_num_in!K20)</f>
        <v>834.22725094478642</v>
      </c>
      <c r="L20" s="72">
        <f>IF(RES_hh_emi_in!L20=0,0,1000000*RES_hh_emi_in!L20/RES_hh_num_in!L20)</f>
        <v>866.35913323393277</v>
      </c>
      <c r="M20" s="72">
        <f>IF(RES_hh_emi_in!M20=0,0,1000000*RES_hh_emi_in!M20/RES_hh_num_in!M20)</f>
        <v>772.03336822272911</v>
      </c>
      <c r="N20" s="72">
        <f>IF(RES_hh_emi_in!N20=0,0,1000000*RES_hh_emi_in!N20/RES_hh_num_in!N20)</f>
        <v>740.83546066539088</v>
      </c>
      <c r="O20" s="72">
        <f>IF(RES_hh_emi_in!O20=0,0,1000000*RES_hh_emi_in!O20/RES_hh_num_in!O20)</f>
        <v>676.69192595098139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565.70586862490211</v>
      </c>
      <c r="T20" s="72">
        <f>IF(RES_hh_emi_in!T20=0,0,1000000*RES_hh_emi_in!T20/RES_hh_num_in!T20)</f>
        <v>561.27911618958603</v>
      </c>
      <c r="U20" s="72">
        <f>IF(RES_hh_emi_in!U20=0,0,1000000*RES_hh_emi_in!U20/RES_hh_num_in!U20)</f>
        <v>559.96560839789913</v>
      </c>
      <c r="V20" s="72">
        <f>IF(RES_hh_emi_in!V20=0,0,1000000*RES_hh_emi_in!V20/RES_hh_num_in!V20)</f>
        <v>610.09620797602133</v>
      </c>
      <c r="W20" s="72">
        <f>IF(RES_hh_emi_in!W20=0,0,1000000*RES_hh_emi_in!W20/RES_hh_num_in!W20)</f>
        <v>435.87312737958695</v>
      </c>
      <c r="X20" s="72">
        <f>IF(RES_hh_emi_in!X20=0,0,1000000*RES_hh_emi_in!X20/RES_hh_num_in!X20)</f>
        <v>517.49483487924169</v>
      </c>
      <c r="Y20" s="72">
        <f>IF(RES_hh_emi_in!Y20=0,0,1000000*RES_hh_emi_in!Y20/RES_hh_num_in!Y20)</f>
        <v>486.56512780982456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475.83389351164698</v>
      </c>
      <c r="D21" s="72">
        <f>IF(RES_hh_emi_in!D21=0,0,1000000*RES_hh_emi_in!D21/RES_hh_num_in!D21)</f>
        <v>518.04291663996105</v>
      </c>
      <c r="E21" s="72">
        <f>IF(RES_hh_emi_in!E21=0,0,1000000*RES_hh_emi_in!E21/RES_hh_num_in!E21)</f>
        <v>575.50808400909364</v>
      </c>
      <c r="F21" s="72">
        <f>IF(RES_hh_emi_in!F21=0,0,1000000*RES_hh_emi_in!F21/RES_hh_num_in!F21)</f>
        <v>625.7967821801883</v>
      </c>
      <c r="G21" s="72">
        <f>IF(RES_hh_emi_in!G21=0,0,1000000*RES_hh_emi_in!G21/RES_hh_num_in!G21)</f>
        <v>535.30002005177562</v>
      </c>
      <c r="H21" s="72">
        <f>IF(RES_hh_emi_in!H21=0,0,1000000*RES_hh_emi_in!H21/RES_hh_num_in!H21)</f>
        <v>578.78237338374322</v>
      </c>
      <c r="I21" s="72">
        <f>IF(RES_hh_emi_in!I21=0,0,1000000*RES_hh_emi_in!I21/RES_hh_num_in!I21)</f>
        <v>485.46401770942498</v>
      </c>
      <c r="J21" s="72">
        <f>IF(RES_hh_emi_in!J21=0,0,1000000*RES_hh_emi_in!J21/RES_hh_num_in!J21)</f>
        <v>544.73234966101279</v>
      </c>
      <c r="K21" s="72">
        <f>IF(RES_hh_emi_in!K21=0,0,1000000*RES_hh_emi_in!K21/RES_hh_num_in!K21)</f>
        <v>550.04036955398965</v>
      </c>
      <c r="L21" s="72">
        <f>IF(RES_hh_emi_in!L21=0,0,1000000*RES_hh_emi_in!L21/RES_hh_num_in!L21)</f>
        <v>525.50873377954019</v>
      </c>
      <c r="M21" s="72">
        <f>IF(RES_hh_emi_in!M21=0,0,1000000*RES_hh_emi_in!M21/RES_hh_num_in!M21)</f>
        <v>512.38575034889027</v>
      </c>
      <c r="N21" s="72">
        <f>IF(RES_hh_emi_in!N21=0,0,1000000*RES_hh_emi_in!N21/RES_hh_num_in!N21)</f>
        <v>504.52003127045322</v>
      </c>
      <c r="O21" s="72">
        <f>IF(RES_hh_emi_in!O21=0,0,1000000*RES_hh_emi_in!O21/RES_hh_num_in!O21)</f>
        <v>475.36651181794508</v>
      </c>
      <c r="P21" s="72">
        <f>IF(RES_hh_emi_in!P21=0,0,1000000*RES_hh_emi_in!P21/RES_hh_num_in!P21)</f>
        <v>412.22397276873636</v>
      </c>
      <c r="Q21" s="72">
        <f>IF(RES_hh_emi_in!Q21=0,0,1000000*RES_hh_emi_in!Q21/RES_hh_num_in!Q21)</f>
        <v>407.21449836976899</v>
      </c>
      <c r="R21" s="72">
        <f>IF(RES_hh_emi_in!R21=0,0,1000000*RES_hh_emi_in!R21/RES_hh_num_in!R21)</f>
        <v>407.91339181741512</v>
      </c>
      <c r="S21" s="72">
        <f>IF(RES_hh_emi_in!S21=0,0,1000000*RES_hh_emi_in!S21/RES_hh_num_in!S21)</f>
        <v>408.54130393400146</v>
      </c>
      <c r="T21" s="72">
        <f>IF(RES_hh_emi_in!T21=0,0,1000000*RES_hh_emi_in!T21/RES_hh_num_in!T21)</f>
        <v>389.11993257148094</v>
      </c>
      <c r="U21" s="72">
        <f>IF(RES_hh_emi_in!U21=0,0,1000000*RES_hh_emi_in!U21/RES_hh_num_in!U21)</f>
        <v>368.30878728313309</v>
      </c>
      <c r="V21" s="72">
        <f>IF(RES_hh_emi_in!V21=0,0,1000000*RES_hh_emi_in!V21/RES_hh_num_in!V21)</f>
        <v>358.7354650780095</v>
      </c>
      <c r="W21" s="72">
        <f>IF(RES_hh_emi_in!W21=0,0,1000000*RES_hh_emi_in!W21/RES_hh_num_in!W21)</f>
        <v>349.23448708900509</v>
      </c>
      <c r="X21" s="72">
        <f>IF(RES_hh_emi_in!X21=0,0,1000000*RES_hh_emi_in!X21/RES_hh_num_in!X21)</f>
        <v>346.36822674212078</v>
      </c>
      <c r="Y21" s="72">
        <f>IF(RES_hh_emi_in!Y21=0,0,1000000*RES_hh_emi_in!Y21/RES_hh_num_in!Y21)</f>
        <v>300.38523145923284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91.103737942675806</v>
      </c>
      <c r="D27" s="69">
        <f>IF(RES_hh_emi_in!D27=0,0,1000000*RES_hh_emi_in!D27/RES_hh_num_in!D27)</f>
        <v>107.85935304038929</v>
      </c>
      <c r="E27" s="69">
        <f>IF(RES_hh_emi_in!E27=0,0,1000000*RES_hh_emi_in!E27/RES_hh_num_in!E27)</f>
        <v>88.88187873779782</v>
      </c>
      <c r="F27" s="69">
        <f>IF(RES_hh_emi_in!F27=0,0,1000000*RES_hh_emi_in!F27/RES_hh_num_in!F27)</f>
        <v>84.571469205035115</v>
      </c>
      <c r="G27" s="69">
        <f>IF(RES_hh_emi_in!G27=0,0,1000000*RES_hh_emi_in!G27/RES_hh_num_in!G27)</f>
        <v>102.24398533420327</v>
      </c>
      <c r="H27" s="69">
        <f>IF(RES_hh_emi_in!H27=0,0,1000000*RES_hh_emi_in!H27/RES_hh_num_in!H27)</f>
        <v>78.772815719281311</v>
      </c>
      <c r="I27" s="69">
        <f>IF(RES_hh_emi_in!I27=0,0,1000000*RES_hh_emi_in!I27/RES_hh_num_in!I27)</f>
        <v>82.931321320894256</v>
      </c>
      <c r="J27" s="69">
        <f>IF(RES_hh_emi_in!J27=0,0,1000000*RES_hh_emi_in!J27/RES_hh_num_in!J27)</f>
        <v>85.444225179766306</v>
      </c>
      <c r="K27" s="69">
        <f>IF(RES_hh_emi_in!K27=0,0,1000000*RES_hh_emi_in!K27/RES_hh_num_in!K27)</f>
        <v>101.14582497869758</v>
      </c>
      <c r="L27" s="69">
        <f>IF(RES_hh_emi_in!L27=0,0,1000000*RES_hh_emi_in!L27/RES_hh_num_in!L27)</f>
        <v>72.176518649143816</v>
      </c>
      <c r="M27" s="69">
        <f>IF(RES_hh_emi_in!M27=0,0,1000000*RES_hh_emi_in!M27/RES_hh_num_in!M27)</f>
        <v>66.365365383661015</v>
      </c>
      <c r="N27" s="69">
        <f>IF(RES_hh_emi_in!N27=0,0,1000000*RES_hh_emi_in!N27/RES_hh_num_in!N27)</f>
        <v>53.737594175728951</v>
      </c>
      <c r="O27" s="69">
        <f>IF(RES_hh_emi_in!O27=0,0,1000000*RES_hh_emi_in!O27/RES_hh_num_in!O27)</f>
        <v>53.911891606894834</v>
      </c>
      <c r="P27" s="69">
        <f>IF(RES_hh_emi_in!P27=0,0,1000000*RES_hh_emi_in!P27/RES_hh_num_in!P27)</f>
        <v>55.867197470278903</v>
      </c>
      <c r="Q27" s="69">
        <f>IF(RES_hh_emi_in!Q27=0,0,1000000*RES_hh_emi_in!Q27/RES_hh_num_in!Q27)</f>
        <v>55.774670326998809</v>
      </c>
      <c r="R27" s="69">
        <f>IF(RES_hh_emi_in!R27=0,0,1000000*RES_hh_emi_in!R27/RES_hh_num_in!R27)</f>
        <v>57.770098544189771</v>
      </c>
      <c r="S27" s="69">
        <f>IF(RES_hh_emi_in!S27=0,0,1000000*RES_hh_emi_in!S27/RES_hh_num_in!S27)</f>
        <v>59.467514918780338</v>
      </c>
      <c r="T27" s="69">
        <f>IF(RES_hh_emi_in!T27=0,0,1000000*RES_hh_emi_in!T27/RES_hh_num_in!T27)</f>
        <v>50.012648100305526</v>
      </c>
      <c r="U27" s="69">
        <f>IF(RES_hh_emi_in!U27=0,0,1000000*RES_hh_emi_in!U27/RES_hh_num_in!U27)</f>
        <v>41.959195510241649</v>
      </c>
      <c r="V27" s="69">
        <f>IF(RES_hh_emi_in!V27=0,0,1000000*RES_hh_emi_in!V27/RES_hh_num_in!V27)</f>
        <v>57.396315409376072</v>
      </c>
      <c r="W27" s="69">
        <f>IF(RES_hh_emi_in!W27=0,0,1000000*RES_hh_emi_in!W27/RES_hh_num_in!W27)</f>
        <v>46.518778403889847</v>
      </c>
      <c r="X27" s="69">
        <f>IF(RES_hh_emi_in!X27=0,0,1000000*RES_hh_emi_in!X27/RES_hh_num_in!X27)</f>
        <v>30.535391048189847</v>
      </c>
      <c r="Y27" s="69">
        <f>IF(RES_hh_emi_in!Y27=0,0,1000000*RES_hh_emi_in!Y27/RES_hh_num_in!Y27)</f>
        <v>29.397431538788801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224.51075412458306</v>
      </c>
      <c r="D29" s="72">
        <f>IF(RES_hh_emi_in!D29=0,0,1000000*RES_hh_emi_in!D29/RES_hh_num_in!D29)</f>
        <v>285.97208206830754</v>
      </c>
      <c r="E29" s="72">
        <f>IF(RES_hh_emi_in!E29=0,0,1000000*RES_hh_emi_in!E29/RES_hh_num_in!E29)</f>
        <v>223.73994219480517</v>
      </c>
      <c r="F29" s="72">
        <f>IF(RES_hh_emi_in!F29=0,0,1000000*RES_hh_emi_in!F29/RES_hh_num_in!F29)</f>
        <v>217.98645335515326</v>
      </c>
      <c r="G29" s="72">
        <f>IF(RES_hh_emi_in!G29=0,0,1000000*RES_hh_emi_in!G29/RES_hh_num_in!G29)</f>
        <v>256.07978552670033</v>
      </c>
      <c r="H29" s="72">
        <f>IF(RES_hh_emi_in!H29=0,0,1000000*RES_hh_emi_in!H29/RES_hh_num_in!H29)</f>
        <v>222.02704928074388</v>
      </c>
      <c r="I29" s="72">
        <f>IF(RES_hh_emi_in!I29=0,0,1000000*RES_hh_emi_in!I29/RES_hh_num_in!I29)</f>
        <v>211.56722975605234</v>
      </c>
      <c r="J29" s="72">
        <f>IF(RES_hh_emi_in!J29=0,0,1000000*RES_hh_emi_in!J29/RES_hh_num_in!J29)</f>
        <v>191.88482980603374</v>
      </c>
      <c r="K29" s="72">
        <f>IF(RES_hh_emi_in!K29=0,0,1000000*RES_hh_emi_in!K29/RES_hh_num_in!K29)</f>
        <v>187.80153420047296</v>
      </c>
      <c r="L29" s="72">
        <f>IF(RES_hh_emi_in!L29=0,0,1000000*RES_hh_emi_in!L29/RES_hh_num_in!L29)</f>
        <v>167.81442873971938</v>
      </c>
      <c r="M29" s="72">
        <f>IF(RES_hh_emi_in!M29=0,0,1000000*RES_hh_emi_in!M29/RES_hh_num_in!M29)</f>
        <v>160.77135186574301</v>
      </c>
      <c r="N29" s="72">
        <f>IF(RES_hh_emi_in!N29=0,0,1000000*RES_hh_emi_in!N29/RES_hh_num_in!N29)</f>
        <v>158.86167460863018</v>
      </c>
      <c r="O29" s="72">
        <f>IF(RES_hh_emi_in!O29=0,0,1000000*RES_hh_emi_in!O29/RES_hh_num_in!O29)</f>
        <v>158.5805923881677</v>
      </c>
      <c r="P29" s="72">
        <f>IF(RES_hh_emi_in!P29=0,0,1000000*RES_hh_emi_in!P29/RES_hh_num_in!P29)</f>
        <v>162.79352112806302</v>
      </c>
      <c r="Q29" s="72">
        <f>IF(RES_hh_emi_in!Q29=0,0,1000000*RES_hh_emi_in!Q29/RES_hh_num_in!Q29)</f>
        <v>161.2108719289763</v>
      </c>
      <c r="R29" s="72">
        <f>IF(RES_hh_emi_in!R29=0,0,1000000*RES_hh_emi_in!R29/RES_hh_num_in!R29)</f>
        <v>159.08907081620757</v>
      </c>
      <c r="S29" s="72">
        <f>IF(RES_hh_emi_in!S29=0,0,1000000*RES_hh_emi_in!S29/RES_hh_num_in!S29)</f>
        <v>156.17089281521189</v>
      </c>
      <c r="T29" s="72">
        <f>IF(RES_hh_emi_in!T29=0,0,1000000*RES_hh_emi_in!T29/RES_hh_num_in!T29)</f>
        <v>151.25863380928328</v>
      </c>
      <c r="U29" s="72">
        <f>IF(RES_hh_emi_in!U29=0,0,1000000*RES_hh_emi_in!U29/RES_hh_num_in!U29)</f>
        <v>146.0979752885109</v>
      </c>
      <c r="V29" s="72">
        <f>IF(RES_hh_emi_in!V29=0,0,1000000*RES_hh_emi_in!V29/RES_hh_num_in!V29)</f>
        <v>199.66907613878985</v>
      </c>
      <c r="W29" s="72">
        <f>IF(RES_hh_emi_in!W29=0,0,1000000*RES_hh_emi_in!W29/RES_hh_num_in!W29)</f>
        <v>199.14093258219398</v>
      </c>
      <c r="X29" s="72">
        <f>IF(RES_hh_emi_in!X29=0,0,1000000*RES_hh_emi_in!X29/RES_hh_num_in!X29)</f>
        <v>155.67054868437202</v>
      </c>
      <c r="Y29" s="72">
        <f>IF(RES_hh_emi_in!Y29=0,0,1000000*RES_hh_emi_in!Y29/RES_hh_num_in!Y29)</f>
        <v>142.03452133580259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191.97928632118467</v>
      </c>
      <c r="D30" s="72">
        <f>IF(RES_hh_emi_in!D30=0,0,1000000*RES_hh_emi_in!D30/RES_hh_num_in!D30)</f>
        <v>191.88837089094136</v>
      </c>
      <c r="E30" s="72">
        <f>IF(RES_hh_emi_in!E30=0,0,1000000*RES_hh_emi_in!E30/RES_hh_num_in!E30)</f>
        <v>232.21583305465077</v>
      </c>
      <c r="F30" s="72">
        <f>IF(RES_hh_emi_in!F30=0,0,1000000*RES_hh_emi_in!F30/RES_hh_num_in!F30)</f>
        <v>225.36824042049986</v>
      </c>
      <c r="G30" s="72">
        <f>IF(RES_hh_emi_in!G30=0,0,1000000*RES_hh_emi_in!G30/RES_hh_num_in!G30)</f>
        <v>212.41023551505288</v>
      </c>
      <c r="H30" s="72">
        <f>IF(RES_hh_emi_in!H30=0,0,1000000*RES_hh_emi_in!H30/RES_hh_num_in!H30)</f>
        <v>198.91005630649497</v>
      </c>
      <c r="I30" s="72">
        <f>IF(RES_hh_emi_in!I30=0,0,1000000*RES_hh_emi_in!I30/RES_hh_num_in!I30)</f>
        <v>178.85630150520527</v>
      </c>
      <c r="J30" s="72">
        <f>IF(RES_hh_emi_in!J30=0,0,1000000*RES_hh_emi_in!J30/RES_hh_num_in!J30)</f>
        <v>197.05928666566084</v>
      </c>
      <c r="K30" s="72">
        <f>IF(RES_hh_emi_in!K30=0,0,1000000*RES_hh_emi_in!K30/RES_hh_num_in!K30)</f>
        <v>157.63332205575904</v>
      </c>
      <c r="L30" s="72">
        <f>IF(RES_hh_emi_in!L30=0,0,1000000*RES_hh_emi_in!L30/RES_hh_num_in!L30)</f>
        <v>142.24945806369027</v>
      </c>
      <c r="M30" s="72">
        <f>IF(RES_hh_emi_in!M30=0,0,1000000*RES_hh_emi_in!M30/RES_hh_num_in!M30)</f>
        <v>142.45068266884672</v>
      </c>
      <c r="N30" s="72">
        <f>IF(RES_hh_emi_in!N30=0,0,1000000*RES_hh_emi_in!N30/RES_hh_num_in!N30)</f>
        <v>146.28173023471871</v>
      </c>
      <c r="O30" s="72">
        <f>IF(RES_hh_emi_in!O30=0,0,1000000*RES_hh_emi_in!O30/RES_hh_num_in!O30)</f>
        <v>143.23881926686695</v>
      </c>
      <c r="P30" s="72">
        <f>IF(RES_hh_emi_in!P30=0,0,1000000*RES_hh_emi_in!P30/RES_hh_num_in!P30)</f>
        <v>136.35021002690243</v>
      </c>
      <c r="Q30" s="72">
        <f>IF(RES_hh_emi_in!Q30=0,0,1000000*RES_hh_emi_in!Q30/RES_hh_num_in!Q30)</f>
        <v>144.09220970530259</v>
      </c>
      <c r="R30" s="72">
        <f>IF(RES_hh_emi_in!R30=0,0,1000000*RES_hh_emi_in!R30/RES_hh_num_in!R30)</f>
        <v>145.30011633980672</v>
      </c>
      <c r="S30" s="72">
        <f>IF(RES_hh_emi_in!S30=0,0,1000000*RES_hh_emi_in!S30/RES_hh_num_in!S30)</f>
        <v>138.8002321425374</v>
      </c>
      <c r="T30" s="72">
        <f>IF(RES_hh_emi_in!T30=0,0,1000000*RES_hh_emi_in!T30/RES_hh_num_in!T30)</f>
        <v>133.09586108934215</v>
      </c>
      <c r="U30" s="72">
        <f>IF(RES_hh_emi_in!U30=0,0,1000000*RES_hh_emi_in!U30/RES_hh_num_in!U30)</f>
        <v>129.18283985832042</v>
      </c>
      <c r="V30" s="72">
        <f>IF(RES_hh_emi_in!V30=0,0,1000000*RES_hh_emi_in!V30/RES_hh_num_in!V30)</f>
        <v>177.6024251606988</v>
      </c>
      <c r="W30" s="72">
        <f>IF(RES_hh_emi_in!W30=0,0,1000000*RES_hh_emi_in!W30/RES_hh_num_in!W30)</f>
        <v>165.96344261966235</v>
      </c>
      <c r="X30" s="72">
        <f>IF(RES_hh_emi_in!X30=0,0,1000000*RES_hh_emi_in!X30/RES_hh_num_in!X30)</f>
        <v>139.0696109397006</v>
      </c>
      <c r="Y30" s="72">
        <f>IF(RES_hh_emi_in!Y30=0,0,1000000*RES_hh_emi_in!Y30/RES_hh_num_in!Y30)</f>
        <v>124.34908491442631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211.15032292503815</v>
      </c>
      <c r="D3" s="65">
        <f>IF(RES_hh_fech_in!D3=0,0,RES_hh_fech_in!D3/RES_summary!D$21)</f>
        <v>198.98574092654903</v>
      </c>
      <c r="E3" s="65">
        <f>IF(RES_hh_fech_in!E3=0,0,RES_hh_fech_in!E3/RES_summary!E$21)</f>
        <v>218.96335275732611</v>
      </c>
      <c r="F3" s="65">
        <f>IF(RES_hh_fech_in!F3=0,0,RES_hh_fech_in!F3/RES_summary!F$21)</f>
        <v>202.848215694912</v>
      </c>
      <c r="G3" s="65">
        <f>IF(RES_hh_fech_in!G3=0,0,RES_hh_fech_in!G3/RES_summary!G$21)</f>
        <v>205.42765847912284</v>
      </c>
      <c r="H3" s="65">
        <f>IF(RES_hh_fech_in!H3=0,0,RES_hh_fech_in!H3/RES_summary!H$21)</f>
        <v>177.67896817215464</v>
      </c>
      <c r="I3" s="65">
        <f>IF(RES_hh_fech_in!I3=0,0,RES_hh_fech_in!I3/RES_summary!I$21)</f>
        <v>178.7734298005515</v>
      </c>
      <c r="J3" s="65">
        <f>IF(RES_hh_fech_in!J3=0,0,RES_hh_fech_in!J3/RES_summary!J$21)</f>
        <v>179.13982322307828</v>
      </c>
      <c r="K3" s="65">
        <f>IF(RES_hh_fech_in!K3=0,0,RES_hh_fech_in!K3/RES_summary!K$21)</f>
        <v>169.27369492936299</v>
      </c>
      <c r="L3" s="65">
        <f>IF(RES_hh_fech_in!L3=0,0,RES_hh_fech_in!L3/RES_summary!L$21)</f>
        <v>168.16118172802143</v>
      </c>
      <c r="M3" s="65">
        <f>IF(RES_hh_fech_in!M3=0,0,RES_hh_fech_in!M3/RES_summary!M$21)</f>
        <v>149.00345664203701</v>
      </c>
      <c r="N3" s="65">
        <f>IF(RES_hh_fech_in!N3=0,0,RES_hh_fech_in!N3/RES_summary!N$21)</f>
        <v>139.85092547112683</v>
      </c>
      <c r="O3" s="65">
        <f>IF(RES_hh_fech_in!O3=0,0,RES_hh_fech_in!O3/RES_summary!O$21)</f>
        <v>135.07342676023791</v>
      </c>
      <c r="P3" s="65">
        <f>IF(RES_hh_fech_in!P3=0,0,RES_hh_fech_in!P3/RES_summary!P$21)</f>
        <v>102.12296118232537</v>
      </c>
      <c r="Q3" s="65">
        <f>IF(RES_hh_fech_in!Q3=0,0,RES_hh_fech_in!Q3/RES_summary!Q$21)</f>
        <v>113.67046578521415</v>
      </c>
      <c r="R3" s="65">
        <f>IF(RES_hh_fech_in!R3=0,0,RES_hh_fech_in!R3/RES_summary!R$21)</f>
        <v>108.24150637268113</v>
      </c>
      <c r="S3" s="65">
        <f>IF(RES_hh_fech_in!S3=0,0,RES_hh_fech_in!S3/RES_summary!S$21)</f>
        <v>102.8226600262357</v>
      </c>
      <c r="T3" s="65">
        <f>IF(RES_hh_fech_in!T3=0,0,RES_hh_fech_in!T3/RES_summary!T$21)</f>
        <v>92.21065919021413</v>
      </c>
      <c r="U3" s="65">
        <f>IF(RES_hh_fech_in!U3=0,0,RES_hh_fech_in!U3/RES_summary!U$21)</f>
        <v>86.799602563093245</v>
      </c>
      <c r="V3" s="65">
        <f>IF(RES_hh_fech_in!V3=0,0,RES_hh_fech_in!V3/RES_summary!V$21)</f>
        <v>79.096897673130073</v>
      </c>
      <c r="W3" s="65">
        <f>IF(RES_hh_fech_in!W3=0,0,RES_hh_fech_in!W3/RES_summary!W$21)</f>
        <v>75.552326801756649</v>
      </c>
      <c r="X3" s="65">
        <f>IF(RES_hh_fech_in!X3=0,0,RES_hh_fech_in!X3/RES_summary!X$21)</f>
        <v>62.782556686309235</v>
      </c>
      <c r="Y3" s="65">
        <f>IF(RES_hh_fech_in!Y3=0,0,RES_hh_fech_in!Y3/RES_summary!Y$21)</f>
        <v>57.766137183741328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178.02257568616352</v>
      </c>
      <c r="D4" s="69">
        <f>IF(RES_hh_fech_in!D4=0,0,RES_hh_fech_in!D4/RES_summary!D$21)</f>
        <v>163.06767263056128</v>
      </c>
      <c r="E4" s="69">
        <f>IF(RES_hh_fech_in!E4=0,0,RES_hh_fech_in!E4/RES_summary!E$21)</f>
        <v>179.37925976490726</v>
      </c>
      <c r="F4" s="69">
        <f>IF(RES_hh_fech_in!F4=0,0,RES_hh_fech_in!F4/RES_summary!F$21)</f>
        <v>163.98687237636241</v>
      </c>
      <c r="G4" s="69">
        <f>IF(RES_hh_fech_in!G4=0,0,RES_hh_fech_in!G4/RES_summary!G$21)</f>
        <v>168.43497675416114</v>
      </c>
      <c r="H4" s="69">
        <f>IF(RES_hh_fech_in!H4=0,0,RES_hh_fech_in!H4/RES_summary!H$21)</f>
        <v>138.46846764963232</v>
      </c>
      <c r="I4" s="69">
        <f>IF(RES_hh_fech_in!I4=0,0,RES_hh_fech_in!I4/RES_summary!I$21)</f>
        <v>141.78028134712451</v>
      </c>
      <c r="J4" s="69">
        <f>IF(RES_hh_fech_in!J4=0,0,RES_hh_fech_in!J4/RES_summary!J$21)</f>
        <v>140.64637840973469</v>
      </c>
      <c r="K4" s="69">
        <f>IF(RES_hh_fech_in!K4=0,0,RES_hh_fech_in!K4/RES_summary!K$21)</f>
        <v>131.99512954179309</v>
      </c>
      <c r="L4" s="69">
        <f>IF(RES_hh_fech_in!L4=0,0,RES_hh_fech_in!L4/RES_summary!L$21)</f>
        <v>131.81552335351853</v>
      </c>
      <c r="M4" s="69">
        <f>IF(RES_hh_fech_in!M4=0,0,RES_hh_fech_in!M4/RES_summary!M$21)</f>
        <v>114.53357788049924</v>
      </c>
      <c r="N4" s="69">
        <f>IF(RES_hh_fech_in!N4=0,0,RES_hh_fech_in!N4/RES_summary!N$21)</f>
        <v>104.89896658986825</v>
      </c>
      <c r="O4" s="69">
        <f>IF(RES_hh_fech_in!O4=0,0,RES_hh_fech_in!O4/RES_summary!O$21)</f>
        <v>98.912532375410734</v>
      </c>
      <c r="P4" s="69">
        <f>IF(RES_hh_fech_in!P4=0,0,RES_hh_fech_in!P4/RES_summary!P$21)</f>
        <v>66.519325850112949</v>
      </c>
      <c r="Q4" s="69">
        <f>IF(RES_hh_fech_in!Q4=0,0,RES_hh_fech_in!Q4/RES_summary!Q$21)</f>
        <v>78.397567157033208</v>
      </c>
      <c r="R4" s="69">
        <f>IF(RES_hh_fech_in!R4=0,0,RES_hh_fech_in!R4/RES_summary!R$21)</f>
        <v>76.707843351156413</v>
      </c>
      <c r="S4" s="69">
        <f>IF(RES_hh_fech_in!S4=0,0,RES_hh_fech_in!S4/RES_summary!S$21)</f>
        <v>72.467994066537884</v>
      </c>
      <c r="T4" s="69">
        <f>IF(RES_hh_fech_in!T4=0,0,RES_hh_fech_in!T4/RES_summary!T$21)</f>
        <v>63.983113784214723</v>
      </c>
      <c r="U4" s="69">
        <f>IF(RES_hh_fech_in!U4=0,0,RES_hh_fech_in!U4/RES_summary!U$21)</f>
        <v>59.264927607451078</v>
      </c>
      <c r="V4" s="69">
        <f>IF(RES_hh_fech_in!V4=0,0,RES_hh_fech_in!V4/RES_summary!V$21)</f>
        <v>52.916140420665165</v>
      </c>
      <c r="W4" s="69">
        <f>IF(RES_hh_fech_in!W4=0,0,RES_hh_fech_in!W4/RES_summary!W$21)</f>
        <v>50.113568533272449</v>
      </c>
      <c r="X4" s="69">
        <f>IF(RES_hh_fech_in!X4=0,0,RES_hh_fech_in!X4/RES_summary!X$21)</f>
        <v>37.827621079659949</v>
      </c>
      <c r="Y4" s="69">
        <f>IF(RES_hh_fech_in!Y4=0,0,RES_hh_fech_in!Y4/RES_summary!Y$21)</f>
        <v>34.77309930186464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153.38682372331252</v>
      </c>
      <c r="D6" s="72">
        <f>IF(RES_hh_fech_in!D6=0,0,RES_hh_fech_in!D6/RES_summary!D$21)</f>
        <v>178.44506157211057</v>
      </c>
      <c r="E6" s="72">
        <f>IF(RES_hh_fech_in!E6=0,0,RES_hh_fech_in!E6/RES_summary!E$21)</f>
        <v>225.64636322448553</v>
      </c>
      <c r="F6" s="72">
        <f>IF(RES_hh_fech_in!F6=0,0,RES_hh_fech_in!F6/RES_summary!F$21)</f>
        <v>182.49036885694238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149.26957533168203</v>
      </c>
      <c r="J6" s="72">
        <f>IF(RES_hh_fech_in!J6=0,0,RES_hh_fech_in!J6/RES_summary!J$21)</f>
        <v>200.3597878647152</v>
      </c>
      <c r="K6" s="72">
        <f>IF(RES_hh_fech_in!K6=0,0,RES_hh_fech_in!K6/RES_summary!K$21)</f>
        <v>138.14674793816852</v>
      </c>
      <c r="L6" s="72">
        <f>IF(RES_hh_fech_in!L6=0,0,RES_hh_fech_in!L6/RES_summary!L$21)</f>
        <v>138.17006456761118</v>
      </c>
      <c r="M6" s="72">
        <f>IF(RES_hh_fech_in!M6=0,0,RES_hh_fech_in!M6/RES_summary!M$21)</f>
        <v>150.5580867164721</v>
      </c>
      <c r="N6" s="72">
        <f>IF(RES_hh_fech_in!N6=0,0,RES_hh_fech_in!N6/RES_summary!N$21)</f>
        <v>137.78566260987233</v>
      </c>
      <c r="O6" s="72">
        <f>IF(RES_hh_fech_in!O6=0,0,RES_hh_fech_in!O6/RES_summary!O$21)</f>
        <v>98.997731752205638</v>
      </c>
      <c r="P6" s="72">
        <f>IF(RES_hh_fech_in!P6=0,0,RES_hh_fech_in!P6/RES_summary!P$21)</f>
        <v>54.444984148217088</v>
      </c>
      <c r="Q6" s="72">
        <f>IF(RES_hh_fech_in!Q6=0,0,RES_hh_fech_in!Q6/RES_summary!Q$21)</f>
        <v>110.88343397318076</v>
      </c>
      <c r="R6" s="72">
        <f>IF(RES_hh_fech_in!R6=0,0,RES_hh_fech_in!R6/RES_summary!R$21)</f>
        <v>102.04651893537785</v>
      </c>
      <c r="S6" s="72">
        <f>IF(RES_hh_fech_in!S6=0,0,RES_hh_fech_in!S6/RES_summary!S$21)</f>
        <v>98.849113277819868</v>
      </c>
      <c r="T6" s="72">
        <f>IF(RES_hh_fech_in!T6=0,0,RES_hh_fech_in!T6/RES_summary!T$21)</f>
        <v>78.663695171503605</v>
      </c>
      <c r="U6" s="72">
        <f>IF(RES_hh_fech_in!U6=0,0,RES_hh_fech_in!U6/RES_summary!U$21)</f>
        <v>0</v>
      </c>
      <c r="V6" s="72">
        <f>IF(RES_hh_fech_in!V6=0,0,RES_hh_fech_in!V6/RES_summary!V$21)</f>
        <v>47.082089496446791</v>
      </c>
      <c r="W6" s="72">
        <f>IF(RES_hh_fech_in!W6=0,0,RES_hh_fech_in!W6/RES_summary!W$21)</f>
        <v>61.898195842782222</v>
      </c>
      <c r="X6" s="72">
        <f>IF(RES_hh_fech_in!X6=0,0,RES_hh_fech_in!X6/RES_summary!X$21)</f>
        <v>51.920811246414047</v>
      </c>
      <c r="Y6" s="72">
        <f>IF(RES_hh_fech_in!Y6=0,0,RES_hh_fech_in!Y6/RES_summary!Y$21)</f>
        <v>40.05979113415637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165.37365523846088</v>
      </c>
      <c r="D7" s="72">
        <f>IF(RES_hh_fech_in!D7=0,0,RES_hh_fech_in!D7/RES_summary!D$21)</f>
        <v>192.36136554980033</v>
      </c>
      <c r="E7" s="72">
        <f>IF(RES_hh_fech_in!E7=0,0,RES_hh_fech_in!E7/RES_summary!E$21)</f>
        <v>208.04495842667214</v>
      </c>
      <c r="F7" s="72">
        <f>IF(RES_hh_fech_in!F7=0,0,RES_hh_fech_in!F7/RES_summary!F$21)</f>
        <v>198.33944050551483</v>
      </c>
      <c r="G7" s="72">
        <f>IF(RES_hh_fech_in!G7=0,0,RES_hh_fech_in!G7/RES_summary!G$21)</f>
        <v>0</v>
      </c>
      <c r="H7" s="72">
        <f>IF(RES_hh_fech_in!H7=0,0,RES_hh_fech_in!H7/RES_summary!H$21)</f>
        <v>187.87751956836402</v>
      </c>
      <c r="I7" s="72">
        <f>IF(RES_hh_fech_in!I7=0,0,RES_hh_fech_in!I7/RES_summary!I$21)</f>
        <v>0</v>
      </c>
      <c r="J7" s="72">
        <f>IF(RES_hh_fech_in!J7=0,0,RES_hh_fech_in!J7/RES_summary!J$21)</f>
        <v>166.39678797558904</v>
      </c>
      <c r="K7" s="72">
        <f>IF(RES_hh_fech_in!K7=0,0,RES_hh_fech_in!K7/RES_summary!K$21)</f>
        <v>160.17756460376606</v>
      </c>
      <c r="L7" s="72">
        <f>IF(RES_hh_fech_in!L7=0,0,RES_hh_fech_in!L7/RES_summary!L$21)</f>
        <v>170.03763085988038</v>
      </c>
      <c r="M7" s="72">
        <f>IF(RES_hh_fech_in!M7=0,0,RES_hh_fech_in!M7/RES_summary!M$21)</f>
        <v>140.22393463447611</v>
      </c>
      <c r="N7" s="72">
        <f>IF(RES_hh_fech_in!N7=0,0,RES_hh_fech_in!N7/RES_summary!N$21)</f>
        <v>130.58260228560943</v>
      </c>
      <c r="O7" s="72">
        <f>IF(RES_hh_fech_in!O7=0,0,RES_hh_fech_in!O7/RES_summary!O$21)</f>
        <v>116.68516926692178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84.492447978020678</v>
      </c>
      <c r="T7" s="72">
        <f>IF(RES_hh_fech_in!T7=0,0,RES_hh_fech_in!T7/RES_summary!T$21)</f>
        <v>75.909145002056192</v>
      </c>
      <c r="U7" s="72">
        <f>IF(RES_hh_fech_in!U7=0,0,RES_hh_fech_in!U7/RES_summary!U$21)</f>
        <v>74.106221544988955</v>
      </c>
      <c r="V7" s="72">
        <f>IF(RES_hh_fech_in!V7=0,0,RES_hh_fech_in!V7/RES_summary!V$21)</f>
        <v>77.929889905262527</v>
      </c>
      <c r="W7" s="72">
        <f>IF(RES_hh_fech_in!W7=0,0,RES_hh_fech_in!W7/RES_summary!W$21)</f>
        <v>56.229283229347843</v>
      </c>
      <c r="X7" s="72">
        <f>IF(RES_hh_fech_in!X7=0,0,RES_hh_fech_in!X7/RES_summary!X$21)</f>
        <v>53.315089725859686</v>
      </c>
      <c r="Y7" s="72">
        <f>IF(RES_hh_fech_in!Y7=0,0,RES_hh_fech_in!Y7/RES_summary!Y$21)</f>
        <v>41.862298298646735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174.14249689838405</v>
      </c>
      <c r="D8" s="72">
        <f>IF(RES_hh_fech_in!D8=0,0,RES_hh_fech_in!D8/RES_summary!D$21)</f>
        <v>163.25708521224342</v>
      </c>
      <c r="E8" s="72">
        <f>IF(RES_hh_fech_in!E8=0,0,RES_hh_fech_in!E8/RES_summary!E$21)</f>
        <v>181.19573637347676</v>
      </c>
      <c r="F8" s="72">
        <f>IF(RES_hh_fech_in!F8=0,0,RES_hh_fech_in!F8/RES_summary!F$21)</f>
        <v>183.41007778864432</v>
      </c>
      <c r="G8" s="72">
        <f>IF(RES_hh_fech_in!G8=0,0,RES_hh_fech_in!G8/RES_summary!G$21)</f>
        <v>180.50881597906351</v>
      </c>
      <c r="H8" s="72">
        <f>IF(RES_hh_fech_in!H8=0,0,RES_hh_fech_in!H8/RES_summary!H$21)</f>
        <v>160.82533419733051</v>
      </c>
      <c r="I8" s="72">
        <f>IF(RES_hh_fech_in!I8=0,0,RES_hh_fech_in!I8/RES_summary!I$21)</f>
        <v>141.90536078926749</v>
      </c>
      <c r="J8" s="72">
        <f>IF(RES_hh_fech_in!J8=0,0,RES_hh_fech_in!J8/RES_summary!J$21)</f>
        <v>154.82227177524979</v>
      </c>
      <c r="K8" s="72">
        <f>IF(RES_hh_fech_in!K8=0,0,RES_hh_fech_in!K8/RES_summary!K$21)</f>
        <v>147.24032711478489</v>
      </c>
      <c r="L8" s="72">
        <f>IF(RES_hh_fech_in!L8=0,0,RES_hh_fech_in!L8/RES_summary!L$21)</f>
        <v>145.94279569376559</v>
      </c>
      <c r="M8" s="72">
        <f>IF(RES_hh_fech_in!M8=0,0,RES_hh_fech_in!M8/RES_summary!M$21)</f>
        <v>130.40138171963559</v>
      </c>
      <c r="N8" s="72">
        <f>IF(RES_hh_fech_in!N8=0,0,RES_hh_fech_in!N8/RES_summary!N$21)</f>
        <v>125.389319144571</v>
      </c>
      <c r="O8" s="72">
        <f>IF(RES_hh_fech_in!O8=0,0,RES_hh_fech_in!O8/RES_summary!O$21)</f>
        <v>115.43468885444516</v>
      </c>
      <c r="P8" s="72">
        <f>IF(RES_hh_fech_in!P8=0,0,RES_hh_fech_in!P8/RES_summary!P$21)</f>
        <v>80.406684929242886</v>
      </c>
      <c r="Q8" s="72">
        <f>IF(RES_hh_fech_in!Q8=0,0,RES_hh_fech_in!Q8/RES_summary!Q$21)</f>
        <v>87.761086483042874</v>
      </c>
      <c r="R8" s="72">
        <f>IF(RES_hh_fech_in!R8=0,0,RES_hh_fech_in!R8/RES_summary!R$21)</f>
        <v>88.843678238697194</v>
      </c>
      <c r="S8" s="72">
        <f>IF(RES_hh_fech_in!S8=0,0,RES_hh_fech_in!S8/RES_summary!S$21)</f>
        <v>83.276155660380383</v>
      </c>
      <c r="T8" s="72">
        <f>IF(RES_hh_fech_in!T8=0,0,RES_hh_fech_in!T8/RES_summary!T$21)</f>
        <v>71.282620665041151</v>
      </c>
      <c r="U8" s="72">
        <f>IF(RES_hh_fech_in!U8=0,0,RES_hh_fech_in!U8/RES_summary!U$21)</f>
        <v>64.316304634395408</v>
      </c>
      <c r="V8" s="72">
        <f>IF(RES_hh_fech_in!V8=0,0,RES_hh_fech_in!V8/RES_summary!V$21)</f>
        <v>58.897607242711032</v>
      </c>
      <c r="W8" s="72">
        <f>IF(RES_hh_fech_in!W8=0,0,RES_hh_fech_in!W8/RES_summary!W$21)</f>
        <v>57.787404072782195</v>
      </c>
      <c r="X8" s="72">
        <f>IF(RES_hh_fech_in!X8=0,0,RES_hh_fech_in!X8/RES_summary!X$21)</f>
        <v>45.252939633586173</v>
      </c>
      <c r="Y8" s="72">
        <f>IF(RES_hh_fech_in!Y8=0,0,RES_hh_fech_in!Y8/RES_summary!Y$21)</f>
        <v>33.084139430379942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204.98467571784607</v>
      </c>
      <c r="D9" s="72">
        <f>IF(RES_hh_fech_in!D9=0,0,RES_hh_fech_in!D9/RES_summary!D$21)</f>
        <v>155.33769724953839</v>
      </c>
      <c r="E9" s="72">
        <f>IF(RES_hh_fech_in!E9=0,0,RES_hh_fech_in!E9/RES_summary!E$21)</f>
        <v>164.98823424877907</v>
      </c>
      <c r="F9" s="72">
        <f>IF(RES_hh_fech_in!F9=0,0,RES_hh_fech_in!F9/RES_summary!F$21)</f>
        <v>154.91930787874153</v>
      </c>
      <c r="G9" s="72">
        <f>IF(RES_hh_fech_in!G9=0,0,RES_hh_fech_in!G9/RES_summary!G$21)</f>
        <v>176.44450665898924</v>
      </c>
      <c r="H9" s="72">
        <f>IF(RES_hh_fech_in!H9=0,0,RES_hh_fech_in!H9/RES_summary!H$21)</f>
        <v>141.14446700539807</v>
      </c>
      <c r="I9" s="72">
        <f>IF(RES_hh_fech_in!I9=0,0,RES_hh_fech_in!I9/RES_summary!I$21)</f>
        <v>150.21125604955813</v>
      </c>
      <c r="J9" s="72">
        <f>IF(RES_hh_fech_in!J9=0,0,RES_hh_fech_in!J9/RES_summary!J$21)</f>
        <v>141.38176793511508</v>
      </c>
      <c r="K9" s="72">
        <f>IF(RES_hh_fech_in!K9=0,0,RES_hh_fech_in!K9/RES_summary!K$21)</f>
        <v>130.45923904364687</v>
      </c>
      <c r="L9" s="72">
        <f>IF(RES_hh_fech_in!L9=0,0,RES_hh_fech_in!L9/RES_summary!L$21)</f>
        <v>126.58649342224483</v>
      </c>
      <c r="M9" s="72">
        <f>IF(RES_hh_fech_in!M9=0,0,RES_hh_fech_in!M9/RES_summary!M$21)</f>
        <v>119.541799666038</v>
      </c>
      <c r="N9" s="72">
        <f>IF(RES_hh_fech_in!N9=0,0,RES_hh_fech_in!N9/RES_summary!N$21)</f>
        <v>110.85038226718831</v>
      </c>
      <c r="O9" s="72">
        <f>IF(RES_hh_fech_in!O9=0,0,RES_hh_fech_in!O9/RES_summary!O$21)</f>
        <v>110.8762862247178</v>
      </c>
      <c r="P9" s="72">
        <f>IF(RES_hh_fech_in!P9=0,0,RES_hh_fech_in!P9/RES_summary!P$21)</f>
        <v>87.193501293003948</v>
      </c>
      <c r="Q9" s="72">
        <f>IF(RES_hh_fech_in!Q9=0,0,RES_hh_fech_in!Q9/RES_summary!Q$21)</f>
        <v>96.328995963354146</v>
      </c>
      <c r="R9" s="72">
        <f>IF(RES_hh_fech_in!R9=0,0,RES_hh_fech_in!R9/RES_summary!R$21)</f>
        <v>92.644119300439371</v>
      </c>
      <c r="S9" s="72">
        <f>IF(RES_hh_fech_in!S9=0,0,RES_hh_fech_in!S9/RES_summary!S$21)</f>
        <v>85.159660052186197</v>
      </c>
      <c r="T9" s="72">
        <f>IF(RES_hh_fech_in!T9=0,0,RES_hh_fech_in!T9/RES_summary!T$21)</f>
        <v>72.784247286408217</v>
      </c>
      <c r="U9" s="72">
        <f>IF(RES_hh_fech_in!U9=0,0,RES_hh_fech_in!U9/RES_summary!U$21)</f>
        <v>65.093881603994703</v>
      </c>
      <c r="V9" s="72">
        <f>IF(RES_hh_fech_in!V9=0,0,RES_hh_fech_in!V9/RES_summary!V$21)</f>
        <v>59.241260404536085</v>
      </c>
      <c r="W9" s="72">
        <f>IF(RES_hh_fech_in!W9=0,0,RES_hh_fech_in!W9/RES_summary!W$21)</f>
        <v>61.585707640571734</v>
      </c>
      <c r="X9" s="72">
        <f>IF(RES_hh_fech_in!X9=0,0,RES_hh_fech_in!X9/RES_summary!X$21)</f>
        <v>44.360840982105138</v>
      </c>
      <c r="Y9" s="72">
        <f>IF(RES_hh_fech_in!Y9=0,0,RES_hh_fech_in!Y9/RES_summary!Y$21)</f>
        <v>35.402210414433931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129.72898354861181</v>
      </c>
      <c r="D11" s="72">
        <f>IF(RES_hh_fech_in!D11=0,0,RES_hh_fech_in!D11/RES_summary!D$21)</f>
        <v>120.21824759920477</v>
      </c>
      <c r="E11" s="72">
        <f>IF(RES_hh_fech_in!E11=0,0,RES_hh_fech_in!E11/RES_summary!E$21)</f>
        <v>124.29606914577265</v>
      </c>
      <c r="F11" s="72">
        <f>IF(RES_hh_fech_in!F11=0,0,RES_hh_fech_in!F11/RES_summary!F$21)</f>
        <v>128.26436085006029</v>
      </c>
      <c r="G11" s="72">
        <f>IF(RES_hh_fech_in!G11=0,0,RES_hh_fech_in!G11/RES_summary!G$21)</f>
        <v>132.07724503935518</v>
      </c>
      <c r="H11" s="72">
        <f>IF(RES_hh_fech_in!H11=0,0,RES_hh_fech_in!H11/RES_summary!H$21)</f>
        <v>118.88308080341922</v>
      </c>
      <c r="I11" s="72">
        <f>IF(RES_hh_fech_in!I11=0,0,RES_hh_fech_in!I11/RES_summary!I$21)</f>
        <v>109.96399712820831</v>
      </c>
      <c r="J11" s="72">
        <f>IF(RES_hh_fech_in!J11=0,0,RES_hh_fech_in!J11/RES_summary!J$21)</f>
        <v>115.01474772001862</v>
      </c>
      <c r="K11" s="72">
        <f>IF(RES_hh_fech_in!K11=0,0,RES_hh_fech_in!K11/RES_summary!K$21)</f>
        <v>109.01506195318724</v>
      </c>
      <c r="L11" s="72">
        <f>IF(RES_hh_fech_in!L11=0,0,RES_hh_fech_in!L11/RES_summary!L$21)</f>
        <v>114.3263782547145</v>
      </c>
      <c r="M11" s="72">
        <f>IF(RES_hh_fech_in!M11=0,0,RES_hh_fech_in!M11/RES_summary!M$21)</f>
        <v>100.0328073748417</v>
      </c>
      <c r="N11" s="72">
        <f>IF(RES_hh_fech_in!N11=0,0,RES_hh_fech_in!N11/RES_summary!N$21)</f>
        <v>93.833026853055898</v>
      </c>
      <c r="O11" s="72">
        <f>IF(RES_hh_fech_in!O11=0,0,RES_hh_fech_in!O11/RES_summary!O$21)</f>
        <v>93.098742943704096</v>
      </c>
      <c r="P11" s="72">
        <f>IF(RES_hh_fech_in!P11=0,0,RES_hh_fech_in!P11/RES_summary!P$21)</f>
        <v>71.42646528434058</v>
      </c>
      <c r="Q11" s="72">
        <f>IF(RES_hh_fech_in!Q11=0,0,RES_hh_fech_in!Q11/RES_summary!Q$21)</f>
        <v>81.244297022890379</v>
      </c>
      <c r="R11" s="72">
        <f>IF(RES_hh_fech_in!R11=0,0,RES_hh_fech_in!R11/RES_summary!R$21)</f>
        <v>82.504628640193303</v>
      </c>
      <c r="S11" s="72">
        <f>IF(RES_hh_fech_in!S11=0,0,RES_hh_fech_in!S11/RES_summary!S$21)</f>
        <v>74.413044070740455</v>
      </c>
      <c r="T11" s="72">
        <f>IF(RES_hh_fech_in!T11=0,0,RES_hh_fech_in!T11/RES_summary!T$21)</f>
        <v>65.320090224161206</v>
      </c>
      <c r="U11" s="72">
        <f>IF(RES_hh_fech_in!U11=0,0,RES_hh_fech_in!U11/RES_summary!U$21)</f>
        <v>60.145768252278984</v>
      </c>
      <c r="V11" s="72">
        <f>IF(RES_hh_fech_in!V11=0,0,RES_hh_fech_in!V11/RES_summary!V$21)</f>
        <v>56.205056579671435</v>
      </c>
      <c r="W11" s="72">
        <f>IF(RES_hh_fech_in!W11=0,0,RES_hh_fech_in!W11/RES_summary!W$21)</f>
        <v>55.149739645527795</v>
      </c>
      <c r="X11" s="72">
        <f>IF(RES_hh_fech_in!X11=0,0,RES_hh_fech_in!X11/RES_summary!X$21)</f>
        <v>41.448204637720835</v>
      </c>
      <c r="Y11" s="72">
        <f>IF(RES_hh_fech_in!Y11=0,0,RES_hh_fech_in!Y11/RES_summary!Y$21)</f>
        <v>33.244322542415816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59.659625213731978</v>
      </c>
      <c r="D12" s="72">
        <f>IF(RES_hh_fech_in!D12=0,0,RES_hh_fech_in!D12/RES_summary!D$21)</f>
        <v>49.927838316118574</v>
      </c>
      <c r="E12" s="72">
        <f>IF(RES_hh_fech_in!E12=0,0,RES_hh_fech_in!E12/RES_summary!E$21)</f>
        <v>48.943149965211802</v>
      </c>
      <c r="F12" s="72">
        <f>IF(RES_hh_fech_in!F12=0,0,RES_hh_fech_in!F12/RES_summary!F$21)</f>
        <v>48.05423551295619</v>
      </c>
      <c r="G12" s="72">
        <f>IF(RES_hh_fech_in!G12=0,0,RES_hh_fech_in!G12/RES_summary!G$21)</f>
        <v>47.896442325077778</v>
      </c>
      <c r="H12" s="72">
        <f>IF(RES_hh_fech_in!H12=0,0,RES_hh_fech_in!H12/RES_summary!H$21)</f>
        <v>42.81972301086909</v>
      </c>
      <c r="I12" s="72">
        <f>IF(RES_hh_fech_in!I12=0,0,RES_hh_fech_in!I12/RES_summary!I$21)</f>
        <v>38.443455243078311</v>
      </c>
      <c r="J12" s="72">
        <f>IF(RES_hh_fech_in!J12=0,0,RES_hh_fech_in!J12/RES_summary!J$21)</f>
        <v>37.798175664379954</v>
      </c>
      <c r="K12" s="72">
        <f>IF(RES_hh_fech_in!K12=0,0,RES_hh_fech_in!K12/RES_summary!K$21)</f>
        <v>34.921363619603753</v>
      </c>
      <c r="L12" s="72">
        <f>IF(RES_hh_fech_in!L12=0,0,RES_hh_fech_in!L12/RES_summary!L$21)</f>
        <v>32.886851849206749</v>
      </c>
      <c r="M12" s="72">
        <f>IF(RES_hh_fech_in!M12=0,0,RES_hh_fech_in!M12/RES_summary!M$21)</f>
        <v>28.026113080538636</v>
      </c>
      <c r="N12" s="72">
        <f>IF(RES_hh_fech_in!N12=0,0,RES_hh_fech_in!N12/RES_summary!N$21)</f>
        <v>28.006503113615413</v>
      </c>
      <c r="O12" s="72">
        <f>IF(RES_hh_fech_in!O12=0,0,RES_hh_fech_in!O12/RES_summary!O$21)</f>
        <v>24.991198992169252</v>
      </c>
      <c r="P12" s="72">
        <f>IF(RES_hh_fech_in!P12=0,0,RES_hh_fech_in!P12/RES_summary!P$21)</f>
        <v>19.301971250544028</v>
      </c>
      <c r="Q12" s="72">
        <f>IF(RES_hh_fech_in!Q12=0,0,RES_hh_fech_in!Q12/RES_summary!Q$21)</f>
        <v>20.508197457750565</v>
      </c>
      <c r="R12" s="72">
        <f>IF(RES_hh_fech_in!R12=0,0,RES_hh_fech_in!R12/RES_summary!R$21)</f>
        <v>20.758808169768493</v>
      </c>
      <c r="S12" s="72">
        <f>IF(RES_hh_fech_in!S12=0,0,RES_hh_fech_in!S12/RES_summary!S$21)</f>
        <v>18.619242422822026</v>
      </c>
      <c r="T12" s="72">
        <f>IF(RES_hh_fech_in!T12=0,0,RES_hh_fech_in!T12/RES_summary!T$21)</f>
        <v>16.209399559079031</v>
      </c>
      <c r="U12" s="72">
        <f>IF(RES_hh_fech_in!U12=0,0,RES_hh_fech_in!U12/RES_summary!U$21)</f>
        <v>15.271792519431484</v>
      </c>
      <c r="V12" s="72">
        <f>IF(RES_hh_fech_in!V12=0,0,RES_hh_fech_in!V12/RES_summary!V$21)</f>
        <v>14.025188860387086</v>
      </c>
      <c r="W12" s="72">
        <f>IF(RES_hh_fech_in!W12=0,0,RES_hh_fech_in!W12/RES_summary!W$21)</f>
        <v>13.068715093173541</v>
      </c>
      <c r="X12" s="72">
        <f>IF(RES_hh_fech_in!X12=0,0,RES_hh_fech_in!X12/RES_summary!X$21)</f>
        <v>10.465423597844843</v>
      </c>
      <c r="Y12" s="72">
        <f>IF(RES_hh_fech_in!Y12=0,0,RES_hh_fech_in!Y12/RES_summary!Y$21)</f>
        <v>8.2024981134030952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134.52403693297506</v>
      </c>
      <c r="D13" s="74">
        <f>IF(RES_hh_fech_in!D13=0,0,RES_hh_fech_in!D13/RES_summary!D$21)</f>
        <v>129.79842285173262</v>
      </c>
      <c r="E13" s="74">
        <f>IF(RES_hh_fech_in!E13=0,0,RES_hh_fech_in!E13/RES_summary!E$21)</f>
        <v>150.26047160776969</v>
      </c>
      <c r="F13" s="74">
        <f>IF(RES_hh_fech_in!F13=0,0,RES_hh_fech_in!F13/RES_summary!F$21)</f>
        <v>139.93722075595804</v>
      </c>
      <c r="G13" s="74">
        <f>IF(RES_hh_fech_in!G13=0,0,RES_hh_fech_in!G13/RES_summary!G$21)</f>
        <v>134.18556738819601</v>
      </c>
      <c r="H13" s="74">
        <f>IF(RES_hh_fech_in!H13=0,0,RES_hh_fech_in!H13/RES_summary!H$21)</f>
        <v>130.81795151411308</v>
      </c>
      <c r="I13" s="74">
        <f>IF(RES_hh_fech_in!I13=0,0,RES_hh_fech_in!I13/RES_summary!I$21)</f>
        <v>110.32569658644543</v>
      </c>
      <c r="J13" s="74">
        <f>IF(RES_hh_fech_in!J13=0,0,RES_hh_fech_in!J13/RES_summary!J$21)</f>
        <v>125.53185363704563</v>
      </c>
      <c r="K13" s="74">
        <f>IF(RES_hh_fech_in!K13=0,0,RES_hh_fech_in!K13/RES_summary!K$21)</f>
        <v>123.92582642615272</v>
      </c>
      <c r="L13" s="74">
        <f>IF(RES_hh_fech_in!L13=0,0,RES_hh_fech_in!L13/RES_summary!L$21)</f>
        <v>122.20635919713881</v>
      </c>
      <c r="M13" s="74">
        <f>IF(RES_hh_fech_in!M13=0,0,RES_hh_fech_in!M13/RES_summary!M$21)</f>
        <v>102.18684020665513</v>
      </c>
      <c r="N13" s="74">
        <f>IF(RES_hh_fech_in!N13=0,0,RES_hh_fech_in!N13/RES_summary!N$21)</f>
        <v>95.766203985301544</v>
      </c>
      <c r="O13" s="74">
        <f>IF(RES_hh_fech_in!O13=0,0,RES_hh_fech_in!O13/RES_summary!O$21)</f>
        <v>93.694329233647537</v>
      </c>
      <c r="P13" s="74">
        <f>IF(RES_hh_fech_in!P13=0,0,RES_hh_fech_in!P13/RES_summary!P$21)</f>
        <v>102.21842481060793</v>
      </c>
      <c r="Q13" s="74">
        <f>IF(RES_hh_fech_in!Q13=0,0,RES_hh_fech_in!Q13/RES_summary!Q$21)</f>
        <v>72.884248701110607</v>
      </c>
      <c r="R13" s="74">
        <f>IF(RES_hh_fech_in!R13=0,0,RES_hh_fech_in!R13/RES_summary!R$21)</f>
        <v>61.551072902230835</v>
      </c>
      <c r="S13" s="74">
        <f>IF(RES_hh_fech_in!S13=0,0,RES_hh_fech_in!S13/RES_summary!S$21)</f>
        <v>57.779029860980025</v>
      </c>
      <c r="T13" s="74">
        <f>IF(RES_hh_fech_in!T13=0,0,RES_hh_fech_in!T13/RES_summary!T$21)</f>
        <v>63.605954724381348</v>
      </c>
      <c r="U13" s="74">
        <f>IF(RES_hh_fech_in!U13=0,0,RES_hh_fech_in!U13/RES_summary!U$21)</f>
        <v>63.576037196803469</v>
      </c>
      <c r="V13" s="74">
        <f>IF(RES_hh_fech_in!V13=0,0,RES_hh_fech_in!V13/RES_summary!V$21)</f>
        <v>63.977197211505676</v>
      </c>
      <c r="W13" s="74">
        <f>IF(RES_hh_fech_in!W13=0,0,RES_hh_fech_in!W13/RES_summary!W$21)</f>
        <v>47.094549130057267</v>
      </c>
      <c r="X13" s="74">
        <f>IF(RES_hh_fech_in!X13=0,0,RES_hh_fech_in!X13/RES_summary!X$21)</f>
        <v>31.078380516870254</v>
      </c>
      <c r="Y13" s="74">
        <f>IF(RES_hh_fech_in!Y13=0,0,RES_hh_fech_in!Y13/RES_summary!Y$21)</f>
        <v>43.078140476275927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1.4496177677903179</v>
      </c>
      <c r="D14" s="76">
        <f>IF(RES_hh_fech_in!D14=0,0,RES_hh_fech_in!D14/RES_summary!D$21)</f>
        <v>1.4938503580680365</v>
      </c>
      <c r="E14" s="76">
        <f>IF(RES_hh_fech_in!E14=0,0,RES_hh_fech_in!E14/RES_summary!E$21)</f>
        <v>1.7637416409983142</v>
      </c>
      <c r="F14" s="76">
        <f>IF(RES_hh_fech_in!F14=0,0,RES_hh_fech_in!F14/RES_summary!F$21)</f>
        <v>1.4605535031045416</v>
      </c>
      <c r="G14" s="76">
        <f>IF(RES_hh_fech_in!G14=0,0,RES_hh_fech_in!G14/RES_summary!G$21)</f>
        <v>1.0371272101412516</v>
      </c>
      <c r="H14" s="76">
        <f>IF(RES_hh_fech_in!H14=0,0,RES_hh_fech_in!H14/RES_summary!H$21)</f>
        <v>0.88774832592476371</v>
      </c>
      <c r="I14" s="76">
        <f>IF(RES_hh_fech_in!I14=0,0,RES_hh_fech_in!I14/RES_summary!I$21)</f>
        <v>0.87338554240449728</v>
      </c>
      <c r="J14" s="76">
        <f>IF(RES_hh_fech_in!J14=0,0,RES_hh_fech_in!J14/RES_summary!J$21)</f>
        <v>1.1690169408092177</v>
      </c>
      <c r="K14" s="76">
        <f>IF(RES_hh_fech_in!K14=0,0,RES_hh_fech_in!K14/RES_summary!K$21)</f>
        <v>1.0798814130209682</v>
      </c>
      <c r="L14" s="76">
        <f>IF(RES_hh_fech_in!L14=0,0,RES_hh_fech_in!L14/RES_summary!L$21)</f>
        <v>1.1149509758292624</v>
      </c>
      <c r="M14" s="76">
        <f>IF(RES_hh_fech_in!M14=0,0,RES_hh_fech_in!M14/RES_summary!M$21)</f>
        <v>0.92978355092823839</v>
      </c>
      <c r="N14" s="76">
        <f>IF(RES_hh_fech_in!N14=0,0,RES_hh_fech_in!N14/RES_summary!N$21)</f>
        <v>0.84096781048590175</v>
      </c>
      <c r="O14" s="76">
        <f>IF(RES_hh_fech_in!O14=0,0,RES_hh_fech_in!O14/RES_summary!O$21)</f>
        <v>0.76950695364158428</v>
      </c>
      <c r="P14" s="76">
        <f>IF(RES_hh_fech_in!P14=0,0,RES_hh_fech_in!P14/RES_summary!P$21)</f>
        <v>0.56097170031529064</v>
      </c>
      <c r="Q14" s="76">
        <f>IF(RES_hh_fech_in!Q14=0,0,RES_hh_fech_in!Q14/RES_summary!Q$21)</f>
        <v>0.68657035074796668</v>
      </c>
      <c r="R14" s="76">
        <f>IF(RES_hh_fech_in!R14=0,0,RES_hh_fech_in!R14/RES_summary!R$21)</f>
        <v>0.73858216124023868</v>
      </c>
      <c r="S14" s="76">
        <f>IF(RES_hh_fech_in!S14=0,0,RES_hh_fech_in!S14/RES_summary!S$21)</f>
        <v>0.79449849239097559</v>
      </c>
      <c r="T14" s="76">
        <f>IF(RES_hh_fech_in!T14=0,0,RES_hh_fech_in!T14/RES_summary!T$21)</f>
        <v>0.6852063068233748</v>
      </c>
      <c r="U14" s="76">
        <f>IF(RES_hh_fech_in!U14=0,0,RES_hh_fech_in!U14/RES_summary!U$21)</f>
        <v>0.56655083655126914</v>
      </c>
      <c r="V14" s="76">
        <f>IF(RES_hh_fech_in!V14=0,0,RES_hh_fech_in!V14/RES_summary!V$21)</f>
        <v>0.46798267015397099</v>
      </c>
      <c r="W14" s="76">
        <f>IF(RES_hh_fech_in!W14=0,0,RES_hh_fech_in!W14/RES_summary!W$21)</f>
        <v>0.47477362199459</v>
      </c>
      <c r="X14" s="76">
        <f>IF(RES_hh_fech_in!X14=0,0,RES_hh_fech_in!X14/RES_summary!X$21)</f>
        <v>0.39551211688660465</v>
      </c>
      <c r="Y14" s="76">
        <f>IF(RES_hh_fech_in!Y14=0,0,RES_hh_fech_in!Y14/RES_summary!Y$21)</f>
        <v>0.33648139471978461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0.46183297847775334</v>
      </c>
      <c r="D15" s="69">
        <f>IF(RES_hh_fech_in!D15=0,0,RES_hh_fech_in!D15/RES_summary!D$21)</f>
        <v>0.53467366316820553</v>
      </c>
      <c r="E15" s="69">
        <f>IF(RES_hh_fech_in!E15=0,0,RES_hh_fech_in!E15/RES_summary!E$21)</f>
        <v>0.96242980740312933</v>
      </c>
      <c r="F15" s="69">
        <f>IF(RES_hh_fech_in!F15=0,0,RES_hh_fech_in!F15/RES_summary!F$21)</f>
        <v>0.5297871930581235</v>
      </c>
      <c r="G15" s="69">
        <f>IF(RES_hh_fech_in!G15=0,0,RES_hh_fech_in!G15/RES_summary!G$21)</f>
        <v>0.76147871302389691</v>
      </c>
      <c r="H15" s="69">
        <f>IF(RES_hh_fech_in!H15=0,0,RES_hh_fech_in!H15/RES_summary!H$21)</f>
        <v>0.67847026000648247</v>
      </c>
      <c r="I15" s="69">
        <f>IF(RES_hh_fech_in!I15=0,0,RES_hh_fech_in!I15/RES_summary!I$21)</f>
        <v>1.2689303317724192</v>
      </c>
      <c r="J15" s="69">
        <f>IF(RES_hh_fech_in!J15=0,0,RES_hh_fech_in!J15/RES_summary!J$21)</f>
        <v>1.2269816646747616</v>
      </c>
      <c r="K15" s="69">
        <f>IF(RES_hh_fech_in!K15=0,0,RES_hh_fech_in!K15/RES_summary!K$21)</f>
        <v>0.76258817350173813</v>
      </c>
      <c r="L15" s="69">
        <f>IF(RES_hh_fech_in!L15=0,0,RES_hh_fech_in!L15/RES_summary!L$21)</f>
        <v>1.0649037274132682</v>
      </c>
      <c r="M15" s="69">
        <f>IF(RES_hh_fech_in!M15=0,0,RES_hh_fech_in!M15/RES_summary!M$21)</f>
        <v>1.4389531823945119</v>
      </c>
      <c r="N15" s="69">
        <f>IF(RES_hh_fech_in!N15=0,0,RES_hh_fech_in!N15/RES_summary!N$21)</f>
        <v>1.5809968558451786</v>
      </c>
      <c r="O15" s="69">
        <f>IF(RES_hh_fech_in!O15=0,0,RES_hh_fech_in!O15/RES_summary!O$21)</f>
        <v>2.0425596434541142</v>
      </c>
      <c r="P15" s="69">
        <f>IF(RES_hh_fech_in!P15=0,0,RES_hh_fech_in!P15/RES_summary!P$21)</f>
        <v>0.61744754944702573</v>
      </c>
      <c r="Q15" s="69">
        <f>IF(RES_hh_fech_in!Q15=0,0,RES_hh_fech_in!Q15/RES_summary!Q$21)</f>
        <v>1.4606622973038439</v>
      </c>
      <c r="R15" s="69">
        <f>IF(RES_hh_fech_in!R15=0,0,RES_hh_fech_in!R15/RES_summary!R$21)</f>
        <v>0.93636070339033062</v>
      </c>
      <c r="S15" s="69">
        <f>IF(RES_hh_fech_in!S15=0,0,RES_hh_fech_in!S15/RES_summary!S$21)</f>
        <v>1.6359610574475889</v>
      </c>
      <c r="T15" s="69">
        <f>IF(RES_hh_fech_in!T15=0,0,RES_hh_fech_in!T15/RES_summary!T$21)</f>
        <v>1.347065479810257</v>
      </c>
      <c r="U15" s="69">
        <f>IF(RES_hh_fech_in!U15=0,0,RES_hh_fech_in!U15/RES_summary!U$21)</f>
        <v>1.7955837052447789</v>
      </c>
      <c r="V15" s="69">
        <f>IF(RES_hh_fech_in!V15=0,0,RES_hh_fech_in!V15/RES_summary!V$21)</f>
        <v>0.94727257626429451</v>
      </c>
      <c r="W15" s="69">
        <f>IF(RES_hh_fech_in!W15=0,0,RES_hh_fech_in!W15/RES_summary!W$21)</f>
        <v>1.4918533563207226</v>
      </c>
      <c r="X15" s="69">
        <f>IF(RES_hh_fech_in!X15=0,0,RES_hh_fech_in!X15/RES_summary!X$21)</f>
        <v>1.4197443299810228</v>
      </c>
      <c r="Y15" s="69">
        <f>IF(RES_hh_fech_in!Y15=0,0,RES_hh_fech_in!Y15/RES_summary!Y$21)</f>
        <v>0.98283201334646075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0.46183297847775334</v>
      </c>
      <c r="D16" s="72">
        <f>IF(RES_hh_fech_in!D16=0,0,RES_hh_fech_in!D16/RES_summary!D$21)</f>
        <v>0.53467366316820553</v>
      </c>
      <c r="E16" s="72">
        <f>IF(RES_hh_fech_in!E16=0,0,RES_hh_fech_in!E16/RES_summary!E$21)</f>
        <v>0.96242980740312933</v>
      </c>
      <c r="F16" s="72">
        <f>IF(RES_hh_fech_in!F16=0,0,RES_hh_fech_in!F16/RES_summary!F$21)</f>
        <v>0.5297871930581235</v>
      </c>
      <c r="G16" s="72">
        <f>IF(RES_hh_fech_in!G16=0,0,RES_hh_fech_in!G16/RES_summary!G$21)</f>
        <v>0.76147871302389691</v>
      </c>
      <c r="H16" s="72">
        <f>IF(RES_hh_fech_in!H16=0,0,RES_hh_fech_in!H16/RES_summary!H$21)</f>
        <v>0.67847026000648247</v>
      </c>
      <c r="I16" s="72">
        <f>IF(RES_hh_fech_in!I16=0,0,RES_hh_fech_in!I16/RES_summary!I$21)</f>
        <v>1.2689303317724192</v>
      </c>
      <c r="J16" s="72">
        <f>IF(RES_hh_fech_in!J16=0,0,RES_hh_fech_in!J16/RES_summary!J$21)</f>
        <v>1.2269816646747616</v>
      </c>
      <c r="K16" s="72">
        <f>IF(RES_hh_fech_in!K16=0,0,RES_hh_fech_in!K16/RES_summary!K$21)</f>
        <v>0.76258817350173813</v>
      </c>
      <c r="L16" s="72">
        <f>IF(RES_hh_fech_in!L16=0,0,RES_hh_fech_in!L16/RES_summary!L$21)</f>
        <v>1.0649037274132682</v>
      </c>
      <c r="M16" s="72">
        <f>IF(RES_hh_fech_in!M16=0,0,RES_hh_fech_in!M16/RES_summary!M$21)</f>
        <v>1.4389531823945119</v>
      </c>
      <c r="N16" s="72">
        <f>IF(RES_hh_fech_in!N16=0,0,RES_hh_fech_in!N16/RES_summary!N$21)</f>
        <v>1.5809968558451786</v>
      </c>
      <c r="O16" s="72">
        <f>IF(RES_hh_fech_in!O16=0,0,RES_hh_fech_in!O16/RES_summary!O$21)</f>
        <v>2.0425596434541142</v>
      </c>
      <c r="P16" s="72">
        <f>IF(RES_hh_fech_in!P16=0,0,RES_hh_fech_in!P16/RES_summary!P$21)</f>
        <v>0.61744754944702573</v>
      </c>
      <c r="Q16" s="72">
        <f>IF(RES_hh_fech_in!Q16=0,0,RES_hh_fech_in!Q16/RES_summary!Q$21)</f>
        <v>1.4606622973038439</v>
      </c>
      <c r="R16" s="72">
        <f>IF(RES_hh_fech_in!R16=0,0,RES_hh_fech_in!R16/RES_summary!R$21)</f>
        <v>0.93636070339033062</v>
      </c>
      <c r="S16" s="72">
        <f>IF(RES_hh_fech_in!S16=0,0,RES_hh_fech_in!S16/RES_summary!S$21)</f>
        <v>1.6359610574475889</v>
      </c>
      <c r="T16" s="72">
        <f>IF(RES_hh_fech_in!T16=0,0,RES_hh_fech_in!T16/RES_summary!T$21)</f>
        <v>1.347065479810257</v>
      </c>
      <c r="U16" s="72">
        <f>IF(RES_hh_fech_in!U16=0,0,RES_hh_fech_in!U16/RES_summary!U$21)</f>
        <v>1.7955837052447789</v>
      </c>
      <c r="V16" s="72">
        <f>IF(RES_hh_fech_in!V16=0,0,RES_hh_fech_in!V16/RES_summary!V$21)</f>
        <v>0.94727257626429451</v>
      </c>
      <c r="W16" s="72">
        <f>IF(RES_hh_fech_in!W16=0,0,RES_hh_fech_in!W16/RES_summary!W$21)</f>
        <v>1.4918533563207226</v>
      </c>
      <c r="X16" s="72">
        <f>IF(RES_hh_fech_in!X16=0,0,RES_hh_fech_in!X16/RES_summary!X$21)</f>
        <v>1.4197443299810228</v>
      </c>
      <c r="Y16" s="72">
        <f>IF(RES_hh_fech_in!Y16=0,0,RES_hh_fech_in!Y16/RES_summary!Y$21)</f>
        <v>0.98283201334646075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23.292768004775105</v>
      </c>
      <c r="D17" s="69">
        <f>IF(RES_hh_fech_in!D17=0,0,RES_hh_fech_in!D17/RES_summary!D$21)</f>
        <v>26.021606467363767</v>
      </c>
      <c r="E17" s="69">
        <f>IF(RES_hh_fech_in!E17=0,0,RES_hh_fech_in!E17/RES_summary!E$21)</f>
        <v>27.730870812101582</v>
      </c>
      <c r="F17" s="69">
        <f>IF(RES_hh_fech_in!F17=0,0,RES_hh_fech_in!F17/RES_summary!F$21)</f>
        <v>28.334077847174015</v>
      </c>
      <c r="G17" s="69">
        <f>IF(RES_hh_fech_in!G17=0,0,RES_hh_fech_in!G17/RES_summary!G$21)</f>
        <v>26.013464155108323</v>
      </c>
      <c r="H17" s="69">
        <f>IF(RES_hh_fech_in!H17=0,0,RES_hh_fech_in!H17/RES_summary!H$21)</f>
        <v>28.690382442872586</v>
      </c>
      <c r="I17" s="69">
        <f>IF(RES_hh_fech_in!I17=0,0,RES_hh_fech_in!I17/RES_summary!I$21)</f>
        <v>26.32367132049232</v>
      </c>
      <c r="J17" s="69">
        <f>IF(RES_hh_fech_in!J17=0,0,RES_hh_fech_in!J17/RES_summary!J$21)</f>
        <v>27.668914086453505</v>
      </c>
      <c r="K17" s="69">
        <f>IF(RES_hh_fech_in!K17=0,0,RES_hh_fech_in!K17/RES_summary!K$21)</f>
        <v>28.175006600915236</v>
      </c>
      <c r="L17" s="69">
        <f>IF(RES_hh_fech_in!L17=0,0,RES_hh_fech_in!L17/RES_summary!L$21)</f>
        <v>27.963748925410354</v>
      </c>
      <c r="M17" s="69">
        <f>IF(RES_hh_fech_in!M17=0,0,RES_hh_fech_in!M17/RES_summary!M$21)</f>
        <v>26.027646035406452</v>
      </c>
      <c r="N17" s="69">
        <f>IF(RES_hh_fech_in!N17=0,0,RES_hh_fech_in!N17/RES_summary!N$21)</f>
        <v>26.26817354055645</v>
      </c>
      <c r="O17" s="69">
        <f>IF(RES_hh_fech_in!O17=0,0,RES_hh_fech_in!O17/RES_summary!O$21)</f>
        <v>26.735298260345665</v>
      </c>
      <c r="P17" s="69">
        <f>IF(RES_hh_fech_in!P17=0,0,RES_hh_fech_in!P17/RES_summary!P$21)</f>
        <v>27.090947162127385</v>
      </c>
      <c r="Q17" s="69">
        <f>IF(RES_hh_fech_in!Q17=0,0,RES_hh_fech_in!Q17/RES_summary!Q$21)</f>
        <v>26.203536610862621</v>
      </c>
      <c r="R17" s="69">
        <f>IF(RES_hh_fech_in!R17=0,0,RES_hh_fech_in!R17/RES_summary!R$21)</f>
        <v>23.580016216221196</v>
      </c>
      <c r="S17" s="69">
        <f>IF(RES_hh_fech_in!S17=0,0,RES_hh_fech_in!S17/RES_summary!S$21)</f>
        <v>22.157845410779192</v>
      </c>
      <c r="T17" s="69">
        <f>IF(RES_hh_fech_in!T17=0,0,RES_hh_fech_in!T17/RES_summary!T$21)</f>
        <v>20.838682840415068</v>
      </c>
      <c r="U17" s="69">
        <f>IF(RES_hh_fech_in!U17=0,0,RES_hh_fech_in!U17/RES_summary!U$21)</f>
        <v>20.050101329062954</v>
      </c>
      <c r="V17" s="69">
        <f>IF(RES_hh_fech_in!V17=0,0,RES_hh_fech_in!V17/RES_summary!V$21)</f>
        <v>18.210543587465956</v>
      </c>
      <c r="W17" s="69">
        <f>IF(RES_hh_fech_in!W17=0,0,RES_hh_fech_in!W17/RES_summary!W$21)</f>
        <v>17.109614946984902</v>
      </c>
      <c r="X17" s="69">
        <f>IF(RES_hh_fech_in!X17=0,0,RES_hh_fech_in!X17/RES_summary!X$21)</f>
        <v>17.943059151395154</v>
      </c>
      <c r="Y17" s="69">
        <f>IF(RES_hh_fech_in!Y17=0,0,RES_hh_fech_in!Y17/RES_summary!Y$21)</f>
        <v>16.92548477555415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25.085844131734742</v>
      </c>
      <c r="D19" s="72">
        <f>IF(RES_hh_fech_in!D19=0,0,RES_hh_fech_in!D19/RES_summary!D$21)</f>
        <v>32.184540193366502</v>
      </c>
      <c r="E19" s="72">
        <f>IF(RES_hh_fech_in!E19=0,0,RES_hh_fech_in!E19/RES_summary!E$21)</f>
        <v>29.667302122124038</v>
      </c>
      <c r="F19" s="72">
        <f>IF(RES_hh_fech_in!F19=0,0,RES_hh_fech_in!F19/RES_summary!F$21)</f>
        <v>29.032516853193549</v>
      </c>
      <c r="G19" s="72">
        <f>IF(RES_hh_fech_in!G19=0,0,RES_hh_fech_in!G19/RES_summary!G$21)</f>
        <v>31.60606193602101</v>
      </c>
      <c r="H19" s="72">
        <f>IF(RES_hh_fech_in!H19=0,0,RES_hh_fech_in!H19/RES_summary!H$21)</f>
        <v>29.379846283894029</v>
      </c>
      <c r="I19" s="72">
        <f>IF(RES_hh_fech_in!I19=0,0,RES_hh_fech_in!I19/RES_summary!I$21)</f>
        <v>29.22751910251705</v>
      </c>
      <c r="J19" s="72">
        <f>IF(RES_hh_fech_in!J19=0,0,RES_hh_fech_in!J19/RES_summary!J$21)</f>
        <v>32.321138653209843</v>
      </c>
      <c r="K19" s="72">
        <f>IF(RES_hh_fech_in!K19=0,0,RES_hh_fech_in!K19/RES_summary!K$21)</f>
        <v>30.787036113527623</v>
      </c>
      <c r="L19" s="72">
        <f>IF(RES_hh_fech_in!L19=0,0,RES_hh_fech_in!L19/RES_summary!L$21)</f>
        <v>29.760587603364147</v>
      </c>
      <c r="M19" s="72">
        <f>IF(RES_hh_fech_in!M19=0,0,RES_hh_fech_in!M19/RES_summary!M$21)</f>
        <v>34.285854787981542</v>
      </c>
      <c r="N19" s="72">
        <f>IF(RES_hh_fech_in!N19=0,0,RES_hh_fech_in!N19/RES_summary!N$21)</f>
        <v>31.790411764501883</v>
      </c>
      <c r="O19" s="72">
        <f>IF(RES_hh_fech_in!O19=0,0,RES_hh_fech_in!O19/RES_summary!O$21)</f>
        <v>26.485464406711987</v>
      </c>
      <c r="P19" s="72">
        <f>IF(RES_hh_fech_in!P19=0,0,RES_hh_fech_in!P19/RES_summary!P$21)</f>
        <v>21.070947044500773</v>
      </c>
      <c r="Q19" s="72">
        <f>IF(RES_hh_fech_in!Q19=0,0,RES_hh_fech_in!Q19/RES_summary!Q$21)</f>
        <v>31.267584690737827</v>
      </c>
      <c r="R19" s="72">
        <f>IF(RES_hh_fech_in!R19=0,0,RES_hh_fech_in!R19/RES_summary!R$21)</f>
        <v>25.110039170416034</v>
      </c>
      <c r="S19" s="72">
        <f>IF(RES_hh_fech_in!S19=0,0,RES_hh_fech_in!S19/RES_summary!S$21)</f>
        <v>25.419951757433182</v>
      </c>
      <c r="T19" s="72">
        <f>IF(RES_hh_fech_in!T19=0,0,RES_hh_fech_in!T19/RES_summary!T$21)</f>
        <v>22.938496157367176</v>
      </c>
      <c r="U19" s="72">
        <f>IF(RES_hh_fech_in!U19=0,0,RES_hh_fech_in!U19/RES_summary!U$21)</f>
        <v>23.622296538394128</v>
      </c>
      <c r="V19" s="72">
        <f>IF(RES_hh_fech_in!V19=0,0,RES_hh_fech_in!V19/RES_summary!V$21)</f>
        <v>14.844799768108114</v>
      </c>
      <c r="W19" s="72">
        <f>IF(RES_hh_fech_in!W19=0,0,RES_hh_fech_in!W19/RES_summary!W$21)</f>
        <v>16.864246987178952</v>
      </c>
      <c r="X19" s="72">
        <f>IF(RES_hh_fech_in!X19=0,0,RES_hh_fech_in!X19/RES_summary!X$21)</f>
        <v>19.325151408362274</v>
      </c>
      <c r="Y19" s="72">
        <f>IF(RES_hh_fech_in!Y19=0,0,RES_hh_fech_in!Y19/RES_summary!Y$21)</f>
        <v>17.820760428890534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24.093647872817698</v>
      </c>
      <c r="D20" s="72">
        <f>IF(RES_hh_fech_in!D20=0,0,RES_hh_fech_in!D20/RES_summary!D$21)</f>
        <v>32.421208373527364</v>
      </c>
      <c r="E20" s="72">
        <f>IF(RES_hh_fech_in!E20=0,0,RES_hh_fech_in!E20/RES_summary!E$21)</f>
        <v>35.505562087777598</v>
      </c>
      <c r="F20" s="72">
        <f>IF(RES_hh_fech_in!F20=0,0,RES_hh_fech_in!F20/RES_summary!F$21)</f>
        <v>36.394412349271292</v>
      </c>
      <c r="G20" s="72">
        <f>IF(RES_hh_fech_in!G20=0,0,RES_hh_fech_in!G20/RES_summary!G$21)</f>
        <v>0</v>
      </c>
      <c r="H20" s="72">
        <f>IF(RES_hh_fech_in!H20=0,0,RES_hh_fech_in!H20/RES_summary!H$21)</f>
        <v>39.133232859542609</v>
      </c>
      <c r="I20" s="72">
        <f>IF(RES_hh_fech_in!I20=0,0,RES_hh_fech_in!I20/RES_summary!I$21)</f>
        <v>0</v>
      </c>
      <c r="J20" s="72">
        <f>IF(RES_hh_fech_in!J20=0,0,RES_hh_fech_in!J20/RES_summary!J$21)</f>
        <v>33.276948637519325</v>
      </c>
      <c r="K20" s="72">
        <f>IF(RES_hh_fech_in!K20=0,0,RES_hh_fech_in!K20/RES_summary!K$21)</f>
        <v>35.88511041668324</v>
      </c>
      <c r="L20" s="72">
        <f>IF(RES_hh_fech_in!L20=0,0,RES_hh_fech_in!L20/RES_summary!L$21)</f>
        <v>37.562610677550708</v>
      </c>
      <c r="M20" s="72">
        <f>IF(RES_hh_fech_in!M20=0,0,RES_hh_fech_in!M20/RES_summary!M$21)</f>
        <v>31.973781935691541</v>
      </c>
      <c r="N20" s="72">
        <f>IF(RES_hh_fech_in!N20=0,0,RES_hh_fech_in!N20/RES_summary!N$21)</f>
        <v>32.511262175494323</v>
      </c>
      <c r="O20" s="72">
        <f>IF(RES_hh_fech_in!O20=0,0,RES_hh_fech_in!O20/RES_summary!O$21)</f>
        <v>30.917280244811241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23.66448257046903</v>
      </c>
      <c r="T20" s="72">
        <f>IF(RES_hh_fech_in!T20=0,0,RES_hh_fech_in!T20/RES_summary!T$21)</f>
        <v>22.721888154646205</v>
      </c>
      <c r="U20" s="72">
        <f>IF(RES_hh_fech_in!U20=0,0,RES_hh_fech_in!U20/RES_summary!U$21)</f>
        <v>22.699120685974624</v>
      </c>
      <c r="V20" s="72">
        <f>IF(RES_hh_fech_in!V20=0,0,RES_hh_fech_in!V20/RES_summary!V$21)</f>
        <v>22.958544263181867</v>
      </c>
      <c r="W20" s="72">
        <f>IF(RES_hh_fech_in!W20=0,0,RES_hh_fech_in!W20/RES_summary!W$21)</f>
        <v>16.189707544708153</v>
      </c>
      <c r="X20" s="72">
        <f>IF(RES_hh_fech_in!X20=0,0,RES_hh_fech_in!X20/RES_summary!X$21)</f>
        <v>20.70421063964594</v>
      </c>
      <c r="Y20" s="72">
        <f>IF(RES_hh_fech_in!Y20=0,0,RES_hh_fech_in!Y20/RES_summary!Y$21)</f>
        <v>18.79729152894377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25.563431178229486</v>
      </c>
      <c r="D21" s="72">
        <f>IF(RES_hh_fech_in!D21=0,0,RES_hh_fech_in!D21/RES_summary!D$21)</f>
        <v>27.931264539600523</v>
      </c>
      <c r="E21" s="72">
        <f>IF(RES_hh_fech_in!E21=0,0,RES_hh_fech_in!E21/RES_summary!E$21)</f>
        <v>30.55047817598857</v>
      </c>
      <c r="F21" s="72">
        <f>IF(RES_hh_fech_in!F21=0,0,RES_hh_fech_in!F21/RES_summary!F$21)</f>
        <v>33.134223360069043</v>
      </c>
      <c r="G21" s="72">
        <f>IF(RES_hh_fech_in!G21=0,0,RES_hh_fech_in!G21/RES_summary!G$21)</f>
        <v>28.292662733547086</v>
      </c>
      <c r="H21" s="72">
        <f>IF(RES_hh_fech_in!H21=0,0,RES_hh_fech_in!H21/RES_summary!H$21)</f>
        <v>32.551948027301108</v>
      </c>
      <c r="I21" s="72">
        <f>IF(RES_hh_fech_in!I21=0,0,RES_hh_fech_in!I21/RES_summary!I$21)</f>
        <v>26.381801073397888</v>
      </c>
      <c r="J21" s="72">
        <f>IF(RES_hh_fech_in!J21=0,0,RES_hh_fech_in!J21/RES_summary!J$21)</f>
        <v>29.647635263098405</v>
      </c>
      <c r="K21" s="72">
        <f>IF(RES_hh_fech_in!K21=0,0,RES_hh_fech_in!K21/RES_summary!K$21)</f>
        <v>31.252144691103219</v>
      </c>
      <c r="L21" s="72">
        <f>IF(RES_hh_fech_in!L21=0,0,RES_hh_fech_in!L21/RES_summary!L$21)</f>
        <v>30.094913253578323</v>
      </c>
      <c r="M21" s="72">
        <f>IF(RES_hh_fech_in!M21=0,0,RES_hh_fech_in!M21/RES_summary!M$21)</f>
        <v>28.029175787176683</v>
      </c>
      <c r="N21" s="72">
        <f>IF(RES_hh_fech_in!N21=0,0,RES_hh_fech_in!N21/RES_summary!N$21)</f>
        <v>29.244609658130251</v>
      </c>
      <c r="O21" s="72">
        <f>IF(RES_hh_fech_in!O21=0,0,RES_hh_fech_in!O21/RES_summary!O$21)</f>
        <v>28.687600103329007</v>
      </c>
      <c r="P21" s="72">
        <f>IF(RES_hh_fech_in!P21=0,0,RES_hh_fech_in!P21/RES_summary!P$21)</f>
        <v>26.343363154112478</v>
      </c>
      <c r="Q21" s="72">
        <f>IF(RES_hh_fech_in!Q21=0,0,RES_hh_fech_in!Q21/RES_summary!Q$21)</f>
        <v>25.144604847305551</v>
      </c>
      <c r="R21" s="72">
        <f>IF(RES_hh_fech_in!R21=0,0,RES_hh_fech_in!R21/RES_summary!R$21)</f>
        <v>23.58653413919869</v>
      </c>
      <c r="S21" s="72">
        <f>IF(RES_hh_fech_in!S21=0,0,RES_hh_fech_in!S21/RES_summary!S$21)</f>
        <v>22.573434768130021</v>
      </c>
      <c r="T21" s="72">
        <f>IF(RES_hh_fech_in!T21=0,0,RES_hh_fech_in!T21/RES_summary!T$21)</f>
        <v>20.806755268741295</v>
      </c>
      <c r="U21" s="72">
        <f>IF(RES_hh_fech_in!U21=0,0,RES_hh_fech_in!U21/RES_summary!U$21)</f>
        <v>19.720372158761204</v>
      </c>
      <c r="V21" s="72">
        <f>IF(RES_hh_fech_in!V21=0,0,RES_hh_fech_in!V21/RES_summary!V$21)</f>
        <v>17.830999261041697</v>
      </c>
      <c r="W21" s="72">
        <f>IF(RES_hh_fech_in!W21=0,0,RES_hh_fech_in!W21/RES_summary!W$21)</f>
        <v>17.133708731747276</v>
      </c>
      <c r="X21" s="72">
        <f>IF(RES_hh_fech_in!X21=0,0,RES_hh_fech_in!X21/RES_summary!X$21)</f>
        <v>18.304001845424786</v>
      </c>
      <c r="Y21" s="72">
        <f>IF(RES_hh_fech_in!Y21=0,0,RES_hh_fech_in!Y21/RES_summary!Y$21)</f>
        <v>15.328096311897738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31.788515867550025</v>
      </c>
      <c r="D22" s="72">
        <f>IF(RES_hh_fech_in!D22=0,0,RES_hh_fech_in!D22/RES_summary!D$21)</f>
        <v>27.725275312762999</v>
      </c>
      <c r="E22" s="72">
        <f>IF(RES_hh_fech_in!E22=0,0,RES_hh_fech_in!E22/RES_summary!E$21)</f>
        <v>28.207802143622626</v>
      </c>
      <c r="F22" s="72">
        <f>IF(RES_hh_fech_in!F22=0,0,RES_hh_fech_in!F22/RES_summary!F$21)</f>
        <v>28.015222481008529</v>
      </c>
      <c r="G22" s="72">
        <f>IF(RES_hh_fech_in!G22=0,0,RES_hh_fech_in!G22/RES_summary!G$21)</f>
        <v>27.434753895529731</v>
      </c>
      <c r="H22" s="72">
        <f>IF(RES_hh_fech_in!H22=0,0,RES_hh_fech_in!H22/RES_summary!H$21)</f>
        <v>28.88531561919897</v>
      </c>
      <c r="I22" s="72">
        <f>IF(RES_hh_fech_in!I22=0,0,RES_hh_fech_in!I22/RES_summary!I$21)</f>
        <v>27.963002305502147</v>
      </c>
      <c r="J22" s="72">
        <f>IF(RES_hh_fech_in!J22=0,0,RES_hh_fech_in!J22/RES_summary!J$21)</f>
        <v>26.894766470069012</v>
      </c>
      <c r="K22" s="72">
        <f>IF(RES_hh_fech_in!K22=0,0,RES_hh_fech_in!K22/RES_summary!K$21)</f>
        <v>27.76547057709535</v>
      </c>
      <c r="L22" s="72">
        <f>IF(RES_hh_fech_in!L22=0,0,RES_hh_fech_in!L22/RES_summary!L$21)</f>
        <v>26.562174016969184</v>
      </c>
      <c r="M22" s="72">
        <f>IF(RES_hh_fech_in!M22=0,0,RES_hh_fech_in!M22/RES_summary!M$21)</f>
        <v>25.497676891221101</v>
      </c>
      <c r="N22" s="72">
        <f>IF(RES_hh_fech_in!N22=0,0,RES_hh_fech_in!N22/RES_summary!N$21)</f>
        <v>25.983891445977751</v>
      </c>
      <c r="O22" s="72">
        <f>IF(RES_hh_fech_in!O22=0,0,RES_hh_fech_in!O22/RES_summary!O$21)</f>
        <v>27.058130436393611</v>
      </c>
      <c r="P22" s="72">
        <f>IF(RES_hh_fech_in!P22=0,0,RES_hh_fech_in!P22/RES_summary!P$21)</f>
        <v>26.633649069406665</v>
      </c>
      <c r="Q22" s="72">
        <f>IF(RES_hh_fech_in!Q22=0,0,RES_hh_fech_in!Q22/RES_summary!Q$21)</f>
        <v>25.852254605166387</v>
      </c>
      <c r="R22" s="72">
        <f>IF(RES_hh_fech_in!R22=0,0,RES_hh_fech_in!R22/RES_summary!R$21)</f>
        <v>23.585967625615247</v>
      </c>
      <c r="S22" s="72">
        <f>IF(RES_hh_fech_in!S22=0,0,RES_hh_fech_in!S22/RES_summary!S$21)</f>
        <v>21.870480818491568</v>
      </c>
      <c r="T22" s="72">
        <f>IF(RES_hh_fech_in!T22=0,0,RES_hh_fech_in!T22/RES_summary!T$21)</f>
        <v>20.23282956403246</v>
      </c>
      <c r="U22" s="72">
        <f>IF(RES_hh_fech_in!U22=0,0,RES_hh_fech_in!U22/RES_summary!U$21)</f>
        <v>19.256562782966103</v>
      </c>
      <c r="V22" s="72">
        <f>IF(RES_hh_fech_in!V22=0,0,RES_hh_fech_in!V22/RES_summary!V$21)</f>
        <v>16.338790045632638</v>
      </c>
      <c r="W22" s="72">
        <f>IF(RES_hh_fech_in!W22=0,0,RES_hh_fech_in!W22/RES_summary!W$21)</f>
        <v>17.155678417484729</v>
      </c>
      <c r="X22" s="72">
        <f>IF(RES_hh_fech_in!X22=0,0,RES_hh_fech_in!X22/RES_summary!X$21)</f>
        <v>16.48151319993293</v>
      </c>
      <c r="Y22" s="72">
        <f>IF(RES_hh_fech_in!Y22=0,0,RES_hh_fech_in!Y22/RES_summary!Y$21)</f>
        <v>15.472660636304225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19.534915434662</v>
      </c>
      <c r="D24" s="72">
        <f>IF(RES_hh_fech_in!D24=0,0,RES_hh_fech_in!D24/RES_summary!D$21)</f>
        <v>20.975882631436424</v>
      </c>
      <c r="E24" s="72">
        <f>IF(RES_hh_fech_in!E24=0,0,RES_hh_fech_in!E24/RES_summary!E$21)</f>
        <v>21.372747103914577</v>
      </c>
      <c r="F24" s="72">
        <f>IF(RES_hh_fech_in!F24=0,0,RES_hh_fech_in!F24/RES_summary!F$21)</f>
        <v>23.558214332627685</v>
      </c>
      <c r="G24" s="72">
        <f>IF(RES_hh_fech_in!G24=0,0,RES_hh_fech_in!G24/RES_summary!G$21)</f>
        <v>21.103901707326372</v>
      </c>
      <c r="H24" s="72">
        <f>IF(RES_hh_fech_in!H24=0,0,RES_hh_fech_in!H24/RES_summary!H$21)</f>
        <v>24.590791386799047</v>
      </c>
      <c r="I24" s="72">
        <f>IF(RES_hh_fech_in!I24=0,0,RES_hh_fech_in!I24/RES_summary!I$21)</f>
        <v>20.914758245695698</v>
      </c>
      <c r="J24" s="72">
        <f>IF(RES_hh_fech_in!J24=0,0,RES_hh_fech_in!J24/RES_summary!J$21)</f>
        <v>22.600564754474476</v>
      </c>
      <c r="K24" s="72">
        <f>IF(RES_hh_fech_in!K24=0,0,RES_hh_fech_in!K24/RES_summary!K$21)</f>
        <v>23.712315836166876</v>
      </c>
      <c r="L24" s="72">
        <f>IF(RES_hh_fech_in!L24=0,0,RES_hh_fech_in!L24/RES_summary!L$21)</f>
        <v>23.944536410678502</v>
      </c>
      <c r="M24" s="72">
        <f>IF(RES_hh_fech_in!M24=0,0,RES_hh_fech_in!M24/RES_summary!M$21)</f>
        <v>21.967148415751495</v>
      </c>
      <c r="N24" s="72">
        <f>IF(RES_hh_fech_in!N24=0,0,RES_hh_fech_in!N24/RES_summary!N$21)</f>
        <v>21.79168042722403</v>
      </c>
      <c r="O24" s="72">
        <f>IF(RES_hh_fech_in!O24=0,0,RES_hh_fech_in!O24/RES_summary!O$21)</f>
        <v>23.382527013025246</v>
      </c>
      <c r="P24" s="72">
        <f>IF(RES_hh_fech_in!P24=0,0,RES_hh_fech_in!P24/RES_summary!P$21)</f>
        <v>25.254742437055651</v>
      </c>
      <c r="Q24" s="72">
        <f>IF(RES_hh_fech_in!Q24=0,0,RES_hh_fech_in!Q24/RES_summary!Q$21)</f>
        <v>22.747488459288558</v>
      </c>
      <c r="R24" s="72">
        <f>IF(RES_hh_fech_in!R24=0,0,RES_hh_fech_in!R24/RES_summary!R$21)</f>
        <v>20.601600682603234</v>
      </c>
      <c r="S24" s="72">
        <f>IF(RES_hh_fech_in!S24=0,0,RES_hh_fech_in!S24/RES_summary!S$21)</f>
        <v>19.22805288294245</v>
      </c>
      <c r="T24" s="72">
        <f>IF(RES_hh_fech_in!T24=0,0,RES_hh_fech_in!T24/RES_summary!T$21)</f>
        <v>18.304092625756606</v>
      </c>
      <c r="U24" s="72">
        <f>IF(RES_hh_fech_in!U24=0,0,RES_hh_fech_in!U24/RES_summary!U$21)</f>
        <v>18.179365251105217</v>
      </c>
      <c r="V24" s="72">
        <f>IF(RES_hh_fech_in!V24=0,0,RES_hh_fech_in!V24/RES_summary!V$21)</f>
        <v>16.731448154325889</v>
      </c>
      <c r="W24" s="72">
        <f>IF(RES_hh_fech_in!W24=0,0,RES_hh_fech_in!W24/RES_summary!W$21)</f>
        <v>16.220320969504911</v>
      </c>
      <c r="X24" s="72">
        <f>IF(RES_hh_fech_in!X24=0,0,RES_hh_fech_in!X24/RES_summary!X$21)</f>
        <v>15.997877015723923</v>
      </c>
      <c r="Y24" s="72">
        <f>IF(RES_hh_fech_in!Y24=0,0,RES_hh_fech_in!Y24/RES_summary!Y$21)</f>
        <v>14.809787826500004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19.397702822943614</v>
      </c>
      <c r="D25" s="74">
        <f>IF(RES_hh_fech_in!D25=0,0,RES_hh_fech_in!D25/RES_summary!D$21)</f>
        <v>21.098914741929697</v>
      </c>
      <c r="E25" s="74">
        <f>IF(RES_hh_fech_in!E25=0,0,RES_hh_fech_in!E25/RES_summary!E$21)</f>
        <v>23.713543959270869</v>
      </c>
      <c r="F25" s="74">
        <f>IF(RES_hh_fech_in!F25=0,0,RES_hh_fech_in!F25/RES_summary!F$21)</f>
        <v>25.069396276875949</v>
      </c>
      <c r="G25" s="74">
        <f>IF(RES_hh_fech_in!G25=0,0,RES_hh_fech_in!G25/RES_summary!G$21)</f>
        <v>22.518917386740224</v>
      </c>
      <c r="H25" s="74">
        <f>IF(RES_hh_fech_in!H25=0,0,RES_hh_fech_in!H25/RES_summary!H$21)</f>
        <v>26.180833146531871</v>
      </c>
      <c r="I25" s="74">
        <f>IF(RES_hh_fech_in!I25=0,0,RES_hh_fech_in!I25/RES_summary!I$21)</f>
        <v>22.177578376276784</v>
      </c>
      <c r="J25" s="74">
        <f>IF(RES_hh_fech_in!J25=0,0,RES_hh_fech_in!J25/RES_summary!J$21)</f>
        <v>24.283277336455296</v>
      </c>
      <c r="K25" s="74">
        <f>IF(RES_hh_fech_in!K25=0,0,RES_hh_fech_in!K25/RES_summary!K$21)</f>
        <v>20.903744855104534</v>
      </c>
      <c r="L25" s="74">
        <f>IF(RES_hh_fech_in!L25=0,0,RES_hh_fech_in!L25/RES_summary!L$21)</f>
        <v>22.821701179214212</v>
      </c>
      <c r="M25" s="74">
        <f>IF(RES_hh_fech_in!M25=0,0,RES_hh_fech_in!M25/RES_summary!M$21)</f>
        <v>20.772402264153509</v>
      </c>
      <c r="N25" s="74">
        <f>IF(RES_hh_fech_in!N25=0,0,RES_hh_fech_in!N25/RES_summary!N$21)</f>
        <v>20.619420770940756</v>
      </c>
      <c r="O25" s="74">
        <f>IF(RES_hh_fech_in!O25=0,0,RES_hh_fech_in!O25/RES_summary!O$21)</f>
        <v>22.57243964781561</v>
      </c>
      <c r="P25" s="74">
        <f>IF(RES_hh_fech_in!P25=0,0,RES_hh_fech_in!P25/RES_summary!P$21)</f>
        <v>23.315931246260167</v>
      </c>
      <c r="Q25" s="74">
        <f>IF(RES_hh_fech_in!Q25=0,0,RES_hh_fech_in!Q25/RES_summary!Q$21)</f>
        <v>22.705187408227253</v>
      </c>
      <c r="R25" s="74">
        <f>IF(RES_hh_fech_in!R25=0,0,RES_hh_fech_in!R25/RES_summary!R$21)</f>
        <v>19.712731000372681</v>
      </c>
      <c r="S25" s="74">
        <f>IF(RES_hh_fech_in!S25=0,0,RES_hh_fech_in!S25/RES_summary!S$21)</f>
        <v>18.028316468609102</v>
      </c>
      <c r="T25" s="74">
        <f>IF(RES_hh_fech_in!T25=0,0,RES_hh_fech_in!T25/RES_summary!T$21)</f>
        <v>17.413086099458134</v>
      </c>
      <c r="U25" s="74">
        <f>IF(RES_hh_fech_in!U25=0,0,RES_hh_fech_in!U25/RES_summary!U$21)</f>
        <v>16.953344244000775</v>
      </c>
      <c r="V25" s="74">
        <f>IF(RES_hh_fech_in!V25=0,0,RES_hh_fech_in!V25/RES_summary!V$21)</f>
        <v>16.567172490065659</v>
      </c>
      <c r="W25" s="74">
        <f>IF(RES_hh_fech_in!W25=0,0,RES_hh_fech_in!W25/RES_summary!W$21)</f>
        <v>14.714646383878364</v>
      </c>
      <c r="X25" s="74">
        <f>IF(RES_hh_fech_in!X25=0,0,RES_hh_fech_in!X25/RES_summary!X$21)</f>
        <v>16.557892506846141</v>
      </c>
      <c r="Y25" s="74">
        <f>IF(RES_hh_fech_in!Y25=0,0,RES_hh_fech_in!Y25/RES_summary!Y$21)</f>
        <v>15.73650540021753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10.710764696924919</v>
      </c>
      <c r="D26" s="77">
        <f>IF(RES_hh_fech_in!D26=0,0,RES_hh_fech_in!D26/RES_summary!D$21)</f>
        <v>10.72432608311555</v>
      </c>
      <c r="E26" s="77">
        <f>IF(RES_hh_fech_in!E26=0,0,RES_hh_fech_in!E26/RES_summary!E$21)</f>
        <v>10.121830388151466</v>
      </c>
      <c r="F26" s="77">
        <f>IF(RES_hh_fech_in!F26=0,0,RES_hh_fech_in!F26/RES_summary!F$21)</f>
        <v>10.015024349477361</v>
      </c>
      <c r="G26" s="77">
        <f>IF(RES_hh_fech_in!G26=0,0,RES_hh_fech_in!G26/RES_summary!G$21)</f>
        <v>10.317666339421747</v>
      </c>
      <c r="H26" s="77">
        <f>IF(RES_hh_fech_in!H26=0,0,RES_hh_fech_in!H26/RES_summary!H$21)</f>
        <v>11.495781574395357</v>
      </c>
      <c r="I26" s="77">
        <f>IF(RES_hh_fech_in!I26=0,0,RES_hh_fech_in!I26/RES_summary!I$21)</f>
        <v>11.784628509295812</v>
      </c>
      <c r="J26" s="77">
        <f>IF(RES_hh_fech_in!J26=0,0,RES_hh_fech_in!J26/RES_summary!J$21)</f>
        <v>12.519436856942653</v>
      </c>
      <c r="K26" s="77">
        <f>IF(RES_hh_fech_in!K26=0,0,RES_hh_fech_in!K26/RES_summary!K$21)</f>
        <v>13.23805294687422</v>
      </c>
      <c r="L26" s="77">
        <f>IF(RES_hh_fech_in!L26=0,0,RES_hh_fech_in!L26/RES_summary!L$21)</f>
        <v>13.051482503693325</v>
      </c>
      <c r="M26" s="77">
        <f>IF(RES_hh_fech_in!M26=0,0,RES_hh_fech_in!M26/RES_summary!M$21)</f>
        <v>12.484463937755505</v>
      </c>
      <c r="N26" s="77">
        <f>IF(RES_hh_fech_in!N26=0,0,RES_hh_fech_in!N26/RES_summary!N$21)</f>
        <v>12.886371755402823</v>
      </c>
      <c r="O26" s="77">
        <f>IF(RES_hh_fech_in!O26=0,0,RES_hh_fech_in!O26/RES_summary!O$21)</f>
        <v>13.303563215250639</v>
      </c>
      <c r="P26" s="77">
        <f>IF(RES_hh_fech_in!P26=0,0,RES_hh_fech_in!P26/RES_summary!P$21)</f>
        <v>13.670959885342159</v>
      </c>
      <c r="Q26" s="77">
        <f>IF(RES_hh_fech_in!Q26=0,0,RES_hh_fech_in!Q26/RES_summary!Q$21)</f>
        <v>13.164512169988132</v>
      </c>
      <c r="R26" s="77">
        <f>IF(RES_hh_fech_in!R26=0,0,RES_hh_fech_in!R26/RES_summary!R$21)</f>
        <v>12.14311825463108</v>
      </c>
      <c r="S26" s="77">
        <f>IF(RES_hh_fech_in!S26=0,0,RES_hh_fech_in!S26/RES_summary!S$21)</f>
        <v>11.536336564587103</v>
      </c>
      <c r="T26" s="77">
        <f>IF(RES_hh_fech_in!T26=0,0,RES_hh_fech_in!T26/RES_summary!T$21)</f>
        <v>10.897108133048691</v>
      </c>
      <c r="U26" s="77">
        <f>IF(RES_hh_fech_in!U26=0,0,RES_hh_fech_in!U26/RES_summary!U$21)</f>
        <v>10.770295306963471</v>
      </c>
      <c r="V26" s="77">
        <f>IF(RES_hh_fech_in!V26=0,0,RES_hh_fech_in!V26/RES_summary!V$21)</f>
        <v>9.2122101014887416</v>
      </c>
      <c r="W26" s="77">
        <f>IF(RES_hh_fech_in!W26=0,0,RES_hh_fech_in!W26/RES_summary!W$21)</f>
        <v>7.7490445133649173</v>
      </c>
      <c r="X26" s="77">
        <f>IF(RES_hh_fech_in!X26=0,0,RES_hh_fech_in!X26/RES_summary!X$21)</f>
        <v>7.1804894043501468</v>
      </c>
      <c r="Y26" s="77">
        <f>IF(RES_hh_fech_in!Y26=0,0,RES_hh_fech_in!Y26/RES_summary!Y$21)</f>
        <v>5.7632233216176321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9.3731462556217604</v>
      </c>
      <c r="D27" s="69">
        <f>IF(RES_hh_fech_in!D27=0,0,RES_hh_fech_in!D27/RES_summary!D$21)</f>
        <v>9.3617881654557848</v>
      </c>
      <c r="E27" s="69">
        <f>IF(RES_hh_fech_in!E27=0,0,RES_hh_fech_in!E27/RES_summary!E$21)</f>
        <v>10.890792372914124</v>
      </c>
      <c r="F27" s="69">
        <f>IF(RES_hh_fech_in!F27=0,0,RES_hh_fech_in!F27/RES_summary!F$21)</f>
        <v>9.9974782783174447</v>
      </c>
      <c r="G27" s="69">
        <f>IF(RES_hh_fech_in!G27=0,0,RES_hh_fech_in!G27/RES_summary!G$21)</f>
        <v>10.217738856829484</v>
      </c>
      <c r="H27" s="69">
        <f>IF(RES_hh_fech_in!H27=0,0,RES_hh_fech_in!H27/RES_summary!H$21)</f>
        <v>9.8416478196432564</v>
      </c>
      <c r="I27" s="69">
        <f>IF(RES_hh_fech_in!I27=0,0,RES_hh_fech_in!I27/RES_summary!I$21)</f>
        <v>9.4005468011622728</v>
      </c>
      <c r="J27" s="69">
        <f>IF(RES_hh_fech_in!J27=0,0,RES_hh_fech_in!J27/RES_summary!J$21)</f>
        <v>9.5975490622153146</v>
      </c>
      <c r="K27" s="69">
        <f>IF(RES_hh_fech_in!K27=0,0,RES_hh_fech_in!K27/RES_summary!K$21)</f>
        <v>8.3409706131529475</v>
      </c>
      <c r="L27" s="69">
        <f>IF(RES_hh_fech_in!L27=0,0,RES_hh_fech_in!L27/RES_summary!L$21)</f>
        <v>7.3170057216792719</v>
      </c>
      <c r="M27" s="69">
        <f>IF(RES_hh_fech_in!M27=0,0,RES_hh_fech_in!M27/RES_summary!M$21)</f>
        <v>7.0032795437368476</v>
      </c>
      <c r="N27" s="69">
        <f>IF(RES_hh_fech_in!N27=0,0,RES_hh_fech_in!N27/RES_summary!N$21)</f>
        <v>7.1027884848569274</v>
      </c>
      <c r="O27" s="69">
        <f>IF(RES_hh_fech_in!O27=0,0,RES_hh_fech_in!O27/RES_summary!O$21)</f>
        <v>7.3830364810273927</v>
      </c>
      <c r="P27" s="69">
        <f>IF(RES_hh_fech_in!P27=0,0,RES_hh_fech_in!P27/RES_summary!P$21)</f>
        <v>7.8952406206380354</v>
      </c>
      <c r="Q27" s="69">
        <f>IF(RES_hh_fech_in!Q27=0,0,RES_hh_fech_in!Q27/RES_summary!Q$21)</f>
        <v>7.6086997200144868</v>
      </c>
      <c r="R27" s="69">
        <f>IF(RES_hh_fech_in!R27=0,0,RES_hh_fech_in!R27/RES_summary!R$21)</f>
        <v>7.017286101913192</v>
      </c>
      <c r="S27" s="69">
        <f>IF(RES_hh_fech_in!S27=0,0,RES_hh_fech_in!S27/RES_summary!S$21)</f>
        <v>6.560859491471021</v>
      </c>
      <c r="T27" s="69">
        <f>IF(RES_hh_fech_in!T27=0,0,RES_hh_fech_in!T27/RES_summary!T$21)</f>
        <v>6.0417970857740899</v>
      </c>
      <c r="U27" s="69">
        <f>IF(RES_hh_fech_in!U27=0,0,RES_hh_fech_in!U27/RES_summary!U$21)</f>
        <v>5.6889899213344357</v>
      </c>
      <c r="V27" s="69">
        <f>IF(RES_hh_fech_in!V27=0,0,RES_hh_fech_in!V27/RES_summary!V$21)</f>
        <v>7.0229410887346564</v>
      </c>
      <c r="W27" s="69">
        <f>IF(RES_hh_fech_in!W27=0,0,RES_hh_fech_in!W27/RES_summary!W$21)</f>
        <v>6.8372899651785648</v>
      </c>
      <c r="X27" s="69">
        <f>IF(RES_hh_fech_in!X27=0,0,RES_hh_fech_in!X27/RES_summary!X$21)</f>
        <v>5.5921321252731131</v>
      </c>
      <c r="Y27" s="69">
        <f>IF(RES_hh_fech_in!Y27=0,0,RES_hh_fech_in!Y27/RES_summary!Y$21)</f>
        <v>5.0847210929760713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10.723447317868763</v>
      </c>
      <c r="D29" s="72">
        <f>IF(RES_hh_fech_in!D29=0,0,RES_hh_fech_in!D29/RES_summary!D$21)</f>
        <v>13.708249414445467</v>
      </c>
      <c r="E29" s="72">
        <f>IF(RES_hh_fech_in!E29=0,0,RES_hh_fech_in!E29/RES_summary!E$21)</f>
        <v>10.55950614680617</v>
      </c>
      <c r="F29" s="72">
        <f>IF(RES_hh_fech_in!F29=0,0,RES_hh_fech_in!F29/RES_summary!F$21)</f>
        <v>10.261396694880757</v>
      </c>
      <c r="G29" s="72">
        <f>IF(RES_hh_fech_in!G29=0,0,RES_hh_fech_in!G29/RES_summary!G$21)</f>
        <v>12.033317127535613</v>
      </c>
      <c r="H29" s="72">
        <f>IF(RES_hh_fech_in!H29=0,0,RES_hh_fech_in!H29/RES_summary!H$21)</f>
        <v>11.101996250798857</v>
      </c>
      <c r="I29" s="72">
        <f>IF(RES_hh_fech_in!I29=0,0,RES_hh_fech_in!I29/RES_summary!I$21)</f>
        <v>10.221845136401416</v>
      </c>
      <c r="J29" s="72">
        <f>IF(RES_hh_fech_in!J29=0,0,RES_hh_fech_in!J29/RES_summary!J$21)</f>
        <v>9.2849813389871425</v>
      </c>
      <c r="K29" s="72">
        <f>IF(RES_hh_fech_in!K29=0,0,RES_hh_fech_in!K29/RES_summary!K$21)</f>
        <v>9.4867596770688163</v>
      </c>
      <c r="L29" s="72">
        <f>IF(RES_hh_fech_in!L29=0,0,RES_hh_fech_in!L29/RES_summary!L$21)</f>
        <v>8.5442895719754759</v>
      </c>
      <c r="M29" s="72">
        <f>IF(RES_hh_fech_in!M29=0,0,RES_hh_fech_in!M29/RES_summary!M$21)</f>
        <v>7.8190762726641845</v>
      </c>
      <c r="N29" s="72">
        <f>IF(RES_hh_fech_in!N29=0,0,RES_hh_fech_in!N29/RES_summary!N$21)</f>
        <v>8.1869107003885642</v>
      </c>
      <c r="O29" s="72">
        <f>IF(RES_hh_fech_in!O29=0,0,RES_hh_fech_in!O29/RES_summary!O$21)</f>
        <v>8.5084249510672088</v>
      </c>
      <c r="P29" s="72">
        <f>IF(RES_hh_fech_in!P29=0,0,RES_hh_fech_in!P29/RES_summary!P$21)</f>
        <v>9.2492941909799935</v>
      </c>
      <c r="Q29" s="72">
        <f>IF(RES_hh_fech_in!Q29=0,0,RES_hh_fech_in!Q29/RES_summary!Q$21)</f>
        <v>8.8501251433473289</v>
      </c>
      <c r="R29" s="72">
        <f>IF(RES_hh_fech_in!R29=0,0,RES_hh_fech_in!R29/RES_summary!R$21)</f>
        <v>8.1784313613857922</v>
      </c>
      <c r="S29" s="72">
        <f>IF(RES_hh_fech_in!S29=0,0,RES_hh_fech_in!S29/RES_summary!S$21)</f>
        <v>7.6717646387121592</v>
      </c>
      <c r="T29" s="72">
        <f>IF(RES_hh_fech_in!T29=0,0,RES_hh_fech_in!T29/RES_summary!T$21)</f>
        <v>7.1907560684618801</v>
      </c>
      <c r="U29" s="72">
        <f>IF(RES_hh_fech_in!U29=0,0,RES_hh_fech_in!U29/RES_summary!U$21)</f>
        <v>6.9547372229023265</v>
      </c>
      <c r="V29" s="72">
        <f>IF(RES_hh_fech_in!V29=0,0,RES_hh_fech_in!V29/RES_summary!V$21)</f>
        <v>8.823597292386566</v>
      </c>
      <c r="W29" s="72">
        <f>IF(RES_hh_fech_in!W29=0,0,RES_hh_fech_in!W29/RES_summary!W$21)</f>
        <v>8.6861693913800053</v>
      </c>
      <c r="X29" s="72">
        <f>IF(RES_hh_fech_in!X29=0,0,RES_hh_fech_in!X29/RES_summary!X$21)</f>
        <v>7.3138822285929201</v>
      </c>
      <c r="Y29" s="72">
        <f>IF(RES_hh_fech_in!Y29=0,0,RES_hh_fech_in!Y29/RES_summary!Y$21)</f>
        <v>6.4437258945852536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10.313786681522075</v>
      </c>
      <c r="D30" s="72">
        <f>IF(RES_hh_fech_in!D30=0,0,RES_hh_fech_in!D30/RES_summary!D$21)</f>
        <v>10.346024773759884</v>
      </c>
      <c r="E30" s="72">
        <f>IF(RES_hh_fech_in!E30=0,0,RES_hh_fech_in!E30/RES_summary!E$21)</f>
        <v>12.327028823704614</v>
      </c>
      <c r="F30" s="72">
        <f>IF(RES_hh_fech_in!F30=0,0,RES_hh_fech_in!F30/RES_summary!F$21)</f>
        <v>11.932630254734134</v>
      </c>
      <c r="G30" s="72">
        <f>IF(RES_hh_fech_in!G30=0,0,RES_hh_fech_in!G30/RES_summary!G$21)</f>
        <v>11.226697047385551</v>
      </c>
      <c r="H30" s="72">
        <f>IF(RES_hh_fech_in!H30=0,0,RES_hh_fech_in!H30/RES_summary!H$21)</f>
        <v>11.187123369259169</v>
      </c>
      <c r="I30" s="72">
        <f>IF(RES_hh_fech_in!I30=0,0,RES_hh_fech_in!I30/RES_summary!I$21)</f>
        <v>9.7196727149782181</v>
      </c>
      <c r="J30" s="72">
        <f>IF(RES_hh_fech_in!J30=0,0,RES_hh_fech_in!J30/RES_summary!J$21)</f>
        <v>10.725160457067689</v>
      </c>
      <c r="K30" s="72">
        <f>IF(RES_hh_fech_in!K30=0,0,RES_hh_fech_in!K30/RES_summary!K$21)</f>
        <v>8.9563960423859417</v>
      </c>
      <c r="L30" s="72">
        <f>IF(RES_hh_fech_in!L30=0,0,RES_hh_fech_in!L30/RES_summary!L$21)</f>
        <v>8.1463633725091107</v>
      </c>
      <c r="M30" s="72">
        <f>IF(RES_hh_fech_in!M30=0,0,RES_hh_fech_in!M30/RES_summary!M$21)</f>
        <v>7.7925180839039614</v>
      </c>
      <c r="N30" s="72">
        <f>IF(RES_hh_fech_in!N30=0,0,RES_hh_fech_in!N30/RES_summary!N$21)</f>
        <v>8.4792512401495088</v>
      </c>
      <c r="O30" s="72">
        <f>IF(RES_hh_fech_in!O30=0,0,RES_hh_fech_in!O30/RES_summary!O$21)</f>
        <v>8.6442310601269767</v>
      </c>
      <c r="P30" s="72">
        <f>IF(RES_hh_fech_in!P30=0,0,RES_hh_fech_in!P30/RES_summary!P$21)</f>
        <v>8.7135230752174593</v>
      </c>
      <c r="Q30" s="72">
        <f>IF(RES_hh_fech_in!Q30=0,0,RES_hh_fech_in!Q30/RES_summary!Q$21)</f>
        <v>8.8973788730993189</v>
      </c>
      <c r="R30" s="72">
        <f>IF(RES_hh_fech_in!R30=0,0,RES_hh_fech_in!R30/RES_summary!R$21)</f>
        <v>8.4016024558771978</v>
      </c>
      <c r="S30" s="72">
        <f>IF(RES_hh_fech_in!S30=0,0,RES_hh_fech_in!S30/RES_summary!S$21)</f>
        <v>7.6692318644408841</v>
      </c>
      <c r="T30" s="72">
        <f>IF(RES_hh_fech_in!T30=0,0,RES_hh_fech_in!T30/RES_summary!T$21)</f>
        <v>7.1168109807883271</v>
      </c>
      <c r="U30" s="72">
        <f>IF(RES_hh_fech_in!U30=0,0,RES_hh_fech_in!U30/RES_summary!U$21)</f>
        <v>6.9168419719873331</v>
      </c>
      <c r="V30" s="72">
        <f>IF(RES_hh_fech_in!V30=0,0,RES_hh_fech_in!V30/RES_summary!V$21)</f>
        <v>8.8277547666244391</v>
      </c>
      <c r="W30" s="72">
        <f>IF(RES_hh_fech_in!W30=0,0,RES_hh_fech_in!W30/RES_summary!W$21)</f>
        <v>8.1422923310510331</v>
      </c>
      <c r="X30" s="72">
        <f>IF(RES_hh_fech_in!X30=0,0,RES_hh_fech_in!X30/RES_summary!X$21)</f>
        <v>7.3492030121400065</v>
      </c>
      <c r="Y30" s="72">
        <f>IF(RES_hh_fech_in!Y30=0,0,RES_hh_fech_in!Y30/RES_summary!Y$21)</f>
        <v>6.3453011341649681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14.301886783176741</v>
      </c>
      <c r="D31" s="72">
        <f>IF(RES_hh_fech_in!D31=0,0,RES_hh_fech_in!D31/RES_summary!D$21)</f>
        <v>11.315218127643901</v>
      </c>
      <c r="E31" s="72">
        <f>IF(RES_hh_fech_in!E31=0,0,RES_hh_fech_in!E31/RES_summary!E$21)</f>
        <v>12.532530684673425</v>
      </c>
      <c r="F31" s="72">
        <f>IF(RES_hh_fech_in!F31=0,0,RES_hh_fech_in!F31/RES_summary!F$21)</f>
        <v>11.275463004177874</v>
      </c>
      <c r="G31" s="72">
        <f>IF(RES_hh_fech_in!G31=0,0,RES_hh_fech_in!G31/RES_summary!G$21)</f>
        <v>12.352222854660283</v>
      </c>
      <c r="H31" s="72">
        <f>IF(RES_hh_fech_in!H31=0,0,RES_hh_fech_in!H31/RES_summary!H$21)</f>
        <v>11.383984360033333</v>
      </c>
      <c r="I31" s="72">
        <f>IF(RES_hh_fech_in!I31=0,0,RES_hh_fech_in!I31/RES_summary!I$21)</f>
        <v>11.946278305298254</v>
      </c>
      <c r="J31" s="72">
        <f>IF(RES_hh_fech_in!J31=0,0,RES_hh_fech_in!J31/RES_summary!J$21)</f>
        <v>11.336453086270183</v>
      </c>
      <c r="K31" s="72">
        <f>IF(RES_hh_fech_in!K31=0,0,RES_hh_fech_in!K31/RES_summary!K$21)</f>
        <v>9.4861458680144697</v>
      </c>
      <c r="L31" s="72">
        <f>IF(RES_hh_fech_in!L31=0,0,RES_hh_fech_in!L31/RES_summary!L$21)</f>
        <v>8.9053214999587595</v>
      </c>
      <c r="M31" s="72">
        <f>IF(RES_hh_fech_in!M31=0,0,RES_hh_fech_in!M31/RES_summary!M$21)</f>
        <v>8.3312995883001371</v>
      </c>
      <c r="N31" s="72">
        <f>IF(RES_hh_fech_in!N31=0,0,RES_hh_fech_in!N31/RES_summary!N$21)</f>
        <v>8.7279085332512132</v>
      </c>
      <c r="O31" s="72">
        <f>IF(RES_hh_fech_in!O31=0,0,RES_hh_fech_in!O31/RES_summary!O$21)</f>
        <v>9.090758221117385</v>
      </c>
      <c r="P31" s="72">
        <f>IF(RES_hh_fech_in!P31=0,0,RES_hh_fech_in!P31/RES_summary!P$21)</f>
        <v>9.8433220789709299</v>
      </c>
      <c r="Q31" s="72">
        <f>IF(RES_hh_fech_in!Q31=0,0,RES_hh_fech_in!Q31/RES_summary!Q$21)</f>
        <v>9.4731760539373315</v>
      </c>
      <c r="R31" s="72">
        <f>IF(RES_hh_fech_in!R31=0,0,RES_hh_fech_in!R31/RES_summary!R$21)</f>
        <v>8.7337526715573635</v>
      </c>
      <c r="S31" s="72">
        <f>IF(RES_hh_fech_in!S31=0,0,RES_hh_fech_in!S31/RES_summary!S$21)</f>
        <v>8.1828467179842654</v>
      </c>
      <c r="T31" s="72">
        <f>IF(RES_hh_fech_in!T31=0,0,RES_hh_fech_in!T31/RES_summary!T$21)</f>
        <v>7.6820595029649592</v>
      </c>
      <c r="U31" s="72">
        <f>IF(RES_hh_fech_in!U31=0,0,RES_hh_fech_in!U31/RES_summary!U$21)</f>
        <v>7.4299367563371215</v>
      </c>
      <c r="V31" s="72">
        <f>IF(RES_hh_fech_in!V31=0,0,RES_hh_fech_in!V31/RES_summary!V$21)</f>
        <v>9.205401717151668</v>
      </c>
      <c r="W31" s="72">
        <f>IF(RES_hh_fech_in!W31=0,0,RES_hh_fech_in!W31/RES_summary!W$21)</f>
        <v>9.4431276998033926</v>
      </c>
      <c r="X31" s="72">
        <f>IF(RES_hh_fech_in!X31=0,0,RES_hh_fech_in!X31/RES_summary!X$21)</f>
        <v>7.6542739866697342</v>
      </c>
      <c r="Y31" s="72">
        <f>IF(RES_hh_fech_in!Y31=0,0,RES_hh_fech_in!Y31/RES_summary!Y$21)</f>
        <v>6.8823208261158433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8.307483385028247</v>
      </c>
      <c r="D32" s="77">
        <f>IF(RES_hh_fech_in!D32=0,0,RES_hh_fech_in!D32/RES_summary!D$21)</f>
        <v>6.7602020418924873</v>
      </c>
      <c r="E32" s="77">
        <f>IF(RES_hh_fech_in!E32=0,0,RES_hh_fech_in!E32/RES_summary!E$21)</f>
        <v>10.617991439740786</v>
      </c>
      <c r="F32" s="77">
        <f>IF(RES_hh_fech_in!F32=0,0,RES_hh_fech_in!F32/RES_summary!F$21)</f>
        <v>9.3844338657638673</v>
      </c>
      <c r="G32" s="77">
        <f>IF(RES_hh_fech_in!G32=0,0,RES_hh_fech_in!G32/RES_summary!G$21)</f>
        <v>8.5290140290535827</v>
      </c>
      <c r="H32" s="77">
        <f>IF(RES_hh_fech_in!H32=0,0,RES_hh_fech_in!H32/RES_summary!H$21)</f>
        <v>8.8003863106135967</v>
      </c>
      <c r="I32" s="77">
        <f>IF(RES_hh_fech_in!I32=0,0,RES_hh_fech_in!I32/RES_summary!I$21)</f>
        <v>8.3171996352096969</v>
      </c>
      <c r="J32" s="77">
        <f>IF(RES_hh_fech_in!J32=0,0,RES_hh_fech_in!J32/RES_summary!J$21)</f>
        <v>9.1730140370205699</v>
      </c>
      <c r="K32" s="77">
        <f>IF(RES_hh_fech_in!K32=0,0,RES_hh_fech_in!K32/RES_summary!K$21)</f>
        <v>6.6032443619891215</v>
      </c>
      <c r="L32" s="77">
        <f>IF(RES_hh_fech_in!L32=0,0,RES_hh_fech_in!L32/RES_summary!L$21)</f>
        <v>6.1270043090802089</v>
      </c>
      <c r="M32" s="77">
        <f>IF(RES_hh_fech_in!M32=0,0,RES_hh_fech_in!M32/RES_summary!M$21)</f>
        <v>6.1779072227773648</v>
      </c>
      <c r="N32" s="77">
        <f>IF(RES_hh_fech_in!N32=0,0,RES_hh_fech_in!N32/RES_summary!N$21)</f>
        <v>6.2867858962529874</v>
      </c>
      <c r="O32" s="77">
        <f>IF(RES_hh_fech_in!O32=0,0,RES_hh_fech_in!O32/RES_summary!O$21)</f>
        <v>6.5553253230761523</v>
      </c>
      <c r="P32" s="77">
        <f>IF(RES_hh_fech_in!P32=0,0,RES_hh_fech_in!P32/RES_summary!P$21)</f>
        <v>7.0602097268049429</v>
      </c>
      <c r="Q32" s="77">
        <f>IF(RES_hh_fech_in!Q32=0,0,RES_hh_fech_in!Q32/RES_summary!Q$21)</f>
        <v>6.7637151469094974</v>
      </c>
      <c r="R32" s="77">
        <f>IF(RES_hh_fech_in!R32=0,0,RES_hh_fech_in!R32/RES_summary!R$21)</f>
        <v>6.1248012212570888</v>
      </c>
      <c r="S32" s="77">
        <f>IF(RES_hh_fech_in!S32=0,0,RES_hh_fech_in!S32/RES_summary!S$21)</f>
        <v>5.7161199688801201</v>
      </c>
      <c r="T32" s="77">
        <f>IF(RES_hh_fech_in!T32=0,0,RES_hh_fech_in!T32/RES_summary!T$21)</f>
        <v>5.3448636299123766</v>
      </c>
      <c r="U32" s="77">
        <f>IF(RES_hh_fech_in!U32=0,0,RES_hh_fech_in!U32/RES_summary!U$21)</f>
        <v>5.0365874338928309</v>
      </c>
      <c r="V32" s="77">
        <f>IF(RES_hh_fech_in!V32=0,0,RES_hh_fech_in!V32/RES_summary!V$21)</f>
        <v>6.0675671213913986</v>
      </c>
      <c r="W32" s="77">
        <f>IF(RES_hh_fech_in!W32=0,0,RES_hh_fech_in!W32/RES_summary!W$21)</f>
        <v>6.0617864701923301</v>
      </c>
      <c r="X32" s="77">
        <f>IF(RES_hh_fech_in!X32=0,0,RES_hh_fech_in!X32/RES_summary!X$21)</f>
        <v>5.0537585217674819</v>
      </c>
      <c r="Y32" s="77">
        <f>IF(RES_hh_fech_in!Y32=0,0,RES_hh_fech_in!Y32/RES_summary!Y$21)</f>
        <v>4.6502411227183735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127.63687040083579</v>
      </c>
      <c r="D3" s="65">
        <f>IF(RES_hh_tesh_in!D3=0,0,RES_hh_tesh_in!D3/RES_summary!D$21)</f>
        <v>120.56173661119591</v>
      </c>
      <c r="E3" s="65">
        <f>IF(RES_hh_tesh_in!E3=0,0,RES_hh_tesh_in!E3/RES_summary!E$21)</f>
        <v>134.03882497815434</v>
      </c>
      <c r="F3" s="65">
        <f>IF(RES_hh_tesh_in!F3=0,0,RES_hh_tesh_in!F3/RES_summary!F$21)</f>
        <v>129.17808478421841</v>
      </c>
      <c r="G3" s="65">
        <f>IF(RES_hh_tesh_in!G3=0,0,RES_hh_tesh_in!G3/RES_summary!G$21)</f>
        <v>137.10138139662186</v>
      </c>
      <c r="H3" s="65">
        <f>IF(RES_hh_tesh_in!H3=0,0,RES_hh_tesh_in!H3/RES_summary!H$21)</f>
        <v>121.10563956175537</v>
      </c>
      <c r="I3" s="65">
        <f>IF(RES_hh_tesh_in!I3=0,0,RES_hh_tesh_in!I3/RES_summary!I$21)</f>
        <v>124.64819387450845</v>
      </c>
      <c r="J3" s="65">
        <f>IF(RES_hh_tesh_in!J3=0,0,RES_hh_tesh_in!J3/RES_summary!J$21)</f>
        <v>123.6828989997889</v>
      </c>
      <c r="K3" s="65">
        <f>IF(RES_hh_tesh_in!K3=0,0,RES_hh_tesh_in!K3/RES_summary!K$21)</f>
        <v>117.37467578353532</v>
      </c>
      <c r="L3" s="65">
        <f>IF(RES_hh_tesh_in!L3=0,0,RES_hh_tesh_in!L3/RES_summary!L$21)</f>
        <v>118.56913962701617</v>
      </c>
      <c r="M3" s="65">
        <f>IF(RES_hh_tesh_in!M3=0,0,RES_hh_tesh_in!M3/RES_summary!M$21)</f>
        <v>111.72162423695181</v>
      </c>
      <c r="N3" s="65">
        <f>IF(RES_hh_tesh_in!N3=0,0,RES_hh_tesh_in!N3/RES_summary!N$21)</f>
        <v>109.47456588516792</v>
      </c>
      <c r="O3" s="65">
        <f>IF(RES_hh_tesh_in!O3=0,0,RES_hh_tesh_in!O3/RES_summary!O$21)</f>
        <v>111.30241783424728</v>
      </c>
      <c r="P3" s="65">
        <f>IF(RES_hh_tesh_in!P3=0,0,RES_hh_tesh_in!P3/RES_summary!P$21)</f>
        <v>92.730602634676245</v>
      </c>
      <c r="Q3" s="65">
        <f>IF(RES_hh_tesh_in!Q3=0,0,RES_hh_tesh_in!Q3/RES_summary!Q$21)</f>
        <v>101.6668030857813</v>
      </c>
      <c r="R3" s="65">
        <f>IF(RES_hh_tesh_in!R3=0,0,RES_hh_tesh_in!R3/RES_summary!R$21)</f>
        <v>97.206688116656366</v>
      </c>
      <c r="S3" s="65">
        <f>IF(RES_hh_tesh_in!S3=0,0,RES_hh_tesh_in!S3/RES_summary!S$21)</f>
        <v>92.792046001454892</v>
      </c>
      <c r="T3" s="65">
        <f>IF(RES_hh_tesh_in!T3=0,0,RES_hh_tesh_in!T3/RES_summary!T$21)</f>
        <v>82.837957662849647</v>
      </c>
      <c r="U3" s="65">
        <f>IF(RES_hh_tesh_in!U3=0,0,RES_hh_tesh_in!U3/RES_summary!U$21)</f>
        <v>79.969926408124522</v>
      </c>
      <c r="V3" s="65">
        <f>IF(RES_hh_tesh_in!V3=0,0,RES_hh_tesh_in!V3/RES_summary!V$21)</f>
        <v>73.304093595388224</v>
      </c>
      <c r="W3" s="65">
        <f>IF(RES_hh_tesh_in!W3=0,0,RES_hh_tesh_in!W3/RES_summary!W$21)</f>
        <v>72.588216132170189</v>
      </c>
      <c r="X3" s="65">
        <f>IF(RES_hh_tesh_in!X3=0,0,RES_hh_tesh_in!X3/RES_summary!X$21)</f>
        <v>61.023417968120199</v>
      </c>
      <c r="Y3" s="65">
        <f>IF(RES_hh_tesh_in!Y3=0,0,RES_hh_tesh_in!Y3/RES_summary!Y$21)</f>
        <v>54.872671662605356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104.31903411214958</v>
      </c>
      <c r="D4" s="69">
        <f>IF(RES_hh_tesh_in!D4=0,0,RES_hh_tesh_in!D4/RES_summary!D$21)</f>
        <v>95.770439710546796</v>
      </c>
      <c r="E4" s="69">
        <f>IF(RES_hh_tesh_in!E4=0,0,RES_hh_tesh_in!E4/RES_summary!E$21)</f>
        <v>105.48355927787895</v>
      </c>
      <c r="F4" s="69">
        <f>IF(RES_hh_tesh_in!F4=0,0,RES_hh_tesh_in!F4/RES_summary!F$21)</f>
        <v>101.44421900221839</v>
      </c>
      <c r="G4" s="69">
        <f>IF(RES_hh_tesh_in!G4=0,0,RES_hh_tesh_in!G4/RES_summary!G$21)</f>
        <v>110.22960631302352</v>
      </c>
      <c r="H4" s="69">
        <f>IF(RES_hh_tesh_in!H4=0,0,RES_hh_tesh_in!H4/RES_summary!H$21)</f>
        <v>92.41720533161903</v>
      </c>
      <c r="I4" s="69">
        <f>IF(RES_hh_tesh_in!I4=0,0,RES_hh_tesh_in!I4/RES_summary!I$21)</f>
        <v>96.175329212024081</v>
      </c>
      <c r="J4" s="69">
        <f>IF(RES_hh_tesh_in!J4=0,0,RES_hh_tesh_in!J4/RES_summary!J$21)</f>
        <v>94.398787057866301</v>
      </c>
      <c r="K4" s="69">
        <f>IF(RES_hh_tesh_in!K4=0,0,RES_hh_tesh_in!K4/RES_summary!K$21)</f>
        <v>89.33722562643274</v>
      </c>
      <c r="L4" s="69">
        <f>IF(RES_hh_tesh_in!L4=0,0,RES_hh_tesh_in!L4/RES_summary!L$21)</f>
        <v>90.47208497746746</v>
      </c>
      <c r="M4" s="69">
        <f>IF(RES_hh_tesh_in!M4=0,0,RES_hh_tesh_in!M4/RES_summary!M$21)</f>
        <v>83.264152312724534</v>
      </c>
      <c r="N4" s="69">
        <f>IF(RES_hh_tesh_in!N4=0,0,RES_hh_tesh_in!N4/RES_summary!N$21)</f>
        <v>79.706540832769505</v>
      </c>
      <c r="O4" s="69">
        <f>IF(RES_hh_tesh_in!O4=0,0,RES_hh_tesh_in!O4/RES_summary!O$21)</f>
        <v>78.870475609219241</v>
      </c>
      <c r="P4" s="69">
        <f>IF(RES_hh_tesh_in!P4=0,0,RES_hh_tesh_in!P4/RES_summary!P$21)</f>
        <v>63.867504392099626</v>
      </c>
      <c r="Q4" s="69">
        <f>IF(RES_hh_tesh_in!Q4=0,0,RES_hh_tesh_in!Q4/RES_summary!Q$21)</f>
        <v>70.420066641549369</v>
      </c>
      <c r="R4" s="69">
        <f>IF(RES_hh_tesh_in!R4=0,0,RES_hh_tesh_in!R4/RES_summary!R$21)</f>
        <v>69.901528265585611</v>
      </c>
      <c r="S4" s="69">
        <f>IF(RES_hh_tesh_in!S4=0,0,RES_hh_tesh_in!S4/RES_summary!S$21)</f>
        <v>64.048642848785633</v>
      </c>
      <c r="T4" s="69">
        <f>IF(RES_hh_tesh_in!T4=0,0,RES_hh_tesh_in!T4/RES_summary!T$21)</f>
        <v>56.355534955561858</v>
      </c>
      <c r="U4" s="69">
        <f>IF(RES_hh_tesh_in!U4=0,0,RES_hh_tesh_in!U4/RES_summary!U$21)</f>
        <v>52.565821998123234</v>
      </c>
      <c r="V4" s="69">
        <f>IF(RES_hh_tesh_in!V4=0,0,RES_hh_tesh_in!V4/RES_summary!V$21)</f>
        <v>49.363418137318817</v>
      </c>
      <c r="W4" s="69">
        <f>IF(RES_hh_tesh_in!W4=0,0,RES_hh_tesh_in!W4/RES_summary!W$21)</f>
        <v>47.223793020962546</v>
      </c>
      <c r="X4" s="69">
        <f>IF(RES_hh_tesh_in!X4=0,0,RES_hh_tesh_in!X4/RES_summary!X$21)</f>
        <v>36.206444353018199</v>
      </c>
      <c r="Y4" s="69">
        <f>IF(RES_hh_tesh_in!Y4=0,0,RES_hh_tesh_in!Y4/RES_summary!Y$21)</f>
        <v>32.856397279327666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82.055538020227701</v>
      </c>
      <c r="D6" s="72">
        <f>IF(RES_hh_tesh_in!D6=0,0,RES_hh_tesh_in!D6/RES_summary!D$21)</f>
        <v>96.281717367270062</v>
      </c>
      <c r="E6" s="72">
        <f>IF(RES_hh_tesh_in!E6=0,0,RES_hh_tesh_in!E6/RES_summary!E$21)</f>
        <v>122.84315160905393</v>
      </c>
      <c r="F6" s="72">
        <f>IF(RES_hh_tesh_in!F6=0,0,RES_hh_tesh_in!F6/RES_summary!F$21)</f>
        <v>100.22833726169328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84.327716223054637</v>
      </c>
      <c r="J6" s="72">
        <f>IF(RES_hh_tesh_in!J6=0,0,RES_hh_tesh_in!J6/RES_summary!J$21)</f>
        <v>114.37940544767885</v>
      </c>
      <c r="K6" s="72">
        <f>IF(RES_hh_tesh_in!K6=0,0,RES_hh_tesh_in!K6/RES_summary!K$21)</f>
        <v>79.776939019297956</v>
      </c>
      <c r="L6" s="72">
        <f>IF(RES_hh_tesh_in!L6=0,0,RES_hh_tesh_in!L6/RES_summary!L$21)</f>
        <v>80.803156616362372</v>
      </c>
      <c r="M6" s="72">
        <f>IF(RES_hh_tesh_in!M6=0,0,RES_hh_tesh_in!M6/RES_summary!M$21)</f>
        <v>90.044539931223966</v>
      </c>
      <c r="N6" s="72">
        <f>IF(RES_hh_tesh_in!N6=0,0,RES_hh_tesh_in!N6/RES_summary!N$21)</f>
        <v>85.265435188038808</v>
      </c>
      <c r="O6" s="72">
        <f>IF(RES_hh_tesh_in!O6=0,0,RES_hh_tesh_in!O6/RES_summary!O$21)</f>
        <v>64.13746112598092</v>
      </c>
      <c r="P6" s="72">
        <f>IF(RES_hh_tesh_in!P6=0,0,RES_hh_tesh_in!P6/RES_summary!P$21)</f>
        <v>37.095373178786218</v>
      </c>
      <c r="Q6" s="72">
        <f>IF(RES_hh_tesh_in!Q6=0,0,RES_hh_tesh_in!Q6/RES_summary!Q$21)</f>
        <v>78.512357930008832</v>
      </c>
      <c r="R6" s="72">
        <f>IF(RES_hh_tesh_in!R6=0,0,RES_hh_tesh_in!R6/RES_summary!R$21)</f>
        <v>73.287099161839819</v>
      </c>
      <c r="S6" s="72">
        <f>IF(RES_hh_tesh_in!S6=0,0,RES_hh_tesh_in!S6/RES_summary!S$21)</f>
        <v>71.450192266410639</v>
      </c>
      <c r="T6" s="72">
        <f>IF(RES_hh_tesh_in!T6=0,0,RES_hh_tesh_in!T6/RES_summary!T$21)</f>
        <v>56.975678982815921</v>
      </c>
      <c r="U6" s="72">
        <f>IF(RES_hh_tesh_in!U6=0,0,RES_hh_tesh_in!U6/RES_summary!U$21)</f>
        <v>0</v>
      </c>
      <c r="V6" s="72">
        <f>IF(RES_hh_tesh_in!V6=0,0,RES_hh_tesh_in!V6/RES_summary!V$21)</f>
        <v>34.201952214912623</v>
      </c>
      <c r="W6" s="72">
        <f>IF(RES_hh_tesh_in!W6=0,0,RES_hh_tesh_in!W6/RES_summary!W$21)</f>
        <v>45.12141860074928</v>
      </c>
      <c r="X6" s="72">
        <f>IF(RES_hh_tesh_in!X6=0,0,RES_hh_tesh_in!X6/RES_summary!X$21)</f>
        <v>37.958165998253108</v>
      </c>
      <c r="Y6" s="72">
        <f>IF(RES_hh_tesh_in!Y6=0,0,RES_hh_tesh_in!Y6/RES_summary!Y$21)</f>
        <v>29.360017939955103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84.154757551472798</v>
      </c>
      <c r="D7" s="72">
        <f>IF(RES_hh_tesh_in!D7=0,0,RES_hh_tesh_in!D7/RES_summary!D$21)</f>
        <v>98.803999043864835</v>
      </c>
      <c r="E7" s="72">
        <f>IF(RES_hh_tesh_in!E7=0,0,RES_hh_tesh_in!E7/RES_summary!E$21)</f>
        <v>107.90291013664536</v>
      </c>
      <c r="F7" s="72">
        <f>IF(RES_hh_tesh_in!F7=0,0,RES_hh_tesh_in!F7/RES_summary!F$21)</f>
        <v>103.85825396221443</v>
      </c>
      <c r="G7" s="72">
        <f>IF(RES_hh_tesh_in!G7=0,0,RES_hh_tesh_in!G7/RES_summary!G$21)</f>
        <v>0</v>
      </c>
      <c r="H7" s="72">
        <f>IF(RES_hh_tesh_in!H7=0,0,RES_hh_tesh_in!H7/RES_summary!H$21)</f>
        <v>100.37322817091406</v>
      </c>
      <c r="I7" s="72">
        <f>IF(RES_hh_tesh_in!I7=0,0,RES_hh_tesh_in!I7/RES_summary!I$21)</f>
        <v>0</v>
      </c>
      <c r="J7" s="72">
        <f>IF(RES_hh_tesh_in!J7=0,0,RES_hh_tesh_in!J7/RES_summary!J$21)</f>
        <v>90.858490555689698</v>
      </c>
      <c r="K7" s="72">
        <f>IF(RES_hh_tesh_in!K7=0,0,RES_hh_tesh_in!K7/RES_summary!K$21)</f>
        <v>88.558043857231752</v>
      </c>
      <c r="L7" s="72">
        <f>IF(RES_hh_tesh_in!L7=0,0,RES_hh_tesh_in!L7/RES_summary!L$21)</f>
        <v>95.299025146230051</v>
      </c>
      <c r="M7" s="72">
        <f>IF(RES_hh_tesh_in!M7=0,0,RES_hh_tesh_in!M7/RES_summary!M$21)</f>
        <v>80.51394951728345</v>
      </c>
      <c r="N7" s="72">
        <f>IF(RES_hh_tesh_in!N7=0,0,RES_hh_tesh_in!N7/RES_summary!N$21)</f>
        <v>77.782395318842831</v>
      </c>
      <c r="O7" s="72">
        <f>IF(RES_hh_tesh_in!O7=0,0,RES_hh_tesh_in!O7/RES_summary!O$21)</f>
        <v>73.01064465820285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59.439108752366714</v>
      </c>
      <c r="T7" s="72">
        <f>IF(RES_hh_tesh_in!T7=0,0,RES_hh_tesh_in!T7/RES_summary!T$21)</f>
        <v>53.525841908885496</v>
      </c>
      <c r="U7" s="72">
        <f>IF(RES_hh_tesh_in!U7=0,0,RES_hh_tesh_in!U7/RES_summary!U$21)</f>
        <v>52.290298176292289</v>
      </c>
      <c r="V7" s="72">
        <f>IF(RES_hh_tesh_in!V7=0,0,RES_hh_tesh_in!V7/RES_summary!V$21)</f>
        <v>55.096297758927733</v>
      </c>
      <c r="W7" s="72">
        <f>IF(RES_hh_tesh_in!W7=0,0,RES_hh_tesh_in!W7/RES_summary!W$21)</f>
        <v>39.861803955251048</v>
      </c>
      <c r="X7" s="72">
        <f>IF(RES_hh_tesh_in!X7=0,0,RES_hh_tesh_in!X7/RES_summary!X$21)</f>
        <v>37.856705014425152</v>
      </c>
      <c r="Y7" s="72">
        <f>IF(RES_hh_tesh_in!Y7=0,0,RES_hh_tesh_in!Y7/RES_summary!Y$21)</f>
        <v>29.755183811055748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96.664168801854927</v>
      </c>
      <c r="D8" s="72">
        <f>IF(RES_hh_tesh_in!D8=0,0,RES_hh_tesh_in!D8/RES_summary!D$21)</f>
        <v>91.396025840731582</v>
      </c>
      <c r="E8" s="72">
        <f>IF(RES_hh_tesh_in!E8=0,0,RES_hh_tesh_in!E8/RES_summary!E$21)</f>
        <v>102.35206132457478</v>
      </c>
      <c r="F8" s="72">
        <f>IF(RES_hh_tesh_in!F8=0,0,RES_hh_tesh_in!F8/RES_summary!F$21)</f>
        <v>104.52413723913953</v>
      </c>
      <c r="G8" s="72">
        <f>IF(RES_hh_tesh_in!G8=0,0,RES_hh_tesh_in!G8/RES_summary!G$21)</f>
        <v>103.82576496802042</v>
      </c>
      <c r="H8" s="72">
        <f>IF(RES_hh_tesh_in!H8=0,0,RES_hh_tesh_in!H8/RES_summary!H$21)</f>
        <v>93.392234890848997</v>
      </c>
      <c r="I8" s="72">
        <f>IF(RES_hh_tesh_in!I8=0,0,RES_hh_tesh_in!I8/RES_summary!I$21)</f>
        <v>83.231505195836448</v>
      </c>
      <c r="J8" s="72">
        <f>IF(RES_hh_tesh_in!J8=0,0,RES_hh_tesh_in!J8/RES_summary!J$21)</f>
        <v>91.799787117906348</v>
      </c>
      <c r="K8" s="72">
        <f>IF(RES_hh_tesh_in!K8=0,0,RES_hh_tesh_in!K8/RES_summary!K$21)</f>
        <v>88.36946613943077</v>
      </c>
      <c r="L8" s="72">
        <f>IF(RES_hh_tesh_in!L8=0,0,RES_hh_tesh_in!L8/RES_summary!L$21)</f>
        <v>88.776065459290905</v>
      </c>
      <c r="M8" s="72">
        <f>IF(RES_hh_tesh_in!M8=0,0,RES_hh_tesh_in!M8/RES_summary!M$21)</f>
        <v>81.28204656030934</v>
      </c>
      <c r="N8" s="72">
        <f>IF(RES_hh_tesh_in!N8=0,0,RES_hh_tesh_in!N8/RES_summary!N$21)</f>
        <v>81.143201038375707</v>
      </c>
      <c r="O8" s="72">
        <f>IF(RES_hh_tesh_in!O8=0,0,RES_hh_tesh_in!O8/RES_summary!O$21)</f>
        <v>78.607333384661459</v>
      </c>
      <c r="P8" s="72">
        <f>IF(RES_hh_tesh_in!P8=0,0,RES_hh_tesh_in!P8/RES_summary!P$21)</f>
        <v>57.95963399070795</v>
      </c>
      <c r="Q8" s="72">
        <f>IF(RES_hh_tesh_in!Q8=0,0,RES_hh_tesh_in!Q8/RES_summary!Q$21)</f>
        <v>66.21224578705322</v>
      </c>
      <c r="R8" s="72">
        <f>IF(RES_hh_tesh_in!R8=0,0,RES_hh_tesh_in!R8/RES_summary!R$21)</f>
        <v>68.547952773548587</v>
      </c>
      <c r="S8" s="72">
        <f>IF(RES_hh_tesh_in!S8=0,0,RES_hh_tesh_in!S8/RES_summary!S$21)</f>
        <v>65.343191740343599</v>
      </c>
      <c r="T8" s="72">
        <f>IF(RES_hh_tesh_in!T8=0,0,RES_hh_tesh_in!T8/RES_summary!T$21)</f>
        <v>56.692476729358432</v>
      </c>
      <c r="U8" s="72">
        <f>IF(RES_hh_tesh_in!U8=0,0,RES_hh_tesh_in!U8/RES_summary!U$21)</f>
        <v>51.750537203656272</v>
      </c>
      <c r="V8" s="72">
        <f>IF(RES_hh_tesh_in!V8=0,0,RES_hh_tesh_in!V8/RES_summary!V$21)</f>
        <v>47.890225821476058</v>
      </c>
      <c r="W8" s="72">
        <f>IF(RES_hh_tesh_in!W8=0,0,RES_hh_tesh_in!W8/RES_summary!W$21)</f>
        <v>47.357293758712842</v>
      </c>
      <c r="X8" s="72">
        <f>IF(RES_hh_tesh_in!X8=0,0,RES_hh_tesh_in!X8/RES_summary!X$21)</f>
        <v>37.269777955062139</v>
      </c>
      <c r="Y8" s="72">
        <f>IF(RES_hh_tesh_in!Y8=0,0,RES_hh_tesh_in!Y8/RES_summary!Y$21)</f>
        <v>27.342992192372446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118.57220050529234</v>
      </c>
      <c r="D9" s="72">
        <f>IF(RES_hh_tesh_in!D9=0,0,RES_hh_tesh_in!D9/RES_summary!D$21)</f>
        <v>91.68441656702754</v>
      </c>
      <c r="E9" s="72">
        <f>IF(RES_hh_tesh_in!E9=0,0,RES_hh_tesh_in!E9/RES_summary!E$21)</f>
        <v>99.342853178471827</v>
      </c>
      <c r="F9" s="72">
        <f>IF(RES_hh_tesh_in!F9=0,0,RES_hh_tesh_in!F9/RES_summary!F$21)</f>
        <v>95.138387938661353</v>
      </c>
      <c r="G9" s="72">
        <f>IF(RES_hh_tesh_in!G9=0,0,RES_hh_tesh_in!G9/RES_summary!G$21)</f>
        <v>110.48944001077665</v>
      </c>
      <c r="H9" s="72">
        <f>IF(RES_hh_tesh_in!H9=0,0,RES_hh_tesh_in!H9/RES_summary!H$21)</f>
        <v>90.100665243978398</v>
      </c>
      <c r="I9" s="72">
        <f>IF(RES_hh_tesh_in!I9=0,0,RES_hh_tesh_in!I9/RES_summary!I$21)</f>
        <v>97.723314058599755</v>
      </c>
      <c r="J9" s="72">
        <f>IF(RES_hh_tesh_in!J9=0,0,RES_hh_tesh_in!J9/RES_summary!J$21)</f>
        <v>93.708391132180338</v>
      </c>
      <c r="K9" s="72">
        <f>IF(RES_hh_tesh_in!K9=0,0,RES_hh_tesh_in!K9/RES_summary!K$21)</f>
        <v>88.059920259866033</v>
      </c>
      <c r="L9" s="72">
        <f>IF(RES_hh_tesh_in!L9=0,0,RES_hh_tesh_in!L9/RES_summary!L$21)</f>
        <v>86.979174518593481</v>
      </c>
      <c r="M9" s="72">
        <f>IF(RES_hh_tesh_in!M9=0,0,RES_hh_tesh_in!M9/RES_summary!M$21)</f>
        <v>83.468804427634211</v>
      </c>
      <c r="N9" s="72">
        <f>IF(RES_hh_tesh_in!N9=0,0,RES_hh_tesh_in!N9/RES_summary!N$21)</f>
        <v>78.469392051084228</v>
      </c>
      <c r="O9" s="72">
        <f>IF(RES_hh_tesh_in!O9=0,0,RES_hh_tesh_in!O9/RES_summary!O$21)</f>
        <v>79.361410368439763</v>
      </c>
      <c r="P9" s="72">
        <f>IF(RES_hh_tesh_in!P9=0,0,RES_hh_tesh_in!P9/RES_summary!P$21)</f>
        <v>63.002663975096887</v>
      </c>
      <c r="Q9" s="72">
        <f>IF(RES_hh_tesh_in!Q9=0,0,RES_hh_tesh_in!Q9/RES_summary!Q$21)</f>
        <v>70.384748792783412</v>
      </c>
      <c r="R9" s="72">
        <f>IF(RES_hh_tesh_in!R9=0,0,RES_hh_tesh_in!R9/RES_summary!R$21)</f>
        <v>68.817590544490727</v>
      </c>
      <c r="S9" s="72">
        <f>IF(RES_hh_tesh_in!S9=0,0,RES_hh_tesh_in!S9/RES_summary!S$21)</f>
        <v>64.422174876146983</v>
      </c>
      <c r="T9" s="72">
        <f>IF(RES_hh_tesh_in!T9=0,0,RES_hh_tesh_in!T9/RES_summary!T$21)</f>
        <v>56.063961443330285</v>
      </c>
      <c r="U9" s="72">
        <f>IF(RES_hh_tesh_in!U9=0,0,RES_hh_tesh_in!U9/RES_summary!U$21)</f>
        <v>50.969397968765477</v>
      </c>
      <c r="V9" s="72">
        <f>IF(RES_hh_tesh_in!V9=0,0,RES_hh_tesh_in!V9/RES_summary!V$21)</f>
        <v>47.019684715958078</v>
      </c>
      <c r="W9" s="72">
        <f>IF(RES_hh_tesh_in!W9=0,0,RES_hh_tesh_in!W9/RES_summary!W$21)</f>
        <v>49.409071864998047</v>
      </c>
      <c r="X9" s="72">
        <f>IF(RES_hh_tesh_in!X9=0,0,RES_hh_tesh_in!X9/RES_summary!X$21)</f>
        <v>35.922966204023382</v>
      </c>
      <c r="Y9" s="72">
        <f>IF(RES_hh_tesh_in!Y9=0,0,RES_hh_tesh_in!Y9/RES_summary!Y$21)</f>
        <v>28.918865632832436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104.21718081777085</v>
      </c>
      <c r="D11" s="72">
        <f>IF(RES_hh_tesh_in!D11=0,0,RES_hh_tesh_in!D11/RES_summary!D$21)</f>
        <v>96.795280116127728</v>
      </c>
      <c r="E11" s="72">
        <f>IF(RES_hh_tesh_in!E11=0,0,RES_hh_tesh_in!E11/RES_summary!E$21)</f>
        <v>100.31060705434399</v>
      </c>
      <c r="F11" s="72">
        <f>IF(RES_hh_tesh_in!F11=0,0,RES_hh_tesh_in!F11/RES_summary!F$21)</f>
        <v>103.7534176258214</v>
      </c>
      <c r="G11" s="72">
        <f>IF(RES_hh_tesh_in!G11=0,0,RES_hh_tesh_in!G11/RES_summary!G$21)</f>
        <v>107.09106393424149</v>
      </c>
      <c r="H11" s="72">
        <f>IF(RES_hh_tesh_in!H11=0,0,RES_hh_tesh_in!H11/RES_summary!H$21)</f>
        <v>96.625844516876867</v>
      </c>
      <c r="I11" s="72">
        <f>IF(RES_hh_tesh_in!I11=0,0,RES_hh_tesh_in!I11/RES_summary!I$21)</f>
        <v>89.597501470190508</v>
      </c>
      <c r="J11" s="72">
        <f>IF(RES_hh_tesh_in!J11=0,0,RES_hh_tesh_in!J11/RES_summary!J$21)</f>
        <v>93.954076543991235</v>
      </c>
      <c r="K11" s="72">
        <f>IF(RES_hh_tesh_in!K11=0,0,RES_hh_tesh_in!K11/RES_summary!K$21)</f>
        <v>89.294986301788512</v>
      </c>
      <c r="L11" s="72">
        <f>IF(RES_hh_tesh_in!L11=0,0,RES_hh_tesh_in!L11/RES_summary!L$21)</f>
        <v>93.914231071146219</v>
      </c>
      <c r="M11" s="72">
        <f>IF(RES_hh_tesh_in!M11=0,0,RES_hh_tesh_in!M11/RES_summary!M$21)</f>
        <v>82.498218392122979</v>
      </c>
      <c r="N11" s="72">
        <f>IF(RES_hh_tesh_in!N11=0,0,RES_hh_tesh_in!N11/RES_summary!N$21)</f>
        <v>77.798323565740617</v>
      </c>
      <c r="O11" s="72">
        <f>IF(RES_hh_tesh_in!O11=0,0,RES_hh_tesh_in!O11/RES_summary!O$21)</f>
        <v>77.7263001539675</v>
      </c>
      <c r="P11" s="72">
        <f>IF(RES_hh_tesh_in!P11=0,0,RES_hh_tesh_in!P11/RES_summary!P$21)</f>
        <v>60.112585901258392</v>
      </c>
      <c r="Q11" s="72">
        <f>IF(RES_hh_tesh_in!Q11=0,0,RES_hh_tesh_in!Q11/RES_summary!Q$21)</f>
        <v>68.890445619232622</v>
      </c>
      <c r="R11" s="72">
        <f>IF(RES_hh_tesh_in!R11=0,0,RES_hh_tesh_in!R11/RES_summary!R$21)</f>
        <v>70.360009222178789</v>
      </c>
      <c r="S11" s="72">
        <f>IF(RES_hh_tesh_in!S11=0,0,RES_hh_tesh_in!S11/RES_summary!S$21)</f>
        <v>63.81123725625428</v>
      </c>
      <c r="T11" s="72">
        <f>IF(RES_hh_tesh_in!T11=0,0,RES_hh_tesh_in!T11/RES_summary!T$21)</f>
        <v>56.311849952751288</v>
      </c>
      <c r="U11" s="72">
        <f>IF(RES_hh_tesh_in!U11=0,0,RES_hh_tesh_in!U11/RES_summary!U$21)</f>
        <v>52.113835780921526</v>
      </c>
      <c r="V11" s="72">
        <f>IF(RES_hh_tesh_in!V11=0,0,RES_hh_tesh_in!V11/RES_summary!V$21)</f>
        <v>48.932134658617542</v>
      </c>
      <c r="W11" s="72">
        <f>IF(RES_hh_tesh_in!W11=0,0,RES_hh_tesh_in!W11/RES_summary!W$21)</f>
        <v>48.223769604876885</v>
      </c>
      <c r="X11" s="72">
        <f>IF(RES_hh_tesh_in!X11=0,0,RES_hh_tesh_in!X11/RES_summary!X$21)</f>
        <v>36.435851639631416</v>
      </c>
      <c r="Y11" s="72">
        <f>IF(RES_hh_tesh_in!Y11=0,0,RES_hh_tesh_in!Y11/RES_summary!Y$21)</f>
        <v>29.37275537056658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101.89005323617941</v>
      </c>
      <c r="D12" s="72">
        <f>IF(RES_hh_tesh_in!D12=0,0,RES_hh_tesh_in!D12/RES_summary!D$21)</f>
        <v>90.071536422920005</v>
      </c>
      <c r="E12" s="72">
        <f>IF(RES_hh_tesh_in!E12=0,0,RES_hh_tesh_in!E12/RES_summary!E$21)</f>
        <v>93.081646758326656</v>
      </c>
      <c r="F12" s="72">
        <f>IF(RES_hh_tesh_in!F12=0,0,RES_hh_tesh_in!F12/RES_summary!F$21)</f>
        <v>96.12317527399</v>
      </c>
      <c r="G12" s="72">
        <f>IF(RES_hh_tesh_in!G12=0,0,RES_hh_tesh_in!G12/RES_summary!G$21)</f>
        <v>100.5976413188088</v>
      </c>
      <c r="H12" s="72">
        <f>IF(RES_hh_tesh_in!H12=0,0,RES_hh_tesh_in!H12/RES_summary!H$21)</f>
        <v>94.278633755738127</v>
      </c>
      <c r="I12" s="72">
        <f>IF(RES_hh_tesh_in!I12=0,0,RES_hh_tesh_in!I12/RES_summary!I$21)</f>
        <v>88.606189990013931</v>
      </c>
      <c r="J12" s="72">
        <f>IF(RES_hh_tesh_in!J12=0,0,RES_hh_tesh_in!J12/RES_summary!J$21)</f>
        <v>91.110550246377642</v>
      </c>
      <c r="K12" s="72">
        <f>IF(RES_hh_tesh_in!K12=0,0,RES_hh_tesh_in!K12/RES_summary!K$21)</f>
        <v>87.977792001411629</v>
      </c>
      <c r="L12" s="72">
        <f>IF(RES_hh_tesh_in!L12=0,0,RES_hh_tesh_in!L12/RES_summary!L$21)</f>
        <v>86.546277097999862</v>
      </c>
      <c r="M12" s="72">
        <f>IF(RES_hh_tesh_in!M12=0,0,RES_hh_tesh_in!M12/RES_summary!M$21)</f>
        <v>77.604006910360695</v>
      </c>
      <c r="N12" s="72">
        <f>IF(RES_hh_tesh_in!N12=0,0,RES_hh_tesh_in!N12/RES_summary!N$21)</f>
        <v>82.305567442393183</v>
      </c>
      <c r="O12" s="72">
        <f>IF(RES_hh_tesh_in!O12=0,0,RES_hh_tesh_in!O12/RES_summary!O$21)</f>
        <v>78.56309043534732</v>
      </c>
      <c r="P12" s="72">
        <f>IF(RES_hh_tesh_in!P12=0,0,RES_hh_tesh_in!P12/RES_summary!P$21)</f>
        <v>64.909074848148876</v>
      </c>
      <c r="Q12" s="72">
        <f>IF(RES_hh_tesh_in!Q12=0,0,RES_hh_tesh_in!Q12/RES_summary!Q$21)</f>
        <v>72.461176243006207</v>
      </c>
      <c r="R12" s="72">
        <f>IF(RES_hh_tesh_in!R12=0,0,RES_hh_tesh_in!R12/RES_summary!R$21)</f>
        <v>73.364130486422766</v>
      </c>
      <c r="S12" s="72">
        <f>IF(RES_hh_tesh_in!S12=0,0,RES_hh_tesh_in!S12/RES_summary!S$21)</f>
        <v>65.804388937386818</v>
      </c>
      <c r="T12" s="72">
        <f>IF(RES_hh_tesh_in!T12=0,0,RES_hh_tesh_in!T12/RES_summary!T$21)</f>
        <v>57.289173100560113</v>
      </c>
      <c r="U12" s="72">
        <f>IF(RES_hh_tesh_in!U12=0,0,RES_hh_tesh_in!U12/RES_summary!U$21)</f>
        <v>53.977135321628168</v>
      </c>
      <c r="V12" s="72">
        <f>IF(RES_hh_tesh_in!V12=0,0,RES_hh_tesh_in!V12/RES_summary!V$21)</f>
        <v>49.716872326898077</v>
      </c>
      <c r="W12" s="72">
        <f>IF(RES_hh_tesh_in!W12=0,0,RES_hh_tesh_in!W12/RES_summary!W$21)</f>
        <v>47.049840403806904</v>
      </c>
      <c r="X12" s="72">
        <f>IF(RES_hh_tesh_in!X12=0,0,RES_hh_tesh_in!X12/RES_summary!X$21)</f>
        <v>38.45345923615087</v>
      </c>
      <c r="Y12" s="72">
        <f>IF(RES_hh_tesh_in!Y12=0,0,RES_hh_tesh_in!Y12/RES_summary!Y$21)</f>
        <v>30.836622424597838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98.871876173488005</v>
      </c>
      <c r="D13" s="74">
        <f>IF(RES_hh_tesh_in!D13=0,0,RES_hh_tesh_in!D13/RES_summary!D$21)</f>
        <v>95.872160931101135</v>
      </c>
      <c r="E13" s="74">
        <f>IF(RES_hh_tesh_in!E13=0,0,RES_hh_tesh_in!E13/RES_summary!E$21)</f>
        <v>111.53252316460853</v>
      </c>
      <c r="F13" s="74">
        <f>IF(RES_hh_tesh_in!F13=0,0,RES_hh_tesh_in!F13/RES_summary!F$21)</f>
        <v>104.37879005402306</v>
      </c>
      <c r="G13" s="74">
        <f>IF(RES_hh_tesh_in!G13=0,0,RES_hh_tesh_in!G13/RES_summary!G$21)</f>
        <v>100.57529545285713</v>
      </c>
      <c r="H13" s="74">
        <f>IF(RES_hh_tesh_in!H13=0,0,RES_hh_tesh_in!H13/RES_summary!H$21)</f>
        <v>98.524523764282392</v>
      </c>
      <c r="I13" s="74">
        <f>IF(RES_hh_tesh_in!I13=0,0,RES_hh_tesh_in!I13/RES_summary!I$21)</f>
        <v>83.489002210858303</v>
      </c>
      <c r="J13" s="74">
        <f>IF(RES_hh_tesh_in!J13=0,0,RES_hh_tesh_in!J13/RES_summary!J$21)</f>
        <v>95.446949993791407</v>
      </c>
      <c r="K13" s="74">
        <f>IF(RES_hh_tesh_in!K13=0,0,RES_hh_tesh_in!K13/RES_summary!K$21)</f>
        <v>94.667730899849303</v>
      </c>
      <c r="L13" s="74">
        <f>IF(RES_hh_tesh_in!L13=0,0,RES_hh_tesh_in!L13/RES_summary!L$21)</f>
        <v>93.786829054632022</v>
      </c>
      <c r="M13" s="74">
        <f>IF(RES_hh_tesh_in!M13=0,0,RES_hh_tesh_in!M13/RES_summary!M$21)</f>
        <v>78.715462061466354</v>
      </c>
      <c r="N13" s="74">
        <f>IF(RES_hh_tesh_in!N13=0,0,RES_hh_tesh_in!N13/RES_summary!N$21)</f>
        <v>73.956359121587155</v>
      </c>
      <c r="O13" s="74">
        <f>IF(RES_hh_tesh_in!O13=0,0,RES_hh_tesh_in!O13/RES_summary!O$21)</f>
        <v>72.482725092061358</v>
      </c>
      <c r="P13" s="74">
        <f>IF(RES_hh_tesh_in!P13=0,0,RES_hh_tesh_in!P13/RES_summary!P$21)</f>
        <v>79.292985713984635</v>
      </c>
      <c r="Q13" s="74">
        <f>IF(RES_hh_tesh_in!Q13=0,0,RES_hh_tesh_in!Q13/RES_summary!Q$21)</f>
        <v>57.01771244186709</v>
      </c>
      <c r="R13" s="74">
        <f>IF(RES_hh_tesh_in!R13=0,0,RES_hh_tesh_in!R13/RES_summary!R$21)</f>
        <v>49.100848431336104</v>
      </c>
      <c r="S13" s="74">
        <f>IF(RES_hh_tesh_in!S13=0,0,RES_hh_tesh_in!S13/RES_summary!S$21)</f>
        <v>47.292102761042166</v>
      </c>
      <c r="T13" s="74">
        <f>IF(RES_hh_tesh_in!T13=0,0,RES_hh_tesh_in!T13/RES_summary!T$21)</f>
        <v>53.541760258832987</v>
      </c>
      <c r="U13" s="74">
        <f>IF(RES_hh_tesh_in!U13=0,0,RES_hh_tesh_in!U13/RES_summary!U$21)</f>
        <v>54.975274439384343</v>
      </c>
      <c r="V13" s="74">
        <f>IF(RES_hh_tesh_in!V13=0,0,RES_hh_tesh_in!V13/RES_summary!V$21)</f>
        <v>56.587874066328474</v>
      </c>
      <c r="W13" s="74">
        <f>IF(RES_hh_tesh_in!W13=0,0,RES_hh_tesh_in!W13/RES_summary!W$21)</f>
        <v>42.411659959855065</v>
      </c>
      <c r="X13" s="74">
        <f>IF(RES_hh_tesh_in!X13=0,0,RES_hh_tesh_in!X13/RES_summary!X$21)</f>
        <v>28.451833743211409</v>
      </c>
      <c r="Y13" s="74">
        <f>IF(RES_hh_tesh_in!Y13=0,0,RES_hh_tesh_in!Y13/RES_summary!Y$21)</f>
        <v>40.043779744916336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1.4496177677903179</v>
      </c>
      <c r="D14" s="76">
        <f>IF(RES_hh_tesh_in!D14=0,0,RES_hh_tesh_in!D14/RES_summary!D$21)</f>
        <v>1.4938503580680365</v>
      </c>
      <c r="E14" s="76">
        <f>IF(RES_hh_tesh_in!E14=0,0,RES_hh_tesh_in!E14/RES_summary!E$21)</f>
        <v>1.7637416409983142</v>
      </c>
      <c r="F14" s="76">
        <f>IF(RES_hh_tesh_in!F14=0,0,RES_hh_tesh_in!F14/RES_summary!F$21)</f>
        <v>1.4605535031045416</v>
      </c>
      <c r="G14" s="76">
        <f>IF(RES_hh_tesh_in!G14=0,0,RES_hh_tesh_in!G14/RES_summary!G$21)</f>
        <v>1.0371272101412516</v>
      </c>
      <c r="H14" s="76">
        <f>IF(RES_hh_tesh_in!H14=0,0,RES_hh_tesh_in!H14/RES_summary!H$21)</f>
        <v>0.88774832592476371</v>
      </c>
      <c r="I14" s="76">
        <f>IF(RES_hh_tesh_in!I14=0,0,RES_hh_tesh_in!I14/RES_summary!I$21)</f>
        <v>0.87338554240449728</v>
      </c>
      <c r="J14" s="76">
        <f>IF(RES_hh_tesh_in!J14=0,0,RES_hh_tesh_in!J14/RES_summary!J$21)</f>
        <v>1.1690169408092177</v>
      </c>
      <c r="K14" s="76">
        <f>IF(RES_hh_tesh_in!K14=0,0,RES_hh_tesh_in!K14/RES_summary!K$21)</f>
        <v>1.0798814130209682</v>
      </c>
      <c r="L14" s="76">
        <f>IF(RES_hh_tesh_in!L14=0,0,RES_hh_tesh_in!L14/RES_summary!L$21)</f>
        <v>1.1149509758292624</v>
      </c>
      <c r="M14" s="76">
        <f>IF(RES_hh_tesh_in!M14=0,0,RES_hh_tesh_in!M14/RES_summary!M$21)</f>
        <v>0.92978355092823839</v>
      </c>
      <c r="N14" s="76">
        <f>IF(RES_hh_tesh_in!N14=0,0,RES_hh_tesh_in!N14/RES_summary!N$21)</f>
        <v>0.84096781048590175</v>
      </c>
      <c r="O14" s="76">
        <f>IF(RES_hh_tesh_in!O14=0,0,RES_hh_tesh_in!O14/RES_summary!O$21)</f>
        <v>0.76950695364158428</v>
      </c>
      <c r="P14" s="76">
        <f>IF(RES_hh_tesh_in!P14=0,0,RES_hh_tesh_in!P14/RES_summary!P$21)</f>
        <v>0.56097170031529064</v>
      </c>
      <c r="Q14" s="76">
        <f>IF(RES_hh_tesh_in!Q14=0,0,RES_hh_tesh_in!Q14/RES_summary!Q$21)</f>
        <v>0.68657035074796668</v>
      </c>
      <c r="R14" s="76">
        <f>IF(RES_hh_tesh_in!R14=0,0,RES_hh_tesh_in!R14/RES_summary!R$21)</f>
        <v>0.73858216124023868</v>
      </c>
      <c r="S14" s="76">
        <f>IF(RES_hh_tesh_in!S14=0,0,RES_hh_tesh_in!S14/RES_summary!S$21)</f>
        <v>0.79449849239097559</v>
      </c>
      <c r="T14" s="76">
        <f>IF(RES_hh_tesh_in!T14=0,0,RES_hh_tesh_in!T14/RES_summary!T$21)</f>
        <v>0.6852063068233748</v>
      </c>
      <c r="U14" s="76">
        <f>IF(RES_hh_tesh_in!U14=0,0,RES_hh_tesh_in!U14/RES_summary!U$21)</f>
        <v>0.56655083655126914</v>
      </c>
      <c r="V14" s="76">
        <f>IF(RES_hh_tesh_in!V14=0,0,RES_hh_tesh_in!V14/RES_summary!V$21)</f>
        <v>0.46798267015397099</v>
      </c>
      <c r="W14" s="76">
        <f>IF(RES_hh_tesh_in!W14=0,0,RES_hh_tesh_in!W14/RES_summary!W$21)</f>
        <v>0.47477362199459</v>
      </c>
      <c r="X14" s="76">
        <f>IF(RES_hh_tesh_in!X14=0,0,RES_hh_tesh_in!X14/RES_summary!X$21)</f>
        <v>0.39551211688660465</v>
      </c>
      <c r="Y14" s="76">
        <f>IF(RES_hh_tesh_in!Y14=0,0,RES_hh_tesh_in!Y14/RES_summary!Y$21)</f>
        <v>0.33648139471978461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0.9985184993992704</v>
      </c>
      <c r="D15" s="69">
        <f>IF(RES_hh_tesh_in!D15=0,0,RES_hh_tesh_in!D15/RES_summary!D$21)</f>
        <v>1.202351438972471</v>
      </c>
      <c r="E15" s="69">
        <f>IF(RES_hh_tesh_in!E15=0,0,RES_hh_tesh_in!E15/RES_summary!E$21)</f>
        <v>2.2489458518374907</v>
      </c>
      <c r="F15" s="69">
        <f>IF(RES_hh_tesh_in!F15=0,0,RES_hh_tesh_in!F15/RES_summary!F$21)</f>
        <v>1.2849586387433047</v>
      </c>
      <c r="G15" s="69">
        <f>IF(RES_hh_tesh_in!G15=0,0,RES_hh_tesh_in!G15/RES_summary!G$21)</f>
        <v>1.915371107208607</v>
      </c>
      <c r="H15" s="69">
        <f>IF(RES_hh_tesh_in!H15=0,0,RES_hh_tesh_in!H15/RES_summary!H$21)</f>
        <v>1.7683498117517384</v>
      </c>
      <c r="I15" s="69">
        <f>IF(RES_hh_tesh_in!I15=0,0,RES_hh_tesh_in!I15/RES_summary!I$21)</f>
        <v>3.4244265019362152</v>
      </c>
      <c r="J15" s="69">
        <f>IF(RES_hh_tesh_in!J15=0,0,RES_hh_tesh_in!J15/RES_summary!J$21)</f>
        <v>3.4265866391356252</v>
      </c>
      <c r="K15" s="69">
        <f>IF(RES_hh_tesh_in!K15=0,0,RES_hh_tesh_in!K15/RES_summary!K$21)</f>
        <v>2.2029893962135012</v>
      </c>
      <c r="L15" s="69">
        <f>IF(RES_hh_tesh_in!L15=0,0,RES_hh_tesh_in!L15/RES_summary!L$21)</f>
        <v>3.181007954791605</v>
      </c>
      <c r="M15" s="69">
        <f>IF(RES_hh_tesh_in!M15=0,0,RES_hh_tesh_in!M15/RES_summary!M$21)</f>
        <v>4.4604326027048353</v>
      </c>
      <c r="N15" s="69">
        <f>IF(RES_hh_tesh_in!N15=0,0,RES_hh_tesh_in!N15/RES_summary!N$21)</f>
        <v>5.1072217618416413</v>
      </c>
      <c r="O15" s="69">
        <f>IF(RES_hh_tesh_in!O15=0,0,RES_hh_tesh_in!O15/RES_summary!O$21)</f>
        <v>6.9012228215064351</v>
      </c>
      <c r="P15" s="69">
        <f>IF(RES_hh_tesh_in!P15=0,0,RES_hh_tesh_in!P15/RES_summary!P$21)</f>
        <v>2.1797980444185461</v>
      </c>
      <c r="Q15" s="69">
        <f>IF(RES_hh_tesh_in!Q15=0,0,RES_hh_tesh_in!Q15/RES_summary!Q$21)</f>
        <v>5.326606583257214</v>
      </c>
      <c r="R15" s="69">
        <f>IF(RES_hh_tesh_in!R15=0,0,RES_hh_tesh_in!R15/RES_summary!R$21)</f>
        <v>3.4382426163503008</v>
      </c>
      <c r="S15" s="69">
        <f>IF(RES_hh_tesh_in!S15=0,0,RES_hh_tesh_in!S15/RES_summary!S$21)</f>
        <v>6.0117032694098889</v>
      </c>
      <c r="T15" s="69">
        <f>IF(RES_hh_tesh_in!T15=0,0,RES_hh_tesh_in!T15/RES_summary!T$21)</f>
        <v>4.9542854357683561</v>
      </c>
      <c r="U15" s="69">
        <f>IF(RES_hh_tesh_in!U15=0,0,RES_hh_tesh_in!U15/RES_summary!U$21)</f>
        <v>6.6100723207853971</v>
      </c>
      <c r="V15" s="69">
        <f>IF(RES_hh_tesh_in!V15=0,0,RES_hh_tesh_in!V15/RES_summary!V$21)</f>
        <v>3.4965517872204361</v>
      </c>
      <c r="W15" s="69">
        <f>IF(RES_hh_tesh_in!W15=0,0,RES_hh_tesh_in!W15/RES_summary!W$21)</f>
        <v>5.5550922580221682</v>
      </c>
      <c r="X15" s="69">
        <f>IF(RES_hh_tesh_in!X15=0,0,RES_hh_tesh_in!X15/RES_summary!X$21)</f>
        <v>5.3440425126907796</v>
      </c>
      <c r="Y15" s="69">
        <f>IF(RES_hh_tesh_in!Y15=0,0,RES_hh_tesh_in!Y15/RES_summary!Y$21)</f>
        <v>3.7442996157131794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0.9985184993992704</v>
      </c>
      <c r="D16" s="72">
        <f>IF(RES_hh_tesh_in!D16=0,0,RES_hh_tesh_in!D16/RES_summary!D$21)</f>
        <v>1.202351438972471</v>
      </c>
      <c r="E16" s="72">
        <f>IF(RES_hh_tesh_in!E16=0,0,RES_hh_tesh_in!E16/RES_summary!E$21)</f>
        <v>2.2489458518374907</v>
      </c>
      <c r="F16" s="72">
        <f>IF(RES_hh_tesh_in!F16=0,0,RES_hh_tesh_in!F16/RES_summary!F$21)</f>
        <v>1.2849586387433047</v>
      </c>
      <c r="G16" s="72">
        <f>IF(RES_hh_tesh_in!G16=0,0,RES_hh_tesh_in!G16/RES_summary!G$21)</f>
        <v>1.915371107208607</v>
      </c>
      <c r="H16" s="72">
        <f>IF(RES_hh_tesh_in!H16=0,0,RES_hh_tesh_in!H16/RES_summary!H$21)</f>
        <v>1.7683498117517384</v>
      </c>
      <c r="I16" s="72">
        <f>IF(RES_hh_tesh_in!I16=0,0,RES_hh_tesh_in!I16/RES_summary!I$21)</f>
        <v>3.4244265019362152</v>
      </c>
      <c r="J16" s="72">
        <f>IF(RES_hh_tesh_in!J16=0,0,RES_hh_tesh_in!J16/RES_summary!J$21)</f>
        <v>3.4265866391356252</v>
      </c>
      <c r="K16" s="72">
        <f>IF(RES_hh_tesh_in!K16=0,0,RES_hh_tesh_in!K16/RES_summary!K$21)</f>
        <v>2.2029893962135012</v>
      </c>
      <c r="L16" s="72">
        <f>IF(RES_hh_tesh_in!L16=0,0,RES_hh_tesh_in!L16/RES_summary!L$21)</f>
        <v>3.181007954791605</v>
      </c>
      <c r="M16" s="72">
        <f>IF(RES_hh_tesh_in!M16=0,0,RES_hh_tesh_in!M16/RES_summary!M$21)</f>
        <v>4.4604326027048353</v>
      </c>
      <c r="N16" s="72">
        <f>IF(RES_hh_tesh_in!N16=0,0,RES_hh_tesh_in!N16/RES_summary!N$21)</f>
        <v>5.1072217618416413</v>
      </c>
      <c r="O16" s="72">
        <f>IF(RES_hh_tesh_in!O16=0,0,RES_hh_tesh_in!O16/RES_summary!O$21)</f>
        <v>6.9012228215064351</v>
      </c>
      <c r="P16" s="72">
        <f>IF(RES_hh_tesh_in!P16=0,0,RES_hh_tesh_in!P16/RES_summary!P$21)</f>
        <v>2.1797980444185461</v>
      </c>
      <c r="Q16" s="72">
        <f>IF(RES_hh_tesh_in!Q16=0,0,RES_hh_tesh_in!Q16/RES_summary!Q$21)</f>
        <v>5.326606583257214</v>
      </c>
      <c r="R16" s="72">
        <f>IF(RES_hh_tesh_in!R16=0,0,RES_hh_tesh_in!R16/RES_summary!R$21)</f>
        <v>3.4382426163503008</v>
      </c>
      <c r="S16" s="72">
        <f>IF(RES_hh_tesh_in!S16=0,0,RES_hh_tesh_in!S16/RES_summary!S$21)</f>
        <v>6.0117032694098889</v>
      </c>
      <c r="T16" s="72">
        <f>IF(RES_hh_tesh_in!T16=0,0,RES_hh_tesh_in!T16/RES_summary!T$21)</f>
        <v>4.9542854357683561</v>
      </c>
      <c r="U16" s="72">
        <f>IF(RES_hh_tesh_in!U16=0,0,RES_hh_tesh_in!U16/RES_summary!U$21)</f>
        <v>6.6100723207853971</v>
      </c>
      <c r="V16" s="72">
        <f>IF(RES_hh_tesh_in!V16=0,0,RES_hh_tesh_in!V16/RES_summary!V$21)</f>
        <v>3.4965517872204361</v>
      </c>
      <c r="W16" s="72">
        <f>IF(RES_hh_tesh_in!W16=0,0,RES_hh_tesh_in!W16/RES_summary!W$21)</f>
        <v>5.5550922580221682</v>
      </c>
      <c r="X16" s="72">
        <f>IF(RES_hh_tesh_in!X16=0,0,RES_hh_tesh_in!X16/RES_summary!X$21)</f>
        <v>5.3440425126907796</v>
      </c>
      <c r="Y16" s="72">
        <f>IF(RES_hh_tesh_in!Y16=0,0,RES_hh_tesh_in!Y16/RES_summary!Y$21)</f>
        <v>3.7442996157131794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15.841645915603841</v>
      </c>
      <c r="D17" s="69">
        <f>IF(RES_hh_tesh_in!D17=0,0,RES_hh_tesh_in!D17/RES_summary!D$21)</f>
        <v>17.272892071567476</v>
      </c>
      <c r="E17" s="69">
        <f>IF(RES_hh_tesh_in!E17=0,0,RES_hh_tesh_in!E17/RES_summary!E$21)</f>
        <v>18.671300635869247</v>
      </c>
      <c r="F17" s="69">
        <f>IF(RES_hh_tesh_in!F17=0,0,RES_hh_tesh_in!F17/RES_summary!F$21)</f>
        <v>19.454577350207163</v>
      </c>
      <c r="G17" s="69">
        <f>IF(RES_hh_tesh_in!G17=0,0,RES_hh_tesh_in!G17/RES_summary!G$21)</f>
        <v>18.020533686116661</v>
      </c>
      <c r="H17" s="69">
        <f>IF(RES_hh_tesh_in!H17=0,0,RES_hh_tesh_in!H17/RES_summary!H$21)</f>
        <v>20.111963207356279</v>
      </c>
      <c r="I17" s="69">
        <f>IF(RES_hh_tesh_in!I17=0,0,RES_hh_tesh_in!I17/RES_summary!I$21)</f>
        <v>18.633373484549953</v>
      </c>
      <c r="J17" s="69">
        <f>IF(RES_hh_tesh_in!J17=0,0,RES_hh_tesh_in!J17/RES_summary!J$21)</f>
        <v>19.298589639826908</v>
      </c>
      <c r="K17" s="69">
        <f>IF(RES_hh_tesh_in!K17=0,0,RES_hh_tesh_in!K17/RES_summary!K$21)</f>
        <v>20.309938949767783</v>
      </c>
      <c r="L17" s="69">
        <f>IF(RES_hh_tesh_in!L17=0,0,RES_hh_tesh_in!L17/RES_summary!L$21)</f>
        <v>19.917096486576877</v>
      </c>
      <c r="M17" s="69">
        <f>IF(RES_hh_tesh_in!M17=0,0,RES_hh_tesh_in!M17/RES_summary!M$21)</f>
        <v>19.163238548987387</v>
      </c>
      <c r="N17" s="69">
        <f>IF(RES_hh_tesh_in!N17=0,0,RES_hh_tesh_in!N17/RES_summary!N$21)</f>
        <v>19.65010321163399</v>
      </c>
      <c r="O17" s="69">
        <f>IF(RES_hh_tesh_in!O17=0,0,RES_hh_tesh_in!O17/RES_summary!O$21)</f>
        <v>20.301308239145818</v>
      </c>
      <c r="P17" s="69">
        <f>IF(RES_hh_tesh_in!P17=0,0,RES_hh_tesh_in!P17/RES_summary!P$21)</f>
        <v>21.029668438279987</v>
      </c>
      <c r="Q17" s="69">
        <f>IF(RES_hh_tesh_in!Q17=0,0,RES_hh_tesh_in!Q17/RES_summary!Q$21)</f>
        <v>20.439577552633217</v>
      </c>
      <c r="R17" s="69">
        <f>IF(RES_hh_tesh_in!R17=0,0,RES_hh_tesh_in!R17/RES_summary!R$21)</f>
        <v>18.796987879590116</v>
      </c>
      <c r="S17" s="69">
        <f>IF(RES_hh_tesh_in!S17=0,0,RES_hh_tesh_in!S17/RES_summary!S$21)</f>
        <v>17.944223106152805</v>
      </c>
      <c r="T17" s="69">
        <f>IF(RES_hh_tesh_in!T17=0,0,RES_hh_tesh_in!T17/RES_summary!T$21)</f>
        <v>16.985735997838777</v>
      </c>
      <c r="U17" s="69">
        <f>IF(RES_hh_tesh_in!U17=0,0,RES_hh_tesh_in!U17/RES_summary!U$21)</f>
        <v>16.411109080804458</v>
      </c>
      <c r="V17" s="69">
        <f>IF(RES_hh_tesh_in!V17=0,0,RES_hh_tesh_in!V17/RES_summary!V$21)</f>
        <v>15.013242302370578</v>
      </c>
      <c r="W17" s="69">
        <f>IF(RES_hh_tesh_in!W17=0,0,RES_hh_tesh_in!W17/RES_summary!W$21)</f>
        <v>14.373966665166019</v>
      </c>
      <c r="X17" s="69">
        <f>IF(RES_hh_tesh_in!X17=0,0,RES_hh_tesh_in!X17/RES_summary!X$21)</f>
        <v>14.902459307424577</v>
      </c>
      <c r="Y17" s="69">
        <f>IF(RES_hh_tesh_in!Y17=0,0,RES_hh_tesh_in!Y17/RES_summary!Y$21)</f>
        <v>14.087057312109353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15.240498483632438</v>
      </c>
      <c r="D19" s="72">
        <f>IF(RES_hh_tesh_in!D19=0,0,RES_hh_tesh_in!D19/RES_summary!D$21)</f>
        <v>19.611530321466159</v>
      </c>
      <c r="E19" s="72">
        <f>IF(RES_hh_tesh_in!E19=0,0,RES_hh_tesh_in!E19/RES_summary!E$21)</f>
        <v>18.138906621108021</v>
      </c>
      <c r="F19" s="72">
        <f>IF(RES_hh_tesh_in!F19=0,0,RES_hh_tesh_in!F19/RES_summary!F$21)</f>
        <v>17.811725063457683</v>
      </c>
      <c r="G19" s="72">
        <f>IF(RES_hh_tesh_in!G19=0,0,RES_hh_tesh_in!G19/RES_summary!G$21)</f>
        <v>19.464287106387903</v>
      </c>
      <c r="H19" s="72">
        <f>IF(RES_hh_tesh_in!H19=0,0,RES_hh_tesh_in!H19/RES_summary!H$21)</f>
        <v>18.167878645146327</v>
      </c>
      <c r="I19" s="72">
        <f>IF(RES_hh_tesh_in!I19=0,0,RES_hh_tesh_in!I19/RES_summary!I$21)</f>
        <v>18.155378885496759</v>
      </c>
      <c r="J19" s="72">
        <f>IF(RES_hh_tesh_in!J19=0,0,RES_hh_tesh_in!J19/RES_summary!J$21)</f>
        <v>20.182139367448489</v>
      </c>
      <c r="K19" s="72">
        <f>IF(RES_hh_tesh_in!K19=0,0,RES_hh_tesh_in!K19/RES_summary!K$21)</f>
        <v>19.34356719286906</v>
      </c>
      <c r="L19" s="72">
        <f>IF(RES_hh_tesh_in!L19=0,0,RES_hh_tesh_in!L19/RES_summary!L$21)</f>
        <v>18.834000700793926</v>
      </c>
      <c r="M19" s="72">
        <f>IF(RES_hh_tesh_in!M19=0,0,RES_hh_tesh_in!M19/RES_summary!M$21)</f>
        <v>22.015700959720256</v>
      </c>
      <c r="N19" s="72">
        <f>IF(RES_hh_tesh_in!N19=0,0,RES_hh_tesh_in!N19/RES_summary!N$21)</f>
        <v>20.899178390820882</v>
      </c>
      <c r="O19" s="72">
        <f>IF(RES_hh_tesh_in!O19=0,0,RES_hh_tesh_in!O19/RES_summary!O$21)</f>
        <v>18.003443725997275</v>
      </c>
      <c r="P19" s="72">
        <f>IF(RES_hh_tesh_in!P19=0,0,RES_hh_tesh_in!P19/RES_summary!P$21)</f>
        <v>14.893817338420863</v>
      </c>
      <c r="Q19" s="72">
        <f>IF(RES_hh_tesh_in!Q19=0,0,RES_hh_tesh_in!Q19/RES_summary!Q$21)</f>
        <v>22.863956858573452</v>
      </c>
      <c r="R19" s="72">
        <f>IF(RES_hh_tesh_in!R19=0,0,RES_hh_tesh_in!R19/RES_summary!R$21)</f>
        <v>18.75873804398136</v>
      </c>
      <c r="S19" s="72">
        <f>IF(RES_hh_tesh_in!S19=0,0,RES_hh_tesh_in!S19/RES_summary!S$21)</f>
        <v>19.364841009079775</v>
      </c>
      <c r="T19" s="72">
        <f>IF(RES_hh_tesh_in!T19=0,0,RES_hh_tesh_in!T19/RES_summary!T$21)</f>
        <v>17.777508300772443</v>
      </c>
      <c r="U19" s="72">
        <f>IF(RES_hh_tesh_in!U19=0,0,RES_hh_tesh_in!U19/RES_summary!U$21)</f>
        <v>18.573237375231141</v>
      </c>
      <c r="V19" s="72">
        <f>IF(RES_hh_tesh_in!V19=0,0,RES_hh_tesh_in!V19/RES_summary!V$21)</f>
        <v>11.803337162646192</v>
      </c>
      <c r="W19" s="72">
        <f>IF(RES_hh_tesh_in!W19=0,0,RES_hh_tesh_in!W19/RES_summary!W$21)</f>
        <v>13.500842645526712</v>
      </c>
      <c r="X19" s="72">
        <f>IF(RES_hh_tesh_in!X19=0,0,RES_hh_tesh_in!X19/RES_summary!X$21)</f>
        <v>15.538246200039222</v>
      </c>
      <c r="Y19" s="72">
        <f>IF(RES_hh_tesh_in!Y19=0,0,RES_hh_tesh_in!Y19/RES_summary!Y$21)</f>
        <v>14.360078633831488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13.196908648795539</v>
      </c>
      <c r="D20" s="72">
        <f>IF(RES_hh_tesh_in!D20=0,0,RES_hh_tesh_in!D20/RES_summary!D$21)</f>
        <v>17.818563505842953</v>
      </c>
      <c r="E20" s="72">
        <f>IF(RES_hh_tesh_in!E20=0,0,RES_hh_tesh_in!E20/RES_summary!E$21)</f>
        <v>19.589011638225308</v>
      </c>
      <c r="F20" s="72">
        <f>IF(RES_hh_tesh_in!F20=0,0,RES_hh_tesh_in!F20/RES_summary!F$21)</f>
        <v>20.15787469030397</v>
      </c>
      <c r="G20" s="72">
        <f>IF(RES_hh_tesh_in!G20=0,0,RES_hh_tesh_in!G20/RES_summary!G$21)</f>
        <v>0</v>
      </c>
      <c r="H20" s="72">
        <f>IF(RES_hh_tesh_in!H20=0,0,RES_hh_tesh_in!H20/RES_summary!H$21)</f>
        <v>21.870592976393631</v>
      </c>
      <c r="I20" s="72">
        <f>IF(RES_hh_tesh_in!I20=0,0,RES_hh_tesh_in!I20/RES_summary!I$21)</f>
        <v>0</v>
      </c>
      <c r="J20" s="72">
        <f>IF(RES_hh_tesh_in!J20=0,0,RES_hh_tesh_in!J20/RES_summary!J$21)</f>
        <v>18.804361266919027</v>
      </c>
      <c r="K20" s="72">
        <f>IF(RES_hh_tesh_in!K20=0,0,RES_hh_tesh_in!K20/RES_summary!K$21)</f>
        <v>20.421122858577743</v>
      </c>
      <c r="L20" s="72">
        <f>IF(RES_hh_tesh_in!L20=0,0,RES_hh_tesh_in!L20/RES_summary!L$21)</f>
        <v>21.551239309017735</v>
      </c>
      <c r="M20" s="72">
        <f>IF(RES_hh_tesh_in!M20=0,0,RES_hh_tesh_in!M20/RES_summary!M$21)</f>
        <v>18.649235154883215</v>
      </c>
      <c r="N20" s="72">
        <f>IF(RES_hh_tesh_in!N20=0,0,RES_hh_tesh_in!N20/RES_summary!N$21)</f>
        <v>19.473168690568741</v>
      </c>
      <c r="O20" s="72">
        <f>IF(RES_hh_tesh_in!O20=0,0,RES_hh_tesh_in!O20/RES_summary!O$21)</f>
        <v>19.228071773305842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16.712069017923483</v>
      </c>
      <c r="T20" s="72">
        <f>IF(RES_hh_tesh_in!T20=0,0,RES_hh_tesh_in!T20/RES_summary!T$21)</f>
        <v>16.354767060659263</v>
      </c>
      <c r="U20" s="72">
        <f>IF(RES_hh_tesh_in!U20=0,0,RES_hh_tesh_in!U20/RES_summary!U$21)</f>
        <v>16.600744296887857</v>
      </c>
      <c r="V20" s="72">
        <f>IF(RES_hh_tesh_in!V20=0,0,RES_hh_tesh_in!V20/RES_summary!V$21)</f>
        <v>16.999371396922193</v>
      </c>
      <c r="W20" s="72">
        <f>IF(RES_hh_tesh_in!W20=0,0,RES_hh_tesh_in!W20/RES_summary!W$21)</f>
        <v>12.078014576292249</v>
      </c>
      <c r="X20" s="72">
        <f>IF(RES_hh_tesh_in!X20=0,0,RES_hh_tesh_in!X20/RES_summary!X$21)</f>
        <v>15.51316440351974</v>
      </c>
      <c r="Y20" s="72">
        <f>IF(RES_hh_tesh_in!Y20=0,0,RES_hh_tesh_in!Y20/RES_summary!Y$21)</f>
        <v>14.115247173814854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15.384737193255997</v>
      </c>
      <c r="D21" s="72">
        <f>IF(RES_hh_tesh_in!D21=0,0,RES_hh_tesh_in!D21/RES_summary!D$21)</f>
        <v>16.975432175686372</v>
      </c>
      <c r="E21" s="72">
        <f>IF(RES_hh_tesh_in!E21=0,0,RES_hh_tesh_in!E21/RES_summary!E$21)</f>
        <v>18.756693122843888</v>
      </c>
      <c r="F21" s="72">
        <f>IF(RES_hh_tesh_in!F21=0,0,RES_hh_tesh_in!F21/RES_summary!F$21)</f>
        <v>20.550019263781621</v>
      </c>
      <c r="G21" s="72">
        <f>IF(RES_hh_tesh_in!G21=0,0,RES_hh_tesh_in!G21/RES_summary!G$21)</f>
        <v>17.730971101081586</v>
      </c>
      <c r="H21" s="72">
        <f>IF(RES_hh_tesh_in!H21=0,0,RES_hh_tesh_in!H21/RES_summary!H$21)</f>
        <v>20.618765964199934</v>
      </c>
      <c r="I21" s="72">
        <f>IF(RES_hh_tesh_in!I21=0,0,RES_hh_tesh_in!I21/RES_summary!I$21)</f>
        <v>16.894629654836731</v>
      </c>
      <c r="J21" s="72">
        <f>IF(RES_hh_tesh_in!J21=0,0,RES_hh_tesh_in!J21/RES_summary!J$21)</f>
        <v>19.206614988669969</v>
      </c>
      <c r="K21" s="72">
        <f>IF(RES_hh_tesh_in!K21=0,0,RES_hh_tesh_in!K21/RES_summary!K$21)</f>
        <v>20.498121779921647</v>
      </c>
      <c r="L21" s="72">
        <f>IF(RES_hh_tesh_in!L21=0,0,RES_hh_tesh_in!L21/RES_summary!L$21)</f>
        <v>20.001812332431534</v>
      </c>
      <c r="M21" s="72">
        <f>IF(RES_hh_tesh_in!M21=0,0,RES_hh_tesh_in!M21/RES_summary!M$21)</f>
        <v>19.006370693087987</v>
      </c>
      <c r="N21" s="72">
        <f>IF(RES_hh_tesh_in!N21=0,0,RES_hh_tesh_in!N21/RES_summary!N$21)</f>
        <v>20.399782251106746</v>
      </c>
      <c r="O21" s="72">
        <f>IF(RES_hh_tesh_in!O21=0,0,RES_hh_tesh_in!O21/RES_summary!O$21)</f>
        <v>20.767415845440546</v>
      </c>
      <c r="P21" s="72">
        <f>IF(RES_hh_tesh_in!P21=0,0,RES_hh_tesh_in!P21/RES_summary!P$21)</f>
        <v>19.877773139020885</v>
      </c>
      <c r="Q21" s="72">
        <f>IF(RES_hh_tesh_in!Q21=0,0,RES_hh_tesh_in!Q21/RES_summary!Q$21)</f>
        <v>19.64795355472404</v>
      </c>
      <c r="R21" s="72">
        <f>IF(RES_hh_tesh_in!R21=0,0,RES_hh_tesh_in!R21/RES_summary!R$21)</f>
        <v>18.817362048599733</v>
      </c>
      <c r="S21" s="72">
        <f>IF(RES_hh_tesh_in!S21=0,0,RES_hh_tesh_in!S21/RES_summary!S$21)</f>
        <v>18.324432695877057</v>
      </c>
      <c r="T21" s="72">
        <f>IF(RES_hh_tesh_in!T21=0,0,RES_hh_tesh_in!T21/RES_summary!T$21)</f>
        <v>17.134859323385115</v>
      </c>
      <c r="U21" s="72">
        <f>IF(RES_hh_tesh_in!U21=0,0,RES_hh_tesh_in!U21/RES_summary!U$21)</f>
        <v>16.432434273417424</v>
      </c>
      <c r="V21" s="72">
        <f>IF(RES_hh_tesh_in!V21=0,0,RES_hh_tesh_in!V21/RES_summary!V$21)</f>
        <v>14.9993904170231</v>
      </c>
      <c r="W21" s="72">
        <f>IF(RES_hh_tesh_in!W21=0,0,RES_hh_tesh_in!W21/RES_summary!W$21)</f>
        <v>14.502698969903177</v>
      </c>
      <c r="X21" s="72">
        <f>IF(RES_hh_tesh_in!X21=0,0,RES_hh_tesh_in!X21/RES_summary!X$21)</f>
        <v>15.539977947762235</v>
      </c>
      <c r="Y21" s="72">
        <f>IF(RES_hh_tesh_in!Y21=0,0,RES_hh_tesh_in!Y21/RES_summary!Y$21)</f>
        <v>13.036380018475045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19.274663684845585</v>
      </c>
      <c r="D22" s="72">
        <f>IF(RES_hh_tesh_in!D22=0,0,RES_hh_tesh_in!D22/RES_summary!D$21)</f>
        <v>17.200631804781885</v>
      </c>
      <c r="E22" s="72">
        <f>IF(RES_hh_tesh_in!E22=0,0,RES_hh_tesh_in!E22/RES_summary!E$21)</f>
        <v>17.900220597947062</v>
      </c>
      <c r="F22" s="72">
        <f>IF(RES_hh_tesh_in!F22=0,0,RES_hh_tesh_in!F22/RES_summary!F$21)</f>
        <v>18.178871246965688</v>
      </c>
      <c r="G22" s="72">
        <f>IF(RES_hh_tesh_in!G22=0,0,RES_hh_tesh_in!G22/RES_summary!G$21)</f>
        <v>18.197665155720468</v>
      </c>
      <c r="H22" s="72">
        <f>IF(RES_hh_tesh_in!H22=0,0,RES_hh_tesh_in!H22/RES_summary!H$21)</f>
        <v>19.578773627371223</v>
      </c>
      <c r="I22" s="72">
        <f>IF(RES_hh_tesh_in!I22=0,0,RES_hh_tesh_in!I22/RES_summary!I$21)</f>
        <v>19.361064194022504</v>
      </c>
      <c r="J22" s="72">
        <f>IF(RES_hh_tesh_in!J22=0,0,RES_hh_tesh_in!J22/RES_summary!J$21)</f>
        <v>19.013851295100551</v>
      </c>
      <c r="K22" s="72">
        <f>IF(RES_hh_tesh_in!K22=0,0,RES_hh_tesh_in!K22/RES_summary!K$21)</f>
        <v>20.033345400313515</v>
      </c>
      <c r="L22" s="72">
        <f>IF(RES_hh_tesh_in!L22=0,0,RES_hh_tesh_in!L22/RES_summary!L$21)</f>
        <v>19.548954989104367</v>
      </c>
      <c r="M22" s="72">
        <f>IF(RES_hh_tesh_in!M22=0,0,RES_hh_tesh_in!M22/RES_summary!M$21)</f>
        <v>19.103951290330738</v>
      </c>
      <c r="N22" s="72">
        <f>IF(RES_hh_tesh_in!N22=0,0,RES_hh_tesh_in!N22/RES_summary!N$21)</f>
        <v>19.767234635386409</v>
      </c>
      <c r="O22" s="72">
        <f>IF(RES_hh_tesh_in!O22=0,0,RES_hh_tesh_in!O22/RES_summary!O$21)</f>
        <v>20.838799854216376</v>
      </c>
      <c r="P22" s="72">
        <f>IF(RES_hh_tesh_in!P22=0,0,RES_hh_tesh_in!P22/RES_summary!P$21)</f>
        <v>20.727803053815702</v>
      </c>
      <c r="Q22" s="72">
        <f>IF(RES_hh_tesh_in!Q22=0,0,RES_hh_tesh_in!Q22/RES_summary!Q$21)</f>
        <v>20.369749068887451</v>
      </c>
      <c r="R22" s="72">
        <f>IF(RES_hh_tesh_in!R22=0,0,RES_hh_tesh_in!R22/RES_summary!R$21)</f>
        <v>18.925813022376019</v>
      </c>
      <c r="S22" s="72">
        <f>IF(RES_hh_tesh_in!S22=0,0,RES_hh_tesh_in!S22/RES_summary!S$21)</f>
        <v>17.905922004310693</v>
      </c>
      <c r="T22" s="72">
        <f>IF(RES_hh_tesh_in!T22=0,0,RES_hh_tesh_in!T22/RES_summary!T$21)</f>
        <v>16.897940576578659</v>
      </c>
      <c r="U22" s="72">
        <f>IF(RES_hh_tesh_in!U22=0,0,RES_hh_tesh_in!U22/RES_summary!U$21)</f>
        <v>16.375182423220433</v>
      </c>
      <c r="V22" s="72">
        <f>IF(RES_hh_tesh_in!V22=0,0,RES_hh_tesh_in!V22/RES_summary!V$21)</f>
        <v>14.102245718335261</v>
      </c>
      <c r="W22" s="72">
        <f>IF(RES_hh_tesh_in!W22=0,0,RES_hh_tesh_in!W22/RES_summary!W$21)</f>
        <v>14.982967729055558</v>
      </c>
      <c r="X22" s="72">
        <f>IF(RES_hh_tesh_in!X22=0,0,RES_hh_tesh_in!X22/RES_summary!X$21)</f>
        <v>14.474863489610648</v>
      </c>
      <c r="Y22" s="72">
        <f>IF(RES_hh_tesh_in!Y22=0,0,RES_hh_tesh_in!Y22/RES_summary!Y$21)</f>
        <v>13.660219459904701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16.227104725386468</v>
      </c>
      <c r="D24" s="72">
        <f>IF(RES_hh_tesh_in!D24=0,0,RES_hh_tesh_in!D24/RES_summary!D$21)</f>
        <v>17.47065950513953</v>
      </c>
      <c r="E24" s="72">
        <f>IF(RES_hh_tesh_in!E24=0,0,RES_hh_tesh_in!E24/RES_summary!E$21)</f>
        <v>17.849951697231862</v>
      </c>
      <c r="F24" s="72">
        <f>IF(RES_hh_tesh_in!F24=0,0,RES_hh_tesh_in!F24/RES_summary!F$21)</f>
        <v>19.729119844328107</v>
      </c>
      <c r="G24" s="72">
        <f>IF(RES_hh_tesh_in!G24=0,0,RES_hh_tesh_in!G24/RES_summary!G$21)</f>
        <v>17.723196503781693</v>
      </c>
      <c r="H24" s="72">
        <f>IF(RES_hh_tesh_in!H24=0,0,RES_hh_tesh_in!H24/RES_summary!H$21)</f>
        <v>20.710371019075126</v>
      </c>
      <c r="I24" s="72">
        <f>IF(RES_hh_tesh_in!I24=0,0,RES_hh_tesh_in!I24/RES_summary!I$21)</f>
        <v>17.665754145767863</v>
      </c>
      <c r="J24" s="72">
        <f>IF(RES_hh_tesh_in!J24=0,0,RES_hh_tesh_in!J24/RES_summary!J$21)</f>
        <v>19.147609225180528</v>
      </c>
      <c r="K24" s="72">
        <f>IF(RES_hh_tesh_in!K24=0,0,RES_hh_tesh_in!K24/RES_summary!K$21)</f>
        <v>20.153815804246143</v>
      </c>
      <c r="L24" s="72">
        <f>IF(RES_hh_tesh_in!L24=0,0,RES_hh_tesh_in!L24/RES_summary!L$21)</f>
        <v>20.419951923828926</v>
      </c>
      <c r="M24" s="72">
        <f>IF(RES_hh_tesh_in!M24=0,0,RES_hh_tesh_in!M24/RES_summary!M$21)</f>
        <v>18.820981759989344</v>
      </c>
      <c r="N24" s="72">
        <f>IF(RES_hh_tesh_in!N24=0,0,RES_hh_tesh_in!N24/RES_summary!N$21)</f>
        <v>18.787878170872482</v>
      </c>
      <c r="O24" s="72">
        <f>IF(RES_hh_tesh_in!O24=0,0,RES_hh_tesh_in!O24/RES_summary!O$21)</f>
        <v>20.324168559068315</v>
      </c>
      <c r="P24" s="72">
        <f>IF(RES_hh_tesh_in!P24=0,0,RES_hh_tesh_in!P24/RES_summary!P$21)</f>
        <v>22.158893871933206</v>
      </c>
      <c r="Q24" s="72">
        <f>IF(RES_hh_tesh_in!Q24=0,0,RES_hh_tesh_in!Q24/RES_summary!Q$21)</f>
        <v>20.135232963091152</v>
      </c>
      <c r="R24" s="72">
        <f>IF(RES_hh_tesh_in!R24=0,0,RES_hh_tesh_in!R24/RES_summary!R$21)</f>
        <v>18.358081079885739</v>
      </c>
      <c r="S24" s="72">
        <f>IF(RES_hh_tesh_in!S24=0,0,RES_hh_tesh_in!S24/RES_summary!S$21)</f>
        <v>17.245165594879388</v>
      </c>
      <c r="T24" s="72">
        <f>IF(RES_hh_tesh_in!T24=0,0,RES_hh_tesh_in!T24/RES_summary!T$21)</f>
        <v>16.518546129438807</v>
      </c>
      <c r="U24" s="72">
        <f>IF(RES_hh_tesh_in!U24=0,0,RES_hh_tesh_in!U24/RES_summary!U$21)</f>
        <v>16.503012841030049</v>
      </c>
      <c r="V24" s="72">
        <f>IF(RES_hh_tesh_in!V24=0,0,RES_hh_tesh_in!V24/RES_summary!V$21)</f>
        <v>15.273274482251496</v>
      </c>
      <c r="W24" s="72">
        <f>IF(RES_hh_tesh_in!W24=0,0,RES_hh_tesh_in!W24/RES_summary!W$21)</f>
        <v>14.882301882624391</v>
      </c>
      <c r="X24" s="72">
        <f>IF(RES_hh_tesh_in!X24=0,0,RES_hh_tesh_in!X24/RES_summary!X$21)</f>
        <v>14.748281902593394</v>
      </c>
      <c r="Y24" s="72">
        <f>IF(RES_hh_tesh_in!Y24=0,0,RES_hh_tesh_in!Y24/RES_summary!Y$21)</f>
        <v>13.71533134041503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13.196380507885573</v>
      </c>
      <c r="D25" s="74">
        <f>IF(RES_hh_tesh_in!D25=0,0,RES_hh_tesh_in!D25/RES_summary!D$21)</f>
        <v>14.376552282507133</v>
      </c>
      <c r="E25" s="74">
        <f>IF(RES_hh_tesh_in!E25=0,0,RES_hh_tesh_in!E25/RES_summary!E$21)</f>
        <v>16.18621597139084</v>
      </c>
      <c r="F25" s="74">
        <f>IF(RES_hh_tesh_in!F25=0,0,RES_hh_tesh_in!F25/RES_summary!F$21)</f>
        <v>17.141733855334294</v>
      </c>
      <c r="G25" s="74">
        <f>IF(RES_hh_tesh_in!G25=0,0,RES_hh_tesh_in!G25/RES_summary!G$21)</f>
        <v>15.426926508074464</v>
      </c>
      <c r="H25" s="74">
        <f>IF(RES_hh_tesh_in!H25=0,0,RES_hh_tesh_in!H25/RES_summary!H$21)</f>
        <v>17.971706030458307</v>
      </c>
      <c r="I25" s="74">
        <f>IF(RES_hh_tesh_in!I25=0,0,RES_hh_tesh_in!I25/RES_summary!I$21)</f>
        <v>15.256669641441729</v>
      </c>
      <c r="J25" s="74">
        <f>IF(RES_hh_tesh_in!J25=0,0,RES_hh_tesh_in!J25/RES_summary!J$21)</f>
        <v>16.746000388933762</v>
      </c>
      <c r="K25" s="74">
        <f>IF(RES_hh_tesh_in!K25=0,0,RES_hh_tesh_in!K25/RES_summary!K$21)</f>
        <v>14.456071495909111</v>
      </c>
      <c r="L25" s="74">
        <f>IF(RES_hh_tesh_in!L25=0,0,RES_hh_tesh_in!L25/RES_summary!L$21)</f>
        <v>15.83344531237446</v>
      </c>
      <c r="M25" s="74">
        <f>IF(RES_hh_tesh_in!M25=0,0,RES_hh_tesh_in!M25/RES_summary!M$21)</f>
        <v>14.499920505117066</v>
      </c>
      <c r="N25" s="74">
        <f>IF(RES_hh_tesh_in!N25=0,0,RES_hh_tesh_in!N25/RES_summary!N$21)</f>
        <v>14.537588496659797</v>
      </c>
      <c r="O25" s="74">
        <f>IF(RES_hh_tesh_in!O25=0,0,RES_hh_tesh_in!O25/RES_summary!O$21)</f>
        <v>16.15569048663825</v>
      </c>
      <c r="P25" s="74">
        <f>IF(RES_hh_tesh_in!P25=0,0,RES_hh_tesh_in!P25/RES_summary!P$21)</f>
        <v>17.010834785072159</v>
      </c>
      <c r="Q25" s="74">
        <f>IF(RES_hh_tesh_in!Q25=0,0,RES_hh_tesh_in!Q25/RES_summary!Q$21)</f>
        <v>16.868719092536288</v>
      </c>
      <c r="R25" s="74">
        <f>IF(RES_hh_tesh_in!R25=0,0,RES_hh_tesh_in!R25/RES_summary!R$21)</f>
        <v>14.823790305503829</v>
      </c>
      <c r="S25" s="74">
        <f>IF(RES_hh_tesh_in!S25=0,0,RES_hh_tesh_in!S25/RES_summary!S$21)</f>
        <v>13.71511088371734</v>
      </c>
      <c r="T25" s="74">
        <f>IF(RES_hh_tesh_in!T25=0,0,RES_hh_tesh_in!T25/RES_summary!T$21)</f>
        <v>13.398481101151535</v>
      </c>
      <c r="U25" s="74">
        <f>IF(RES_hh_tesh_in!U25=0,0,RES_hh_tesh_in!U25/RES_summary!U$21)</f>
        <v>13.192473717167143</v>
      </c>
      <c r="V25" s="74">
        <f>IF(RES_hh_tesh_in!V25=0,0,RES_hh_tesh_in!V25/RES_summary!V$21)</f>
        <v>13.033800855078118</v>
      </c>
      <c r="W25" s="74">
        <f>IF(RES_hh_tesh_in!W25=0,0,RES_hh_tesh_in!W25/RES_summary!W$21)</f>
        <v>11.691427721677725</v>
      </c>
      <c r="X25" s="74">
        <f>IF(RES_hh_tesh_in!X25=0,0,RES_hh_tesh_in!X25/RES_summary!X$21)</f>
        <v>13.356593337570409</v>
      </c>
      <c r="Y25" s="74">
        <f>IF(RES_hh_tesh_in!Y25=0,0,RES_hh_tesh_in!Y25/RES_summary!Y$21)</f>
        <v>12.871900085056334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10.710764696924919</v>
      </c>
      <c r="D26" s="77">
        <f>IF(RES_hh_tesh_in!D26=0,0,RES_hh_tesh_in!D26/RES_summary!D$21)</f>
        <v>10.72432608311555</v>
      </c>
      <c r="E26" s="77">
        <f>IF(RES_hh_tesh_in!E26=0,0,RES_hh_tesh_in!E26/RES_summary!E$21)</f>
        <v>10.121830388151466</v>
      </c>
      <c r="F26" s="77">
        <f>IF(RES_hh_tesh_in!F26=0,0,RES_hh_tesh_in!F26/RES_summary!F$21)</f>
        <v>10.015024349477361</v>
      </c>
      <c r="G26" s="77">
        <f>IF(RES_hh_tesh_in!G26=0,0,RES_hh_tesh_in!G26/RES_summary!G$21)</f>
        <v>10.317666339421747</v>
      </c>
      <c r="H26" s="77">
        <f>IF(RES_hh_tesh_in!H26=0,0,RES_hh_tesh_in!H26/RES_summary!H$21)</f>
        <v>11.495781574395357</v>
      </c>
      <c r="I26" s="77">
        <f>IF(RES_hh_tesh_in!I26=0,0,RES_hh_tesh_in!I26/RES_summary!I$21)</f>
        <v>11.784628509295812</v>
      </c>
      <c r="J26" s="77">
        <f>IF(RES_hh_tesh_in!J26=0,0,RES_hh_tesh_in!J26/RES_summary!J$21)</f>
        <v>12.519436856942653</v>
      </c>
      <c r="K26" s="77">
        <f>IF(RES_hh_tesh_in!K26=0,0,RES_hh_tesh_in!K26/RES_summary!K$21)</f>
        <v>13.23805294687422</v>
      </c>
      <c r="L26" s="77">
        <f>IF(RES_hh_tesh_in!L26=0,0,RES_hh_tesh_in!L26/RES_summary!L$21)</f>
        <v>13.051482503693325</v>
      </c>
      <c r="M26" s="77">
        <f>IF(RES_hh_tesh_in!M26=0,0,RES_hh_tesh_in!M26/RES_summary!M$21)</f>
        <v>12.484463937755505</v>
      </c>
      <c r="N26" s="77">
        <f>IF(RES_hh_tesh_in!N26=0,0,RES_hh_tesh_in!N26/RES_summary!N$21)</f>
        <v>12.886371755402823</v>
      </c>
      <c r="O26" s="77">
        <f>IF(RES_hh_tesh_in!O26=0,0,RES_hh_tesh_in!O26/RES_summary!O$21)</f>
        <v>13.303563215250639</v>
      </c>
      <c r="P26" s="77">
        <f>IF(RES_hh_tesh_in!P26=0,0,RES_hh_tesh_in!P26/RES_summary!P$21)</f>
        <v>13.670959885342159</v>
      </c>
      <c r="Q26" s="77">
        <f>IF(RES_hh_tesh_in!Q26=0,0,RES_hh_tesh_in!Q26/RES_summary!Q$21)</f>
        <v>13.164512169988132</v>
      </c>
      <c r="R26" s="77">
        <f>IF(RES_hh_tesh_in!R26=0,0,RES_hh_tesh_in!R26/RES_summary!R$21)</f>
        <v>12.14311825463108</v>
      </c>
      <c r="S26" s="77">
        <f>IF(RES_hh_tesh_in!S26=0,0,RES_hh_tesh_in!S26/RES_summary!S$21)</f>
        <v>11.536336564587103</v>
      </c>
      <c r="T26" s="77">
        <f>IF(RES_hh_tesh_in!T26=0,0,RES_hh_tesh_in!T26/RES_summary!T$21)</f>
        <v>10.897108133048691</v>
      </c>
      <c r="U26" s="77">
        <f>IF(RES_hh_tesh_in!U26=0,0,RES_hh_tesh_in!U26/RES_summary!U$21)</f>
        <v>10.770295306963471</v>
      </c>
      <c r="V26" s="77">
        <f>IF(RES_hh_tesh_in!V26=0,0,RES_hh_tesh_in!V26/RES_summary!V$21)</f>
        <v>9.2122101014887416</v>
      </c>
      <c r="W26" s="77">
        <f>IF(RES_hh_tesh_in!W26=0,0,RES_hh_tesh_in!W26/RES_summary!W$21)</f>
        <v>7.7490445133649173</v>
      </c>
      <c r="X26" s="77">
        <f>IF(RES_hh_tesh_in!X26=0,0,RES_hh_tesh_in!X26/RES_summary!X$21)</f>
        <v>7.1804894043501468</v>
      </c>
      <c r="Y26" s="77">
        <f>IF(RES_hh_tesh_in!Y26=0,0,RES_hh_tesh_in!Y26/RES_summary!Y$21)</f>
        <v>5.7632233216176321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6.4776718736831373</v>
      </c>
      <c r="D27" s="69">
        <f>IF(RES_hh_tesh_in!D27=0,0,RES_hh_tesh_in!D27/RES_summary!D$21)</f>
        <v>6.3160533901091815</v>
      </c>
      <c r="E27" s="69">
        <f>IF(RES_hh_tesh_in!E27=0,0,RES_hh_tesh_in!E27/RES_summary!E$21)</f>
        <v>7.6350192125686291</v>
      </c>
      <c r="F27" s="69">
        <f>IF(RES_hh_tesh_in!F27=0,0,RES_hh_tesh_in!F27/RES_summary!F$21)</f>
        <v>6.9943297930495367</v>
      </c>
      <c r="G27" s="69">
        <f>IF(RES_hh_tesh_in!G27=0,0,RES_hh_tesh_in!G27/RES_summary!G$21)</f>
        <v>6.9358702902730567</v>
      </c>
      <c r="H27" s="69">
        <f>IF(RES_hh_tesh_in!H27=0,0,RES_hh_tesh_in!H27/RES_summary!H$21)</f>
        <v>6.8081212110283138</v>
      </c>
      <c r="I27" s="69">
        <f>IF(RES_hh_tesh_in!I27=0,0,RES_hh_tesh_in!I27/RES_summary!I$21)</f>
        <v>6.4150646759982068</v>
      </c>
      <c r="J27" s="69">
        <f>IF(RES_hh_tesh_in!J27=0,0,RES_hh_tesh_in!J27/RES_summary!J$21)</f>
        <v>6.5589356629600797</v>
      </c>
      <c r="K27" s="69">
        <f>IF(RES_hh_tesh_in!K27=0,0,RES_hh_tesh_in!K27/RES_summary!K$21)</f>
        <v>5.5245218111213168</v>
      </c>
      <c r="L27" s="69">
        <f>IF(RES_hh_tesh_in!L27=0,0,RES_hh_tesh_in!L27/RES_summary!L$21)</f>
        <v>4.9989502081801991</v>
      </c>
      <c r="M27" s="69">
        <f>IF(RES_hh_tesh_in!M27=0,0,RES_hh_tesh_in!M27/RES_summary!M$21)</f>
        <v>4.8338007725350538</v>
      </c>
      <c r="N27" s="69">
        <f>IF(RES_hh_tesh_in!N27=0,0,RES_hh_tesh_in!N27/RES_summary!N$21)</f>
        <v>5.0107000789227651</v>
      </c>
      <c r="O27" s="69">
        <f>IF(RES_hh_tesh_in!O27=0,0,RES_hh_tesh_in!O27/RES_summary!O$21)</f>
        <v>5.2294111643757724</v>
      </c>
      <c r="P27" s="69">
        <f>IF(RES_hh_tesh_in!P27=0,0,RES_hh_tesh_in!P27/RES_summary!P$21)</f>
        <v>5.6536317598781025</v>
      </c>
      <c r="Q27" s="69">
        <f>IF(RES_hh_tesh_in!Q27=0,0,RES_hh_tesh_in!Q27/RES_summary!Q$21)</f>
        <v>5.4805523083414878</v>
      </c>
      <c r="R27" s="69">
        <f>IF(RES_hh_tesh_in!R27=0,0,RES_hh_tesh_in!R27/RES_summary!R$21)</f>
        <v>5.0699293551303262</v>
      </c>
      <c r="S27" s="69">
        <f>IF(RES_hh_tesh_in!S27=0,0,RES_hh_tesh_in!S27/RES_summary!S$21)</f>
        <v>4.7874767771065603</v>
      </c>
      <c r="T27" s="69">
        <f>IF(RES_hh_tesh_in!T27=0,0,RES_hh_tesh_in!T27/RES_summary!T$21)</f>
        <v>4.5424012736806425</v>
      </c>
      <c r="U27" s="69">
        <f>IF(RES_hh_tesh_in!U27=0,0,RES_hh_tesh_in!U27/RES_summary!U$21)</f>
        <v>4.3829230084114199</v>
      </c>
      <c r="V27" s="69">
        <f>IF(RES_hh_tesh_in!V27=0,0,RES_hh_tesh_in!V27/RES_summary!V$21)</f>
        <v>5.4308813684783974</v>
      </c>
      <c r="W27" s="69">
        <f>IF(RES_hh_tesh_in!W27=0,0,RES_hh_tesh_in!W27/RES_summary!W$21)</f>
        <v>5.435364188019423</v>
      </c>
      <c r="X27" s="69">
        <f>IF(RES_hh_tesh_in!X27=0,0,RES_hh_tesh_in!X27/RES_summary!X$21)</f>
        <v>4.5704717949866369</v>
      </c>
      <c r="Y27" s="69">
        <f>IF(RES_hh_tesh_in!Y27=0,0,RES_hh_tesh_in!Y27/RES_summary!Y$21)</f>
        <v>4.1849174554551576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6.5838640913555508</v>
      </c>
      <c r="D29" s="72">
        <f>IF(RES_hh_tesh_in!D29=0,0,RES_hh_tesh_in!D29/RES_summary!D$21)</f>
        <v>8.419677841815485</v>
      </c>
      <c r="E29" s="72">
        <f>IF(RES_hh_tesh_in!E29=0,0,RES_hh_tesh_in!E29/RES_summary!E$21)</f>
        <v>6.4881977411555933</v>
      </c>
      <c r="F29" s="72">
        <f>IF(RES_hh_tesh_in!F29=0,0,RES_hh_tesh_in!F29/RES_summary!F$21)</f>
        <v>6.3074508980200417</v>
      </c>
      <c r="G29" s="72">
        <f>IF(RES_hh_tesh_in!G29=0,0,RES_hh_tesh_in!G29/RES_summary!G$21)</f>
        <v>7.3994534768475448</v>
      </c>
      <c r="H29" s="72">
        <f>IF(RES_hh_tesh_in!H29=0,0,RES_hh_tesh_in!H29/RES_summary!H$21)</f>
        <v>6.8293942867481663</v>
      </c>
      <c r="I29" s="72">
        <f>IF(RES_hh_tesh_in!I29=0,0,RES_hh_tesh_in!I29/RES_summary!I$21)</f>
        <v>6.2903844303777063</v>
      </c>
      <c r="J29" s="72">
        <f>IF(RES_hh_tesh_in!J29=0,0,RES_hh_tesh_in!J29/RES_summary!J$21)</f>
        <v>5.7160453961486315</v>
      </c>
      <c r="K29" s="72">
        <f>IF(RES_hh_tesh_in!K29=0,0,RES_hh_tesh_in!K29/RES_summary!K$21)</f>
        <v>5.8425071097356529</v>
      </c>
      <c r="L29" s="72">
        <f>IF(RES_hh_tesh_in!L29=0,0,RES_hh_tesh_in!L29/RES_summary!L$21)</f>
        <v>5.2640984339578196</v>
      </c>
      <c r="M29" s="72">
        <f>IF(RES_hh_tesh_in!M29=0,0,RES_hh_tesh_in!M29/RES_summary!M$21)</f>
        <v>4.8187017125574059</v>
      </c>
      <c r="N29" s="72">
        <f>IF(RES_hh_tesh_in!N29=0,0,RES_hh_tesh_in!N29/RES_summary!N$21)</f>
        <v>5.0462105474912873</v>
      </c>
      <c r="O29" s="72">
        <f>IF(RES_hh_tesh_in!O29=0,0,RES_hh_tesh_in!O29/RES_summary!O$21)</f>
        <v>5.244894394122789</v>
      </c>
      <c r="P29" s="72">
        <f>IF(RES_hh_tesh_in!P29=0,0,RES_hh_tesh_in!P29/RES_summary!P$21)</f>
        <v>5.7031405145808192</v>
      </c>
      <c r="Q29" s="72">
        <f>IF(RES_hh_tesh_in!Q29=0,0,RES_hh_tesh_in!Q29/RES_summary!Q$21)</f>
        <v>5.4630409211015412</v>
      </c>
      <c r="R29" s="72">
        <f>IF(RES_hh_tesh_in!R29=0,0,RES_hh_tesh_in!R29/RES_summary!R$21)</f>
        <v>5.0630501753442729</v>
      </c>
      <c r="S29" s="72">
        <f>IF(RES_hh_tesh_in!S29=0,0,RES_hh_tesh_in!S29/RES_summary!S$21)</f>
        <v>4.7687517529824266</v>
      </c>
      <c r="T29" s="72">
        <f>IF(RES_hh_tesh_in!T29=0,0,RES_hh_tesh_in!T29/RES_summary!T$21)</f>
        <v>4.4896734705771211</v>
      </c>
      <c r="U29" s="72">
        <f>IF(RES_hh_tesh_in!U29=0,0,RES_hh_tesh_in!U29/RES_summary!U$21)</f>
        <v>4.3598753274726274</v>
      </c>
      <c r="V29" s="72">
        <f>IF(RES_hh_tesh_in!V29=0,0,RES_hh_tesh_in!V29/RES_summary!V$21)</f>
        <v>5.5472622670163139</v>
      </c>
      <c r="W29" s="72">
        <f>IF(RES_hh_tesh_in!W29=0,0,RES_hh_tesh_in!W29/RES_summary!W$21)</f>
        <v>5.4683443568642032</v>
      </c>
      <c r="X29" s="72">
        <f>IF(RES_hh_tesh_in!X29=0,0,RES_hh_tesh_in!X29/RES_summary!X$21)</f>
        <v>4.6072159953366709</v>
      </c>
      <c r="Y29" s="72">
        <f>IF(RES_hh_tesh_in!Y29=0,0,RES_hh_tesh_in!Y29/RES_summary!Y$21)</f>
        <v>4.0593263194235094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6.3241744027519902</v>
      </c>
      <c r="D30" s="72">
        <f>IF(RES_hh_tesh_in!D30=0,0,RES_hh_tesh_in!D30/RES_summary!D$21)</f>
        <v>6.3480724084135076</v>
      </c>
      <c r="E30" s="72">
        <f>IF(RES_hh_tesh_in!E30=0,0,RES_hh_tesh_in!E30/RES_summary!E$21)</f>
        <v>7.5684905917459213</v>
      </c>
      <c r="F30" s="72">
        <f>IF(RES_hh_tesh_in!F30=0,0,RES_hh_tesh_in!F30/RES_summary!F$21)</f>
        <v>7.3311038833250732</v>
      </c>
      <c r="G30" s="72">
        <f>IF(RES_hh_tesh_in!G30=0,0,RES_hh_tesh_in!G30/RES_summary!G$21)</f>
        <v>6.9018792842932619</v>
      </c>
      <c r="H30" s="72">
        <f>IF(RES_hh_tesh_in!H30=0,0,RES_hh_tesh_in!H30/RES_summary!H$21)</f>
        <v>6.8820177241713232</v>
      </c>
      <c r="I30" s="72">
        <f>IF(RES_hh_tesh_in!I30=0,0,RES_hh_tesh_in!I30/RES_summary!I$21)</f>
        <v>5.98316317519616</v>
      </c>
      <c r="J30" s="72">
        <f>IF(RES_hh_tesh_in!J30=0,0,RES_hh_tesh_in!J30/RES_summary!J$21)</f>
        <v>6.6063976904972339</v>
      </c>
      <c r="K30" s="72">
        <f>IF(RES_hh_tesh_in!K30=0,0,RES_hh_tesh_in!K30/RES_summary!K$21)</f>
        <v>5.5204667019162343</v>
      </c>
      <c r="L30" s="72">
        <f>IF(RES_hh_tesh_in!L30=0,0,RES_hh_tesh_in!L30/RES_summary!L$21)</f>
        <v>5.0244410858782746</v>
      </c>
      <c r="M30" s="72">
        <f>IF(RES_hh_tesh_in!M30=0,0,RES_hh_tesh_in!M30/RES_summary!M$21)</f>
        <v>4.8085644491310697</v>
      </c>
      <c r="N30" s="72">
        <f>IF(RES_hh_tesh_in!N30=0,0,RES_hh_tesh_in!N30/RES_summary!N$21)</f>
        <v>5.2337683463886551</v>
      </c>
      <c r="O30" s="72">
        <f>IF(RES_hh_tesh_in!O30=0,0,RES_hh_tesh_in!O30/RES_summary!O$21)</f>
        <v>5.3364775717528738</v>
      </c>
      <c r="P30" s="72">
        <f>IF(RES_hh_tesh_in!P30=0,0,RES_hh_tesh_in!P30/RES_summary!P$21)</f>
        <v>5.3817197246715693</v>
      </c>
      <c r="Q30" s="72">
        <f>IF(RES_hh_tesh_in!Q30=0,0,RES_hh_tesh_in!Q30/RES_summary!Q$21)</f>
        <v>5.5055192697091426</v>
      </c>
      <c r="R30" s="72">
        <f>IF(RES_hh_tesh_in!R30=0,0,RES_hh_tesh_in!R30/RES_summary!R$21)</f>
        <v>5.2241542559737528</v>
      </c>
      <c r="S30" s="72">
        <f>IF(RES_hh_tesh_in!S30=0,0,RES_hh_tesh_in!S30/RES_summary!S$21)</f>
        <v>4.8014840178073666</v>
      </c>
      <c r="T30" s="72">
        <f>IF(RES_hh_tesh_in!T30=0,0,RES_hh_tesh_in!T30/RES_summary!T$21)</f>
        <v>4.4889447434021781</v>
      </c>
      <c r="U30" s="72">
        <f>IF(RES_hh_tesh_in!U30=0,0,RES_hh_tesh_in!U30/RES_summary!U$21)</f>
        <v>4.3923395606348485</v>
      </c>
      <c r="V30" s="72">
        <f>IF(RES_hh_tesh_in!V30=0,0,RES_hh_tesh_in!V30/RES_summary!V$21)</f>
        <v>5.6325472363363387</v>
      </c>
      <c r="W30" s="72">
        <f>IF(RES_hh_tesh_in!W30=0,0,RES_hh_tesh_in!W30/RES_summary!W$21)</f>
        <v>5.2070407325212296</v>
      </c>
      <c r="X30" s="72">
        <f>IF(RES_hh_tesh_in!X30=0,0,RES_hh_tesh_in!X30/RES_summary!X$21)</f>
        <v>4.7027768108357488</v>
      </c>
      <c r="Y30" s="72">
        <f>IF(RES_hh_tesh_in!Y30=0,0,RES_hh_tesh_in!Y30/RES_summary!Y$21)</f>
        <v>4.0606292250817901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8.2054575991198728</v>
      </c>
      <c r="D31" s="72">
        <f>IF(RES_hh_tesh_in!D31=0,0,RES_hh_tesh_in!D31/RES_summary!D$21)</f>
        <v>6.4951517550849625</v>
      </c>
      <c r="E31" s="72">
        <f>IF(RES_hh_tesh_in!E31=0,0,RES_hh_tesh_in!E31/RES_summary!E$21)</f>
        <v>7.197504783643379</v>
      </c>
      <c r="F31" s="72">
        <f>IF(RES_hh_tesh_in!F31=0,0,RES_hh_tesh_in!F31/RES_summary!F$21)</f>
        <v>6.4787955894134344</v>
      </c>
      <c r="G31" s="72">
        <f>IF(RES_hh_tesh_in!G31=0,0,RES_hh_tesh_in!G31/RES_summary!G$21)</f>
        <v>7.1010346168539069</v>
      </c>
      <c r="H31" s="72">
        <f>IF(RES_hh_tesh_in!H31=0,0,RES_hh_tesh_in!H31/RES_summary!H$21)</f>
        <v>6.5476782114421983</v>
      </c>
      <c r="I31" s="72">
        <f>IF(RES_hh_tesh_in!I31=0,0,RES_hh_tesh_in!I31/RES_summary!I$21)</f>
        <v>6.874515620665429</v>
      </c>
      <c r="J31" s="72">
        <f>IF(RES_hh_tesh_in!J31=0,0,RES_hh_tesh_in!J31/RES_summary!J$21)</f>
        <v>6.526841037792078</v>
      </c>
      <c r="K31" s="72">
        <f>IF(RES_hh_tesh_in!K31=0,0,RES_hh_tesh_in!K31/RES_summary!K$21)</f>
        <v>5.4642674114575946</v>
      </c>
      <c r="L31" s="72">
        <f>IF(RES_hh_tesh_in!L31=0,0,RES_hh_tesh_in!L31/RES_summary!L$21)</f>
        <v>5.1322523154252959</v>
      </c>
      <c r="M31" s="72">
        <f>IF(RES_hh_tesh_in!M31=0,0,RES_hh_tesh_in!M31/RES_summary!M$21)</f>
        <v>4.8032512638526779</v>
      </c>
      <c r="N31" s="72">
        <f>IF(RES_hh_tesh_in!N31=0,0,RES_hh_tesh_in!N31/RES_summary!N$21)</f>
        <v>5.0329714827863024</v>
      </c>
      <c r="O31" s="72">
        <f>IF(RES_hh_tesh_in!O31=0,0,RES_hh_tesh_in!O31/RES_summary!O$21)</f>
        <v>5.2428714060744186</v>
      </c>
      <c r="P31" s="72">
        <f>IF(RES_hh_tesh_in!P31=0,0,RES_hh_tesh_in!P31/RES_summary!P$21)</f>
        <v>5.6788933104881725</v>
      </c>
      <c r="Q31" s="72">
        <f>IF(RES_hh_tesh_in!Q31=0,0,RES_hh_tesh_in!Q31/RES_summary!Q$21)</f>
        <v>5.4731767033265601</v>
      </c>
      <c r="R31" s="72">
        <f>IF(RES_hh_tesh_in!R31=0,0,RES_hh_tesh_in!R31/RES_summary!R$21)</f>
        <v>5.064935971110792</v>
      </c>
      <c r="S31" s="72">
        <f>IF(RES_hh_tesh_in!S31=0,0,RES_hh_tesh_in!S31/RES_summary!S$21)</f>
        <v>4.7705157082129261</v>
      </c>
      <c r="T31" s="72">
        <f>IF(RES_hh_tesh_in!T31=0,0,RES_hh_tesh_in!T31/RES_summary!T$21)</f>
        <v>4.5043798306408007</v>
      </c>
      <c r="U31" s="72">
        <f>IF(RES_hh_tesh_in!U31=0,0,RES_hh_tesh_in!U31/RES_summary!U$21)</f>
        <v>4.3793174348513597</v>
      </c>
      <c r="V31" s="72">
        <f>IF(RES_hh_tesh_in!V31=0,0,RES_hh_tesh_in!V31/RES_summary!V$21)</f>
        <v>5.4458207059319683</v>
      </c>
      <c r="W31" s="72">
        <f>IF(RES_hh_tesh_in!W31=0,0,RES_hh_tesh_in!W31/RES_summary!W$21)</f>
        <v>5.5963258513856218</v>
      </c>
      <c r="X31" s="72">
        <f>IF(RES_hh_tesh_in!X31=0,0,RES_hh_tesh_in!X31/RES_summary!X$21)</f>
        <v>4.5391266022303878</v>
      </c>
      <c r="Y31" s="72">
        <f>IF(RES_hh_tesh_in!Y31=0,0,RES_hh_tesh_in!Y31/RES_summary!Y$21)</f>
        <v>4.0816081836159412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6.3857748801484027</v>
      </c>
      <c r="D32" s="77">
        <f>IF(RES_hh_tesh_in!D32=0,0,RES_hh_tesh_in!D32/RES_summary!D$21)</f>
        <v>5.2052032229604377</v>
      </c>
      <c r="E32" s="77">
        <f>IF(RES_hh_tesh_in!E32=0,0,RES_hh_tesh_in!E32/RES_summary!E$21)</f>
        <v>8.1900688481727517</v>
      </c>
      <c r="F32" s="77">
        <f>IF(RES_hh_tesh_in!F32=0,0,RES_hh_tesh_in!F32/RES_summary!F$21)</f>
        <v>7.2514318967418925</v>
      </c>
      <c r="G32" s="77">
        <f>IF(RES_hh_tesh_in!G32=0,0,RES_hh_tesh_in!G32/RES_summary!G$21)</f>
        <v>6.6026053905613002</v>
      </c>
      <c r="H32" s="77">
        <f>IF(RES_hh_tesh_in!H32=0,0,RES_hh_tesh_in!H32/RES_summary!H$21)</f>
        <v>6.8256797737504522</v>
      </c>
      <c r="I32" s="77">
        <f>IF(RES_hh_tesh_in!I32=0,0,RES_hh_tesh_in!I32/RES_summary!I$21)</f>
        <v>6.4637159742465382</v>
      </c>
      <c r="J32" s="77">
        <f>IF(RES_hh_tesh_in!J32=0,0,RES_hh_tesh_in!J32/RES_summary!J$21)</f>
        <v>7.1439489194463466</v>
      </c>
      <c r="K32" s="77">
        <f>IF(RES_hh_tesh_in!K32=0,0,RES_hh_tesh_in!K32/RES_summary!K$21)</f>
        <v>5.1545119691303265</v>
      </c>
      <c r="L32" s="77">
        <f>IF(RES_hh_tesh_in!L32=0,0,RES_hh_tesh_in!L32/RES_summary!L$21)</f>
        <v>4.7948008969731095</v>
      </c>
      <c r="M32" s="77">
        <f>IF(RES_hh_tesh_in!M32=0,0,RES_hh_tesh_in!M32/RES_summary!M$21)</f>
        <v>4.8519982509641935</v>
      </c>
      <c r="N32" s="77">
        <f>IF(RES_hh_tesh_in!N32=0,0,RES_hh_tesh_in!N32/RES_summary!N$21)</f>
        <v>4.9617082766122804</v>
      </c>
      <c r="O32" s="77">
        <f>IF(RES_hh_tesh_in!O32=0,0,RES_hh_tesh_in!O32/RES_summary!O$21)</f>
        <v>5.2087054108534412</v>
      </c>
      <c r="P32" s="77">
        <f>IF(RES_hh_tesh_in!P32=0,0,RES_hh_tesh_in!P32/RES_summary!P$21)</f>
        <v>5.6598084722101945</v>
      </c>
      <c r="Q32" s="77">
        <f>IF(RES_hh_tesh_in!Q32=0,0,RES_hh_tesh_in!Q32/RES_summary!Q$21)</f>
        <v>5.4840254393287431</v>
      </c>
      <c r="R32" s="77">
        <f>IF(RES_hh_tesh_in!R32=0,0,RES_hh_tesh_in!R32/RES_summary!R$21)</f>
        <v>5.0422698296729989</v>
      </c>
      <c r="S32" s="77">
        <f>IF(RES_hh_tesh_in!S32=0,0,RES_hh_tesh_in!S32/RES_summary!S$21)</f>
        <v>4.7948989823325912</v>
      </c>
      <c r="T32" s="77">
        <f>IF(RES_hh_tesh_in!T32=0,0,RES_hh_tesh_in!T32/RES_summary!T$21)</f>
        <v>4.5731437643977895</v>
      </c>
      <c r="U32" s="77">
        <f>IF(RES_hh_tesh_in!U32=0,0,RES_hh_tesh_in!U32/RES_summary!U$21)</f>
        <v>4.3901281374458225</v>
      </c>
      <c r="V32" s="77">
        <f>IF(RES_hh_tesh_in!V32=0,0,RES_hh_tesh_in!V32/RES_summary!V$21)</f>
        <v>5.3697918855005771</v>
      </c>
      <c r="W32" s="77">
        <f>IF(RES_hh_tesh_in!W32=0,0,RES_hh_tesh_in!W32/RES_summary!W$21)</f>
        <v>5.4252815385528832</v>
      </c>
      <c r="X32" s="77">
        <f>IF(RES_hh_tesh_in!X32=0,0,RES_hh_tesh_in!X32/RES_summary!X$21)</f>
        <v>4.5582251406096033</v>
      </c>
      <c r="Y32" s="77">
        <f>IF(RES_hh_tesh_in!Y32=0,0,RES_hh_tesh_in!Y32/RES_summary!Y$21)</f>
        <v>4.2229358400357428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19.41178518740643</v>
      </c>
      <c r="D3" s="65">
        <f>IF(RES_hh_emih_in!D3=0,0,RES_hh_emih_in!D3/RES_summary!D$21)</f>
        <v>23.016646753669058</v>
      </c>
      <c r="E3" s="65">
        <f>IF(RES_hh_emih_in!E3=0,0,RES_hh_emih_in!E3/RES_summary!E$21)</f>
        <v>28.951957077110329</v>
      </c>
      <c r="F3" s="65">
        <f>IF(RES_hh_emih_in!F3=0,0,RES_hh_emih_in!F3/RES_summary!F$21)</f>
        <v>20.672726801767098</v>
      </c>
      <c r="G3" s="65">
        <f>IF(RES_hh_emih_in!G3=0,0,RES_hh_emih_in!G3/RES_summary!G$21)</f>
        <v>4.4224038503002037</v>
      </c>
      <c r="H3" s="65">
        <f>IF(RES_hh_emih_in!H3=0,0,RES_hh_emih_in!H3/RES_summary!H$21)</f>
        <v>4.8826513193702263</v>
      </c>
      <c r="I3" s="65">
        <f>IF(RES_hh_emih_in!I3=0,0,RES_hh_emih_in!I3/RES_summary!I$21)</f>
        <v>3.5698044083274252</v>
      </c>
      <c r="J3" s="65">
        <f>IF(RES_hh_emih_in!J3=0,0,RES_hh_emih_in!J3/RES_summary!J$21)</f>
        <v>15.320082871224209</v>
      </c>
      <c r="K3" s="65">
        <f>IF(RES_hh_emih_in!K3=0,0,RES_hh_emih_in!K3/RES_summary!K$21)</f>
        <v>14.127542839028687</v>
      </c>
      <c r="L3" s="65">
        <f>IF(RES_hh_emih_in!L3=0,0,RES_hh_emih_in!L3/RES_summary!L$21)</f>
        <v>14.973310097116428</v>
      </c>
      <c r="M3" s="65">
        <f>IF(RES_hh_emih_in!M3=0,0,RES_hh_emih_in!M3/RES_summary!M$21)</f>
        <v>9.3794508186361867</v>
      </c>
      <c r="N3" s="65">
        <f>IF(RES_hh_emih_in!N3=0,0,RES_hh_emih_in!N3/RES_summary!N$21)</f>
        <v>7.6660837941670472</v>
      </c>
      <c r="O3" s="65">
        <f>IF(RES_hh_emih_in!O3=0,0,RES_hh_emih_in!O3/RES_summary!O$21)</f>
        <v>5.4628669799565568</v>
      </c>
      <c r="P3" s="65">
        <f>IF(RES_hh_emih_in!P3=0,0,RES_hh_emih_in!P3/RES_summary!P$21)</f>
        <v>2.6220067825862925</v>
      </c>
      <c r="Q3" s="65">
        <f>IF(RES_hh_emih_in!Q3=0,0,RES_hh_emih_in!Q3/RES_summary!Q$21)</f>
        <v>4.5745576303118893</v>
      </c>
      <c r="R3" s="65">
        <f>IF(RES_hh_emih_in!R3=0,0,RES_hh_emih_in!R3/RES_summary!R$21)</f>
        <v>5.8585176034907747</v>
      </c>
      <c r="S3" s="65">
        <f>IF(RES_hh_emih_in!S3=0,0,RES_hh_emih_in!S3/RES_summary!S$21)</f>
        <v>8.4414982951881274</v>
      </c>
      <c r="T3" s="65">
        <f>IF(RES_hh_emih_in!T3=0,0,RES_hh_emih_in!T3/RES_summary!T$21)</f>
        <v>7.6460530364756103</v>
      </c>
      <c r="U3" s="65">
        <f>IF(RES_hh_emih_in!U3=0,0,RES_hh_emih_in!U3/RES_summary!U$21)</f>
        <v>5.4298014307382951</v>
      </c>
      <c r="V3" s="65">
        <f>IF(RES_hh_emih_in!V3=0,0,RES_hh_emih_in!V3/RES_summary!V$21)</f>
        <v>3.6170028249312951</v>
      </c>
      <c r="W3" s="65">
        <f>IF(RES_hh_emih_in!W3=0,0,RES_hh_emih_in!W3/RES_summary!W$21)</f>
        <v>3.495607372857525</v>
      </c>
      <c r="X3" s="65">
        <f>IF(RES_hh_emih_in!X3=0,0,RES_hh_emih_in!X3/RES_summary!X$21)</f>
        <v>3.6129097246160731</v>
      </c>
      <c r="Y3" s="65">
        <f>IF(RES_hh_emih_in!Y3=0,0,RES_hh_emih_in!Y3/RES_summary!Y$21)</f>
        <v>3.1729738259474556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17.0603096260078</v>
      </c>
      <c r="D4" s="69">
        <f>IF(RES_hh_emih_in!D4=0,0,RES_hh_emih_in!D4/RES_summary!D$21)</f>
        <v>19.778781872108841</v>
      </c>
      <c r="E4" s="69">
        <f>IF(RES_hh_emih_in!E4=0,0,RES_hh_emih_in!E4/RES_summary!E$21)</f>
        <v>26.191180089701739</v>
      </c>
      <c r="F4" s="69">
        <f>IF(RES_hh_emih_in!F4=0,0,RES_hh_emih_in!F4/RES_summary!F$21)</f>
        <v>18.28540058218551</v>
      </c>
      <c r="G4" s="69">
        <f>IF(RES_hh_emih_in!G4=0,0,RES_hh_emih_in!G4/RES_summary!G$21)</f>
        <v>2.6638868712692485</v>
      </c>
      <c r="H4" s="69">
        <f>IF(RES_hh_emih_in!H4=0,0,RES_hh_emih_in!H4/RES_summary!H$21)</f>
        <v>3.3686505187957643</v>
      </c>
      <c r="I4" s="69">
        <f>IF(RES_hh_emih_in!I4=0,0,RES_hh_emih_in!I4/RES_summary!I$21)</f>
        <v>2.1273481237318044</v>
      </c>
      <c r="J4" s="69">
        <f>IF(RES_hh_emih_in!J4=0,0,RES_hh_emih_in!J4/RES_summary!J$21)</f>
        <v>12.65780207037975</v>
      </c>
      <c r="K4" s="69">
        <f>IF(RES_hh_emih_in!K4=0,0,RES_hh_emih_in!K4/RES_summary!K$21)</f>
        <v>11.355250144317242</v>
      </c>
      <c r="L4" s="69">
        <f>IF(RES_hh_emih_in!L4=0,0,RES_hh_emih_in!L4/RES_summary!L$21)</f>
        <v>12.419068507708705</v>
      </c>
      <c r="M4" s="69">
        <f>IF(RES_hh_emih_in!M4=0,0,RES_hh_emih_in!M4/RES_summary!M$21)</f>
        <v>7.4713760459475811</v>
      </c>
      <c r="N4" s="69">
        <f>IF(RES_hh_emih_in!N4=0,0,RES_hh_emih_in!N4/RES_summary!N$21)</f>
        <v>5.9196186480480604</v>
      </c>
      <c r="O4" s="69">
        <f>IF(RES_hh_emih_in!O4=0,0,RES_hh_emih_in!O4/RES_summary!O$21)</f>
        <v>3.990230022334309</v>
      </c>
      <c r="P4" s="69">
        <f>IF(RES_hh_emih_in!P4=0,0,RES_hh_emih_in!P4/RES_summary!P$21)</f>
        <v>1.3895868157217801</v>
      </c>
      <c r="Q4" s="69">
        <f>IF(RES_hh_emih_in!Q4=0,0,RES_hh_emih_in!Q4/RES_summary!Q$21)</f>
        <v>2.951734784732178</v>
      </c>
      <c r="R4" s="69">
        <f>IF(RES_hh_emih_in!R4=0,0,RES_hh_emih_in!R4/RES_summary!R$21)</f>
        <v>4.103372177547711</v>
      </c>
      <c r="S4" s="69">
        <f>IF(RES_hh_emih_in!S4=0,0,RES_hh_emih_in!S4/RES_summary!S$21)</f>
        <v>6.5642708091112869</v>
      </c>
      <c r="T4" s="69">
        <f>IF(RES_hh_emih_in!T4=0,0,RES_hh_emih_in!T4/RES_summary!T$21)</f>
        <v>5.9580603072784726</v>
      </c>
      <c r="U4" s="69">
        <f>IF(RES_hh_emih_in!U4=0,0,RES_hh_emih_in!U4/RES_summary!U$21)</f>
        <v>4.0268973130223653</v>
      </c>
      <c r="V4" s="69">
        <f>IF(RES_hh_emih_in!V4=0,0,RES_hh_emih_in!V4/RES_summary!V$21)</f>
        <v>2.3408469998108474</v>
      </c>
      <c r="W4" s="69">
        <f>IF(RES_hh_emih_in!W4=0,0,RES_hh_emih_in!W4/RES_summary!W$21)</f>
        <v>2.477281340926698</v>
      </c>
      <c r="X4" s="69">
        <f>IF(RES_hh_emih_in!X4=0,0,RES_hh_emih_in!X4/RES_summary!X$21)</f>
        <v>2.5018440092093814</v>
      </c>
      <c r="Y4" s="69">
        <f>IF(RES_hh_emih_in!Y4=0,0,RES_hh_emih_in!Y4/RES_summary!Y$21)</f>
        <v>2.1464205657217659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34.843350876987678</v>
      </c>
      <c r="D6" s="72">
        <f>IF(RES_hh_emih_in!D6=0,0,RES_hh_emih_in!D6/RES_summary!D$21)</f>
        <v>40.535580186720644</v>
      </c>
      <c r="E6" s="72">
        <f>IF(RES_hh_emih_in!E6=0,0,RES_hh_emih_in!E6/RES_summary!E$21)</f>
        <v>51.257827870074145</v>
      </c>
      <c r="F6" s="72">
        <f>IF(RES_hh_emih_in!F6=0,0,RES_hh_emih_in!F6/RES_summary!F$21)</f>
        <v>41.454512189543038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33.908076732344895</v>
      </c>
      <c r="J6" s="72">
        <f>IF(RES_hh_emih_in!J6=0,0,RES_hh_emih_in!J6/RES_summary!J$21)</f>
        <v>45.513729411348706</v>
      </c>
      <c r="K6" s="72">
        <f>IF(RES_hh_emih_in!K6=0,0,RES_hh_emih_in!K6/RES_summary!K$21)</f>
        <v>31.381415261634373</v>
      </c>
      <c r="L6" s="72">
        <f>IF(RES_hh_emih_in!L6=0,0,RES_hh_emih_in!L6/RES_summary!L$21)</f>
        <v>31.386711867178555</v>
      </c>
      <c r="M6" s="72">
        <f>IF(RES_hh_emih_in!M6=0,0,RES_hh_emih_in!M6/RES_summary!M$21)</f>
        <v>34.200774978513806</v>
      </c>
      <c r="N6" s="72">
        <f>IF(RES_hh_emih_in!N6=0,0,RES_hh_emih_in!N6/RES_summary!N$21)</f>
        <v>31.299391118458601</v>
      </c>
      <c r="O6" s="72">
        <f>IF(RES_hh_emih_in!O6=0,0,RES_hh_emih_in!O6/RES_summary!O$21)</f>
        <v>22.488324744831036</v>
      </c>
      <c r="P6" s="72">
        <f>IF(RES_hh_emih_in!P6=0,0,RES_hh_emih_in!P6/RES_summary!P$21)</f>
        <v>12.367722599108996</v>
      </c>
      <c r="Q6" s="72">
        <f>IF(RES_hh_emih_in!Q6=0,0,RES_hh_emih_in!Q6/RES_summary!Q$21)</f>
        <v>25.188280861347742</v>
      </c>
      <c r="R6" s="72">
        <f>IF(RES_hh_emih_in!R6=0,0,RES_hh_emih_in!R6/RES_summary!R$21)</f>
        <v>23.180887241360438</v>
      </c>
      <c r="S6" s="72">
        <f>IF(RES_hh_emih_in!S6=0,0,RES_hh_emih_in!S6/RES_summary!S$21)</f>
        <v>22.454564572189568</v>
      </c>
      <c r="T6" s="72">
        <f>IF(RES_hh_emih_in!T6=0,0,RES_hh_emih_in!T6/RES_summary!T$21)</f>
        <v>17.869244995158756</v>
      </c>
      <c r="U6" s="72">
        <f>IF(RES_hh_emih_in!U6=0,0,RES_hh_emih_in!U6/RES_summary!U$21)</f>
        <v>0</v>
      </c>
      <c r="V6" s="72">
        <f>IF(RES_hh_emih_in!V6=0,0,RES_hh_emih_in!V6/RES_summary!V$21)</f>
        <v>10.695167450012855</v>
      </c>
      <c r="W6" s="72">
        <f>IF(RES_hh_emih_in!W6=0,0,RES_hh_emih_in!W6/RES_summary!W$21)</f>
        <v>14.060794167646414</v>
      </c>
      <c r="X6" s="72">
        <f>IF(RES_hh_emih_in!X6=0,0,RES_hh_emih_in!X6/RES_summary!X$21)</f>
        <v>11.794331482735418</v>
      </c>
      <c r="Y6" s="72">
        <f>IF(RES_hh_emih_in!Y6=0,0,RES_hh_emih_in!Y6/RES_summary!Y$21)</f>
        <v>9.0999821540349632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44.11507627141183</v>
      </c>
      <c r="D7" s="72">
        <f>IF(RES_hh_emih_in!D7=0,0,RES_hh_emih_in!D7/RES_summary!D$21)</f>
        <v>51.314317874064734</v>
      </c>
      <c r="E7" s="72">
        <f>IF(RES_hh_emih_in!E7=0,0,RES_hh_emih_in!E7/RES_summary!E$21)</f>
        <v>55.49807310989906</v>
      </c>
      <c r="F7" s="72">
        <f>IF(RES_hh_emih_in!F7=0,0,RES_hh_emih_in!F7/RES_summary!F$21)</f>
        <v>52.909029149251147</v>
      </c>
      <c r="G7" s="72">
        <f>IF(RES_hh_emih_in!G7=0,0,RES_hh_emih_in!G7/RES_summary!G$21)</f>
        <v>0</v>
      </c>
      <c r="H7" s="72">
        <f>IF(RES_hh_emih_in!H7=0,0,RES_hh_emih_in!H7/RES_summary!H$21)</f>
        <v>50.118207120056788</v>
      </c>
      <c r="I7" s="72">
        <f>IF(RES_hh_emih_in!I7=0,0,RES_hh_emih_in!I7/RES_summary!I$21)</f>
        <v>0</v>
      </c>
      <c r="J7" s="72">
        <f>IF(RES_hh_emih_in!J7=0,0,RES_hh_emih_in!J7/RES_summary!J$21)</f>
        <v>44.388007160368133</v>
      </c>
      <c r="K7" s="72">
        <f>IF(RES_hh_emih_in!K7=0,0,RES_hh_emih_in!K7/RES_summary!K$21)</f>
        <v>42.728967133700635</v>
      </c>
      <c r="L7" s="72">
        <f>IF(RES_hh_emih_in!L7=0,0,RES_hh_emih_in!L7/RES_summary!L$21)</f>
        <v>45.359238408181689</v>
      </c>
      <c r="M7" s="72">
        <f>IF(RES_hh_emih_in!M7=0,0,RES_hh_emih_in!M7/RES_summary!M$21)</f>
        <v>37.406136803092856</v>
      </c>
      <c r="N7" s="72">
        <f>IF(RES_hh_emih_in!N7=0,0,RES_hh_emih_in!N7/RES_summary!N$21)</f>
        <v>34.834214985709167</v>
      </c>
      <c r="O7" s="72">
        <f>IF(RES_hh_emih_in!O7=0,0,RES_hh_emih_in!O7/RES_summary!O$21)</f>
        <v>31.126935753644048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22.539205422616796</v>
      </c>
      <c r="T7" s="72">
        <f>IF(RES_hh_emih_in!T7=0,0,RES_hh_emih_in!T7/RES_summary!T$21)</f>
        <v>20.249523520748511</v>
      </c>
      <c r="U7" s="72">
        <f>IF(RES_hh_emih_in!U7=0,0,RES_hh_emih_in!U7/RES_summary!U$21)</f>
        <v>19.768575659341252</v>
      </c>
      <c r="V7" s="72">
        <f>IF(RES_hh_emih_in!V7=0,0,RES_hh_emih_in!V7/RES_summary!V$21)</f>
        <v>20.788577431127834</v>
      </c>
      <c r="W7" s="72">
        <f>IF(RES_hh_emih_in!W7=0,0,RES_hh_emih_in!W7/RES_summary!W$21)</f>
        <v>14.999723594260836</v>
      </c>
      <c r="X7" s="72">
        <f>IF(RES_hh_emih_in!X7=0,0,RES_hh_emih_in!X7/RES_summary!X$21)</f>
        <v>14.222333335270326</v>
      </c>
      <c r="Y7" s="72">
        <f>IF(RES_hh_emih_in!Y7=0,0,RES_hh_emih_in!Y7/RES_summary!Y$21)</f>
        <v>11.167186694147002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35.169818673597646</v>
      </c>
      <c r="D8" s="72">
        <f>IF(RES_hh_emih_in!D8=0,0,RES_hh_emih_in!D8/RES_summary!D$21)</f>
        <v>32.971400929464693</v>
      </c>
      <c r="E8" s="72">
        <f>IF(RES_hh_emih_in!E8=0,0,RES_hh_emih_in!E8/RES_summary!E$21)</f>
        <v>36.594290917987365</v>
      </c>
      <c r="F8" s="72">
        <f>IF(RES_hh_emih_in!F8=0,0,RES_hh_emih_in!F8/RES_summary!F$21)</f>
        <v>37.041499310194602</v>
      </c>
      <c r="G8" s="72">
        <f>IF(RES_hh_emih_in!G8=0,0,RES_hh_emih_in!G8/RES_summary!G$21)</f>
        <v>36.455560475131669</v>
      </c>
      <c r="H8" s="72">
        <f>IF(RES_hh_emih_in!H8=0,0,RES_hh_emih_in!H8/RES_summary!H$21)</f>
        <v>32.480284494492871</v>
      </c>
      <c r="I8" s="72">
        <f>IF(RES_hh_emih_in!I8=0,0,RES_hh_emih_in!I8/RES_summary!I$21)</f>
        <v>28.659206665000468</v>
      </c>
      <c r="J8" s="72">
        <f>IF(RES_hh_emih_in!J8=0,0,RES_hh_emih_in!J8/RES_summary!J$21)</f>
        <v>31.267906007729451</v>
      </c>
      <c r="K8" s="72">
        <f>IF(RES_hh_emih_in!K8=0,0,RES_hh_emih_in!K8/RES_summary!K$21)</f>
        <v>29.736656464101959</v>
      </c>
      <c r="L8" s="72">
        <f>IF(RES_hh_emih_in!L8=0,0,RES_hh_emih_in!L8/RES_summary!L$21)</f>
        <v>29.474607018312902</v>
      </c>
      <c r="M8" s="72">
        <f>IF(RES_hh_emih_in!M8=0,0,RES_hh_emih_in!M8/RES_summary!M$21)</f>
        <v>26.335863052097611</v>
      </c>
      <c r="N8" s="72">
        <f>IF(RES_hh_emih_in!N8=0,0,RES_hh_emih_in!N8/RES_summary!N$21)</f>
        <v>25.323626894437567</v>
      </c>
      <c r="O8" s="72">
        <f>IF(RES_hh_emih_in!O8=0,0,RES_hh_emih_in!O8/RES_summary!O$21)</f>
        <v>23.313189761043745</v>
      </c>
      <c r="P8" s="72">
        <f>IF(RES_hh_emih_in!P8=0,0,RES_hh_emih_in!P8/RES_summary!P$21)</f>
        <v>16.238934088309893</v>
      </c>
      <c r="Q8" s="72">
        <f>IF(RES_hh_emih_in!Q8=0,0,RES_hh_emih_in!Q8/RES_summary!Q$21)</f>
        <v>17.724229026115339</v>
      </c>
      <c r="R8" s="72">
        <f>IF(RES_hh_emih_in!R8=0,0,RES_hh_emih_in!R8/RES_summary!R$21)</f>
        <v>17.942869257087288</v>
      </c>
      <c r="S8" s="72">
        <f>IF(RES_hh_emih_in!S8=0,0,RES_hh_emih_in!S8/RES_summary!S$21)</f>
        <v>16.818452397170425</v>
      </c>
      <c r="T8" s="72">
        <f>IF(RES_hh_emih_in!T8=0,0,RES_hh_emih_in!T8/RES_summary!T$21)</f>
        <v>14.396238069511712</v>
      </c>
      <c r="U8" s="72">
        <f>IF(RES_hh_emih_in!U8=0,0,RES_hh_emih_in!U8/RES_summary!U$21)</f>
        <v>12.989320883962499</v>
      </c>
      <c r="V8" s="72">
        <f>IF(RES_hh_emih_in!V8=0,0,RES_hh_emih_in!V8/RES_summary!V$21)</f>
        <v>11.894960758737922</v>
      </c>
      <c r="W8" s="72">
        <f>IF(RES_hh_emih_in!W8=0,0,RES_hh_emih_in!W8/RES_summary!W$21)</f>
        <v>11.670744126539093</v>
      </c>
      <c r="X8" s="72">
        <f>IF(RES_hh_emih_in!X8=0,0,RES_hh_emih_in!X8/RES_summary!X$21)</f>
        <v>9.1392836883990647</v>
      </c>
      <c r="Y8" s="72">
        <f>IF(RES_hh_emih_in!Y8=0,0,RES_hh_emih_in!Y8/RES_summary!Y$21)</f>
        <v>6.6816727993595348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1.3630013801485492</v>
      </c>
      <c r="D17" s="69">
        <f>IF(RES_hh_emih_in!D17=0,0,RES_hh_emih_in!D17/RES_summary!D$21)</f>
        <v>2.0633783760109345</v>
      </c>
      <c r="E17" s="69">
        <f>IF(RES_hh_emih_in!E17=0,0,RES_hh_emih_in!E17/RES_summary!E$21)</f>
        <v>1.8078817162577197</v>
      </c>
      <c r="F17" s="69">
        <f>IF(RES_hh_emih_in!F17=0,0,RES_hh_emih_in!F17/RES_summary!F$21)</f>
        <v>1.4829842067684702</v>
      </c>
      <c r="G17" s="69">
        <f>IF(RES_hh_emih_in!G17=0,0,RES_hh_emih_in!G17/RES_summary!G$21)</f>
        <v>0.66712767240285697</v>
      </c>
      <c r="H17" s="69">
        <f>IF(RES_hh_emih_in!H17=0,0,RES_hh_emih_in!H17/RES_summary!H$21)</f>
        <v>0.6192472743286429</v>
      </c>
      <c r="I17" s="69">
        <f>IF(RES_hh_emih_in!I17=0,0,RES_hh_emih_in!I17/RES_summary!I$21)</f>
        <v>0.53226778784144402</v>
      </c>
      <c r="J17" s="69">
        <f>IF(RES_hh_emih_in!J17=0,0,RES_hh_emih_in!J17/RES_summary!J$21)</f>
        <v>1.7230875352160777</v>
      </c>
      <c r="K17" s="69">
        <f>IF(RES_hh_emih_in!K17=0,0,RES_hh_emih_in!K17/RES_summary!K$21)</f>
        <v>1.6116498878921994</v>
      </c>
      <c r="L17" s="69">
        <f>IF(RES_hh_emih_in!L17=0,0,RES_hh_emih_in!L17/RES_summary!L$21)</f>
        <v>1.7194569481024764</v>
      </c>
      <c r="M17" s="69">
        <f>IF(RES_hh_emih_in!M17=0,0,RES_hh_emih_in!M17/RES_summary!M$21)</f>
        <v>1.1748786902969679</v>
      </c>
      <c r="N17" s="69">
        <f>IF(RES_hh_emih_in!N17=0,0,RES_hh_emih_in!N17/RES_summary!N$21)</f>
        <v>1.1173777323632577</v>
      </c>
      <c r="O17" s="69">
        <f>IF(RES_hh_emih_in!O17=0,0,RES_hh_emih_in!O17/RES_summary!O$21)</f>
        <v>0.8155610148618464</v>
      </c>
      <c r="P17" s="69">
        <f>IF(RES_hh_emih_in!P17=0,0,RES_hh_emih_in!P17/RES_summary!P$21)</f>
        <v>0.51137853197679772</v>
      </c>
      <c r="Q17" s="69">
        <f>IF(RES_hh_emih_in!Q17=0,0,RES_hh_emih_in!Q17/RES_summary!Q$21)</f>
        <v>0.92727988943250073</v>
      </c>
      <c r="R17" s="69">
        <f>IF(RES_hh_emih_in!R17=0,0,RES_hh_emih_in!R17/RES_summary!R$21)</f>
        <v>1.0805170004618254</v>
      </c>
      <c r="S17" s="69">
        <f>IF(RES_hh_emih_in!S17=0,0,RES_hh_emih_in!S17/RES_summary!S$21)</f>
        <v>1.213626797841155</v>
      </c>
      <c r="T17" s="69">
        <f>IF(RES_hh_emih_in!T17=0,0,RES_hh_emih_in!T17/RES_summary!T$21)</f>
        <v>1.1479027823633394</v>
      </c>
      <c r="U17" s="69">
        <f>IF(RES_hh_emih_in!U17=0,0,RES_hh_emih_in!U17/RES_summary!U$21)</f>
        <v>0.94917615948445166</v>
      </c>
      <c r="V17" s="69">
        <f>IF(RES_hh_emih_in!V17=0,0,RES_hh_emih_in!V17/RES_summary!V$21)</f>
        <v>0.69998568968577657</v>
      </c>
      <c r="W17" s="69">
        <f>IF(RES_hh_emih_in!W17=0,0,RES_hh_emih_in!W17/RES_summary!W$21)</f>
        <v>0.55740352075788779</v>
      </c>
      <c r="X17" s="69">
        <f>IF(RES_hh_emih_in!X17=0,0,RES_hh_emih_in!X17/RES_summary!X$21)</f>
        <v>0.78517134918516773</v>
      </c>
      <c r="Y17" s="69">
        <f>IF(RES_hh_emih_in!Y17=0,0,RES_hh_emih_in!Y17/RES_summary!Y$21)</f>
        <v>0.72359388700641813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5.6985003529648672</v>
      </c>
      <c r="D19" s="72">
        <f>IF(RES_hh_emih_in!D19=0,0,RES_hh_emih_in!D19/RES_summary!D$21)</f>
        <v>7.3110401503251357</v>
      </c>
      <c r="E19" s="72">
        <f>IF(RES_hh_emih_in!E19=0,0,RES_hh_emih_in!E19/RES_summary!E$21)</f>
        <v>6.7392243500616962</v>
      </c>
      <c r="F19" s="72">
        <f>IF(RES_hh_emih_in!F19=0,0,RES_hh_emih_in!F19/RES_summary!F$21)</f>
        <v>6.5950265283714486</v>
      </c>
      <c r="G19" s="72">
        <f>IF(RES_hh_emih_in!G19=0,0,RES_hh_emih_in!G19/RES_summary!G$21)</f>
        <v>7.179633029386534</v>
      </c>
      <c r="H19" s="72">
        <f>IF(RES_hh_emih_in!H19=0,0,RES_hh_emih_in!H19/RES_summary!H$21)</f>
        <v>6.6739258818493701</v>
      </c>
      <c r="I19" s="72">
        <f>IF(RES_hh_emih_in!I19=0,0,RES_hh_emih_in!I19/RES_summary!I$21)</f>
        <v>6.6393232393277746</v>
      </c>
      <c r="J19" s="72">
        <f>IF(RES_hh_emih_in!J19=0,0,RES_hh_emih_in!J19/RES_summary!J$21)</f>
        <v>7.3420698564631497</v>
      </c>
      <c r="K19" s="72">
        <f>IF(RES_hh_emih_in!K19=0,0,RES_hh_emih_in!K19/RES_summary!K$21)</f>
        <v>6.9935831235489365</v>
      </c>
      <c r="L19" s="72">
        <f>IF(RES_hh_emih_in!L19=0,0,RES_hh_emih_in!L19/RES_summary!L$21)</f>
        <v>6.760415079980203</v>
      </c>
      <c r="M19" s="72">
        <f>IF(RES_hh_emih_in!M19=0,0,RES_hh_emih_in!M19/RES_summary!M$21)</f>
        <v>7.7883747736378863</v>
      </c>
      <c r="N19" s="72">
        <f>IF(RES_hh_emih_in!N19=0,0,RES_hh_emih_in!N19/RES_summary!N$21)</f>
        <v>7.2215099364242485</v>
      </c>
      <c r="O19" s="72">
        <f>IF(RES_hh_emih_in!O19=0,0,RES_hh_emih_in!O19/RES_summary!O$21)</f>
        <v>6.0164380946286951</v>
      </c>
      <c r="P19" s="72">
        <f>IF(RES_hh_emih_in!P19=0,0,RES_hh_emih_in!P19/RES_summary!P$21)</f>
        <v>4.7864763306287958</v>
      </c>
      <c r="Q19" s="72">
        <f>IF(RES_hh_emih_in!Q19=0,0,RES_hh_emih_in!Q19/RES_summary!Q$21)</f>
        <v>7.1027445383480048</v>
      </c>
      <c r="R19" s="72">
        <f>IF(RES_hh_emih_in!R19=0,0,RES_hh_emih_in!R19/RES_summary!R$21)</f>
        <v>5.7039964979517066</v>
      </c>
      <c r="S19" s="72">
        <f>IF(RES_hh_emih_in!S19=0,0,RES_hh_emih_in!S19/RES_summary!S$21)</f>
        <v>5.7743962412185237</v>
      </c>
      <c r="T19" s="72">
        <f>IF(RES_hh_emih_in!T19=0,0,RES_hh_emih_in!T19/RES_summary!T$21)</f>
        <v>5.2107087871075271</v>
      </c>
      <c r="U19" s="72">
        <f>IF(RES_hh_emih_in!U19=0,0,RES_hh_emih_in!U19/RES_summary!U$21)</f>
        <v>5.3660408816616112</v>
      </c>
      <c r="V19" s="72">
        <f>IF(RES_hh_emih_in!V19=0,0,RES_hh_emih_in!V19/RES_summary!V$21)</f>
        <v>3.3721447153234387</v>
      </c>
      <c r="W19" s="72">
        <f>IF(RES_hh_emih_in!W19=0,0,RES_hh_emih_in!W19/RES_summary!W$21)</f>
        <v>3.8308823456075713</v>
      </c>
      <c r="X19" s="72">
        <f>IF(RES_hh_emih_in!X19=0,0,RES_hh_emih_in!X19/RES_summary!X$21)</f>
        <v>4.3899013939235738</v>
      </c>
      <c r="Y19" s="72">
        <f>IF(RES_hh_emih_in!Y19=0,0,RES_hh_emih_in!Y19/RES_summary!Y$21)</f>
        <v>4.0481639390267734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6.4272215065528497</v>
      </c>
      <c r="D20" s="72">
        <f>IF(RES_hh_emih_in!D20=0,0,RES_hh_emih_in!D20/RES_summary!D$21)</f>
        <v>8.6486815457221606</v>
      </c>
      <c r="E20" s="72">
        <f>IF(RES_hh_emih_in!E20=0,0,RES_hh_emih_in!E20/RES_summary!E$21)</f>
        <v>9.4714637425355548</v>
      </c>
      <c r="F20" s="72">
        <f>IF(RES_hh_emih_in!F20=0,0,RES_hh_emih_in!F20/RES_summary!F$21)</f>
        <v>9.7085734382916087</v>
      </c>
      <c r="G20" s="72">
        <f>IF(RES_hh_emih_in!G20=0,0,RES_hh_emih_in!G20/RES_summary!G$21)</f>
        <v>0</v>
      </c>
      <c r="H20" s="72">
        <f>IF(RES_hh_emih_in!H20=0,0,RES_hh_emih_in!H20/RES_summary!H$21)</f>
        <v>10.439181197611587</v>
      </c>
      <c r="I20" s="72">
        <f>IF(RES_hh_emih_in!I20=0,0,RES_hh_emih_in!I20/RES_summary!I$21)</f>
        <v>0</v>
      </c>
      <c r="J20" s="72">
        <f>IF(RES_hh_emih_in!J20=0,0,RES_hh_emih_in!J20/RES_summary!J$21)</f>
        <v>8.8769588185446544</v>
      </c>
      <c r="K20" s="72">
        <f>IF(RES_hh_emih_in!K20=0,0,RES_hh_emih_in!K20/RES_summary!K$21)</f>
        <v>9.5727120547544207</v>
      </c>
      <c r="L20" s="72">
        <f>IF(RES_hh_emih_in!L20=0,0,RES_hh_emih_in!L20/RES_summary!L$21)</f>
        <v>10.020202024343428</v>
      </c>
      <c r="M20" s="72">
        <f>IF(RES_hh_emih_in!M20=0,0,RES_hh_emih_in!M20/RES_summary!M$21)</f>
        <v>8.5293260691650765</v>
      </c>
      <c r="N20" s="72">
        <f>IF(RES_hh_emih_in!N20=0,0,RES_hh_emih_in!N20/RES_summary!N$21)</f>
        <v>8.6727042979348656</v>
      </c>
      <c r="O20" s="72">
        <f>IF(RES_hh_emih_in!O20=0,0,RES_hh_emih_in!O20/RES_summary!O$21)</f>
        <v>8.2474936781058457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6.3127373704983185</v>
      </c>
      <c r="T20" s="72">
        <f>IF(RES_hh_emih_in!T20=0,0,RES_hh_emih_in!T20/RES_summary!T$21)</f>
        <v>6.0612908841334221</v>
      </c>
      <c r="U20" s="72">
        <f>IF(RES_hh_emih_in!U20=0,0,RES_hh_emih_in!U20/RES_summary!U$21)</f>
        <v>6.05521743419059</v>
      </c>
      <c r="V20" s="72">
        <f>IF(RES_hh_emih_in!V20=0,0,RES_hh_emih_in!V20/RES_summary!V$21)</f>
        <v>6.1244212676463947</v>
      </c>
      <c r="W20" s="72">
        <f>IF(RES_hh_emih_in!W20=0,0,RES_hh_emih_in!W20/RES_summary!W$21)</f>
        <v>4.3187663846263469</v>
      </c>
      <c r="X20" s="72">
        <f>IF(RES_hh_emih_in!X20=0,0,RES_hh_emih_in!X20/RES_summary!X$21)</f>
        <v>5.523055230231952</v>
      </c>
      <c r="Y20" s="72">
        <f>IF(RES_hh_emih_in!Y20=0,0,RES_hh_emih_in!Y20/RES_summary!Y$21)</f>
        <v>5.0143654882610393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5.1627905607552274</v>
      </c>
      <c r="D21" s="72">
        <f>IF(RES_hh_emih_in!D21=0,0,RES_hh_emih_in!D21/RES_summary!D$21)</f>
        <v>5.6409981864177219</v>
      </c>
      <c r="E21" s="72">
        <f>IF(RES_hh_emih_in!E21=0,0,RES_hh_emih_in!E21/RES_summary!E$21)</f>
        <v>6.1699745724226531</v>
      </c>
      <c r="F21" s="72">
        <f>IF(RES_hh_emih_in!F21=0,0,RES_hh_emih_in!F21/RES_summary!F$21)</f>
        <v>6.6917877497995439</v>
      </c>
      <c r="G21" s="72">
        <f>IF(RES_hh_emih_in!G21=0,0,RES_hh_emih_in!G21/RES_summary!G$21)</f>
        <v>5.71398616566717</v>
      </c>
      <c r="H21" s="72">
        <f>IF(RES_hh_emih_in!H21=0,0,RES_hh_emih_in!H21/RES_summary!H$21)</f>
        <v>6.5741914235937315</v>
      </c>
      <c r="I21" s="72">
        <f>IF(RES_hh_emih_in!I21=0,0,RES_hh_emih_in!I21/RES_summary!I$21)</f>
        <v>5.3280685447834379</v>
      </c>
      <c r="J21" s="72">
        <f>IF(RES_hh_emih_in!J21=0,0,RES_hh_emih_in!J21/RES_summary!J$21)</f>
        <v>5.9876364177353567</v>
      </c>
      <c r="K21" s="72">
        <f>IF(RES_hh_emih_in!K21=0,0,RES_hh_emih_in!K21/RES_summary!K$21)</f>
        <v>6.311683141815208</v>
      </c>
      <c r="L21" s="72">
        <f>IF(RES_hh_emih_in!L21=0,0,RES_hh_emih_in!L21/RES_summary!L$21)</f>
        <v>6.0779686806926803</v>
      </c>
      <c r="M21" s="72">
        <f>IF(RES_hh_emih_in!M21=0,0,RES_hh_emih_in!M21/RES_summary!M$21)</f>
        <v>5.6607723419782028</v>
      </c>
      <c r="N21" s="72">
        <f>IF(RES_hh_emih_in!N21=0,0,RES_hh_emih_in!N21/RES_summary!N$21)</f>
        <v>5.9062413665559861</v>
      </c>
      <c r="O21" s="72">
        <f>IF(RES_hh_emih_in!O21=0,0,RES_hh_emih_in!O21/RES_summary!O$21)</f>
        <v>5.793747716868328</v>
      </c>
      <c r="P21" s="72">
        <f>IF(RES_hh_emih_in!P21=0,0,RES_hh_emih_in!P21/RES_summary!P$21)</f>
        <v>5.3203056226045558</v>
      </c>
      <c r="Q21" s="72">
        <f>IF(RES_hh_emih_in!Q21=0,0,RES_hh_emih_in!Q21/RES_summary!Q$21)</f>
        <v>5.0782043949618307</v>
      </c>
      <c r="R21" s="72">
        <f>IF(RES_hh_emih_in!R21=0,0,RES_hh_emih_in!R21/RES_summary!R$21)</f>
        <v>4.7635364347525675</v>
      </c>
      <c r="S21" s="72">
        <f>IF(RES_hh_emih_in!S21=0,0,RES_hh_emih_in!S21/RES_summary!S$21)</f>
        <v>4.5589308857715389</v>
      </c>
      <c r="T21" s="72">
        <f>IF(RES_hh_emih_in!T21=0,0,RES_hh_emih_in!T21/RES_summary!T$21)</f>
        <v>4.2021322940749926</v>
      </c>
      <c r="U21" s="72">
        <f>IF(RES_hh_emih_in!U21=0,0,RES_hh_emih_in!U21/RES_summary!U$21)</f>
        <v>3.9827263611834134</v>
      </c>
      <c r="V21" s="72">
        <f>IF(RES_hh_emih_in!V21=0,0,RES_hh_emih_in!V21/RES_summary!V$21)</f>
        <v>3.6011486107599815</v>
      </c>
      <c r="W21" s="72">
        <f>IF(RES_hh_emih_in!W21=0,0,RES_hh_emih_in!W21/RES_summary!W$21)</f>
        <v>3.4603238154636808</v>
      </c>
      <c r="X21" s="72">
        <f>IF(RES_hh_emih_in!X21=0,0,RES_hh_emih_in!X21/RES_summary!X$21)</f>
        <v>3.6966762127019899</v>
      </c>
      <c r="Y21" s="72">
        <f>IF(RES_hh_emih_in!Y21=0,0,RES_hh_emih_in!Y21/RES_summary!Y$21)</f>
        <v>3.095662331150868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0.98847418125008324</v>
      </c>
      <c r="D27" s="69">
        <f>IF(RES_hh_emih_in!D27=0,0,RES_hh_emih_in!D27/RES_summary!D$21)</f>
        <v>1.1744865055492801</v>
      </c>
      <c r="E27" s="69">
        <f>IF(RES_hh_emih_in!E27=0,0,RES_hh_emih_in!E27/RES_summary!E$21)</f>
        <v>0.95289527115087569</v>
      </c>
      <c r="F27" s="69">
        <f>IF(RES_hh_emih_in!F27=0,0,RES_hh_emih_in!F27/RES_summary!F$21)</f>
        <v>0.90434201281311721</v>
      </c>
      <c r="G27" s="69">
        <f>IF(RES_hh_emih_in!G27=0,0,RES_hh_emih_in!G27/RES_summary!G$21)</f>
        <v>1.0913893066280984</v>
      </c>
      <c r="H27" s="69">
        <f>IF(RES_hh_emih_in!H27=0,0,RES_hh_emih_in!H27/RES_summary!H$21)</f>
        <v>0.89475352624581928</v>
      </c>
      <c r="I27" s="69">
        <f>IF(RES_hh_emih_in!I27=0,0,RES_hh_emih_in!I27/RES_summary!I$21)</f>
        <v>0.91018849675417723</v>
      </c>
      <c r="J27" s="69">
        <f>IF(RES_hh_emih_in!J27=0,0,RES_hh_emih_in!J27/RES_summary!J$21)</f>
        <v>0.93919326562838357</v>
      </c>
      <c r="K27" s="69">
        <f>IF(RES_hh_emih_in!K27=0,0,RES_hh_emih_in!K27/RES_summary!K$21)</f>
        <v>1.1606428068192445</v>
      </c>
      <c r="L27" s="69">
        <f>IF(RES_hh_emih_in!L27=0,0,RES_hh_emih_in!L27/RES_summary!L$21)</f>
        <v>0.83478464130524566</v>
      </c>
      <c r="M27" s="69">
        <f>IF(RES_hh_emih_in!M27=0,0,RES_hh_emih_in!M27/RES_summary!M$21)</f>
        <v>0.73319608239163747</v>
      </c>
      <c r="N27" s="69">
        <f>IF(RES_hh_emih_in!N27=0,0,RES_hh_emih_in!N27/RES_summary!N$21)</f>
        <v>0.62908741375572785</v>
      </c>
      <c r="O27" s="69">
        <f>IF(RES_hh_emih_in!O27=0,0,RES_hh_emih_in!O27/RES_summary!O$21)</f>
        <v>0.65707594276040138</v>
      </c>
      <c r="P27" s="69">
        <f>IF(RES_hh_emih_in!P27=0,0,RES_hh_emih_in!P27/RES_summary!P$21)</f>
        <v>0.72104143488771455</v>
      </c>
      <c r="Q27" s="69">
        <f>IF(RES_hh_emih_in!Q27=0,0,RES_hh_emih_in!Q27/RES_summary!Q$21)</f>
        <v>0.69554295614721051</v>
      </c>
      <c r="R27" s="69">
        <f>IF(RES_hh_emih_in!R27=0,0,RES_hh_emih_in!R27/RES_summary!R$21)</f>
        <v>0.67462842548123847</v>
      </c>
      <c r="S27" s="69">
        <f>IF(RES_hh_emih_in!S27=0,0,RES_hh_emih_in!S27/RES_summary!S$21)</f>
        <v>0.66360068823568485</v>
      </c>
      <c r="T27" s="69">
        <f>IF(RES_hh_emih_in!T27=0,0,RES_hh_emih_in!T27/RES_summary!T$21)</f>
        <v>0.54008994683379785</v>
      </c>
      <c r="U27" s="69">
        <f>IF(RES_hh_emih_in!U27=0,0,RES_hh_emih_in!U27/RES_summary!U$21)</f>
        <v>0.4537279582314791</v>
      </c>
      <c r="V27" s="69">
        <f>IF(RES_hh_emih_in!V27=0,0,RES_hh_emih_in!V27/RES_summary!V$21)</f>
        <v>0.57617013543467088</v>
      </c>
      <c r="W27" s="69">
        <f>IF(RES_hh_emih_in!W27=0,0,RES_hh_emih_in!W27/RES_summary!W$21)</f>
        <v>0.46092251117293903</v>
      </c>
      <c r="X27" s="69">
        <f>IF(RES_hh_emih_in!X27=0,0,RES_hh_emih_in!X27/RES_summary!X$21)</f>
        <v>0.32589436622152435</v>
      </c>
      <c r="Y27" s="69">
        <f>IF(RES_hh_emih_in!Y27=0,0,RES_hh_emih_in!Y27/RES_summary!Y$21)</f>
        <v>0.30295937321927152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2.4359382927270685</v>
      </c>
      <c r="D29" s="72">
        <f>IF(RES_hh_emih_in!D29=0,0,RES_hh_emih_in!D29/RES_summary!D$21)</f>
        <v>3.1139659369854331</v>
      </c>
      <c r="E29" s="72">
        <f>IF(RES_hh_emih_in!E29=0,0,RES_hh_emih_in!E29/RES_summary!E$21)</f>
        <v>2.3986974163084898</v>
      </c>
      <c r="F29" s="72">
        <f>IF(RES_hh_emih_in!F29=0,0,RES_hh_emih_in!F29/RES_summary!F$21)</f>
        <v>2.3309788732091135</v>
      </c>
      <c r="G29" s="72">
        <f>IF(RES_hh_emih_in!G29=0,0,RES_hh_emih_in!G29/RES_summary!G$21)</f>
        <v>2.7334883186909908</v>
      </c>
      <c r="H29" s="72">
        <f>IF(RES_hh_emih_in!H29=0,0,RES_hh_emih_in!H29/RES_summary!H$21)</f>
        <v>2.5219294683314688</v>
      </c>
      <c r="I29" s="72">
        <f>IF(RES_hh_emih_in!I29=0,0,RES_hh_emih_in!I29/RES_summary!I$21)</f>
        <v>2.3219943411849457</v>
      </c>
      <c r="J29" s="72">
        <f>IF(RES_hh_emih_in!J29=0,0,RES_hh_emih_in!J29/RES_summary!J$21)</f>
        <v>2.1091763609643199</v>
      </c>
      <c r="K29" s="72">
        <f>IF(RES_hh_emih_in!K29=0,0,RES_hh_emih_in!K29/RES_summary!K$21)</f>
        <v>2.155012328242953</v>
      </c>
      <c r="L29" s="72">
        <f>IF(RES_hh_emih_in!L29=0,0,RES_hh_emih_in!L29/RES_summary!L$21)</f>
        <v>1.9409208191699494</v>
      </c>
      <c r="M29" s="72">
        <f>IF(RES_hh_emih_in!M29=0,0,RES_hh_emih_in!M29/RES_summary!M$21)</f>
        <v>1.7761813660983965</v>
      </c>
      <c r="N29" s="72">
        <f>IF(RES_hh_emih_in!N29=0,0,RES_hh_emih_in!N29/RES_summary!N$21)</f>
        <v>1.8597386347002665</v>
      </c>
      <c r="O29" s="72">
        <f>IF(RES_hh_emih_in!O29=0,0,RES_hh_emih_in!O29/RES_summary!O$21)</f>
        <v>1.9327738118844278</v>
      </c>
      <c r="P29" s="72">
        <f>IF(RES_hh_emih_in!P29=0,0,RES_hh_emih_in!P29/RES_summary!P$21)</f>
        <v>2.1010696684230159</v>
      </c>
      <c r="Q29" s="72">
        <f>IF(RES_hh_emih_in!Q29=0,0,RES_hh_emih_in!Q29/RES_summary!Q$21)</f>
        <v>2.0103944275627796</v>
      </c>
      <c r="R29" s="72">
        <f>IF(RES_hh_emih_in!R29=0,0,RES_hh_emih_in!R29/RES_summary!R$21)</f>
        <v>1.8578124680523964</v>
      </c>
      <c r="S29" s="72">
        <f>IF(RES_hh_emih_in!S29=0,0,RES_hh_emih_in!S29/RES_summary!S$21)</f>
        <v>1.7427180553298542</v>
      </c>
      <c r="T29" s="72">
        <f>IF(RES_hh_emih_in!T29=0,0,RES_hh_emih_in!T29/RES_summary!T$21)</f>
        <v>1.6334521485118012</v>
      </c>
      <c r="U29" s="72">
        <f>IF(RES_hh_emih_in!U29=0,0,RES_hh_emih_in!U29/RES_summary!U$21)</f>
        <v>1.5798381075544929</v>
      </c>
      <c r="V29" s="72">
        <f>IF(RES_hh_emih_in!V29=0,0,RES_hh_emih_in!V29/RES_summary!V$21)</f>
        <v>2.0043683609385323</v>
      </c>
      <c r="W29" s="72">
        <f>IF(RES_hh_emih_in!W29=0,0,RES_hh_emih_in!W29/RES_summary!W$21)</f>
        <v>1.9731502389458824</v>
      </c>
      <c r="X29" s="72">
        <f>IF(RES_hh_emih_in!X29=0,0,RES_hh_emih_in!X29/RES_summary!X$21)</f>
        <v>1.6614214870471684</v>
      </c>
      <c r="Y29" s="72">
        <f>IF(RES_hh_emih_in!Y29=0,0,RES_hh_emih_in!Y29/RES_summary!Y$21)</f>
        <v>1.4637567742139865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2.0829723582001982</v>
      </c>
      <c r="D30" s="72">
        <f>IF(RES_hh_emih_in!D30=0,0,RES_hh_emih_in!D30/RES_summary!D$21)</f>
        <v>2.0894831633085467</v>
      </c>
      <c r="E30" s="72">
        <f>IF(RES_hh_emih_in!E30=0,0,RES_hh_emih_in!E30/RES_summary!E$21)</f>
        <v>2.4895667412353846</v>
      </c>
      <c r="F30" s="72">
        <f>IF(RES_hh_emih_in!F30=0,0,RES_hh_emih_in!F30/RES_summary!F$21)</f>
        <v>2.409914006246106</v>
      </c>
      <c r="G30" s="72">
        <f>IF(RES_hh_emih_in!G30=0,0,RES_hh_emih_in!G30/RES_summary!G$21)</f>
        <v>2.2673437356899862</v>
      </c>
      <c r="H30" s="72">
        <f>IF(RES_hh_emih_in!H30=0,0,RES_hh_emih_in!H30/RES_summary!H$21)</f>
        <v>2.2593514356555819</v>
      </c>
      <c r="I30" s="72">
        <f>IF(RES_hh_emih_in!I30=0,0,RES_hh_emih_in!I30/RES_summary!I$21)</f>
        <v>1.9629851015170012</v>
      </c>
      <c r="J30" s="72">
        <f>IF(RES_hh_emih_in!J30=0,0,RES_hh_emih_in!J30/RES_summary!J$21)</f>
        <v>2.1660534059093912</v>
      </c>
      <c r="K30" s="72">
        <f>IF(RES_hh_emih_in!K30=0,0,RES_hh_emih_in!K30/RES_summary!K$21)</f>
        <v>1.8088337447202654</v>
      </c>
      <c r="L30" s="72">
        <f>IF(RES_hh_emih_in!L30=0,0,RES_hh_emih_in!L30/RES_summary!L$21)</f>
        <v>1.6452395467119401</v>
      </c>
      <c r="M30" s="72">
        <f>IF(RES_hh_emih_in!M30=0,0,RES_hh_emih_in!M30/RES_summary!M$21)</f>
        <v>1.5737769522252441</v>
      </c>
      <c r="N30" s="72">
        <f>IF(RES_hh_emih_in!N30=0,0,RES_hh_emih_in!N30/RES_summary!N$21)</f>
        <v>1.7124695804605947</v>
      </c>
      <c r="O30" s="72">
        <f>IF(RES_hh_emih_in!O30=0,0,RES_hh_emih_in!O30/RES_summary!O$21)</f>
        <v>1.7457889049032442</v>
      </c>
      <c r="P30" s="72">
        <f>IF(RES_hh_emih_in!P30=0,0,RES_hh_emih_in!P30/RES_summary!P$21)</f>
        <v>1.7597831202709187</v>
      </c>
      <c r="Q30" s="72">
        <f>IF(RES_hh_emih_in!Q30=0,0,RES_hh_emih_in!Q30/RES_summary!Q$21)</f>
        <v>1.7969146372111389</v>
      </c>
      <c r="R30" s="72">
        <f>IF(RES_hh_emih_in!R30=0,0,RES_hh_emih_in!R30/RES_summary!R$21)</f>
        <v>1.6967876319889592</v>
      </c>
      <c r="S30" s="72">
        <f>IF(RES_hh_emih_in!S30=0,0,RES_hh_emih_in!S30/RES_summary!S$21)</f>
        <v>1.5488780673424809</v>
      </c>
      <c r="T30" s="72">
        <f>IF(RES_hh_emih_in!T30=0,0,RES_hh_emih_in!T30/RES_summary!T$21)</f>
        <v>1.4373111456800107</v>
      </c>
      <c r="U30" s="72">
        <f>IF(RES_hh_emih_in!U30=0,0,RES_hh_emih_in!U30/RES_summary!U$21)</f>
        <v>1.3969254046625619</v>
      </c>
      <c r="V30" s="72">
        <f>IF(RES_hh_emih_in!V30=0,0,RES_hh_emih_in!V30/RES_summary!V$21)</f>
        <v>1.7828533526674721</v>
      </c>
      <c r="W30" s="72">
        <f>IF(RES_hh_emih_in!W30=0,0,RES_hh_emih_in!W30/RES_summary!W$21)</f>
        <v>1.6444173591790667</v>
      </c>
      <c r="X30" s="72">
        <f>IF(RES_hh_emih_in!X30=0,0,RES_hh_emih_in!X30/RES_summary!X$21)</f>
        <v>1.4842450403317957</v>
      </c>
      <c r="Y30" s="72">
        <f>IF(RES_hh_emih_in!Y30=0,0,RES_hh_emih_in!Y30/RES_summary!Y$21)</f>
        <v>1.2814970170559572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144.4095534873066</v>
      </c>
      <c r="C3" s="19">
        <f t="shared" ref="C3:V3" si="0">SUM(C4,C9,C12)</f>
        <v>147.30916502203704</v>
      </c>
      <c r="D3" s="19">
        <f t="shared" si="0"/>
        <v>150.21298687423123</v>
      </c>
      <c r="E3" s="19">
        <f t="shared" si="0"/>
        <v>153.05293594012548</v>
      </c>
      <c r="F3" s="19">
        <f t="shared" si="0"/>
        <v>155.05914046219846</v>
      </c>
      <c r="G3" s="19">
        <f t="shared" si="0"/>
        <v>156.9858192810097</v>
      </c>
      <c r="H3" s="19">
        <f t="shared" si="0"/>
        <v>160.09087503726386</v>
      </c>
      <c r="I3" s="19">
        <f t="shared" si="0"/>
        <v>163.17120972485873</v>
      </c>
      <c r="J3" s="19">
        <f t="shared" si="0"/>
        <v>165.79799353212735</v>
      </c>
      <c r="K3" s="19">
        <f t="shared" si="0"/>
        <v>169.28466004138457</v>
      </c>
      <c r="L3" s="19">
        <f t="shared" si="0"/>
        <v>175.03878857361232</v>
      </c>
      <c r="M3" s="19">
        <f t="shared" si="0"/>
        <v>174.93852106620807</v>
      </c>
      <c r="N3" s="19">
        <f t="shared" si="0"/>
        <v>168.49536638960541</v>
      </c>
      <c r="O3" s="19">
        <f t="shared" si="0"/>
        <v>170.41005063533004</v>
      </c>
      <c r="P3" s="19">
        <f t="shared" si="0"/>
        <v>163.47876659978979</v>
      </c>
      <c r="Q3" s="19">
        <f t="shared" si="0"/>
        <v>161.95201585936752</v>
      </c>
      <c r="R3" s="19">
        <f t="shared" si="0"/>
        <v>167.44315467660269</v>
      </c>
      <c r="S3" s="19">
        <f t="shared" si="0"/>
        <v>167.97945925289</v>
      </c>
      <c r="T3" s="19">
        <f t="shared" si="0"/>
        <v>170.70695996942771</v>
      </c>
      <c r="U3" s="19">
        <f t="shared" si="0"/>
        <v>166.63198624247633</v>
      </c>
      <c r="V3" s="19">
        <f t="shared" si="0"/>
        <v>172.82287188306103</v>
      </c>
      <c r="W3" s="19">
        <f t="shared" ref="W3:Y3" si="1">SUM(W4,W9,W12)</f>
        <v>178.91067163466127</v>
      </c>
      <c r="X3" s="19">
        <f t="shared" si="1"/>
        <v>175.24832807872355</v>
      </c>
      <c r="Y3" s="19">
        <f t="shared" si="1"/>
        <v>170.5046538936985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85.249728301971174</v>
      </c>
      <c r="C4" s="22">
        <f t="shared" ref="C4:V4" si="2">SUM(C5:C8)</f>
        <v>84.848217932651238</v>
      </c>
      <c r="D4" s="22">
        <f t="shared" si="2"/>
        <v>84.718056336625779</v>
      </c>
      <c r="E4" s="22">
        <f t="shared" si="2"/>
        <v>84.272752277657688</v>
      </c>
      <c r="F4" s="22">
        <f t="shared" si="2"/>
        <v>84.083080586986753</v>
      </c>
      <c r="G4" s="22">
        <f t="shared" si="2"/>
        <v>83.984684894651167</v>
      </c>
      <c r="H4" s="22">
        <f t="shared" si="2"/>
        <v>84.503856913584315</v>
      </c>
      <c r="I4" s="22">
        <f t="shared" si="2"/>
        <v>84.182181278602229</v>
      </c>
      <c r="J4" s="22">
        <f t="shared" si="2"/>
        <v>83.315213830496731</v>
      </c>
      <c r="K4" s="22">
        <f t="shared" si="2"/>
        <v>82.925571109859462</v>
      </c>
      <c r="L4" s="22">
        <f t="shared" si="2"/>
        <v>82.325119796332231</v>
      </c>
      <c r="M4" s="22">
        <f t="shared" si="2"/>
        <v>79.14142103024173</v>
      </c>
      <c r="N4" s="22">
        <f t="shared" si="2"/>
        <v>76.006674652392263</v>
      </c>
      <c r="O4" s="22">
        <f t="shared" si="2"/>
        <v>73.940386428890434</v>
      </c>
      <c r="P4" s="22">
        <f t="shared" si="2"/>
        <v>71.114931793784706</v>
      </c>
      <c r="Q4" s="22">
        <f t="shared" si="2"/>
        <v>69.060939658180004</v>
      </c>
      <c r="R4" s="22">
        <f t="shared" si="2"/>
        <v>67.525445760873723</v>
      </c>
      <c r="S4" s="22">
        <f t="shared" si="2"/>
        <v>64.744816687175401</v>
      </c>
      <c r="T4" s="22">
        <f t="shared" si="2"/>
        <v>63.32440967207036</v>
      </c>
      <c r="U4" s="22">
        <f t="shared" si="2"/>
        <v>60.727742029291711</v>
      </c>
      <c r="V4" s="22">
        <f t="shared" si="2"/>
        <v>59.674497889315262</v>
      </c>
      <c r="W4" s="22">
        <f t="shared" ref="W4:Y4" si="3">SUM(W5:W8)</f>
        <v>58.891897759297237</v>
      </c>
      <c r="X4" s="22">
        <f t="shared" si="3"/>
        <v>57.560507168880577</v>
      </c>
      <c r="Y4" s="22">
        <f t="shared" si="3"/>
        <v>56.11348481903606</v>
      </c>
      <c r="DA4" s="57"/>
    </row>
    <row r="5" spans="1:105" ht="12" customHeight="1" x14ac:dyDescent="0.25">
      <c r="A5" s="28" t="s">
        <v>32</v>
      </c>
      <c r="B5" s="29">
        <f>B18*B70/11630</f>
        <v>54.653129457195199</v>
      </c>
      <c r="C5" s="29">
        <f t="shared" ref="C5:V5" si="4">C18*C70/11630</f>
        <v>54.315673547088934</v>
      </c>
      <c r="D5" s="29">
        <f t="shared" si="4"/>
        <v>53.732923874842946</v>
      </c>
      <c r="E5" s="29">
        <f t="shared" si="4"/>
        <v>52.840374075417841</v>
      </c>
      <c r="F5" s="29">
        <f t="shared" si="4"/>
        <v>51.999210793185163</v>
      </c>
      <c r="G5" s="29">
        <f t="shared" si="4"/>
        <v>51.382243821522898</v>
      </c>
      <c r="H5" s="29">
        <f t="shared" si="4"/>
        <v>50.817271062456584</v>
      </c>
      <c r="I5" s="29">
        <f t="shared" si="4"/>
        <v>50.028291194709546</v>
      </c>
      <c r="J5" s="29">
        <f t="shared" si="4"/>
        <v>49.026864127683069</v>
      </c>
      <c r="K5" s="29">
        <f t="shared" si="4"/>
        <v>48.557785448548863</v>
      </c>
      <c r="L5" s="29">
        <f t="shared" si="4"/>
        <v>47.772923598916393</v>
      </c>
      <c r="M5" s="29">
        <f t="shared" si="4"/>
        <v>44.956873334356523</v>
      </c>
      <c r="N5" s="29">
        <f t="shared" si="4"/>
        <v>42.792892706058822</v>
      </c>
      <c r="O5" s="29">
        <f t="shared" si="4"/>
        <v>41.089547669830765</v>
      </c>
      <c r="P5" s="29">
        <f t="shared" si="4"/>
        <v>39.405226339705038</v>
      </c>
      <c r="Q5" s="29">
        <f t="shared" si="4"/>
        <v>37.885032141851923</v>
      </c>
      <c r="R5" s="29">
        <f t="shared" si="4"/>
        <v>36.316225846926166</v>
      </c>
      <c r="S5" s="29">
        <f t="shared" si="4"/>
        <v>34.516410013794463</v>
      </c>
      <c r="T5" s="29">
        <f t="shared" si="4"/>
        <v>32.718280113740605</v>
      </c>
      <c r="U5" s="29">
        <f t="shared" si="4"/>
        <v>31.704806333836689</v>
      </c>
      <c r="V5" s="29">
        <f t="shared" si="4"/>
        <v>30.568506133524796</v>
      </c>
      <c r="W5" s="29">
        <f t="shared" ref="W5:Y5" si="5">W18*W70/11630</f>
        <v>29.55138101031493</v>
      </c>
      <c r="X5" s="29">
        <f t="shared" si="5"/>
        <v>28.842484732613304</v>
      </c>
      <c r="Y5" s="29">
        <f t="shared" si="5"/>
        <v>27.805892051596388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20.982319307299495</v>
      </c>
      <c r="C6" s="29">
        <f t="shared" ref="C6:V6" si="6">C19*C71/11630</f>
        <v>20.389914503476092</v>
      </c>
      <c r="D6" s="29">
        <f t="shared" si="6"/>
        <v>20.102571714222492</v>
      </c>
      <c r="E6" s="29">
        <f t="shared" si="6"/>
        <v>19.851021430450555</v>
      </c>
      <c r="F6" s="29">
        <f t="shared" si="6"/>
        <v>19.620143156330634</v>
      </c>
      <c r="G6" s="29">
        <f t="shared" si="6"/>
        <v>19.309197096852184</v>
      </c>
      <c r="H6" s="29">
        <f t="shared" si="6"/>
        <v>19.176153415158193</v>
      </c>
      <c r="I6" s="29">
        <f t="shared" si="6"/>
        <v>18.771516608194496</v>
      </c>
      <c r="J6" s="29">
        <f t="shared" si="6"/>
        <v>18.283833574645517</v>
      </c>
      <c r="K6" s="29">
        <f t="shared" si="6"/>
        <v>18.136100470075007</v>
      </c>
      <c r="L6" s="29">
        <f t="shared" si="6"/>
        <v>18.019728162154372</v>
      </c>
      <c r="M6" s="29">
        <f t="shared" si="6"/>
        <v>17.713925777933138</v>
      </c>
      <c r="N6" s="29">
        <f t="shared" si="6"/>
        <v>16.897883373291535</v>
      </c>
      <c r="O6" s="29">
        <f t="shared" si="6"/>
        <v>16.157257698979635</v>
      </c>
      <c r="P6" s="29">
        <f t="shared" si="6"/>
        <v>15.001289011009465</v>
      </c>
      <c r="Q6" s="29">
        <f t="shared" si="6"/>
        <v>14.169957060187439</v>
      </c>
      <c r="R6" s="29">
        <f t="shared" si="6"/>
        <v>13.855462536885184</v>
      </c>
      <c r="S6" s="29">
        <f t="shared" si="6"/>
        <v>13.197139004617672</v>
      </c>
      <c r="T6" s="29">
        <f t="shared" si="6"/>
        <v>13.182912254442327</v>
      </c>
      <c r="U6" s="29">
        <f t="shared" si="6"/>
        <v>12.228198854475629</v>
      </c>
      <c r="V6" s="29">
        <f t="shared" si="6"/>
        <v>11.91174963002913</v>
      </c>
      <c r="W6" s="29">
        <f t="shared" ref="W6:Y6" si="7">W19*W71/11630</f>
        <v>11.465929897032419</v>
      </c>
      <c r="X6" s="29">
        <f t="shared" si="7"/>
        <v>11.231117928464917</v>
      </c>
      <c r="Y6" s="29">
        <f t="shared" si="7"/>
        <v>10.940753522547356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3.9259160734926208</v>
      </c>
      <c r="C7" s="29">
        <f t="shared" ref="C7:V7" si="8">C20*C72/11630</f>
        <v>4.1637540075276966</v>
      </c>
      <c r="D7" s="29">
        <f t="shared" si="8"/>
        <v>4.3993870354988482</v>
      </c>
      <c r="E7" s="29">
        <f t="shared" si="8"/>
        <v>4.5717925057448685</v>
      </c>
      <c r="F7" s="29">
        <f t="shared" si="8"/>
        <v>5.047757286804444</v>
      </c>
      <c r="G7" s="29">
        <f t="shared" si="8"/>
        <v>5.4734451890450293</v>
      </c>
      <c r="H7" s="29">
        <f t="shared" si="8"/>
        <v>6.1370331492170322</v>
      </c>
      <c r="I7" s="29">
        <f t="shared" si="8"/>
        <v>6.6034818381513833</v>
      </c>
      <c r="J7" s="29">
        <f t="shared" si="8"/>
        <v>6.9063066704438754</v>
      </c>
      <c r="K7" s="29">
        <f t="shared" si="8"/>
        <v>6.89739137208882</v>
      </c>
      <c r="L7" s="29">
        <f t="shared" si="8"/>
        <v>6.8075846625629071</v>
      </c>
      <c r="M7" s="29">
        <f t="shared" si="8"/>
        <v>6.6389708263900147</v>
      </c>
      <c r="N7" s="29">
        <f t="shared" si="8"/>
        <v>6.5576276005932836</v>
      </c>
      <c r="O7" s="29">
        <f t="shared" si="8"/>
        <v>6.8430530256335524</v>
      </c>
      <c r="P7" s="29">
        <f t="shared" si="8"/>
        <v>6.9528223209967246</v>
      </c>
      <c r="Q7" s="29">
        <f t="shared" si="8"/>
        <v>7.120436259642835</v>
      </c>
      <c r="R7" s="29">
        <f t="shared" si="8"/>
        <v>7.2196039043045932</v>
      </c>
      <c r="S7" s="29">
        <f t="shared" si="8"/>
        <v>7.0085195899139432</v>
      </c>
      <c r="T7" s="29">
        <f t="shared" si="8"/>
        <v>6.9729219994908025</v>
      </c>
      <c r="U7" s="29">
        <f t="shared" si="8"/>
        <v>6.5678825394760674</v>
      </c>
      <c r="V7" s="29">
        <f t="shared" si="8"/>
        <v>6.4731228947245611</v>
      </c>
      <c r="W7" s="29">
        <f t="shared" ref="W7:Y7" si="9">W20*W72/11630</f>
        <v>6.5258127672106419</v>
      </c>
      <c r="X7" s="29">
        <f t="shared" si="9"/>
        <v>6.5067287197180397</v>
      </c>
      <c r="Y7" s="29">
        <f t="shared" si="9"/>
        <v>6.5755104030926637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5.6883634639838574</v>
      </c>
      <c r="C8" s="29">
        <f t="shared" ref="C8:V8" si="10">C21*C73/11630</f>
        <v>5.9788758745585104</v>
      </c>
      <c r="D8" s="29">
        <f t="shared" si="10"/>
        <v>6.4831737120615038</v>
      </c>
      <c r="E8" s="29">
        <f t="shared" si="10"/>
        <v>7.009564266044424</v>
      </c>
      <c r="F8" s="29">
        <f t="shared" si="10"/>
        <v>7.4159693506665132</v>
      </c>
      <c r="G8" s="29">
        <f t="shared" si="10"/>
        <v>7.8197987872310684</v>
      </c>
      <c r="H8" s="29">
        <f t="shared" si="10"/>
        <v>8.3733992867525071</v>
      </c>
      <c r="I8" s="29">
        <f t="shared" si="10"/>
        <v>8.7788916375468009</v>
      </c>
      <c r="J8" s="29">
        <f t="shared" si="10"/>
        <v>9.0982094577242698</v>
      </c>
      <c r="K8" s="29">
        <f t="shared" si="10"/>
        <v>9.3342938191467795</v>
      </c>
      <c r="L8" s="29">
        <f t="shared" si="10"/>
        <v>9.724883372698562</v>
      </c>
      <c r="M8" s="29">
        <f t="shared" si="10"/>
        <v>9.8316510915620725</v>
      </c>
      <c r="N8" s="29">
        <f t="shared" si="10"/>
        <v>9.7582709724486261</v>
      </c>
      <c r="O8" s="29">
        <f t="shared" si="10"/>
        <v>9.8505280344464818</v>
      </c>
      <c r="P8" s="29">
        <f t="shared" si="10"/>
        <v>9.7555941220734894</v>
      </c>
      <c r="Q8" s="29">
        <f t="shared" si="10"/>
        <v>9.885514196497807</v>
      </c>
      <c r="R8" s="29">
        <f t="shared" si="10"/>
        <v>10.134153472757784</v>
      </c>
      <c r="S8" s="29">
        <f t="shared" si="10"/>
        <v>10.022748078849324</v>
      </c>
      <c r="T8" s="29">
        <f t="shared" si="10"/>
        <v>10.450295304396624</v>
      </c>
      <c r="U8" s="29">
        <f t="shared" si="10"/>
        <v>10.226854301503323</v>
      </c>
      <c r="V8" s="29">
        <f t="shared" si="10"/>
        <v>10.721119231036775</v>
      </c>
      <c r="W8" s="29">
        <f t="shared" ref="W8:Y8" si="11">W21*W73/11630</f>
        <v>11.348774084739249</v>
      </c>
      <c r="X8" s="29">
        <f t="shared" si="11"/>
        <v>10.980175788084319</v>
      </c>
      <c r="Y8" s="29">
        <f t="shared" si="11"/>
        <v>10.791328841799658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27.125385743764195</v>
      </c>
      <c r="C9" s="22">
        <f t="shared" ref="C9:V9" si="12">SUM(C10:C11)</f>
        <v>29.223774570916724</v>
      </c>
      <c r="D9" s="22">
        <f t="shared" si="12"/>
        <v>31.234013741927278</v>
      </c>
      <c r="E9" s="22">
        <f t="shared" si="12"/>
        <v>33.483933999871326</v>
      </c>
      <c r="F9" s="22">
        <f t="shared" si="12"/>
        <v>34.760391337931274</v>
      </c>
      <c r="G9" s="22">
        <f t="shared" si="12"/>
        <v>36.056738823017625</v>
      </c>
      <c r="H9" s="22">
        <f t="shared" si="12"/>
        <v>37.80626569447535</v>
      </c>
      <c r="I9" s="22">
        <f t="shared" si="12"/>
        <v>40.25859054112712</v>
      </c>
      <c r="J9" s="22">
        <f t="shared" si="12"/>
        <v>43.602588508056463</v>
      </c>
      <c r="K9" s="22">
        <f t="shared" si="12"/>
        <v>47.315011359685244</v>
      </c>
      <c r="L9" s="22">
        <f t="shared" si="12"/>
        <v>52.982521682850148</v>
      </c>
      <c r="M9" s="22">
        <f t="shared" si="12"/>
        <v>55.273939938710484</v>
      </c>
      <c r="N9" s="22">
        <f t="shared" si="12"/>
        <v>54.090902906243727</v>
      </c>
      <c r="O9" s="22">
        <f t="shared" si="12"/>
        <v>57.145028508476898</v>
      </c>
      <c r="P9" s="22">
        <f t="shared" si="12"/>
        <v>55.853301207697655</v>
      </c>
      <c r="Q9" s="22">
        <f t="shared" si="12"/>
        <v>58.277973589428541</v>
      </c>
      <c r="R9" s="22">
        <f t="shared" si="12"/>
        <v>63.626920466366272</v>
      </c>
      <c r="S9" s="22">
        <f t="shared" si="12"/>
        <v>66.736159076687954</v>
      </c>
      <c r="T9" s="22">
        <f t="shared" si="12"/>
        <v>70.365606519213586</v>
      </c>
      <c r="U9" s="22">
        <f t="shared" si="12"/>
        <v>70.89277129790176</v>
      </c>
      <c r="V9" s="22">
        <f t="shared" si="12"/>
        <v>76.837067195372811</v>
      </c>
      <c r="W9" s="22">
        <f t="shared" ref="W9:Y9" si="13">SUM(W10:W11)</f>
        <v>82.344226811253634</v>
      </c>
      <c r="X9" s="22">
        <f t="shared" si="13"/>
        <v>81.33725092143149</v>
      </c>
      <c r="Y9" s="22">
        <f t="shared" si="13"/>
        <v>79.568883767199281</v>
      </c>
      <c r="DA9" s="57"/>
    </row>
    <row r="10" spans="1:105" ht="12" customHeight="1" x14ac:dyDescent="0.25">
      <c r="A10" s="28" t="s">
        <v>28</v>
      </c>
      <c r="B10" s="29">
        <f>B23*B75/11630</f>
        <v>20.810563764402382</v>
      </c>
      <c r="C10" s="29">
        <f t="shared" ref="C10:V10" si="14">C23*C75/11630</f>
        <v>22.29268192186565</v>
      </c>
      <c r="D10" s="29">
        <f t="shared" si="14"/>
        <v>23.831067488949984</v>
      </c>
      <c r="E10" s="29">
        <f t="shared" si="14"/>
        <v>25.497597453499363</v>
      </c>
      <c r="F10" s="29">
        <f t="shared" si="14"/>
        <v>26.498836581515878</v>
      </c>
      <c r="G10" s="29">
        <f t="shared" si="14"/>
        <v>27.348939400075835</v>
      </c>
      <c r="H10" s="29">
        <f t="shared" si="14"/>
        <v>28.871917077516954</v>
      </c>
      <c r="I10" s="29">
        <f t="shared" si="14"/>
        <v>31.098506458890856</v>
      </c>
      <c r="J10" s="29">
        <f t="shared" si="14"/>
        <v>34.10328898120683</v>
      </c>
      <c r="K10" s="29">
        <f t="shared" si="14"/>
        <v>37.320548308152453</v>
      </c>
      <c r="L10" s="29">
        <f t="shared" si="14"/>
        <v>41.794634180626488</v>
      </c>
      <c r="M10" s="29">
        <f t="shared" si="14"/>
        <v>43.472756800826296</v>
      </c>
      <c r="N10" s="29">
        <f t="shared" si="14"/>
        <v>42.539565834724065</v>
      </c>
      <c r="O10" s="29">
        <f t="shared" si="14"/>
        <v>44.885530187247163</v>
      </c>
      <c r="P10" s="29">
        <f t="shared" si="14"/>
        <v>43.997778349639233</v>
      </c>
      <c r="Q10" s="29">
        <f t="shared" si="14"/>
        <v>45.303782851205924</v>
      </c>
      <c r="R10" s="29">
        <f t="shared" si="14"/>
        <v>48.629347142037766</v>
      </c>
      <c r="S10" s="29">
        <f t="shared" si="14"/>
        <v>50.103465861141345</v>
      </c>
      <c r="T10" s="29">
        <f t="shared" si="14"/>
        <v>51.557137072759843</v>
      </c>
      <c r="U10" s="29">
        <f t="shared" si="14"/>
        <v>51.126761928391751</v>
      </c>
      <c r="V10" s="29">
        <f t="shared" si="14"/>
        <v>54.60047356186908</v>
      </c>
      <c r="W10" s="29">
        <f t="shared" ref="W10:Y10" si="15">W23*W75/11630</f>
        <v>57.912569226429561</v>
      </c>
      <c r="X10" s="29">
        <f t="shared" si="15"/>
        <v>56.431736793964994</v>
      </c>
      <c r="Y10" s="29">
        <f t="shared" si="15"/>
        <v>54.652127004332343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6.3148219793618132</v>
      </c>
      <c r="C11" s="29">
        <f t="shared" ref="C11:V11" si="16">C24*C76/11630</f>
        <v>6.9310926490510747</v>
      </c>
      <c r="D11" s="29">
        <f t="shared" si="16"/>
        <v>7.4029462529772934</v>
      </c>
      <c r="E11" s="29">
        <f t="shared" si="16"/>
        <v>7.9863365463719624</v>
      </c>
      <c r="F11" s="29">
        <f t="shared" si="16"/>
        <v>8.2615547564153946</v>
      </c>
      <c r="G11" s="29">
        <f t="shared" si="16"/>
        <v>8.7077994229417932</v>
      </c>
      <c r="H11" s="29">
        <f t="shared" si="16"/>
        <v>8.9343486169583937</v>
      </c>
      <c r="I11" s="29">
        <f t="shared" si="16"/>
        <v>9.160084082236267</v>
      </c>
      <c r="J11" s="29">
        <f t="shared" si="16"/>
        <v>9.4992995268496312</v>
      </c>
      <c r="K11" s="29">
        <f t="shared" si="16"/>
        <v>9.9944630515327919</v>
      </c>
      <c r="L11" s="29">
        <f t="shared" si="16"/>
        <v>11.187887502223658</v>
      </c>
      <c r="M11" s="29">
        <f t="shared" si="16"/>
        <v>11.801183137884189</v>
      </c>
      <c r="N11" s="29">
        <f t="shared" si="16"/>
        <v>11.551337071519663</v>
      </c>
      <c r="O11" s="29">
        <f t="shared" si="16"/>
        <v>12.259498321229731</v>
      </c>
      <c r="P11" s="29">
        <f t="shared" si="16"/>
        <v>11.85552285805842</v>
      </c>
      <c r="Q11" s="29">
        <f t="shared" si="16"/>
        <v>12.974190738222619</v>
      </c>
      <c r="R11" s="29">
        <f t="shared" si="16"/>
        <v>14.997573324328503</v>
      </c>
      <c r="S11" s="29">
        <f t="shared" si="16"/>
        <v>16.63269321554661</v>
      </c>
      <c r="T11" s="29">
        <f t="shared" si="16"/>
        <v>18.808469446453746</v>
      </c>
      <c r="U11" s="29">
        <f t="shared" si="16"/>
        <v>19.766009369510002</v>
      </c>
      <c r="V11" s="29">
        <f t="shared" si="16"/>
        <v>22.236593633503723</v>
      </c>
      <c r="W11" s="29">
        <f t="shared" ref="W11:Y11" si="17">W24*W76/11630</f>
        <v>24.43165758482408</v>
      </c>
      <c r="X11" s="29">
        <f t="shared" si="17"/>
        <v>24.9055141274665</v>
      </c>
      <c r="Y11" s="29">
        <f t="shared" si="17"/>
        <v>24.916756762866946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32.034439441571223</v>
      </c>
      <c r="C12" s="22">
        <f t="shared" ref="C12:V12" si="18">SUM(C13:C14)</f>
        <v>33.237172518469073</v>
      </c>
      <c r="D12" s="22">
        <f t="shared" si="18"/>
        <v>34.260916795678177</v>
      </c>
      <c r="E12" s="22">
        <f t="shared" si="18"/>
        <v>35.296249662596466</v>
      </c>
      <c r="F12" s="22">
        <f t="shared" si="18"/>
        <v>36.215668537280429</v>
      </c>
      <c r="G12" s="22">
        <f t="shared" si="18"/>
        <v>36.94439556334089</v>
      </c>
      <c r="H12" s="22">
        <f t="shared" si="18"/>
        <v>37.780752429204192</v>
      </c>
      <c r="I12" s="22">
        <f t="shared" si="18"/>
        <v>38.730437905129392</v>
      </c>
      <c r="J12" s="22">
        <f t="shared" si="18"/>
        <v>38.880191193574156</v>
      </c>
      <c r="K12" s="22">
        <f t="shared" si="18"/>
        <v>39.044077571839871</v>
      </c>
      <c r="L12" s="22">
        <f t="shared" si="18"/>
        <v>39.731147094429929</v>
      </c>
      <c r="M12" s="22">
        <f t="shared" si="18"/>
        <v>40.523160097255868</v>
      </c>
      <c r="N12" s="22">
        <f t="shared" si="18"/>
        <v>38.397788830969432</v>
      </c>
      <c r="O12" s="22">
        <f t="shared" si="18"/>
        <v>39.324635697962719</v>
      </c>
      <c r="P12" s="22">
        <f t="shared" si="18"/>
        <v>36.51053359830744</v>
      </c>
      <c r="Q12" s="22">
        <f t="shared" si="18"/>
        <v>34.613102611758983</v>
      </c>
      <c r="R12" s="22">
        <f t="shared" si="18"/>
        <v>36.290788449362672</v>
      </c>
      <c r="S12" s="22">
        <f t="shared" si="18"/>
        <v>36.498483489026661</v>
      </c>
      <c r="T12" s="22">
        <f t="shared" si="18"/>
        <v>37.016943778143769</v>
      </c>
      <c r="U12" s="22">
        <f t="shared" si="18"/>
        <v>35.011472915282866</v>
      </c>
      <c r="V12" s="22">
        <f t="shared" si="18"/>
        <v>36.311306798372947</v>
      </c>
      <c r="W12" s="22">
        <f t="shared" ref="W12:Y12" si="19">SUM(W13:W14)</f>
        <v>37.674547064110385</v>
      </c>
      <c r="X12" s="22">
        <f t="shared" si="19"/>
        <v>36.350569988411486</v>
      </c>
      <c r="Y12" s="22">
        <f t="shared" si="19"/>
        <v>34.822285307463176</v>
      </c>
      <c r="DA12" s="57"/>
    </row>
    <row r="13" spans="1:105" ht="12" customHeight="1" x14ac:dyDescent="0.25">
      <c r="A13" s="30" t="s">
        <v>44</v>
      </c>
      <c r="B13" s="31">
        <f>B26*B78/11630</f>
        <v>23.743430965606834</v>
      </c>
      <c r="C13" s="31">
        <f t="shared" ref="C13:V13" si="20">C26*C78/11630</f>
        <v>24.369084822517848</v>
      </c>
      <c r="D13" s="31">
        <f t="shared" si="20"/>
        <v>24.918677961760118</v>
      </c>
      <c r="E13" s="31">
        <f t="shared" si="20"/>
        <v>25.443953673439591</v>
      </c>
      <c r="F13" s="31">
        <f t="shared" si="20"/>
        <v>26.056922182479045</v>
      </c>
      <c r="G13" s="31">
        <f t="shared" si="20"/>
        <v>26.546926952336605</v>
      </c>
      <c r="H13" s="31">
        <f t="shared" si="20"/>
        <v>27.068788410449979</v>
      </c>
      <c r="I13" s="31">
        <f t="shared" si="20"/>
        <v>27.710647648553984</v>
      </c>
      <c r="J13" s="31">
        <f t="shared" si="20"/>
        <v>27.675695006495552</v>
      </c>
      <c r="K13" s="31">
        <f t="shared" si="20"/>
        <v>27.585491977199798</v>
      </c>
      <c r="L13" s="31">
        <f t="shared" si="20"/>
        <v>27.191137732009892</v>
      </c>
      <c r="M13" s="31">
        <f t="shared" si="20"/>
        <v>27.231379264465748</v>
      </c>
      <c r="N13" s="31">
        <f t="shared" si="20"/>
        <v>25.400004369722858</v>
      </c>
      <c r="O13" s="31">
        <f t="shared" si="20"/>
        <v>25.58765143173548</v>
      </c>
      <c r="P13" s="31">
        <f t="shared" si="20"/>
        <v>23.437464121212237</v>
      </c>
      <c r="Q13" s="31">
        <f t="shared" si="20"/>
        <v>21.78437613058577</v>
      </c>
      <c r="R13" s="31">
        <f t="shared" si="20"/>
        <v>21.951085236334947</v>
      </c>
      <c r="S13" s="31">
        <f t="shared" si="20"/>
        <v>21.546054109760128</v>
      </c>
      <c r="T13" s="31">
        <f t="shared" si="20"/>
        <v>21.072888087187192</v>
      </c>
      <c r="U13" s="31">
        <f t="shared" si="20"/>
        <v>19.04902023085155</v>
      </c>
      <c r="V13" s="31">
        <f t="shared" si="20"/>
        <v>18.884485512576038</v>
      </c>
      <c r="W13" s="31">
        <f t="shared" ref="W13:Y13" si="21">W26*W78/11630</f>
        <v>19.04651071121771</v>
      </c>
      <c r="X13" s="31">
        <f t="shared" si="21"/>
        <v>17.876192620940927</v>
      </c>
      <c r="Y13" s="31">
        <f t="shared" si="21"/>
        <v>16.660429984699032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8.2910084759643912</v>
      </c>
      <c r="C14" s="33">
        <f t="shared" ref="C14:V14" si="22">C27*C79/11630</f>
        <v>8.8680876959512265</v>
      </c>
      <c r="D14" s="33">
        <f t="shared" si="22"/>
        <v>9.34223883391806</v>
      </c>
      <c r="E14" s="33">
        <f t="shared" si="22"/>
        <v>9.8522959891568753</v>
      </c>
      <c r="F14" s="33">
        <f t="shared" si="22"/>
        <v>10.158746354801384</v>
      </c>
      <c r="G14" s="33">
        <f t="shared" si="22"/>
        <v>10.397468611004284</v>
      </c>
      <c r="H14" s="33">
        <f t="shared" si="22"/>
        <v>10.711964018754211</v>
      </c>
      <c r="I14" s="33">
        <f t="shared" si="22"/>
        <v>11.019790256575408</v>
      </c>
      <c r="J14" s="33">
        <f t="shared" si="22"/>
        <v>11.204496187078604</v>
      </c>
      <c r="K14" s="33">
        <f t="shared" si="22"/>
        <v>11.458585594640073</v>
      </c>
      <c r="L14" s="33">
        <f t="shared" si="22"/>
        <v>12.540009362420035</v>
      </c>
      <c r="M14" s="33">
        <f t="shared" si="22"/>
        <v>13.291780832790117</v>
      </c>
      <c r="N14" s="33">
        <f t="shared" si="22"/>
        <v>12.997784461246576</v>
      </c>
      <c r="O14" s="33">
        <f t="shared" si="22"/>
        <v>13.736984266227235</v>
      </c>
      <c r="P14" s="33">
        <f t="shared" si="22"/>
        <v>13.073069477095205</v>
      </c>
      <c r="Q14" s="33">
        <f t="shared" si="22"/>
        <v>12.828726481173211</v>
      </c>
      <c r="R14" s="33">
        <f t="shared" si="22"/>
        <v>14.339703213027725</v>
      </c>
      <c r="S14" s="33">
        <f t="shared" si="22"/>
        <v>14.952429379266531</v>
      </c>
      <c r="T14" s="33">
        <f t="shared" si="22"/>
        <v>15.944055690956576</v>
      </c>
      <c r="U14" s="33">
        <f t="shared" si="22"/>
        <v>15.962452684431314</v>
      </c>
      <c r="V14" s="33">
        <f t="shared" si="22"/>
        <v>17.426821285796908</v>
      </c>
      <c r="W14" s="33">
        <f t="shared" ref="W14:Y14" si="23">W27*W79/11630</f>
        <v>18.628036352892678</v>
      </c>
      <c r="X14" s="33">
        <f t="shared" si="23"/>
        <v>18.474377367470559</v>
      </c>
      <c r="Y14" s="33">
        <f t="shared" si="23"/>
        <v>18.161855322764143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4548.0496008091195</v>
      </c>
      <c r="C16" s="19">
        <f t="shared" ref="C16:Q16" si="24">SUM(C17,C22,C25)</f>
        <v>4760.8641527499594</v>
      </c>
      <c r="D16" s="19">
        <f t="shared" si="24"/>
        <v>4943.1342059216222</v>
      </c>
      <c r="E16" s="19">
        <f t="shared" si="24"/>
        <v>5136.1526508565803</v>
      </c>
      <c r="F16" s="19">
        <f t="shared" si="24"/>
        <v>5272.251028484352</v>
      </c>
      <c r="G16" s="19">
        <f t="shared" si="24"/>
        <v>5385.1943975873346</v>
      </c>
      <c r="H16" s="19">
        <f t="shared" si="24"/>
        <v>5542.8222369651921</v>
      </c>
      <c r="I16" s="19">
        <f t="shared" si="24"/>
        <v>5695.4512433768778</v>
      </c>
      <c r="J16" s="19">
        <f t="shared" si="24"/>
        <v>5803.7629897028783</v>
      </c>
      <c r="K16" s="19">
        <f t="shared" si="24"/>
        <v>5941.4440019133835</v>
      </c>
      <c r="L16" s="19">
        <f t="shared" si="24"/>
        <v>6395.8727902755463</v>
      </c>
      <c r="M16" s="19">
        <f t="shared" si="24"/>
        <v>6438.5204974793887</v>
      </c>
      <c r="N16" s="19">
        <f t="shared" si="24"/>
        <v>6536.4307850704154</v>
      </c>
      <c r="O16" s="19">
        <f t="shared" si="24"/>
        <v>6647.302475505594</v>
      </c>
      <c r="P16" s="19">
        <f t="shared" si="24"/>
        <v>6664.4383344522867</v>
      </c>
      <c r="Q16" s="19">
        <f t="shared" si="24"/>
        <v>6753.8536068482535</v>
      </c>
      <c r="R16" s="19">
        <f t="shared" ref="R16" si="25">SUM(R17,R22,R25)</f>
        <v>6901.0703583056093</v>
      </c>
      <c r="S16" s="19">
        <f t="shared" ref="S16" si="26">SUM(S17,S22,S25)</f>
        <v>6971.3227506789171</v>
      </c>
      <c r="T16" s="19">
        <f t="shared" ref="T16" si="27">SUM(T17,T22,T25)</f>
        <v>7069.2107608360839</v>
      </c>
      <c r="U16" s="19">
        <f t="shared" ref="U16" si="28">SUM(U17,U22,U25)</f>
        <v>7212.6653927145453</v>
      </c>
      <c r="V16" s="19">
        <f t="shared" ref="V16:W16" si="29">SUM(V17,V22,V25)</f>
        <v>7363.560062535259</v>
      </c>
      <c r="W16" s="19">
        <f t="shared" si="29"/>
        <v>7380.9258397577705</v>
      </c>
      <c r="X16" s="19">
        <f t="shared" ref="X16:Y16" si="30">SUM(X17,X22,X25)</f>
        <v>7513.758520080406</v>
      </c>
      <c r="Y16" s="19">
        <f t="shared" si="30"/>
        <v>7561.7432298602462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983.75475626866762</v>
      </c>
      <c r="C17" s="22">
        <f t="shared" ref="C17:Q17" si="31">SUM(C18:C21)</f>
        <v>998.65453231341405</v>
      </c>
      <c r="D17" s="22">
        <f t="shared" si="31"/>
        <v>1015.24696489884</v>
      </c>
      <c r="E17" s="22">
        <f t="shared" si="31"/>
        <v>1024.838025429731</v>
      </c>
      <c r="F17" s="22">
        <f t="shared" si="31"/>
        <v>1050.180898527195</v>
      </c>
      <c r="G17" s="22">
        <f t="shared" si="31"/>
        <v>1071.7790090004773</v>
      </c>
      <c r="H17" s="22">
        <f t="shared" si="31"/>
        <v>1113.5324733569</v>
      </c>
      <c r="I17" s="22">
        <f t="shared" si="31"/>
        <v>1137.45245167857</v>
      </c>
      <c r="J17" s="22">
        <f t="shared" si="31"/>
        <v>1149.8503753212849</v>
      </c>
      <c r="K17" s="22">
        <f t="shared" si="31"/>
        <v>1155.1701879504019</v>
      </c>
      <c r="L17" s="22">
        <f t="shared" si="31"/>
        <v>1160.8651055206187</v>
      </c>
      <c r="M17" s="22">
        <f t="shared" si="31"/>
        <v>1133.1398641930871</v>
      </c>
      <c r="N17" s="22">
        <f t="shared" si="31"/>
        <v>1120.8740057258549</v>
      </c>
      <c r="O17" s="22">
        <f t="shared" si="31"/>
        <v>1110.6871591506535</v>
      </c>
      <c r="P17" s="22">
        <f t="shared" si="31"/>
        <v>1094.6541466888771</v>
      </c>
      <c r="Q17" s="22">
        <f t="shared" si="31"/>
        <v>1079.5575062840912</v>
      </c>
      <c r="R17" s="22">
        <f t="shared" ref="R17" si="32">SUM(R18:R21)</f>
        <v>1059.4440852889786</v>
      </c>
      <c r="S17" s="22">
        <f t="shared" ref="S17" si="33">SUM(S18:S21)</f>
        <v>1033.2298818218333</v>
      </c>
      <c r="T17" s="22">
        <f t="shared" ref="T17" si="34">SUM(T18:T21)</f>
        <v>1006.4688272381293</v>
      </c>
      <c r="U17" s="22">
        <f t="shared" ref="U17" si="35">SUM(U18:U21)</f>
        <v>992.04125430128011</v>
      </c>
      <c r="V17" s="22">
        <f t="shared" ref="V17:W17" si="36">SUM(V18:V21)</f>
        <v>973.20046458209981</v>
      </c>
      <c r="W17" s="22">
        <f t="shared" si="36"/>
        <v>957.57424580390887</v>
      </c>
      <c r="X17" s="22">
        <f t="shared" ref="X17:Y17" si="37">SUM(X18:X21)</f>
        <v>958.83261176394433</v>
      </c>
      <c r="Y17" s="22">
        <f t="shared" si="37"/>
        <v>958.15231319013719</v>
      </c>
      <c r="DA17" s="57"/>
    </row>
    <row r="18" spans="1:105" ht="12" customHeight="1" x14ac:dyDescent="0.25">
      <c r="A18" s="28" t="s">
        <v>32</v>
      </c>
      <c r="B18" s="29">
        <f>B31*B83/1000000</f>
        <v>72.558892190317394</v>
      </c>
      <c r="C18" s="29">
        <f t="shared" ref="C18:Q18" si="38">C31*C83/1000000</f>
        <v>72.110877095050753</v>
      </c>
      <c r="D18" s="29">
        <f t="shared" si="38"/>
        <v>71.33720372881551</v>
      </c>
      <c r="E18" s="29">
        <f t="shared" si="38"/>
        <v>70.152231791907525</v>
      </c>
      <c r="F18" s="29">
        <f t="shared" si="38"/>
        <v>69.035481909217353</v>
      </c>
      <c r="G18" s="29">
        <f t="shared" si="38"/>
        <v>68.216380781314143</v>
      </c>
      <c r="H18" s="29">
        <f t="shared" si="38"/>
        <v>67.466308499585665</v>
      </c>
      <c r="I18" s="29">
        <f t="shared" si="38"/>
        <v>66.41883865233703</v>
      </c>
      <c r="J18" s="29">
        <f t="shared" si="38"/>
        <v>65.089318470885189</v>
      </c>
      <c r="K18" s="29">
        <f t="shared" si="38"/>
        <v>64.466557621760671</v>
      </c>
      <c r="L18" s="29">
        <f t="shared" si="38"/>
        <v>63.424554960661872</v>
      </c>
      <c r="M18" s="29">
        <f t="shared" si="38"/>
        <v>59.685894620840934</v>
      </c>
      <c r="N18" s="29">
        <f t="shared" si="38"/>
        <v>56.812938604048426</v>
      </c>
      <c r="O18" s="29">
        <f t="shared" si="38"/>
        <v>54.551534178097263</v>
      </c>
      <c r="P18" s="29">
        <f t="shared" si="38"/>
        <v>52.315386110818501</v>
      </c>
      <c r="Q18" s="29">
        <f t="shared" si="38"/>
        <v>50.29713742120299</v>
      </c>
      <c r="R18" s="29">
        <f t="shared" ref="R18:V18" si="39">R31*R83/1000000</f>
        <v>48.214350068464789</v>
      </c>
      <c r="S18" s="29">
        <f t="shared" si="39"/>
        <v>45.824868545711183</v>
      </c>
      <c r="T18" s="29">
        <f t="shared" si="39"/>
        <v>43.437625310822298</v>
      </c>
      <c r="U18" s="29">
        <f t="shared" si="39"/>
        <v>42.092111605310606</v>
      </c>
      <c r="V18" s="29">
        <f t="shared" si="39"/>
        <v>40.58353040329834</v>
      </c>
      <c r="W18" s="29">
        <f t="shared" ref="W18:Y18" si="40">W31*W83/1000000</f>
        <v>39.233169081045979</v>
      </c>
      <c r="X18" s="29">
        <f t="shared" si="40"/>
        <v>38.292020255741193</v>
      </c>
      <c r="Y18" s="29">
        <f t="shared" si="40"/>
        <v>36.915813305943622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589.23759868532886</v>
      </c>
      <c r="C19" s="29">
        <f t="shared" ref="C19:Q19" si="41">C32*C84/1000000</f>
        <v>586.98051116047895</v>
      </c>
      <c r="D19" s="29">
        <f t="shared" si="41"/>
        <v>580.21556640571339</v>
      </c>
      <c r="E19" s="29">
        <f t="shared" si="41"/>
        <v>570.99477515482135</v>
      </c>
      <c r="F19" s="29">
        <f t="shared" si="41"/>
        <v>564.70958683036326</v>
      </c>
      <c r="G19" s="29">
        <f t="shared" si="41"/>
        <v>556.27050127197435</v>
      </c>
      <c r="H19" s="29">
        <f t="shared" si="41"/>
        <v>552.64077369329073</v>
      </c>
      <c r="I19" s="29">
        <f t="shared" si="41"/>
        <v>543.11350374503172</v>
      </c>
      <c r="J19" s="29">
        <f t="shared" si="41"/>
        <v>530.85469112888006</v>
      </c>
      <c r="K19" s="29">
        <f t="shared" si="41"/>
        <v>525.84715711076024</v>
      </c>
      <c r="L19" s="29">
        <f t="shared" si="41"/>
        <v>518.84792601213087</v>
      </c>
      <c r="M19" s="29">
        <f t="shared" si="41"/>
        <v>502.11371113938651</v>
      </c>
      <c r="N19" s="29">
        <f t="shared" si="41"/>
        <v>486.48049117651431</v>
      </c>
      <c r="O19" s="29">
        <f t="shared" si="41"/>
        <v>463.4018486147923</v>
      </c>
      <c r="P19" s="29">
        <f t="shared" si="41"/>
        <v>437.32681032266117</v>
      </c>
      <c r="Q19" s="29">
        <f t="shared" si="41"/>
        <v>413.73146710495416</v>
      </c>
      <c r="R19" s="29">
        <f t="shared" ref="R19:V19" si="42">R32*R84/1000000</f>
        <v>397.93041145934967</v>
      </c>
      <c r="S19" s="29">
        <f t="shared" si="42"/>
        <v>383.86910562482109</v>
      </c>
      <c r="T19" s="29">
        <f t="shared" si="42"/>
        <v>372.82985082727816</v>
      </c>
      <c r="U19" s="29">
        <f t="shared" si="42"/>
        <v>363.03858711711899</v>
      </c>
      <c r="V19" s="29">
        <f t="shared" si="42"/>
        <v>351.0316494203193</v>
      </c>
      <c r="W19" s="29">
        <f t="shared" ref="W19:Y19" si="43">W32*W84/1000000</f>
        <v>336.96427323384631</v>
      </c>
      <c r="X19" s="29">
        <f t="shared" si="43"/>
        <v>330.035169007158</v>
      </c>
      <c r="Y19" s="29">
        <f t="shared" si="43"/>
        <v>321.66816818310645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171.34057543236705</v>
      </c>
      <c r="C20" s="29">
        <f t="shared" ref="C20:Q20" si="45">C33*C85/1000000</f>
        <v>182.89144114707602</v>
      </c>
      <c r="D20" s="29">
        <f t="shared" si="45"/>
        <v>195.20700651771389</v>
      </c>
      <c r="E20" s="29">
        <f t="shared" si="45"/>
        <v>203.10659941486381</v>
      </c>
      <c r="F20" s="29">
        <f t="shared" si="45"/>
        <v>226.93251877149174</v>
      </c>
      <c r="G20" s="29">
        <f t="shared" si="45"/>
        <v>249.13658457948449</v>
      </c>
      <c r="H20" s="29">
        <f t="shared" si="45"/>
        <v>282.9478073437898</v>
      </c>
      <c r="I20" s="29">
        <f t="shared" si="45"/>
        <v>308.61593798304926</v>
      </c>
      <c r="J20" s="29">
        <f t="shared" si="45"/>
        <v>327.24824134193165</v>
      </c>
      <c r="K20" s="29">
        <f t="shared" si="45"/>
        <v>332.48213793321651</v>
      </c>
      <c r="L20" s="29">
        <f t="shared" si="45"/>
        <v>336.36920291556078</v>
      </c>
      <c r="M20" s="29">
        <f t="shared" si="45"/>
        <v>330.44698761650886</v>
      </c>
      <c r="N20" s="29">
        <f t="shared" si="45"/>
        <v>335.32216565632933</v>
      </c>
      <c r="O20" s="29">
        <f t="shared" si="45"/>
        <v>349.04818543657274</v>
      </c>
      <c r="P20" s="29">
        <f t="shared" si="45"/>
        <v>360.506766308404</v>
      </c>
      <c r="Q20" s="29">
        <f t="shared" si="45"/>
        <v>368.6364932775802</v>
      </c>
      <c r="R20" s="29">
        <f t="shared" ref="R20:V20" si="46">R33*R85/1000000</f>
        <v>362.74067663662032</v>
      </c>
      <c r="S20" s="29">
        <f t="shared" si="46"/>
        <v>352.74325485322356</v>
      </c>
      <c r="T20" s="29">
        <f t="shared" si="46"/>
        <v>338.6802807115302</v>
      </c>
      <c r="U20" s="29">
        <f t="shared" si="46"/>
        <v>332.07486806847237</v>
      </c>
      <c r="V20" s="29">
        <f t="shared" si="46"/>
        <v>326.29677303409568</v>
      </c>
      <c r="W20" s="29">
        <f t="shared" ref="W20:Y20" si="47">W33*W85/1000000</f>
        <v>326.69401519754427</v>
      </c>
      <c r="X20" s="29">
        <f t="shared" si="47"/>
        <v>331.84177780549101</v>
      </c>
      <c r="Y20" s="29">
        <f t="shared" si="47"/>
        <v>338.71524459857528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150.61768996065439</v>
      </c>
      <c r="C21" s="29">
        <f t="shared" ref="C21:Q21" si="49">C34*C86/1000000</f>
        <v>156.67170291080819</v>
      </c>
      <c r="D21" s="29">
        <f t="shared" si="49"/>
        <v>168.48718824659716</v>
      </c>
      <c r="E21" s="29">
        <f t="shared" si="49"/>
        <v>180.58441906813835</v>
      </c>
      <c r="F21" s="29">
        <f t="shared" si="49"/>
        <v>189.50331101612275</v>
      </c>
      <c r="G21" s="29">
        <f t="shared" si="49"/>
        <v>198.15554236770441</v>
      </c>
      <c r="H21" s="29">
        <f t="shared" si="49"/>
        <v>210.47758382023369</v>
      </c>
      <c r="I21" s="29">
        <f t="shared" si="49"/>
        <v>219.30417129815203</v>
      </c>
      <c r="J21" s="29">
        <f t="shared" si="49"/>
        <v>226.65812437958814</v>
      </c>
      <c r="K21" s="29">
        <f t="shared" si="49"/>
        <v>232.37433528466457</v>
      </c>
      <c r="L21" s="29">
        <f t="shared" si="49"/>
        <v>242.22342163226517</v>
      </c>
      <c r="M21" s="29">
        <f t="shared" si="49"/>
        <v>240.89327081635082</v>
      </c>
      <c r="N21" s="29">
        <f t="shared" si="49"/>
        <v>242.25841028896278</v>
      </c>
      <c r="O21" s="29">
        <f t="shared" si="49"/>
        <v>243.68559092119139</v>
      </c>
      <c r="P21" s="29">
        <f t="shared" si="49"/>
        <v>244.50518394699333</v>
      </c>
      <c r="Q21" s="29">
        <f t="shared" si="49"/>
        <v>246.89240848035399</v>
      </c>
      <c r="R21" s="29">
        <f t="shared" ref="R21:V21" si="50">R34*R86/1000000</f>
        <v>250.5586471245438</v>
      </c>
      <c r="S21" s="29">
        <f t="shared" si="50"/>
        <v>250.79265279807731</v>
      </c>
      <c r="T21" s="29">
        <f t="shared" si="50"/>
        <v>251.52107038849869</v>
      </c>
      <c r="U21" s="29">
        <f t="shared" si="50"/>
        <v>254.83568751037819</v>
      </c>
      <c r="V21" s="29">
        <f t="shared" si="50"/>
        <v>255.28851172438658</v>
      </c>
      <c r="W21" s="29">
        <f t="shared" ref="W21:Y21" si="51">W34*W86/1000000</f>
        <v>254.68278829147229</v>
      </c>
      <c r="X21" s="29">
        <f t="shared" si="51"/>
        <v>258.66364469555413</v>
      </c>
      <c r="Y21" s="29">
        <f t="shared" si="51"/>
        <v>260.85308710251184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273.87876572088635</v>
      </c>
      <c r="C22" s="22">
        <f t="shared" ref="C22:Q22" si="52">SUM(C23:C24)</f>
        <v>292.71673546947466</v>
      </c>
      <c r="D22" s="22">
        <f t="shared" si="52"/>
        <v>309.64848532994188</v>
      </c>
      <c r="E22" s="22">
        <f t="shared" si="52"/>
        <v>329.57415968608365</v>
      </c>
      <c r="F22" s="22">
        <f t="shared" si="52"/>
        <v>339.32472206195609</v>
      </c>
      <c r="G22" s="22">
        <f t="shared" si="52"/>
        <v>351.02464333724635</v>
      </c>
      <c r="H22" s="22">
        <f t="shared" si="52"/>
        <v>364.09842519385217</v>
      </c>
      <c r="I22" s="22">
        <f t="shared" si="52"/>
        <v>383.0753140943433</v>
      </c>
      <c r="J22" s="22">
        <f t="shared" si="52"/>
        <v>411.32350572250789</v>
      </c>
      <c r="K22" s="22">
        <f t="shared" si="52"/>
        <v>444.74422044106376</v>
      </c>
      <c r="L22" s="22">
        <f t="shared" si="52"/>
        <v>500.31618169814175</v>
      </c>
      <c r="M22" s="22">
        <f t="shared" si="52"/>
        <v>503.29994371788746</v>
      </c>
      <c r="N22" s="22">
        <f t="shared" si="52"/>
        <v>515.93793110389026</v>
      </c>
      <c r="O22" s="22">
        <f t="shared" si="52"/>
        <v>529.49085735435574</v>
      </c>
      <c r="P22" s="22">
        <f t="shared" si="52"/>
        <v>546.0703777159913</v>
      </c>
      <c r="Q22" s="22">
        <f t="shared" si="52"/>
        <v>594.20840122793743</v>
      </c>
      <c r="R22" s="22">
        <f t="shared" ref="R22" si="53">SUM(R23:R24)</f>
        <v>612.18291436155073</v>
      </c>
      <c r="S22" s="22">
        <f t="shared" ref="S22" si="54">SUM(S23:S24)</f>
        <v>630.9030170213249</v>
      </c>
      <c r="T22" s="22">
        <f t="shared" ref="T22" si="55">SUM(T23:T24)</f>
        <v>646.53810205424361</v>
      </c>
      <c r="U22" s="22">
        <f t="shared" ref="U22" si="56">SUM(U23:U24)</f>
        <v>676.90185962346845</v>
      </c>
      <c r="V22" s="22">
        <f t="shared" ref="V22:W22" si="57">SUM(V23:V24)</f>
        <v>699.82946084567266</v>
      </c>
      <c r="W22" s="22">
        <f t="shared" si="57"/>
        <v>712.59012798154981</v>
      </c>
      <c r="X22" s="22">
        <f t="shared" ref="X22:Y22" si="58">SUM(X23:X24)</f>
        <v>729.16623886836237</v>
      </c>
      <c r="Y22" s="22">
        <f t="shared" si="58"/>
        <v>735.52066784540716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161.20083290974509</v>
      </c>
      <c r="C23" s="29">
        <f t="shared" ref="C23:Q23" si="60">C36*C88/1000000</f>
        <v>171.4772811064116</v>
      </c>
      <c r="D23" s="29">
        <f t="shared" si="60"/>
        <v>182.45260915449489</v>
      </c>
      <c r="E23" s="29">
        <f t="shared" si="60"/>
        <v>194.61888444777227</v>
      </c>
      <c r="F23" s="29">
        <f t="shared" si="60"/>
        <v>201.88547528734176</v>
      </c>
      <c r="G23" s="29">
        <f t="shared" si="60"/>
        <v>208.25311806719552</v>
      </c>
      <c r="H23" s="29">
        <f t="shared" si="60"/>
        <v>219.7500706125727</v>
      </c>
      <c r="I23" s="29">
        <f t="shared" si="60"/>
        <v>237.0243920331128</v>
      </c>
      <c r="J23" s="29">
        <f t="shared" si="60"/>
        <v>261.4057564322618</v>
      </c>
      <c r="K23" s="29">
        <f t="shared" si="60"/>
        <v>288.28298720779952</v>
      </c>
      <c r="L23" s="29">
        <f t="shared" si="60"/>
        <v>325.74969700770049</v>
      </c>
      <c r="M23" s="29">
        <f t="shared" si="60"/>
        <v>326.84451798805941</v>
      </c>
      <c r="N23" s="29">
        <f t="shared" si="60"/>
        <v>335.79125652995685</v>
      </c>
      <c r="O23" s="29">
        <f t="shared" si="60"/>
        <v>344.73974116716943</v>
      </c>
      <c r="P23" s="29">
        <f t="shared" si="60"/>
        <v>358.08263589019339</v>
      </c>
      <c r="Q23" s="29">
        <f t="shared" si="60"/>
        <v>382.38662659601289</v>
      </c>
      <c r="R23" s="29">
        <f t="shared" ref="R23:V23" si="61">R36*R88/1000000</f>
        <v>383.59974264281027</v>
      </c>
      <c r="S23" s="29">
        <f t="shared" si="61"/>
        <v>384.08298328507686</v>
      </c>
      <c r="T23" s="29">
        <f t="shared" si="61"/>
        <v>379.57167385815291</v>
      </c>
      <c r="U23" s="29">
        <f t="shared" si="61"/>
        <v>388.72649942937142</v>
      </c>
      <c r="V23" s="29">
        <f t="shared" si="61"/>
        <v>393.23569534021652</v>
      </c>
      <c r="W23" s="29">
        <f t="shared" ref="W23:Y23" si="62">W36*W88/1000000</f>
        <v>392.95287929737577</v>
      </c>
      <c r="X23" s="29">
        <f t="shared" si="62"/>
        <v>395.00662444910819</v>
      </c>
      <c r="Y23" s="29">
        <f t="shared" si="62"/>
        <v>393.08910822597551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112.67793281114128</v>
      </c>
      <c r="C24" s="29">
        <f t="shared" ref="C24:Q24" si="64">C37*C89/1000000</f>
        <v>121.23945436306306</v>
      </c>
      <c r="D24" s="29">
        <f t="shared" si="64"/>
        <v>127.19587617544701</v>
      </c>
      <c r="E24" s="29">
        <f t="shared" si="64"/>
        <v>134.95527523831137</v>
      </c>
      <c r="F24" s="29">
        <f t="shared" si="64"/>
        <v>137.4392467746143</v>
      </c>
      <c r="G24" s="29">
        <f t="shared" si="64"/>
        <v>142.77152527005083</v>
      </c>
      <c r="H24" s="29">
        <f t="shared" si="64"/>
        <v>144.34835458127947</v>
      </c>
      <c r="I24" s="29">
        <f t="shared" si="64"/>
        <v>146.05092206123049</v>
      </c>
      <c r="J24" s="29">
        <f t="shared" si="64"/>
        <v>149.91774929024612</v>
      </c>
      <c r="K24" s="29">
        <f t="shared" si="64"/>
        <v>156.46123323326424</v>
      </c>
      <c r="L24" s="29">
        <f t="shared" si="64"/>
        <v>174.56648469044126</v>
      </c>
      <c r="M24" s="29">
        <f t="shared" si="64"/>
        <v>176.45542572982802</v>
      </c>
      <c r="N24" s="29">
        <f t="shared" si="64"/>
        <v>180.14667457393338</v>
      </c>
      <c r="O24" s="29">
        <f t="shared" si="64"/>
        <v>184.75111618718637</v>
      </c>
      <c r="P24" s="29">
        <f t="shared" si="64"/>
        <v>187.98774182579797</v>
      </c>
      <c r="Q24" s="29">
        <f t="shared" si="64"/>
        <v>211.82177463192454</v>
      </c>
      <c r="R24" s="29">
        <f t="shared" ref="R24:V24" si="65">R37*R89/1000000</f>
        <v>228.5831717187404</v>
      </c>
      <c r="S24" s="29">
        <f t="shared" si="65"/>
        <v>246.82003373624806</v>
      </c>
      <c r="T24" s="29">
        <f t="shared" si="65"/>
        <v>266.96642819609065</v>
      </c>
      <c r="U24" s="29">
        <f t="shared" si="65"/>
        <v>288.17536019409698</v>
      </c>
      <c r="V24" s="29">
        <f t="shared" si="65"/>
        <v>306.59376550545608</v>
      </c>
      <c r="W24" s="29">
        <f t="shared" ref="W24:Y24" si="66">W37*W89/1000000</f>
        <v>319.63724868417404</v>
      </c>
      <c r="X24" s="29">
        <f t="shared" si="66"/>
        <v>334.15961441925418</v>
      </c>
      <c r="Y24" s="29">
        <f t="shared" si="66"/>
        <v>342.4315596194316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3290.4160788195659</v>
      </c>
      <c r="C25" s="22">
        <f t="shared" ref="C25:Q25" si="67">SUM(C26:C27)</f>
        <v>3469.4928849670709</v>
      </c>
      <c r="D25" s="22">
        <f t="shared" si="67"/>
        <v>3618.2387556928397</v>
      </c>
      <c r="E25" s="22">
        <f t="shared" si="67"/>
        <v>3781.740465740766</v>
      </c>
      <c r="F25" s="22">
        <f t="shared" si="67"/>
        <v>3882.7454078952014</v>
      </c>
      <c r="G25" s="22">
        <f t="shared" si="67"/>
        <v>3962.390745249611</v>
      </c>
      <c r="H25" s="22">
        <f t="shared" si="67"/>
        <v>4065.1913384144395</v>
      </c>
      <c r="I25" s="22">
        <f t="shared" si="67"/>
        <v>4174.9234776039648</v>
      </c>
      <c r="J25" s="22">
        <f t="shared" si="67"/>
        <v>4242.5891086590855</v>
      </c>
      <c r="K25" s="22">
        <f t="shared" si="67"/>
        <v>4341.5295935219174</v>
      </c>
      <c r="L25" s="22">
        <f t="shared" si="67"/>
        <v>4734.6915030567861</v>
      </c>
      <c r="M25" s="22">
        <f t="shared" si="67"/>
        <v>4802.0806895684136</v>
      </c>
      <c r="N25" s="22">
        <f t="shared" si="67"/>
        <v>4899.6188482406706</v>
      </c>
      <c r="O25" s="22">
        <f t="shared" si="67"/>
        <v>5007.1244590005845</v>
      </c>
      <c r="P25" s="22">
        <f t="shared" si="67"/>
        <v>5023.7138100474185</v>
      </c>
      <c r="Q25" s="22">
        <f t="shared" si="67"/>
        <v>5080.0876993362253</v>
      </c>
      <c r="R25" s="22">
        <f t="shared" ref="R25" si="68">SUM(R26:R27)</f>
        <v>5229.4433586550795</v>
      </c>
      <c r="S25" s="22">
        <f t="shared" ref="S25" si="69">SUM(S26:S27)</f>
        <v>5307.1898518357593</v>
      </c>
      <c r="T25" s="22">
        <f t="shared" ref="T25" si="70">SUM(T26:T27)</f>
        <v>5416.2038315437112</v>
      </c>
      <c r="U25" s="22">
        <f t="shared" ref="U25" si="71">SUM(U26:U27)</f>
        <v>5543.7222787897972</v>
      </c>
      <c r="V25" s="22">
        <f t="shared" ref="V25:W25" si="72">SUM(V26:V27)</f>
        <v>5690.5301371074866</v>
      </c>
      <c r="W25" s="22">
        <f t="shared" si="72"/>
        <v>5710.7614659723113</v>
      </c>
      <c r="X25" s="22">
        <f t="shared" ref="X25:Y25" si="73">SUM(X26:X27)</f>
        <v>5825.759669448099</v>
      </c>
      <c r="Y25" s="22">
        <f t="shared" si="73"/>
        <v>5868.0702488247016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556.0918266651754</v>
      </c>
      <c r="C26" s="31">
        <f t="shared" ref="C26:Q26" si="75">C39*C91/1000000</f>
        <v>568.05007283645125</v>
      </c>
      <c r="D26" s="31">
        <f t="shared" si="75"/>
        <v>578.68917846950058</v>
      </c>
      <c r="E26" s="31">
        <f t="shared" si="75"/>
        <v>588.92800088302431</v>
      </c>
      <c r="F26" s="31">
        <f t="shared" si="75"/>
        <v>600.97793834765844</v>
      </c>
      <c r="G26" s="31">
        <f t="shared" si="75"/>
        <v>610.24180974149442</v>
      </c>
      <c r="H26" s="31">
        <f t="shared" si="75"/>
        <v>619.48859513577588</v>
      </c>
      <c r="I26" s="31">
        <f t="shared" si="75"/>
        <v>632.01292547381479</v>
      </c>
      <c r="J26" s="31">
        <f t="shared" si="75"/>
        <v>630.63439815466643</v>
      </c>
      <c r="K26" s="31">
        <f t="shared" si="75"/>
        <v>629.07112870338131</v>
      </c>
      <c r="L26" s="31">
        <f t="shared" si="75"/>
        <v>624.31024812435578</v>
      </c>
      <c r="M26" s="31">
        <f t="shared" si="75"/>
        <v>602.15916431841993</v>
      </c>
      <c r="N26" s="31">
        <f t="shared" si="75"/>
        <v>588.7148066700579</v>
      </c>
      <c r="O26" s="31">
        <f t="shared" si="75"/>
        <v>575.76436548060838</v>
      </c>
      <c r="P26" s="31">
        <f t="shared" si="75"/>
        <v>557.28723715032993</v>
      </c>
      <c r="Q26" s="31">
        <f t="shared" si="75"/>
        <v>535.64448803592904</v>
      </c>
      <c r="R26" s="31">
        <f t="shared" ref="R26:V26" si="76">R39*R91/1000000</f>
        <v>508.59470287436102</v>
      </c>
      <c r="S26" s="31">
        <f t="shared" si="76"/>
        <v>480.91621502459816</v>
      </c>
      <c r="T26" s="31">
        <f t="shared" si="76"/>
        <v>449.40386133135638</v>
      </c>
      <c r="U26" s="31">
        <f t="shared" si="76"/>
        <v>418.55799095792463</v>
      </c>
      <c r="V26" s="31">
        <f t="shared" si="76"/>
        <v>392.98128163433142</v>
      </c>
      <c r="W26" s="31">
        <f t="shared" ref="W26:Y26" si="77">W39*W91/1000000</f>
        <v>375.10445038504446</v>
      </c>
      <c r="X26" s="31">
        <f t="shared" si="77"/>
        <v>361.73222163896514</v>
      </c>
      <c r="Y26" s="31">
        <f t="shared" si="77"/>
        <v>345.67140715107848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2734.3242521543907</v>
      </c>
      <c r="C27" s="33">
        <f t="shared" ref="C27:Q27" si="79">C40*C92/1000000</f>
        <v>2901.4428121306196</v>
      </c>
      <c r="D27" s="33">
        <f t="shared" si="79"/>
        <v>3039.5495772233394</v>
      </c>
      <c r="E27" s="33">
        <f t="shared" si="79"/>
        <v>3192.8124648577418</v>
      </c>
      <c r="F27" s="33">
        <f t="shared" si="79"/>
        <v>3281.767469547543</v>
      </c>
      <c r="G27" s="33">
        <f t="shared" si="79"/>
        <v>3352.1489355081167</v>
      </c>
      <c r="H27" s="33">
        <f t="shared" si="79"/>
        <v>3445.7027432786635</v>
      </c>
      <c r="I27" s="33">
        <f t="shared" si="79"/>
        <v>3542.9105521301503</v>
      </c>
      <c r="J27" s="33">
        <f t="shared" si="79"/>
        <v>3611.9547105044194</v>
      </c>
      <c r="K27" s="33">
        <f t="shared" si="79"/>
        <v>3712.4584648185364</v>
      </c>
      <c r="L27" s="33">
        <f t="shared" si="79"/>
        <v>4110.3812549324302</v>
      </c>
      <c r="M27" s="33">
        <f t="shared" si="79"/>
        <v>4199.9215252499935</v>
      </c>
      <c r="N27" s="33">
        <f t="shared" si="79"/>
        <v>4310.9040415706122</v>
      </c>
      <c r="O27" s="33">
        <f t="shared" si="79"/>
        <v>4431.3600935199756</v>
      </c>
      <c r="P27" s="33">
        <f t="shared" si="79"/>
        <v>4466.4265728970886</v>
      </c>
      <c r="Q27" s="33">
        <f t="shared" si="79"/>
        <v>4544.4432113002958</v>
      </c>
      <c r="R27" s="33">
        <f t="shared" ref="R27:V27" si="80">R40*R92/1000000</f>
        <v>4720.8486557807182</v>
      </c>
      <c r="S27" s="33">
        <f t="shared" si="80"/>
        <v>4826.2736368111609</v>
      </c>
      <c r="T27" s="33">
        <f t="shared" si="80"/>
        <v>4966.7999702123552</v>
      </c>
      <c r="U27" s="33">
        <f t="shared" si="80"/>
        <v>5125.1642878318726</v>
      </c>
      <c r="V27" s="33">
        <f t="shared" si="80"/>
        <v>5297.5488554731555</v>
      </c>
      <c r="W27" s="33">
        <f t="shared" ref="W27:Y27" si="81">W40*W92/1000000</f>
        <v>5335.6570155872669</v>
      </c>
      <c r="X27" s="33">
        <f t="shared" si="81"/>
        <v>5464.0274478091342</v>
      </c>
      <c r="Y27" s="33">
        <f t="shared" si="81"/>
        <v>5522.3988416736229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1274271</v>
      </c>
      <c r="C31" s="34">
        <v>1282200</v>
      </c>
      <c r="D31" s="34">
        <v>1287030</v>
      </c>
      <c r="E31" s="34">
        <v>1285761</v>
      </c>
      <c r="F31" s="34">
        <v>1288992</v>
      </c>
      <c r="G31" s="34">
        <v>1302839</v>
      </c>
      <c r="H31" s="34">
        <v>1321423</v>
      </c>
      <c r="I31" s="34">
        <v>1335150</v>
      </c>
      <c r="J31" s="34">
        <v>1344058</v>
      </c>
      <c r="K31" s="34">
        <v>1379365</v>
      </c>
      <c r="L31" s="34">
        <v>1406698</v>
      </c>
      <c r="M31" s="34">
        <v>1346291</v>
      </c>
      <c r="N31" s="34">
        <v>1316764</v>
      </c>
      <c r="O31" s="34">
        <v>1311581</v>
      </c>
      <c r="P31" s="34">
        <v>1311871</v>
      </c>
      <c r="Q31" s="34">
        <v>1325835</v>
      </c>
      <c r="R31" s="34">
        <v>1340178</v>
      </c>
      <c r="S31" s="34">
        <v>1343874</v>
      </c>
      <c r="T31" s="34">
        <v>1349937</v>
      </c>
      <c r="U31" s="34">
        <v>1364399</v>
      </c>
      <c r="V31" s="34">
        <v>1361032</v>
      </c>
      <c r="W31" s="34">
        <v>1355423</v>
      </c>
      <c r="X31" s="34">
        <v>1371187</v>
      </c>
      <c r="Y31" s="34">
        <v>1373845</v>
      </c>
      <c r="DA31" s="58" t="s">
        <v>985</v>
      </c>
    </row>
    <row r="32" spans="1:105" ht="12" customHeight="1" x14ac:dyDescent="0.25">
      <c r="A32" s="28" t="s">
        <v>47</v>
      </c>
      <c r="B32" s="34">
        <v>671435</v>
      </c>
      <c r="C32" s="34">
        <v>673190</v>
      </c>
      <c r="D32" s="34">
        <v>674795</v>
      </c>
      <c r="E32" s="34">
        <v>676120</v>
      </c>
      <c r="F32" s="34">
        <v>683998</v>
      </c>
      <c r="G32" s="34">
        <v>690454</v>
      </c>
      <c r="H32" s="34">
        <v>707591</v>
      </c>
      <c r="I32" s="34">
        <v>716874</v>
      </c>
      <c r="J32" s="34">
        <v>723435</v>
      </c>
      <c r="K32" s="34">
        <v>748379</v>
      </c>
      <c r="L32" s="34">
        <v>775201</v>
      </c>
      <c r="M32" s="34">
        <v>784970</v>
      </c>
      <c r="N32" s="34">
        <v>800225</v>
      </c>
      <c r="O32" s="34">
        <v>802177</v>
      </c>
      <c r="P32" s="34">
        <v>798180</v>
      </c>
      <c r="Q32" s="34">
        <v>802830</v>
      </c>
      <c r="R32" s="34">
        <v>810161</v>
      </c>
      <c r="S32" s="34">
        <v>811322</v>
      </c>
      <c r="T32" s="34">
        <v>816007</v>
      </c>
      <c r="U32" s="34">
        <v>828229</v>
      </c>
      <c r="V32" s="34">
        <v>830736</v>
      </c>
      <c r="W32" s="34">
        <v>832354</v>
      </c>
      <c r="X32" s="34">
        <v>847217</v>
      </c>
      <c r="Y32" s="34">
        <v>853569</v>
      </c>
      <c r="DA32" s="58" t="s">
        <v>986</v>
      </c>
    </row>
    <row r="33" spans="1:105" ht="12" customHeight="1" x14ac:dyDescent="0.25">
      <c r="A33" s="28" t="s">
        <v>46</v>
      </c>
      <c r="B33" s="34">
        <v>90079</v>
      </c>
      <c r="C33" s="34">
        <v>96967</v>
      </c>
      <c r="D33" s="34">
        <v>104734</v>
      </c>
      <c r="E33" s="34">
        <v>110329</v>
      </c>
      <c r="F33" s="34">
        <v>125981</v>
      </c>
      <c r="G33" s="34">
        <v>141099</v>
      </c>
      <c r="H33" s="34">
        <v>164079</v>
      </c>
      <c r="I33" s="34">
        <v>182369</v>
      </c>
      <c r="J33" s="34">
        <v>196618</v>
      </c>
      <c r="K33" s="34">
        <v>202348</v>
      </c>
      <c r="L33" s="34">
        <v>207572</v>
      </c>
      <c r="M33" s="34">
        <v>206633</v>
      </c>
      <c r="N33" s="34">
        <v>214815</v>
      </c>
      <c r="O33" s="34">
        <v>232444</v>
      </c>
      <c r="P33" s="34">
        <v>252343</v>
      </c>
      <c r="Q33" s="34">
        <v>272329</v>
      </c>
      <c r="R33" s="34">
        <v>286784</v>
      </c>
      <c r="S33" s="34">
        <v>296141</v>
      </c>
      <c r="T33" s="34">
        <v>308101</v>
      </c>
      <c r="U33" s="34">
        <v>325333</v>
      </c>
      <c r="V33" s="34">
        <v>339517</v>
      </c>
      <c r="W33" s="34">
        <v>353635</v>
      </c>
      <c r="X33" s="34">
        <v>373644</v>
      </c>
      <c r="Y33" s="34">
        <v>389934</v>
      </c>
      <c r="DA33" s="58" t="s">
        <v>987</v>
      </c>
    </row>
    <row r="34" spans="1:105" ht="12" customHeight="1" x14ac:dyDescent="0.25">
      <c r="A34" s="28" t="s">
        <v>45</v>
      </c>
      <c r="B34" s="34">
        <v>208567</v>
      </c>
      <c r="C34" s="34">
        <v>219746</v>
      </c>
      <c r="D34" s="34">
        <v>241801</v>
      </c>
      <c r="E34" s="34">
        <v>265215</v>
      </c>
      <c r="F34" s="34">
        <v>283991</v>
      </c>
      <c r="G34" s="34">
        <v>302969</v>
      </c>
      <c r="H34" s="34">
        <v>329623</v>
      </c>
      <c r="I34" s="34">
        <v>350653</v>
      </c>
      <c r="J34" s="34">
        <v>369972</v>
      </c>
      <c r="K34" s="34">
        <v>387705</v>
      </c>
      <c r="L34" s="34">
        <v>415144</v>
      </c>
      <c r="M34" s="34">
        <v>420801</v>
      </c>
      <c r="N34" s="34">
        <v>432909</v>
      </c>
      <c r="O34" s="34">
        <v>446485</v>
      </c>
      <c r="P34" s="34">
        <v>459359</v>
      </c>
      <c r="Q34" s="34">
        <v>476368</v>
      </c>
      <c r="R34" s="34">
        <v>492918</v>
      </c>
      <c r="S34" s="34">
        <v>504689</v>
      </c>
      <c r="T34" s="34">
        <v>517980</v>
      </c>
      <c r="U34" s="34">
        <v>535687</v>
      </c>
      <c r="V34" s="34">
        <v>546908</v>
      </c>
      <c r="W34" s="34">
        <v>557424</v>
      </c>
      <c r="X34" s="34">
        <v>576976</v>
      </c>
      <c r="Y34" s="34">
        <v>591134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390936.52851571213</v>
      </c>
      <c r="C36" s="34">
        <v>421073.82933680457</v>
      </c>
      <c r="D36" s="34">
        <v>455538.59646068845</v>
      </c>
      <c r="E36" s="34">
        <v>495585.59180050064</v>
      </c>
      <c r="F36" s="34">
        <v>525167.73857878463</v>
      </c>
      <c r="G36" s="34">
        <v>556176.35396652785</v>
      </c>
      <c r="H36" s="34">
        <v>607024.62858671846</v>
      </c>
      <c r="I36" s="34">
        <v>683677.64757510321</v>
      </c>
      <c r="J36" s="34">
        <v>793725.2866421818</v>
      </c>
      <c r="K36" s="34">
        <v>918465.47317979473</v>
      </c>
      <c r="L36" s="34">
        <v>1100630.8097988183</v>
      </c>
      <c r="M36" s="34">
        <v>1151238.4009363656</v>
      </c>
      <c r="N36" s="34">
        <v>1231870.0516555901</v>
      </c>
      <c r="O36" s="34">
        <v>1319435.5698990074</v>
      </c>
      <c r="P36" s="34">
        <v>1454638.3275004507</v>
      </c>
      <c r="Q36" s="34">
        <v>1713153.8586313562</v>
      </c>
      <c r="R36" s="34">
        <v>1884450.563671072</v>
      </c>
      <c r="S36" s="34">
        <v>2055111.2984978491</v>
      </c>
      <c r="T36" s="34">
        <v>2223906.8343927939</v>
      </c>
      <c r="U36" s="34">
        <v>2380915.5148637262</v>
      </c>
      <c r="V36" s="34">
        <v>2516154.1650811406</v>
      </c>
      <c r="W36" s="34">
        <v>2613936.4637351003</v>
      </c>
      <c r="X36" s="34">
        <v>2748536.5918828179</v>
      </c>
      <c r="Y36" s="34">
        <v>2850640.4215723248</v>
      </c>
      <c r="DA36" s="58" t="s">
        <v>989</v>
      </c>
    </row>
    <row r="37" spans="1:105" ht="12" customHeight="1" x14ac:dyDescent="0.25">
      <c r="A37" s="28" t="s">
        <v>27</v>
      </c>
      <c r="B37" s="34">
        <v>285475.0548056371</v>
      </c>
      <c r="C37" s="34">
        <v>314448.13608673029</v>
      </c>
      <c r="D37" s="34">
        <v>339119.8899865314</v>
      </c>
      <c r="E37" s="34">
        <v>371542.92722439364</v>
      </c>
      <c r="F37" s="34">
        <v>391900.26184905472</v>
      </c>
      <c r="G37" s="34">
        <v>426023.78695903922</v>
      </c>
      <c r="H37" s="34">
        <v>449338.6215390694</v>
      </c>
      <c r="I37" s="34">
        <v>475737.7872857948</v>
      </c>
      <c r="J37" s="34">
        <v>516157.39648084773</v>
      </c>
      <c r="K37" s="34">
        <v>566778.66644522501</v>
      </c>
      <c r="L37" s="34">
        <v>679591.87715600058</v>
      </c>
      <c r="M37" s="34">
        <v>728496.73312606802</v>
      </c>
      <c r="N37" s="34">
        <v>785912.60130716127</v>
      </c>
      <c r="O37" s="34">
        <v>863555.42987247452</v>
      </c>
      <c r="P37" s="34">
        <v>934780.99911397544</v>
      </c>
      <c r="Q37" s="34">
        <v>1147287.439870382</v>
      </c>
      <c r="R37" s="34">
        <v>1287330.8052908154</v>
      </c>
      <c r="S37" s="34">
        <v>1429314.6892436941</v>
      </c>
      <c r="T37" s="34">
        <v>1576485.5735859245</v>
      </c>
      <c r="U37" s="34">
        <v>1721705.5292378836</v>
      </c>
      <c r="V37" s="34">
        <v>1855990.5243078431</v>
      </c>
      <c r="W37" s="34">
        <v>1953765.7816646055</v>
      </c>
      <c r="X37" s="34">
        <v>2063424.6449179312</v>
      </c>
      <c r="Y37" s="34">
        <v>2136518.2074223692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7257034.0971402535</v>
      </c>
      <c r="C39" s="35">
        <v>7465166.5283875978</v>
      </c>
      <c r="D39" s="35">
        <v>7705762.4523092164</v>
      </c>
      <c r="E39" s="35">
        <v>7990911.2956269505</v>
      </c>
      <c r="F39" s="35">
        <v>8343899.0823072204</v>
      </c>
      <c r="G39" s="35">
        <v>8678978.9042426758</v>
      </c>
      <c r="H39" s="35">
        <v>9020440.8296348508</v>
      </c>
      <c r="I39" s="35">
        <v>9470421.2516002823</v>
      </c>
      <c r="J39" s="35">
        <v>9749364.6703188904</v>
      </c>
      <c r="K39" s="35">
        <v>10152481.431964871</v>
      </c>
      <c r="L39" s="35">
        <v>10697039.481891638</v>
      </c>
      <c r="M39" s="35">
        <v>10985093.876811672</v>
      </c>
      <c r="N39" s="35">
        <v>11418312.43678923</v>
      </c>
      <c r="O39" s="35">
        <v>11686198.136264017</v>
      </c>
      <c r="P39" s="35">
        <v>11845188.924231837</v>
      </c>
      <c r="Q39" s="35">
        <v>12181197.324964985</v>
      </c>
      <c r="R39" s="35">
        <v>12456008.494923024</v>
      </c>
      <c r="S39" s="35">
        <v>12694097.246111393</v>
      </c>
      <c r="T39" s="35">
        <v>12964511.756322175</v>
      </c>
      <c r="U39" s="35">
        <v>13216382.877821883</v>
      </c>
      <c r="V39" s="35">
        <v>13494861.614952516</v>
      </c>
      <c r="W39" s="35">
        <v>13968975.831973135</v>
      </c>
      <c r="X39" s="35">
        <v>14626463.899434142</v>
      </c>
      <c r="Y39" s="35">
        <v>15105904.456963705</v>
      </c>
      <c r="DA39" s="59" t="s">
        <v>991</v>
      </c>
    </row>
    <row r="40" spans="1:105" ht="12" customHeight="1" x14ac:dyDescent="0.25">
      <c r="A40" s="32" t="s">
        <v>25</v>
      </c>
      <c r="B40" s="36">
        <v>274413.1706591227</v>
      </c>
      <c r="C40" s="36">
        <v>295497.14202429907</v>
      </c>
      <c r="D40" s="36">
        <v>314494.34759946686</v>
      </c>
      <c r="E40" s="36">
        <v>335970.01547253277</v>
      </c>
      <c r="F40" s="36">
        <v>350562.27560409409</v>
      </c>
      <c r="G40" s="36">
        <v>363294.3399800873</v>
      </c>
      <c r="H40" s="36">
        <v>379078.42177472595</v>
      </c>
      <c r="I40" s="36">
        <v>395741.80264725757</v>
      </c>
      <c r="J40" s="36">
        <v>409530.13252989639</v>
      </c>
      <c r="K40" s="36">
        <v>425895.85187032481</v>
      </c>
      <c r="L40" s="36">
        <v>480148.51096678048</v>
      </c>
      <c r="M40" s="36">
        <v>497914.11864299851</v>
      </c>
      <c r="N40" s="36">
        <v>519223.94702840759</v>
      </c>
      <c r="O40" s="36">
        <v>541706.450731555</v>
      </c>
      <c r="P40" s="36">
        <v>555519.52970488777</v>
      </c>
      <c r="Q40" s="36">
        <v>575147.79513290618</v>
      </c>
      <c r="R40" s="36">
        <v>608696.01450893667</v>
      </c>
      <c r="S40" s="36">
        <v>636483.34496641986</v>
      </c>
      <c r="T40" s="36">
        <v>674383.14630610601</v>
      </c>
      <c r="U40" s="36">
        <v>709432.188538566</v>
      </c>
      <c r="V40" s="36">
        <v>746175.64390114078</v>
      </c>
      <c r="W40" s="36">
        <v>763261.12555146962</v>
      </c>
      <c r="X40" s="36">
        <v>791455.50522652071</v>
      </c>
      <c r="Y40" s="36">
        <v>810624.26280869136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74929.85923203337</v>
      </c>
      <c r="D44" s="37">
        <v>72261.826212498127</v>
      </c>
      <c r="E44" s="37">
        <v>66596.565284849145</v>
      </c>
      <c r="F44" s="37">
        <v>71533.094279903453</v>
      </c>
      <c r="G44" s="37">
        <v>82588.431143170921</v>
      </c>
      <c r="H44" s="37">
        <v>87767.593935591402</v>
      </c>
      <c r="I44" s="37">
        <v>83355.600834276993</v>
      </c>
      <c r="J44" s="37">
        <v>78984.470133260358</v>
      </c>
      <c r="K44" s="37">
        <v>105834.2202442456</v>
      </c>
      <c r="L44" s="37">
        <v>98313.869697366375</v>
      </c>
      <c r="M44" s="37">
        <v>11030.437141946517</v>
      </c>
      <c r="N44" s="37">
        <v>42369.94134726678</v>
      </c>
      <c r="O44" s="37">
        <v>67176.401203337824</v>
      </c>
      <c r="P44" s="37">
        <v>73114.835721675074</v>
      </c>
      <c r="Q44" s="37">
        <v>87257.264036081033</v>
      </c>
      <c r="R44" s="37">
        <v>88107.705403431784</v>
      </c>
      <c r="S44" s="37">
        <v>77935.179204469081</v>
      </c>
      <c r="T44" s="37">
        <v>80779.70494459616</v>
      </c>
      <c r="U44" s="37">
        <v>89391.85923203337</v>
      </c>
      <c r="V44" s="37">
        <v>68894.826212498127</v>
      </c>
      <c r="W44" s="37">
        <v>60987.565284849145</v>
      </c>
      <c r="X44" s="37">
        <v>87297.094279903453</v>
      </c>
      <c r="Y44" s="37">
        <v>85246.431143170921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42610.279432602576</v>
      </c>
      <c r="D45" s="37">
        <v>42987.744410571177</v>
      </c>
      <c r="E45" s="37">
        <v>43242.019262486254</v>
      </c>
      <c r="F45" s="37">
        <v>50336.191907707602</v>
      </c>
      <c r="G45" s="37">
        <v>49462.3514006841</v>
      </c>
      <c r="H45" s="37">
        <v>60698.587945608422</v>
      </c>
      <c r="I45" s="37">
        <v>53406.992911260691</v>
      </c>
      <c r="J45" s="37">
        <v>51254.658846044564</v>
      </c>
      <c r="K45" s="37">
        <v>70214.679493215983</v>
      </c>
      <c r="L45" s="37">
        <v>72677.149806309957</v>
      </c>
      <c r="M45" s="37">
        <v>56216.165964765823</v>
      </c>
      <c r="N45" s="37">
        <v>62301.825389754726</v>
      </c>
      <c r="O45" s="37">
        <v>49606.22676021012</v>
      </c>
      <c r="P45" s="37">
        <v>44272.470029067248</v>
      </c>
      <c r="Q45" s="37">
        <v>53542.656439710758</v>
      </c>
      <c r="R45" s="37">
        <v>49941.279432602576</v>
      </c>
      <c r="S45" s="37">
        <v>44148.744410571177</v>
      </c>
      <c r="T45" s="37">
        <v>47927.019262486254</v>
      </c>
      <c r="U45" s="37">
        <v>62558.191907707602</v>
      </c>
      <c r="V45" s="37">
        <v>51969.3514006841</v>
      </c>
      <c r="W45" s="37">
        <v>62316.587945608422</v>
      </c>
      <c r="X45" s="37">
        <v>68269.992911260691</v>
      </c>
      <c r="Y45" s="37">
        <v>57606.658846044564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12691.630070224055</v>
      </c>
      <c r="D46" s="37">
        <v>13835.505150034354</v>
      </c>
      <c r="E46" s="37">
        <v>11940.469009979759</v>
      </c>
      <c r="F46" s="37">
        <v>22287.073376577013</v>
      </c>
      <c r="G46" s="37">
        <v>22055.895156894258</v>
      </c>
      <c r="H46" s="37">
        <v>30234.537587780069</v>
      </c>
      <c r="I46" s="37">
        <v>25875.631437542936</v>
      </c>
      <c r="J46" s="37">
        <v>22180.836262474681</v>
      </c>
      <c r="K46" s="37">
        <v>14023.841720721277</v>
      </c>
      <c r="L46" s="37">
        <v>13896.368946117815</v>
      </c>
      <c r="M46" s="37">
        <v>8129.1719847250788</v>
      </c>
      <c r="N46" s="37">
        <v>17664.039296928677</v>
      </c>
      <c r="O46" s="37">
        <v>30320.630070224055</v>
      </c>
      <c r="P46" s="37">
        <v>33734.505150034354</v>
      </c>
      <c r="Q46" s="37">
        <v>31926.469009979744</v>
      </c>
      <c r="R46" s="37">
        <v>36742.073376576998</v>
      </c>
      <c r="S46" s="37">
        <v>31412.895156894228</v>
      </c>
      <c r="T46" s="37">
        <v>42194.53758778004</v>
      </c>
      <c r="U46" s="37">
        <v>43107.631437542965</v>
      </c>
      <c r="V46" s="37">
        <v>36364.836262474651</v>
      </c>
      <c r="W46" s="37">
        <v>28141.841720721277</v>
      </c>
      <c r="X46" s="37">
        <v>33905.368946117815</v>
      </c>
      <c r="Y46" s="37">
        <v>24419.17198472505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20711.537706694508</v>
      </c>
      <c r="D47" s="37">
        <v>32081.685167369084</v>
      </c>
      <c r="E47" s="37">
        <v>33960.448232241033</v>
      </c>
      <c r="F47" s="37">
        <v>29869.154762385471</v>
      </c>
      <c r="G47" s="37">
        <v>30646.201452507987</v>
      </c>
      <c r="H47" s="37">
        <v>38927.057399140846</v>
      </c>
      <c r="I47" s="37">
        <v>33939.267853807076</v>
      </c>
      <c r="J47" s="37">
        <v>32897.458170740923</v>
      </c>
      <c r="K47" s="37">
        <v>32015.337959250493</v>
      </c>
      <c r="L47" s="37">
        <v>42461.705451330112</v>
      </c>
      <c r="M47" s="37">
        <v>21458.452095681045</v>
      </c>
      <c r="N47" s="37">
        <v>28728.567389876873</v>
      </c>
      <c r="O47" s="37">
        <v>31058.143963018607</v>
      </c>
      <c r="P47" s="37">
        <v>31262.382921864395</v>
      </c>
      <c r="Q47" s="37">
        <v>36350.599474091607</v>
      </c>
      <c r="R47" s="37">
        <v>37261.537706694508</v>
      </c>
      <c r="S47" s="37">
        <v>43852.685167369084</v>
      </c>
      <c r="T47" s="37">
        <v>47251.448232241033</v>
      </c>
      <c r="U47" s="37">
        <v>47576.154762385471</v>
      </c>
      <c r="V47" s="37">
        <v>41867.201452507987</v>
      </c>
      <c r="W47" s="37">
        <v>49443.057399140846</v>
      </c>
      <c r="X47" s="37">
        <v>53491.267853807076</v>
      </c>
      <c r="Y47" s="37">
        <v>47055.458170740865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67262.272671710234</v>
      </c>
      <c r="D49" s="37">
        <v>74456.430734597961</v>
      </c>
      <c r="E49" s="37">
        <v>83126.709037316265</v>
      </c>
      <c r="F49" s="37">
        <v>75988.361591556226</v>
      </c>
      <c r="G49" s="37">
        <v>80998.194901135867</v>
      </c>
      <c r="H49" s="37">
        <v>104697.91674207075</v>
      </c>
      <c r="I49" s="37">
        <v>134660.7875049751</v>
      </c>
      <c r="J49" s="37">
        <v>172534.61345881934</v>
      </c>
      <c r="K49" s="37">
        <v>192002.45920932316</v>
      </c>
      <c r="L49" s="37">
        <v>256621.76735362154</v>
      </c>
      <c r="M49" s="37">
        <v>133734.30017486354</v>
      </c>
      <c r="N49" s="37">
        <v>156620.01231078058</v>
      </c>
      <c r="O49" s="37">
        <v>168563.71314455313</v>
      </c>
      <c r="P49" s="37">
        <v>239900.67434351402</v>
      </c>
      <c r="Q49" s="37">
        <v>393176.31863588048</v>
      </c>
      <c r="R49" s="37">
        <v>343831.31849853508</v>
      </c>
      <c r="S49" s="37">
        <v>362663.19403610029</v>
      </c>
      <c r="T49" s="37">
        <v>425417.30324856634</v>
      </c>
      <c r="U49" s="37">
        <v>290742.98064579582</v>
      </c>
      <c r="V49" s="37">
        <v>291858.66252819495</v>
      </c>
      <c r="W49" s="37">
        <v>266346.01179851266</v>
      </c>
      <c r="X49" s="37">
        <v>374500.80249123136</v>
      </c>
      <c r="Y49" s="37">
        <v>495280.14832538739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82231.54003573177</v>
      </c>
      <c r="D50" s="37">
        <v>79782.910313895089</v>
      </c>
      <c r="E50" s="37">
        <v>89451.340953733481</v>
      </c>
      <c r="F50" s="37">
        <v>79369.477289080562</v>
      </c>
      <c r="G50" s="37">
        <v>95188.51836659835</v>
      </c>
      <c r="H50" s="37">
        <v>105546.37461576198</v>
      </c>
      <c r="I50" s="37">
        <v>106182.07606062049</v>
      </c>
      <c r="J50" s="37">
        <v>129870.95014878642</v>
      </c>
      <c r="K50" s="37">
        <v>129990.74725345784</v>
      </c>
      <c r="L50" s="37">
        <v>208001.72907737392</v>
      </c>
      <c r="M50" s="37">
        <v>154451.23058582935</v>
      </c>
      <c r="N50" s="37">
        <v>163597.94424171373</v>
      </c>
      <c r="O50" s="37">
        <v>207513.77871409967</v>
      </c>
      <c r="P50" s="37">
        <v>201216.31649495882</v>
      </c>
      <c r="Q50" s="37">
        <v>420508.1698337805</v>
      </c>
      <c r="R50" s="37">
        <v>294494.59600626281</v>
      </c>
      <c r="S50" s="37">
        <v>305581.82819459238</v>
      </c>
      <c r="T50" s="37">
        <v>354684.66305633006</v>
      </c>
      <c r="U50" s="37">
        <v>346436.27214691788</v>
      </c>
      <c r="V50" s="37">
        <v>554793.16490373993</v>
      </c>
      <c r="W50" s="37">
        <v>392269.85336302524</v>
      </c>
      <c r="X50" s="37">
        <v>415240.69144791807</v>
      </c>
      <c r="Y50" s="37">
        <v>427778.22556076804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1954998.9430575529</v>
      </c>
      <c r="D52" s="38">
        <v>2004119.0864202632</v>
      </c>
      <c r="E52" s="38">
        <v>2086476.804259914</v>
      </c>
      <c r="F52" s="38">
        <v>2160475.9707365073</v>
      </c>
      <c r="G52" s="38">
        <v>2198374.3721986646</v>
      </c>
      <c r="H52" s="38">
        <v>2254798.379291838</v>
      </c>
      <c r="I52" s="38">
        <v>2519706.1484503653</v>
      </c>
      <c r="J52" s="38">
        <v>2418278.7717102272</v>
      </c>
      <c r="K52" s="38">
        <v>2603980.1194246486</v>
      </c>
      <c r="L52" s="38">
        <v>2828083.8709602263</v>
      </c>
      <c r="M52" s="38">
        <v>2638391.1876833327</v>
      </c>
      <c r="N52" s="38">
        <v>2561929.6625572331</v>
      </c>
      <c r="O52" s="38">
        <v>1888353.7757195737</v>
      </c>
      <c r="P52" s="38">
        <v>1845526.4152861163</v>
      </c>
      <c r="Q52" s="38">
        <v>2353689.9394629151</v>
      </c>
      <c r="R52" s="38">
        <v>1953928.0508373156</v>
      </c>
      <c r="S52" s="38">
        <v>1577072.7255690526</v>
      </c>
      <c r="T52" s="38">
        <v>1539670.1780823134</v>
      </c>
      <c r="U52" s="38">
        <v>1352261.8342529815</v>
      </c>
      <c r="V52" s="38">
        <v>1195909.9744451158</v>
      </c>
      <c r="W52" s="38">
        <v>1231891.6598982289</v>
      </c>
      <c r="X52" s="38">
        <v>1344656.8177989759</v>
      </c>
      <c r="Y52" s="38">
        <v>1186829.2156105805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53368.364221213735</v>
      </c>
      <c r="D53" s="39">
        <v>51838.335302197956</v>
      </c>
      <c r="E53" s="39">
        <v>54883.135269372608</v>
      </c>
      <c r="F53" s="39">
        <v>48575.831558969046</v>
      </c>
      <c r="G53" s="39">
        <v>47301.674614972319</v>
      </c>
      <c r="H53" s="39">
        <v>50949.83694864565</v>
      </c>
      <c r="I53" s="39">
        <v>52435.561322434514</v>
      </c>
      <c r="J53" s="39">
        <v>50177.393292090506</v>
      </c>
      <c r="K53" s="39">
        <v>69734.083561642154</v>
      </c>
      <c r="L53" s="39">
        <v>106090.99439865362</v>
      </c>
      <c r="M53" s="39">
        <v>72648.742945590639</v>
      </c>
      <c r="N53" s="39">
        <v>69885.659944378131</v>
      </c>
      <c r="O53" s="39">
        <v>69784.178318119724</v>
      </c>
      <c r="P53" s="39">
        <v>64762.91592197842</v>
      </c>
      <c r="Q53" s="39">
        <v>72063.826750452921</v>
      </c>
      <c r="R53" s="39">
        <v>83725.612668121001</v>
      </c>
      <c r="S53" s="39">
        <v>97521.414019125397</v>
      </c>
      <c r="T53" s="39">
        <v>143990.79573833977</v>
      </c>
      <c r="U53" s="39">
        <v>107697.78517805063</v>
      </c>
      <c r="V53" s="39">
        <v>106629.11530695285</v>
      </c>
      <c r="W53" s="39">
        <v>86869.65996844857</v>
      </c>
      <c r="X53" s="39">
        <v>92957.295597029501</v>
      </c>
      <c r="Y53" s="39">
        <v>91232.584332623635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67000.85923203337</v>
      </c>
      <c r="D57" s="37">
        <v>67431.826212498127</v>
      </c>
      <c r="E57" s="37">
        <v>67865.565284849145</v>
      </c>
      <c r="F57" s="37">
        <v>68302.094279903453</v>
      </c>
      <c r="G57" s="37">
        <v>68741.431143170921</v>
      </c>
      <c r="H57" s="37">
        <v>69183.593935591402</v>
      </c>
      <c r="I57" s="37">
        <v>69628.600834276993</v>
      </c>
      <c r="J57" s="37">
        <v>70076.470133260358</v>
      </c>
      <c r="K57" s="37">
        <v>70527.220244245604</v>
      </c>
      <c r="L57" s="37">
        <v>70980.869697366375</v>
      </c>
      <c r="M57" s="37">
        <v>71437.437141946517</v>
      </c>
      <c r="N57" s="37">
        <v>71896.94134726678</v>
      </c>
      <c r="O57" s="37">
        <v>72359.401203337824</v>
      </c>
      <c r="P57" s="37">
        <v>72824.835721675074</v>
      </c>
      <c r="Q57" s="37">
        <v>73293.264036081033</v>
      </c>
      <c r="R57" s="37">
        <v>73764.705403431784</v>
      </c>
      <c r="S57" s="37">
        <v>74239.179204469081</v>
      </c>
      <c r="T57" s="37">
        <v>74716.70494459616</v>
      </c>
      <c r="U57" s="37">
        <v>74929.85923203337</v>
      </c>
      <c r="V57" s="37">
        <v>72261.826212498127</v>
      </c>
      <c r="W57" s="37">
        <v>66596.565284849145</v>
      </c>
      <c r="X57" s="37">
        <v>71533.094279903453</v>
      </c>
      <c r="Y57" s="37">
        <v>82588.431143170921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40855.279432602576</v>
      </c>
      <c r="D58" s="37">
        <v>41382.744410571177</v>
      </c>
      <c r="E58" s="37">
        <v>41917.019262486254</v>
      </c>
      <c r="F58" s="37">
        <v>42458.191907707602</v>
      </c>
      <c r="G58" s="37">
        <v>43006.3514006841</v>
      </c>
      <c r="H58" s="37">
        <v>43561.587945608422</v>
      </c>
      <c r="I58" s="37">
        <v>44123.992911260691</v>
      </c>
      <c r="J58" s="37">
        <v>44693.658846044564</v>
      </c>
      <c r="K58" s="37">
        <v>45270.679493215983</v>
      </c>
      <c r="L58" s="37">
        <v>45855.149806309957</v>
      </c>
      <c r="M58" s="37">
        <v>46447.165964765823</v>
      </c>
      <c r="N58" s="37">
        <v>47046.825389754726</v>
      </c>
      <c r="O58" s="37">
        <v>47654.22676021012</v>
      </c>
      <c r="P58" s="37">
        <v>48269.470029067248</v>
      </c>
      <c r="Q58" s="37">
        <v>48892.656439710758</v>
      </c>
      <c r="R58" s="37">
        <v>42610.279432602576</v>
      </c>
      <c r="S58" s="37">
        <v>42987.744410571177</v>
      </c>
      <c r="T58" s="37">
        <v>43242.019262486254</v>
      </c>
      <c r="U58" s="37">
        <v>50336.191907707602</v>
      </c>
      <c r="V58" s="37">
        <v>49462.3514006841</v>
      </c>
      <c r="W58" s="37">
        <v>60698.587945608422</v>
      </c>
      <c r="X58" s="37">
        <v>53406.992911260691</v>
      </c>
      <c r="Y58" s="37">
        <v>51254.658846044564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5803.6300702240551</v>
      </c>
      <c r="D59" s="37">
        <v>6068.5051500343543</v>
      </c>
      <c r="E59" s="37">
        <v>6345.469009979759</v>
      </c>
      <c r="F59" s="37">
        <v>6635.0733765769983</v>
      </c>
      <c r="G59" s="37">
        <v>6937.8951568942575</v>
      </c>
      <c r="H59" s="37">
        <v>7254.5375877800689</v>
      </c>
      <c r="I59" s="37">
        <v>7585.6314375429356</v>
      </c>
      <c r="J59" s="37">
        <v>7931.8362624746806</v>
      </c>
      <c r="K59" s="37">
        <v>8293.8417207212769</v>
      </c>
      <c r="L59" s="37">
        <v>8672.3689461178146</v>
      </c>
      <c r="M59" s="37">
        <v>9068.1719847250788</v>
      </c>
      <c r="N59" s="37">
        <v>9482.0392969286768</v>
      </c>
      <c r="O59" s="37">
        <v>12691.630070224055</v>
      </c>
      <c r="P59" s="37">
        <v>13835.505150034325</v>
      </c>
      <c r="Q59" s="37">
        <v>11940.469009979744</v>
      </c>
      <c r="R59" s="37">
        <v>22287.073376576998</v>
      </c>
      <c r="S59" s="37">
        <v>22055.895156894228</v>
      </c>
      <c r="T59" s="37">
        <v>30234.53758778004</v>
      </c>
      <c r="U59" s="37">
        <v>25875.631437542965</v>
      </c>
      <c r="V59" s="37">
        <v>22180.836262474651</v>
      </c>
      <c r="W59" s="37">
        <v>14023.841720721277</v>
      </c>
      <c r="X59" s="37">
        <v>13896.368946117815</v>
      </c>
      <c r="Y59" s="37">
        <v>8129.1719847250497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9532.5377066945075</v>
      </c>
      <c r="D60" s="37">
        <v>10026.685167369084</v>
      </c>
      <c r="E60" s="37">
        <v>10546.448232241033</v>
      </c>
      <c r="F60" s="37">
        <v>11093.154762385471</v>
      </c>
      <c r="G60" s="37">
        <v>11668.201452507987</v>
      </c>
      <c r="H60" s="37">
        <v>12273.057399140846</v>
      </c>
      <c r="I60" s="37">
        <v>12909.267853807076</v>
      </c>
      <c r="J60" s="37">
        <v>13578.458170740923</v>
      </c>
      <c r="K60" s="37">
        <v>14282.337959250493</v>
      </c>
      <c r="L60" s="37">
        <v>15022.705451330112</v>
      </c>
      <c r="M60" s="37">
        <v>15801.452095681045</v>
      </c>
      <c r="N60" s="37">
        <v>16620.567389876873</v>
      </c>
      <c r="O60" s="37">
        <v>17482.143963018607</v>
      </c>
      <c r="P60" s="37">
        <v>18388.382921864395</v>
      </c>
      <c r="Q60" s="37">
        <v>19341.599474091607</v>
      </c>
      <c r="R60" s="37">
        <v>20711.537706694508</v>
      </c>
      <c r="S60" s="37">
        <v>32081.685167369084</v>
      </c>
      <c r="T60" s="37">
        <v>33960.448232240975</v>
      </c>
      <c r="U60" s="37">
        <v>29869.154762385413</v>
      </c>
      <c r="V60" s="37">
        <v>30646.201452507987</v>
      </c>
      <c r="W60" s="37">
        <v>38927.057399140904</v>
      </c>
      <c r="X60" s="37">
        <v>33939.267853807076</v>
      </c>
      <c r="Y60" s="37">
        <v>32897.458170740865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37124.971850617789</v>
      </c>
      <c r="D62" s="37">
        <v>39991.66361071408</v>
      </c>
      <c r="E62" s="37">
        <v>43079.713697504019</v>
      </c>
      <c r="F62" s="37">
        <v>46406.214813272236</v>
      </c>
      <c r="G62" s="37">
        <v>49989.579513392644</v>
      </c>
      <c r="H62" s="37">
        <v>53849.642121880199</v>
      </c>
      <c r="I62" s="37">
        <v>58007.768516590353</v>
      </c>
      <c r="J62" s="37">
        <v>62486.974391740747</v>
      </c>
      <c r="K62" s="37">
        <v>67262.272671710234</v>
      </c>
      <c r="L62" s="37">
        <v>74456.430734597845</v>
      </c>
      <c r="M62" s="37">
        <v>83126.709037316265</v>
      </c>
      <c r="N62" s="37">
        <v>75988.361591556109</v>
      </c>
      <c r="O62" s="37">
        <v>80998.19490113575</v>
      </c>
      <c r="P62" s="37">
        <v>104697.91674207081</v>
      </c>
      <c r="Q62" s="37">
        <v>134660.78750497499</v>
      </c>
      <c r="R62" s="37">
        <v>172534.61345881922</v>
      </c>
      <c r="S62" s="37">
        <v>192002.45920932293</v>
      </c>
      <c r="T62" s="37">
        <v>256621.76735362178</v>
      </c>
      <c r="U62" s="37">
        <v>133734.30017486354</v>
      </c>
      <c r="V62" s="37">
        <v>156620.01231078058</v>
      </c>
      <c r="W62" s="37">
        <v>168563.71314455289</v>
      </c>
      <c r="X62" s="37">
        <v>239900.67434351379</v>
      </c>
      <c r="Y62" s="37">
        <v>393176.31863588048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53258.458754638559</v>
      </c>
      <c r="D63" s="37">
        <v>55111.156414093974</v>
      </c>
      <c r="E63" s="37">
        <v>57028.30371587124</v>
      </c>
      <c r="F63" s="37">
        <v>59012.142664419487</v>
      </c>
      <c r="G63" s="37">
        <v>61064.993256613845</v>
      </c>
      <c r="H63" s="37">
        <v>82231.540035731799</v>
      </c>
      <c r="I63" s="37">
        <v>79782.910313895147</v>
      </c>
      <c r="J63" s="37">
        <v>89451.340953733423</v>
      </c>
      <c r="K63" s="37">
        <v>79369.47728908062</v>
      </c>
      <c r="L63" s="37">
        <v>95188.518366598291</v>
      </c>
      <c r="M63" s="37">
        <v>105546.37461576192</v>
      </c>
      <c r="N63" s="37">
        <v>106182.07606062049</v>
      </c>
      <c r="O63" s="37">
        <v>129870.95014878642</v>
      </c>
      <c r="P63" s="37">
        <v>129990.7472534579</v>
      </c>
      <c r="Q63" s="37">
        <v>208001.72907737386</v>
      </c>
      <c r="R63" s="37">
        <v>154451.23058582935</v>
      </c>
      <c r="S63" s="37">
        <v>163597.94424171373</v>
      </c>
      <c r="T63" s="37">
        <v>207513.77871409967</v>
      </c>
      <c r="U63" s="37">
        <v>201216.31649495871</v>
      </c>
      <c r="V63" s="37">
        <v>420508.1698337805</v>
      </c>
      <c r="W63" s="37">
        <v>294494.59600626281</v>
      </c>
      <c r="X63" s="37">
        <v>305581.82819459238</v>
      </c>
      <c r="Y63" s="37">
        <v>354684.66305632982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1746866.5118102087</v>
      </c>
      <c r="D65" s="38">
        <v>1763523.1624986446</v>
      </c>
      <c r="E65" s="38">
        <v>1801327.9609421799</v>
      </c>
      <c r="F65" s="38">
        <v>1807488.1840562364</v>
      </c>
      <c r="G65" s="38">
        <v>1863294.5502632093</v>
      </c>
      <c r="H65" s="38">
        <v>1913336.4538996629</v>
      </c>
      <c r="I65" s="38">
        <v>2069725.7264849339</v>
      </c>
      <c r="J65" s="38">
        <v>2139335.3529916182</v>
      </c>
      <c r="K65" s="38">
        <v>2200863.3577786684</v>
      </c>
      <c r="L65" s="38">
        <v>2283525.8210334592</v>
      </c>
      <c r="M65" s="38">
        <v>2350336.7927632984</v>
      </c>
      <c r="N65" s="38">
        <v>2128711.1025796756</v>
      </c>
      <c r="O65" s="38">
        <v>1620468.0762447864</v>
      </c>
      <c r="P65" s="38">
        <v>1686535.6273182966</v>
      </c>
      <c r="Q65" s="38">
        <v>2017681.5387297664</v>
      </c>
      <c r="R65" s="38">
        <v>1679116.8808792774</v>
      </c>
      <c r="S65" s="38">
        <v>1338983.9743806832</v>
      </c>
      <c r="T65" s="38">
        <v>1269255.6678715311</v>
      </c>
      <c r="U65" s="38">
        <v>1100390.7127532735</v>
      </c>
      <c r="V65" s="38">
        <v>917431.23731448315</v>
      </c>
      <c r="W65" s="38">
        <v>757777.44287760928</v>
      </c>
      <c r="X65" s="38">
        <v>687168.75033796951</v>
      </c>
      <c r="Y65" s="38">
        <v>707388.65808101743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32284.392856037361</v>
      </c>
      <c r="D66" s="39">
        <v>32841.129727030173</v>
      </c>
      <c r="E66" s="39">
        <v>33407.467396306689</v>
      </c>
      <c r="F66" s="39">
        <v>33983.571427407733</v>
      </c>
      <c r="G66" s="39">
        <v>34569.610238979105</v>
      </c>
      <c r="H66" s="39">
        <v>35165.755154006998</v>
      </c>
      <c r="I66" s="39">
        <v>35772.180449902895</v>
      </c>
      <c r="J66" s="39">
        <v>36389.063409451686</v>
      </c>
      <c r="K66" s="39">
        <v>53368.364221213735</v>
      </c>
      <c r="L66" s="39">
        <v>51838.335302197956</v>
      </c>
      <c r="M66" s="39">
        <v>54883.135269372608</v>
      </c>
      <c r="N66" s="39">
        <v>48575.831558969105</v>
      </c>
      <c r="O66" s="39">
        <v>47301.674614972319</v>
      </c>
      <c r="P66" s="39">
        <v>50949.83694864565</v>
      </c>
      <c r="Q66" s="39">
        <v>52435.561322434573</v>
      </c>
      <c r="R66" s="39">
        <v>50177.393292090506</v>
      </c>
      <c r="S66" s="39">
        <v>69734.083561642212</v>
      </c>
      <c r="T66" s="39">
        <v>106090.99439865362</v>
      </c>
      <c r="U66" s="39">
        <v>72648.742945590639</v>
      </c>
      <c r="V66" s="39">
        <v>69885.659944378072</v>
      </c>
      <c r="W66" s="39">
        <v>69784.178318119724</v>
      </c>
      <c r="X66" s="39">
        <v>64762.91592197842</v>
      </c>
      <c r="Y66" s="39">
        <v>72063.826750452979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8759.9999999999964</v>
      </c>
      <c r="D70" s="40">
        <v>8759.9999999999945</v>
      </c>
      <c r="E70" s="40">
        <v>8759.9999999999945</v>
      </c>
      <c r="F70" s="40">
        <v>8759.9999999999927</v>
      </c>
      <c r="G70" s="40">
        <v>8759.9999999999909</v>
      </c>
      <c r="H70" s="40">
        <v>8759.9999999999945</v>
      </c>
      <c r="I70" s="40">
        <v>8759.9999999999945</v>
      </c>
      <c r="J70" s="40">
        <v>8759.9999999999982</v>
      </c>
      <c r="K70" s="40">
        <v>8759.9999999999964</v>
      </c>
      <c r="L70" s="40">
        <v>8759.9999999999945</v>
      </c>
      <c r="M70" s="40">
        <v>8759.9999999999964</v>
      </c>
      <c r="N70" s="40">
        <v>8759.9999999999982</v>
      </c>
      <c r="O70" s="40">
        <v>8759.9999999999964</v>
      </c>
      <c r="P70" s="40">
        <v>8759.9999999999909</v>
      </c>
      <c r="Q70" s="40">
        <v>8759.9999999999927</v>
      </c>
      <c r="R70" s="40">
        <v>8759.9999999999945</v>
      </c>
      <c r="S70" s="40">
        <v>8759.9999999999927</v>
      </c>
      <c r="T70" s="40">
        <v>8759.9999999999982</v>
      </c>
      <c r="U70" s="40">
        <v>8759.9999999999945</v>
      </c>
      <c r="V70" s="40">
        <v>8759.9999999999982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414.13578170901764</v>
      </c>
      <c r="C71" s="40">
        <v>403.99076488349533</v>
      </c>
      <c r="D71" s="40">
        <v>402.94146274753479</v>
      </c>
      <c r="E71" s="40">
        <v>404.32485423976397</v>
      </c>
      <c r="F71" s="40">
        <v>404.07011006999323</v>
      </c>
      <c r="G71" s="40">
        <v>403.69921058710804</v>
      </c>
      <c r="H71" s="40">
        <v>403.55086854677609</v>
      </c>
      <c r="I71" s="40">
        <v>401.96521840817712</v>
      </c>
      <c r="J71" s="40">
        <v>400.56344613050186</v>
      </c>
      <c r="K71" s="40">
        <v>401.11056152870913</v>
      </c>
      <c r="L71" s="40">
        <v>403.91303119703616</v>
      </c>
      <c r="M71" s="40">
        <v>410.29143842712813</v>
      </c>
      <c r="N71" s="40">
        <v>403.96765583776403</v>
      </c>
      <c r="O71" s="40">
        <v>405.49882914976115</v>
      </c>
      <c r="P71" s="40">
        <v>398.93504601128672</v>
      </c>
      <c r="Q71" s="40">
        <v>398.31778269883159</v>
      </c>
      <c r="R71" s="40">
        <v>404.94273537179947</v>
      </c>
      <c r="S71" s="40">
        <v>399.83089124580823</v>
      </c>
      <c r="T71" s="40">
        <v>411.22584250956862</v>
      </c>
      <c r="U71" s="40">
        <v>391.73233293702816</v>
      </c>
      <c r="V71" s="40">
        <v>394.64717334180011</v>
      </c>
      <c r="W71" s="40">
        <v>395.73561737788657</v>
      </c>
      <c r="X71" s="40">
        <v>395.76964449268758</v>
      </c>
      <c r="Y71" s="40">
        <v>395.56591560155579</v>
      </c>
      <c r="DA71" s="58" t="s">
        <v>1010</v>
      </c>
    </row>
    <row r="72" spans="1:105" ht="12" customHeight="1" x14ac:dyDescent="0.25">
      <c r="A72" s="28" t="s">
        <v>46</v>
      </c>
      <c r="B72" s="40">
        <v>266.47747516607262</v>
      </c>
      <c r="C72" s="40">
        <v>264.77159786064323</v>
      </c>
      <c r="D72" s="40">
        <v>262.10571093516921</v>
      </c>
      <c r="E72" s="40">
        <v>261.7834526056356</v>
      </c>
      <c r="F72" s="40">
        <v>258.69107505323524</v>
      </c>
      <c r="G72" s="40">
        <v>255.50710529342126</v>
      </c>
      <c r="H72" s="40">
        <v>252.25039273293598</v>
      </c>
      <c r="I72" s="40">
        <v>248.84811289920722</v>
      </c>
      <c r="J72" s="40">
        <v>245.44164469118724</v>
      </c>
      <c r="K72" s="40">
        <v>241.2660787013634</v>
      </c>
      <c r="L72" s="40">
        <v>235.37294419156834</v>
      </c>
      <c r="M72" s="40">
        <v>233.65693622397683</v>
      </c>
      <c r="N72" s="40">
        <v>227.43861517661756</v>
      </c>
      <c r="O72" s="40">
        <v>228.0049288569642</v>
      </c>
      <c r="P72" s="40">
        <v>224.2990455386271</v>
      </c>
      <c r="Q72" s="40">
        <v>224.64046617677221</v>
      </c>
      <c r="R72" s="40">
        <v>231.47112748861721</v>
      </c>
      <c r="S72" s="40">
        <v>231.07198141780225</v>
      </c>
      <c r="T72" s="40">
        <v>239.44435939318976</v>
      </c>
      <c r="U72" s="40">
        <v>230.02184530976464</v>
      </c>
      <c r="V72" s="40">
        <v>230.71763341582351</v>
      </c>
      <c r="W72" s="40">
        <v>232.31280327179454</v>
      </c>
      <c r="X72" s="40">
        <v>228.04016875378684</v>
      </c>
      <c r="Y72" s="40">
        <v>225.77426675495238</v>
      </c>
      <c r="DA72" s="58" t="s">
        <v>1011</v>
      </c>
    </row>
    <row r="73" spans="1:105" ht="12" customHeight="1" x14ac:dyDescent="0.25">
      <c r="A73" s="28" t="s">
        <v>45</v>
      </c>
      <c r="B73" s="40">
        <v>439.22906468299976</v>
      </c>
      <c r="C73" s="40">
        <v>443.82185888858788</v>
      </c>
      <c r="D73" s="40">
        <v>447.50767732512196</v>
      </c>
      <c r="E73" s="40">
        <v>451.43004493281865</v>
      </c>
      <c r="F73" s="40">
        <v>455.12515367561934</v>
      </c>
      <c r="G73" s="40">
        <v>458.95390463890203</v>
      </c>
      <c r="H73" s="40">
        <v>462.67460856118987</v>
      </c>
      <c r="I73" s="40">
        <v>465.55662457447124</v>
      </c>
      <c r="J73" s="40">
        <v>466.83601694386141</v>
      </c>
      <c r="K73" s="40">
        <v>467.16792964115803</v>
      </c>
      <c r="L73" s="40">
        <v>466.92591848607111</v>
      </c>
      <c r="M73" s="40">
        <v>474.65876405504736</v>
      </c>
      <c r="N73" s="40">
        <v>468.46130656190485</v>
      </c>
      <c r="O73" s="40">
        <v>470.12070187466333</v>
      </c>
      <c r="P73" s="40">
        <v>464.0292602724993</v>
      </c>
      <c r="Q73" s="40">
        <v>465.6624754601068</v>
      </c>
      <c r="R73" s="40">
        <v>470.38969215693805</v>
      </c>
      <c r="S73" s="40">
        <v>464.78458940688415</v>
      </c>
      <c r="T73" s="40">
        <v>483.20776546635699</v>
      </c>
      <c r="U73" s="40">
        <v>466.72550728060759</v>
      </c>
      <c r="V73" s="40">
        <v>488.4145229048587</v>
      </c>
      <c r="W73" s="40">
        <v>518.23777920345958</v>
      </c>
      <c r="X73" s="40">
        <v>493.68918684232671</v>
      </c>
      <c r="Y73" s="40">
        <v>481.1258161603007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1501.399541251182</v>
      </c>
      <c r="C75" s="40">
        <v>1511.9430928602678</v>
      </c>
      <c r="D75" s="40">
        <v>1519.0537212970316</v>
      </c>
      <c r="E75" s="40">
        <v>1523.6808042837999</v>
      </c>
      <c r="F75" s="40">
        <v>1526.5163033863519</v>
      </c>
      <c r="G75" s="40">
        <v>1527.3152602702121</v>
      </c>
      <c r="H75" s="40">
        <v>1528.0104105336791</v>
      </c>
      <c r="I75" s="40">
        <v>1525.9004654102175</v>
      </c>
      <c r="J75" s="40">
        <v>1517.2628799940453</v>
      </c>
      <c r="K75" s="40">
        <v>1505.5969172088214</v>
      </c>
      <c r="L75" s="40">
        <v>1492.1628476885296</v>
      </c>
      <c r="M75" s="40">
        <v>1546.8766761206025</v>
      </c>
      <c r="N75" s="40">
        <v>1473.3413721679326</v>
      </c>
      <c r="O75" s="40">
        <v>1514.2400302045532</v>
      </c>
      <c r="P75" s="40">
        <v>1428.9834549900268</v>
      </c>
      <c r="Q75" s="40">
        <v>1377.8802863735368</v>
      </c>
      <c r="R75" s="40">
        <v>1474.3474627106852</v>
      </c>
      <c r="S75" s="40">
        <v>1517.1286761553181</v>
      </c>
      <c r="T75" s="40">
        <v>1579.7003450269917</v>
      </c>
      <c r="U75" s="40">
        <v>1529.6210628810786</v>
      </c>
      <c r="V75" s="40">
        <v>1614.8165465374402</v>
      </c>
      <c r="W75" s="40">
        <v>1714.004949671516</v>
      </c>
      <c r="X75" s="40">
        <v>1661.4939048911301</v>
      </c>
      <c r="Y75" s="40">
        <v>1616.9469561975111</v>
      </c>
      <c r="DA75" s="58" t="s">
        <v>1013</v>
      </c>
    </row>
    <row r="76" spans="1:105" ht="12" customHeight="1" x14ac:dyDescent="0.25">
      <c r="A76" s="28" t="s">
        <v>27</v>
      </c>
      <c r="B76" s="40">
        <v>651.78138955630732</v>
      </c>
      <c r="C76" s="40">
        <v>664.87108451572101</v>
      </c>
      <c r="D76" s="40">
        <v>676.87937306528283</v>
      </c>
      <c r="E76" s="40">
        <v>688.23611281805347</v>
      </c>
      <c r="F76" s="40">
        <v>699.08620770219341</v>
      </c>
      <c r="G76" s="40">
        <v>709.32706712531581</v>
      </c>
      <c r="H76" s="40">
        <v>719.83137401624208</v>
      </c>
      <c r="I76" s="40">
        <v>729.41530510670339</v>
      </c>
      <c r="J76" s="40">
        <v>736.91643598099961</v>
      </c>
      <c r="K76" s="40">
        <v>742.90354797366024</v>
      </c>
      <c r="L76" s="40">
        <v>745.36147005305338</v>
      </c>
      <c r="M76" s="40">
        <v>777.80413566729317</v>
      </c>
      <c r="N76" s="40">
        <v>745.73705265172032</v>
      </c>
      <c r="O76" s="40">
        <v>771.7299273658756</v>
      </c>
      <c r="P76" s="40">
        <v>733.45064683519627</v>
      </c>
      <c r="Q76" s="40">
        <v>712.34337710429054</v>
      </c>
      <c r="R76" s="40">
        <v>763.05607473395867</v>
      </c>
      <c r="S76" s="40">
        <v>783.72172294375093</v>
      </c>
      <c r="T76" s="40">
        <v>819.36332272306379</v>
      </c>
      <c r="U76" s="40">
        <v>797.70417849940168</v>
      </c>
      <c r="V76" s="40">
        <v>843.49916095422395</v>
      </c>
      <c r="W76" s="40">
        <v>888.94576236406101</v>
      </c>
      <c r="X76" s="40">
        <v>866.80471488401906</v>
      </c>
      <c r="Y76" s="40">
        <v>846.24758732576436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496.56565496739415</v>
      </c>
      <c r="C78" s="41">
        <v>498.92160927066828</v>
      </c>
      <c r="D78" s="41">
        <v>500.79427001164169</v>
      </c>
      <c r="E78" s="41">
        <v>502.46070959169441</v>
      </c>
      <c r="F78" s="41">
        <v>504.24813565606325</v>
      </c>
      <c r="G78" s="41">
        <v>505.93183804705376</v>
      </c>
      <c r="H78" s="41">
        <v>508.17724762880425</v>
      </c>
      <c r="I78" s="41">
        <v>509.91810319555736</v>
      </c>
      <c r="J78" s="41">
        <v>510.38816446958759</v>
      </c>
      <c r="K78" s="41">
        <v>509.98886621310174</v>
      </c>
      <c r="L78" s="41">
        <v>506.53170082238489</v>
      </c>
      <c r="M78" s="41">
        <v>525.94224187255941</v>
      </c>
      <c r="N78" s="41">
        <v>501.77445424000246</v>
      </c>
      <c r="O78" s="41">
        <v>516.85099667931115</v>
      </c>
      <c r="P78" s="41">
        <v>489.11528841664403</v>
      </c>
      <c r="Q78" s="41">
        <v>472.98590773834042</v>
      </c>
      <c r="R78" s="41">
        <v>501.95395244145993</v>
      </c>
      <c r="S78" s="41">
        <v>521.04836865127004</v>
      </c>
      <c r="T78" s="41">
        <v>545.33952540582493</v>
      </c>
      <c r="U78" s="41">
        <v>529.29369423285902</v>
      </c>
      <c r="V78" s="41">
        <v>558.87284401403519</v>
      </c>
      <c r="W78" s="41">
        <v>590.53130226549206</v>
      </c>
      <c r="X78" s="41">
        <v>574.73486669109138</v>
      </c>
      <c r="Y78" s="41">
        <v>560.5346485524185</v>
      </c>
      <c r="DA78" s="59" t="s">
        <v>1015</v>
      </c>
    </row>
    <row r="79" spans="1:105" ht="12" customHeight="1" x14ac:dyDescent="0.25">
      <c r="A79" s="32" t="s">
        <v>25</v>
      </c>
      <c r="B79" s="42">
        <v>35.264445502208623</v>
      </c>
      <c r="C79" s="42">
        <v>35.546404524229409</v>
      </c>
      <c r="D79" s="42">
        <v>35.745505996227301</v>
      </c>
      <c r="E79" s="42">
        <v>35.88754542118081</v>
      </c>
      <c r="F79" s="42">
        <v>36.000789575328717</v>
      </c>
      <c r="G79" s="42">
        <v>36.073146591158384</v>
      </c>
      <c r="H79" s="42">
        <v>36.15522023225099</v>
      </c>
      <c r="I79" s="42">
        <v>36.173693577140014</v>
      </c>
      <c r="J79" s="42">
        <v>36.076944784705304</v>
      </c>
      <c r="K79" s="42">
        <v>35.896253581971834</v>
      </c>
      <c r="L79" s="42">
        <v>35.480968756836752</v>
      </c>
      <c r="M79" s="42">
        <v>36.806261773223902</v>
      </c>
      <c r="N79" s="42">
        <v>35.065552799737873</v>
      </c>
      <c r="O79" s="42">
        <v>36.052391059314523</v>
      </c>
      <c r="P79" s="42">
        <v>34.040590511711606</v>
      </c>
      <c r="Q79" s="42">
        <v>32.830884233528487</v>
      </c>
      <c r="R79" s="42">
        <v>35.326433979894759</v>
      </c>
      <c r="S79" s="42">
        <v>36.031266929110068</v>
      </c>
      <c r="T79" s="42">
        <v>37.333769992331092</v>
      </c>
      <c r="U79" s="42">
        <v>36.221926614272483</v>
      </c>
      <c r="V79" s="42">
        <v>38.258058034599479</v>
      </c>
      <c r="W79" s="42">
        <v>40.603071402687789</v>
      </c>
      <c r="X79" s="42">
        <v>39.322095438929765</v>
      </c>
      <c r="Y79" s="42">
        <v>38.248301772375015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56.941492186761991</v>
      </c>
      <c r="C83" s="29">
        <v>56.239960298744933</v>
      </c>
      <c r="D83" s="29">
        <v>55.427770703725251</v>
      </c>
      <c r="E83" s="29">
        <v>54.560864571181988</v>
      </c>
      <c r="F83" s="29">
        <v>53.557727207940282</v>
      </c>
      <c r="G83" s="29">
        <v>52.359793329271035</v>
      </c>
      <c r="H83" s="29">
        <v>51.055800072789452</v>
      </c>
      <c r="I83" s="29">
        <v>49.746349587939207</v>
      </c>
      <c r="J83" s="29">
        <v>48.427462558077998</v>
      </c>
      <c r="K83" s="29">
        <v>46.736402345833532</v>
      </c>
      <c r="L83" s="29">
        <v>45.087541860912488</v>
      </c>
      <c r="M83" s="29">
        <v>44.333576188833568</v>
      </c>
      <c r="N83" s="29">
        <v>43.145877776160667</v>
      </c>
      <c r="O83" s="29">
        <v>41.592196119109126</v>
      </c>
      <c r="P83" s="29">
        <v>39.878453072610412</v>
      </c>
      <c r="Q83" s="29">
        <v>37.936196752388483</v>
      </c>
      <c r="R83" s="29">
        <v>35.976079348015553</v>
      </c>
      <c r="S83" s="29">
        <v>34.099081123461858</v>
      </c>
      <c r="T83" s="29">
        <v>32.17752036637436</v>
      </c>
      <c r="U83" s="29">
        <v>30.850294968928154</v>
      </c>
      <c r="V83" s="29">
        <v>29.818204423774269</v>
      </c>
      <c r="W83" s="29">
        <v>28.945332254983114</v>
      </c>
      <c r="X83" s="29">
        <v>27.926183850737495</v>
      </c>
      <c r="Y83" s="29">
        <v>26.870435388230568</v>
      </c>
      <c r="DA83" s="58" t="s">
        <v>1017</v>
      </c>
    </row>
    <row r="84" spans="1:105" ht="12" customHeight="1" x14ac:dyDescent="0.25">
      <c r="A84" s="28" t="s">
        <v>47</v>
      </c>
      <c r="B84" s="29">
        <v>877.57951057857997</v>
      </c>
      <c r="C84" s="29">
        <v>871.93884514101364</v>
      </c>
      <c r="D84" s="29">
        <v>859.83975341505709</v>
      </c>
      <c r="E84" s="29">
        <v>844.51691290720794</v>
      </c>
      <c r="F84" s="29">
        <v>825.601225194172</v>
      </c>
      <c r="G84" s="29">
        <v>805.65903198761157</v>
      </c>
      <c r="H84" s="29">
        <v>781.01724540488885</v>
      </c>
      <c r="I84" s="29">
        <v>757.61361654214227</v>
      </c>
      <c r="J84" s="29">
        <v>733.79735723165186</v>
      </c>
      <c r="K84" s="29">
        <v>702.64819979016011</v>
      </c>
      <c r="L84" s="29">
        <v>669.30760668798268</v>
      </c>
      <c r="M84" s="29">
        <v>639.6597464099093</v>
      </c>
      <c r="N84" s="29">
        <v>607.92963376114756</v>
      </c>
      <c r="O84" s="29">
        <v>577.68029825685892</v>
      </c>
      <c r="P84" s="29">
        <v>547.90499677098046</v>
      </c>
      <c r="Q84" s="29">
        <v>515.34131398297791</v>
      </c>
      <c r="R84" s="29">
        <v>491.17448440414893</v>
      </c>
      <c r="S84" s="29">
        <v>473.1402644385596</v>
      </c>
      <c r="T84" s="29">
        <v>456.89540754831529</v>
      </c>
      <c r="U84" s="29">
        <v>438.33117062686648</v>
      </c>
      <c r="V84" s="29">
        <v>422.55499872440743</v>
      </c>
      <c r="W84" s="29">
        <v>404.83288748999382</v>
      </c>
      <c r="X84" s="29">
        <v>389.55210885423446</v>
      </c>
      <c r="Y84" s="29">
        <v>376.85080899506238</v>
      </c>
      <c r="DA84" s="58" t="s">
        <v>1018</v>
      </c>
    </row>
    <row r="85" spans="1:105" ht="12" customHeight="1" x14ac:dyDescent="0.25">
      <c r="A85" s="28" t="s">
        <v>46</v>
      </c>
      <c r="B85" s="29">
        <v>1902.1145375988528</v>
      </c>
      <c r="C85" s="29">
        <v>1886.1204445540855</v>
      </c>
      <c r="D85" s="29">
        <v>1863.836065821165</v>
      </c>
      <c r="E85" s="29">
        <v>1840.917613817435</v>
      </c>
      <c r="F85" s="29">
        <v>1801.3233644080594</v>
      </c>
      <c r="G85" s="29">
        <v>1765.6863945136713</v>
      </c>
      <c r="H85" s="29">
        <v>1724.4608227974927</v>
      </c>
      <c r="I85" s="29">
        <v>1692.260954345581</v>
      </c>
      <c r="J85" s="29">
        <v>1664.3859735219137</v>
      </c>
      <c r="K85" s="29">
        <v>1643.1204555182978</v>
      </c>
      <c r="L85" s="29">
        <v>1620.4941076617308</v>
      </c>
      <c r="M85" s="29">
        <v>1599.1975512938825</v>
      </c>
      <c r="N85" s="29">
        <v>1560.9811496233008</v>
      </c>
      <c r="O85" s="29">
        <v>1501.6442043527591</v>
      </c>
      <c r="P85" s="29">
        <v>1428.6378711056141</v>
      </c>
      <c r="Q85" s="29">
        <v>1353.6439133459169</v>
      </c>
      <c r="R85" s="29">
        <v>1264.8567445764768</v>
      </c>
      <c r="S85" s="29">
        <v>1191.1327876019313</v>
      </c>
      <c r="T85" s="29">
        <v>1099.2508323943455</v>
      </c>
      <c r="U85" s="29">
        <v>1020.722976361059</v>
      </c>
      <c r="V85" s="29">
        <v>961.06166417026452</v>
      </c>
      <c r="W85" s="29">
        <v>923.81697286056044</v>
      </c>
      <c r="X85" s="29">
        <v>888.12285974213694</v>
      </c>
      <c r="Y85" s="29">
        <v>868.6476290822942</v>
      </c>
      <c r="DA85" s="58" t="s">
        <v>1019</v>
      </c>
    </row>
    <row r="86" spans="1:105" ht="12" customHeight="1" x14ac:dyDescent="0.25">
      <c r="A86" s="28" t="s">
        <v>45</v>
      </c>
      <c r="B86" s="29">
        <v>722.15494282726593</v>
      </c>
      <c r="C86" s="29">
        <v>712.96725724613054</v>
      </c>
      <c r="D86" s="29">
        <v>696.80103989064219</v>
      </c>
      <c r="E86" s="29">
        <v>680.89821114242534</v>
      </c>
      <c r="F86" s="29">
        <v>667.28632603189101</v>
      </c>
      <c r="G86" s="29">
        <v>654.04560323895987</v>
      </c>
      <c r="H86" s="29">
        <v>638.54034403010019</v>
      </c>
      <c r="I86" s="29">
        <v>625.41649807117585</v>
      </c>
      <c r="J86" s="29">
        <v>612.63588698492902</v>
      </c>
      <c r="K86" s="29">
        <v>599.35862391422495</v>
      </c>
      <c r="L86" s="29">
        <v>583.46843898084808</v>
      </c>
      <c r="M86" s="29">
        <v>572.46363676975773</v>
      </c>
      <c r="N86" s="29">
        <v>559.60585316766981</v>
      </c>
      <c r="O86" s="29">
        <v>545.78673622001054</v>
      </c>
      <c r="P86" s="29">
        <v>532.27472183410646</v>
      </c>
      <c r="Q86" s="29">
        <v>518.28084271058083</v>
      </c>
      <c r="R86" s="29">
        <v>508.31709761977407</v>
      </c>
      <c r="S86" s="29">
        <v>496.92514161806048</v>
      </c>
      <c r="T86" s="29">
        <v>485.58066023494865</v>
      </c>
      <c r="U86" s="29">
        <v>475.71751323137988</v>
      </c>
      <c r="V86" s="29">
        <v>466.78511143443973</v>
      </c>
      <c r="W86" s="29">
        <v>456.89239841031656</v>
      </c>
      <c r="X86" s="29">
        <v>448.30919257569491</v>
      </c>
      <c r="Y86" s="29">
        <v>441.27572953427119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412.34528152634954</v>
      </c>
      <c r="C88" s="29">
        <v>407.23804036097425</v>
      </c>
      <c r="D88" s="29">
        <v>400.52063770679848</v>
      </c>
      <c r="E88" s="29">
        <v>392.70488825291886</v>
      </c>
      <c r="F88" s="29">
        <v>384.42093917209525</v>
      </c>
      <c r="G88" s="29">
        <v>374.43720248439172</v>
      </c>
      <c r="H88" s="29">
        <v>362.01178710688771</v>
      </c>
      <c r="I88" s="29">
        <v>346.69027556159097</v>
      </c>
      <c r="J88" s="29">
        <v>329.34034083521112</v>
      </c>
      <c r="K88" s="29">
        <v>313.87460457249711</v>
      </c>
      <c r="L88" s="29">
        <v>295.96636229658475</v>
      </c>
      <c r="M88" s="29">
        <v>283.90689341340487</v>
      </c>
      <c r="N88" s="29">
        <v>272.58658985878031</v>
      </c>
      <c r="O88" s="29">
        <v>261.27819276052759</v>
      </c>
      <c r="P88" s="29">
        <v>246.16609443083883</v>
      </c>
      <c r="Q88" s="29">
        <v>223.2062372386697</v>
      </c>
      <c r="R88" s="29">
        <v>203.56052317738968</v>
      </c>
      <c r="S88" s="29">
        <v>186.89157300911936</v>
      </c>
      <c r="T88" s="29">
        <v>170.67786653112631</v>
      </c>
      <c r="U88" s="29">
        <v>163.26765775711303</v>
      </c>
      <c r="V88" s="29">
        <v>156.28442040535123</v>
      </c>
      <c r="W88" s="29">
        <v>150.32992758204935</v>
      </c>
      <c r="X88" s="29">
        <v>143.71525036838551</v>
      </c>
      <c r="Y88" s="29">
        <v>137.89501659039823</v>
      </c>
      <c r="DA88" s="58" t="s">
        <v>1021</v>
      </c>
    </row>
    <row r="89" spans="1:105" ht="12" customHeight="1" x14ac:dyDescent="0.25">
      <c r="A89" s="28" t="s">
        <v>27</v>
      </c>
      <c r="B89" s="29">
        <v>394.70325310159569</v>
      </c>
      <c r="C89" s="29">
        <v>385.56264276797339</v>
      </c>
      <c r="D89" s="29">
        <v>375.07642556884167</v>
      </c>
      <c r="E89" s="29">
        <v>363.22929424735094</v>
      </c>
      <c r="F89" s="29">
        <v>350.69955331530434</v>
      </c>
      <c r="G89" s="29">
        <v>335.12571278978334</v>
      </c>
      <c r="H89" s="29">
        <v>321.24626653916187</v>
      </c>
      <c r="I89" s="29">
        <v>306.99878370916923</v>
      </c>
      <c r="J89" s="29">
        <v>290.44967738984809</v>
      </c>
      <c r="K89" s="29">
        <v>276.05349759293574</v>
      </c>
      <c r="L89" s="29">
        <v>256.86958681875097</v>
      </c>
      <c r="M89" s="29">
        <v>242.2185546016608</v>
      </c>
      <c r="N89" s="29">
        <v>229.2197303800782</v>
      </c>
      <c r="O89" s="29">
        <v>213.94239419520466</v>
      </c>
      <c r="P89" s="29">
        <v>201.10351194983704</v>
      </c>
      <c r="Q89" s="29">
        <v>184.62833922060167</v>
      </c>
      <c r="R89" s="29">
        <v>177.56366178707435</v>
      </c>
      <c r="S89" s="29">
        <v>172.68417906405912</v>
      </c>
      <c r="T89" s="29">
        <v>169.34276638436992</v>
      </c>
      <c r="U89" s="29">
        <v>167.37784441086066</v>
      </c>
      <c r="V89" s="29">
        <v>165.19144978921403</v>
      </c>
      <c r="W89" s="29">
        <v>163.60059720763644</v>
      </c>
      <c r="X89" s="29">
        <v>161.94418111767041</v>
      </c>
      <c r="Y89" s="29">
        <v>160.27551669337876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76.627974902903105</v>
      </c>
      <c r="C91" s="31">
        <v>76.093422789209299</v>
      </c>
      <c r="D91" s="31">
        <v>75.098237462028493</v>
      </c>
      <c r="E91" s="31">
        <v>73.699729492093965</v>
      </c>
      <c r="F91" s="31">
        <v>72.026031525476995</v>
      </c>
      <c r="G91" s="31">
        <v>70.312627380990719</v>
      </c>
      <c r="H91" s="31">
        <v>68.67608876725518</v>
      </c>
      <c r="I91" s="31">
        <v>66.735460723779241</v>
      </c>
      <c r="J91" s="31">
        <v>64.684666076198695</v>
      </c>
      <c r="K91" s="31">
        <v>61.962302804392657</v>
      </c>
      <c r="L91" s="31">
        <v>58.362900238071695</v>
      </c>
      <c r="M91" s="31">
        <v>54.816023519790932</v>
      </c>
      <c r="N91" s="31">
        <v>51.558827972971585</v>
      </c>
      <c r="O91" s="31">
        <v>49.268749234528684</v>
      </c>
      <c r="P91" s="31">
        <v>47.047560044422859</v>
      </c>
      <c r="Q91" s="31">
        <v>43.973057306783979</v>
      </c>
      <c r="R91" s="31">
        <v>40.831274567744593</v>
      </c>
      <c r="S91" s="31">
        <v>37.885026851509124</v>
      </c>
      <c r="T91" s="31">
        <v>34.664156258117742</v>
      </c>
      <c r="U91" s="31">
        <v>31.669632669336284</v>
      </c>
      <c r="V91" s="31">
        <v>29.120808560119066</v>
      </c>
      <c r="W91" s="31">
        <v>26.852680890640531</v>
      </c>
      <c r="X91" s="31">
        <v>24.731351618962364</v>
      </c>
      <c r="Y91" s="31">
        <v>22.883198297452928</v>
      </c>
      <c r="DA91" s="59" t="s">
        <v>1023</v>
      </c>
    </row>
    <row r="92" spans="1:105" ht="12" customHeight="1" x14ac:dyDescent="0.25">
      <c r="A92" s="32" t="s">
        <v>25</v>
      </c>
      <c r="B92" s="33">
        <v>9964.2602634076229</v>
      </c>
      <c r="C92" s="33">
        <v>9818.8523660646115</v>
      </c>
      <c r="D92" s="33">
        <v>9664.8782416097456</v>
      </c>
      <c r="E92" s="33">
        <v>9503.2661184574372</v>
      </c>
      <c r="F92" s="33">
        <v>9361.4393160027066</v>
      </c>
      <c r="G92" s="33">
        <v>9227.0882494119032</v>
      </c>
      <c r="H92" s="33">
        <v>9089.6831509083713</v>
      </c>
      <c r="I92" s="33">
        <v>8952.5810223493263</v>
      </c>
      <c r="J92" s="33">
        <v>8819.7532332757964</v>
      </c>
      <c r="K92" s="33">
        <v>8716.8223135192493</v>
      </c>
      <c r="L92" s="33">
        <v>8560.6456357766583</v>
      </c>
      <c r="M92" s="33">
        <v>8435.0320024994362</v>
      </c>
      <c r="N92" s="33">
        <v>8302.5909460504045</v>
      </c>
      <c r="O92" s="33">
        <v>8180.3716524615575</v>
      </c>
      <c r="P92" s="33">
        <v>8040.0892031101366</v>
      </c>
      <c r="Q92" s="33">
        <v>7901.3485746740243</v>
      </c>
      <c r="R92" s="33">
        <v>7755.6753178172939</v>
      </c>
      <c r="S92" s="33">
        <v>7582.7178746771287</v>
      </c>
      <c r="T92" s="33">
        <v>7364.9526940548712</v>
      </c>
      <c r="U92" s="33">
        <v>7224.3187870989304</v>
      </c>
      <c r="V92" s="33">
        <v>7099.6003404461389</v>
      </c>
      <c r="W92" s="33">
        <v>6990.6049672478221</v>
      </c>
      <c r="X92" s="33">
        <v>6903.7708522164967</v>
      </c>
      <c r="Y92" s="33">
        <v>6812.5259692318368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44.936876189419756</v>
      </c>
      <c r="D96" s="29">
        <v>42.428978063282635</v>
      </c>
      <c r="E96" s="29">
        <v>40.233225348019403</v>
      </c>
      <c r="F96" s="29">
        <v>38.757910768405644</v>
      </c>
      <c r="G96" s="29">
        <v>37.476659788789739</v>
      </c>
      <c r="H96" s="29">
        <v>36.338523694150844</v>
      </c>
      <c r="I96" s="29">
        <v>34.99808715831238</v>
      </c>
      <c r="J96" s="29">
        <v>33.686857563619135</v>
      </c>
      <c r="K96" s="29">
        <v>32.061126387442847</v>
      </c>
      <c r="L96" s="29">
        <v>30.512012042831117</v>
      </c>
      <c r="M96" s="29">
        <v>29.835075872744007</v>
      </c>
      <c r="N96" s="29">
        <v>28.816728755366363</v>
      </c>
      <c r="O96" s="29">
        <v>27.671143720261128</v>
      </c>
      <c r="P96" s="29">
        <v>26.131587770261646</v>
      </c>
      <c r="Q96" s="29">
        <v>24.699137150875021</v>
      </c>
      <c r="R96" s="29">
        <v>24.032915554371499</v>
      </c>
      <c r="S96" s="29">
        <v>23.581239417537851</v>
      </c>
      <c r="T96" s="29">
        <v>23.115180195509751</v>
      </c>
      <c r="U96" s="29">
        <v>22.615035855126298</v>
      </c>
      <c r="V96" s="29">
        <v>22.605677708902235</v>
      </c>
      <c r="W96" s="29">
        <v>21.791873311381753</v>
      </c>
      <c r="X96" s="29">
        <v>20.978068913861271</v>
      </c>
      <c r="Y96" s="29">
        <v>20.16426451634079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788.46393526484667</v>
      </c>
      <c r="D97" s="29">
        <v>687.44485752071535</v>
      </c>
      <c r="E97" s="29">
        <v>637.4523315174315</v>
      </c>
      <c r="F97" s="29">
        <v>615.36738827508248</v>
      </c>
      <c r="G97" s="29">
        <v>592.41840361007644</v>
      </c>
      <c r="H97" s="29">
        <v>570.01374532226669</v>
      </c>
      <c r="I97" s="29">
        <v>546.65204993075577</v>
      </c>
      <c r="J97" s="29">
        <v>526.06781992085951</v>
      </c>
      <c r="K97" s="29">
        <v>494.49897066682553</v>
      </c>
      <c r="L97" s="29">
        <v>457.39697985533013</v>
      </c>
      <c r="M97" s="29">
        <v>427.40136916196224</v>
      </c>
      <c r="N97" s="29">
        <v>411.77140278723294</v>
      </c>
      <c r="O97" s="29">
        <v>377.8100383667342</v>
      </c>
      <c r="P97" s="29">
        <v>367.84167635492179</v>
      </c>
      <c r="Q97" s="29">
        <v>360.68158690045937</v>
      </c>
      <c r="R97" s="29">
        <v>356.33073803357235</v>
      </c>
      <c r="S97" s="29">
        <v>350.86837018233047</v>
      </c>
      <c r="T97" s="29">
        <v>344.80490243601491</v>
      </c>
      <c r="U97" s="29">
        <v>338.62850881389147</v>
      </c>
      <c r="V97" s="29">
        <v>332.80133564581149</v>
      </c>
      <c r="W97" s="29">
        <v>329.47332228935335</v>
      </c>
      <c r="X97" s="29">
        <v>326.14530893289526</v>
      </c>
      <c r="Y97" s="29">
        <v>322.81729557643712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1779.9159538321774</v>
      </c>
      <c r="D98" s="29">
        <v>1724.4442453879251</v>
      </c>
      <c r="E98" s="29">
        <v>1672.4135150993736</v>
      </c>
      <c r="F98" s="29">
        <v>1635.3241301998123</v>
      </c>
      <c r="G98" s="29">
        <v>1605.0464873193957</v>
      </c>
      <c r="H98" s="29">
        <v>1574.6952978973895</v>
      </c>
      <c r="I98" s="29">
        <v>1549.5996907461067</v>
      </c>
      <c r="J98" s="29">
        <v>1520.2115927718955</v>
      </c>
      <c r="K98" s="29">
        <v>1498.1439408125427</v>
      </c>
      <c r="L98" s="29">
        <v>1466.7791355575735</v>
      </c>
      <c r="M98" s="29">
        <v>1393.3136712844801</v>
      </c>
      <c r="N98" s="29">
        <v>1297.0477730184737</v>
      </c>
      <c r="O98" s="29">
        <v>1197.7341677353538</v>
      </c>
      <c r="P98" s="29">
        <v>1046.9143671374413</v>
      </c>
      <c r="Q98" s="29">
        <v>880.12015075354111</v>
      </c>
      <c r="R98" s="29">
        <v>831.49287548825282</v>
      </c>
      <c r="S98" s="29">
        <v>808.69067101209021</v>
      </c>
      <c r="T98" s="29">
        <v>795.06049715784673</v>
      </c>
      <c r="U98" s="29">
        <v>776.92642146074354</v>
      </c>
      <c r="V98" s="29">
        <v>768.36505429410408</v>
      </c>
      <c r="W98" s="29">
        <v>760.68140375116309</v>
      </c>
      <c r="X98" s="29">
        <v>752.99775320822198</v>
      </c>
      <c r="Y98" s="29">
        <v>745.31410266528098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624.67511374342178</v>
      </c>
      <c r="D99" s="29">
        <v>593.99328589384493</v>
      </c>
      <c r="E99" s="29">
        <v>580.48116464524708</v>
      </c>
      <c r="F99" s="29">
        <v>566.80105700576655</v>
      </c>
      <c r="G99" s="29">
        <v>557.27887617265935</v>
      </c>
      <c r="H99" s="29">
        <v>544.22532635074492</v>
      </c>
      <c r="I99" s="29">
        <v>534.75163769009782</v>
      </c>
      <c r="J99" s="29">
        <v>521.61184236026565</v>
      </c>
      <c r="K99" s="29">
        <v>500.70600153845658</v>
      </c>
      <c r="L99" s="29">
        <v>487.44644436481133</v>
      </c>
      <c r="M99" s="29">
        <v>469.78905439590932</v>
      </c>
      <c r="N99" s="29">
        <v>465.31259928107647</v>
      </c>
      <c r="O99" s="29">
        <v>452.4416308673284</v>
      </c>
      <c r="P99" s="29">
        <v>450.98464434603909</v>
      </c>
      <c r="Q99" s="29">
        <v>449.91984815595265</v>
      </c>
      <c r="R99" s="29">
        <v>445.61287157876006</v>
      </c>
      <c r="S99" s="29">
        <v>439.8889415662257</v>
      </c>
      <c r="T99" s="29">
        <v>432.61781166316166</v>
      </c>
      <c r="U99" s="29">
        <v>425.51748274272143</v>
      </c>
      <c r="V99" s="29">
        <v>418.73601077228864</v>
      </c>
      <c r="W99" s="29">
        <v>416.22359470765491</v>
      </c>
      <c r="X99" s="29">
        <v>413.71117864302119</v>
      </c>
      <c r="Y99" s="29">
        <v>411.19876257838746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380.37304048496668</v>
      </c>
      <c r="D101" s="29">
        <v>368.88286971816461</v>
      </c>
      <c r="E101" s="29">
        <v>360.05265109813752</v>
      </c>
      <c r="F101" s="29">
        <v>347.44760905930991</v>
      </c>
      <c r="G101" s="29">
        <v>333.10137405678262</v>
      </c>
      <c r="H101" s="29">
        <v>321.89368647365569</v>
      </c>
      <c r="I101" s="29">
        <v>305.90606087690503</v>
      </c>
      <c r="J101" s="29">
        <v>290.65224908282187</v>
      </c>
      <c r="K101" s="29">
        <v>273.23601040135821</v>
      </c>
      <c r="L101" s="29">
        <v>253.02768470445142</v>
      </c>
      <c r="M101" s="29">
        <v>231.98844952821992</v>
      </c>
      <c r="N101" s="29">
        <v>225.69729481999815</v>
      </c>
      <c r="O101" s="29">
        <v>213.14845279949861</v>
      </c>
      <c r="P101" s="29">
        <v>196.0998785767392</v>
      </c>
      <c r="Q101" s="29">
        <v>166.58567330120783</v>
      </c>
      <c r="R101" s="29">
        <v>149.37757769572525</v>
      </c>
      <c r="S101" s="29">
        <v>145.99007413639345</v>
      </c>
      <c r="T101" s="29">
        <v>142.027843601895</v>
      </c>
      <c r="U101" s="29">
        <v>138.19641811568411</v>
      </c>
      <c r="V101" s="29">
        <v>136.56579064262871</v>
      </c>
      <c r="W101" s="29">
        <v>133.83447482977613</v>
      </c>
      <c r="X101" s="29">
        <v>131.10315901692357</v>
      </c>
      <c r="Y101" s="29">
        <v>128.37184320407098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359.75014531772462</v>
      </c>
      <c r="D102" s="29">
        <v>347.30463481716174</v>
      </c>
      <c r="E102" s="29">
        <v>338.38124432410996</v>
      </c>
      <c r="F102" s="29">
        <v>324.76283199600954</v>
      </c>
      <c r="G102" s="29">
        <v>309.22668499878307</v>
      </c>
      <c r="H102" s="29">
        <v>295.22224616637976</v>
      </c>
      <c r="I102" s="29">
        <v>276.99158937500277</v>
      </c>
      <c r="J102" s="29">
        <v>262.84156116739678</v>
      </c>
      <c r="K102" s="29">
        <v>248.63108216806665</v>
      </c>
      <c r="L102" s="29">
        <v>228.55618389567192</v>
      </c>
      <c r="M102" s="29">
        <v>213.97420210132242</v>
      </c>
      <c r="N102" s="29">
        <v>202.34233998909622</v>
      </c>
      <c r="O102" s="29">
        <v>186.68603666085593</v>
      </c>
      <c r="P102" s="29">
        <v>176.70716977350745</v>
      </c>
      <c r="Q102" s="29">
        <v>169.7330025144708</v>
      </c>
      <c r="R102" s="29">
        <v>169.1371474739278</v>
      </c>
      <c r="S102" s="29">
        <v>168.00623641825004</v>
      </c>
      <c r="T102" s="29">
        <v>166.0244309778445</v>
      </c>
      <c r="U102" s="29">
        <v>163.85494927046088</v>
      </c>
      <c r="V102" s="29">
        <v>161.84864060949852</v>
      </c>
      <c r="W102" s="29">
        <v>160.23015420340354</v>
      </c>
      <c r="X102" s="29">
        <v>158.61166779730854</v>
      </c>
      <c r="Y102" s="29">
        <v>156.99318139121357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74.586786818890744</v>
      </c>
      <c r="D104" s="31">
        <v>72.73540787416232</v>
      </c>
      <c r="E104" s="31">
        <v>71.002199001319838</v>
      </c>
      <c r="F104" s="31">
        <v>69.239381001428939</v>
      </c>
      <c r="G104" s="31">
        <v>67.591592481778875</v>
      </c>
      <c r="H104" s="31">
        <v>65.941936966664301</v>
      </c>
      <c r="I104" s="31">
        <v>63.499048779808383</v>
      </c>
      <c r="J104" s="31">
        <v>60.940245343531522</v>
      </c>
      <c r="K104" s="31">
        <v>56.713850630611645</v>
      </c>
      <c r="L104" s="31">
        <v>51.569012862573096</v>
      </c>
      <c r="M104" s="31">
        <v>48.508395817868845</v>
      </c>
      <c r="N104" s="31">
        <v>46.021858588116835</v>
      </c>
      <c r="O104" s="31">
        <v>43.430088880272237</v>
      </c>
      <c r="P104" s="31">
        <v>40.126519211581481</v>
      </c>
      <c r="Q104" s="31">
        <v>36.241533586450615</v>
      </c>
      <c r="R104" s="31">
        <v>29.796602603205915</v>
      </c>
      <c r="S104" s="31">
        <v>23.586663119626959</v>
      </c>
      <c r="T104" s="31">
        <v>18.443388964829044</v>
      </c>
      <c r="U104" s="31">
        <v>14.719921435985668</v>
      </c>
      <c r="V104" s="31">
        <v>13.091900487647404</v>
      </c>
      <c r="W104" s="31">
        <v>12.306386458388559</v>
      </c>
      <c r="X104" s="31">
        <v>11.520872429129714</v>
      </c>
      <c r="Y104" s="31">
        <v>10.735358399870869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9159.1462465245131</v>
      </c>
      <c r="D105" s="33">
        <v>8976.8378232904088</v>
      </c>
      <c r="E105" s="33">
        <v>8857.7954799130712</v>
      </c>
      <c r="F105" s="33">
        <v>8802.2405659393771</v>
      </c>
      <c r="G105" s="33">
        <v>8770.1347354626996</v>
      </c>
      <c r="H105" s="33">
        <v>8713.5616338050295</v>
      </c>
      <c r="I105" s="33">
        <v>8651.5928046298395</v>
      </c>
      <c r="J105" s="33">
        <v>8602.1658083168641</v>
      </c>
      <c r="K105" s="33">
        <v>8450.8518224530908</v>
      </c>
      <c r="L105" s="33">
        <v>8137.0442801884983</v>
      </c>
      <c r="M105" s="33">
        <v>7924.2094837239192</v>
      </c>
      <c r="N105" s="33">
        <v>7706.2829745308454</v>
      </c>
      <c r="O105" s="33">
        <v>7670.766131191871</v>
      </c>
      <c r="P105" s="33">
        <v>7396.532676795201</v>
      </c>
      <c r="Q105" s="33">
        <v>7377.7342589396458</v>
      </c>
      <c r="R105" s="33">
        <v>7262.2902601897067</v>
      </c>
      <c r="S105" s="33">
        <v>7123.9470343220728</v>
      </c>
      <c r="T105" s="33">
        <v>6971.2334556186761</v>
      </c>
      <c r="U105" s="33">
        <v>6815.8149606886336</v>
      </c>
      <c r="V105" s="33">
        <v>6667.4400982124462</v>
      </c>
      <c r="W105" s="33">
        <v>6600.7656972303221</v>
      </c>
      <c r="X105" s="33">
        <v>6534.0912962481971</v>
      </c>
      <c r="Y105" s="33">
        <v>6467.416895266073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1.8390004546012138</v>
      </c>
      <c r="C109" s="43">
        <f>C31/RES_summary!C$6</f>
        <v>1.8380002465575125</v>
      </c>
      <c r="D109" s="43">
        <f>D31/RES_summary!D$6</f>
        <v>1.8309999416711362</v>
      </c>
      <c r="E109" s="43">
        <f>E31/RES_summary!E$6</f>
        <v>1.8180007041466888</v>
      </c>
      <c r="F109" s="43">
        <f>F31/RES_summary!F$6</f>
        <v>1.811000102563094</v>
      </c>
      <c r="G109" s="43">
        <f>G31/RES_summary!G$6</f>
        <v>1.8190003616111381</v>
      </c>
      <c r="H109" s="43">
        <f>H31/RES_summary!H$6</f>
        <v>1.8040002948821563</v>
      </c>
      <c r="I109" s="43">
        <f>I31/RES_summary!I$6</f>
        <v>1.8010003534150414</v>
      </c>
      <c r="J109" s="43">
        <f>J31/RES_summary!J$6</f>
        <v>1.7910003451257976</v>
      </c>
      <c r="K109" s="43">
        <f>K31/RES_summary!K$6</f>
        <v>1.7859996037916877</v>
      </c>
      <c r="L109" s="43">
        <f>L31/RES_summary!L$6</f>
        <v>1.7620000175361024</v>
      </c>
      <c r="M109" s="43">
        <f>M31/RES_summary!M$6</f>
        <v>1.6718732730711485</v>
      </c>
      <c r="N109" s="43">
        <f>N31/RES_summary!N$6</f>
        <v>1.6059997341148893</v>
      </c>
      <c r="O109" s="43">
        <f>O31/RES_summary!O$6</f>
        <v>1.5894502889676059</v>
      </c>
      <c r="P109" s="43">
        <f>P31/RES_summary!P$6</f>
        <v>1.5893279219795862</v>
      </c>
      <c r="Q109" s="43">
        <f>Q31/RES_summary!Q$6</f>
        <v>1.5919998655157053</v>
      </c>
      <c r="R109" s="43">
        <f>R31/RES_summary!R$6</f>
        <v>1.5971593407706581</v>
      </c>
      <c r="S109" s="43">
        <f>S31/RES_summary!S$6</f>
        <v>1.605444208569623</v>
      </c>
      <c r="T109" s="43">
        <f>T31/RES_summary!T$6</f>
        <v>1.6080001143520113</v>
      </c>
      <c r="U109" s="43">
        <f>U31/RES_summary!U$6</f>
        <v>1.6031251799169768</v>
      </c>
      <c r="V109" s="43">
        <f>V31/RES_summary!V$6</f>
        <v>1.5955527211681844</v>
      </c>
      <c r="W109" s="43">
        <f>W31/RES_summary!W$6</f>
        <v>1.5868063400933992</v>
      </c>
      <c r="X109" s="43">
        <f>X31/RES_summary!X$6</f>
        <v>1.5779996317352176</v>
      </c>
      <c r="Y109" s="43">
        <f>Y31/RES_summary!Y$6</f>
        <v>1.5704998502484047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0.96900052676013648</v>
      </c>
      <c r="C110" s="43">
        <f>C32/RES_summary!C$6</f>
        <v>0.96500030102952095</v>
      </c>
      <c r="D110" s="43">
        <f>D32/RES_summary!D$6</f>
        <v>0.96000062596829472</v>
      </c>
      <c r="E110" s="43">
        <f>E32/RES_summary!E$6</f>
        <v>0.95599931564859975</v>
      </c>
      <c r="F110" s="43">
        <f>F32/RES_summary!F$6</f>
        <v>0.96099932982745517</v>
      </c>
      <c r="G110" s="43">
        <f>G32/RES_summary!G$6</f>
        <v>0.96399944711192775</v>
      </c>
      <c r="H110" s="43">
        <f>H32/RES_summary!H$6</f>
        <v>0.96599981433345716</v>
      </c>
      <c r="I110" s="43">
        <f>I32/RES_summary!I$6</f>
        <v>0.96700020773250528</v>
      </c>
      <c r="J110" s="43">
        <f>J32/RES_summary!J$6</f>
        <v>0.96400031447756085</v>
      </c>
      <c r="K110" s="43">
        <f>K32/RES_summary!K$6</f>
        <v>0.96899993655487804</v>
      </c>
      <c r="L110" s="43">
        <f>L32/RES_summary!L$6</f>
        <v>0.97100029686116296</v>
      </c>
      <c r="M110" s="43">
        <f>M32/RES_summary!M$6</f>
        <v>0.97480437970888867</v>
      </c>
      <c r="N110" s="43">
        <f>N32/RES_summary!N$6</f>
        <v>0.97599959995267738</v>
      </c>
      <c r="O110" s="43">
        <f>O32/RES_summary!O$6</f>
        <v>0.97212483594468591</v>
      </c>
      <c r="P110" s="43">
        <f>P32/RES_summary!P$6</f>
        <v>0.9669927613047824</v>
      </c>
      <c r="Q110" s="43">
        <f>Q32/RES_summary!Q$6</f>
        <v>0.96400023534751578</v>
      </c>
      <c r="R110" s="43">
        <f>R32/RES_summary!R$6</f>
        <v>0.96551070729268584</v>
      </c>
      <c r="S110" s="43">
        <f>S32/RES_summary!S$6</f>
        <v>0.96923685269982429</v>
      </c>
      <c r="T110" s="43">
        <f>T32/RES_summary!T$6</f>
        <v>0.97200043358470922</v>
      </c>
      <c r="U110" s="43">
        <f>U32/RES_summary!U$6</f>
        <v>0.97314258119322705</v>
      </c>
      <c r="V110" s="43">
        <f>V32/RES_summary!V$6</f>
        <v>0.97388091196413662</v>
      </c>
      <c r="W110" s="43">
        <f>W32/RES_summary!W$6</f>
        <v>0.97444458623035113</v>
      </c>
      <c r="X110" s="43">
        <f>X32/RES_summary!X$6</f>
        <v>0.97500057541372243</v>
      </c>
      <c r="Y110" s="43">
        <f>Y32/RES_summary!Y$6</f>
        <v>0.97575052984629318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0.13000007215892281</v>
      </c>
      <c r="C111" s="43">
        <f>C33/RES_summary!C$6</f>
        <v>0.13899966456710522</v>
      </c>
      <c r="D111" s="43">
        <f>D33/RES_summary!D$6</f>
        <v>0.14900037131301117</v>
      </c>
      <c r="E111" s="43">
        <f>E33/RES_summary!E$6</f>
        <v>0.15599959843843453</v>
      </c>
      <c r="F111" s="43">
        <f>F33/RES_summary!F$6</f>
        <v>0.17700001545471278</v>
      </c>
      <c r="G111" s="43">
        <f>G33/RES_summary!G$6</f>
        <v>0.19699988411689395</v>
      </c>
      <c r="H111" s="43">
        <f>H33/RES_summary!H$6</f>
        <v>0.22399985801970249</v>
      </c>
      <c r="I111" s="43">
        <f>I33/RES_summary!I$6</f>
        <v>0.24599980036096894</v>
      </c>
      <c r="J111" s="43">
        <f>J33/RES_summary!J$6</f>
        <v>0.26199978412980995</v>
      </c>
      <c r="K111" s="43">
        <f>K33/RES_summary!K$6</f>
        <v>0.26199986793056257</v>
      </c>
      <c r="L111" s="43">
        <f>L33/RES_summary!L$6</f>
        <v>0.26000027556732425</v>
      </c>
      <c r="M111" s="43">
        <f>M33/RES_summary!M$6</f>
        <v>0.2566043968462321</v>
      </c>
      <c r="N111" s="43">
        <f>N33/RES_summary!N$6</f>
        <v>0.26200050493777921</v>
      </c>
      <c r="O111" s="43">
        <f>O33/RES_summary!O$6</f>
        <v>0.28168918501319107</v>
      </c>
      <c r="P111" s="43">
        <f>P33/RES_summary!P$6</f>
        <v>0.30571281461065514</v>
      </c>
      <c r="Q111" s="43">
        <f>Q33/RES_summary!Q$6</f>
        <v>0.32699976345173154</v>
      </c>
      <c r="R111" s="43">
        <f>R33/RES_summary!R$6</f>
        <v>0.34177530476069029</v>
      </c>
      <c r="S111" s="43">
        <f>S33/RES_summary!S$6</f>
        <v>0.35378156982724324</v>
      </c>
      <c r="T111" s="43">
        <f>T33/RES_summary!T$6</f>
        <v>0.36699967719380167</v>
      </c>
      <c r="U111" s="43">
        <f>U33/RES_summary!U$6</f>
        <v>0.38225586808399142</v>
      </c>
      <c r="V111" s="43">
        <f>V33/RES_summary!V$6</f>
        <v>0.39801949787577257</v>
      </c>
      <c r="W111" s="43">
        <f>W33/RES_summary!W$6</f>
        <v>0.41400379075678162</v>
      </c>
      <c r="X111" s="43">
        <f>X33/RES_summary!X$6</f>
        <v>0.42999976983451099</v>
      </c>
      <c r="Y111" s="43">
        <f>Y33/RES_summary!Y$6</f>
        <v>0.44574991254964091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0.30099940108094064</v>
      </c>
      <c r="C112" s="43">
        <f>C34/RES_summary!C$6</f>
        <v>0.31500015768213002</v>
      </c>
      <c r="D112" s="43">
        <f>D34/RES_summary!D$6</f>
        <v>0.34399945370039736</v>
      </c>
      <c r="E112" s="43">
        <f>E34/RES_summary!E$6</f>
        <v>0.37500053023094032</v>
      </c>
      <c r="F112" s="43">
        <f>F34/RES_summary!F$6</f>
        <v>0.39899993958612279</v>
      </c>
      <c r="G112" s="43">
        <f>G34/RES_summary!G$6</f>
        <v>0.42299986457034594</v>
      </c>
      <c r="H112" s="43">
        <f>H34/RES_summary!H$6</f>
        <v>0.44999972696096635</v>
      </c>
      <c r="I112" s="43">
        <f>I34/RES_summary!I$6</f>
        <v>0.47300016996295885</v>
      </c>
      <c r="J112" s="43">
        <f>J34/RES_summary!J$6</f>
        <v>0.49299954294151116</v>
      </c>
      <c r="K112" s="43">
        <f>K34/RES_summary!K$6</f>
        <v>0.50199981613862632</v>
      </c>
      <c r="L112" s="43">
        <f>L34/RES_summary!L$6</f>
        <v>0.52000055113464849</v>
      </c>
      <c r="M112" s="43">
        <f>M34/RES_summary!M$6</f>
        <v>0.52256603155009751</v>
      </c>
      <c r="N112" s="43">
        <f>N34/RES_summary!N$6</f>
        <v>0.52800026344579787</v>
      </c>
      <c r="O112" s="43">
        <f>O34/RES_summary!O$6</f>
        <v>0.54107654218054502</v>
      </c>
      <c r="P112" s="43">
        <f>P34/RES_summary!P$6</f>
        <v>0.55651209982736172</v>
      </c>
      <c r="Q112" s="43">
        <f>Q34/RES_summary!Q$6</f>
        <v>0.57200012968128422</v>
      </c>
      <c r="R112" s="43">
        <f>R34/RES_summary!R$6</f>
        <v>0.58743583907062435</v>
      </c>
      <c r="S112" s="43">
        <f>S34/RES_summary!S$6</f>
        <v>0.60292113113193235</v>
      </c>
      <c r="T112" s="43">
        <f>T34/RES_summary!T$6</f>
        <v>0.61700057056888935</v>
      </c>
      <c r="U112" s="43">
        <f>U34/RES_summary!U$6</f>
        <v>0.6294150891741972</v>
      </c>
      <c r="V112" s="43">
        <f>V34/RES_summary!V$6</f>
        <v>0.64114623875753796</v>
      </c>
      <c r="W112" s="43">
        <f>W34/RES_summary!W$6</f>
        <v>0.65258147258842658</v>
      </c>
      <c r="X112" s="43">
        <f>X34/RES_summary!X$6</f>
        <v>0.66399981586760881</v>
      </c>
      <c r="Y112" s="43">
        <f>Y34/RES_summary!Y$6</f>
        <v>0.6757500725895137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0.56419117570800481</v>
      </c>
      <c r="C114" s="43">
        <f>C36/RES_summary!C$6</f>
        <v>0.60359834826077263</v>
      </c>
      <c r="D114" s="43">
        <f>D36/RES_summary!D$6</f>
        <v>0.64807435999819107</v>
      </c>
      <c r="E114" s="43">
        <f>E36/RES_summary!E$6</f>
        <v>0.70073283826330368</v>
      </c>
      <c r="F114" s="43">
        <f>F36/RES_summary!F$6</f>
        <v>0.73784695981744419</v>
      </c>
      <c r="G114" s="43">
        <f>G36/RES_summary!G$6</f>
        <v>0.77652341462350949</v>
      </c>
      <c r="H114" s="43">
        <f>H36/RES_summary!H$6</f>
        <v>0.82870708998645515</v>
      </c>
      <c r="I114" s="43">
        <f>I36/RES_summary!I$6</f>
        <v>0.92222123724280047</v>
      </c>
      <c r="J114" s="43">
        <f>J36/RES_summary!J$6</f>
        <v>1.0576643733464035</v>
      </c>
      <c r="K114" s="43">
        <f>K36/RES_summary!K$6</f>
        <v>1.1892276309718299</v>
      </c>
      <c r="L114" s="43">
        <f>L36/RES_summary!L$6</f>
        <v>1.3786267600908599</v>
      </c>
      <c r="M114" s="43">
        <f>M36/RES_summary!M$6</f>
        <v>1.4296498405312645</v>
      </c>
      <c r="N114" s="43">
        <f>N36/RES_summary!N$6</f>
        <v>1.5024582806205002</v>
      </c>
      <c r="O114" s="43">
        <f>O36/RES_summary!O$6</f>
        <v>1.598968914500984</v>
      </c>
      <c r="P114" s="43">
        <f>P36/RES_summary!P$6</f>
        <v>1.7622901262991195</v>
      </c>
      <c r="Q114" s="43">
        <f>Q36/RES_summary!Q$6</f>
        <v>2.05707400434355</v>
      </c>
      <c r="R114" s="43">
        <f>R36/RES_summary!R$6</f>
        <v>2.2457970657537913</v>
      </c>
      <c r="S114" s="43">
        <f>S36/RES_summary!S$6</f>
        <v>2.4551159797267972</v>
      </c>
      <c r="T114" s="43">
        <f>T36/RES_summary!T$6</f>
        <v>2.6490439509486974</v>
      </c>
      <c r="U114" s="43">
        <f>U36/RES_summary!U$6</f>
        <v>2.7974995680391386</v>
      </c>
      <c r="V114" s="43">
        <f>V36/RES_summary!V$6</f>
        <v>2.9497150875026268</v>
      </c>
      <c r="W114" s="43">
        <f>W36/RES_summary!W$6</f>
        <v>3.0601597827808567</v>
      </c>
      <c r="X114" s="43">
        <f>X36/RES_summary!X$6</f>
        <v>3.1630913433411028</v>
      </c>
      <c r="Y114" s="43">
        <f>Y36/RES_summary!Y$6</f>
        <v>3.258686646012749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0.41199144888714651</v>
      </c>
      <c r="C115" s="43">
        <f>C37/RES_summary!C$6</f>
        <v>0.45075319892135429</v>
      </c>
      <c r="D115" s="43">
        <f>D37/RES_summary!D$6</f>
        <v>0.48245068008116448</v>
      </c>
      <c r="E115" s="43">
        <f>E37/RES_summary!E$6</f>
        <v>0.52534281512246017</v>
      </c>
      <c r="F115" s="43">
        <f>F37/RES_summary!F$6</f>
        <v>0.55060963481785874</v>
      </c>
      <c r="G115" s="43">
        <f>G37/RES_summary!G$6</f>
        <v>0.59480674322263827</v>
      </c>
      <c r="H115" s="43">
        <f>H37/RES_summary!H$6</f>
        <v>0.61343491505628622</v>
      </c>
      <c r="I115" s="43">
        <f>I37/RES_summary!I$6</f>
        <v>0.64172858707606351</v>
      </c>
      <c r="J115" s="43">
        <f>J37/RES_summary!J$6</f>
        <v>0.68779626715248265</v>
      </c>
      <c r="K115" s="43">
        <f>K37/RES_summary!K$6</f>
        <v>0.73386411407332575</v>
      </c>
      <c r="L115" s="43">
        <f>L37/RES_summary!L$6</f>
        <v>0.85124234161580226</v>
      </c>
      <c r="M115" s="43">
        <f>M37/RES_summary!M$6</f>
        <v>0.90467381690371429</v>
      </c>
      <c r="N115" s="43">
        <f>N37/RES_summary!N$6</f>
        <v>0.95854339026343516</v>
      </c>
      <c r="O115" s="43">
        <f>O37/RES_summary!O$6</f>
        <v>1.0465067941288793</v>
      </c>
      <c r="P115" s="43">
        <f>P37/RES_summary!P$6</f>
        <v>1.1324844766198934</v>
      </c>
      <c r="Q115" s="43">
        <f>Q37/RES_summary!Q$6</f>
        <v>1.3776084127975998</v>
      </c>
      <c r="R115" s="43">
        <f>R37/RES_summary!R$6</f>
        <v>1.5341786093578906</v>
      </c>
      <c r="S115" s="43">
        <f>S37/RES_summary!S$6</f>
        <v>1.7075149828553711</v>
      </c>
      <c r="T115" s="43">
        <f>T37/RES_summary!T$6</f>
        <v>1.8778572500794204</v>
      </c>
      <c r="U115" s="43">
        <f>U37/RES_summary!U$6</f>
        <v>2.02294892207011</v>
      </c>
      <c r="V115" s="43">
        <f>V37/RES_summary!V$6</f>
        <v>2.1757980205621501</v>
      </c>
      <c r="W115" s="43">
        <f>W37/RES_summary!W$6</f>
        <v>2.28729181178343</v>
      </c>
      <c r="X115" s="43">
        <f>X37/RES_summary!X$6</f>
        <v>2.3746457119224931</v>
      </c>
      <c r="Y115" s="43">
        <f>Y37/RES_summary!Y$6</f>
        <v>2.4423435866562975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10.473195265133896</v>
      </c>
      <c r="C117" s="44">
        <f>C39/RES_summary!C$6</f>
        <v>10.701121447332158</v>
      </c>
      <c r="D117" s="44">
        <f>D39/RES_summary!D$6</f>
        <v>10.962643140183062</v>
      </c>
      <c r="E117" s="44">
        <f>E39/RES_summary!E$6</f>
        <v>11.298742427421212</v>
      </c>
      <c r="F117" s="44">
        <f>F39/RES_summary!F$6</f>
        <v>11.722960339423736</v>
      </c>
      <c r="G117" s="44">
        <f>G39/RES_summary!G$6</f>
        <v>12.1174341305663</v>
      </c>
      <c r="H117" s="44">
        <f>H39/RES_summary!H$6</f>
        <v>12.31466223656491</v>
      </c>
      <c r="I117" s="44">
        <f>I39/RES_summary!I$6</f>
        <v>12.774768393904376</v>
      </c>
      <c r="J117" s="44">
        <f>J39/RES_summary!J$6</f>
        <v>12.991340767510325</v>
      </c>
      <c r="K117" s="44">
        <f>K39/RES_summary!K$6</f>
        <v>13.145416778729142</v>
      </c>
      <c r="L117" s="44">
        <f>L39/RES_summary!L$6</f>
        <v>13.398884305428348</v>
      </c>
      <c r="M117" s="44">
        <f>M39/RES_summary!M$6</f>
        <v>13.641690284506813</v>
      </c>
      <c r="N117" s="44">
        <f>N39/RES_summary!N$6</f>
        <v>13.926418657803703</v>
      </c>
      <c r="O117" s="44">
        <f>O39/RES_summary!O$6</f>
        <v>14.162015921713976</v>
      </c>
      <c r="P117" s="44">
        <f>P39/RES_summary!P$6</f>
        <v>14.350412120097934</v>
      </c>
      <c r="Q117" s="44">
        <f>Q39/RES_summary!Q$6</f>
        <v>14.626604745812658</v>
      </c>
      <c r="R117" s="44">
        <f>R39/RES_summary!R$6</f>
        <v>14.844468657435783</v>
      </c>
      <c r="S117" s="44">
        <f>S39/RES_summary!S$6</f>
        <v>15.164862856777596</v>
      </c>
      <c r="T117" s="44">
        <f>T39/RES_summary!T$6</f>
        <v>15.442895769716699</v>
      </c>
      <c r="U117" s="44">
        <f>U39/RES_summary!U$6</f>
        <v>15.528827109122666</v>
      </c>
      <c r="V117" s="44">
        <f>V39/RES_summary!V$6</f>
        <v>15.820174082259319</v>
      </c>
      <c r="W117" s="44">
        <f>W39/RES_summary!W$6</f>
        <v>16.353610212300097</v>
      </c>
      <c r="X117" s="44">
        <f>X39/RES_summary!X$6</f>
        <v>16.832536077789193</v>
      </c>
      <c r="Y117" s="44">
        <f>Y39/RES_summary!Y$6</f>
        <v>17.268193054913915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0.39602717600156251</v>
      </c>
      <c r="C118" s="45">
        <f>C40/RES_summary!C$6</f>
        <v>0.42358744337677584</v>
      </c>
      <c r="D118" s="45">
        <f>D40/RES_summary!D$6</f>
        <v>0.44741702377607812</v>
      </c>
      <c r="E118" s="45">
        <f>E40/RES_summary!E$6</f>
        <v>0.47504452592763236</v>
      </c>
      <c r="F118" s="45">
        <f>F40/RES_summary!F$6</f>
        <v>0.49253084353802506</v>
      </c>
      <c r="G118" s="45">
        <f>G40/RES_summary!G$6</f>
        <v>0.5072250184367052</v>
      </c>
      <c r="H118" s="45">
        <f>H40/RES_summary!H$6</f>
        <v>0.51751602981412315</v>
      </c>
      <c r="I118" s="45">
        <f>I40/RES_summary!I$6</f>
        <v>0.53382101369045909</v>
      </c>
      <c r="J118" s="45">
        <f>J40/RES_summary!J$6</f>
        <v>0.54571202187737289</v>
      </c>
      <c r="K118" s="45">
        <f>K40/RES_summary!K$6</f>
        <v>0.55144927027793467</v>
      </c>
      <c r="L118" s="45">
        <f>L40/RES_summary!L$6</f>
        <v>0.60142381999789629</v>
      </c>
      <c r="M118" s="45">
        <f>M40/RES_summary!M$6</f>
        <v>0.61832791517139019</v>
      </c>
      <c r="N118" s="45">
        <f>N40/RES_summary!N$6</f>
        <v>0.6332748471812002</v>
      </c>
      <c r="O118" s="45">
        <f>O40/RES_summary!O$6</f>
        <v>0.65647144526406387</v>
      </c>
      <c r="P118" s="45">
        <f>P40/RES_summary!P$6</f>
        <v>0.67301030342537216</v>
      </c>
      <c r="Q118" s="45">
        <f>Q40/RES_summary!Q$6</f>
        <v>0.69061022865080579</v>
      </c>
      <c r="R118" s="45">
        <f>R40/RES_summary!R$6</f>
        <v>0.72541447872060294</v>
      </c>
      <c r="S118" s="45">
        <f>S40/RES_summary!S$6</f>
        <v>0.7603677874766237</v>
      </c>
      <c r="T118" s="45">
        <f>T40/RES_summary!T$6</f>
        <v>0.8033028032991818</v>
      </c>
      <c r="U118" s="45">
        <f>U40/RES_summary!U$6</f>
        <v>0.83356012785833411</v>
      </c>
      <c r="V118" s="45">
        <f>V40/RES_summary!V$6</f>
        <v>0.87474988030838907</v>
      </c>
      <c r="W118" s="45">
        <f>W40/RES_summary!W$6</f>
        <v>0.89355691409389981</v>
      </c>
      <c r="X118" s="45">
        <f>X40/RES_summary!X$6</f>
        <v>0.91082871685791966</v>
      </c>
      <c r="Y118" s="45">
        <f>Y40/RES_summary!Y$6</f>
        <v>0.92665859929524308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104.71543001712676</v>
      </c>
      <c r="C122" s="29">
        <f t="shared" si="82"/>
        <v>103.3690608954779</v>
      </c>
      <c r="D122" s="29">
        <f t="shared" si="82"/>
        <v>101.48824492548205</v>
      </c>
      <c r="E122" s="29">
        <f t="shared" si="82"/>
        <v>99.191690209260983</v>
      </c>
      <c r="F122" s="29">
        <f t="shared" si="82"/>
        <v>96.993049466626061</v>
      </c>
      <c r="G122" s="29">
        <f t="shared" si="82"/>
        <v>95.242482999828468</v>
      </c>
      <c r="H122" s="29">
        <f t="shared" si="82"/>
        <v>92.104678386756589</v>
      </c>
      <c r="I122" s="29">
        <f t="shared" si="82"/>
        <v>89.593193188986717</v>
      </c>
      <c r="J122" s="29">
        <f t="shared" si="82"/>
        <v>86.733602155084341</v>
      </c>
      <c r="K122" s="29">
        <f t="shared" si="82"/>
        <v>83.471196072307592</v>
      </c>
      <c r="L122" s="29">
        <f t="shared" si="82"/>
        <v>79.444249549587553</v>
      </c>
      <c r="M122" s="29">
        <f t="shared" si="82"/>
        <v>74.120121129774319</v>
      </c>
      <c r="N122" s="29">
        <f t="shared" si="82"/>
        <v>69.292268236667539</v>
      </c>
      <c r="O122" s="29">
        <f t="shared" si="82"/>
        <v>66.108728140315336</v>
      </c>
      <c r="P122" s="29">
        <f t="shared" si="82"/>
        <v>63.379938953652349</v>
      </c>
      <c r="Q122" s="29">
        <f t="shared" si="82"/>
        <v>60.394420127979799</v>
      </c>
      <c r="R122" s="29">
        <f t="shared" ref="R122:V122" si="83">R83*R109</f>
        <v>57.459531174989408</v>
      </c>
      <c r="S122" s="29">
        <f t="shared" si="83"/>
        <v>54.744172307207592</v>
      </c>
      <c r="T122" s="29">
        <f t="shared" si="83"/>
        <v>51.741456428694143</v>
      </c>
      <c r="U122" s="29">
        <f t="shared" si="83"/>
        <v>49.45688467255475</v>
      </c>
      <c r="V122" s="29">
        <f t="shared" si="83"/>
        <v>47.576517208702228</v>
      </c>
      <c r="W122" s="29">
        <f t="shared" ref="W122:Y122" si="84">W83*W109</f>
        <v>45.930636738317169</v>
      </c>
      <c r="X122" s="29">
        <f t="shared" si="84"/>
        <v>44.067507832233751</v>
      </c>
      <c r="Y122" s="29">
        <f t="shared" si="84"/>
        <v>42.20001475332554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850.37500802454679</v>
      </c>
      <c r="C123" s="29">
        <f t="shared" si="85"/>
        <v>841.421248040411</v>
      </c>
      <c r="D123" s="29">
        <f t="shared" si="85"/>
        <v>825.44670151087894</v>
      </c>
      <c r="E123" s="29">
        <f t="shared" si="85"/>
        <v>807.35759079295894</v>
      </c>
      <c r="F123" s="29">
        <f t="shared" si="85"/>
        <v>793.40222411632521</v>
      </c>
      <c r="G123" s="29">
        <f t="shared" si="85"/>
        <v>776.65486139678842</v>
      </c>
      <c r="H123" s="29">
        <f t="shared" si="85"/>
        <v>754.4625140523508</v>
      </c>
      <c r="I123" s="29">
        <f t="shared" si="85"/>
        <v>732.61252457722617</v>
      </c>
      <c r="J123" s="29">
        <f t="shared" si="85"/>
        <v>707.38088313411549</v>
      </c>
      <c r="K123" s="29">
        <f t="shared" si="85"/>
        <v>680.86606101706445</v>
      </c>
      <c r="L123" s="29">
        <f t="shared" si="85"/>
        <v>649.89788478546564</v>
      </c>
      <c r="M123" s="29">
        <f t="shared" si="85"/>
        <v>623.54312232385666</v>
      </c>
      <c r="N123" s="29">
        <f t="shared" si="85"/>
        <v>593.33907935025763</v>
      </c>
      <c r="O123" s="29">
        <f t="shared" si="85"/>
        <v>561.57736517142621</v>
      </c>
      <c r="P123" s="29">
        <f t="shared" si="85"/>
        <v>529.82016576025831</v>
      </c>
      <c r="Q123" s="29">
        <f t="shared" si="85"/>
        <v>496.78914796388875</v>
      </c>
      <c r="R123" s="29">
        <f t="shared" ref="R123:V123" si="86">R84*R110</f>
        <v>474.23422384117015</v>
      </c>
      <c r="S123" s="29">
        <f t="shared" si="86"/>
        <v>458.58498078999213</v>
      </c>
      <c r="T123" s="29">
        <f t="shared" si="86"/>
        <v>444.10253423982488</v>
      </c>
      <c r="U123" s="29">
        <f t="shared" si="86"/>
        <v>426.55872680127766</v>
      </c>
      <c r="V123" s="29">
        <f t="shared" si="86"/>
        <v>411.51824751273051</v>
      </c>
      <c r="W123" s="29">
        <f t="shared" ref="W123:Y123" si="87">W84*W110</f>
        <v>394.48721554262534</v>
      </c>
      <c r="X123" s="29">
        <f t="shared" si="87"/>
        <v>379.81353028650761</v>
      </c>
      <c r="Y123" s="29">
        <f t="shared" si="87"/>
        <v>367.71237654993632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247.27502714238696</v>
      </c>
      <c r="C124" s="29">
        <f t="shared" si="88"/>
        <v>262.17010912617724</v>
      </c>
      <c r="D124" s="29">
        <f t="shared" si="88"/>
        <v>277.71226587393551</v>
      </c>
      <c r="E124" s="29">
        <f t="shared" si="88"/>
        <v>287.18240851376095</v>
      </c>
      <c r="F124" s="29">
        <f t="shared" si="88"/>
        <v>318.83426333916174</v>
      </c>
      <c r="G124" s="29">
        <f t="shared" si="88"/>
        <v>347.84001510596954</v>
      </c>
      <c r="H124" s="29">
        <f t="shared" si="88"/>
        <v>386.27897946717769</v>
      </c>
      <c r="I124" s="29">
        <f t="shared" si="88"/>
        <v>416.29585692767569</v>
      </c>
      <c r="J124" s="29">
        <f t="shared" si="88"/>
        <v>436.06876577142498</v>
      </c>
      <c r="K124" s="29">
        <f t="shared" si="88"/>
        <v>430.49734233979984</v>
      </c>
      <c r="L124" s="29">
        <f t="shared" si="88"/>
        <v>421.32891454727525</v>
      </c>
      <c r="M124" s="29">
        <f t="shared" si="88"/>
        <v>410.36112308773801</v>
      </c>
      <c r="N124" s="29">
        <f t="shared" si="88"/>
        <v>408.97784939965987</v>
      </c>
      <c r="O124" s="29">
        <f t="shared" si="88"/>
        <v>422.99693210391047</v>
      </c>
      <c r="P124" s="29">
        <f t="shared" si="88"/>
        <v>436.75290463507162</v>
      </c>
      <c r="Q124" s="29">
        <f t="shared" si="88"/>
        <v>442.64123946199101</v>
      </c>
      <c r="R124" s="29">
        <f t="shared" ref="R124:V124" si="89">R85*R111</f>
        <v>432.29679935623994</v>
      </c>
      <c r="S124" s="29">
        <f t="shared" si="89"/>
        <v>421.40082747051156</v>
      </c>
      <c r="T124" s="29">
        <f t="shared" si="89"/>
        <v>403.4247006437426</v>
      </c>
      <c r="U124" s="29">
        <f t="shared" si="89"/>
        <v>390.17734740217207</v>
      </c>
      <c r="V124" s="29">
        <f t="shared" si="89"/>
        <v>382.52128100070303</v>
      </c>
      <c r="W124" s="29">
        <f t="shared" ref="W124:Y124" si="90">W85*W111</f>
        <v>382.46372872972688</v>
      </c>
      <c r="X124" s="29">
        <f t="shared" si="90"/>
        <v>381.89262527388655</v>
      </c>
      <c r="Y124" s="29">
        <f t="shared" si="90"/>
        <v>387.19960469988558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217.36820527864796</v>
      </c>
      <c r="C125" s="29">
        <f t="shared" si="91"/>
        <v>224.58479845472689</v>
      </c>
      <c r="D125" s="29">
        <f t="shared" si="91"/>
        <v>239.6991770602497</v>
      </c>
      <c r="E125" s="29">
        <f t="shared" si="91"/>
        <v>255.33719021170825</v>
      </c>
      <c r="F125" s="29">
        <f t="shared" si="91"/>
        <v>266.24720377337036</v>
      </c>
      <c r="G125" s="29">
        <f t="shared" si="91"/>
        <v>276.66120159291023</v>
      </c>
      <c r="H125" s="29">
        <f t="shared" si="91"/>
        <v>287.3429804671066</v>
      </c>
      <c r="I125" s="29">
        <f t="shared" si="91"/>
        <v>295.82210988530471</v>
      </c>
      <c r="J125" s="29">
        <f t="shared" si="91"/>
        <v>302.02921227313732</v>
      </c>
      <c r="K125" s="29">
        <f t="shared" si="91"/>
        <v>300.877919006041</v>
      </c>
      <c r="L125" s="29">
        <f t="shared" si="91"/>
        <v>303.403909839714</v>
      </c>
      <c r="M125" s="29">
        <f t="shared" si="91"/>
        <v>299.1500508735088</v>
      </c>
      <c r="N125" s="29">
        <f t="shared" si="91"/>
        <v>295.47203789834015</v>
      </c>
      <c r="O125" s="29">
        <f t="shared" si="91"/>
        <v>295.31240000192855</v>
      </c>
      <c r="P125" s="29">
        <f t="shared" si="91"/>
        <v>296.21732313292347</v>
      </c>
      <c r="Q125" s="29">
        <f t="shared" si="91"/>
        <v>296.4567092417775</v>
      </c>
      <c r="R125" s="29">
        <f t="shared" ref="R125:V125" si="92">R86*R112</f>
        <v>298.60368075421644</v>
      </c>
      <c r="S125" s="29">
        <f t="shared" si="92"/>
        <v>299.60666847225667</v>
      </c>
      <c r="T125" s="29">
        <f t="shared" si="92"/>
        <v>299.6035444221813</v>
      </c>
      <c r="U125" s="29">
        <f t="shared" si="92"/>
        <v>299.42378101225631</v>
      </c>
      <c r="V125" s="29">
        <f t="shared" si="92"/>
        <v>299.27751850420924</v>
      </c>
      <c r="W125" s="29">
        <f t="shared" ref="W125:Y125" si="93">W86*W112</f>
        <v>298.15951416906245</v>
      </c>
      <c r="X125" s="29">
        <f t="shared" si="93"/>
        <v>297.67722132201777</v>
      </c>
      <c r="Y125" s="29">
        <f t="shared" si="93"/>
        <v>298.1921062647744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232.64156918199939</v>
      </c>
      <c r="C127" s="29">
        <f t="shared" si="94"/>
        <v>245.80820851083791</v>
      </c>
      <c r="D127" s="29">
        <f t="shared" si="94"/>
        <v>259.5671559479008</v>
      </c>
      <c r="E127" s="29">
        <f t="shared" si="94"/>
        <v>275.18121094534132</v>
      </c>
      <c r="F127" s="29">
        <f t="shared" si="94"/>
        <v>283.64382125829712</v>
      </c>
      <c r="G127" s="29">
        <f t="shared" si="94"/>
        <v>290.75925503525428</v>
      </c>
      <c r="H127" s="29">
        <f t="shared" si="94"/>
        <v>300.00173463414501</v>
      </c>
      <c r="I127" s="29">
        <f t="shared" si="94"/>
        <v>319.72513486845787</v>
      </c>
      <c r="J127" s="29">
        <f t="shared" si="94"/>
        <v>348.33154520716454</v>
      </c>
      <c r="K127" s="29">
        <f t="shared" si="94"/>
        <v>373.26835241797062</v>
      </c>
      <c r="L127" s="29">
        <f t="shared" si="94"/>
        <v>408.0271471488183</v>
      </c>
      <c r="M127" s="29">
        <f t="shared" si="94"/>
        <v>405.887444894201</v>
      </c>
      <c r="N127" s="29">
        <f t="shared" si="94"/>
        <v>409.54997911942854</v>
      </c>
      <c r="O127" s="29">
        <f t="shared" si="94"/>
        <v>417.77570826107967</v>
      </c>
      <c r="P127" s="29">
        <f t="shared" si="94"/>
        <v>433.81607764508391</v>
      </c>
      <c r="Q127" s="29">
        <f t="shared" si="94"/>
        <v>459.15174823100671</v>
      </c>
      <c r="R127" s="29">
        <f t="shared" ref="R127:V127" si="95">R88*R114</f>
        <v>457.15562565508839</v>
      </c>
      <c r="S127" s="29">
        <f t="shared" si="95"/>
        <v>458.84048737096629</v>
      </c>
      <c r="T127" s="29">
        <f t="shared" si="95"/>
        <v>452.13316989510929</v>
      </c>
      <c r="U127" s="29">
        <f t="shared" si="95"/>
        <v>456.74120205028561</v>
      </c>
      <c r="V127" s="29">
        <f t="shared" si="95"/>
        <v>460.9945128112679</v>
      </c>
      <c r="W127" s="29">
        <f t="shared" ref="W127:Y127" si="96">W88*W114</f>
        <v>460.03359853494607</v>
      </c>
      <c r="X127" s="29">
        <f t="shared" si="96"/>
        <v>454.58446434633942</v>
      </c>
      <c r="Y127" s="29">
        <f t="shared" si="96"/>
        <v>449.35664911483718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162.61436512579652</v>
      </c>
      <c r="C128" s="29">
        <f t="shared" si="97"/>
        <v>173.79359461223538</v>
      </c>
      <c r="D128" s="29">
        <f t="shared" si="97"/>
        <v>180.95587659809993</v>
      </c>
      <c r="E128" s="29">
        <f t="shared" si="97"/>
        <v>190.81989997484777</v>
      </c>
      <c r="F128" s="29">
        <f t="shared" si="97"/>
        <v>193.0985529817259</v>
      </c>
      <c r="G128" s="29">
        <f t="shared" si="97"/>
        <v>199.33503379465628</v>
      </c>
      <c r="H128" s="29">
        <f t="shared" si="97"/>
        <v>197.06367622659985</v>
      </c>
      <c r="I128" s="29">
        <f t="shared" si="97"/>
        <v>197.00989570375521</v>
      </c>
      <c r="J128" s="29">
        <f t="shared" si="97"/>
        <v>199.77020390438037</v>
      </c>
      <c r="K128" s="29">
        <f t="shared" si="97"/>
        <v>202.58575544788275</v>
      </c>
      <c r="L128" s="29">
        <f t="shared" si="97"/>
        <v>218.65826857347719</v>
      </c>
      <c r="M128" s="29">
        <f t="shared" si="97"/>
        <v>219.12878431638521</v>
      </c>
      <c r="N128" s="29">
        <f t="shared" si="97"/>
        <v>219.71705747379067</v>
      </c>
      <c r="O128" s="29">
        <f t="shared" si="97"/>
        <v>223.89216907748056</v>
      </c>
      <c r="P128" s="29">
        <f t="shared" si="97"/>
        <v>227.74660547693367</v>
      </c>
      <c r="Q128" s="29">
        <f t="shared" si="97"/>
        <v>254.34555335114993</v>
      </c>
      <c r="R128" s="29">
        <f t="shared" ref="R128:V128" si="98">R89*R115</f>
        <v>272.41437171298855</v>
      </c>
      <c r="S128" s="29">
        <f t="shared" si="98"/>
        <v>294.86082305396076</v>
      </c>
      <c r="T128" s="29">
        <f t="shared" si="98"/>
        <v>318.00154160339463</v>
      </c>
      <c r="U128" s="29">
        <f t="shared" si="98"/>
        <v>338.59682992936916</v>
      </c>
      <c r="V128" s="29">
        <f t="shared" si="98"/>
        <v>359.42322946516373</v>
      </c>
      <c r="W128" s="29">
        <f t="shared" ref="W128:Y128" si="99">W89*W115</f>
        <v>374.20230639590591</v>
      </c>
      <c r="X128" s="29">
        <f t="shared" si="99"/>
        <v>384.56005526187562</v>
      </c>
      <c r="Y128" s="29">
        <f t="shared" si="99"/>
        <v>391.44788029409796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802.5397439298838</v>
      </c>
      <c r="C130" s="31">
        <f t="shared" si="100"/>
        <v>814.28495861052124</v>
      </c>
      <c r="D130" s="31">
        <f t="shared" si="100"/>
        <v>823.2751777529453</v>
      </c>
      <c r="E130" s="31">
        <f t="shared" si="100"/>
        <v>832.71426050178843</v>
      </c>
      <c r="F130" s="31">
        <f t="shared" si="100"/>
        <v>844.35831097925052</v>
      </c>
      <c r="G130" s="31">
        <f t="shared" si="100"/>
        <v>852.00863083620754</v>
      </c>
      <c r="H130" s="31">
        <f t="shared" si="100"/>
        <v>845.72283689709695</v>
      </c>
      <c r="I130" s="31">
        <f t="shared" si="100"/>
        <v>852.53005440678191</v>
      </c>
      <c r="J130" s="31">
        <f t="shared" si="100"/>
        <v>840.34053942851222</v>
      </c>
      <c r="K130" s="31">
        <f t="shared" si="100"/>
        <v>814.52029493355906</v>
      </c>
      <c r="L130" s="31">
        <f t="shared" si="100"/>
        <v>781.9977480191792</v>
      </c>
      <c r="M130" s="31">
        <f t="shared" si="100"/>
        <v>747.78321548522888</v>
      </c>
      <c r="N130" s="31">
        <f t="shared" si="100"/>
        <v>718.02982385728296</v>
      </c>
      <c r="O130" s="31">
        <f t="shared" si="100"/>
        <v>697.74481110232853</v>
      </c>
      <c r="P130" s="31">
        <f t="shared" si="100"/>
        <v>675.15187588252104</v>
      </c>
      <c r="Q130" s="31">
        <f t="shared" si="100"/>
        <v>643.17652869129847</v>
      </c>
      <c r="R130" s="31">
        <f t="shared" ref="R130:V130" si="101">R91*R117</f>
        <v>606.11857556403947</v>
      </c>
      <c r="S130" s="31">
        <f t="shared" si="101"/>
        <v>574.52123652847263</v>
      </c>
      <c r="T130" s="31">
        <f t="shared" si="101"/>
        <v>535.31495203928512</v>
      </c>
      <c r="U130" s="31">
        <f t="shared" si="101"/>
        <v>491.79225033154614</v>
      </c>
      <c r="V130" s="31">
        <f t="shared" si="101"/>
        <v>460.69626083723097</v>
      </c>
      <c r="W130" s="31">
        <f t="shared" ref="W130:Y130" si="102">W91*W117</f>
        <v>439.13827644081465</v>
      </c>
      <c r="X130" s="31">
        <f t="shared" si="102"/>
        <v>416.29136837867418</v>
      </c>
      <c r="Y130" s="31">
        <f t="shared" si="102"/>
        <v>395.1514859142946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3946.1178530619063</v>
      </c>
      <c r="C131" s="33">
        <f t="shared" si="103"/>
        <v>4159.1425706353148</v>
      </c>
      <c r="D131" s="33">
        <f t="shared" si="103"/>
        <v>4324.2310580192079</v>
      </c>
      <c r="E131" s="33">
        <f t="shared" si="103"/>
        <v>4514.474548006744</v>
      </c>
      <c r="F131" s="33">
        <f t="shared" si="103"/>
        <v>4610.7976030408454</v>
      </c>
      <c r="G131" s="33">
        <f t="shared" si="103"/>
        <v>4680.2100074250584</v>
      </c>
      <c r="H131" s="33">
        <f t="shared" si="103"/>
        <v>4704.0567365264296</v>
      </c>
      <c r="I131" s="33">
        <f t="shared" si="103"/>
        <v>4779.0758764964839</v>
      </c>
      <c r="J131" s="33">
        <f t="shared" si="103"/>
        <v>4813.0453693904319</v>
      </c>
      <c r="K131" s="33">
        <f t="shared" si="103"/>
        <v>4806.8853039326086</v>
      </c>
      <c r="L131" s="33">
        <f t="shared" si="103"/>
        <v>5148.5761999171173</v>
      </c>
      <c r="M131" s="33">
        <f t="shared" si="103"/>
        <v>5215.6157525094332</v>
      </c>
      <c r="N131" s="33">
        <f t="shared" si="103"/>
        <v>5257.8220125680864</v>
      </c>
      <c r="O131" s="33">
        <f t="shared" si="103"/>
        <v>5370.1804014886175</v>
      </c>
      <c r="P131" s="33">
        <f t="shared" si="103"/>
        <v>5411.0628741522114</v>
      </c>
      <c r="Q131" s="33">
        <f t="shared" si="103"/>
        <v>5456.7521458053461</v>
      </c>
      <c r="R131" s="33">
        <f t="shared" ref="R131:V131" si="104">R92*R118</f>
        <v>5626.079167800679</v>
      </c>
      <c r="S131" s="33">
        <f t="shared" si="104"/>
        <v>5765.6544134276946</v>
      </c>
      <c r="T131" s="33">
        <f t="shared" si="104"/>
        <v>5916.2871453001389</v>
      </c>
      <c r="U131" s="33">
        <f t="shared" si="104"/>
        <v>6021.9040918635501</v>
      </c>
      <c r="V131" s="33">
        <f t="shared" si="104"/>
        <v>6210.3745480426587</v>
      </c>
      <c r="W131" s="33">
        <f t="shared" ref="W131:Y131" si="105">W92*W118</f>
        <v>6246.5034021834517</v>
      </c>
      <c r="X131" s="33">
        <f t="shared" si="105"/>
        <v>6288.1527468054583</v>
      </c>
      <c r="Y131" s="33">
        <f t="shared" si="105"/>
        <v>6312.8857723108422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2423.7938377107953</v>
      </c>
      <c r="C133" s="19">
        <f t="shared" ref="C133:Q133" si="107">SUM(C134,C139,C142)</f>
        <v>2455.8355134650369</v>
      </c>
      <c r="D133" s="19">
        <f t="shared" si="107"/>
        <v>2485.3459930877584</v>
      </c>
      <c r="E133" s="19">
        <f t="shared" si="107"/>
        <v>2516.8375117656965</v>
      </c>
      <c r="F133" s="19">
        <f t="shared" si="107"/>
        <v>2533.6425262770417</v>
      </c>
      <c r="G133" s="19">
        <f t="shared" si="107"/>
        <v>2549.0724161043208</v>
      </c>
      <c r="H133" s="19">
        <f t="shared" si="107"/>
        <v>2541.7980121166238</v>
      </c>
      <c r="I133" s="19">
        <f t="shared" si="107"/>
        <v>2559.805607024201</v>
      </c>
      <c r="J133" s="19">
        <f t="shared" si="107"/>
        <v>2569.4291363175489</v>
      </c>
      <c r="K133" s="19">
        <f t="shared" si="107"/>
        <v>2549.173978541698</v>
      </c>
      <c r="L133" s="19">
        <f t="shared" si="107"/>
        <v>2549.8759459927014</v>
      </c>
      <c r="M133" s="19">
        <f t="shared" si="107"/>
        <v>2526.5597776615973</v>
      </c>
      <c r="N133" s="19">
        <f t="shared" si="107"/>
        <v>2390.0401768393472</v>
      </c>
      <c r="O133" s="19">
        <f t="shared" si="107"/>
        <v>2401.7442141509764</v>
      </c>
      <c r="P133" s="19">
        <f t="shared" si="107"/>
        <v>2303.3686350129392</v>
      </c>
      <c r="Q133" s="19">
        <f t="shared" si="107"/>
        <v>2261.6199166971187</v>
      </c>
      <c r="R133" s="19">
        <f t="shared" ref="R133:V133" si="108">SUM(R134,R139,R142)</f>
        <v>2320.7741247941417</v>
      </c>
      <c r="S133" s="19">
        <f t="shared" si="108"/>
        <v>2333.8479572404208</v>
      </c>
      <c r="T133" s="19">
        <f t="shared" si="108"/>
        <v>2364.8495549734721</v>
      </c>
      <c r="U133" s="19">
        <f t="shared" si="108"/>
        <v>2277.005758518224</v>
      </c>
      <c r="V133" s="19">
        <f t="shared" si="108"/>
        <v>2356.2629540360313</v>
      </c>
      <c r="W133" s="19">
        <f t="shared" ref="W133:Y133" si="109">SUM(W134,W139,W142)</f>
        <v>2435.9313064192456</v>
      </c>
      <c r="X133" s="19">
        <f t="shared" si="109"/>
        <v>2345.5452108955219</v>
      </c>
      <c r="Y133" s="19">
        <f t="shared" si="109"/>
        <v>2266.8151891370808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1430.8455440449764</v>
      </c>
      <c r="C134" s="22">
        <f t="shared" ref="C134:Q134" si="111">SUM(C135:C138)</f>
        <v>1414.5302284623897</v>
      </c>
      <c r="D134" s="22">
        <f t="shared" si="111"/>
        <v>1401.7009197394234</v>
      </c>
      <c r="E134" s="22">
        <f t="shared" si="111"/>
        <v>1385.8004281284811</v>
      </c>
      <c r="F134" s="22">
        <f t="shared" si="111"/>
        <v>1373.9046152361775</v>
      </c>
      <c r="G134" s="22">
        <f t="shared" si="111"/>
        <v>1363.7094396211226</v>
      </c>
      <c r="H134" s="22">
        <f t="shared" si="111"/>
        <v>1341.6863107852951</v>
      </c>
      <c r="I134" s="22">
        <f t="shared" si="111"/>
        <v>1320.6375071426851</v>
      </c>
      <c r="J134" s="22">
        <f t="shared" si="111"/>
        <v>1291.1648286812556</v>
      </c>
      <c r="K134" s="22">
        <f t="shared" si="111"/>
        <v>1248.7351658282832</v>
      </c>
      <c r="L134" s="22">
        <f t="shared" si="111"/>
        <v>1199.2704270308295</v>
      </c>
      <c r="M134" s="22">
        <f t="shared" si="111"/>
        <v>1143.0045818571559</v>
      </c>
      <c r="N134" s="22">
        <f t="shared" si="111"/>
        <v>1078.1246393870033</v>
      </c>
      <c r="O134" s="22">
        <f t="shared" si="111"/>
        <v>1042.1092807354473</v>
      </c>
      <c r="P134" s="22">
        <f t="shared" si="111"/>
        <v>1001.9888624184102</v>
      </c>
      <c r="Q134" s="22">
        <f t="shared" si="111"/>
        <v>964.41897168100979</v>
      </c>
      <c r="R134" s="22">
        <f t="shared" ref="R134:V134" si="112">SUM(R135:R138)</f>
        <v>935.90751792568642</v>
      </c>
      <c r="S134" s="22">
        <f t="shared" si="112"/>
        <v>899.54187755649741</v>
      </c>
      <c r="T134" s="22">
        <f t="shared" si="112"/>
        <v>877.25012535384008</v>
      </c>
      <c r="U134" s="22">
        <f t="shared" si="112"/>
        <v>829.83718444843191</v>
      </c>
      <c r="V134" s="22">
        <f t="shared" si="112"/>
        <v>813.60069500775649</v>
      </c>
      <c r="W134" s="22">
        <f t="shared" ref="W134:Y134" si="113">SUM(W135:W138)</f>
        <v>801.83376506044601</v>
      </c>
      <c r="X134" s="22">
        <f t="shared" si="113"/>
        <v>770.39691851460532</v>
      </c>
      <c r="Y134" s="22">
        <f t="shared" si="113"/>
        <v>746.01423948525394</v>
      </c>
      <c r="DA134" s="57"/>
    </row>
    <row r="135" spans="1:105" ht="12" customHeight="1" x14ac:dyDescent="0.25">
      <c r="A135" s="28" t="s">
        <v>32</v>
      </c>
      <c r="B135" s="29">
        <f>B5*1000*11630/RES_summary!B$6</f>
        <v>917.30716695003036</v>
      </c>
      <c r="C135" s="29">
        <f>C5*1000*11630/RES_summary!C$6</f>
        <v>905.51297344438603</v>
      </c>
      <c r="D135" s="29">
        <f>D5*1000*11630/RES_summary!D$6</f>
        <v>889.03702554722213</v>
      </c>
      <c r="E135" s="29">
        <f>E5*1000*11630/RES_summary!E$6</f>
        <v>868.91920623312558</v>
      </c>
      <c r="F135" s="29">
        <f>F5*1000*11630/RES_summary!F$6</f>
        <v>849.65911332764335</v>
      </c>
      <c r="G135" s="29">
        <f>G5*1000*11630/RES_summary!G$6</f>
        <v>834.32415107849658</v>
      </c>
      <c r="H135" s="29">
        <f>H5*1000*11630/RES_summary!H$6</f>
        <v>806.83698266798729</v>
      </c>
      <c r="I135" s="29">
        <f>I5*1000*11630/RES_summary!I$6</f>
        <v>784.83637233552315</v>
      </c>
      <c r="J135" s="29">
        <f>J5*1000*11630/RES_summary!J$6</f>
        <v>759.78635487853842</v>
      </c>
      <c r="K135" s="29">
        <f>K5*1000*11630/RES_summary!K$6</f>
        <v>731.20767759341425</v>
      </c>
      <c r="L135" s="29">
        <f>L5*1000*11630/RES_summary!L$6</f>
        <v>695.93162605438647</v>
      </c>
      <c r="M135" s="29">
        <f>M5*1000*11630/RES_summary!M$6</f>
        <v>649.2922610968227</v>
      </c>
      <c r="N135" s="29">
        <f>N5*1000*11630/RES_summary!N$6</f>
        <v>607.00026975320759</v>
      </c>
      <c r="O135" s="29">
        <f>O5*1000*11630/RES_summary!O$6</f>
        <v>579.11245850916191</v>
      </c>
      <c r="P135" s="29">
        <f>P5*1000*11630/RES_summary!P$6</f>
        <v>555.2082652339941</v>
      </c>
      <c r="Q135" s="29">
        <f>Q5*1000*11630/RES_summary!Q$6</f>
        <v>529.05512032110266</v>
      </c>
      <c r="R135" s="29">
        <f>R5*1000*11630/RES_summary!R$6</f>
        <v>503.34549309290691</v>
      </c>
      <c r="S135" s="29">
        <f>S5*1000*11630/RES_summary!S$6</f>
        <v>479.55894941113809</v>
      </c>
      <c r="T135" s="29">
        <f>T5*1000*11630/RES_summary!T$6</f>
        <v>453.25515831536052</v>
      </c>
      <c r="U135" s="29">
        <f>U5*1000*11630/RES_summary!U$6</f>
        <v>433.24230973157938</v>
      </c>
      <c r="V135" s="29">
        <f>V5*1000*11630/RES_summary!V$6</f>
        <v>416.77029074823145</v>
      </c>
      <c r="W135" s="29">
        <f>W5*1000*11630/RES_summary!W$6</f>
        <v>402.3523778276583</v>
      </c>
      <c r="X135" s="29">
        <f>X5*1000*11630/RES_summary!X$6</f>
        <v>386.03136861036756</v>
      </c>
      <c r="Y135" s="29">
        <f>Y5*1000*11630/RES_summary!Y$6</f>
        <v>369.67212923913155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352.17071869405788</v>
      </c>
      <c r="C136" s="29">
        <f>C6*1000*11630/RES_summary!C$6</f>
        <v>339.92641358507086</v>
      </c>
      <c r="D136" s="29">
        <f>D6*1000*11630/RES_summary!D$6</f>
        <v>332.60670132692132</v>
      </c>
      <c r="E136" s="29">
        <f>E6*1000*11630/RES_summary!E$6</f>
        <v>326.43474021673001</v>
      </c>
      <c r="F136" s="29">
        <f>F6*1000*11630/RES_summary!F$6</f>
        <v>320.59012402846099</v>
      </c>
      <c r="G136" s="29">
        <f>G6*1000*11630/RES_summary!G$6</f>
        <v>313.53495444452329</v>
      </c>
      <c r="H136" s="29">
        <f>H6*1000*11630/RES_summary!H$6</f>
        <v>304.46400283181038</v>
      </c>
      <c r="I136" s="29">
        <f>I6*1000*11630/RES_summary!I$6</f>
        <v>294.48475345025076</v>
      </c>
      <c r="J136" s="29">
        <f>J6*1000*11630/RES_summary!J$6</f>
        <v>283.35092427503906</v>
      </c>
      <c r="K136" s="29">
        <f>K6*1000*11630/RES_summary!K$6</f>
        <v>273.10256806039501</v>
      </c>
      <c r="L136" s="29">
        <f>L6*1000*11630/RES_summary!L$6</f>
        <v>262.50222461223967</v>
      </c>
      <c r="M136" s="29">
        <f>M6*1000*11630/RES_summary!M$6</f>
        <v>255.83440457959784</v>
      </c>
      <c r="N136" s="29">
        <f>N6*1000*11630/RES_summary!N$6</f>
        <v>239.68979700206066</v>
      </c>
      <c r="O136" s="29">
        <f>O6*1000*11630/RES_summary!O$6</f>
        <v>227.7189640540212</v>
      </c>
      <c r="P136" s="29">
        <f>P6*1000*11630/RES_summary!P$6</f>
        <v>211.36383220527614</v>
      </c>
      <c r="Q136" s="29">
        <f>Q6*1000*11630/RES_summary!Q$6</f>
        <v>197.87995188581792</v>
      </c>
      <c r="R136" s="29">
        <f>R6*1000*11630/RES_summary!R$6</f>
        <v>192.03770380916563</v>
      </c>
      <c r="S136" s="29">
        <f>S6*1000*11630/RES_summary!S$6</f>
        <v>183.35644158120439</v>
      </c>
      <c r="T136" s="29">
        <f>T6*1000*11630/RES_summary!T$6</f>
        <v>182.62643880340659</v>
      </c>
      <c r="U136" s="29">
        <f>U6*1000*11630/RES_summary!U$6</f>
        <v>167.09684518451294</v>
      </c>
      <c r="V136" s="29">
        <f>V6*1000*11630/RES_summary!V$6</f>
        <v>162.40451315947035</v>
      </c>
      <c r="W136" s="29">
        <f>W6*1000*11630/RES_summary!W$6</f>
        <v>156.11264179044426</v>
      </c>
      <c r="X136" s="29">
        <f>X6*1000*11630/RES_summary!X$6</f>
        <v>150.31866585500379</v>
      </c>
      <c r="Y136" s="29">
        <f>Y6*1000*11630/RES_summary!Y$6</f>
        <v>145.45448290799962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65.893224904525354</v>
      </c>
      <c r="C137" s="29">
        <f>C7*1000*11630/RES_summary!C$6</f>
        <v>69.415198704637163</v>
      </c>
      <c r="D137" s="29">
        <f>D7*1000*11630/RES_summary!D$6</f>
        <v>72.789970882304587</v>
      </c>
      <c r="E137" s="29">
        <f>E7*1000*11630/RES_summary!E$6</f>
        <v>75.179602428334434</v>
      </c>
      <c r="F137" s="29">
        <f>F7*1000*11630/RES_summary!F$6</f>
        <v>82.479578347014055</v>
      </c>
      <c r="G137" s="29">
        <f>G7*1000*11630/RES_summary!G$6</f>
        <v>88.875595364946179</v>
      </c>
      <c r="H137" s="29">
        <f>H7*1000*11630/RES_summary!H$6</f>
        <v>97.43902427507328</v>
      </c>
      <c r="I137" s="29">
        <f>I7*1000*11630/RES_summary!I$6</f>
        <v>103.59443840421048</v>
      </c>
      <c r="J137" s="29">
        <f>J7*1000*11630/RES_summary!J$6</f>
        <v>107.02943506939462</v>
      </c>
      <c r="K137" s="29">
        <f>K7*1000*11630/RES_summary!K$6</f>
        <v>103.86440567768192</v>
      </c>
      <c r="L137" s="29">
        <f>L7*1000*11630/RES_summary!L$6</f>
        <v>99.169427090029856</v>
      </c>
      <c r="M137" s="29">
        <f>M7*1000*11630/RES_summary!M$6</f>
        <v>95.88372276611112</v>
      </c>
      <c r="N137" s="29">
        <f>N7*1000*11630/RES_summary!N$6</f>
        <v>93.01735570536988</v>
      </c>
      <c r="O137" s="29">
        <f>O7*1000*11630/RES_summary!O$6</f>
        <v>96.445385411066226</v>
      </c>
      <c r="P137" s="29">
        <f>P7*1000*11630/RES_summary!P$6</f>
        <v>97.963259645869584</v>
      </c>
      <c r="Q137" s="29">
        <f>Q7*1000*11630/RES_summary!Q$6</f>
        <v>99.435134381805909</v>
      </c>
      <c r="R137" s="29">
        <f>R7*1000*11630/RES_summary!R$6</f>
        <v>100.0642275567094</v>
      </c>
      <c r="S137" s="29">
        <f>S7*1000*11630/RES_summary!S$6</f>
        <v>97.373924174712556</v>
      </c>
      <c r="T137" s="29">
        <f>T7*1000*11630/RES_summary!T$6</f>
        <v>96.597769009030287</v>
      </c>
      <c r="U137" s="29">
        <f>U7*1000*11630/RES_summary!U$6</f>
        <v>89.749313447516727</v>
      </c>
      <c r="V137" s="29">
        <f>V7*1000*11630/RES_summary!V$6</f>
        <v>88.254404683671396</v>
      </c>
      <c r="W137" s="29">
        <f>W7*1000*11630/RES_summary!W$6</f>
        <v>88.851220970986049</v>
      </c>
      <c r="X137" s="29">
        <f>X7*1000*11630/RES_summary!X$6</f>
        <v>87.086858713283775</v>
      </c>
      <c r="Y137" s="29">
        <f>Y7*1000*11630/RES_summary!Y$6</f>
        <v>87.419706838924085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95.474433496362835</v>
      </c>
      <c r="C138" s="29">
        <f>C8*1000*11630/RES_summary!C$6</f>
        <v>99.675642728295728</v>
      </c>
      <c r="D138" s="29">
        <f>D8*1000*11630/RES_summary!D$6</f>
        <v>107.26722198297549</v>
      </c>
      <c r="E138" s="29">
        <f>E8*1000*11630/RES_summary!E$6</f>
        <v>115.26687925029114</v>
      </c>
      <c r="F138" s="29">
        <f>F8*1000*11630/RES_summary!F$6</f>
        <v>121.17579953305911</v>
      </c>
      <c r="G138" s="29">
        <f>G8*1000*11630/RES_summary!G$6</f>
        <v>126.97473873315656</v>
      </c>
      <c r="H138" s="29">
        <f>H8*1000*11630/RES_summary!H$6</f>
        <v>132.94630101042415</v>
      </c>
      <c r="I138" s="29">
        <f>I8*1000*11630/RES_summary!I$6</f>
        <v>137.7219429527008</v>
      </c>
      <c r="J138" s="29">
        <f>J8*1000*11630/RES_summary!J$6</f>
        <v>140.99811445828342</v>
      </c>
      <c r="K138" s="29">
        <f>K8*1000*11630/RES_summary!K$6</f>
        <v>140.56051449679219</v>
      </c>
      <c r="L138" s="29">
        <f>L8*1000*11630/RES_summary!L$6</f>
        <v>141.66714927417354</v>
      </c>
      <c r="M138" s="29">
        <f>M8*1000*11630/RES_summary!M$6</f>
        <v>141.99419341462425</v>
      </c>
      <c r="N138" s="29">
        <f>N8*1000*11630/RES_summary!N$6</f>
        <v>138.41721692636511</v>
      </c>
      <c r="O138" s="29">
        <f>O8*1000*11630/RES_summary!O$6</f>
        <v>138.83247276119798</v>
      </c>
      <c r="P138" s="29">
        <f>P8*1000*11630/RES_summary!P$6</f>
        <v>137.45350533327036</v>
      </c>
      <c r="Q138" s="29">
        <f>Q8*1000*11630/RES_summary!Q$6</f>
        <v>138.04876509228325</v>
      </c>
      <c r="R138" s="29">
        <f>R8*1000*11630/RES_summary!R$6</f>
        <v>140.46009346690448</v>
      </c>
      <c r="S138" s="29">
        <f>S8*1000*11630/RES_summary!S$6</f>
        <v>139.25256238944229</v>
      </c>
      <c r="T138" s="29">
        <f>T8*1000*11630/RES_summary!T$6</f>
        <v>144.77075922604266</v>
      </c>
      <c r="U138" s="29">
        <f>U8*1000*11630/RES_summary!U$6</f>
        <v>139.74871608482286</v>
      </c>
      <c r="V138" s="29">
        <f>V8*1000*11630/RES_summary!V$6</f>
        <v>146.1714864163834</v>
      </c>
      <c r="W138" s="29">
        <f>W8*1000*11630/RES_summary!W$6</f>
        <v>154.51752447135738</v>
      </c>
      <c r="X138" s="29">
        <f>X8*1000*11630/RES_summary!X$6</f>
        <v>146.96002533595026</v>
      </c>
      <c r="Y138" s="29">
        <f>Y8*1000*11630/RES_summary!Y$6</f>
        <v>143.46792049919867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455.27696210931731</v>
      </c>
      <c r="C139" s="22">
        <f t="shared" ref="C139:Q139" si="115">SUM(C140:C141)</f>
        <v>487.19835875804034</v>
      </c>
      <c r="D139" s="22">
        <f t="shared" si="115"/>
        <v>516.78175447334615</v>
      </c>
      <c r="E139" s="22">
        <f t="shared" si="115"/>
        <v>550.61747502400681</v>
      </c>
      <c r="F139" s="22">
        <f t="shared" si="115"/>
        <v>567.97945262237079</v>
      </c>
      <c r="G139" s="22">
        <f t="shared" si="115"/>
        <v>585.47478217703167</v>
      </c>
      <c r="H139" s="22">
        <f t="shared" si="115"/>
        <v>600.258390526021</v>
      </c>
      <c r="I139" s="22">
        <f t="shared" si="115"/>
        <v>631.57076528291873</v>
      </c>
      <c r="J139" s="22">
        <f t="shared" si="115"/>
        <v>675.72447015021191</v>
      </c>
      <c r="K139" s="22">
        <f t="shared" si="115"/>
        <v>712.49335718326881</v>
      </c>
      <c r="L139" s="22">
        <f t="shared" si="115"/>
        <v>771.82239832698974</v>
      </c>
      <c r="M139" s="22">
        <f t="shared" si="115"/>
        <v>798.29709632205652</v>
      </c>
      <c r="N139" s="22">
        <f t="shared" si="115"/>
        <v>767.25807906498039</v>
      </c>
      <c r="O139" s="22">
        <f t="shared" si="115"/>
        <v>805.39698847593831</v>
      </c>
      <c r="P139" s="22">
        <f t="shared" si="115"/>
        <v>786.95689256507092</v>
      </c>
      <c r="Q139" s="22">
        <f t="shared" si="115"/>
        <v>813.83751276706698</v>
      </c>
      <c r="R139" s="22">
        <f t="shared" ref="R139:V139" si="116">SUM(R140:R141)</f>
        <v>881.87367792892599</v>
      </c>
      <c r="S139" s="22">
        <f t="shared" si="116"/>
        <v>927.20889344403759</v>
      </c>
      <c r="T139" s="22">
        <f t="shared" si="116"/>
        <v>974.79372424066582</v>
      </c>
      <c r="U139" s="22">
        <f t="shared" si="116"/>
        <v>968.74106900304832</v>
      </c>
      <c r="V139" s="22">
        <f t="shared" si="116"/>
        <v>1047.5947596319245</v>
      </c>
      <c r="W139" s="22">
        <f t="shared" ref="W139:Y139" si="117">SUM(W140:W141)</f>
        <v>1121.1454194415949</v>
      </c>
      <c r="X139" s="22">
        <f t="shared" si="117"/>
        <v>1088.6277858266949</v>
      </c>
      <c r="Y139" s="22">
        <f t="shared" si="117"/>
        <v>1057.8476902960142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349.28794524580894</v>
      </c>
      <c r="C140" s="29">
        <f>C10*1000*11630/RES_summary!C$6</f>
        <v>371.64802302631784</v>
      </c>
      <c r="D140" s="29">
        <f>D10*1000*11630/RES_summary!D$6</f>
        <v>394.29645416914559</v>
      </c>
      <c r="E140" s="29">
        <f>E10*1000*11630/RES_summary!E$6</f>
        <v>419.28832881698776</v>
      </c>
      <c r="F140" s="29">
        <f>F10*1000*11630/RES_summary!F$6</f>
        <v>432.98691750559487</v>
      </c>
      <c r="G140" s="29">
        <f>G10*1000*11630/RES_summary!G$6</f>
        <v>444.08104728014246</v>
      </c>
      <c r="H140" s="29">
        <f>H10*1000*11630/RES_summary!H$6</f>
        <v>458.40577369913581</v>
      </c>
      <c r="I140" s="29">
        <f>I10*1000*11630/RES_summary!I$6</f>
        <v>487.86873209912437</v>
      </c>
      <c r="J140" s="29">
        <f>J10*1000*11630/RES_summary!J$6</f>
        <v>528.51052347379834</v>
      </c>
      <c r="K140" s="29">
        <f>K10*1000*11630/RES_summary!K$6</f>
        <v>561.99168069211248</v>
      </c>
      <c r="L140" s="29">
        <f>L10*1000*11630/RES_summary!L$6</f>
        <v>608.84294982380743</v>
      </c>
      <c r="M140" s="29">
        <f>M10*1000*11630/RES_summary!M$6</f>
        <v>627.85782163702584</v>
      </c>
      <c r="N140" s="29">
        <f>N10*1000*11630/RES_summary!N$6</f>
        <v>603.40692820716708</v>
      </c>
      <c r="O140" s="29">
        <f>O10*1000*11630/RES_summary!O$6</f>
        <v>632.61270109598581</v>
      </c>
      <c r="P140" s="29">
        <f>P10*1000*11630/RES_summary!P$6</f>
        <v>619.91599746349368</v>
      </c>
      <c r="Q140" s="29">
        <f>Q10*1000*11630/RES_summary!Q$6</f>
        <v>632.65614234144937</v>
      </c>
      <c r="R140" s="29">
        <f>R10*1000*11630/RES_summary!R$6</f>
        <v>674.00623674849544</v>
      </c>
      <c r="S140" s="29">
        <f>S10*1000*11630/RES_summary!S$6</f>
        <v>696.120061171575</v>
      </c>
      <c r="T140" s="29">
        <f>T10*1000*11630/RES_summary!T$6</f>
        <v>714.23492448145169</v>
      </c>
      <c r="U140" s="29">
        <f>U10*1000*11630/RES_summary!U$6</f>
        <v>698.6409629417393</v>
      </c>
      <c r="V140" s="29">
        <f>V10*1000*11630/RES_summary!V$6</f>
        <v>744.42156715060139</v>
      </c>
      <c r="W140" s="29">
        <f>W10*1000*11630/RES_summary!W$6</f>
        <v>788.4998649040964</v>
      </c>
      <c r="X140" s="29">
        <f>X10*1000*11630/RES_summary!X$6</f>
        <v>755.28931676964214</v>
      </c>
      <c r="Y140" s="29">
        <f>Y10*1000*11630/RES_summary!Y$6</f>
        <v>726.58586603334913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105.98901686350835</v>
      </c>
      <c r="C141" s="29">
        <f>C11*1000*11630/RES_summary!C$6</f>
        <v>115.55033573172248</v>
      </c>
      <c r="D141" s="29">
        <f>D11*1000*11630/RES_summary!D$6</f>
        <v>122.48530030420056</v>
      </c>
      <c r="E141" s="29">
        <f>E11*1000*11630/RES_summary!E$6</f>
        <v>131.32914620701902</v>
      </c>
      <c r="F141" s="29">
        <f>F11*1000*11630/RES_summary!F$6</f>
        <v>134.99253511677588</v>
      </c>
      <c r="G141" s="29">
        <f>G11*1000*11630/RES_summary!G$6</f>
        <v>141.39373489688924</v>
      </c>
      <c r="H141" s="29">
        <f>H11*1000*11630/RES_summary!H$6</f>
        <v>141.85261682688522</v>
      </c>
      <c r="I141" s="29">
        <f>I11*1000*11630/RES_summary!I$6</f>
        <v>143.70203318379441</v>
      </c>
      <c r="J141" s="29">
        <f>J11*1000*11630/RES_summary!J$6</f>
        <v>147.21394667641354</v>
      </c>
      <c r="K141" s="29">
        <f>K11*1000*11630/RES_summary!K$6</f>
        <v>150.50167649115636</v>
      </c>
      <c r="L141" s="29">
        <f>L11*1000*11630/RES_summary!L$6</f>
        <v>162.97944850318237</v>
      </c>
      <c r="M141" s="29">
        <f>M11*1000*11630/RES_summary!M$6</f>
        <v>170.43927468503065</v>
      </c>
      <c r="N141" s="29">
        <f>N11*1000*11630/RES_summary!N$6</f>
        <v>163.85115085781328</v>
      </c>
      <c r="O141" s="29">
        <f>O11*1000*11630/RES_summary!O$6</f>
        <v>172.78428737995245</v>
      </c>
      <c r="P141" s="29">
        <f>P11*1000*11630/RES_summary!P$6</f>
        <v>167.04089510157726</v>
      </c>
      <c r="Q141" s="29">
        <f>Q11*1000*11630/RES_summary!Q$6</f>
        <v>181.18137042561767</v>
      </c>
      <c r="R141" s="29">
        <f>R11*1000*11630/RES_summary!R$6</f>
        <v>207.86744118043057</v>
      </c>
      <c r="S141" s="29">
        <f>S11*1000*11630/RES_summary!S$6</f>
        <v>231.08883227246258</v>
      </c>
      <c r="T141" s="29">
        <f>T11*1000*11630/RES_summary!T$6</f>
        <v>260.55879975921408</v>
      </c>
      <c r="U141" s="29">
        <f>U11*1000*11630/RES_summary!U$6</f>
        <v>270.10010606130902</v>
      </c>
      <c r="V141" s="29">
        <f>V11*1000*11630/RES_summary!V$6</f>
        <v>303.17319248132304</v>
      </c>
      <c r="W141" s="29">
        <f>W11*1000*11630/RES_summary!W$6</f>
        <v>332.64555453749847</v>
      </c>
      <c r="X141" s="29">
        <f>X11*1000*11630/RES_summary!X$6</f>
        <v>333.33846905705275</v>
      </c>
      <c r="Y141" s="29">
        <f>Y11*1000*11630/RES_summary!Y$6</f>
        <v>331.26182426266496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537.67133155650163</v>
      </c>
      <c r="C142" s="22">
        <f t="shared" ref="C142:Q142" si="119">SUM(C143:C144)</f>
        <v>554.10692624460705</v>
      </c>
      <c r="D142" s="22">
        <f t="shared" si="119"/>
        <v>566.86331887498875</v>
      </c>
      <c r="E142" s="22">
        <f t="shared" si="119"/>
        <v>580.41960861320842</v>
      </c>
      <c r="F142" s="22">
        <f t="shared" si="119"/>
        <v>591.75845841849309</v>
      </c>
      <c r="G142" s="22">
        <f t="shared" si="119"/>
        <v>599.88819430616672</v>
      </c>
      <c r="H142" s="22">
        <f t="shared" si="119"/>
        <v>599.85331080530784</v>
      </c>
      <c r="I142" s="22">
        <f t="shared" si="119"/>
        <v>607.59733459859717</v>
      </c>
      <c r="J142" s="22">
        <f t="shared" si="119"/>
        <v>602.53983748608152</v>
      </c>
      <c r="K142" s="22">
        <f t="shared" si="119"/>
        <v>587.94545553014575</v>
      </c>
      <c r="L142" s="22">
        <f t="shared" si="119"/>
        <v>578.78312063488215</v>
      </c>
      <c r="M142" s="22">
        <f t="shared" si="119"/>
        <v>585.25809948238475</v>
      </c>
      <c r="N142" s="22">
        <f t="shared" si="119"/>
        <v>544.65745838736348</v>
      </c>
      <c r="O142" s="22">
        <f t="shared" si="119"/>
        <v>554.23794493959053</v>
      </c>
      <c r="P142" s="22">
        <f t="shared" si="119"/>
        <v>514.42288002945816</v>
      </c>
      <c r="Q142" s="22">
        <f t="shared" si="119"/>
        <v>483.36343224904203</v>
      </c>
      <c r="R142" s="22">
        <f t="shared" ref="R142:V142" si="120">SUM(R143:R144)</f>
        <v>502.99292893952924</v>
      </c>
      <c r="S142" s="22">
        <f t="shared" si="120"/>
        <v>507.0971862398859</v>
      </c>
      <c r="T142" s="22">
        <f t="shared" si="120"/>
        <v>512.80570537896619</v>
      </c>
      <c r="U142" s="22">
        <f t="shared" si="120"/>
        <v>478.42750506674372</v>
      </c>
      <c r="V142" s="22">
        <f t="shared" si="120"/>
        <v>495.06749939635051</v>
      </c>
      <c r="W142" s="22">
        <f t="shared" ref="W142:Y142" si="121">SUM(W143:W144)</f>
        <v>512.95212191720486</v>
      </c>
      <c r="X142" s="22">
        <f t="shared" si="121"/>
        <v>486.52050655422192</v>
      </c>
      <c r="Y142" s="22">
        <f t="shared" si="121"/>
        <v>462.95325935581286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398.51367358190754</v>
      </c>
      <c r="C143" s="31">
        <f>C13*1000*11630/RES_summary!C$6</f>
        <v>406.26436195486076</v>
      </c>
      <c r="D143" s="31">
        <f>D13*1000*11630/RES_summary!D$6</f>
        <v>412.29149166149085</v>
      </c>
      <c r="E143" s="31">
        <f>E13*1000*11630/RES_summary!E$6</f>
        <v>418.40619821885173</v>
      </c>
      <c r="F143" s="31">
        <f>F13*1000*11630/RES_summary!F$6</f>
        <v>425.76610413698955</v>
      </c>
      <c r="G143" s="31">
        <f>G13*1000*11630/RES_summary!G$6</f>
        <v>431.05829263091607</v>
      </c>
      <c r="H143" s="31">
        <f>H13*1000*11630/RES_summary!H$6</f>
        <v>429.77710351119089</v>
      </c>
      <c r="I143" s="31">
        <f>I13*1000*11630/RES_summary!I$6</f>
        <v>434.72050826031153</v>
      </c>
      <c r="J143" s="31">
        <f>J13*1000*11630/RES_summary!J$6</f>
        <v>428.8998654483014</v>
      </c>
      <c r="K143" s="31">
        <f>K13*1000*11630/RES_summary!K$6</f>
        <v>415.39628172072707</v>
      </c>
      <c r="L143" s="31">
        <f>L13*1000*11630/RES_summary!L$6</f>
        <v>396.10664934342958</v>
      </c>
      <c r="M143" s="31">
        <f>M13*1000*11630/RES_summary!M$6</f>
        <v>393.29078078697239</v>
      </c>
      <c r="N143" s="31">
        <f>N13*1000*11630/RES_summary!N$6</f>
        <v>360.28902299403325</v>
      </c>
      <c r="O143" s="31">
        <f>O13*1000*11630/RES_summary!O$6</f>
        <v>360.63010104605627</v>
      </c>
      <c r="P143" s="31">
        <f>P13*1000*11630/RES_summary!P$6</f>
        <v>330.2271044973175</v>
      </c>
      <c r="Q143" s="31">
        <f>Q13*1000*11630/RES_summary!Q$6</f>
        <v>304.2134342590486</v>
      </c>
      <c r="R143" s="31">
        <f>R13*1000*11630/RES_summary!R$6</f>
        <v>304.24361465255726</v>
      </c>
      <c r="S143" s="31">
        <f>S13*1000*11630/RES_summary!S$6</f>
        <v>299.35335304867112</v>
      </c>
      <c r="T143" s="31">
        <f>T13*1000*11630/RES_summary!T$6</f>
        <v>291.92840188774568</v>
      </c>
      <c r="U143" s="31">
        <f>U13*1000*11630/RES_summary!U$6</f>
        <v>260.30253697307506</v>
      </c>
      <c r="V143" s="31">
        <f>V13*1000*11630/RES_summary!V$6</f>
        <v>257.47062952073503</v>
      </c>
      <c r="W143" s="31">
        <f>W13*1000*11630/RES_summary!W$6</f>
        <v>259.32489826121798</v>
      </c>
      <c r="X143" s="31">
        <f>X13*1000*11630/RES_summary!X$6</f>
        <v>239.25716410976938</v>
      </c>
      <c r="Y143" s="31">
        <f>Y13*1000*11630/RES_summary!Y$6</f>
        <v>221.4960992819351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139.15765797459409</v>
      </c>
      <c r="C144" s="33">
        <f>C14*1000*11630/RES_summary!C$6</f>
        <v>147.84256428974629</v>
      </c>
      <c r="D144" s="33">
        <f>D14*1000*11630/RES_summary!D$6</f>
        <v>154.5718272134979</v>
      </c>
      <c r="E144" s="33">
        <f>E14*1000*11630/RES_summary!E$6</f>
        <v>162.01341039435673</v>
      </c>
      <c r="F144" s="33">
        <f>F14*1000*11630/RES_summary!F$6</f>
        <v>165.99235428150351</v>
      </c>
      <c r="G144" s="33">
        <f>G14*1000*11630/RES_summary!G$6</f>
        <v>168.8299016752506</v>
      </c>
      <c r="H144" s="33">
        <f>H14*1000*11630/RES_summary!H$6</f>
        <v>170.07620729411693</v>
      </c>
      <c r="I144" s="33">
        <f>I14*1000*11630/RES_summary!I$6</f>
        <v>172.87682633828564</v>
      </c>
      <c r="J144" s="33">
        <f>J14*1000*11630/RES_summary!J$6</f>
        <v>173.63997203778018</v>
      </c>
      <c r="K144" s="33">
        <f>K14*1000*11630/RES_summary!K$6</f>
        <v>172.5491738094187</v>
      </c>
      <c r="L144" s="33">
        <f>L14*1000*11630/RES_summary!L$6</f>
        <v>182.67647129145254</v>
      </c>
      <c r="M144" s="33">
        <f>M14*1000*11630/RES_summary!M$6</f>
        <v>191.96731869541236</v>
      </c>
      <c r="N144" s="33">
        <f>N14*1000*11630/RES_summary!N$6</f>
        <v>184.36843539333029</v>
      </c>
      <c r="O144" s="33">
        <f>O14*1000*11630/RES_summary!O$6</f>
        <v>193.60784389353429</v>
      </c>
      <c r="P144" s="33">
        <f>P14*1000*11630/RES_summary!P$6</f>
        <v>184.19577553214071</v>
      </c>
      <c r="Q144" s="33">
        <f>Q14*1000*11630/RES_summary!Q$6</f>
        <v>179.14999798999347</v>
      </c>
      <c r="R144" s="33">
        <f>R14*1000*11630/RES_summary!R$6</f>
        <v>198.74931428697198</v>
      </c>
      <c r="S144" s="33">
        <f>S14*1000*11630/RES_summary!S$6</f>
        <v>207.7438331912148</v>
      </c>
      <c r="T144" s="33">
        <f>T14*1000*11630/RES_summary!T$6</f>
        <v>220.87730349122049</v>
      </c>
      <c r="U144" s="33">
        <f>U14*1000*11630/RES_summary!U$6</f>
        <v>218.12496809366868</v>
      </c>
      <c r="V144" s="33">
        <f>V14*1000*11630/RES_summary!V$6</f>
        <v>237.59686987561551</v>
      </c>
      <c r="W144" s="33">
        <f>W14*1000*11630/RES_summary!W$6</f>
        <v>253.62722365598691</v>
      </c>
      <c r="X144" s="33">
        <f>X14*1000*11630/RES_summary!X$6</f>
        <v>247.26334244445258</v>
      </c>
      <c r="Y144" s="33">
        <f>Y14*1000*11630/RES_summary!Y$6</f>
        <v>241.45716007387779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54.653129457195199</v>
      </c>
      <c r="C3" s="49">
        <f t="shared" ref="C3:W3" si="0">C5*C11/11630</f>
        <v>54.315673547088934</v>
      </c>
      <c r="D3" s="49">
        <f t="shared" si="0"/>
        <v>53.732923874842946</v>
      </c>
      <c r="E3" s="49">
        <f t="shared" si="0"/>
        <v>52.840374075417841</v>
      </c>
      <c r="F3" s="49">
        <f t="shared" si="0"/>
        <v>51.999210793185163</v>
      </c>
      <c r="G3" s="49">
        <f t="shared" si="0"/>
        <v>51.382243821522898</v>
      </c>
      <c r="H3" s="49">
        <f t="shared" si="0"/>
        <v>50.817271062456584</v>
      </c>
      <c r="I3" s="49">
        <f t="shared" si="0"/>
        <v>50.028291194709546</v>
      </c>
      <c r="J3" s="49">
        <f t="shared" si="0"/>
        <v>49.026864127683069</v>
      </c>
      <c r="K3" s="49">
        <f t="shared" si="0"/>
        <v>48.557785448548863</v>
      </c>
      <c r="L3" s="49">
        <f t="shared" si="0"/>
        <v>47.772923598916393</v>
      </c>
      <c r="M3" s="49">
        <f t="shared" si="0"/>
        <v>44.956873334356523</v>
      </c>
      <c r="N3" s="49">
        <f t="shared" si="0"/>
        <v>42.792892706058822</v>
      </c>
      <c r="O3" s="49">
        <f t="shared" si="0"/>
        <v>41.089547669830765</v>
      </c>
      <c r="P3" s="49">
        <f t="shared" si="0"/>
        <v>39.405226339705038</v>
      </c>
      <c r="Q3" s="49">
        <f t="shared" si="0"/>
        <v>37.885032141851923</v>
      </c>
      <c r="R3" s="49">
        <f t="shared" si="0"/>
        <v>36.316225846926166</v>
      </c>
      <c r="S3" s="49">
        <f t="shared" si="0"/>
        <v>34.516410013794463</v>
      </c>
      <c r="T3" s="49">
        <f t="shared" si="0"/>
        <v>32.718280113740605</v>
      </c>
      <c r="U3" s="49">
        <f t="shared" si="0"/>
        <v>31.704806333836689</v>
      </c>
      <c r="V3" s="49">
        <f t="shared" si="0"/>
        <v>30.568506133524796</v>
      </c>
      <c r="W3" s="49">
        <f t="shared" si="0"/>
        <v>29.55138101031493</v>
      </c>
      <c r="X3" s="49">
        <f t="shared" ref="X3:Y3" si="1">X5*X11/11630</f>
        <v>28.842484732613304</v>
      </c>
      <c r="Y3" s="49">
        <f t="shared" si="1"/>
        <v>27.805892051596388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72.558892190317394</v>
      </c>
      <c r="C5" s="49">
        <f t="shared" ref="C5:W5" si="2">C7*C13/1000000</f>
        <v>72.110877095050753</v>
      </c>
      <c r="D5" s="49">
        <f t="shared" si="2"/>
        <v>71.33720372881551</v>
      </c>
      <c r="E5" s="49">
        <f t="shared" si="2"/>
        <v>70.152231791907525</v>
      </c>
      <c r="F5" s="49">
        <f t="shared" si="2"/>
        <v>69.035481909217353</v>
      </c>
      <c r="G5" s="49">
        <f t="shared" si="2"/>
        <v>68.216380781314143</v>
      </c>
      <c r="H5" s="49">
        <f t="shared" si="2"/>
        <v>67.466308499585665</v>
      </c>
      <c r="I5" s="49">
        <f t="shared" si="2"/>
        <v>66.41883865233703</v>
      </c>
      <c r="J5" s="49">
        <f t="shared" si="2"/>
        <v>65.089318470885189</v>
      </c>
      <c r="K5" s="49">
        <f t="shared" si="2"/>
        <v>64.466557621760671</v>
      </c>
      <c r="L5" s="49">
        <f t="shared" si="2"/>
        <v>63.424554960661872</v>
      </c>
      <c r="M5" s="49">
        <f t="shared" si="2"/>
        <v>59.685894620840934</v>
      </c>
      <c r="N5" s="49">
        <f t="shared" si="2"/>
        <v>56.812938604048426</v>
      </c>
      <c r="O5" s="49">
        <f t="shared" si="2"/>
        <v>54.551534178097263</v>
      </c>
      <c r="P5" s="49">
        <f t="shared" si="2"/>
        <v>52.315386110818501</v>
      </c>
      <c r="Q5" s="49">
        <f t="shared" si="2"/>
        <v>50.29713742120299</v>
      </c>
      <c r="R5" s="49">
        <f t="shared" si="2"/>
        <v>48.214350068464789</v>
      </c>
      <c r="S5" s="49">
        <f t="shared" si="2"/>
        <v>45.824868545711183</v>
      </c>
      <c r="T5" s="49">
        <f t="shared" si="2"/>
        <v>43.437625310822298</v>
      </c>
      <c r="U5" s="49">
        <f t="shared" si="2"/>
        <v>42.092111605310606</v>
      </c>
      <c r="V5" s="49">
        <f t="shared" si="2"/>
        <v>40.58353040329834</v>
      </c>
      <c r="W5" s="49">
        <f t="shared" si="2"/>
        <v>39.233169081045979</v>
      </c>
      <c r="X5" s="49">
        <f t="shared" ref="X5:Y5" si="3">X7*X13/1000000</f>
        <v>38.292020255741193</v>
      </c>
      <c r="Y5" s="49">
        <f t="shared" si="3"/>
        <v>36.915813305943622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1274271</v>
      </c>
      <c r="C7" s="35">
        <v>1282200</v>
      </c>
      <c r="D7" s="35">
        <v>1287030</v>
      </c>
      <c r="E7" s="35">
        <v>1285761</v>
      </c>
      <c r="F7" s="35">
        <v>1288992</v>
      </c>
      <c r="G7" s="35">
        <v>1302839</v>
      </c>
      <c r="H7" s="35">
        <v>1321423</v>
      </c>
      <c r="I7" s="35">
        <v>1335150</v>
      </c>
      <c r="J7" s="35">
        <v>1344058</v>
      </c>
      <c r="K7" s="35">
        <v>1379365</v>
      </c>
      <c r="L7" s="35">
        <v>1406698</v>
      </c>
      <c r="M7" s="35">
        <v>1346291</v>
      </c>
      <c r="N7" s="35">
        <v>1316764</v>
      </c>
      <c r="O7" s="35">
        <v>1311581</v>
      </c>
      <c r="P7" s="35">
        <v>1311871</v>
      </c>
      <c r="Q7" s="35">
        <v>1325835</v>
      </c>
      <c r="R7" s="35">
        <v>1340178</v>
      </c>
      <c r="S7" s="35">
        <v>1343874</v>
      </c>
      <c r="T7" s="35">
        <v>1349937</v>
      </c>
      <c r="U7" s="35">
        <v>1364399</v>
      </c>
      <c r="V7" s="35">
        <v>1361032</v>
      </c>
      <c r="W7" s="35">
        <v>1355423</v>
      </c>
      <c r="X7" s="35">
        <v>1371187</v>
      </c>
      <c r="Y7" s="35">
        <v>1373845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74929.85923203337</v>
      </c>
      <c r="D8" s="52">
        <v>72261.826212498127</v>
      </c>
      <c r="E8" s="52">
        <v>66596.565284849145</v>
      </c>
      <c r="F8" s="52">
        <v>71533.094279903453</v>
      </c>
      <c r="G8" s="52">
        <v>82588.431143170921</v>
      </c>
      <c r="H8" s="52">
        <v>87767.593935591402</v>
      </c>
      <c r="I8" s="52">
        <v>83355.600834276993</v>
      </c>
      <c r="J8" s="52">
        <v>78984.470133260358</v>
      </c>
      <c r="K8" s="52">
        <v>105834.2202442456</v>
      </c>
      <c r="L8" s="52">
        <v>98313.869697366375</v>
      </c>
      <c r="M8" s="52">
        <v>11030.437141946517</v>
      </c>
      <c r="N8" s="52">
        <v>42369.94134726678</v>
      </c>
      <c r="O8" s="52">
        <v>67176.401203337824</v>
      </c>
      <c r="P8" s="52">
        <v>73114.835721675074</v>
      </c>
      <c r="Q8" s="52">
        <v>87257.264036081033</v>
      </c>
      <c r="R8" s="52">
        <v>88107.705403431784</v>
      </c>
      <c r="S8" s="52">
        <v>77935.179204469081</v>
      </c>
      <c r="T8" s="52">
        <v>80779.70494459616</v>
      </c>
      <c r="U8" s="52">
        <v>89391.85923203337</v>
      </c>
      <c r="V8" s="52">
        <v>68894.826212498127</v>
      </c>
      <c r="W8" s="52">
        <v>60987.565284849145</v>
      </c>
      <c r="X8" s="52">
        <v>87297.094279903453</v>
      </c>
      <c r="Y8" s="52">
        <v>85246.431143170921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67000.85923203337</v>
      </c>
      <c r="D9" s="36">
        <v>67431.826212498127</v>
      </c>
      <c r="E9" s="36">
        <v>67865.565284849145</v>
      </c>
      <c r="F9" s="36">
        <v>68302.094279903453</v>
      </c>
      <c r="G9" s="36">
        <v>68741.431143170921</v>
      </c>
      <c r="H9" s="36">
        <v>69183.593935591402</v>
      </c>
      <c r="I9" s="36">
        <v>69628.600834276993</v>
      </c>
      <c r="J9" s="36">
        <v>70076.470133260358</v>
      </c>
      <c r="K9" s="36">
        <v>70527.220244245604</v>
      </c>
      <c r="L9" s="36">
        <v>70980.869697366375</v>
      </c>
      <c r="M9" s="36">
        <v>71437.437141946517</v>
      </c>
      <c r="N9" s="36">
        <v>71896.94134726678</v>
      </c>
      <c r="O9" s="36">
        <v>72359.401203337824</v>
      </c>
      <c r="P9" s="36">
        <v>72824.835721675074</v>
      </c>
      <c r="Q9" s="36">
        <v>73293.264036081033</v>
      </c>
      <c r="R9" s="36">
        <v>73764.705403431784</v>
      </c>
      <c r="S9" s="36">
        <v>74239.179204469081</v>
      </c>
      <c r="T9" s="36">
        <v>74716.70494459616</v>
      </c>
      <c r="U9" s="36">
        <v>74929.85923203337</v>
      </c>
      <c r="V9" s="36">
        <v>72261.826212498127</v>
      </c>
      <c r="W9" s="36">
        <v>66596.565284849145</v>
      </c>
      <c r="X9" s="36">
        <v>71533.094279903453</v>
      </c>
      <c r="Y9" s="36">
        <v>82588.431143170921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8759.9999999999964</v>
      </c>
      <c r="D11" s="54">
        <v>8759.9999999999945</v>
      </c>
      <c r="E11" s="54">
        <v>8759.9999999999945</v>
      </c>
      <c r="F11" s="54">
        <v>8759.9999999999927</v>
      </c>
      <c r="G11" s="54">
        <v>8759.9999999999909</v>
      </c>
      <c r="H11" s="54">
        <v>8759.9999999999945</v>
      </c>
      <c r="I11" s="54">
        <v>8759.9999999999945</v>
      </c>
      <c r="J11" s="54">
        <v>8759.9999999999982</v>
      </c>
      <c r="K11" s="54">
        <v>8759.9999999999964</v>
      </c>
      <c r="L11" s="54">
        <v>8759.9999999999945</v>
      </c>
      <c r="M11" s="54">
        <v>8759.9999999999964</v>
      </c>
      <c r="N11" s="54">
        <v>8759.9999999999982</v>
      </c>
      <c r="O11" s="54">
        <v>8759.9999999999964</v>
      </c>
      <c r="P11" s="54">
        <v>8759.9999999999909</v>
      </c>
      <c r="Q11" s="54">
        <v>8759.9999999999927</v>
      </c>
      <c r="R11" s="54">
        <v>8759.9999999999945</v>
      </c>
      <c r="S11" s="54">
        <v>8759.9999999999927</v>
      </c>
      <c r="T11" s="54">
        <v>8759.9999999999982</v>
      </c>
      <c r="U11" s="54">
        <v>8759.9999999999945</v>
      </c>
      <c r="V11" s="54">
        <v>8759.9999999999982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56.941492186761991</v>
      </c>
      <c r="C13" s="35">
        <v>56.239960298744933</v>
      </c>
      <c r="D13" s="35">
        <v>55.427770703725251</v>
      </c>
      <c r="E13" s="35">
        <v>54.560864571181988</v>
      </c>
      <c r="F13" s="35">
        <v>53.557727207940282</v>
      </c>
      <c r="G13" s="35">
        <v>52.359793329271035</v>
      </c>
      <c r="H13" s="35">
        <v>51.055800072789452</v>
      </c>
      <c r="I13" s="35">
        <v>49.746349587939207</v>
      </c>
      <c r="J13" s="35">
        <v>48.427462558077998</v>
      </c>
      <c r="K13" s="35">
        <v>46.736402345833532</v>
      </c>
      <c r="L13" s="35">
        <v>45.087541860912488</v>
      </c>
      <c r="M13" s="35">
        <v>44.333576188833568</v>
      </c>
      <c r="N13" s="35">
        <v>43.145877776160667</v>
      </c>
      <c r="O13" s="35">
        <v>41.592196119109126</v>
      </c>
      <c r="P13" s="35">
        <v>39.878453072610412</v>
      </c>
      <c r="Q13" s="35">
        <v>37.936196752388483</v>
      </c>
      <c r="R13" s="35">
        <v>35.976079348015553</v>
      </c>
      <c r="S13" s="35">
        <v>34.099081123461858</v>
      </c>
      <c r="T13" s="35">
        <v>32.17752036637436</v>
      </c>
      <c r="U13" s="35">
        <v>30.850294968928154</v>
      </c>
      <c r="V13" s="35">
        <v>29.818204423774269</v>
      </c>
      <c r="W13" s="35">
        <v>28.945332254983114</v>
      </c>
      <c r="X13" s="35">
        <v>27.926183850737495</v>
      </c>
      <c r="Y13" s="35">
        <v>26.870435388230568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44.936876189419756</v>
      </c>
      <c r="D14" s="36">
        <v>42.428978063282635</v>
      </c>
      <c r="E14" s="36">
        <v>40.233225348019403</v>
      </c>
      <c r="F14" s="36">
        <v>38.757910768405644</v>
      </c>
      <c r="G14" s="36">
        <v>37.476659788789739</v>
      </c>
      <c r="H14" s="36">
        <v>36.338523694150844</v>
      </c>
      <c r="I14" s="36">
        <v>34.99808715831238</v>
      </c>
      <c r="J14" s="36">
        <v>33.686857563619135</v>
      </c>
      <c r="K14" s="36">
        <v>32.061126387442847</v>
      </c>
      <c r="L14" s="36">
        <v>30.512012042831117</v>
      </c>
      <c r="M14" s="36">
        <v>29.835075872744007</v>
      </c>
      <c r="N14" s="36">
        <v>28.816728755366363</v>
      </c>
      <c r="O14" s="36">
        <v>27.671143720261128</v>
      </c>
      <c r="P14" s="36">
        <v>26.131587770261646</v>
      </c>
      <c r="Q14" s="36">
        <v>24.699137150875021</v>
      </c>
      <c r="R14" s="36">
        <v>24.032915554371499</v>
      </c>
      <c r="S14" s="36">
        <v>23.581239417537851</v>
      </c>
      <c r="T14" s="36">
        <v>23.115180195509751</v>
      </c>
      <c r="U14" s="36">
        <v>22.615035855126298</v>
      </c>
      <c r="V14" s="36">
        <v>22.605677708902235</v>
      </c>
      <c r="W14" s="36">
        <v>21.791873311381753</v>
      </c>
      <c r="X14" s="36">
        <v>20.978068913861271</v>
      </c>
      <c r="Y14" s="36">
        <v>20.16426451634079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1.8390004546012138</v>
      </c>
      <c r="C16" s="44">
        <f>C7/RES_summary!C$6</f>
        <v>1.8380002465575125</v>
      </c>
      <c r="D16" s="44">
        <f>D7/RES_summary!D$6</f>
        <v>1.8309999416711362</v>
      </c>
      <c r="E16" s="44">
        <f>E7/RES_summary!E$6</f>
        <v>1.8180007041466888</v>
      </c>
      <c r="F16" s="44">
        <f>F7/RES_summary!F$6</f>
        <v>1.811000102563094</v>
      </c>
      <c r="G16" s="44">
        <f>G7/RES_summary!G$6</f>
        <v>1.8190003616111381</v>
      </c>
      <c r="H16" s="44">
        <f>H7/RES_summary!H$6</f>
        <v>1.8040002948821563</v>
      </c>
      <c r="I16" s="44">
        <f>I7/RES_summary!I$6</f>
        <v>1.8010003534150414</v>
      </c>
      <c r="J16" s="44">
        <f>J7/RES_summary!J$6</f>
        <v>1.7910003451257976</v>
      </c>
      <c r="K16" s="44">
        <f>K7/RES_summary!K$6</f>
        <v>1.7859996037916877</v>
      </c>
      <c r="L16" s="44">
        <f>L7/RES_summary!L$6</f>
        <v>1.7620000175361024</v>
      </c>
      <c r="M16" s="44">
        <f>M7/RES_summary!M$6</f>
        <v>1.6718732730711485</v>
      </c>
      <c r="N16" s="44">
        <f>N7/RES_summary!N$6</f>
        <v>1.6059997341148893</v>
      </c>
      <c r="O16" s="44">
        <f>O7/RES_summary!O$6</f>
        <v>1.5894502889676059</v>
      </c>
      <c r="P16" s="44">
        <f>P7/RES_summary!P$6</f>
        <v>1.5893279219795862</v>
      </c>
      <c r="Q16" s="44">
        <f>Q7/RES_summary!Q$6</f>
        <v>1.5919998655157053</v>
      </c>
      <c r="R16" s="44">
        <f>R7/RES_summary!R$6</f>
        <v>1.5971593407706581</v>
      </c>
      <c r="S16" s="44">
        <f>S7/RES_summary!S$6</f>
        <v>1.605444208569623</v>
      </c>
      <c r="T16" s="44">
        <f>T7/RES_summary!T$6</f>
        <v>1.6080001143520113</v>
      </c>
      <c r="U16" s="44">
        <f>U7/RES_summary!U$6</f>
        <v>1.6031251799169768</v>
      </c>
      <c r="V16" s="44">
        <f>V7/RES_summary!V$6</f>
        <v>1.5955527211681844</v>
      </c>
      <c r="W16" s="44">
        <f>W7/RES_summary!W$6</f>
        <v>1.5868063400933992</v>
      </c>
      <c r="X16" s="44">
        <f>X7/RES_summary!X$6</f>
        <v>1.5779996317352176</v>
      </c>
      <c r="Y16" s="44">
        <f>Y7/RES_summary!Y$6</f>
        <v>1.5704998502484047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104.71543001712676</v>
      </c>
      <c r="C17" s="52">
        <f t="shared" si="4"/>
        <v>103.3690608954779</v>
      </c>
      <c r="D17" s="52">
        <f t="shared" si="4"/>
        <v>101.48824492548205</v>
      </c>
      <c r="E17" s="52">
        <f t="shared" si="4"/>
        <v>99.191690209260983</v>
      </c>
      <c r="F17" s="52">
        <f t="shared" si="4"/>
        <v>96.993049466626061</v>
      </c>
      <c r="G17" s="52">
        <f t="shared" si="4"/>
        <v>95.242482999828468</v>
      </c>
      <c r="H17" s="52">
        <f t="shared" si="4"/>
        <v>92.104678386756589</v>
      </c>
      <c r="I17" s="52">
        <f t="shared" si="4"/>
        <v>89.593193188986717</v>
      </c>
      <c r="J17" s="52">
        <f t="shared" si="4"/>
        <v>86.733602155084341</v>
      </c>
      <c r="K17" s="52">
        <f t="shared" si="4"/>
        <v>83.471196072307592</v>
      </c>
      <c r="L17" s="52">
        <f t="shared" si="4"/>
        <v>79.444249549587553</v>
      </c>
      <c r="M17" s="52">
        <f t="shared" si="4"/>
        <v>74.120121129774319</v>
      </c>
      <c r="N17" s="52">
        <f t="shared" si="4"/>
        <v>69.292268236667539</v>
      </c>
      <c r="O17" s="52">
        <f t="shared" si="4"/>
        <v>66.108728140315336</v>
      </c>
      <c r="P17" s="52">
        <f t="shared" si="4"/>
        <v>63.379938953652349</v>
      </c>
      <c r="Q17" s="52">
        <f t="shared" si="4"/>
        <v>60.394420127979799</v>
      </c>
      <c r="R17" s="52">
        <f t="shared" ref="R17:V17" si="5">R13*R16</f>
        <v>57.459531174989408</v>
      </c>
      <c r="S17" s="52">
        <f t="shared" si="5"/>
        <v>54.744172307207592</v>
      </c>
      <c r="T17" s="52">
        <f t="shared" si="5"/>
        <v>51.741456428694143</v>
      </c>
      <c r="U17" s="52">
        <f t="shared" si="5"/>
        <v>49.45688467255475</v>
      </c>
      <c r="V17" s="52">
        <f t="shared" si="5"/>
        <v>47.576517208702228</v>
      </c>
      <c r="W17" s="52">
        <f t="shared" ref="W17:Y17" si="6">W13*W16</f>
        <v>45.930636738317169</v>
      </c>
      <c r="X17" s="52">
        <f t="shared" si="6"/>
        <v>44.067507832233751</v>
      </c>
      <c r="Y17" s="52">
        <f t="shared" si="6"/>
        <v>42.20001475332554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917.30716695003014</v>
      </c>
      <c r="C18" s="36">
        <f>C3*11630*1000/RES_summary!C$6</f>
        <v>905.51297344438603</v>
      </c>
      <c r="D18" s="36">
        <f>D3*11630*1000/RES_summary!D$6</f>
        <v>889.03702554722213</v>
      </c>
      <c r="E18" s="36">
        <f>E3*11630*1000/RES_summary!E$6</f>
        <v>868.91920623312558</v>
      </c>
      <c r="F18" s="36">
        <f>F3*11630*1000/RES_summary!F$6</f>
        <v>849.65911332764335</v>
      </c>
      <c r="G18" s="36">
        <f>G3*11630*1000/RES_summary!G$6</f>
        <v>834.32415107849658</v>
      </c>
      <c r="H18" s="36">
        <f>H3*11630*1000/RES_summary!H$6</f>
        <v>806.83698266798729</v>
      </c>
      <c r="I18" s="36">
        <f>I3*11630*1000/RES_summary!I$6</f>
        <v>784.83637233552315</v>
      </c>
      <c r="J18" s="36">
        <f>J3*11630*1000/RES_summary!J$6</f>
        <v>759.78635487853842</v>
      </c>
      <c r="K18" s="36">
        <f>K3*11630*1000/RES_summary!K$6</f>
        <v>731.20767759341425</v>
      </c>
      <c r="L18" s="36">
        <f>L3*11630*1000/RES_summary!L$6</f>
        <v>695.93162605438658</v>
      </c>
      <c r="M18" s="36">
        <f>M3*11630*1000/RES_summary!M$6</f>
        <v>649.2922610968227</v>
      </c>
      <c r="N18" s="36">
        <f>N3*11630*1000/RES_summary!N$6</f>
        <v>607.00026975320748</v>
      </c>
      <c r="O18" s="36">
        <f>O3*11630*1000/RES_summary!O$6</f>
        <v>579.11245850916202</v>
      </c>
      <c r="P18" s="36">
        <f>P3*11630*1000/RES_summary!P$6</f>
        <v>555.2082652339941</v>
      </c>
      <c r="Q18" s="36">
        <f>Q3*11630*1000/RES_summary!Q$6</f>
        <v>529.05512032110266</v>
      </c>
      <c r="R18" s="36">
        <f>R3*11630*1000/RES_summary!R$6</f>
        <v>503.34549309290691</v>
      </c>
      <c r="S18" s="36">
        <f>S3*11630*1000/RES_summary!S$6</f>
        <v>479.55894941113809</v>
      </c>
      <c r="T18" s="36">
        <f>T3*11630*1000/RES_summary!T$6</f>
        <v>453.25515831536052</v>
      </c>
      <c r="U18" s="36">
        <f>U3*11630*1000/RES_summary!U$6</f>
        <v>433.24230973157938</v>
      </c>
      <c r="V18" s="36">
        <f>V3*11630*1000/RES_summary!V$6</f>
        <v>416.77029074823145</v>
      </c>
      <c r="W18" s="36">
        <f>W3*11630*1000/RES_summary!W$6</f>
        <v>402.3523778276583</v>
      </c>
      <c r="X18" s="36">
        <f>X3*11630*1000/RES_summary!X$6</f>
        <v>386.03136861036745</v>
      </c>
      <c r="Y18" s="36">
        <f>Y3*11630*1000/RES_summary!Y$6</f>
        <v>369.67212923913155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20.982319307299495</v>
      </c>
      <c r="C3" s="49">
        <f t="shared" ref="C3:W3" si="0">C5*C11/11630</f>
        <v>20.389914503476092</v>
      </c>
      <c r="D3" s="49">
        <f t="shared" si="0"/>
        <v>20.102571714222492</v>
      </c>
      <c r="E3" s="49">
        <f t="shared" si="0"/>
        <v>19.851021430450555</v>
      </c>
      <c r="F3" s="49">
        <f t="shared" si="0"/>
        <v>19.620143156330634</v>
      </c>
      <c r="G3" s="49">
        <f t="shared" si="0"/>
        <v>19.309197096852184</v>
      </c>
      <c r="H3" s="49">
        <f t="shared" si="0"/>
        <v>19.176153415158193</v>
      </c>
      <c r="I3" s="49">
        <f t="shared" si="0"/>
        <v>18.771516608194496</v>
      </c>
      <c r="J3" s="49">
        <f t="shared" si="0"/>
        <v>18.283833574645517</v>
      </c>
      <c r="K3" s="49">
        <f t="shared" si="0"/>
        <v>18.136100470075007</v>
      </c>
      <c r="L3" s="49">
        <f t="shared" si="0"/>
        <v>18.019728162154372</v>
      </c>
      <c r="M3" s="49">
        <f t="shared" si="0"/>
        <v>17.713925777933138</v>
      </c>
      <c r="N3" s="49">
        <f t="shared" si="0"/>
        <v>16.897883373291535</v>
      </c>
      <c r="O3" s="49">
        <f t="shared" si="0"/>
        <v>16.157257698979635</v>
      </c>
      <c r="P3" s="49">
        <f t="shared" si="0"/>
        <v>15.001289011009465</v>
      </c>
      <c r="Q3" s="49">
        <f t="shared" si="0"/>
        <v>14.169957060187439</v>
      </c>
      <c r="R3" s="49">
        <f t="shared" si="0"/>
        <v>13.855462536885184</v>
      </c>
      <c r="S3" s="49">
        <f t="shared" si="0"/>
        <v>13.197139004617672</v>
      </c>
      <c r="T3" s="49">
        <f t="shared" si="0"/>
        <v>13.182912254442327</v>
      </c>
      <c r="U3" s="49">
        <f t="shared" si="0"/>
        <v>12.228198854475629</v>
      </c>
      <c r="V3" s="49">
        <f t="shared" si="0"/>
        <v>11.91174963002913</v>
      </c>
      <c r="W3" s="49">
        <f t="shared" si="0"/>
        <v>11.465929897032419</v>
      </c>
      <c r="X3" s="49">
        <f t="shared" ref="X3:Y3" si="1">X5*X11/11630</f>
        <v>11.231117928464917</v>
      </c>
      <c r="Y3" s="49">
        <f t="shared" si="1"/>
        <v>10.940753522547356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589.23759868532886</v>
      </c>
      <c r="C5" s="49">
        <f t="shared" ref="C5:W5" si="2">C7*C13/1000000</f>
        <v>586.98051116047895</v>
      </c>
      <c r="D5" s="49">
        <f t="shared" si="2"/>
        <v>580.21556640571339</v>
      </c>
      <c r="E5" s="49">
        <f t="shared" si="2"/>
        <v>570.99477515482135</v>
      </c>
      <c r="F5" s="49">
        <f t="shared" si="2"/>
        <v>564.70958683036326</v>
      </c>
      <c r="G5" s="49">
        <f t="shared" si="2"/>
        <v>556.27050127197435</v>
      </c>
      <c r="H5" s="49">
        <f t="shared" si="2"/>
        <v>552.64077369329073</v>
      </c>
      <c r="I5" s="49">
        <f t="shared" si="2"/>
        <v>543.11350374503172</v>
      </c>
      <c r="J5" s="49">
        <f t="shared" si="2"/>
        <v>530.85469112888006</v>
      </c>
      <c r="K5" s="49">
        <f t="shared" si="2"/>
        <v>525.84715711076024</v>
      </c>
      <c r="L5" s="49">
        <f t="shared" si="2"/>
        <v>518.84792601213087</v>
      </c>
      <c r="M5" s="49">
        <f t="shared" si="2"/>
        <v>502.11371113938651</v>
      </c>
      <c r="N5" s="49">
        <f t="shared" si="2"/>
        <v>486.48049117651431</v>
      </c>
      <c r="O5" s="49">
        <f t="shared" si="2"/>
        <v>463.4018486147923</v>
      </c>
      <c r="P5" s="49">
        <f t="shared" si="2"/>
        <v>437.32681032266117</v>
      </c>
      <c r="Q5" s="49">
        <f t="shared" si="2"/>
        <v>413.73146710495416</v>
      </c>
      <c r="R5" s="49">
        <f t="shared" si="2"/>
        <v>397.93041145934967</v>
      </c>
      <c r="S5" s="49">
        <f t="shared" si="2"/>
        <v>383.86910562482109</v>
      </c>
      <c r="T5" s="49">
        <f t="shared" si="2"/>
        <v>372.82985082727816</v>
      </c>
      <c r="U5" s="49">
        <f t="shared" si="2"/>
        <v>363.03858711711899</v>
      </c>
      <c r="V5" s="49">
        <f t="shared" si="2"/>
        <v>351.0316494203193</v>
      </c>
      <c r="W5" s="49">
        <f t="shared" si="2"/>
        <v>336.96427323384631</v>
      </c>
      <c r="X5" s="49">
        <f t="shared" ref="X5:Y5" si="3">X7*X13/1000000</f>
        <v>330.035169007158</v>
      </c>
      <c r="Y5" s="49">
        <f t="shared" si="3"/>
        <v>321.66816818310645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671435</v>
      </c>
      <c r="C7" s="35">
        <v>673190</v>
      </c>
      <c r="D7" s="35">
        <v>674795</v>
      </c>
      <c r="E7" s="35">
        <v>676120</v>
      </c>
      <c r="F7" s="35">
        <v>683998</v>
      </c>
      <c r="G7" s="35">
        <v>690454</v>
      </c>
      <c r="H7" s="35">
        <v>707591</v>
      </c>
      <c r="I7" s="35">
        <v>716874</v>
      </c>
      <c r="J7" s="35">
        <v>723435</v>
      </c>
      <c r="K7" s="35">
        <v>748379</v>
      </c>
      <c r="L7" s="35">
        <v>775201</v>
      </c>
      <c r="M7" s="35">
        <v>784970</v>
      </c>
      <c r="N7" s="35">
        <v>800225</v>
      </c>
      <c r="O7" s="35">
        <v>802177</v>
      </c>
      <c r="P7" s="35">
        <v>798180</v>
      </c>
      <c r="Q7" s="35">
        <v>802830</v>
      </c>
      <c r="R7" s="35">
        <v>810161</v>
      </c>
      <c r="S7" s="35">
        <v>811322</v>
      </c>
      <c r="T7" s="35">
        <v>816007</v>
      </c>
      <c r="U7" s="35">
        <v>828229</v>
      </c>
      <c r="V7" s="35">
        <v>830736</v>
      </c>
      <c r="W7" s="35">
        <v>832354</v>
      </c>
      <c r="X7" s="35">
        <v>847217</v>
      </c>
      <c r="Y7" s="35">
        <v>853569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42610.279432602576</v>
      </c>
      <c r="D8" s="52">
        <v>42987.744410571177</v>
      </c>
      <c r="E8" s="52">
        <v>43242.019262486254</v>
      </c>
      <c r="F8" s="52">
        <v>50336.191907707602</v>
      </c>
      <c r="G8" s="52">
        <v>49462.3514006841</v>
      </c>
      <c r="H8" s="52">
        <v>60698.587945608422</v>
      </c>
      <c r="I8" s="52">
        <v>53406.992911260691</v>
      </c>
      <c r="J8" s="52">
        <v>51254.658846044564</v>
      </c>
      <c r="K8" s="52">
        <v>70214.679493215983</v>
      </c>
      <c r="L8" s="52">
        <v>72677.149806309957</v>
      </c>
      <c r="M8" s="52">
        <v>56216.165964765823</v>
      </c>
      <c r="N8" s="52">
        <v>62301.825389754726</v>
      </c>
      <c r="O8" s="52">
        <v>49606.22676021012</v>
      </c>
      <c r="P8" s="52">
        <v>44272.470029067248</v>
      </c>
      <c r="Q8" s="52">
        <v>53542.656439710758</v>
      </c>
      <c r="R8" s="52">
        <v>49941.279432602576</v>
      </c>
      <c r="S8" s="52">
        <v>44148.744410571177</v>
      </c>
      <c r="T8" s="52">
        <v>47927.019262486254</v>
      </c>
      <c r="U8" s="52">
        <v>62558.191907707602</v>
      </c>
      <c r="V8" s="52">
        <v>51969.3514006841</v>
      </c>
      <c r="W8" s="52">
        <v>62316.587945608422</v>
      </c>
      <c r="X8" s="52">
        <v>68269.992911260691</v>
      </c>
      <c r="Y8" s="52">
        <v>57606.658846044564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40855.279432602576</v>
      </c>
      <c r="D9" s="36">
        <v>41382.744410571177</v>
      </c>
      <c r="E9" s="36">
        <v>41917.019262486254</v>
      </c>
      <c r="F9" s="36">
        <v>42458.191907707602</v>
      </c>
      <c r="G9" s="36">
        <v>43006.3514006841</v>
      </c>
      <c r="H9" s="36">
        <v>43561.587945608422</v>
      </c>
      <c r="I9" s="36">
        <v>44123.992911260691</v>
      </c>
      <c r="J9" s="36">
        <v>44693.658846044564</v>
      </c>
      <c r="K9" s="36">
        <v>45270.679493215983</v>
      </c>
      <c r="L9" s="36">
        <v>45855.149806309957</v>
      </c>
      <c r="M9" s="36">
        <v>46447.165964765823</v>
      </c>
      <c r="N9" s="36">
        <v>47046.825389754726</v>
      </c>
      <c r="O9" s="36">
        <v>47654.22676021012</v>
      </c>
      <c r="P9" s="36">
        <v>48269.470029067248</v>
      </c>
      <c r="Q9" s="36">
        <v>48892.656439710758</v>
      </c>
      <c r="R9" s="36">
        <v>42610.279432602576</v>
      </c>
      <c r="S9" s="36">
        <v>42987.744410571177</v>
      </c>
      <c r="T9" s="36">
        <v>43242.019262486254</v>
      </c>
      <c r="U9" s="36">
        <v>50336.191907707602</v>
      </c>
      <c r="V9" s="36">
        <v>49462.3514006841</v>
      </c>
      <c r="W9" s="36">
        <v>60698.587945608422</v>
      </c>
      <c r="X9" s="36">
        <v>53406.992911260691</v>
      </c>
      <c r="Y9" s="36">
        <v>51254.658846044564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414.13578170901764</v>
      </c>
      <c r="C11" s="54">
        <v>403.99076488349533</v>
      </c>
      <c r="D11" s="54">
        <v>402.94146274753479</v>
      </c>
      <c r="E11" s="54">
        <v>404.32485423976397</v>
      </c>
      <c r="F11" s="54">
        <v>404.07011006999323</v>
      </c>
      <c r="G11" s="54">
        <v>403.69921058710804</v>
      </c>
      <c r="H11" s="54">
        <v>403.55086854677609</v>
      </c>
      <c r="I11" s="54">
        <v>401.96521840817712</v>
      </c>
      <c r="J11" s="54">
        <v>400.56344613050186</v>
      </c>
      <c r="K11" s="54">
        <v>401.11056152870913</v>
      </c>
      <c r="L11" s="54">
        <v>403.91303119703616</v>
      </c>
      <c r="M11" s="54">
        <v>410.29143842712813</v>
      </c>
      <c r="N11" s="54">
        <v>403.96765583776403</v>
      </c>
      <c r="O11" s="54">
        <v>405.49882914976115</v>
      </c>
      <c r="P11" s="54">
        <v>398.93504601128672</v>
      </c>
      <c r="Q11" s="54">
        <v>398.31778269883159</v>
      </c>
      <c r="R11" s="54">
        <v>404.94273537179947</v>
      </c>
      <c r="S11" s="54">
        <v>399.83089124580823</v>
      </c>
      <c r="T11" s="54">
        <v>411.22584250956862</v>
      </c>
      <c r="U11" s="54">
        <v>391.73233293702816</v>
      </c>
      <c r="V11" s="54">
        <v>394.64717334180011</v>
      </c>
      <c r="W11" s="54">
        <v>395.73561737788657</v>
      </c>
      <c r="X11" s="54">
        <v>395.76964449268758</v>
      </c>
      <c r="Y11" s="54">
        <v>395.56591560155579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877.57951057857997</v>
      </c>
      <c r="C13" s="35">
        <v>871.93884514101364</v>
      </c>
      <c r="D13" s="35">
        <v>859.83975341505709</v>
      </c>
      <c r="E13" s="35">
        <v>844.51691290720794</v>
      </c>
      <c r="F13" s="35">
        <v>825.601225194172</v>
      </c>
      <c r="G13" s="35">
        <v>805.65903198761157</v>
      </c>
      <c r="H13" s="35">
        <v>781.01724540488885</v>
      </c>
      <c r="I13" s="35">
        <v>757.61361654214227</v>
      </c>
      <c r="J13" s="35">
        <v>733.79735723165186</v>
      </c>
      <c r="K13" s="35">
        <v>702.64819979016011</v>
      </c>
      <c r="L13" s="35">
        <v>669.30760668798268</v>
      </c>
      <c r="M13" s="35">
        <v>639.6597464099093</v>
      </c>
      <c r="N13" s="35">
        <v>607.92963376114756</v>
      </c>
      <c r="O13" s="35">
        <v>577.68029825685892</v>
      </c>
      <c r="P13" s="35">
        <v>547.90499677098046</v>
      </c>
      <c r="Q13" s="35">
        <v>515.34131398297791</v>
      </c>
      <c r="R13" s="35">
        <v>491.17448440414893</v>
      </c>
      <c r="S13" s="35">
        <v>473.1402644385596</v>
      </c>
      <c r="T13" s="35">
        <v>456.89540754831529</v>
      </c>
      <c r="U13" s="35">
        <v>438.33117062686648</v>
      </c>
      <c r="V13" s="35">
        <v>422.55499872440743</v>
      </c>
      <c r="W13" s="35">
        <v>404.83288748999382</v>
      </c>
      <c r="X13" s="35">
        <v>389.55210885423446</v>
      </c>
      <c r="Y13" s="35">
        <v>376.85080899506238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788.46393526484667</v>
      </c>
      <c r="D14" s="36">
        <v>687.44485752071535</v>
      </c>
      <c r="E14" s="36">
        <v>637.4523315174315</v>
      </c>
      <c r="F14" s="36">
        <v>615.36738827508248</v>
      </c>
      <c r="G14" s="36">
        <v>592.41840361007644</v>
      </c>
      <c r="H14" s="36">
        <v>570.01374532226669</v>
      </c>
      <c r="I14" s="36">
        <v>546.65204993075577</v>
      </c>
      <c r="J14" s="36">
        <v>526.06781992085951</v>
      </c>
      <c r="K14" s="36">
        <v>494.49897066682553</v>
      </c>
      <c r="L14" s="36">
        <v>457.39697985533013</v>
      </c>
      <c r="M14" s="36">
        <v>427.40136916196224</v>
      </c>
      <c r="N14" s="36">
        <v>411.77140278723294</v>
      </c>
      <c r="O14" s="36">
        <v>377.8100383667342</v>
      </c>
      <c r="P14" s="36">
        <v>367.84167635492179</v>
      </c>
      <c r="Q14" s="36">
        <v>360.68158690045937</v>
      </c>
      <c r="R14" s="36">
        <v>356.33073803357235</v>
      </c>
      <c r="S14" s="36">
        <v>350.86837018233047</v>
      </c>
      <c r="T14" s="36">
        <v>344.80490243601491</v>
      </c>
      <c r="U14" s="36">
        <v>338.62850881389147</v>
      </c>
      <c r="V14" s="36">
        <v>332.80133564581149</v>
      </c>
      <c r="W14" s="36">
        <v>329.47332228935335</v>
      </c>
      <c r="X14" s="36">
        <v>326.14530893289526</v>
      </c>
      <c r="Y14" s="36">
        <v>322.81729557643712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0.96900052676013648</v>
      </c>
      <c r="C16" s="44">
        <f>C7/RES_summary!C$6</f>
        <v>0.96500030102952095</v>
      </c>
      <c r="D16" s="44">
        <f>D7/RES_summary!D$6</f>
        <v>0.96000062596829472</v>
      </c>
      <c r="E16" s="44">
        <f>E7/RES_summary!E$6</f>
        <v>0.95599931564859975</v>
      </c>
      <c r="F16" s="44">
        <f>F7/RES_summary!F$6</f>
        <v>0.96099932982745517</v>
      </c>
      <c r="G16" s="44">
        <f>G7/RES_summary!G$6</f>
        <v>0.96399944711192775</v>
      </c>
      <c r="H16" s="44">
        <f>H7/RES_summary!H$6</f>
        <v>0.96599981433345716</v>
      </c>
      <c r="I16" s="44">
        <f>I7/RES_summary!I$6</f>
        <v>0.96700020773250528</v>
      </c>
      <c r="J16" s="44">
        <f>J7/RES_summary!J$6</f>
        <v>0.96400031447756085</v>
      </c>
      <c r="K16" s="44">
        <f>K7/RES_summary!K$6</f>
        <v>0.96899993655487804</v>
      </c>
      <c r="L16" s="44">
        <f>L7/RES_summary!L$6</f>
        <v>0.97100029686116296</v>
      </c>
      <c r="M16" s="44">
        <f>M7/RES_summary!M$6</f>
        <v>0.97480437970888867</v>
      </c>
      <c r="N16" s="44">
        <f>N7/RES_summary!N$6</f>
        <v>0.97599959995267738</v>
      </c>
      <c r="O16" s="44">
        <f>O7/RES_summary!O$6</f>
        <v>0.97212483594468591</v>
      </c>
      <c r="P16" s="44">
        <f>P7/RES_summary!P$6</f>
        <v>0.9669927613047824</v>
      </c>
      <c r="Q16" s="44">
        <f>Q7/RES_summary!Q$6</f>
        <v>0.96400023534751578</v>
      </c>
      <c r="R16" s="44">
        <f>R7/RES_summary!R$6</f>
        <v>0.96551070729268584</v>
      </c>
      <c r="S16" s="44">
        <f>S7/RES_summary!S$6</f>
        <v>0.96923685269982429</v>
      </c>
      <c r="T16" s="44">
        <f>T7/RES_summary!T$6</f>
        <v>0.97200043358470922</v>
      </c>
      <c r="U16" s="44">
        <f>U7/RES_summary!U$6</f>
        <v>0.97314258119322705</v>
      </c>
      <c r="V16" s="44">
        <f>V7/RES_summary!V$6</f>
        <v>0.97388091196413662</v>
      </c>
      <c r="W16" s="44">
        <f>W7/RES_summary!W$6</f>
        <v>0.97444458623035113</v>
      </c>
      <c r="X16" s="44">
        <f>X7/RES_summary!X$6</f>
        <v>0.97500057541372243</v>
      </c>
      <c r="Y16" s="44">
        <f>Y7/RES_summary!Y$6</f>
        <v>0.97575052984629318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850.37500802454679</v>
      </c>
      <c r="C17" s="52">
        <f t="shared" si="4"/>
        <v>841.421248040411</v>
      </c>
      <c r="D17" s="52">
        <f t="shared" si="4"/>
        <v>825.44670151087894</v>
      </c>
      <c r="E17" s="52">
        <f t="shared" si="4"/>
        <v>807.35759079295894</v>
      </c>
      <c r="F17" s="52">
        <f t="shared" si="4"/>
        <v>793.40222411632521</v>
      </c>
      <c r="G17" s="52">
        <f t="shared" si="4"/>
        <v>776.65486139678842</v>
      </c>
      <c r="H17" s="52">
        <f t="shared" si="4"/>
        <v>754.4625140523508</v>
      </c>
      <c r="I17" s="52">
        <f t="shared" si="4"/>
        <v>732.61252457722617</v>
      </c>
      <c r="J17" s="52">
        <f t="shared" si="4"/>
        <v>707.38088313411549</v>
      </c>
      <c r="K17" s="52">
        <f t="shared" si="4"/>
        <v>680.86606101706445</v>
      </c>
      <c r="L17" s="52">
        <f t="shared" si="4"/>
        <v>649.89788478546564</v>
      </c>
      <c r="M17" s="52">
        <f t="shared" si="4"/>
        <v>623.54312232385666</v>
      </c>
      <c r="N17" s="52">
        <f t="shared" si="4"/>
        <v>593.33907935025763</v>
      </c>
      <c r="O17" s="52">
        <f t="shared" si="4"/>
        <v>561.57736517142621</v>
      </c>
      <c r="P17" s="52">
        <f t="shared" si="4"/>
        <v>529.82016576025831</v>
      </c>
      <c r="Q17" s="52">
        <f t="shared" si="4"/>
        <v>496.78914796388875</v>
      </c>
      <c r="R17" s="52">
        <f t="shared" ref="R17:V17" si="5">R13*R16</f>
        <v>474.23422384117015</v>
      </c>
      <c r="S17" s="52">
        <f t="shared" si="5"/>
        <v>458.58498078999213</v>
      </c>
      <c r="T17" s="52">
        <f t="shared" si="5"/>
        <v>444.10253423982488</v>
      </c>
      <c r="U17" s="52">
        <f t="shared" si="5"/>
        <v>426.55872680127766</v>
      </c>
      <c r="V17" s="52">
        <f t="shared" si="5"/>
        <v>411.51824751273051</v>
      </c>
      <c r="W17" s="52">
        <f t="shared" ref="W17:Y17" si="6">W13*W16</f>
        <v>394.48721554262534</v>
      </c>
      <c r="X17" s="52">
        <f t="shared" si="6"/>
        <v>379.81353028650761</v>
      </c>
      <c r="Y17" s="52">
        <f t="shared" si="6"/>
        <v>367.71237654993632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352.17071869405788</v>
      </c>
      <c r="C18" s="36">
        <f>C3*11630*1000/RES_summary!C$6</f>
        <v>339.92641358507086</v>
      </c>
      <c r="D18" s="36">
        <f>D3*11630*1000/RES_summary!D$6</f>
        <v>332.60670132692132</v>
      </c>
      <c r="E18" s="36">
        <f>E3*11630*1000/RES_summary!E$6</f>
        <v>326.43474021673006</v>
      </c>
      <c r="F18" s="36">
        <f>F3*11630*1000/RES_summary!F$6</f>
        <v>320.59012402846093</v>
      </c>
      <c r="G18" s="36">
        <f>G3*11630*1000/RES_summary!G$6</f>
        <v>313.53495444452329</v>
      </c>
      <c r="H18" s="36">
        <f>H3*11630*1000/RES_summary!H$6</f>
        <v>304.46400283181038</v>
      </c>
      <c r="I18" s="36">
        <f>I3*11630*1000/RES_summary!I$6</f>
        <v>294.48475345025076</v>
      </c>
      <c r="J18" s="36">
        <f>J3*11630*1000/RES_summary!J$6</f>
        <v>283.35092427503906</v>
      </c>
      <c r="K18" s="36">
        <f>K3*11630*1000/RES_summary!K$6</f>
        <v>273.10256806039501</v>
      </c>
      <c r="L18" s="36">
        <f>L3*11630*1000/RES_summary!L$6</f>
        <v>262.50222461223962</v>
      </c>
      <c r="M18" s="36">
        <f>M3*11630*1000/RES_summary!M$6</f>
        <v>255.83440457959784</v>
      </c>
      <c r="N18" s="36">
        <f>N3*11630*1000/RES_summary!N$6</f>
        <v>239.68979700206066</v>
      </c>
      <c r="O18" s="36">
        <f>O3*11630*1000/RES_summary!O$6</f>
        <v>227.7189640540212</v>
      </c>
      <c r="P18" s="36">
        <f>P3*11630*1000/RES_summary!P$6</f>
        <v>211.36383220527614</v>
      </c>
      <c r="Q18" s="36">
        <f>Q3*11630*1000/RES_summary!Q$6</f>
        <v>197.87995188581792</v>
      </c>
      <c r="R18" s="36">
        <f>R3*11630*1000/RES_summary!R$6</f>
        <v>192.03770380916566</v>
      </c>
      <c r="S18" s="36">
        <f>S3*11630*1000/RES_summary!S$6</f>
        <v>183.35644158120439</v>
      </c>
      <c r="T18" s="36">
        <f>T3*11630*1000/RES_summary!T$6</f>
        <v>182.62643880340659</v>
      </c>
      <c r="U18" s="36">
        <f>U3*11630*1000/RES_summary!U$6</f>
        <v>167.09684518451294</v>
      </c>
      <c r="V18" s="36">
        <f>V3*11630*1000/RES_summary!V$6</f>
        <v>162.40451315947035</v>
      </c>
      <c r="W18" s="36">
        <f>W3*11630*1000/RES_summary!W$6</f>
        <v>156.11264179044426</v>
      </c>
      <c r="X18" s="36">
        <f>X3*11630*1000/RES_summary!X$6</f>
        <v>150.31866585500379</v>
      </c>
      <c r="Y18" s="36">
        <f>Y3*11630*1000/RES_summary!Y$6</f>
        <v>145.45448290799965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3.9259160734926208</v>
      </c>
      <c r="C3" s="49">
        <f t="shared" ref="C3:W3" si="0">C5*C11/11630</f>
        <v>4.1637540075276966</v>
      </c>
      <c r="D3" s="49">
        <f t="shared" si="0"/>
        <v>4.3993870354988482</v>
      </c>
      <c r="E3" s="49">
        <f t="shared" si="0"/>
        <v>4.5717925057448685</v>
      </c>
      <c r="F3" s="49">
        <f t="shared" si="0"/>
        <v>5.047757286804444</v>
      </c>
      <c r="G3" s="49">
        <f t="shared" si="0"/>
        <v>5.4734451890450293</v>
      </c>
      <c r="H3" s="49">
        <f t="shared" si="0"/>
        <v>6.1370331492170322</v>
      </c>
      <c r="I3" s="49">
        <f t="shared" si="0"/>
        <v>6.6034818381513833</v>
      </c>
      <c r="J3" s="49">
        <f t="shared" si="0"/>
        <v>6.9063066704438754</v>
      </c>
      <c r="K3" s="49">
        <f t="shared" si="0"/>
        <v>6.89739137208882</v>
      </c>
      <c r="L3" s="49">
        <f t="shared" si="0"/>
        <v>6.8075846625629071</v>
      </c>
      <c r="M3" s="49">
        <f t="shared" si="0"/>
        <v>6.6389708263900147</v>
      </c>
      <c r="N3" s="49">
        <f t="shared" si="0"/>
        <v>6.5576276005932836</v>
      </c>
      <c r="O3" s="49">
        <f t="shared" si="0"/>
        <v>6.8430530256335524</v>
      </c>
      <c r="P3" s="49">
        <f t="shared" si="0"/>
        <v>6.9528223209967246</v>
      </c>
      <c r="Q3" s="49">
        <f t="shared" si="0"/>
        <v>7.120436259642835</v>
      </c>
      <c r="R3" s="49">
        <f t="shared" si="0"/>
        <v>7.2196039043045932</v>
      </c>
      <c r="S3" s="49">
        <f t="shared" si="0"/>
        <v>7.0085195899139432</v>
      </c>
      <c r="T3" s="49">
        <f t="shared" si="0"/>
        <v>6.9729219994908025</v>
      </c>
      <c r="U3" s="49">
        <f t="shared" si="0"/>
        <v>6.5678825394760674</v>
      </c>
      <c r="V3" s="49">
        <f t="shared" si="0"/>
        <v>6.4731228947245611</v>
      </c>
      <c r="W3" s="49">
        <f t="shared" si="0"/>
        <v>6.5258127672106419</v>
      </c>
      <c r="X3" s="49">
        <f t="shared" ref="X3:Y3" si="1">X5*X11/11630</f>
        <v>6.5067287197180397</v>
      </c>
      <c r="Y3" s="49">
        <f t="shared" si="1"/>
        <v>6.5755104030926637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171.34057543236705</v>
      </c>
      <c r="C5" s="49">
        <f t="shared" ref="C5:W5" si="2">C7*C13/1000000</f>
        <v>182.89144114707602</v>
      </c>
      <c r="D5" s="49">
        <f t="shared" si="2"/>
        <v>195.20700651771389</v>
      </c>
      <c r="E5" s="49">
        <f t="shared" si="2"/>
        <v>203.10659941486381</v>
      </c>
      <c r="F5" s="49">
        <f t="shared" si="2"/>
        <v>226.93251877149174</v>
      </c>
      <c r="G5" s="49">
        <f t="shared" si="2"/>
        <v>249.13658457948449</v>
      </c>
      <c r="H5" s="49">
        <f t="shared" si="2"/>
        <v>282.9478073437898</v>
      </c>
      <c r="I5" s="49">
        <f t="shared" si="2"/>
        <v>308.61593798304926</v>
      </c>
      <c r="J5" s="49">
        <f t="shared" si="2"/>
        <v>327.24824134193165</v>
      </c>
      <c r="K5" s="49">
        <f t="shared" si="2"/>
        <v>332.48213793321651</v>
      </c>
      <c r="L5" s="49">
        <f t="shared" si="2"/>
        <v>336.36920291556078</v>
      </c>
      <c r="M5" s="49">
        <f t="shared" si="2"/>
        <v>330.44698761650886</v>
      </c>
      <c r="N5" s="49">
        <f t="shared" si="2"/>
        <v>335.32216565632933</v>
      </c>
      <c r="O5" s="49">
        <f t="shared" si="2"/>
        <v>349.04818543657274</v>
      </c>
      <c r="P5" s="49">
        <f t="shared" si="2"/>
        <v>360.506766308404</v>
      </c>
      <c r="Q5" s="49">
        <f t="shared" si="2"/>
        <v>368.6364932775802</v>
      </c>
      <c r="R5" s="49">
        <f t="shared" si="2"/>
        <v>362.74067663662032</v>
      </c>
      <c r="S5" s="49">
        <f t="shared" si="2"/>
        <v>352.74325485322356</v>
      </c>
      <c r="T5" s="49">
        <f t="shared" si="2"/>
        <v>338.6802807115302</v>
      </c>
      <c r="U5" s="49">
        <f t="shared" si="2"/>
        <v>332.07486806847237</v>
      </c>
      <c r="V5" s="49">
        <f t="shared" si="2"/>
        <v>326.29677303409568</v>
      </c>
      <c r="W5" s="49">
        <f t="shared" si="2"/>
        <v>326.69401519754427</v>
      </c>
      <c r="X5" s="49">
        <f t="shared" ref="X5:Y5" si="3">X7*X13/1000000</f>
        <v>331.84177780549101</v>
      </c>
      <c r="Y5" s="49">
        <f t="shared" si="3"/>
        <v>338.71524459857528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90079</v>
      </c>
      <c r="C7" s="35">
        <v>96967</v>
      </c>
      <c r="D7" s="35">
        <v>104734</v>
      </c>
      <c r="E7" s="35">
        <v>110329</v>
      </c>
      <c r="F7" s="35">
        <v>125981</v>
      </c>
      <c r="G7" s="35">
        <v>141099</v>
      </c>
      <c r="H7" s="35">
        <v>164079</v>
      </c>
      <c r="I7" s="35">
        <v>182369</v>
      </c>
      <c r="J7" s="35">
        <v>196618</v>
      </c>
      <c r="K7" s="35">
        <v>202348</v>
      </c>
      <c r="L7" s="35">
        <v>207572</v>
      </c>
      <c r="M7" s="35">
        <v>206633</v>
      </c>
      <c r="N7" s="35">
        <v>214815</v>
      </c>
      <c r="O7" s="35">
        <v>232444</v>
      </c>
      <c r="P7" s="35">
        <v>252343</v>
      </c>
      <c r="Q7" s="35">
        <v>272329</v>
      </c>
      <c r="R7" s="35">
        <v>286784</v>
      </c>
      <c r="S7" s="35">
        <v>296141</v>
      </c>
      <c r="T7" s="35">
        <v>308101</v>
      </c>
      <c r="U7" s="35">
        <v>325333</v>
      </c>
      <c r="V7" s="35">
        <v>339517</v>
      </c>
      <c r="W7" s="35">
        <v>353635</v>
      </c>
      <c r="X7" s="35">
        <v>373644</v>
      </c>
      <c r="Y7" s="35">
        <v>389934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12691.630070224055</v>
      </c>
      <c r="D8" s="52">
        <v>13835.505150034354</v>
      </c>
      <c r="E8" s="52">
        <v>11940.469009979759</v>
      </c>
      <c r="F8" s="52">
        <v>22287.073376577013</v>
      </c>
      <c r="G8" s="52">
        <v>22055.895156894258</v>
      </c>
      <c r="H8" s="52">
        <v>30234.537587780069</v>
      </c>
      <c r="I8" s="52">
        <v>25875.631437542936</v>
      </c>
      <c r="J8" s="52">
        <v>22180.836262474681</v>
      </c>
      <c r="K8" s="52">
        <v>14023.841720721277</v>
      </c>
      <c r="L8" s="52">
        <v>13896.368946117815</v>
      </c>
      <c r="M8" s="52">
        <v>8129.1719847250788</v>
      </c>
      <c r="N8" s="52">
        <v>17664.039296928677</v>
      </c>
      <c r="O8" s="52">
        <v>30320.630070224055</v>
      </c>
      <c r="P8" s="52">
        <v>33734.505150034354</v>
      </c>
      <c r="Q8" s="52">
        <v>31926.469009979744</v>
      </c>
      <c r="R8" s="52">
        <v>36742.073376576998</v>
      </c>
      <c r="S8" s="52">
        <v>31412.895156894228</v>
      </c>
      <c r="T8" s="52">
        <v>42194.53758778004</v>
      </c>
      <c r="U8" s="52">
        <v>43107.631437542965</v>
      </c>
      <c r="V8" s="52">
        <v>36364.836262474651</v>
      </c>
      <c r="W8" s="52">
        <v>28141.841720721277</v>
      </c>
      <c r="X8" s="52">
        <v>33905.368946117815</v>
      </c>
      <c r="Y8" s="52">
        <v>24419.17198472505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5803.6300702240551</v>
      </c>
      <c r="D9" s="36">
        <v>6068.5051500343543</v>
      </c>
      <c r="E9" s="36">
        <v>6345.469009979759</v>
      </c>
      <c r="F9" s="36">
        <v>6635.0733765769983</v>
      </c>
      <c r="G9" s="36">
        <v>6937.8951568942575</v>
      </c>
      <c r="H9" s="36">
        <v>7254.5375877800689</v>
      </c>
      <c r="I9" s="36">
        <v>7585.6314375429356</v>
      </c>
      <c r="J9" s="36">
        <v>7931.8362624746806</v>
      </c>
      <c r="K9" s="36">
        <v>8293.8417207212769</v>
      </c>
      <c r="L9" s="36">
        <v>8672.3689461178146</v>
      </c>
      <c r="M9" s="36">
        <v>9068.1719847250788</v>
      </c>
      <c r="N9" s="36">
        <v>9482.0392969286768</v>
      </c>
      <c r="O9" s="36">
        <v>12691.630070224055</v>
      </c>
      <c r="P9" s="36">
        <v>13835.505150034325</v>
      </c>
      <c r="Q9" s="36">
        <v>11940.469009979744</v>
      </c>
      <c r="R9" s="36">
        <v>22287.073376576998</v>
      </c>
      <c r="S9" s="36">
        <v>22055.895156894228</v>
      </c>
      <c r="T9" s="36">
        <v>30234.53758778004</v>
      </c>
      <c r="U9" s="36">
        <v>25875.631437542965</v>
      </c>
      <c r="V9" s="36">
        <v>22180.836262474651</v>
      </c>
      <c r="W9" s="36">
        <v>14023.841720721277</v>
      </c>
      <c r="X9" s="36">
        <v>13896.368946117815</v>
      </c>
      <c r="Y9" s="36">
        <v>8129.1719847250497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266.47747516607262</v>
      </c>
      <c r="C11" s="54">
        <v>264.77159786064323</v>
      </c>
      <c r="D11" s="54">
        <v>262.10571093516921</v>
      </c>
      <c r="E11" s="54">
        <v>261.7834526056356</v>
      </c>
      <c r="F11" s="54">
        <v>258.69107505323524</v>
      </c>
      <c r="G11" s="54">
        <v>255.50710529342126</v>
      </c>
      <c r="H11" s="54">
        <v>252.25039273293598</v>
      </c>
      <c r="I11" s="54">
        <v>248.84811289920722</v>
      </c>
      <c r="J11" s="54">
        <v>245.44164469118724</v>
      </c>
      <c r="K11" s="54">
        <v>241.2660787013634</v>
      </c>
      <c r="L11" s="54">
        <v>235.37294419156834</v>
      </c>
      <c r="M11" s="54">
        <v>233.65693622397683</v>
      </c>
      <c r="N11" s="54">
        <v>227.43861517661756</v>
      </c>
      <c r="O11" s="54">
        <v>228.0049288569642</v>
      </c>
      <c r="P11" s="54">
        <v>224.2990455386271</v>
      </c>
      <c r="Q11" s="54">
        <v>224.64046617677221</v>
      </c>
      <c r="R11" s="54">
        <v>231.47112748861721</v>
      </c>
      <c r="S11" s="54">
        <v>231.07198141780225</v>
      </c>
      <c r="T11" s="54">
        <v>239.44435939318976</v>
      </c>
      <c r="U11" s="54">
        <v>230.02184530976464</v>
      </c>
      <c r="V11" s="54">
        <v>230.71763341582351</v>
      </c>
      <c r="W11" s="54">
        <v>232.31280327179454</v>
      </c>
      <c r="X11" s="54">
        <v>228.04016875378684</v>
      </c>
      <c r="Y11" s="54">
        <v>225.77426675495238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1902.1145375988528</v>
      </c>
      <c r="C13" s="35">
        <v>1886.1204445540855</v>
      </c>
      <c r="D13" s="35">
        <v>1863.836065821165</v>
      </c>
      <c r="E13" s="35">
        <v>1840.917613817435</v>
      </c>
      <c r="F13" s="35">
        <v>1801.3233644080594</v>
      </c>
      <c r="G13" s="35">
        <v>1765.6863945136713</v>
      </c>
      <c r="H13" s="35">
        <v>1724.4608227974927</v>
      </c>
      <c r="I13" s="35">
        <v>1692.260954345581</v>
      </c>
      <c r="J13" s="35">
        <v>1664.3859735219137</v>
      </c>
      <c r="K13" s="35">
        <v>1643.1204555182978</v>
      </c>
      <c r="L13" s="35">
        <v>1620.4941076617308</v>
      </c>
      <c r="M13" s="35">
        <v>1599.1975512938825</v>
      </c>
      <c r="N13" s="35">
        <v>1560.9811496233008</v>
      </c>
      <c r="O13" s="35">
        <v>1501.6442043527591</v>
      </c>
      <c r="P13" s="35">
        <v>1428.6378711056141</v>
      </c>
      <c r="Q13" s="35">
        <v>1353.6439133459169</v>
      </c>
      <c r="R13" s="35">
        <v>1264.8567445764768</v>
      </c>
      <c r="S13" s="35">
        <v>1191.1327876019313</v>
      </c>
      <c r="T13" s="35">
        <v>1099.2508323943455</v>
      </c>
      <c r="U13" s="35">
        <v>1020.722976361059</v>
      </c>
      <c r="V13" s="35">
        <v>961.06166417026452</v>
      </c>
      <c r="W13" s="35">
        <v>923.81697286056044</v>
      </c>
      <c r="X13" s="35">
        <v>888.12285974213694</v>
      </c>
      <c r="Y13" s="35">
        <v>868.6476290822942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1779.9159538321774</v>
      </c>
      <c r="D14" s="36">
        <v>1724.4442453879251</v>
      </c>
      <c r="E14" s="36">
        <v>1672.4135150993736</v>
      </c>
      <c r="F14" s="36">
        <v>1635.3241301998123</v>
      </c>
      <c r="G14" s="36">
        <v>1605.0464873193957</v>
      </c>
      <c r="H14" s="36">
        <v>1574.6952978973895</v>
      </c>
      <c r="I14" s="36">
        <v>1549.5996907461067</v>
      </c>
      <c r="J14" s="36">
        <v>1520.2115927718955</v>
      </c>
      <c r="K14" s="36">
        <v>1498.1439408125427</v>
      </c>
      <c r="L14" s="36">
        <v>1466.7791355575735</v>
      </c>
      <c r="M14" s="36">
        <v>1393.3136712844801</v>
      </c>
      <c r="N14" s="36">
        <v>1297.0477730184737</v>
      </c>
      <c r="O14" s="36">
        <v>1197.7341677353538</v>
      </c>
      <c r="P14" s="36">
        <v>1046.9143671374413</v>
      </c>
      <c r="Q14" s="36">
        <v>880.12015075354111</v>
      </c>
      <c r="R14" s="36">
        <v>831.49287548825282</v>
      </c>
      <c r="S14" s="36">
        <v>808.69067101209021</v>
      </c>
      <c r="T14" s="36">
        <v>795.06049715784673</v>
      </c>
      <c r="U14" s="36">
        <v>776.92642146074354</v>
      </c>
      <c r="V14" s="36">
        <v>768.36505429410408</v>
      </c>
      <c r="W14" s="36">
        <v>760.68140375116309</v>
      </c>
      <c r="X14" s="36">
        <v>752.99775320822198</v>
      </c>
      <c r="Y14" s="36">
        <v>745.31410266528098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0.13000007215892281</v>
      </c>
      <c r="C16" s="44">
        <f>C7/RES_summary!C$6</f>
        <v>0.13899966456710522</v>
      </c>
      <c r="D16" s="44">
        <f>D7/RES_summary!D$6</f>
        <v>0.14900037131301117</v>
      </c>
      <c r="E16" s="44">
        <f>E7/RES_summary!E$6</f>
        <v>0.15599959843843453</v>
      </c>
      <c r="F16" s="44">
        <f>F7/RES_summary!F$6</f>
        <v>0.17700001545471278</v>
      </c>
      <c r="G16" s="44">
        <f>G7/RES_summary!G$6</f>
        <v>0.19699988411689395</v>
      </c>
      <c r="H16" s="44">
        <f>H7/RES_summary!H$6</f>
        <v>0.22399985801970249</v>
      </c>
      <c r="I16" s="44">
        <f>I7/RES_summary!I$6</f>
        <v>0.24599980036096894</v>
      </c>
      <c r="J16" s="44">
        <f>J7/RES_summary!J$6</f>
        <v>0.26199978412980995</v>
      </c>
      <c r="K16" s="44">
        <f>K7/RES_summary!K$6</f>
        <v>0.26199986793056257</v>
      </c>
      <c r="L16" s="44">
        <f>L7/RES_summary!L$6</f>
        <v>0.26000027556732425</v>
      </c>
      <c r="M16" s="44">
        <f>M7/RES_summary!M$6</f>
        <v>0.2566043968462321</v>
      </c>
      <c r="N16" s="44">
        <f>N7/RES_summary!N$6</f>
        <v>0.26200050493777921</v>
      </c>
      <c r="O16" s="44">
        <f>O7/RES_summary!O$6</f>
        <v>0.28168918501319107</v>
      </c>
      <c r="P16" s="44">
        <f>P7/RES_summary!P$6</f>
        <v>0.30571281461065514</v>
      </c>
      <c r="Q16" s="44">
        <f>Q7/RES_summary!Q$6</f>
        <v>0.32699976345173154</v>
      </c>
      <c r="R16" s="44">
        <f>R7/RES_summary!R$6</f>
        <v>0.34177530476069029</v>
      </c>
      <c r="S16" s="44">
        <f>S7/RES_summary!S$6</f>
        <v>0.35378156982724324</v>
      </c>
      <c r="T16" s="44">
        <f>T7/RES_summary!T$6</f>
        <v>0.36699967719380167</v>
      </c>
      <c r="U16" s="44">
        <f>U7/RES_summary!U$6</f>
        <v>0.38225586808399142</v>
      </c>
      <c r="V16" s="44">
        <f>V7/RES_summary!V$6</f>
        <v>0.39801949787577257</v>
      </c>
      <c r="W16" s="44">
        <f>W7/RES_summary!W$6</f>
        <v>0.41400379075678162</v>
      </c>
      <c r="X16" s="44">
        <f>X7/RES_summary!X$6</f>
        <v>0.42999976983451099</v>
      </c>
      <c r="Y16" s="44">
        <f>Y7/RES_summary!Y$6</f>
        <v>0.44574991254964091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247.27502714238696</v>
      </c>
      <c r="C17" s="52">
        <f t="shared" si="4"/>
        <v>262.17010912617724</v>
      </c>
      <c r="D17" s="52">
        <f t="shared" si="4"/>
        <v>277.71226587393551</v>
      </c>
      <c r="E17" s="52">
        <f t="shared" si="4"/>
        <v>287.18240851376095</v>
      </c>
      <c r="F17" s="52">
        <f t="shared" si="4"/>
        <v>318.83426333916174</v>
      </c>
      <c r="G17" s="52">
        <f t="shared" si="4"/>
        <v>347.84001510596954</v>
      </c>
      <c r="H17" s="52">
        <f t="shared" si="4"/>
        <v>386.27897946717769</v>
      </c>
      <c r="I17" s="52">
        <f t="shared" si="4"/>
        <v>416.29585692767569</v>
      </c>
      <c r="J17" s="52">
        <f t="shared" si="4"/>
        <v>436.06876577142498</v>
      </c>
      <c r="K17" s="52">
        <f t="shared" si="4"/>
        <v>430.49734233979984</v>
      </c>
      <c r="L17" s="52">
        <f t="shared" si="4"/>
        <v>421.32891454727525</v>
      </c>
      <c r="M17" s="52">
        <f t="shared" si="4"/>
        <v>410.36112308773801</v>
      </c>
      <c r="N17" s="52">
        <f t="shared" si="4"/>
        <v>408.97784939965987</v>
      </c>
      <c r="O17" s="52">
        <f t="shared" si="4"/>
        <v>422.99693210391047</v>
      </c>
      <c r="P17" s="52">
        <f t="shared" si="4"/>
        <v>436.75290463507162</v>
      </c>
      <c r="Q17" s="52">
        <f t="shared" si="4"/>
        <v>442.64123946199101</v>
      </c>
      <c r="R17" s="52">
        <f t="shared" ref="R17:V17" si="5">R13*R16</f>
        <v>432.29679935623994</v>
      </c>
      <c r="S17" s="52">
        <f t="shared" si="5"/>
        <v>421.40082747051156</v>
      </c>
      <c r="T17" s="52">
        <f t="shared" si="5"/>
        <v>403.4247006437426</v>
      </c>
      <c r="U17" s="52">
        <f t="shared" si="5"/>
        <v>390.17734740217207</v>
      </c>
      <c r="V17" s="52">
        <f t="shared" si="5"/>
        <v>382.52128100070303</v>
      </c>
      <c r="W17" s="52">
        <f t="shared" ref="W17:Y17" si="6">W13*W16</f>
        <v>382.46372872972688</v>
      </c>
      <c r="X17" s="52">
        <f t="shared" si="6"/>
        <v>381.89262527388655</v>
      </c>
      <c r="Y17" s="52">
        <f t="shared" si="6"/>
        <v>387.19960469988558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65.893224904525354</v>
      </c>
      <c r="C18" s="36">
        <f>C3*11630*1000/RES_summary!C$6</f>
        <v>69.415198704637163</v>
      </c>
      <c r="D18" s="36">
        <f>D3*11630*1000/RES_summary!D$6</f>
        <v>72.789970882304587</v>
      </c>
      <c r="E18" s="36">
        <f>E3*11630*1000/RES_summary!E$6</f>
        <v>75.179602428334448</v>
      </c>
      <c r="F18" s="36">
        <f>F3*11630*1000/RES_summary!F$6</f>
        <v>82.479578347014055</v>
      </c>
      <c r="G18" s="36">
        <f>G3*11630*1000/RES_summary!G$6</f>
        <v>88.875595364946193</v>
      </c>
      <c r="H18" s="36">
        <f>H3*11630*1000/RES_summary!H$6</f>
        <v>97.43902427507328</v>
      </c>
      <c r="I18" s="36">
        <f>I3*11630*1000/RES_summary!I$6</f>
        <v>103.59443840421048</v>
      </c>
      <c r="J18" s="36">
        <f>J3*11630*1000/RES_summary!J$6</f>
        <v>107.02943506939462</v>
      </c>
      <c r="K18" s="36">
        <f>K3*11630*1000/RES_summary!K$6</f>
        <v>103.86440567768192</v>
      </c>
      <c r="L18" s="36">
        <f>L3*11630*1000/RES_summary!L$6</f>
        <v>99.169427090029856</v>
      </c>
      <c r="M18" s="36">
        <f>M3*11630*1000/RES_summary!M$6</f>
        <v>95.88372276611112</v>
      </c>
      <c r="N18" s="36">
        <f>N3*11630*1000/RES_summary!N$6</f>
        <v>93.01735570536988</v>
      </c>
      <c r="O18" s="36">
        <f>O3*11630*1000/RES_summary!O$6</f>
        <v>96.445385411066212</v>
      </c>
      <c r="P18" s="36">
        <f>P3*11630*1000/RES_summary!P$6</f>
        <v>97.963259645869584</v>
      </c>
      <c r="Q18" s="36">
        <f>Q3*11630*1000/RES_summary!Q$6</f>
        <v>99.435134381805923</v>
      </c>
      <c r="R18" s="36">
        <f>R3*11630*1000/RES_summary!R$6</f>
        <v>100.0642275567094</v>
      </c>
      <c r="S18" s="36">
        <f>S3*11630*1000/RES_summary!S$6</f>
        <v>97.373924174712556</v>
      </c>
      <c r="T18" s="36">
        <f>T3*11630*1000/RES_summary!T$6</f>
        <v>96.597769009030287</v>
      </c>
      <c r="U18" s="36">
        <f>U3*11630*1000/RES_summary!U$6</f>
        <v>89.749313447516727</v>
      </c>
      <c r="V18" s="36">
        <f>V3*11630*1000/RES_summary!V$6</f>
        <v>88.25440468367141</v>
      </c>
      <c r="W18" s="36">
        <f>W3*11630*1000/RES_summary!W$6</f>
        <v>88.85122097098602</v>
      </c>
      <c r="X18" s="36">
        <f>X3*11630*1000/RES_summary!X$6</f>
        <v>87.086858713283789</v>
      </c>
      <c r="Y18" s="36">
        <f>Y3*11630*1000/RES_summary!Y$6</f>
        <v>87.419706838924085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5.6883634639838574</v>
      </c>
      <c r="C3" s="49">
        <f t="shared" ref="C3:W3" si="0">C5*C11/11630</f>
        <v>5.9788758745585104</v>
      </c>
      <c r="D3" s="49">
        <f t="shared" si="0"/>
        <v>6.4831737120615038</v>
      </c>
      <c r="E3" s="49">
        <f t="shared" si="0"/>
        <v>7.009564266044424</v>
      </c>
      <c r="F3" s="49">
        <f t="shared" si="0"/>
        <v>7.4159693506665132</v>
      </c>
      <c r="G3" s="49">
        <f t="shared" si="0"/>
        <v>7.8197987872310684</v>
      </c>
      <c r="H3" s="49">
        <f t="shared" si="0"/>
        <v>8.3733992867525071</v>
      </c>
      <c r="I3" s="49">
        <f t="shared" si="0"/>
        <v>8.7788916375468009</v>
      </c>
      <c r="J3" s="49">
        <f t="shared" si="0"/>
        <v>9.0982094577242698</v>
      </c>
      <c r="K3" s="49">
        <f t="shared" si="0"/>
        <v>9.3342938191467795</v>
      </c>
      <c r="L3" s="49">
        <f t="shared" si="0"/>
        <v>9.724883372698562</v>
      </c>
      <c r="M3" s="49">
        <f t="shared" si="0"/>
        <v>9.8316510915620725</v>
      </c>
      <c r="N3" s="49">
        <f t="shared" si="0"/>
        <v>9.7582709724486261</v>
      </c>
      <c r="O3" s="49">
        <f t="shared" si="0"/>
        <v>9.8505280344464818</v>
      </c>
      <c r="P3" s="49">
        <f t="shared" si="0"/>
        <v>9.7555941220734894</v>
      </c>
      <c r="Q3" s="49">
        <f t="shared" si="0"/>
        <v>9.885514196497807</v>
      </c>
      <c r="R3" s="49">
        <f t="shared" si="0"/>
        <v>10.134153472757784</v>
      </c>
      <c r="S3" s="49">
        <f t="shared" si="0"/>
        <v>10.022748078849324</v>
      </c>
      <c r="T3" s="49">
        <f t="shared" si="0"/>
        <v>10.450295304396624</v>
      </c>
      <c r="U3" s="49">
        <f t="shared" si="0"/>
        <v>10.226854301503323</v>
      </c>
      <c r="V3" s="49">
        <f t="shared" si="0"/>
        <v>10.721119231036775</v>
      </c>
      <c r="W3" s="49">
        <f t="shared" si="0"/>
        <v>11.348774084739249</v>
      </c>
      <c r="X3" s="49">
        <f t="shared" ref="X3:Y3" si="1">X5*X11/11630</f>
        <v>10.980175788084319</v>
      </c>
      <c r="Y3" s="49">
        <f t="shared" si="1"/>
        <v>10.791328841799658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150.61768996065439</v>
      </c>
      <c r="C5" s="49">
        <f t="shared" ref="C5:W5" si="2">C7*C13/1000000</f>
        <v>156.67170291080819</v>
      </c>
      <c r="D5" s="49">
        <f t="shared" si="2"/>
        <v>168.48718824659716</v>
      </c>
      <c r="E5" s="49">
        <f t="shared" si="2"/>
        <v>180.58441906813835</v>
      </c>
      <c r="F5" s="49">
        <f t="shared" si="2"/>
        <v>189.50331101612275</v>
      </c>
      <c r="G5" s="49">
        <f t="shared" si="2"/>
        <v>198.15554236770441</v>
      </c>
      <c r="H5" s="49">
        <f t="shared" si="2"/>
        <v>210.47758382023369</v>
      </c>
      <c r="I5" s="49">
        <f t="shared" si="2"/>
        <v>219.30417129815203</v>
      </c>
      <c r="J5" s="49">
        <f t="shared" si="2"/>
        <v>226.65812437958814</v>
      </c>
      <c r="K5" s="49">
        <f t="shared" si="2"/>
        <v>232.37433528466457</v>
      </c>
      <c r="L5" s="49">
        <f t="shared" si="2"/>
        <v>242.22342163226517</v>
      </c>
      <c r="M5" s="49">
        <f t="shared" si="2"/>
        <v>240.89327081635082</v>
      </c>
      <c r="N5" s="49">
        <f t="shared" si="2"/>
        <v>242.25841028896278</v>
      </c>
      <c r="O5" s="49">
        <f t="shared" si="2"/>
        <v>243.68559092119139</v>
      </c>
      <c r="P5" s="49">
        <f t="shared" si="2"/>
        <v>244.50518394699333</v>
      </c>
      <c r="Q5" s="49">
        <f t="shared" si="2"/>
        <v>246.89240848035399</v>
      </c>
      <c r="R5" s="49">
        <f t="shared" si="2"/>
        <v>250.5586471245438</v>
      </c>
      <c r="S5" s="49">
        <f t="shared" si="2"/>
        <v>250.79265279807731</v>
      </c>
      <c r="T5" s="49">
        <f t="shared" si="2"/>
        <v>251.52107038849869</v>
      </c>
      <c r="U5" s="49">
        <f t="shared" si="2"/>
        <v>254.83568751037819</v>
      </c>
      <c r="V5" s="49">
        <f t="shared" si="2"/>
        <v>255.28851172438658</v>
      </c>
      <c r="W5" s="49">
        <f t="shared" si="2"/>
        <v>254.68278829147229</v>
      </c>
      <c r="X5" s="49">
        <f t="shared" ref="X5:Y5" si="3">X7*X13/1000000</f>
        <v>258.66364469555413</v>
      </c>
      <c r="Y5" s="49">
        <f t="shared" si="3"/>
        <v>260.85308710251184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208567</v>
      </c>
      <c r="C7" s="35">
        <v>219746</v>
      </c>
      <c r="D7" s="35">
        <v>241801</v>
      </c>
      <c r="E7" s="35">
        <v>265215</v>
      </c>
      <c r="F7" s="35">
        <v>283991</v>
      </c>
      <c r="G7" s="35">
        <v>302969</v>
      </c>
      <c r="H7" s="35">
        <v>329623</v>
      </c>
      <c r="I7" s="35">
        <v>350653</v>
      </c>
      <c r="J7" s="35">
        <v>369972</v>
      </c>
      <c r="K7" s="35">
        <v>387705</v>
      </c>
      <c r="L7" s="35">
        <v>415144</v>
      </c>
      <c r="M7" s="35">
        <v>420801</v>
      </c>
      <c r="N7" s="35">
        <v>432909</v>
      </c>
      <c r="O7" s="35">
        <v>446485</v>
      </c>
      <c r="P7" s="35">
        <v>459359</v>
      </c>
      <c r="Q7" s="35">
        <v>476368</v>
      </c>
      <c r="R7" s="35">
        <v>492918</v>
      </c>
      <c r="S7" s="35">
        <v>504689</v>
      </c>
      <c r="T7" s="35">
        <v>517980</v>
      </c>
      <c r="U7" s="35">
        <v>535687</v>
      </c>
      <c r="V7" s="35">
        <v>546908</v>
      </c>
      <c r="W7" s="35">
        <v>557424</v>
      </c>
      <c r="X7" s="35">
        <v>576976</v>
      </c>
      <c r="Y7" s="35">
        <v>591134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20711.537706694508</v>
      </c>
      <c r="D8" s="52">
        <v>32081.685167369084</v>
      </c>
      <c r="E8" s="52">
        <v>33960.448232241033</v>
      </c>
      <c r="F8" s="52">
        <v>29869.154762385471</v>
      </c>
      <c r="G8" s="52">
        <v>30646.201452507987</v>
      </c>
      <c r="H8" s="52">
        <v>38927.057399140846</v>
      </c>
      <c r="I8" s="52">
        <v>33939.267853807076</v>
      </c>
      <c r="J8" s="52">
        <v>32897.458170740923</v>
      </c>
      <c r="K8" s="52">
        <v>32015.337959250493</v>
      </c>
      <c r="L8" s="52">
        <v>42461.705451330112</v>
      </c>
      <c r="M8" s="52">
        <v>21458.452095681045</v>
      </c>
      <c r="N8" s="52">
        <v>28728.567389876873</v>
      </c>
      <c r="O8" s="52">
        <v>31058.143963018607</v>
      </c>
      <c r="P8" s="52">
        <v>31262.382921864395</v>
      </c>
      <c r="Q8" s="52">
        <v>36350.599474091607</v>
      </c>
      <c r="R8" s="52">
        <v>37261.537706694508</v>
      </c>
      <c r="S8" s="52">
        <v>43852.685167369084</v>
      </c>
      <c r="T8" s="52">
        <v>47251.448232241033</v>
      </c>
      <c r="U8" s="52">
        <v>47576.154762385471</v>
      </c>
      <c r="V8" s="52">
        <v>41867.201452507987</v>
      </c>
      <c r="W8" s="52">
        <v>49443.057399140846</v>
      </c>
      <c r="X8" s="52">
        <v>53491.267853807076</v>
      </c>
      <c r="Y8" s="52">
        <v>47055.458170740865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9532.5377066945075</v>
      </c>
      <c r="D9" s="36">
        <v>10026.685167369084</v>
      </c>
      <c r="E9" s="36">
        <v>10546.448232241033</v>
      </c>
      <c r="F9" s="36">
        <v>11093.154762385471</v>
      </c>
      <c r="G9" s="36">
        <v>11668.201452507987</v>
      </c>
      <c r="H9" s="36">
        <v>12273.057399140846</v>
      </c>
      <c r="I9" s="36">
        <v>12909.267853807076</v>
      </c>
      <c r="J9" s="36">
        <v>13578.458170740923</v>
      </c>
      <c r="K9" s="36">
        <v>14282.337959250493</v>
      </c>
      <c r="L9" s="36">
        <v>15022.705451330112</v>
      </c>
      <c r="M9" s="36">
        <v>15801.452095681045</v>
      </c>
      <c r="N9" s="36">
        <v>16620.567389876873</v>
      </c>
      <c r="O9" s="36">
        <v>17482.143963018607</v>
      </c>
      <c r="P9" s="36">
        <v>18388.382921864395</v>
      </c>
      <c r="Q9" s="36">
        <v>19341.599474091607</v>
      </c>
      <c r="R9" s="36">
        <v>20711.537706694508</v>
      </c>
      <c r="S9" s="36">
        <v>32081.685167369084</v>
      </c>
      <c r="T9" s="36">
        <v>33960.448232240975</v>
      </c>
      <c r="U9" s="36">
        <v>29869.154762385413</v>
      </c>
      <c r="V9" s="36">
        <v>30646.201452507987</v>
      </c>
      <c r="W9" s="36">
        <v>38927.057399140904</v>
      </c>
      <c r="X9" s="36">
        <v>33939.267853807076</v>
      </c>
      <c r="Y9" s="36">
        <v>32897.458170740865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439.22906468299976</v>
      </c>
      <c r="C11" s="54">
        <v>443.82185888858788</v>
      </c>
      <c r="D11" s="54">
        <v>447.50767732512196</v>
      </c>
      <c r="E11" s="54">
        <v>451.43004493281865</v>
      </c>
      <c r="F11" s="54">
        <v>455.12515367561934</v>
      </c>
      <c r="G11" s="54">
        <v>458.95390463890203</v>
      </c>
      <c r="H11" s="54">
        <v>462.67460856118987</v>
      </c>
      <c r="I11" s="54">
        <v>465.55662457447124</v>
      </c>
      <c r="J11" s="54">
        <v>466.83601694386141</v>
      </c>
      <c r="K11" s="54">
        <v>467.16792964115803</v>
      </c>
      <c r="L11" s="54">
        <v>466.92591848607111</v>
      </c>
      <c r="M11" s="54">
        <v>474.65876405504736</v>
      </c>
      <c r="N11" s="54">
        <v>468.46130656190485</v>
      </c>
      <c r="O11" s="54">
        <v>470.12070187466333</v>
      </c>
      <c r="P11" s="54">
        <v>464.0292602724993</v>
      </c>
      <c r="Q11" s="54">
        <v>465.6624754601068</v>
      </c>
      <c r="R11" s="54">
        <v>470.38969215693805</v>
      </c>
      <c r="S11" s="54">
        <v>464.78458940688415</v>
      </c>
      <c r="T11" s="54">
        <v>483.20776546635699</v>
      </c>
      <c r="U11" s="54">
        <v>466.72550728060759</v>
      </c>
      <c r="V11" s="54">
        <v>488.4145229048587</v>
      </c>
      <c r="W11" s="54">
        <v>518.23777920345958</v>
      </c>
      <c r="X11" s="54">
        <v>493.68918684232671</v>
      </c>
      <c r="Y11" s="54">
        <v>481.1258161603007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722.15494282726593</v>
      </c>
      <c r="C13" s="35">
        <v>712.96725724613054</v>
      </c>
      <c r="D13" s="35">
        <v>696.80103989064219</v>
      </c>
      <c r="E13" s="35">
        <v>680.89821114242534</v>
      </c>
      <c r="F13" s="35">
        <v>667.28632603189101</v>
      </c>
      <c r="G13" s="35">
        <v>654.04560323895987</v>
      </c>
      <c r="H13" s="35">
        <v>638.54034403010019</v>
      </c>
      <c r="I13" s="35">
        <v>625.41649807117585</v>
      </c>
      <c r="J13" s="35">
        <v>612.63588698492902</v>
      </c>
      <c r="K13" s="35">
        <v>599.35862391422495</v>
      </c>
      <c r="L13" s="35">
        <v>583.46843898084808</v>
      </c>
      <c r="M13" s="35">
        <v>572.46363676975773</v>
      </c>
      <c r="N13" s="35">
        <v>559.60585316766981</v>
      </c>
      <c r="O13" s="35">
        <v>545.78673622001054</v>
      </c>
      <c r="P13" s="35">
        <v>532.27472183410646</v>
      </c>
      <c r="Q13" s="35">
        <v>518.28084271058083</v>
      </c>
      <c r="R13" s="35">
        <v>508.31709761977407</v>
      </c>
      <c r="S13" s="35">
        <v>496.92514161806048</v>
      </c>
      <c r="T13" s="35">
        <v>485.58066023494865</v>
      </c>
      <c r="U13" s="35">
        <v>475.71751323137988</v>
      </c>
      <c r="V13" s="35">
        <v>466.78511143443973</v>
      </c>
      <c r="W13" s="35">
        <v>456.89239841031656</v>
      </c>
      <c r="X13" s="35">
        <v>448.30919257569491</v>
      </c>
      <c r="Y13" s="35">
        <v>441.27572953427119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624.67511374342178</v>
      </c>
      <c r="D14" s="36">
        <v>593.99328589384493</v>
      </c>
      <c r="E14" s="36">
        <v>580.48116464524708</v>
      </c>
      <c r="F14" s="36">
        <v>566.80105700576655</v>
      </c>
      <c r="G14" s="36">
        <v>557.27887617265935</v>
      </c>
      <c r="H14" s="36">
        <v>544.22532635074492</v>
      </c>
      <c r="I14" s="36">
        <v>534.75163769009782</v>
      </c>
      <c r="J14" s="36">
        <v>521.61184236026565</v>
      </c>
      <c r="K14" s="36">
        <v>500.70600153845658</v>
      </c>
      <c r="L14" s="36">
        <v>487.44644436481133</v>
      </c>
      <c r="M14" s="36">
        <v>469.78905439590932</v>
      </c>
      <c r="N14" s="36">
        <v>465.31259928107647</v>
      </c>
      <c r="O14" s="36">
        <v>452.4416308673284</v>
      </c>
      <c r="P14" s="36">
        <v>450.98464434603909</v>
      </c>
      <c r="Q14" s="36">
        <v>449.91984815595265</v>
      </c>
      <c r="R14" s="36">
        <v>445.61287157876006</v>
      </c>
      <c r="S14" s="36">
        <v>439.8889415662257</v>
      </c>
      <c r="T14" s="36">
        <v>432.61781166316166</v>
      </c>
      <c r="U14" s="36">
        <v>425.51748274272143</v>
      </c>
      <c r="V14" s="36">
        <v>418.73601077228864</v>
      </c>
      <c r="W14" s="36">
        <v>416.22359470765491</v>
      </c>
      <c r="X14" s="36">
        <v>413.71117864302119</v>
      </c>
      <c r="Y14" s="36">
        <v>411.19876257838746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0.30099940108094064</v>
      </c>
      <c r="C16" s="44">
        <f>C7/RES_summary!C$6</f>
        <v>0.31500015768213002</v>
      </c>
      <c r="D16" s="44">
        <f>D7/RES_summary!D$6</f>
        <v>0.34399945370039736</v>
      </c>
      <c r="E16" s="44">
        <f>E7/RES_summary!E$6</f>
        <v>0.37500053023094032</v>
      </c>
      <c r="F16" s="44">
        <f>F7/RES_summary!F$6</f>
        <v>0.39899993958612279</v>
      </c>
      <c r="G16" s="44">
        <f>G7/RES_summary!G$6</f>
        <v>0.42299986457034594</v>
      </c>
      <c r="H16" s="44">
        <f>H7/RES_summary!H$6</f>
        <v>0.44999972696096635</v>
      </c>
      <c r="I16" s="44">
        <f>I7/RES_summary!I$6</f>
        <v>0.47300016996295885</v>
      </c>
      <c r="J16" s="44">
        <f>J7/RES_summary!J$6</f>
        <v>0.49299954294151116</v>
      </c>
      <c r="K16" s="44">
        <f>K7/RES_summary!K$6</f>
        <v>0.50199981613862632</v>
      </c>
      <c r="L16" s="44">
        <f>L7/RES_summary!L$6</f>
        <v>0.52000055113464849</v>
      </c>
      <c r="M16" s="44">
        <f>M7/RES_summary!M$6</f>
        <v>0.52256603155009751</v>
      </c>
      <c r="N16" s="44">
        <f>N7/RES_summary!N$6</f>
        <v>0.52800026344579787</v>
      </c>
      <c r="O16" s="44">
        <f>O7/RES_summary!O$6</f>
        <v>0.54107654218054502</v>
      </c>
      <c r="P16" s="44">
        <f>P7/RES_summary!P$6</f>
        <v>0.55651209982736172</v>
      </c>
      <c r="Q16" s="44">
        <f>Q7/RES_summary!Q$6</f>
        <v>0.57200012968128422</v>
      </c>
      <c r="R16" s="44">
        <f>R7/RES_summary!R$6</f>
        <v>0.58743583907062435</v>
      </c>
      <c r="S16" s="44">
        <f>S7/RES_summary!S$6</f>
        <v>0.60292113113193235</v>
      </c>
      <c r="T16" s="44">
        <f>T7/RES_summary!T$6</f>
        <v>0.61700057056888935</v>
      </c>
      <c r="U16" s="44">
        <f>U7/RES_summary!U$6</f>
        <v>0.6294150891741972</v>
      </c>
      <c r="V16" s="44">
        <f>V7/RES_summary!V$6</f>
        <v>0.64114623875753796</v>
      </c>
      <c r="W16" s="44">
        <f>W7/RES_summary!W$6</f>
        <v>0.65258147258842658</v>
      </c>
      <c r="X16" s="44">
        <f>X7/RES_summary!X$6</f>
        <v>0.66399981586760881</v>
      </c>
      <c r="Y16" s="44">
        <f>Y7/RES_summary!Y$6</f>
        <v>0.6757500725895137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217.36820527864796</v>
      </c>
      <c r="C17" s="52">
        <f t="shared" si="4"/>
        <v>224.58479845472689</v>
      </c>
      <c r="D17" s="52">
        <f t="shared" si="4"/>
        <v>239.6991770602497</v>
      </c>
      <c r="E17" s="52">
        <f t="shared" si="4"/>
        <v>255.33719021170825</v>
      </c>
      <c r="F17" s="52">
        <f t="shared" si="4"/>
        <v>266.24720377337036</v>
      </c>
      <c r="G17" s="52">
        <f t="shared" si="4"/>
        <v>276.66120159291023</v>
      </c>
      <c r="H17" s="52">
        <f t="shared" si="4"/>
        <v>287.3429804671066</v>
      </c>
      <c r="I17" s="52">
        <f t="shared" si="4"/>
        <v>295.82210988530471</v>
      </c>
      <c r="J17" s="52">
        <f t="shared" si="4"/>
        <v>302.02921227313732</v>
      </c>
      <c r="K17" s="52">
        <f t="shared" si="4"/>
        <v>300.877919006041</v>
      </c>
      <c r="L17" s="52">
        <f t="shared" si="4"/>
        <v>303.403909839714</v>
      </c>
      <c r="M17" s="52">
        <f t="shared" si="4"/>
        <v>299.1500508735088</v>
      </c>
      <c r="N17" s="52">
        <f t="shared" si="4"/>
        <v>295.47203789834015</v>
      </c>
      <c r="O17" s="52">
        <f t="shared" si="4"/>
        <v>295.31240000192855</v>
      </c>
      <c r="P17" s="52">
        <f t="shared" si="4"/>
        <v>296.21732313292347</v>
      </c>
      <c r="Q17" s="52">
        <f t="shared" si="4"/>
        <v>296.4567092417775</v>
      </c>
      <c r="R17" s="52">
        <f t="shared" ref="R17:V17" si="5">R13*R16</f>
        <v>298.60368075421644</v>
      </c>
      <c r="S17" s="52">
        <f t="shared" si="5"/>
        <v>299.60666847225667</v>
      </c>
      <c r="T17" s="52">
        <f t="shared" si="5"/>
        <v>299.6035444221813</v>
      </c>
      <c r="U17" s="52">
        <f t="shared" si="5"/>
        <v>299.42378101225631</v>
      </c>
      <c r="V17" s="52">
        <f t="shared" si="5"/>
        <v>299.27751850420924</v>
      </c>
      <c r="W17" s="52">
        <f t="shared" ref="W17:Y17" si="6">W13*W16</f>
        <v>298.15951416906245</v>
      </c>
      <c r="X17" s="52">
        <f t="shared" si="6"/>
        <v>297.67722132201777</v>
      </c>
      <c r="Y17" s="52">
        <f t="shared" si="6"/>
        <v>298.1921062647744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95.474433496362849</v>
      </c>
      <c r="C18" s="36">
        <f>C3*11630*1000/RES_summary!C$6</f>
        <v>99.675642728295728</v>
      </c>
      <c r="D18" s="36">
        <f>D3*11630*1000/RES_summary!D$6</f>
        <v>107.26722198297549</v>
      </c>
      <c r="E18" s="36">
        <f>E3*11630*1000/RES_summary!E$6</f>
        <v>115.26687925029114</v>
      </c>
      <c r="F18" s="36">
        <f>F3*11630*1000/RES_summary!F$6</f>
        <v>121.17579953305911</v>
      </c>
      <c r="G18" s="36">
        <f>G3*11630*1000/RES_summary!G$6</f>
        <v>126.97473873315656</v>
      </c>
      <c r="H18" s="36">
        <f>H3*11630*1000/RES_summary!H$6</f>
        <v>132.94630101042418</v>
      </c>
      <c r="I18" s="36">
        <f>I3*11630*1000/RES_summary!I$6</f>
        <v>137.7219429527008</v>
      </c>
      <c r="J18" s="36">
        <f>J3*11630*1000/RES_summary!J$6</f>
        <v>140.99811445828345</v>
      </c>
      <c r="K18" s="36">
        <f>K3*11630*1000/RES_summary!K$6</f>
        <v>140.56051449679219</v>
      </c>
      <c r="L18" s="36">
        <f>L3*11630*1000/RES_summary!L$6</f>
        <v>141.66714927417354</v>
      </c>
      <c r="M18" s="36">
        <f>M3*11630*1000/RES_summary!M$6</f>
        <v>141.99419341462425</v>
      </c>
      <c r="N18" s="36">
        <f>N3*11630*1000/RES_summary!N$6</f>
        <v>138.41721692636511</v>
      </c>
      <c r="O18" s="36">
        <f>O3*11630*1000/RES_summary!O$6</f>
        <v>138.83247276119798</v>
      </c>
      <c r="P18" s="36">
        <f>P3*11630*1000/RES_summary!P$6</f>
        <v>137.45350533327036</v>
      </c>
      <c r="Q18" s="36">
        <f>Q3*11630*1000/RES_summary!Q$6</f>
        <v>138.04876509228325</v>
      </c>
      <c r="R18" s="36">
        <f>R3*11630*1000/RES_summary!R$6</f>
        <v>140.46009346690448</v>
      </c>
      <c r="S18" s="36">
        <f>S3*11630*1000/RES_summary!S$6</f>
        <v>139.25256238944229</v>
      </c>
      <c r="T18" s="36">
        <f>T3*11630*1000/RES_summary!T$6</f>
        <v>144.77075922604266</v>
      </c>
      <c r="U18" s="36">
        <f>U3*11630*1000/RES_summary!U$6</f>
        <v>139.74871608482289</v>
      </c>
      <c r="V18" s="36">
        <f>V3*11630*1000/RES_summary!V$6</f>
        <v>146.1714864163834</v>
      </c>
      <c r="W18" s="36">
        <f>W3*11630*1000/RES_summary!W$6</f>
        <v>154.5175244713574</v>
      </c>
      <c r="X18" s="36">
        <f>X3*11630*1000/RES_summary!X$6</f>
        <v>146.96002533595026</v>
      </c>
      <c r="Y18" s="36">
        <f>Y3*11630*1000/RES_summary!Y$6</f>
        <v>143.46792049919867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20.810563764402382</v>
      </c>
      <c r="C3" s="49">
        <f t="shared" ref="C3:W3" si="0">C5*C11/11630</f>
        <v>22.29268192186565</v>
      </c>
      <c r="D3" s="49">
        <f t="shared" si="0"/>
        <v>23.831067488949984</v>
      </c>
      <c r="E3" s="49">
        <f t="shared" si="0"/>
        <v>25.497597453499363</v>
      </c>
      <c r="F3" s="49">
        <f t="shared" si="0"/>
        <v>26.498836581515878</v>
      </c>
      <c r="G3" s="49">
        <f t="shared" si="0"/>
        <v>27.348939400075835</v>
      </c>
      <c r="H3" s="49">
        <f t="shared" si="0"/>
        <v>28.871917077516954</v>
      </c>
      <c r="I3" s="49">
        <f t="shared" si="0"/>
        <v>31.098506458890856</v>
      </c>
      <c r="J3" s="49">
        <f t="shared" si="0"/>
        <v>34.10328898120683</v>
      </c>
      <c r="K3" s="49">
        <f t="shared" si="0"/>
        <v>37.320548308152453</v>
      </c>
      <c r="L3" s="49">
        <f t="shared" si="0"/>
        <v>41.794634180626488</v>
      </c>
      <c r="M3" s="49">
        <f t="shared" si="0"/>
        <v>43.472756800826296</v>
      </c>
      <c r="N3" s="49">
        <f t="shared" si="0"/>
        <v>42.539565834724065</v>
      </c>
      <c r="O3" s="49">
        <f t="shared" si="0"/>
        <v>44.885530187247163</v>
      </c>
      <c r="P3" s="49">
        <f t="shared" si="0"/>
        <v>43.997778349639233</v>
      </c>
      <c r="Q3" s="49">
        <f t="shared" si="0"/>
        <v>45.303782851205924</v>
      </c>
      <c r="R3" s="49">
        <f t="shared" si="0"/>
        <v>48.629347142037766</v>
      </c>
      <c r="S3" s="49">
        <f t="shared" si="0"/>
        <v>50.103465861141345</v>
      </c>
      <c r="T3" s="49">
        <f t="shared" si="0"/>
        <v>51.557137072759843</v>
      </c>
      <c r="U3" s="49">
        <f t="shared" si="0"/>
        <v>51.126761928391751</v>
      </c>
      <c r="V3" s="49">
        <f t="shared" si="0"/>
        <v>54.60047356186908</v>
      </c>
      <c r="W3" s="49">
        <f t="shared" si="0"/>
        <v>57.912569226429561</v>
      </c>
      <c r="X3" s="49">
        <f t="shared" ref="X3:Y3" si="1">X5*X11/11630</f>
        <v>56.431736793964994</v>
      </c>
      <c r="Y3" s="49">
        <f t="shared" si="1"/>
        <v>54.652127004332343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161.20083290974509</v>
      </c>
      <c r="C5" s="49">
        <f t="shared" ref="C5:W5" si="2">C7*C13/1000000</f>
        <v>171.4772811064116</v>
      </c>
      <c r="D5" s="49">
        <f t="shared" si="2"/>
        <v>182.45260915449489</v>
      </c>
      <c r="E5" s="49">
        <f t="shared" si="2"/>
        <v>194.61888444777227</v>
      </c>
      <c r="F5" s="49">
        <f t="shared" si="2"/>
        <v>201.88547528734176</v>
      </c>
      <c r="G5" s="49">
        <f t="shared" si="2"/>
        <v>208.25311806719552</v>
      </c>
      <c r="H5" s="49">
        <f t="shared" si="2"/>
        <v>219.7500706125727</v>
      </c>
      <c r="I5" s="49">
        <f t="shared" si="2"/>
        <v>237.0243920331128</v>
      </c>
      <c r="J5" s="49">
        <f t="shared" si="2"/>
        <v>261.4057564322618</v>
      </c>
      <c r="K5" s="49">
        <f t="shared" si="2"/>
        <v>288.28298720779952</v>
      </c>
      <c r="L5" s="49">
        <f t="shared" si="2"/>
        <v>325.74969700770049</v>
      </c>
      <c r="M5" s="49">
        <f t="shared" si="2"/>
        <v>326.84451798805941</v>
      </c>
      <c r="N5" s="49">
        <f t="shared" si="2"/>
        <v>335.79125652995685</v>
      </c>
      <c r="O5" s="49">
        <f t="shared" si="2"/>
        <v>344.73974116716943</v>
      </c>
      <c r="P5" s="49">
        <f t="shared" si="2"/>
        <v>358.08263589019339</v>
      </c>
      <c r="Q5" s="49">
        <f t="shared" si="2"/>
        <v>382.38662659601289</v>
      </c>
      <c r="R5" s="49">
        <f t="shared" si="2"/>
        <v>383.59974264281027</v>
      </c>
      <c r="S5" s="49">
        <f t="shared" si="2"/>
        <v>384.08298328507686</v>
      </c>
      <c r="T5" s="49">
        <f t="shared" si="2"/>
        <v>379.57167385815291</v>
      </c>
      <c r="U5" s="49">
        <f t="shared" si="2"/>
        <v>388.72649942937142</v>
      </c>
      <c r="V5" s="49">
        <f t="shared" si="2"/>
        <v>393.23569534021652</v>
      </c>
      <c r="W5" s="49">
        <f t="shared" si="2"/>
        <v>392.95287929737577</v>
      </c>
      <c r="X5" s="49">
        <f t="shared" ref="X5:Y5" si="3">X7*X13/1000000</f>
        <v>395.00662444910819</v>
      </c>
      <c r="Y5" s="49">
        <f t="shared" si="3"/>
        <v>393.08910822597551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390936.52851571213</v>
      </c>
      <c r="C7" s="35">
        <v>421073.82933680457</v>
      </c>
      <c r="D7" s="35">
        <v>455538.59646068845</v>
      </c>
      <c r="E7" s="35">
        <v>495585.59180050064</v>
      </c>
      <c r="F7" s="35">
        <v>525167.73857878463</v>
      </c>
      <c r="G7" s="35">
        <v>556176.35396652785</v>
      </c>
      <c r="H7" s="35">
        <v>607024.62858671846</v>
      </c>
      <c r="I7" s="35">
        <v>683677.64757510321</v>
      </c>
      <c r="J7" s="35">
        <v>793725.2866421818</v>
      </c>
      <c r="K7" s="35">
        <v>918465.47317979473</v>
      </c>
      <c r="L7" s="35">
        <v>1100630.8097988183</v>
      </c>
      <c r="M7" s="35">
        <v>1151238.4009363656</v>
      </c>
      <c r="N7" s="35">
        <v>1231870.0516555901</v>
      </c>
      <c r="O7" s="35">
        <v>1319435.5698990074</v>
      </c>
      <c r="P7" s="35">
        <v>1454638.3275004507</v>
      </c>
      <c r="Q7" s="35">
        <v>1713153.8586313562</v>
      </c>
      <c r="R7" s="35">
        <v>1884450.563671072</v>
      </c>
      <c r="S7" s="35">
        <v>2055111.2984978491</v>
      </c>
      <c r="T7" s="35">
        <v>2223906.8343927939</v>
      </c>
      <c r="U7" s="35">
        <v>2380915.5148637262</v>
      </c>
      <c r="V7" s="35">
        <v>2516154.1650811406</v>
      </c>
      <c r="W7" s="35">
        <v>2613936.4637351003</v>
      </c>
      <c r="X7" s="35">
        <v>2748536.5918828179</v>
      </c>
      <c r="Y7" s="35">
        <v>2850640.4215723248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67262.272671710234</v>
      </c>
      <c r="D8" s="52">
        <v>74456.430734597961</v>
      </c>
      <c r="E8" s="52">
        <v>83126.709037316265</v>
      </c>
      <c r="F8" s="52">
        <v>75988.361591556226</v>
      </c>
      <c r="G8" s="52">
        <v>80998.194901135867</v>
      </c>
      <c r="H8" s="52">
        <v>104697.91674207075</v>
      </c>
      <c r="I8" s="52">
        <v>134660.7875049751</v>
      </c>
      <c r="J8" s="52">
        <v>172534.61345881934</v>
      </c>
      <c r="K8" s="52">
        <v>192002.45920932316</v>
      </c>
      <c r="L8" s="52">
        <v>256621.76735362154</v>
      </c>
      <c r="M8" s="52">
        <v>133734.30017486354</v>
      </c>
      <c r="N8" s="52">
        <v>156620.01231078058</v>
      </c>
      <c r="O8" s="52">
        <v>168563.71314455313</v>
      </c>
      <c r="P8" s="52">
        <v>239900.67434351402</v>
      </c>
      <c r="Q8" s="52">
        <v>393176.31863588048</v>
      </c>
      <c r="R8" s="52">
        <v>343831.31849853508</v>
      </c>
      <c r="S8" s="52">
        <v>362663.19403610029</v>
      </c>
      <c r="T8" s="52">
        <v>425417.30324856634</v>
      </c>
      <c r="U8" s="52">
        <v>290742.98064579582</v>
      </c>
      <c r="V8" s="52">
        <v>291858.66252819495</v>
      </c>
      <c r="W8" s="52">
        <v>266346.01179851266</v>
      </c>
      <c r="X8" s="52">
        <v>374500.80249123136</v>
      </c>
      <c r="Y8" s="52">
        <v>495280.14832538739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37124.971850617789</v>
      </c>
      <c r="D9" s="36">
        <v>39991.66361071408</v>
      </c>
      <c r="E9" s="36">
        <v>43079.713697504019</v>
      </c>
      <c r="F9" s="36">
        <v>46406.214813272236</v>
      </c>
      <c r="G9" s="36">
        <v>49989.579513392644</v>
      </c>
      <c r="H9" s="36">
        <v>53849.642121880199</v>
      </c>
      <c r="I9" s="36">
        <v>58007.768516590353</v>
      </c>
      <c r="J9" s="36">
        <v>62486.974391740747</v>
      </c>
      <c r="K9" s="36">
        <v>67262.272671710234</v>
      </c>
      <c r="L9" s="36">
        <v>74456.430734597845</v>
      </c>
      <c r="M9" s="36">
        <v>83126.709037316265</v>
      </c>
      <c r="N9" s="36">
        <v>75988.361591556109</v>
      </c>
      <c r="O9" s="36">
        <v>80998.19490113575</v>
      </c>
      <c r="P9" s="36">
        <v>104697.91674207081</v>
      </c>
      <c r="Q9" s="36">
        <v>134660.78750497499</v>
      </c>
      <c r="R9" s="36">
        <v>172534.61345881922</v>
      </c>
      <c r="S9" s="36">
        <v>192002.45920932293</v>
      </c>
      <c r="T9" s="36">
        <v>256621.76735362178</v>
      </c>
      <c r="U9" s="36">
        <v>133734.30017486354</v>
      </c>
      <c r="V9" s="36">
        <v>156620.01231078058</v>
      </c>
      <c r="W9" s="36">
        <v>168563.71314455289</v>
      </c>
      <c r="X9" s="36">
        <v>239900.67434351379</v>
      </c>
      <c r="Y9" s="36">
        <v>393176.31863588048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1501.399541251182</v>
      </c>
      <c r="C11" s="54">
        <v>1511.9430928602678</v>
      </c>
      <c r="D11" s="54">
        <v>1519.0537212970316</v>
      </c>
      <c r="E11" s="54">
        <v>1523.6808042837999</v>
      </c>
      <c r="F11" s="54">
        <v>1526.5163033863519</v>
      </c>
      <c r="G11" s="54">
        <v>1527.3152602702121</v>
      </c>
      <c r="H11" s="54">
        <v>1528.0104105336791</v>
      </c>
      <c r="I11" s="54">
        <v>1525.9004654102175</v>
      </c>
      <c r="J11" s="54">
        <v>1517.2628799940453</v>
      </c>
      <c r="K11" s="54">
        <v>1505.5969172088214</v>
      </c>
      <c r="L11" s="54">
        <v>1492.1628476885296</v>
      </c>
      <c r="M11" s="54">
        <v>1546.8766761206025</v>
      </c>
      <c r="N11" s="54">
        <v>1473.3413721679326</v>
      </c>
      <c r="O11" s="54">
        <v>1514.2400302045532</v>
      </c>
      <c r="P11" s="54">
        <v>1428.9834549900268</v>
      </c>
      <c r="Q11" s="54">
        <v>1377.8802863735368</v>
      </c>
      <c r="R11" s="54">
        <v>1474.3474627106852</v>
      </c>
      <c r="S11" s="54">
        <v>1517.1286761553181</v>
      </c>
      <c r="T11" s="54">
        <v>1579.7003450269917</v>
      </c>
      <c r="U11" s="54">
        <v>1529.6210628810786</v>
      </c>
      <c r="V11" s="54">
        <v>1614.8165465374402</v>
      </c>
      <c r="W11" s="54">
        <v>1714.004949671516</v>
      </c>
      <c r="X11" s="54">
        <v>1661.4939048911301</v>
      </c>
      <c r="Y11" s="54">
        <v>1616.9469561975111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412.34528152634954</v>
      </c>
      <c r="C13" s="35">
        <v>407.23804036097425</v>
      </c>
      <c r="D13" s="35">
        <v>400.52063770679848</v>
      </c>
      <c r="E13" s="35">
        <v>392.70488825291886</v>
      </c>
      <c r="F13" s="35">
        <v>384.42093917209525</v>
      </c>
      <c r="G13" s="35">
        <v>374.43720248439172</v>
      </c>
      <c r="H13" s="35">
        <v>362.01178710688771</v>
      </c>
      <c r="I13" s="35">
        <v>346.69027556159097</v>
      </c>
      <c r="J13" s="35">
        <v>329.34034083521112</v>
      </c>
      <c r="K13" s="35">
        <v>313.87460457249711</v>
      </c>
      <c r="L13" s="35">
        <v>295.96636229658475</v>
      </c>
      <c r="M13" s="35">
        <v>283.90689341340487</v>
      </c>
      <c r="N13" s="35">
        <v>272.58658985878031</v>
      </c>
      <c r="O13" s="35">
        <v>261.27819276052759</v>
      </c>
      <c r="P13" s="35">
        <v>246.16609443083883</v>
      </c>
      <c r="Q13" s="35">
        <v>223.2062372386697</v>
      </c>
      <c r="R13" s="35">
        <v>203.56052317738968</v>
      </c>
      <c r="S13" s="35">
        <v>186.89157300911936</v>
      </c>
      <c r="T13" s="35">
        <v>170.67786653112631</v>
      </c>
      <c r="U13" s="35">
        <v>163.26765775711303</v>
      </c>
      <c r="V13" s="35">
        <v>156.28442040535123</v>
      </c>
      <c r="W13" s="35">
        <v>150.32992758204935</v>
      </c>
      <c r="X13" s="35">
        <v>143.71525036838551</v>
      </c>
      <c r="Y13" s="35">
        <v>137.89501659039823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380.37304048496668</v>
      </c>
      <c r="D14" s="36">
        <v>368.88286971816461</v>
      </c>
      <c r="E14" s="36">
        <v>360.05265109813752</v>
      </c>
      <c r="F14" s="36">
        <v>347.44760905930991</v>
      </c>
      <c r="G14" s="36">
        <v>333.10137405678262</v>
      </c>
      <c r="H14" s="36">
        <v>321.89368647365569</v>
      </c>
      <c r="I14" s="36">
        <v>305.90606087690503</v>
      </c>
      <c r="J14" s="36">
        <v>290.65224908282187</v>
      </c>
      <c r="K14" s="36">
        <v>273.23601040135821</v>
      </c>
      <c r="L14" s="36">
        <v>253.02768470445142</v>
      </c>
      <c r="M14" s="36">
        <v>231.98844952821992</v>
      </c>
      <c r="N14" s="36">
        <v>225.69729481999815</v>
      </c>
      <c r="O14" s="36">
        <v>213.14845279949861</v>
      </c>
      <c r="P14" s="36">
        <v>196.0998785767392</v>
      </c>
      <c r="Q14" s="36">
        <v>166.58567330120783</v>
      </c>
      <c r="R14" s="36">
        <v>149.37757769572525</v>
      </c>
      <c r="S14" s="36">
        <v>145.99007413639345</v>
      </c>
      <c r="T14" s="36">
        <v>142.027843601895</v>
      </c>
      <c r="U14" s="36">
        <v>138.19641811568411</v>
      </c>
      <c r="V14" s="36">
        <v>136.56579064262871</v>
      </c>
      <c r="W14" s="36">
        <v>133.83447482977613</v>
      </c>
      <c r="X14" s="36">
        <v>131.10315901692357</v>
      </c>
      <c r="Y14" s="36">
        <v>128.37184320407098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0.56419117570800481</v>
      </c>
      <c r="C16" s="44">
        <f>C7/RES_summary!C$6</f>
        <v>0.60359834826077263</v>
      </c>
      <c r="D16" s="44">
        <f>D7/RES_summary!D$6</f>
        <v>0.64807435999819107</v>
      </c>
      <c r="E16" s="44">
        <f>E7/RES_summary!E$6</f>
        <v>0.70073283826330368</v>
      </c>
      <c r="F16" s="44">
        <f>F7/RES_summary!F$6</f>
        <v>0.73784695981744419</v>
      </c>
      <c r="G16" s="44">
        <f>G7/RES_summary!G$6</f>
        <v>0.77652341462350949</v>
      </c>
      <c r="H16" s="44">
        <f>H7/RES_summary!H$6</f>
        <v>0.82870708998645515</v>
      </c>
      <c r="I16" s="44">
        <f>I7/RES_summary!I$6</f>
        <v>0.92222123724280047</v>
      </c>
      <c r="J16" s="44">
        <f>J7/RES_summary!J$6</f>
        <v>1.0576643733464035</v>
      </c>
      <c r="K16" s="44">
        <f>K7/RES_summary!K$6</f>
        <v>1.1892276309718299</v>
      </c>
      <c r="L16" s="44">
        <f>L7/RES_summary!L$6</f>
        <v>1.3786267600908599</v>
      </c>
      <c r="M16" s="44">
        <f>M7/RES_summary!M$6</f>
        <v>1.4296498405312645</v>
      </c>
      <c r="N16" s="44">
        <f>N7/RES_summary!N$6</f>
        <v>1.5024582806205002</v>
      </c>
      <c r="O16" s="44">
        <f>O7/RES_summary!O$6</f>
        <v>1.598968914500984</v>
      </c>
      <c r="P16" s="44">
        <f>P7/RES_summary!P$6</f>
        <v>1.7622901262991195</v>
      </c>
      <c r="Q16" s="44">
        <f>Q7/RES_summary!Q$6</f>
        <v>2.05707400434355</v>
      </c>
      <c r="R16" s="44">
        <f>R7/RES_summary!R$6</f>
        <v>2.2457970657537913</v>
      </c>
      <c r="S16" s="44">
        <f>S7/RES_summary!S$6</f>
        <v>2.4551159797267972</v>
      </c>
      <c r="T16" s="44">
        <f>T7/RES_summary!T$6</f>
        <v>2.6490439509486974</v>
      </c>
      <c r="U16" s="44">
        <f>U7/RES_summary!U$6</f>
        <v>2.7974995680391386</v>
      </c>
      <c r="V16" s="44">
        <f>V7/RES_summary!V$6</f>
        <v>2.9497150875026268</v>
      </c>
      <c r="W16" s="44">
        <f>W7/RES_summary!W$6</f>
        <v>3.0601597827808567</v>
      </c>
      <c r="X16" s="44">
        <f>X7/RES_summary!X$6</f>
        <v>3.1630913433411028</v>
      </c>
      <c r="Y16" s="44">
        <f>Y7/RES_summary!Y$6</f>
        <v>3.258686646012749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232.64156918199939</v>
      </c>
      <c r="C17" s="52">
        <f t="shared" si="4"/>
        <v>245.80820851083791</v>
      </c>
      <c r="D17" s="52">
        <f t="shared" si="4"/>
        <v>259.5671559479008</v>
      </c>
      <c r="E17" s="52">
        <f t="shared" si="4"/>
        <v>275.18121094534132</v>
      </c>
      <c r="F17" s="52">
        <f t="shared" si="4"/>
        <v>283.64382125829712</v>
      </c>
      <c r="G17" s="52">
        <f t="shared" si="4"/>
        <v>290.75925503525428</v>
      </c>
      <c r="H17" s="52">
        <f t="shared" si="4"/>
        <v>300.00173463414501</v>
      </c>
      <c r="I17" s="52">
        <f t="shared" si="4"/>
        <v>319.72513486845787</v>
      </c>
      <c r="J17" s="52">
        <f t="shared" si="4"/>
        <v>348.33154520716454</v>
      </c>
      <c r="K17" s="52">
        <f t="shared" si="4"/>
        <v>373.26835241797062</v>
      </c>
      <c r="L17" s="52">
        <f t="shared" si="4"/>
        <v>408.0271471488183</v>
      </c>
      <c r="M17" s="52">
        <f t="shared" si="4"/>
        <v>405.887444894201</v>
      </c>
      <c r="N17" s="52">
        <f t="shared" si="4"/>
        <v>409.54997911942854</v>
      </c>
      <c r="O17" s="52">
        <f t="shared" si="4"/>
        <v>417.77570826107967</v>
      </c>
      <c r="P17" s="52">
        <f t="shared" si="4"/>
        <v>433.81607764508391</v>
      </c>
      <c r="Q17" s="52">
        <f t="shared" si="4"/>
        <v>459.15174823100671</v>
      </c>
      <c r="R17" s="52">
        <f t="shared" ref="R17:V17" si="5">R13*R16</f>
        <v>457.15562565508839</v>
      </c>
      <c r="S17" s="52">
        <f t="shared" si="5"/>
        <v>458.84048737096629</v>
      </c>
      <c r="T17" s="52">
        <f t="shared" si="5"/>
        <v>452.13316989510929</v>
      </c>
      <c r="U17" s="52">
        <f t="shared" si="5"/>
        <v>456.74120205028561</v>
      </c>
      <c r="V17" s="52">
        <f t="shared" si="5"/>
        <v>460.9945128112679</v>
      </c>
      <c r="W17" s="52">
        <f t="shared" ref="W17:Y17" si="6">W13*W16</f>
        <v>460.03359853494607</v>
      </c>
      <c r="X17" s="52">
        <f t="shared" si="6"/>
        <v>454.58446434633942</v>
      </c>
      <c r="Y17" s="52">
        <f t="shared" si="6"/>
        <v>449.35664911483718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349.28794524580894</v>
      </c>
      <c r="C18" s="36">
        <f>C3*11630*1000/RES_summary!C$6</f>
        <v>371.6480230263179</v>
      </c>
      <c r="D18" s="36">
        <f>D3*11630*1000/RES_summary!D$6</f>
        <v>394.29645416914559</v>
      </c>
      <c r="E18" s="36">
        <f>E3*11630*1000/RES_summary!E$6</f>
        <v>419.28832881698776</v>
      </c>
      <c r="F18" s="36">
        <f>F3*11630*1000/RES_summary!F$6</f>
        <v>432.98691750559482</v>
      </c>
      <c r="G18" s="36">
        <f>G3*11630*1000/RES_summary!G$6</f>
        <v>444.08104728014246</v>
      </c>
      <c r="H18" s="36">
        <f>H3*11630*1000/RES_summary!H$6</f>
        <v>458.40577369913581</v>
      </c>
      <c r="I18" s="36">
        <f>I3*11630*1000/RES_summary!I$6</f>
        <v>487.86873209912437</v>
      </c>
      <c r="J18" s="36">
        <f>J3*11630*1000/RES_summary!J$6</f>
        <v>528.51052347379834</v>
      </c>
      <c r="K18" s="36">
        <f>K3*11630*1000/RES_summary!K$6</f>
        <v>561.99168069211248</v>
      </c>
      <c r="L18" s="36">
        <f>L3*11630*1000/RES_summary!L$6</f>
        <v>608.84294982380743</v>
      </c>
      <c r="M18" s="36">
        <f>M3*11630*1000/RES_summary!M$6</f>
        <v>627.85782163702584</v>
      </c>
      <c r="N18" s="36">
        <f>N3*11630*1000/RES_summary!N$6</f>
        <v>603.40692820716708</v>
      </c>
      <c r="O18" s="36">
        <f>O3*11630*1000/RES_summary!O$6</f>
        <v>632.61270109598581</v>
      </c>
      <c r="P18" s="36">
        <f>P3*11630*1000/RES_summary!P$6</f>
        <v>619.91599746349368</v>
      </c>
      <c r="Q18" s="36">
        <f>Q3*11630*1000/RES_summary!Q$6</f>
        <v>632.65614234144959</v>
      </c>
      <c r="R18" s="36">
        <f>R3*11630*1000/RES_summary!R$6</f>
        <v>674.00623674849544</v>
      </c>
      <c r="S18" s="36">
        <f>S3*11630*1000/RES_summary!S$6</f>
        <v>696.120061171575</v>
      </c>
      <c r="T18" s="36">
        <f>T3*11630*1000/RES_summary!T$6</f>
        <v>714.23492448145169</v>
      </c>
      <c r="U18" s="36">
        <f>U3*11630*1000/RES_summary!U$6</f>
        <v>698.6409629417393</v>
      </c>
      <c r="V18" s="36">
        <f>V3*11630*1000/RES_summary!V$6</f>
        <v>744.42156715060139</v>
      </c>
      <c r="W18" s="36">
        <f>W3*11630*1000/RES_summary!W$6</f>
        <v>788.4998649040964</v>
      </c>
      <c r="X18" s="36">
        <f>X3*11630*1000/RES_summary!X$6</f>
        <v>755.28931676964214</v>
      </c>
      <c r="Y18" s="36">
        <f>Y3*11630*1000/RES_summary!Y$6</f>
        <v>726.58586603334913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6.3148219793618132</v>
      </c>
      <c r="C3" s="49">
        <f t="shared" ref="C3:W3" si="0">C5*C11/11630</f>
        <v>6.9310926490510747</v>
      </c>
      <c r="D3" s="49">
        <f t="shared" si="0"/>
        <v>7.4029462529772934</v>
      </c>
      <c r="E3" s="49">
        <f t="shared" si="0"/>
        <v>7.9863365463719624</v>
      </c>
      <c r="F3" s="49">
        <f t="shared" si="0"/>
        <v>8.2615547564153946</v>
      </c>
      <c r="G3" s="49">
        <f t="shared" si="0"/>
        <v>8.7077994229417932</v>
      </c>
      <c r="H3" s="49">
        <f t="shared" si="0"/>
        <v>8.9343486169583937</v>
      </c>
      <c r="I3" s="49">
        <f t="shared" si="0"/>
        <v>9.160084082236267</v>
      </c>
      <c r="J3" s="49">
        <f t="shared" si="0"/>
        <v>9.4992995268496312</v>
      </c>
      <c r="K3" s="49">
        <f t="shared" si="0"/>
        <v>9.9944630515327919</v>
      </c>
      <c r="L3" s="49">
        <f t="shared" si="0"/>
        <v>11.187887502223658</v>
      </c>
      <c r="M3" s="49">
        <f t="shared" si="0"/>
        <v>11.801183137884189</v>
      </c>
      <c r="N3" s="49">
        <f t="shared" si="0"/>
        <v>11.551337071519663</v>
      </c>
      <c r="O3" s="49">
        <f t="shared" si="0"/>
        <v>12.259498321229731</v>
      </c>
      <c r="P3" s="49">
        <f t="shared" si="0"/>
        <v>11.85552285805842</v>
      </c>
      <c r="Q3" s="49">
        <f t="shared" si="0"/>
        <v>12.974190738222619</v>
      </c>
      <c r="R3" s="49">
        <f t="shared" si="0"/>
        <v>14.997573324328503</v>
      </c>
      <c r="S3" s="49">
        <f t="shared" si="0"/>
        <v>16.63269321554661</v>
      </c>
      <c r="T3" s="49">
        <f t="shared" si="0"/>
        <v>18.808469446453746</v>
      </c>
      <c r="U3" s="49">
        <f t="shared" si="0"/>
        <v>19.766009369510002</v>
      </c>
      <c r="V3" s="49">
        <f t="shared" si="0"/>
        <v>22.236593633503723</v>
      </c>
      <c r="W3" s="49">
        <f t="shared" si="0"/>
        <v>24.43165758482408</v>
      </c>
      <c r="X3" s="49">
        <f t="shared" ref="X3:Y3" si="1">X5*X11/11630</f>
        <v>24.9055141274665</v>
      </c>
      <c r="Y3" s="49">
        <f t="shared" si="1"/>
        <v>24.916756762866946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112.67793281114128</v>
      </c>
      <c r="C5" s="49">
        <f t="shared" ref="C5:W5" si="2">C7*C13/1000000</f>
        <v>121.23945436306306</v>
      </c>
      <c r="D5" s="49">
        <f t="shared" si="2"/>
        <v>127.19587617544701</v>
      </c>
      <c r="E5" s="49">
        <f t="shared" si="2"/>
        <v>134.95527523831137</v>
      </c>
      <c r="F5" s="49">
        <f t="shared" si="2"/>
        <v>137.4392467746143</v>
      </c>
      <c r="G5" s="49">
        <f t="shared" si="2"/>
        <v>142.77152527005083</v>
      </c>
      <c r="H5" s="49">
        <f t="shared" si="2"/>
        <v>144.34835458127947</v>
      </c>
      <c r="I5" s="49">
        <f t="shared" si="2"/>
        <v>146.05092206123049</v>
      </c>
      <c r="J5" s="49">
        <f t="shared" si="2"/>
        <v>149.91774929024612</v>
      </c>
      <c r="K5" s="49">
        <f t="shared" si="2"/>
        <v>156.46123323326424</v>
      </c>
      <c r="L5" s="49">
        <f t="shared" si="2"/>
        <v>174.56648469044126</v>
      </c>
      <c r="M5" s="49">
        <f t="shared" si="2"/>
        <v>176.45542572982802</v>
      </c>
      <c r="N5" s="49">
        <f t="shared" si="2"/>
        <v>180.14667457393338</v>
      </c>
      <c r="O5" s="49">
        <f t="shared" si="2"/>
        <v>184.75111618718637</v>
      </c>
      <c r="P5" s="49">
        <f t="shared" si="2"/>
        <v>187.98774182579797</v>
      </c>
      <c r="Q5" s="49">
        <f t="shared" si="2"/>
        <v>211.82177463192454</v>
      </c>
      <c r="R5" s="49">
        <f t="shared" si="2"/>
        <v>228.5831717187404</v>
      </c>
      <c r="S5" s="49">
        <f t="shared" si="2"/>
        <v>246.82003373624806</v>
      </c>
      <c r="T5" s="49">
        <f t="shared" si="2"/>
        <v>266.96642819609065</v>
      </c>
      <c r="U5" s="49">
        <f t="shared" si="2"/>
        <v>288.17536019409698</v>
      </c>
      <c r="V5" s="49">
        <f t="shared" si="2"/>
        <v>306.59376550545608</v>
      </c>
      <c r="W5" s="49">
        <f t="shared" si="2"/>
        <v>319.63724868417404</v>
      </c>
      <c r="X5" s="49">
        <f t="shared" ref="X5:Y5" si="3">X7*X13/1000000</f>
        <v>334.15961441925418</v>
      </c>
      <c r="Y5" s="49">
        <f t="shared" si="3"/>
        <v>342.4315596194316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285475.0548056371</v>
      </c>
      <c r="C7" s="35">
        <v>314448.13608673029</v>
      </c>
      <c r="D7" s="35">
        <v>339119.8899865314</v>
      </c>
      <c r="E7" s="35">
        <v>371542.92722439364</v>
      </c>
      <c r="F7" s="35">
        <v>391900.26184905472</v>
      </c>
      <c r="G7" s="35">
        <v>426023.78695903922</v>
      </c>
      <c r="H7" s="35">
        <v>449338.6215390694</v>
      </c>
      <c r="I7" s="35">
        <v>475737.7872857948</v>
      </c>
      <c r="J7" s="35">
        <v>516157.39648084773</v>
      </c>
      <c r="K7" s="35">
        <v>566778.66644522501</v>
      </c>
      <c r="L7" s="35">
        <v>679591.87715600058</v>
      </c>
      <c r="M7" s="35">
        <v>728496.73312606802</v>
      </c>
      <c r="N7" s="35">
        <v>785912.60130716127</v>
      </c>
      <c r="O7" s="35">
        <v>863555.42987247452</v>
      </c>
      <c r="P7" s="35">
        <v>934780.99911397544</v>
      </c>
      <c r="Q7" s="35">
        <v>1147287.439870382</v>
      </c>
      <c r="R7" s="35">
        <v>1287330.8052908154</v>
      </c>
      <c r="S7" s="35">
        <v>1429314.6892436941</v>
      </c>
      <c r="T7" s="35">
        <v>1576485.5735859245</v>
      </c>
      <c r="U7" s="35">
        <v>1721705.5292378836</v>
      </c>
      <c r="V7" s="35">
        <v>1855990.5243078431</v>
      </c>
      <c r="W7" s="35">
        <v>1953765.7816646055</v>
      </c>
      <c r="X7" s="35">
        <v>2063424.6449179312</v>
      </c>
      <c r="Y7" s="35">
        <v>2136518.2074223692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82231.54003573177</v>
      </c>
      <c r="D8" s="52">
        <v>79782.910313895089</v>
      </c>
      <c r="E8" s="52">
        <v>89451.340953733481</v>
      </c>
      <c r="F8" s="52">
        <v>79369.477289080562</v>
      </c>
      <c r="G8" s="52">
        <v>95188.51836659835</v>
      </c>
      <c r="H8" s="52">
        <v>105546.37461576198</v>
      </c>
      <c r="I8" s="52">
        <v>106182.07606062049</v>
      </c>
      <c r="J8" s="52">
        <v>129870.95014878642</v>
      </c>
      <c r="K8" s="52">
        <v>129990.74725345784</v>
      </c>
      <c r="L8" s="52">
        <v>208001.72907737392</v>
      </c>
      <c r="M8" s="52">
        <v>154451.23058582935</v>
      </c>
      <c r="N8" s="52">
        <v>163597.94424171373</v>
      </c>
      <c r="O8" s="52">
        <v>207513.77871409967</v>
      </c>
      <c r="P8" s="52">
        <v>201216.31649495882</v>
      </c>
      <c r="Q8" s="52">
        <v>420508.1698337805</v>
      </c>
      <c r="R8" s="52">
        <v>294494.59600626281</v>
      </c>
      <c r="S8" s="52">
        <v>305581.82819459238</v>
      </c>
      <c r="T8" s="52">
        <v>354684.66305633006</v>
      </c>
      <c r="U8" s="52">
        <v>346436.27214691788</v>
      </c>
      <c r="V8" s="52">
        <v>554793.16490373993</v>
      </c>
      <c r="W8" s="52">
        <v>392269.85336302524</v>
      </c>
      <c r="X8" s="52">
        <v>415240.69144791807</v>
      </c>
      <c r="Y8" s="52">
        <v>427778.22556076804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53258.458754638559</v>
      </c>
      <c r="D9" s="36">
        <v>55111.156414093974</v>
      </c>
      <c r="E9" s="36">
        <v>57028.30371587124</v>
      </c>
      <c r="F9" s="36">
        <v>59012.142664419487</v>
      </c>
      <c r="G9" s="36">
        <v>61064.993256613845</v>
      </c>
      <c r="H9" s="36">
        <v>82231.540035731799</v>
      </c>
      <c r="I9" s="36">
        <v>79782.910313895147</v>
      </c>
      <c r="J9" s="36">
        <v>89451.340953733423</v>
      </c>
      <c r="K9" s="36">
        <v>79369.47728908062</v>
      </c>
      <c r="L9" s="36">
        <v>95188.518366598291</v>
      </c>
      <c r="M9" s="36">
        <v>105546.37461576192</v>
      </c>
      <c r="N9" s="36">
        <v>106182.07606062049</v>
      </c>
      <c r="O9" s="36">
        <v>129870.95014878642</v>
      </c>
      <c r="P9" s="36">
        <v>129990.7472534579</v>
      </c>
      <c r="Q9" s="36">
        <v>208001.72907737386</v>
      </c>
      <c r="R9" s="36">
        <v>154451.23058582935</v>
      </c>
      <c r="S9" s="36">
        <v>163597.94424171373</v>
      </c>
      <c r="T9" s="36">
        <v>207513.77871409967</v>
      </c>
      <c r="U9" s="36">
        <v>201216.31649495871</v>
      </c>
      <c r="V9" s="36">
        <v>420508.1698337805</v>
      </c>
      <c r="W9" s="36">
        <v>294494.59600626281</v>
      </c>
      <c r="X9" s="36">
        <v>305581.82819459238</v>
      </c>
      <c r="Y9" s="36">
        <v>354684.66305632982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651.78138955630732</v>
      </c>
      <c r="C11" s="54">
        <v>664.87108451572101</v>
      </c>
      <c r="D11" s="54">
        <v>676.87937306528283</v>
      </c>
      <c r="E11" s="54">
        <v>688.23611281805347</v>
      </c>
      <c r="F11" s="54">
        <v>699.08620770219341</v>
      </c>
      <c r="G11" s="54">
        <v>709.32706712531581</v>
      </c>
      <c r="H11" s="54">
        <v>719.83137401624208</v>
      </c>
      <c r="I11" s="54">
        <v>729.41530510670339</v>
      </c>
      <c r="J11" s="54">
        <v>736.91643598099961</v>
      </c>
      <c r="K11" s="54">
        <v>742.90354797366024</v>
      </c>
      <c r="L11" s="54">
        <v>745.36147005305338</v>
      </c>
      <c r="M11" s="54">
        <v>777.80413566729317</v>
      </c>
      <c r="N11" s="54">
        <v>745.73705265172032</v>
      </c>
      <c r="O11" s="54">
        <v>771.7299273658756</v>
      </c>
      <c r="P11" s="54">
        <v>733.45064683519627</v>
      </c>
      <c r="Q11" s="54">
        <v>712.34337710429054</v>
      </c>
      <c r="R11" s="54">
        <v>763.05607473395867</v>
      </c>
      <c r="S11" s="54">
        <v>783.72172294375093</v>
      </c>
      <c r="T11" s="54">
        <v>819.36332272306379</v>
      </c>
      <c r="U11" s="54">
        <v>797.70417849940168</v>
      </c>
      <c r="V11" s="54">
        <v>843.49916095422395</v>
      </c>
      <c r="W11" s="54">
        <v>888.94576236406101</v>
      </c>
      <c r="X11" s="54">
        <v>866.80471488401906</v>
      </c>
      <c r="Y11" s="54">
        <v>846.24758732576436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394.70325310159569</v>
      </c>
      <c r="C13" s="35">
        <v>385.56264276797339</v>
      </c>
      <c r="D13" s="35">
        <v>375.07642556884167</v>
      </c>
      <c r="E13" s="35">
        <v>363.22929424735094</v>
      </c>
      <c r="F13" s="35">
        <v>350.69955331530434</v>
      </c>
      <c r="G13" s="35">
        <v>335.12571278978334</v>
      </c>
      <c r="H13" s="35">
        <v>321.24626653916187</v>
      </c>
      <c r="I13" s="35">
        <v>306.99878370916923</v>
      </c>
      <c r="J13" s="35">
        <v>290.44967738984809</v>
      </c>
      <c r="K13" s="35">
        <v>276.05349759293574</v>
      </c>
      <c r="L13" s="35">
        <v>256.86958681875097</v>
      </c>
      <c r="M13" s="35">
        <v>242.2185546016608</v>
      </c>
      <c r="N13" s="35">
        <v>229.2197303800782</v>
      </c>
      <c r="O13" s="35">
        <v>213.94239419520466</v>
      </c>
      <c r="P13" s="35">
        <v>201.10351194983704</v>
      </c>
      <c r="Q13" s="35">
        <v>184.62833922060167</v>
      </c>
      <c r="R13" s="35">
        <v>177.56366178707435</v>
      </c>
      <c r="S13" s="35">
        <v>172.68417906405912</v>
      </c>
      <c r="T13" s="35">
        <v>169.34276638436992</v>
      </c>
      <c r="U13" s="35">
        <v>167.37784441086066</v>
      </c>
      <c r="V13" s="35">
        <v>165.19144978921403</v>
      </c>
      <c r="W13" s="35">
        <v>163.60059720763644</v>
      </c>
      <c r="X13" s="35">
        <v>161.94418111767041</v>
      </c>
      <c r="Y13" s="35">
        <v>160.27551669337876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359.75014531772462</v>
      </c>
      <c r="D14" s="36">
        <v>347.30463481716174</v>
      </c>
      <c r="E14" s="36">
        <v>338.38124432410996</v>
      </c>
      <c r="F14" s="36">
        <v>324.76283199600954</v>
      </c>
      <c r="G14" s="36">
        <v>309.22668499878307</v>
      </c>
      <c r="H14" s="36">
        <v>295.22224616637976</v>
      </c>
      <c r="I14" s="36">
        <v>276.99158937500277</v>
      </c>
      <c r="J14" s="36">
        <v>262.84156116739678</v>
      </c>
      <c r="K14" s="36">
        <v>248.63108216806665</v>
      </c>
      <c r="L14" s="36">
        <v>228.55618389567192</v>
      </c>
      <c r="M14" s="36">
        <v>213.97420210132242</v>
      </c>
      <c r="N14" s="36">
        <v>202.34233998909622</v>
      </c>
      <c r="O14" s="36">
        <v>186.68603666085593</v>
      </c>
      <c r="P14" s="36">
        <v>176.70716977350745</v>
      </c>
      <c r="Q14" s="36">
        <v>169.7330025144708</v>
      </c>
      <c r="R14" s="36">
        <v>169.1371474739278</v>
      </c>
      <c r="S14" s="36">
        <v>168.00623641825004</v>
      </c>
      <c r="T14" s="36">
        <v>166.0244309778445</v>
      </c>
      <c r="U14" s="36">
        <v>163.85494927046088</v>
      </c>
      <c r="V14" s="36">
        <v>161.84864060949852</v>
      </c>
      <c r="W14" s="36">
        <v>160.23015420340354</v>
      </c>
      <c r="X14" s="36">
        <v>158.61166779730854</v>
      </c>
      <c r="Y14" s="36">
        <v>156.99318139121357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0.41199144888714651</v>
      </c>
      <c r="C16" s="44">
        <f>C7/RES_summary!C$6</f>
        <v>0.45075319892135429</v>
      </c>
      <c r="D16" s="44">
        <f>D7/RES_summary!D$6</f>
        <v>0.48245068008116448</v>
      </c>
      <c r="E16" s="44">
        <f>E7/RES_summary!E$6</f>
        <v>0.52534281512246017</v>
      </c>
      <c r="F16" s="44">
        <f>F7/RES_summary!F$6</f>
        <v>0.55060963481785874</v>
      </c>
      <c r="G16" s="44">
        <f>G7/RES_summary!G$6</f>
        <v>0.59480674322263827</v>
      </c>
      <c r="H16" s="44">
        <f>H7/RES_summary!H$6</f>
        <v>0.61343491505628622</v>
      </c>
      <c r="I16" s="44">
        <f>I7/RES_summary!I$6</f>
        <v>0.64172858707606351</v>
      </c>
      <c r="J16" s="44">
        <f>J7/RES_summary!J$6</f>
        <v>0.68779626715248265</v>
      </c>
      <c r="K16" s="44">
        <f>K7/RES_summary!K$6</f>
        <v>0.73386411407332575</v>
      </c>
      <c r="L16" s="44">
        <f>L7/RES_summary!L$6</f>
        <v>0.85124234161580226</v>
      </c>
      <c r="M16" s="44">
        <f>M7/RES_summary!M$6</f>
        <v>0.90467381690371429</v>
      </c>
      <c r="N16" s="44">
        <f>N7/RES_summary!N$6</f>
        <v>0.95854339026343516</v>
      </c>
      <c r="O16" s="44">
        <f>O7/RES_summary!O$6</f>
        <v>1.0465067941288793</v>
      </c>
      <c r="P16" s="44">
        <f>P7/RES_summary!P$6</f>
        <v>1.1324844766198934</v>
      </c>
      <c r="Q16" s="44">
        <f>Q7/RES_summary!Q$6</f>
        <v>1.3776084127975998</v>
      </c>
      <c r="R16" s="44">
        <f>R7/RES_summary!R$6</f>
        <v>1.5341786093578906</v>
      </c>
      <c r="S16" s="44">
        <f>S7/RES_summary!S$6</f>
        <v>1.7075149828553711</v>
      </c>
      <c r="T16" s="44">
        <f>T7/RES_summary!T$6</f>
        <v>1.8778572500794204</v>
      </c>
      <c r="U16" s="44">
        <f>U7/RES_summary!U$6</f>
        <v>2.02294892207011</v>
      </c>
      <c r="V16" s="44">
        <f>V7/RES_summary!V$6</f>
        <v>2.1757980205621501</v>
      </c>
      <c r="W16" s="44">
        <f>W7/RES_summary!W$6</f>
        <v>2.28729181178343</v>
      </c>
      <c r="X16" s="44">
        <f>X7/RES_summary!X$6</f>
        <v>2.3746457119224931</v>
      </c>
      <c r="Y16" s="44">
        <f>Y7/RES_summary!Y$6</f>
        <v>2.4423435866562975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162.61436512579652</v>
      </c>
      <c r="C17" s="52">
        <f t="shared" si="4"/>
        <v>173.79359461223538</v>
      </c>
      <c r="D17" s="52">
        <f t="shared" si="4"/>
        <v>180.95587659809993</v>
      </c>
      <c r="E17" s="52">
        <f t="shared" si="4"/>
        <v>190.81989997484777</v>
      </c>
      <c r="F17" s="52">
        <f t="shared" si="4"/>
        <v>193.0985529817259</v>
      </c>
      <c r="G17" s="52">
        <f t="shared" si="4"/>
        <v>199.33503379465628</v>
      </c>
      <c r="H17" s="52">
        <f t="shared" si="4"/>
        <v>197.06367622659985</v>
      </c>
      <c r="I17" s="52">
        <f t="shared" si="4"/>
        <v>197.00989570375521</v>
      </c>
      <c r="J17" s="52">
        <f t="shared" si="4"/>
        <v>199.77020390438037</v>
      </c>
      <c r="K17" s="52">
        <f t="shared" si="4"/>
        <v>202.58575544788275</v>
      </c>
      <c r="L17" s="52">
        <f t="shared" si="4"/>
        <v>218.65826857347719</v>
      </c>
      <c r="M17" s="52">
        <f t="shared" si="4"/>
        <v>219.12878431638521</v>
      </c>
      <c r="N17" s="52">
        <f t="shared" si="4"/>
        <v>219.71705747379067</v>
      </c>
      <c r="O17" s="52">
        <f t="shared" si="4"/>
        <v>223.89216907748056</v>
      </c>
      <c r="P17" s="52">
        <f t="shared" si="4"/>
        <v>227.74660547693367</v>
      </c>
      <c r="Q17" s="52">
        <f t="shared" si="4"/>
        <v>254.34555335114993</v>
      </c>
      <c r="R17" s="52">
        <f t="shared" ref="R17:V17" si="5">R13*R16</f>
        <v>272.41437171298855</v>
      </c>
      <c r="S17" s="52">
        <f t="shared" si="5"/>
        <v>294.86082305396076</v>
      </c>
      <c r="T17" s="52">
        <f t="shared" si="5"/>
        <v>318.00154160339463</v>
      </c>
      <c r="U17" s="52">
        <f t="shared" si="5"/>
        <v>338.59682992936916</v>
      </c>
      <c r="V17" s="52">
        <f t="shared" si="5"/>
        <v>359.42322946516373</v>
      </c>
      <c r="W17" s="52">
        <f t="shared" ref="W17:Y17" si="6">W13*W16</f>
        <v>374.20230639590591</v>
      </c>
      <c r="X17" s="52">
        <f t="shared" si="6"/>
        <v>384.56005526187562</v>
      </c>
      <c r="Y17" s="52">
        <f t="shared" si="6"/>
        <v>391.44788029409796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105.98901686350835</v>
      </c>
      <c r="C18" s="36">
        <f>C3*11630*1000/RES_summary!C$6</f>
        <v>115.5503357317225</v>
      </c>
      <c r="D18" s="36">
        <f>D3*11630*1000/RES_summary!D$6</f>
        <v>122.48530030420056</v>
      </c>
      <c r="E18" s="36">
        <f>E3*11630*1000/RES_summary!E$6</f>
        <v>131.32914620701899</v>
      </c>
      <c r="F18" s="36">
        <f>F3*11630*1000/RES_summary!F$6</f>
        <v>134.99253511677585</v>
      </c>
      <c r="G18" s="36">
        <f>G3*11630*1000/RES_summary!G$6</f>
        <v>141.39373489688924</v>
      </c>
      <c r="H18" s="36">
        <f>H3*11630*1000/RES_summary!H$6</f>
        <v>141.85261682688522</v>
      </c>
      <c r="I18" s="36">
        <f>I3*11630*1000/RES_summary!I$6</f>
        <v>143.70203318379441</v>
      </c>
      <c r="J18" s="36">
        <f>J3*11630*1000/RES_summary!J$6</f>
        <v>147.21394667641354</v>
      </c>
      <c r="K18" s="36">
        <f>K3*11630*1000/RES_summary!K$6</f>
        <v>150.50167649115636</v>
      </c>
      <c r="L18" s="36">
        <f>L3*11630*1000/RES_summary!L$6</f>
        <v>162.97944850318237</v>
      </c>
      <c r="M18" s="36">
        <f>M3*11630*1000/RES_summary!M$6</f>
        <v>170.43927468503065</v>
      </c>
      <c r="N18" s="36">
        <f>N3*11630*1000/RES_summary!N$6</f>
        <v>163.85115085781328</v>
      </c>
      <c r="O18" s="36">
        <f>O3*11630*1000/RES_summary!O$6</f>
        <v>172.78428737995245</v>
      </c>
      <c r="P18" s="36">
        <f>P3*11630*1000/RES_summary!P$6</f>
        <v>167.04089510157726</v>
      </c>
      <c r="Q18" s="36">
        <f>Q3*11630*1000/RES_summary!Q$6</f>
        <v>181.18137042561764</v>
      </c>
      <c r="R18" s="36">
        <f>R3*11630*1000/RES_summary!R$6</f>
        <v>207.8674411804306</v>
      </c>
      <c r="S18" s="36">
        <f>S3*11630*1000/RES_summary!S$6</f>
        <v>231.08883227246258</v>
      </c>
      <c r="T18" s="36">
        <f>T3*11630*1000/RES_summary!T$6</f>
        <v>260.55879975921408</v>
      </c>
      <c r="U18" s="36">
        <f>U3*11630*1000/RES_summary!U$6</f>
        <v>270.10010606130902</v>
      </c>
      <c r="V18" s="36">
        <f>V3*11630*1000/RES_summary!V$6</f>
        <v>303.1731924813231</v>
      </c>
      <c r="W18" s="36">
        <f>W3*11630*1000/RES_summary!W$6</f>
        <v>332.64555453749847</v>
      </c>
      <c r="X18" s="36">
        <f>X3*11630*1000/RES_summary!X$6</f>
        <v>333.33846905705275</v>
      </c>
      <c r="Y18" s="36">
        <f>Y3*11630*1000/RES_summary!Y$6</f>
        <v>331.26182426266496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23.743430965606834</v>
      </c>
      <c r="C3" s="49">
        <f t="shared" ref="C3:W3" si="0">C5*C11/11630</f>
        <v>24.369084822517848</v>
      </c>
      <c r="D3" s="49">
        <f t="shared" si="0"/>
        <v>24.918677961760118</v>
      </c>
      <c r="E3" s="49">
        <f t="shared" si="0"/>
        <v>25.443953673439591</v>
      </c>
      <c r="F3" s="49">
        <f t="shared" si="0"/>
        <v>26.056922182479045</v>
      </c>
      <c r="G3" s="49">
        <f t="shared" si="0"/>
        <v>26.546926952336605</v>
      </c>
      <c r="H3" s="49">
        <f t="shared" si="0"/>
        <v>27.068788410449979</v>
      </c>
      <c r="I3" s="49">
        <f t="shared" si="0"/>
        <v>27.710647648553984</v>
      </c>
      <c r="J3" s="49">
        <f t="shared" si="0"/>
        <v>27.675695006495552</v>
      </c>
      <c r="K3" s="49">
        <f t="shared" si="0"/>
        <v>27.585491977199798</v>
      </c>
      <c r="L3" s="49">
        <f t="shared" si="0"/>
        <v>27.191137732009892</v>
      </c>
      <c r="M3" s="49">
        <f t="shared" si="0"/>
        <v>27.231379264465748</v>
      </c>
      <c r="N3" s="49">
        <f t="shared" si="0"/>
        <v>25.400004369722858</v>
      </c>
      <c r="O3" s="49">
        <f t="shared" si="0"/>
        <v>25.58765143173548</v>
      </c>
      <c r="P3" s="49">
        <f t="shared" si="0"/>
        <v>23.437464121212237</v>
      </c>
      <c r="Q3" s="49">
        <f t="shared" si="0"/>
        <v>21.78437613058577</v>
      </c>
      <c r="R3" s="49">
        <f t="shared" si="0"/>
        <v>21.951085236334947</v>
      </c>
      <c r="S3" s="49">
        <f t="shared" si="0"/>
        <v>21.546054109760128</v>
      </c>
      <c r="T3" s="49">
        <f t="shared" si="0"/>
        <v>21.072888087187192</v>
      </c>
      <c r="U3" s="49">
        <f t="shared" si="0"/>
        <v>19.04902023085155</v>
      </c>
      <c r="V3" s="49">
        <f t="shared" si="0"/>
        <v>18.884485512576038</v>
      </c>
      <c r="W3" s="49">
        <f t="shared" si="0"/>
        <v>19.04651071121771</v>
      </c>
      <c r="X3" s="49">
        <f t="shared" ref="X3:Y3" si="1">X5*X11/11630</f>
        <v>17.876192620940927</v>
      </c>
      <c r="Y3" s="49">
        <f t="shared" si="1"/>
        <v>16.660429984699032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556.0918266651754</v>
      </c>
      <c r="C5" s="49">
        <f t="shared" ref="C5:W5" si="2">C7*C13/1000000</f>
        <v>568.05007283645125</v>
      </c>
      <c r="D5" s="49">
        <f t="shared" si="2"/>
        <v>578.68917846950058</v>
      </c>
      <c r="E5" s="49">
        <f t="shared" si="2"/>
        <v>588.92800088302431</v>
      </c>
      <c r="F5" s="49">
        <f t="shared" si="2"/>
        <v>600.97793834765844</v>
      </c>
      <c r="G5" s="49">
        <f t="shared" si="2"/>
        <v>610.24180974149442</v>
      </c>
      <c r="H5" s="49">
        <f t="shared" si="2"/>
        <v>619.48859513577588</v>
      </c>
      <c r="I5" s="49">
        <f t="shared" si="2"/>
        <v>632.01292547381479</v>
      </c>
      <c r="J5" s="49">
        <f t="shared" si="2"/>
        <v>630.63439815466643</v>
      </c>
      <c r="K5" s="49">
        <f t="shared" si="2"/>
        <v>629.07112870338131</v>
      </c>
      <c r="L5" s="49">
        <f t="shared" si="2"/>
        <v>624.31024812435578</v>
      </c>
      <c r="M5" s="49">
        <f t="shared" si="2"/>
        <v>602.15916431841993</v>
      </c>
      <c r="N5" s="49">
        <f t="shared" si="2"/>
        <v>588.7148066700579</v>
      </c>
      <c r="O5" s="49">
        <f t="shared" si="2"/>
        <v>575.76436548060838</v>
      </c>
      <c r="P5" s="49">
        <f t="shared" si="2"/>
        <v>557.28723715032993</v>
      </c>
      <c r="Q5" s="49">
        <f t="shared" si="2"/>
        <v>535.64448803592904</v>
      </c>
      <c r="R5" s="49">
        <f t="shared" si="2"/>
        <v>508.59470287436102</v>
      </c>
      <c r="S5" s="49">
        <f t="shared" si="2"/>
        <v>480.91621502459816</v>
      </c>
      <c r="T5" s="49">
        <f t="shared" si="2"/>
        <v>449.40386133135638</v>
      </c>
      <c r="U5" s="49">
        <f t="shared" si="2"/>
        <v>418.55799095792463</v>
      </c>
      <c r="V5" s="49">
        <f t="shared" si="2"/>
        <v>392.98128163433142</v>
      </c>
      <c r="W5" s="49">
        <f t="shared" si="2"/>
        <v>375.10445038504446</v>
      </c>
      <c r="X5" s="49">
        <f t="shared" ref="X5:Y5" si="3">X7*X13/1000000</f>
        <v>361.73222163896514</v>
      </c>
      <c r="Y5" s="49">
        <f t="shared" si="3"/>
        <v>345.67140715107848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7257034.0971402535</v>
      </c>
      <c r="C7" s="35">
        <v>7465166.5283875978</v>
      </c>
      <c r="D7" s="35">
        <v>7705762.4523092164</v>
      </c>
      <c r="E7" s="35">
        <v>7990911.2956269505</v>
      </c>
      <c r="F7" s="35">
        <v>8343899.0823072204</v>
      </c>
      <c r="G7" s="35">
        <v>8678978.9042426758</v>
      </c>
      <c r="H7" s="35">
        <v>9020440.8296348508</v>
      </c>
      <c r="I7" s="35">
        <v>9470421.2516002823</v>
      </c>
      <c r="J7" s="35">
        <v>9749364.6703188904</v>
      </c>
      <c r="K7" s="35">
        <v>10152481.431964871</v>
      </c>
      <c r="L7" s="35">
        <v>10697039.481891638</v>
      </c>
      <c r="M7" s="35">
        <v>10985093.876811672</v>
      </c>
      <c r="N7" s="35">
        <v>11418312.43678923</v>
      </c>
      <c r="O7" s="35">
        <v>11686198.136264017</v>
      </c>
      <c r="P7" s="35">
        <v>11845188.924231837</v>
      </c>
      <c r="Q7" s="35">
        <v>12181197.324964985</v>
      </c>
      <c r="R7" s="35">
        <v>12456008.494923024</v>
      </c>
      <c r="S7" s="35">
        <v>12694097.246111393</v>
      </c>
      <c r="T7" s="35">
        <v>12964511.756322175</v>
      </c>
      <c r="U7" s="35">
        <v>13216382.877821883</v>
      </c>
      <c r="V7" s="35">
        <v>13494861.614952516</v>
      </c>
      <c r="W7" s="35">
        <v>13968975.831973135</v>
      </c>
      <c r="X7" s="35">
        <v>14626463.899434142</v>
      </c>
      <c r="Y7" s="35">
        <v>15105904.456963705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1954998.9430575529</v>
      </c>
      <c r="D8" s="52">
        <v>2004119.0864202632</v>
      </c>
      <c r="E8" s="52">
        <v>2086476.804259914</v>
      </c>
      <c r="F8" s="52">
        <v>2160475.9707365073</v>
      </c>
      <c r="G8" s="52">
        <v>2198374.3721986646</v>
      </c>
      <c r="H8" s="52">
        <v>2254798.379291838</v>
      </c>
      <c r="I8" s="52">
        <v>2519706.1484503653</v>
      </c>
      <c r="J8" s="52">
        <v>2418278.7717102272</v>
      </c>
      <c r="K8" s="52">
        <v>2603980.1194246486</v>
      </c>
      <c r="L8" s="52">
        <v>2828083.8709602263</v>
      </c>
      <c r="M8" s="52">
        <v>2638391.1876833327</v>
      </c>
      <c r="N8" s="52">
        <v>2561929.6625572331</v>
      </c>
      <c r="O8" s="52">
        <v>1888353.7757195737</v>
      </c>
      <c r="P8" s="52">
        <v>1845526.4152861163</v>
      </c>
      <c r="Q8" s="52">
        <v>2353689.9394629151</v>
      </c>
      <c r="R8" s="52">
        <v>1953928.0508373156</v>
      </c>
      <c r="S8" s="52">
        <v>1577072.7255690526</v>
      </c>
      <c r="T8" s="52">
        <v>1539670.1780823134</v>
      </c>
      <c r="U8" s="52">
        <v>1352261.8342529815</v>
      </c>
      <c r="V8" s="52">
        <v>1195909.9744451158</v>
      </c>
      <c r="W8" s="52">
        <v>1231891.6598982289</v>
      </c>
      <c r="X8" s="52">
        <v>1344656.8177989759</v>
      </c>
      <c r="Y8" s="52">
        <v>1186829.2156105805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1746866.5118102087</v>
      </c>
      <c r="D9" s="36">
        <v>1763523.1624986446</v>
      </c>
      <c r="E9" s="36">
        <v>1801327.9609421799</v>
      </c>
      <c r="F9" s="36">
        <v>1807488.1840562364</v>
      </c>
      <c r="G9" s="36">
        <v>1863294.5502632093</v>
      </c>
      <c r="H9" s="36">
        <v>1913336.4538996629</v>
      </c>
      <c r="I9" s="36">
        <v>2069725.7264849339</v>
      </c>
      <c r="J9" s="36">
        <v>2139335.3529916182</v>
      </c>
      <c r="K9" s="36">
        <v>2200863.3577786684</v>
      </c>
      <c r="L9" s="36">
        <v>2283525.8210334592</v>
      </c>
      <c r="M9" s="36">
        <v>2350336.7927632984</v>
      </c>
      <c r="N9" s="36">
        <v>2128711.1025796756</v>
      </c>
      <c r="O9" s="36">
        <v>1620468.0762447864</v>
      </c>
      <c r="P9" s="36">
        <v>1686535.6273182966</v>
      </c>
      <c r="Q9" s="36">
        <v>2017681.5387297664</v>
      </c>
      <c r="R9" s="36">
        <v>1679116.8808792774</v>
      </c>
      <c r="S9" s="36">
        <v>1338983.9743806832</v>
      </c>
      <c r="T9" s="36">
        <v>1269255.6678715311</v>
      </c>
      <c r="U9" s="36">
        <v>1100390.7127532735</v>
      </c>
      <c r="V9" s="36">
        <v>917431.23731448315</v>
      </c>
      <c r="W9" s="36">
        <v>757777.44287760928</v>
      </c>
      <c r="X9" s="36">
        <v>687168.75033796951</v>
      </c>
      <c r="Y9" s="36">
        <v>707388.65808101743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496.56565496739415</v>
      </c>
      <c r="C11" s="54">
        <v>498.92160927066828</v>
      </c>
      <c r="D11" s="54">
        <v>500.79427001164169</v>
      </c>
      <c r="E11" s="54">
        <v>502.46070959169441</v>
      </c>
      <c r="F11" s="54">
        <v>504.24813565606325</v>
      </c>
      <c r="G11" s="54">
        <v>505.93183804705376</v>
      </c>
      <c r="H11" s="54">
        <v>508.17724762880425</v>
      </c>
      <c r="I11" s="54">
        <v>509.91810319555736</v>
      </c>
      <c r="J11" s="54">
        <v>510.38816446958759</v>
      </c>
      <c r="K11" s="54">
        <v>509.98886621310174</v>
      </c>
      <c r="L11" s="54">
        <v>506.53170082238489</v>
      </c>
      <c r="M11" s="54">
        <v>525.94224187255941</v>
      </c>
      <c r="N11" s="54">
        <v>501.77445424000246</v>
      </c>
      <c r="O11" s="54">
        <v>516.85099667931115</v>
      </c>
      <c r="P11" s="54">
        <v>489.11528841664403</v>
      </c>
      <c r="Q11" s="54">
        <v>472.98590773834042</v>
      </c>
      <c r="R11" s="54">
        <v>501.95395244145993</v>
      </c>
      <c r="S11" s="54">
        <v>521.04836865127004</v>
      </c>
      <c r="T11" s="54">
        <v>545.33952540582493</v>
      </c>
      <c r="U11" s="54">
        <v>529.29369423285902</v>
      </c>
      <c r="V11" s="54">
        <v>558.87284401403519</v>
      </c>
      <c r="W11" s="54">
        <v>590.53130226549206</v>
      </c>
      <c r="X11" s="54">
        <v>574.73486669109138</v>
      </c>
      <c r="Y11" s="54">
        <v>560.5346485524185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76.627974902903105</v>
      </c>
      <c r="C13" s="35">
        <v>76.093422789209299</v>
      </c>
      <c r="D13" s="35">
        <v>75.098237462028493</v>
      </c>
      <c r="E13" s="35">
        <v>73.699729492093965</v>
      </c>
      <c r="F13" s="35">
        <v>72.026031525476995</v>
      </c>
      <c r="G13" s="35">
        <v>70.312627380990719</v>
      </c>
      <c r="H13" s="35">
        <v>68.67608876725518</v>
      </c>
      <c r="I13" s="35">
        <v>66.735460723779241</v>
      </c>
      <c r="J13" s="35">
        <v>64.684666076198695</v>
      </c>
      <c r="K13" s="35">
        <v>61.962302804392657</v>
      </c>
      <c r="L13" s="35">
        <v>58.362900238071695</v>
      </c>
      <c r="M13" s="35">
        <v>54.816023519790932</v>
      </c>
      <c r="N13" s="35">
        <v>51.558827972971585</v>
      </c>
      <c r="O13" s="35">
        <v>49.268749234528684</v>
      </c>
      <c r="P13" s="35">
        <v>47.047560044422859</v>
      </c>
      <c r="Q13" s="35">
        <v>43.973057306783979</v>
      </c>
      <c r="R13" s="35">
        <v>40.831274567744593</v>
      </c>
      <c r="S13" s="35">
        <v>37.885026851509124</v>
      </c>
      <c r="T13" s="35">
        <v>34.664156258117742</v>
      </c>
      <c r="U13" s="35">
        <v>31.669632669336284</v>
      </c>
      <c r="V13" s="35">
        <v>29.120808560119066</v>
      </c>
      <c r="W13" s="35">
        <v>26.852680890640531</v>
      </c>
      <c r="X13" s="35">
        <v>24.731351618962364</v>
      </c>
      <c r="Y13" s="35">
        <v>22.883198297452928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74.586786818890744</v>
      </c>
      <c r="D14" s="36">
        <v>72.73540787416232</v>
      </c>
      <c r="E14" s="36">
        <v>71.002199001319838</v>
      </c>
      <c r="F14" s="36">
        <v>69.239381001428939</v>
      </c>
      <c r="G14" s="36">
        <v>67.591592481778875</v>
      </c>
      <c r="H14" s="36">
        <v>65.941936966664301</v>
      </c>
      <c r="I14" s="36">
        <v>63.499048779808383</v>
      </c>
      <c r="J14" s="36">
        <v>60.940245343531522</v>
      </c>
      <c r="K14" s="36">
        <v>56.713850630611645</v>
      </c>
      <c r="L14" s="36">
        <v>51.569012862573096</v>
      </c>
      <c r="M14" s="36">
        <v>48.508395817868845</v>
      </c>
      <c r="N14" s="36">
        <v>46.021858588116835</v>
      </c>
      <c r="O14" s="36">
        <v>43.430088880272237</v>
      </c>
      <c r="P14" s="36">
        <v>40.126519211581481</v>
      </c>
      <c r="Q14" s="36">
        <v>36.241533586450615</v>
      </c>
      <c r="R14" s="36">
        <v>29.796602603205915</v>
      </c>
      <c r="S14" s="36">
        <v>23.586663119626959</v>
      </c>
      <c r="T14" s="36">
        <v>18.443388964829044</v>
      </c>
      <c r="U14" s="36">
        <v>14.719921435985668</v>
      </c>
      <c r="V14" s="36">
        <v>13.091900487647404</v>
      </c>
      <c r="W14" s="36">
        <v>12.306386458388559</v>
      </c>
      <c r="X14" s="36">
        <v>11.520872429129714</v>
      </c>
      <c r="Y14" s="36">
        <v>10.735358399870869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10.473195265133896</v>
      </c>
      <c r="C16" s="44">
        <f>C7/RES_summary!C$6</f>
        <v>10.701121447332158</v>
      </c>
      <c r="D16" s="44">
        <f>D7/RES_summary!D$6</f>
        <v>10.962643140183062</v>
      </c>
      <c r="E16" s="44">
        <f>E7/RES_summary!E$6</f>
        <v>11.298742427421212</v>
      </c>
      <c r="F16" s="44">
        <f>F7/RES_summary!F$6</f>
        <v>11.722960339423736</v>
      </c>
      <c r="G16" s="44">
        <f>G7/RES_summary!G$6</f>
        <v>12.1174341305663</v>
      </c>
      <c r="H16" s="44">
        <f>H7/RES_summary!H$6</f>
        <v>12.31466223656491</v>
      </c>
      <c r="I16" s="44">
        <f>I7/RES_summary!I$6</f>
        <v>12.774768393904376</v>
      </c>
      <c r="J16" s="44">
        <f>J7/RES_summary!J$6</f>
        <v>12.991340767510325</v>
      </c>
      <c r="K16" s="44">
        <f>K7/RES_summary!K$6</f>
        <v>13.145416778729142</v>
      </c>
      <c r="L16" s="44">
        <f>L7/RES_summary!L$6</f>
        <v>13.398884305428348</v>
      </c>
      <c r="M16" s="44">
        <f>M7/RES_summary!M$6</f>
        <v>13.641690284506813</v>
      </c>
      <c r="N16" s="44">
        <f>N7/RES_summary!N$6</f>
        <v>13.926418657803703</v>
      </c>
      <c r="O16" s="44">
        <f>O7/RES_summary!O$6</f>
        <v>14.162015921713976</v>
      </c>
      <c r="P16" s="44">
        <f>P7/RES_summary!P$6</f>
        <v>14.350412120097934</v>
      </c>
      <c r="Q16" s="44">
        <f>Q7/RES_summary!Q$6</f>
        <v>14.626604745812658</v>
      </c>
      <c r="R16" s="44">
        <f>R7/RES_summary!R$6</f>
        <v>14.844468657435783</v>
      </c>
      <c r="S16" s="44">
        <f>S7/RES_summary!S$6</f>
        <v>15.164862856777596</v>
      </c>
      <c r="T16" s="44">
        <f>T7/RES_summary!T$6</f>
        <v>15.442895769716699</v>
      </c>
      <c r="U16" s="44">
        <f>U7/RES_summary!U$6</f>
        <v>15.528827109122666</v>
      </c>
      <c r="V16" s="44">
        <f>V7/RES_summary!V$6</f>
        <v>15.820174082259319</v>
      </c>
      <c r="W16" s="44">
        <f>W7/RES_summary!W$6</f>
        <v>16.353610212300097</v>
      </c>
      <c r="X16" s="44">
        <f>X7/RES_summary!X$6</f>
        <v>16.832536077789193</v>
      </c>
      <c r="Y16" s="44">
        <f>Y7/RES_summary!Y$6</f>
        <v>17.268193054913915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802.5397439298838</v>
      </c>
      <c r="C17" s="52">
        <f t="shared" si="4"/>
        <v>814.28495861052124</v>
      </c>
      <c r="D17" s="52">
        <f t="shared" si="4"/>
        <v>823.2751777529453</v>
      </c>
      <c r="E17" s="52">
        <f t="shared" si="4"/>
        <v>832.71426050178843</v>
      </c>
      <c r="F17" s="52">
        <f t="shared" si="4"/>
        <v>844.35831097925052</v>
      </c>
      <c r="G17" s="52">
        <f t="shared" si="4"/>
        <v>852.00863083620754</v>
      </c>
      <c r="H17" s="52">
        <f t="shared" si="4"/>
        <v>845.72283689709695</v>
      </c>
      <c r="I17" s="52">
        <f t="shared" si="4"/>
        <v>852.53005440678191</v>
      </c>
      <c r="J17" s="52">
        <f t="shared" si="4"/>
        <v>840.34053942851222</v>
      </c>
      <c r="K17" s="52">
        <f t="shared" si="4"/>
        <v>814.52029493355906</v>
      </c>
      <c r="L17" s="52">
        <f t="shared" si="4"/>
        <v>781.9977480191792</v>
      </c>
      <c r="M17" s="52">
        <f t="shared" si="4"/>
        <v>747.78321548522888</v>
      </c>
      <c r="N17" s="52">
        <f t="shared" si="4"/>
        <v>718.02982385728296</v>
      </c>
      <c r="O17" s="52">
        <f t="shared" si="4"/>
        <v>697.74481110232853</v>
      </c>
      <c r="P17" s="52">
        <f t="shared" si="4"/>
        <v>675.15187588252104</v>
      </c>
      <c r="Q17" s="52">
        <f t="shared" si="4"/>
        <v>643.17652869129847</v>
      </c>
      <c r="R17" s="52">
        <f t="shared" ref="R17:V17" si="5">R13*R16</f>
        <v>606.11857556403947</v>
      </c>
      <c r="S17" s="52">
        <f t="shared" si="5"/>
        <v>574.52123652847263</v>
      </c>
      <c r="T17" s="52">
        <f t="shared" si="5"/>
        <v>535.31495203928512</v>
      </c>
      <c r="U17" s="52">
        <f t="shared" si="5"/>
        <v>491.79225033154614</v>
      </c>
      <c r="V17" s="52">
        <f t="shared" si="5"/>
        <v>460.69626083723097</v>
      </c>
      <c r="W17" s="52">
        <f t="shared" ref="W17:Y17" si="6">W13*W16</f>
        <v>439.13827644081465</v>
      </c>
      <c r="X17" s="52">
        <f t="shared" si="6"/>
        <v>416.29136837867418</v>
      </c>
      <c r="Y17" s="52">
        <f t="shared" si="6"/>
        <v>395.1514859142946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398.51367358190754</v>
      </c>
      <c r="C18" s="52">
        <f>C3*11630*1000/RES_summary!C$6</f>
        <v>406.26436195486076</v>
      </c>
      <c r="D18" s="52">
        <f>D3*11630*1000/RES_summary!D$6</f>
        <v>412.29149166149085</v>
      </c>
      <c r="E18" s="52">
        <f>E3*11630*1000/RES_summary!E$6</f>
        <v>418.40619821885161</v>
      </c>
      <c r="F18" s="52">
        <f>F3*11630*1000/RES_summary!F$6</f>
        <v>425.76610413698961</v>
      </c>
      <c r="G18" s="52">
        <f>G3*11630*1000/RES_summary!G$6</f>
        <v>431.05829263091607</v>
      </c>
      <c r="H18" s="52">
        <f>H3*11630*1000/RES_summary!H$6</f>
        <v>429.77710351119089</v>
      </c>
      <c r="I18" s="52">
        <f>I3*11630*1000/RES_summary!I$6</f>
        <v>434.72050826031153</v>
      </c>
      <c r="J18" s="52">
        <f>J3*11630*1000/RES_summary!J$6</f>
        <v>428.8998654483014</v>
      </c>
      <c r="K18" s="52">
        <f>K3*11630*1000/RES_summary!K$6</f>
        <v>415.39628172072707</v>
      </c>
      <c r="L18" s="52">
        <f>L3*11630*1000/RES_summary!L$6</f>
        <v>396.10664934342958</v>
      </c>
      <c r="M18" s="52">
        <f>M3*11630*1000/RES_summary!M$6</f>
        <v>393.29078078697239</v>
      </c>
      <c r="N18" s="52">
        <f>N3*11630*1000/RES_summary!N$6</f>
        <v>360.28902299403325</v>
      </c>
      <c r="O18" s="52">
        <f>O3*11630*1000/RES_summary!O$6</f>
        <v>360.63010104605627</v>
      </c>
      <c r="P18" s="52">
        <f>P3*11630*1000/RES_summary!P$6</f>
        <v>330.22710449731755</v>
      </c>
      <c r="Q18" s="52">
        <f>Q3*11630*1000/RES_summary!Q$6</f>
        <v>304.21343425904854</v>
      </c>
      <c r="R18" s="52">
        <f>R3*11630*1000/RES_summary!R$6</f>
        <v>304.24361465255726</v>
      </c>
      <c r="S18" s="52">
        <f>S3*11630*1000/RES_summary!S$6</f>
        <v>299.35335304867112</v>
      </c>
      <c r="T18" s="52">
        <f>T3*11630*1000/RES_summary!T$6</f>
        <v>291.92840188774568</v>
      </c>
      <c r="U18" s="52">
        <f>U3*11630*1000/RES_summary!U$6</f>
        <v>260.30253697307501</v>
      </c>
      <c r="V18" s="52">
        <f>V3*11630*1000/RES_summary!V$6</f>
        <v>257.47062952073503</v>
      </c>
      <c r="W18" s="52">
        <f>W3*11630*1000/RES_summary!W$6</f>
        <v>259.32489826121798</v>
      </c>
      <c r="X18" s="52">
        <f>X3*11630*1000/RES_summary!X$6</f>
        <v>239.25716410976932</v>
      </c>
      <c r="Y18" s="52">
        <f>Y3*11630*1000/RES_summary!Y$6</f>
        <v>221.4960992819351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144.31032527694489</v>
      </c>
      <c r="D19" s="36">
        <v>146.93184280625056</v>
      </c>
      <c r="E19" s="36">
        <v>150.17584714991898</v>
      </c>
      <c r="F19" s="36">
        <v>154.75037611195532</v>
      </c>
      <c r="G19" s="36">
        <v>158.8068326780176</v>
      </c>
      <c r="H19" s="36">
        <v>162.86504235577206</v>
      </c>
      <c r="I19" s="36">
        <v>166.03079459142253</v>
      </c>
      <c r="J19" s="36">
        <v>167.72765749194872</v>
      </c>
      <c r="K19" s="36">
        <v>171.38867669823415</v>
      </c>
      <c r="L19" s="36">
        <v>174.33110546629086</v>
      </c>
      <c r="M19" s="36">
        <v>172.11736076680373</v>
      </c>
      <c r="N19" s="36">
        <v>176.36414048505031</v>
      </c>
      <c r="O19" s="36">
        <v>176.54107307861872</v>
      </c>
      <c r="P19" s="36">
        <v>177.40498744399579</v>
      </c>
      <c r="Q19" s="36">
        <v>182.23735068846372</v>
      </c>
      <c r="R19" s="36">
        <v>184.42151641644827</v>
      </c>
      <c r="S19" s="36">
        <v>185.87916364158929</v>
      </c>
      <c r="T19" s="36">
        <v>189.44911115414359</v>
      </c>
      <c r="U19" s="36">
        <v>191.5196628150257</v>
      </c>
      <c r="V19" s="36">
        <v>191.61698363209393</v>
      </c>
      <c r="W19" s="36">
        <v>196.43502038189348</v>
      </c>
      <c r="X19" s="36">
        <v>203.84925739725423</v>
      </c>
      <c r="Y19" s="36">
        <v>205.48805472350057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8.2910084759643912</v>
      </c>
      <c r="C3" s="49">
        <f t="shared" ref="C3:W3" si="0">C5*C11/11630</f>
        <v>8.8680876959512265</v>
      </c>
      <c r="D3" s="49">
        <f t="shared" si="0"/>
        <v>9.34223883391806</v>
      </c>
      <c r="E3" s="49">
        <f t="shared" si="0"/>
        <v>9.8522959891568753</v>
      </c>
      <c r="F3" s="49">
        <f t="shared" si="0"/>
        <v>10.158746354801384</v>
      </c>
      <c r="G3" s="49">
        <f t="shared" si="0"/>
        <v>10.397468611004284</v>
      </c>
      <c r="H3" s="49">
        <f t="shared" si="0"/>
        <v>10.711964018754211</v>
      </c>
      <c r="I3" s="49">
        <f t="shared" si="0"/>
        <v>11.019790256575408</v>
      </c>
      <c r="J3" s="49">
        <f t="shared" si="0"/>
        <v>11.204496187078604</v>
      </c>
      <c r="K3" s="49">
        <f t="shared" si="0"/>
        <v>11.458585594640073</v>
      </c>
      <c r="L3" s="49">
        <f t="shared" si="0"/>
        <v>12.540009362420035</v>
      </c>
      <c r="M3" s="49">
        <f t="shared" si="0"/>
        <v>13.291780832790117</v>
      </c>
      <c r="N3" s="49">
        <f t="shared" si="0"/>
        <v>12.997784461246576</v>
      </c>
      <c r="O3" s="49">
        <f t="shared" si="0"/>
        <v>13.736984266227235</v>
      </c>
      <c r="P3" s="49">
        <f t="shared" si="0"/>
        <v>13.073069477095205</v>
      </c>
      <c r="Q3" s="49">
        <f t="shared" si="0"/>
        <v>12.828726481173211</v>
      </c>
      <c r="R3" s="49">
        <f t="shared" si="0"/>
        <v>14.339703213027725</v>
      </c>
      <c r="S3" s="49">
        <f t="shared" si="0"/>
        <v>14.952429379266531</v>
      </c>
      <c r="T3" s="49">
        <f t="shared" si="0"/>
        <v>15.944055690956576</v>
      </c>
      <c r="U3" s="49">
        <f t="shared" si="0"/>
        <v>15.962452684431314</v>
      </c>
      <c r="V3" s="49">
        <f t="shared" si="0"/>
        <v>17.426821285796908</v>
      </c>
      <c r="W3" s="49">
        <f t="shared" si="0"/>
        <v>18.628036352892678</v>
      </c>
      <c r="X3" s="49">
        <f t="shared" ref="X3:Y3" si="1">X5*X11/11630</f>
        <v>18.474377367470559</v>
      </c>
      <c r="Y3" s="49">
        <f t="shared" si="1"/>
        <v>18.161855322764143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2734.3242521543907</v>
      </c>
      <c r="C5" s="49">
        <f t="shared" ref="C5:W5" si="2">C7*C13/1000000</f>
        <v>2901.4428121306196</v>
      </c>
      <c r="D5" s="49">
        <f t="shared" si="2"/>
        <v>3039.5495772233394</v>
      </c>
      <c r="E5" s="49">
        <f t="shared" si="2"/>
        <v>3192.8124648577418</v>
      </c>
      <c r="F5" s="49">
        <f t="shared" si="2"/>
        <v>3281.767469547543</v>
      </c>
      <c r="G5" s="49">
        <f t="shared" si="2"/>
        <v>3352.1489355081167</v>
      </c>
      <c r="H5" s="49">
        <f t="shared" si="2"/>
        <v>3445.7027432786635</v>
      </c>
      <c r="I5" s="49">
        <f t="shared" si="2"/>
        <v>3542.9105521301503</v>
      </c>
      <c r="J5" s="49">
        <f t="shared" si="2"/>
        <v>3611.9547105044194</v>
      </c>
      <c r="K5" s="49">
        <f t="shared" si="2"/>
        <v>3712.4584648185364</v>
      </c>
      <c r="L5" s="49">
        <f t="shared" si="2"/>
        <v>4110.3812549324302</v>
      </c>
      <c r="M5" s="49">
        <f t="shared" si="2"/>
        <v>4199.9215252499935</v>
      </c>
      <c r="N5" s="49">
        <f t="shared" si="2"/>
        <v>4310.9040415706122</v>
      </c>
      <c r="O5" s="49">
        <f t="shared" si="2"/>
        <v>4431.3600935199756</v>
      </c>
      <c r="P5" s="49">
        <f t="shared" si="2"/>
        <v>4466.4265728970886</v>
      </c>
      <c r="Q5" s="49">
        <f t="shared" si="2"/>
        <v>4544.4432113002958</v>
      </c>
      <c r="R5" s="49">
        <f t="shared" si="2"/>
        <v>4720.8486557807182</v>
      </c>
      <c r="S5" s="49">
        <f t="shared" si="2"/>
        <v>4826.2736368111609</v>
      </c>
      <c r="T5" s="49">
        <f t="shared" si="2"/>
        <v>4966.7999702123552</v>
      </c>
      <c r="U5" s="49">
        <f t="shared" si="2"/>
        <v>5125.1642878318726</v>
      </c>
      <c r="V5" s="49">
        <f t="shared" si="2"/>
        <v>5297.5488554731555</v>
      </c>
      <c r="W5" s="49">
        <f t="shared" si="2"/>
        <v>5335.6570155872669</v>
      </c>
      <c r="X5" s="49">
        <f t="shared" ref="X5:Y5" si="3">X7*X13/1000000</f>
        <v>5464.0274478091342</v>
      </c>
      <c r="Y5" s="49">
        <f t="shared" si="3"/>
        <v>5522.3988416736229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274413.1706591227</v>
      </c>
      <c r="C7" s="35">
        <v>295497.14202429907</v>
      </c>
      <c r="D7" s="35">
        <v>314494.34759946686</v>
      </c>
      <c r="E7" s="35">
        <v>335970.01547253277</v>
      </c>
      <c r="F7" s="35">
        <v>350562.27560409409</v>
      </c>
      <c r="G7" s="35">
        <v>363294.3399800873</v>
      </c>
      <c r="H7" s="35">
        <v>379078.42177472595</v>
      </c>
      <c r="I7" s="35">
        <v>395741.80264725757</v>
      </c>
      <c r="J7" s="35">
        <v>409530.13252989639</v>
      </c>
      <c r="K7" s="35">
        <v>425895.85187032481</v>
      </c>
      <c r="L7" s="35">
        <v>480148.51096678048</v>
      </c>
      <c r="M7" s="35">
        <v>497914.11864299851</v>
      </c>
      <c r="N7" s="35">
        <v>519223.94702840759</v>
      </c>
      <c r="O7" s="35">
        <v>541706.450731555</v>
      </c>
      <c r="P7" s="35">
        <v>555519.52970488777</v>
      </c>
      <c r="Q7" s="35">
        <v>575147.79513290618</v>
      </c>
      <c r="R7" s="35">
        <v>608696.01450893667</v>
      </c>
      <c r="S7" s="35">
        <v>636483.34496641986</v>
      </c>
      <c r="T7" s="35">
        <v>674383.14630610601</v>
      </c>
      <c r="U7" s="35">
        <v>709432.188538566</v>
      </c>
      <c r="V7" s="35">
        <v>746175.64390114078</v>
      </c>
      <c r="W7" s="35">
        <v>763261.12555146962</v>
      </c>
      <c r="X7" s="35">
        <v>791455.50522652071</v>
      </c>
      <c r="Y7" s="35">
        <v>810624.26280869136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53368.364221213735</v>
      </c>
      <c r="D8" s="52">
        <v>51838.335302197956</v>
      </c>
      <c r="E8" s="52">
        <v>54883.135269372608</v>
      </c>
      <c r="F8" s="52">
        <v>48575.831558969046</v>
      </c>
      <c r="G8" s="52">
        <v>47301.674614972319</v>
      </c>
      <c r="H8" s="52">
        <v>50949.83694864565</v>
      </c>
      <c r="I8" s="52">
        <v>52435.561322434514</v>
      </c>
      <c r="J8" s="52">
        <v>50177.393292090506</v>
      </c>
      <c r="K8" s="52">
        <v>69734.083561642154</v>
      </c>
      <c r="L8" s="52">
        <v>106090.99439865362</v>
      </c>
      <c r="M8" s="52">
        <v>72648.742945590639</v>
      </c>
      <c r="N8" s="52">
        <v>69885.659944378131</v>
      </c>
      <c r="O8" s="52">
        <v>69784.178318119724</v>
      </c>
      <c r="P8" s="52">
        <v>64762.91592197842</v>
      </c>
      <c r="Q8" s="52">
        <v>72063.826750452921</v>
      </c>
      <c r="R8" s="52">
        <v>83725.612668121001</v>
      </c>
      <c r="S8" s="52">
        <v>97521.414019125397</v>
      </c>
      <c r="T8" s="52">
        <v>143990.79573833977</v>
      </c>
      <c r="U8" s="52">
        <v>107697.78517805063</v>
      </c>
      <c r="V8" s="52">
        <v>106629.11530695285</v>
      </c>
      <c r="W8" s="52">
        <v>86869.65996844857</v>
      </c>
      <c r="X8" s="52">
        <v>92957.295597029501</v>
      </c>
      <c r="Y8" s="52">
        <v>91232.584332623635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32284.392856037361</v>
      </c>
      <c r="D9" s="36">
        <v>32841.129727030173</v>
      </c>
      <c r="E9" s="36">
        <v>33407.467396306689</v>
      </c>
      <c r="F9" s="36">
        <v>33983.571427407733</v>
      </c>
      <c r="G9" s="36">
        <v>34569.610238979105</v>
      </c>
      <c r="H9" s="36">
        <v>35165.755154006998</v>
      </c>
      <c r="I9" s="36">
        <v>35772.180449902895</v>
      </c>
      <c r="J9" s="36">
        <v>36389.063409451686</v>
      </c>
      <c r="K9" s="36">
        <v>53368.364221213735</v>
      </c>
      <c r="L9" s="36">
        <v>51838.335302197956</v>
      </c>
      <c r="M9" s="36">
        <v>54883.135269372608</v>
      </c>
      <c r="N9" s="36">
        <v>48575.831558969105</v>
      </c>
      <c r="O9" s="36">
        <v>47301.674614972319</v>
      </c>
      <c r="P9" s="36">
        <v>50949.83694864565</v>
      </c>
      <c r="Q9" s="36">
        <v>52435.561322434573</v>
      </c>
      <c r="R9" s="36">
        <v>50177.393292090506</v>
      </c>
      <c r="S9" s="36">
        <v>69734.083561642212</v>
      </c>
      <c r="T9" s="36">
        <v>106090.99439865362</v>
      </c>
      <c r="U9" s="36">
        <v>72648.742945590639</v>
      </c>
      <c r="V9" s="36">
        <v>69885.659944378072</v>
      </c>
      <c r="W9" s="36">
        <v>69784.178318119724</v>
      </c>
      <c r="X9" s="36">
        <v>64762.91592197842</v>
      </c>
      <c r="Y9" s="36">
        <v>72063.826750452979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35.264445502208623</v>
      </c>
      <c r="C11" s="54">
        <v>35.546404524229409</v>
      </c>
      <c r="D11" s="54">
        <v>35.745505996227301</v>
      </c>
      <c r="E11" s="54">
        <v>35.88754542118081</v>
      </c>
      <c r="F11" s="54">
        <v>36.000789575328717</v>
      </c>
      <c r="G11" s="54">
        <v>36.073146591158384</v>
      </c>
      <c r="H11" s="54">
        <v>36.15522023225099</v>
      </c>
      <c r="I11" s="54">
        <v>36.173693577140014</v>
      </c>
      <c r="J11" s="54">
        <v>36.076944784705304</v>
      </c>
      <c r="K11" s="54">
        <v>35.896253581971834</v>
      </c>
      <c r="L11" s="54">
        <v>35.480968756836752</v>
      </c>
      <c r="M11" s="54">
        <v>36.806261773223902</v>
      </c>
      <c r="N11" s="54">
        <v>35.065552799737873</v>
      </c>
      <c r="O11" s="54">
        <v>36.052391059314523</v>
      </c>
      <c r="P11" s="54">
        <v>34.040590511711606</v>
      </c>
      <c r="Q11" s="54">
        <v>32.830884233528487</v>
      </c>
      <c r="R11" s="54">
        <v>35.326433979894759</v>
      </c>
      <c r="S11" s="54">
        <v>36.031266929110068</v>
      </c>
      <c r="T11" s="54">
        <v>37.333769992331092</v>
      </c>
      <c r="U11" s="54">
        <v>36.221926614272483</v>
      </c>
      <c r="V11" s="54">
        <v>38.258058034599479</v>
      </c>
      <c r="W11" s="54">
        <v>40.603071402687789</v>
      </c>
      <c r="X11" s="54">
        <v>39.322095438929765</v>
      </c>
      <c r="Y11" s="54">
        <v>38.248301772375015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9964.2602634076229</v>
      </c>
      <c r="C13" s="35">
        <v>9818.8523660646115</v>
      </c>
      <c r="D13" s="35">
        <v>9664.8782416097456</v>
      </c>
      <c r="E13" s="35">
        <v>9503.2661184574372</v>
      </c>
      <c r="F13" s="35">
        <v>9361.4393160027066</v>
      </c>
      <c r="G13" s="35">
        <v>9227.0882494119032</v>
      </c>
      <c r="H13" s="35">
        <v>9089.6831509083713</v>
      </c>
      <c r="I13" s="35">
        <v>8952.5810223493263</v>
      </c>
      <c r="J13" s="35">
        <v>8819.7532332757964</v>
      </c>
      <c r="K13" s="35">
        <v>8716.8223135192493</v>
      </c>
      <c r="L13" s="35">
        <v>8560.6456357766583</v>
      </c>
      <c r="M13" s="35">
        <v>8435.0320024994362</v>
      </c>
      <c r="N13" s="35">
        <v>8302.5909460504045</v>
      </c>
      <c r="O13" s="35">
        <v>8180.3716524615575</v>
      </c>
      <c r="P13" s="35">
        <v>8040.0892031101366</v>
      </c>
      <c r="Q13" s="35">
        <v>7901.3485746740243</v>
      </c>
      <c r="R13" s="35">
        <v>7755.6753178172939</v>
      </c>
      <c r="S13" s="35">
        <v>7582.7178746771287</v>
      </c>
      <c r="T13" s="35">
        <v>7364.9526940548712</v>
      </c>
      <c r="U13" s="35">
        <v>7224.3187870989304</v>
      </c>
      <c r="V13" s="35">
        <v>7099.6003404461389</v>
      </c>
      <c r="W13" s="35">
        <v>6990.6049672478221</v>
      </c>
      <c r="X13" s="35">
        <v>6903.7708522164967</v>
      </c>
      <c r="Y13" s="35">
        <v>6812.5259692318368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9159.1462465245131</v>
      </c>
      <c r="D14" s="36">
        <v>8976.8378232904088</v>
      </c>
      <c r="E14" s="36">
        <v>8857.7954799130712</v>
      </c>
      <c r="F14" s="36">
        <v>8802.2405659393771</v>
      </c>
      <c r="G14" s="36">
        <v>8770.1347354626996</v>
      </c>
      <c r="H14" s="36">
        <v>8713.5616338050295</v>
      </c>
      <c r="I14" s="36">
        <v>8651.5928046298395</v>
      </c>
      <c r="J14" s="36">
        <v>8602.1658083168641</v>
      </c>
      <c r="K14" s="36">
        <v>8450.8518224530908</v>
      </c>
      <c r="L14" s="36">
        <v>8137.0442801884983</v>
      </c>
      <c r="M14" s="36">
        <v>7924.2094837239192</v>
      </c>
      <c r="N14" s="36">
        <v>7706.2829745308454</v>
      </c>
      <c r="O14" s="36">
        <v>7670.766131191871</v>
      </c>
      <c r="P14" s="36">
        <v>7396.532676795201</v>
      </c>
      <c r="Q14" s="36">
        <v>7377.7342589396458</v>
      </c>
      <c r="R14" s="36">
        <v>7262.2902601897067</v>
      </c>
      <c r="S14" s="36">
        <v>7123.9470343220728</v>
      </c>
      <c r="T14" s="36">
        <v>6971.2334556186761</v>
      </c>
      <c r="U14" s="36">
        <v>6815.8149606886336</v>
      </c>
      <c r="V14" s="36">
        <v>6667.4400982124462</v>
      </c>
      <c r="W14" s="36">
        <v>6600.7656972303221</v>
      </c>
      <c r="X14" s="36">
        <v>6534.0912962481971</v>
      </c>
      <c r="Y14" s="36">
        <v>6467.416895266073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0.39602717600156251</v>
      </c>
      <c r="C16" s="44">
        <f>C7/RES_summary!C$6</f>
        <v>0.42358744337677584</v>
      </c>
      <c r="D16" s="44">
        <f>D7/RES_summary!D$6</f>
        <v>0.44741702377607812</v>
      </c>
      <c r="E16" s="44">
        <f>E7/RES_summary!E$6</f>
        <v>0.47504452592763236</v>
      </c>
      <c r="F16" s="44">
        <f>F7/RES_summary!F$6</f>
        <v>0.49253084353802506</v>
      </c>
      <c r="G16" s="44">
        <f>G7/RES_summary!G$6</f>
        <v>0.5072250184367052</v>
      </c>
      <c r="H16" s="44">
        <f>H7/RES_summary!H$6</f>
        <v>0.51751602981412315</v>
      </c>
      <c r="I16" s="44">
        <f>I7/RES_summary!I$6</f>
        <v>0.53382101369045909</v>
      </c>
      <c r="J16" s="44">
        <f>J7/RES_summary!J$6</f>
        <v>0.54571202187737289</v>
      </c>
      <c r="K16" s="44">
        <f>K7/RES_summary!K$6</f>
        <v>0.55144927027793467</v>
      </c>
      <c r="L16" s="44">
        <f>L7/RES_summary!L$6</f>
        <v>0.60142381999789629</v>
      </c>
      <c r="M16" s="44">
        <f>M7/RES_summary!M$6</f>
        <v>0.61832791517139019</v>
      </c>
      <c r="N16" s="44">
        <f>N7/RES_summary!N$6</f>
        <v>0.6332748471812002</v>
      </c>
      <c r="O16" s="44">
        <f>O7/RES_summary!O$6</f>
        <v>0.65647144526406387</v>
      </c>
      <c r="P16" s="44">
        <f>P7/RES_summary!P$6</f>
        <v>0.67301030342537216</v>
      </c>
      <c r="Q16" s="44">
        <f>Q7/RES_summary!Q$6</f>
        <v>0.69061022865080579</v>
      </c>
      <c r="R16" s="44">
        <f>R7/RES_summary!R$6</f>
        <v>0.72541447872060294</v>
      </c>
      <c r="S16" s="44">
        <f>S7/RES_summary!S$6</f>
        <v>0.7603677874766237</v>
      </c>
      <c r="T16" s="44">
        <f>T7/RES_summary!T$6</f>
        <v>0.8033028032991818</v>
      </c>
      <c r="U16" s="44">
        <f>U7/RES_summary!U$6</f>
        <v>0.83356012785833411</v>
      </c>
      <c r="V16" s="44">
        <f>V7/RES_summary!V$6</f>
        <v>0.87474988030838907</v>
      </c>
      <c r="W16" s="44">
        <f>W7/RES_summary!W$6</f>
        <v>0.89355691409389981</v>
      </c>
      <c r="X16" s="44">
        <f>X7/RES_summary!X$6</f>
        <v>0.91082871685791966</v>
      </c>
      <c r="Y16" s="44">
        <f>Y7/RES_summary!Y$6</f>
        <v>0.92665859929524308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3946.1178530619063</v>
      </c>
      <c r="C17" s="52">
        <f t="shared" si="4"/>
        <v>4159.1425706353148</v>
      </c>
      <c r="D17" s="52">
        <f t="shared" si="4"/>
        <v>4324.2310580192079</v>
      </c>
      <c r="E17" s="52">
        <f t="shared" si="4"/>
        <v>4514.474548006744</v>
      </c>
      <c r="F17" s="52">
        <f t="shared" si="4"/>
        <v>4610.7976030408454</v>
      </c>
      <c r="G17" s="52">
        <f t="shared" si="4"/>
        <v>4680.2100074250584</v>
      </c>
      <c r="H17" s="52">
        <f t="shared" si="4"/>
        <v>4704.0567365264296</v>
      </c>
      <c r="I17" s="52">
        <f t="shared" si="4"/>
        <v>4779.0758764964839</v>
      </c>
      <c r="J17" s="52">
        <f t="shared" si="4"/>
        <v>4813.0453693904319</v>
      </c>
      <c r="K17" s="52">
        <f t="shared" si="4"/>
        <v>4806.8853039326086</v>
      </c>
      <c r="L17" s="52">
        <f t="shared" si="4"/>
        <v>5148.5761999171173</v>
      </c>
      <c r="M17" s="52">
        <f t="shared" si="4"/>
        <v>5215.6157525094332</v>
      </c>
      <c r="N17" s="52">
        <f t="shared" si="4"/>
        <v>5257.8220125680864</v>
      </c>
      <c r="O17" s="52">
        <f t="shared" si="4"/>
        <v>5370.1804014886175</v>
      </c>
      <c r="P17" s="52">
        <f t="shared" si="4"/>
        <v>5411.0628741522114</v>
      </c>
      <c r="Q17" s="52">
        <f t="shared" si="4"/>
        <v>5456.7521458053461</v>
      </c>
      <c r="R17" s="52">
        <f t="shared" ref="R17:V17" si="5">R13*R16</f>
        <v>5626.079167800679</v>
      </c>
      <c r="S17" s="52">
        <f t="shared" si="5"/>
        <v>5765.6544134276946</v>
      </c>
      <c r="T17" s="52">
        <f t="shared" si="5"/>
        <v>5916.2871453001389</v>
      </c>
      <c r="U17" s="52">
        <f t="shared" si="5"/>
        <v>6021.9040918635501</v>
      </c>
      <c r="V17" s="52">
        <f t="shared" si="5"/>
        <v>6210.3745480426587</v>
      </c>
      <c r="W17" s="52">
        <f t="shared" ref="W17:Y17" si="6">W13*W16</f>
        <v>6246.5034021834517</v>
      </c>
      <c r="X17" s="52">
        <f t="shared" si="6"/>
        <v>6288.1527468054583</v>
      </c>
      <c r="Y17" s="52">
        <f t="shared" si="6"/>
        <v>6312.8857723108422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139.15765797459409</v>
      </c>
      <c r="C18" s="36">
        <f>C3*11630*1000/RES_summary!C$6</f>
        <v>147.84256428974629</v>
      </c>
      <c r="D18" s="36">
        <f>D3*11630*1000/RES_summary!D$6</f>
        <v>154.5718272134979</v>
      </c>
      <c r="E18" s="36">
        <f>E3*11630*1000/RES_summary!E$6</f>
        <v>162.01341039435673</v>
      </c>
      <c r="F18" s="36">
        <f>F3*11630*1000/RES_summary!F$6</f>
        <v>165.99235428150348</v>
      </c>
      <c r="G18" s="36">
        <f>G3*11630*1000/RES_summary!G$6</f>
        <v>168.8299016752506</v>
      </c>
      <c r="H18" s="36">
        <f>H3*11630*1000/RES_summary!H$6</f>
        <v>170.07620729411693</v>
      </c>
      <c r="I18" s="36">
        <f>I3*11630*1000/RES_summary!I$6</f>
        <v>172.87682633828564</v>
      </c>
      <c r="J18" s="36">
        <f>J3*11630*1000/RES_summary!J$6</f>
        <v>173.63997203778018</v>
      </c>
      <c r="K18" s="36">
        <f>K3*11630*1000/RES_summary!K$6</f>
        <v>172.5491738094187</v>
      </c>
      <c r="L18" s="36">
        <f>L3*11630*1000/RES_summary!L$6</f>
        <v>182.67647129145254</v>
      </c>
      <c r="M18" s="36">
        <f>M3*11630*1000/RES_summary!M$6</f>
        <v>191.96731869541239</v>
      </c>
      <c r="N18" s="36">
        <f>N3*11630*1000/RES_summary!N$6</f>
        <v>184.36843539333032</v>
      </c>
      <c r="O18" s="36">
        <f>O3*11630*1000/RES_summary!O$6</f>
        <v>193.60784389353429</v>
      </c>
      <c r="P18" s="36">
        <f>P3*11630*1000/RES_summary!P$6</f>
        <v>184.19577553214071</v>
      </c>
      <c r="Q18" s="36">
        <f>Q3*11630*1000/RES_summary!Q$6</f>
        <v>179.14999798999347</v>
      </c>
      <c r="R18" s="36">
        <f>R3*11630*1000/RES_summary!R$6</f>
        <v>198.74931428697198</v>
      </c>
      <c r="S18" s="36">
        <f>S3*11630*1000/RES_summary!S$6</f>
        <v>207.7438331912148</v>
      </c>
      <c r="T18" s="36">
        <f>T3*11630*1000/RES_summary!T$6</f>
        <v>220.87730349122049</v>
      </c>
      <c r="U18" s="36">
        <f>U3*11630*1000/RES_summary!U$6</f>
        <v>218.12496809366868</v>
      </c>
      <c r="V18" s="36">
        <f>V3*11630*1000/RES_summary!V$6</f>
        <v>237.59686987561551</v>
      </c>
      <c r="W18" s="36">
        <f>W3*11630*1000/RES_summary!W$6</f>
        <v>253.62722365598691</v>
      </c>
      <c r="X18" s="36">
        <f>X3*11630*1000/RES_summary!X$6</f>
        <v>247.26334244445255</v>
      </c>
      <c r="Y18" s="36">
        <f>Y3*11630*1000/RES_summary!Y$6</f>
        <v>241.45716007387782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17916</v>
      </c>
      <c r="C24" s="120">
        <v>18260</v>
      </c>
      <c r="D24" s="120">
        <v>18512</v>
      </c>
      <c r="E24" s="120">
        <v>18594</v>
      </c>
      <c r="F24" s="120">
        <v>18423</v>
      </c>
      <c r="G24" s="120">
        <v>16545</v>
      </c>
      <c r="H24" s="120">
        <v>14710</v>
      </c>
      <c r="I24" s="120">
        <v>14317</v>
      </c>
      <c r="J24" s="120">
        <v>14179</v>
      </c>
      <c r="K24" s="120">
        <v>13775</v>
      </c>
      <c r="L24" s="120">
        <v>13432</v>
      </c>
      <c r="M24" s="120">
        <v>13247</v>
      </c>
      <c r="N24" s="120">
        <v>12240</v>
      </c>
      <c r="O24" s="120">
        <v>11949</v>
      </c>
      <c r="P24" s="120">
        <v>11791</v>
      </c>
      <c r="Q24" s="120">
        <v>12042</v>
      </c>
      <c r="R24" s="120">
        <v>12493</v>
      </c>
      <c r="S24" s="120">
        <v>12644</v>
      </c>
      <c r="T24" s="120">
        <v>12811</v>
      </c>
      <c r="U24" s="120">
        <v>11918</v>
      </c>
      <c r="V24" s="120">
        <v>11679</v>
      </c>
      <c r="W24" s="120">
        <v>11152</v>
      </c>
      <c r="X24" s="120">
        <v>12377</v>
      </c>
      <c r="Y24" s="120">
        <v>12709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17916</v>
      </c>
      <c r="C26" s="52">
        <v>18260</v>
      </c>
      <c r="D26" s="52">
        <v>18512</v>
      </c>
      <c r="E26" s="52">
        <v>18594</v>
      </c>
      <c r="F26" s="52">
        <v>18423</v>
      </c>
      <c r="G26" s="52">
        <v>16545</v>
      </c>
      <c r="H26" s="52">
        <v>14710</v>
      </c>
      <c r="I26" s="52">
        <v>14317</v>
      </c>
      <c r="J26" s="52">
        <v>14179</v>
      </c>
      <c r="K26" s="52">
        <v>13775</v>
      </c>
      <c r="L26" s="52">
        <v>13432</v>
      </c>
      <c r="M26" s="52">
        <v>13247</v>
      </c>
      <c r="N26" s="52">
        <v>12240</v>
      </c>
      <c r="O26" s="52">
        <v>11949</v>
      </c>
      <c r="P26" s="52">
        <v>11791</v>
      </c>
      <c r="Q26" s="52">
        <v>12042</v>
      </c>
      <c r="R26" s="52">
        <v>12493</v>
      </c>
      <c r="S26" s="52">
        <v>12644</v>
      </c>
      <c r="T26" s="52">
        <v>12811</v>
      </c>
      <c r="U26" s="52">
        <v>11918</v>
      </c>
      <c r="V26" s="52">
        <v>11679</v>
      </c>
      <c r="W26" s="52">
        <v>11152</v>
      </c>
      <c r="X26" s="52">
        <v>12377</v>
      </c>
      <c r="Y26" s="52">
        <v>12709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311</v>
      </c>
      <c r="C29" s="52">
        <v>391</v>
      </c>
      <c r="D29" s="52">
        <v>494</v>
      </c>
      <c r="E29" s="52">
        <v>588</v>
      </c>
      <c r="F29" s="52">
        <v>681</v>
      </c>
      <c r="G29" s="52">
        <v>722</v>
      </c>
      <c r="H29" s="52">
        <v>698</v>
      </c>
      <c r="I29" s="52">
        <v>693</v>
      </c>
      <c r="J29" s="52">
        <v>785</v>
      </c>
      <c r="K29" s="52">
        <v>879</v>
      </c>
      <c r="L29" s="52">
        <v>1093</v>
      </c>
      <c r="M29" s="52">
        <v>1368</v>
      </c>
      <c r="N29" s="52">
        <v>1586</v>
      </c>
      <c r="O29" s="52">
        <v>1901</v>
      </c>
      <c r="P29" s="52">
        <v>2087</v>
      </c>
      <c r="Q29" s="52">
        <v>2279</v>
      </c>
      <c r="R29" s="52">
        <v>2632</v>
      </c>
      <c r="S29" s="52">
        <v>3030</v>
      </c>
      <c r="T29" s="52">
        <v>3311</v>
      </c>
      <c r="U29" s="52">
        <v>3402</v>
      </c>
      <c r="V29" s="52">
        <v>3181</v>
      </c>
      <c r="W29" s="52">
        <v>3179</v>
      </c>
      <c r="X29" s="52">
        <v>3268</v>
      </c>
      <c r="Y29" s="52">
        <v>3799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2284</v>
      </c>
      <c r="C31" s="52">
        <v>2360</v>
      </c>
      <c r="D31" s="52">
        <v>2370</v>
      </c>
      <c r="E31" s="52">
        <v>2257</v>
      </c>
      <c r="F31" s="52">
        <v>2060</v>
      </c>
      <c r="G31" s="52">
        <v>1750</v>
      </c>
      <c r="H31" s="52">
        <v>1401</v>
      </c>
      <c r="I31" s="52">
        <v>1252</v>
      </c>
      <c r="J31" s="52">
        <v>1178</v>
      </c>
      <c r="K31" s="52">
        <v>1040</v>
      </c>
      <c r="L31" s="52">
        <v>929</v>
      </c>
      <c r="M31" s="52">
        <v>868</v>
      </c>
      <c r="N31" s="52">
        <v>752</v>
      </c>
      <c r="O31" s="52">
        <v>682</v>
      </c>
      <c r="P31" s="52">
        <v>648</v>
      </c>
      <c r="Q31" s="52">
        <v>656</v>
      </c>
      <c r="R31" s="52">
        <v>707</v>
      </c>
      <c r="S31" s="52">
        <v>726</v>
      </c>
      <c r="T31" s="52">
        <v>731</v>
      </c>
      <c r="U31" s="52">
        <v>673</v>
      </c>
      <c r="V31" s="52">
        <v>634</v>
      </c>
      <c r="W31" s="52">
        <v>610</v>
      </c>
      <c r="X31" s="52">
        <v>755</v>
      </c>
      <c r="Y31" s="52">
        <v>804</v>
      </c>
      <c r="DA31" s="63" t="s">
        <v>1071</v>
      </c>
    </row>
    <row r="32" spans="1:105" ht="12" customHeight="1" x14ac:dyDescent="0.25">
      <c r="A32" s="97" t="s">
        <v>140</v>
      </c>
      <c r="B32" s="52">
        <v>6</v>
      </c>
      <c r="C32" s="52">
        <v>5</v>
      </c>
      <c r="D32" s="52">
        <v>6</v>
      </c>
      <c r="E32" s="52">
        <v>5</v>
      </c>
      <c r="F32" s="52">
        <v>4</v>
      </c>
      <c r="G32" s="52">
        <v>3</v>
      </c>
      <c r="H32" s="52">
        <v>2</v>
      </c>
      <c r="I32" s="52">
        <v>2</v>
      </c>
      <c r="J32" s="52">
        <v>2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12232</v>
      </c>
      <c r="C35" s="52">
        <v>12335</v>
      </c>
      <c r="D35" s="52">
        <v>12448</v>
      </c>
      <c r="E35" s="52">
        <v>12514</v>
      </c>
      <c r="F35" s="52">
        <v>12523</v>
      </c>
      <c r="G35" s="52">
        <v>11287</v>
      </c>
      <c r="H35" s="52">
        <v>10175</v>
      </c>
      <c r="I35" s="52">
        <v>9944</v>
      </c>
      <c r="J35" s="52">
        <v>9929</v>
      </c>
      <c r="K35" s="52">
        <v>9279</v>
      </c>
      <c r="L35" s="52">
        <v>8987</v>
      </c>
      <c r="M35" s="52">
        <v>8603</v>
      </c>
      <c r="N35" s="52">
        <v>7735</v>
      </c>
      <c r="O35" s="52">
        <v>7497</v>
      </c>
      <c r="P35" s="52">
        <v>7388</v>
      </c>
      <c r="Q35" s="52">
        <v>7641</v>
      </c>
      <c r="R35" s="52">
        <v>7917</v>
      </c>
      <c r="S35" s="52">
        <v>8013</v>
      </c>
      <c r="T35" s="52">
        <v>8104</v>
      </c>
      <c r="U35" s="52">
        <v>7614</v>
      </c>
      <c r="V35" s="52">
        <v>7631</v>
      </c>
      <c r="W35" s="52">
        <v>7252</v>
      </c>
      <c r="X35" s="52">
        <v>8288</v>
      </c>
      <c r="Y35" s="52">
        <v>8670</v>
      </c>
      <c r="DA35" s="63" t="s">
        <v>1073</v>
      </c>
    </row>
    <row r="36" spans="1:105" ht="12" customHeight="1" x14ac:dyDescent="0.25">
      <c r="A36" s="97" t="s">
        <v>121</v>
      </c>
      <c r="B36" s="52">
        <v>3394</v>
      </c>
      <c r="C36" s="52">
        <v>3560</v>
      </c>
      <c r="D36" s="52">
        <v>3688</v>
      </c>
      <c r="E36" s="52">
        <v>3818</v>
      </c>
      <c r="F36" s="52">
        <v>3836</v>
      </c>
      <c r="G36" s="52">
        <v>3505</v>
      </c>
      <c r="H36" s="52">
        <v>3132</v>
      </c>
      <c r="I36" s="52">
        <v>3119</v>
      </c>
      <c r="J36" s="52">
        <v>3070</v>
      </c>
      <c r="K36" s="52">
        <v>3456</v>
      </c>
      <c r="L36" s="52">
        <v>3516</v>
      </c>
      <c r="M36" s="52">
        <v>3776</v>
      </c>
      <c r="N36" s="52">
        <v>3753</v>
      </c>
      <c r="O36" s="52">
        <v>3770</v>
      </c>
      <c r="P36" s="52">
        <v>3755</v>
      </c>
      <c r="Q36" s="52">
        <v>3745</v>
      </c>
      <c r="R36" s="52">
        <v>3869</v>
      </c>
      <c r="S36" s="52">
        <v>3905</v>
      </c>
      <c r="T36" s="52">
        <v>3976</v>
      </c>
      <c r="U36" s="52">
        <v>3631</v>
      </c>
      <c r="V36" s="52">
        <v>3414</v>
      </c>
      <c r="W36" s="52">
        <v>3290</v>
      </c>
      <c r="X36" s="52">
        <v>3334</v>
      </c>
      <c r="Y36" s="52">
        <v>3235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7579</v>
      </c>
      <c r="C40" s="52">
        <v>7593</v>
      </c>
      <c r="D40" s="52">
        <v>7462</v>
      </c>
      <c r="E40" s="52">
        <v>7176</v>
      </c>
      <c r="F40" s="52">
        <v>6791</v>
      </c>
      <c r="G40" s="52">
        <v>6002</v>
      </c>
      <c r="H40" s="52">
        <v>5158</v>
      </c>
      <c r="I40" s="52">
        <v>5035</v>
      </c>
      <c r="J40" s="52">
        <v>5126</v>
      </c>
      <c r="K40" s="52">
        <v>5468</v>
      </c>
      <c r="L40" s="52">
        <v>5521</v>
      </c>
      <c r="M40" s="52">
        <v>5561</v>
      </c>
      <c r="N40" s="52">
        <v>5099</v>
      </c>
      <c r="O40" s="52">
        <v>4847</v>
      </c>
      <c r="P40" s="52">
        <v>4658</v>
      </c>
      <c r="Q40" s="52">
        <v>4493</v>
      </c>
      <c r="R40" s="52">
        <v>4404</v>
      </c>
      <c r="S40" s="52">
        <v>4309</v>
      </c>
      <c r="T40" s="52">
        <v>4222</v>
      </c>
      <c r="U40" s="52">
        <v>3835</v>
      </c>
      <c r="V40" s="52">
        <v>3688</v>
      </c>
      <c r="W40" s="52">
        <v>3398</v>
      </c>
      <c r="X40" s="52">
        <v>3387</v>
      </c>
      <c r="Y40" s="52">
        <v>3211</v>
      </c>
      <c r="DA40" s="63" t="s">
        <v>1075</v>
      </c>
    </row>
    <row r="41" spans="1:105" ht="12" customHeight="1" x14ac:dyDescent="0.25">
      <c r="A41" s="109" t="s">
        <v>120</v>
      </c>
      <c r="B41" s="36">
        <v>10337</v>
      </c>
      <c r="C41" s="36">
        <v>10667</v>
      </c>
      <c r="D41" s="36">
        <v>11050</v>
      </c>
      <c r="E41" s="36">
        <v>11418</v>
      </c>
      <c r="F41" s="36">
        <v>11632</v>
      </c>
      <c r="G41" s="36">
        <v>10543</v>
      </c>
      <c r="H41" s="36">
        <v>9552</v>
      </c>
      <c r="I41" s="36">
        <v>9282</v>
      </c>
      <c r="J41" s="36">
        <v>9053</v>
      </c>
      <c r="K41" s="36">
        <v>8307</v>
      </c>
      <c r="L41" s="36">
        <v>7911</v>
      </c>
      <c r="M41" s="36">
        <v>7686</v>
      </c>
      <c r="N41" s="36">
        <v>7141</v>
      </c>
      <c r="O41" s="36">
        <v>7102</v>
      </c>
      <c r="P41" s="36">
        <v>7133</v>
      </c>
      <c r="Q41" s="36">
        <v>7549</v>
      </c>
      <c r="R41" s="36">
        <v>8089</v>
      </c>
      <c r="S41" s="36">
        <v>8335</v>
      </c>
      <c r="T41" s="36">
        <v>8589</v>
      </c>
      <c r="U41" s="36">
        <v>8083</v>
      </c>
      <c r="V41" s="36">
        <v>7991</v>
      </c>
      <c r="W41" s="36">
        <v>7754</v>
      </c>
      <c r="X41" s="36">
        <v>8990</v>
      </c>
      <c r="Y41" s="36">
        <v>9498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235125</v>
      </c>
      <c r="C43" s="120">
        <v>234744</v>
      </c>
      <c r="D43" s="120">
        <v>232535</v>
      </c>
      <c r="E43" s="120">
        <v>234976</v>
      </c>
      <c r="F43" s="120">
        <v>230336</v>
      </c>
      <c r="G43" s="120">
        <v>208949</v>
      </c>
      <c r="H43" s="120">
        <v>194165</v>
      </c>
      <c r="I43" s="120">
        <v>172299</v>
      </c>
      <c r="J43" s="120">
        <v>166973</v>
      </c>
      <c r="K43" s="120">
        <v>162110</v>
      </c>
      <c r="L43" s="120">
        <v>159121</v>
      </c>
      <c r="M43" s="120">
        <v>145045</v>
      </c>
      <c r="N43" s="120">
        <v>130956</v>
      </c>
      <c r="O43" s="120">
        <v>115367</v>
      </c>
      <c r="P43" s="120">
        <v>104971</v>
      </c>
      <c r="Q43" s="120">
        <v>94217</v>
      </c>
      <c r="R43" s="120">
        <v>86894</v>
      </c>
      <c r="S43" s="120">
        <v>83228</v>
      </c>
      <c r="T43" s="120">
        <v>84653</v>
      </c>
      <c r="U43" s="120">
        <v>86401</v>
      </c>
      <c r="V43" s="120">
        <v>83352</v>
      </c>
      <c r="W43" s="120">
        <v>85320</v>
      </c>
      <c r="X43" s="120">
        <v>88370</v>
      </c>
      <c r="Y43" s="120">
        <v>93355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235125</v>
      </c>
      <c r="C45" s="52">
        <v>234744</v>
      </c>
      <c r="D45" s="52">
        <v>232535</v>
      </c>
      <c r="E45" s="52">
        <v>234976</v>
      </c>
      <c r="F45" s="52">
        <v>230336</v>
      </c>
      <c r="G45" s="52">
        <v>208949</v>
      </c>
      <c r="H45" s="52">
        <v>194165</v>
      </c>
      <c r="I45" s="52">
        <v>172299</v>
      </c>
      <c r="J45" s="52">
        <v>166973</v>
      </c>
      <c r="K45" s="52">
        <v>162110</v>
      </c>
      <c r="L45" s="52">
        <v>159121</v>
      </c>
      <c r="M45" s="52">
        <v>145045</v>
      </c>
      <c r="N45" s="52">
        <v>130956</v>
      </c>
      <c r="O45" s="52">
        <v>115367</v>
      </c>
      <c r="P45" s="52">
        <v>104971</v>
      </c>
      <c r="Q45" s="52">
        <v>94217</v>
      </c>
      <c r="R45" s="52">
        <v>86894</v>
      </c>
      <c r="S45" s="52">
        <v>83228</v>
      </c>
      <c r="T45" s="52">
        <v>84653</v>
      </c>
      <c r="U45" s="52">
        <v>86401</v>
      </c>
      <c r="V45" s="52">
        <v>83352</v>
      </c>
      <c r="W45" s="52">
        <v>85320</v>
      </c>
      <c r="X45" s="52">
        <v>88370</v>
      </c>
      <c r="Y45" s="52">
        <v>93355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4087</v>
      </c>
      <c r="C48" s="52">
        <v>4961</v>
      </c>
      <c r="D48" s="52">
        <v>6042</v>
      </c>
      <c r="E48" s="52">
        <v>7083</v>
      </c>
      <c r="F48" s="52">
        <v>8090</v>
      </c>
      <c r="G48" s="52">
        <v>8649</v>
      </c>
      <c r="H48" s="52">
        <v>8459</v>
      </c>
      <c r="I48" s="52">
        <v>7867</v>
      </c>
      <c r="J48" s="52">
        <v>8364</v>
      </c>
      <c r="K48" s="52">
        <v>9011</v>
      </c>
      <c r="L48" s="52">
        <v>12041</v>
      </c>
      <c r="M48" s="52">
        <v>14851</v>
      </c>
      <c r="N48" s="52">
        <v>16879</v>
      </c>
      <c r="O48" s="52">
        <v>18437</v>
      </c>
      <c r="P48" s="52">
        <v>18560</v>
      </c>
      <c r="Q48" s="52">
        <v>17394</v>
      </c>
      <c r="R48" s="52">
        <v>15210</v>
      </c>
      <c r="S48" s="52">
        <v>12892</v>
      </c>
      <c r="T48" s="52">
        <v>13371</v>
      </c>
      <c r="U48" s="52">
        <v>15958</v>
      </c>
      <c r="V48" s="52">
        <v>18512</v>
      </c>
      <c r="W48" s="52">
        <v>20442</v>
      </c>
      <c r="X48" s="52">
        <v>24338</v>
      </c>
      <c r="Y48" s="52">
        <v>29005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155643</v>
      </c>
      <c r="C50" s="52">
        <v>155930</v>
      </c>
      <c r="D50" s="52">
        <v>156454</v>
      </c>
      <c r="E50" s="52">
        <v>155619</v>
      </c>
      <c r="F50" s="52">
        <v>152854</v>
      </c>
      <c r="G50" s="52">
        <v>138880</v>
      </c>
      <c r="H50" s="52">
        <v>129149</v>
      </c>
      <c r="I50" s="52">
        <v>114706</v>
      </c>
      <c r="J50" s="52">
        <v>111291</v>
      </c>
      <c r="K50" s="52">
        <v>107793</v>
      </c>
      <c r="L50" s="52">
        <v>105129</v>
      </c>
      <c r="M50" s="52">
        <v>94268</v>
      </c>
      <c r="N50" s="52">
        <v>84000</v>
      </c>
      <c r="O50" s="52">
        <v>73160</v>
      </c>
      <c r="P50" s="52">
        <v>66225</v>
      </c>
      <c r="Q50" s="52">
        <v>58366</v>
      </c>
      <c r="R50" s="52">
        <v>52674</v>
      </c>
      <c r="S50" s="52">
        <v>49601</v>
      </c>
      <c r="T50" s="52">
        <v>50669</v>
      </c>
      <c r="U50" s="52">
        <v>52251</v>
      </c>
      <c r="V50" s="52">
        <v>52399</v>
      </c>
      <c r="W50" s="52">
        <v>53128</v>
      </c>
      <c r="X50" s="52">
        <v>55997</v>
      </c>
      <c r="Y50" s="52">
        <v>60929</v>
      </c>
      <c r="DA50" s="63" t="s">
        <v>1079</v>
      </c>
    </row>
    <row r="51" spans="1:105" ht="12" customHeight="1" x14ac:dyDescent="0.25">
      <c r="A51" s="97" t="s">
        <v>137</v>
      </c>
      <c r="B51" s="52">
        <v>381</v>
      </c>
      <c r="C51" s="52">
        <v>351</v>
      </c>
      <c r="D51" s="52">
        <v>439</v>
      </c>
      <c r="E51" s="52">
        <v>435</v>
      </c>
      <c r="F51" s="52">
        <v>423</v>
      </c>
      <c r="G51" s="52">
        <v>389</v>
      </c>
      <c r="H51" s="52">
        <v>369</v>
      </c>
      <c r="I51" s="52">
        <v>333</v>
      </c>
      <c r="J51" s="52">
        <v>291</v>
      </c>
      <c r="K51" s="52">
        <v>359</v>
      </c>
      <c r="L51" s="52">
        <v>399</v>
      </c>
      <c r="M51" s="52">
        <v>349</v>
      </c>
      <c r="N51" s="52">
        <v>350</v>
      </c>
      <c r="O51" s="52">
        <v>295</v>
      </c>
      <c r="P51" s="52">
        <v>293</v>
      </c>
      <c r="Q51" s="52">
        <v>259</v>
      </c>
      <c r="R51" s="52">
        <v>235</v>
      </c>
      <c r="S51" s="52">
        <v>199</v>
      </c>
      <c r="T51" s="52">
        <v>203</v>
      </c>
      <c r="U51" s="52">
        <v>217</v>
      </c>
      <c r="V51" s="52">
        <v>218</v>
      </c>
      <c r="W51" s="52">
        <v>211</v>
      </c>
      <c r="X51" s="52">
        <v>198</v>
      </c>
      <c r="Y51" s="52">
        <v>185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61918</v>
      </c>
      <c r="C54" s="52">
        <v>60953</v>
      </c>
      <c r="D54" s="52">
        <v>58473</v>
      </c>
      <c r="E54" s="52">
        <v>60517</v>
      </c>
      <c r="F54" s="52">
        <v>59009</v>
      </c>
      <c r="G54" s="52">
        <v>53168</v>
      </c>
      <c r="H54" s="52">
        <v>49494</v>
      </c>
      <c r="I54" s="52">
        <v>43766</v>
      </c>
      <c r="J54" s="52">
        <v>42454</v>
      </c>
      <c r="K54" s="52">
        <v>39256</v>
      </c>
      <c r="L54" s="52">
        <v>38372</v>
      </c>
      <c r="M54" s="52">
        <v>34941</v>
      </c>
      <c r="N54" s="52">
        <v>31295</v>
      </c>
      <c r="O54" s="52">
        <v>27685</v>
      </c>
      <c r="P54" s="52">
        <v>25180</v>
      </c>
      <c r="Q54" s="52">
        <v>23445</v>
      </c>
      <c r="R54" s="52">
        <v>22476</v>
      </c>
      <c r="S54" s="52">
        <v>22216</v>
      </c>
      <c r="T54" s="52">
        <v>22382</v>
      </c>
      <c r="U54" s="52">
        <v>22827</v>
      </c>
      <c r="V54" s="52">
        <v>20802</v>
      </c>
      <c r="W54" s="52">
        <v>21573</v>
      </c>
      <c r="X54" s="52">
        <v>22232</v>
      </c>
      <c r="Y54" s="52">
        <v>22800</v>
      </c>
      <c r="DA54" s="63" t="s">
        <v>1081</v>
      </c>
    </row>
    <row r="55" spans="1:105" ht="12" customHeight="1" x14ac:dyDescent="0.25">
      <c r="A55" s="97" t="s">
        <v>121</v>
      </c>
      <c r="B55" s="52">
        <v>17183</v>
      </c>
      <c r="C55" s="52">
        <v>17510</v>
      </c>
      <c r="D55" s="52">
        <v>17169</v>
      </c>
      <c r="E55" s="52">
        <v>18405</v>
      </c>
      <c r="F55" s="52">
        <v>18050</v>
      </c>
      <c r="G55" s="52">
        <v>16512</v>
      </c>
      <c r="H55" s="52">
        <v>15153</v>
      </c>
      <c r="I55" s="52">
        <v>13494</v>
      </c>
      <c r="J55" s="52">
        <v>12937</v>
      </c>
      <c r="K55" s="52">
        <v>14702</v>
      </c>
      <c r="L55" s="52">
        <v>15221</v>
      </c>
      <c r="M55" s="52">
        <v>15487</v>
      </c>
      <c r="N55" s="52">
        <v>15311</v>
      </c>
      <c r="O55" s="52">
        <v>14227</v>
      </c>
      <c r="P55" s="52">
        <v>13273</v>
      </c>
      <c r="Q55" s="52">
        <v>12147</v>
      </c>
      <c r="R55" s="52">
        <v>11509</v>
      </c>
      <c r="S55" s="52">
        <v>11212</v>
      </c>
      <c r="T55" s="52">
        <v>11399</v>
      </c>
      <c r="U55" s="52">
        <v>11106</v>
      </c>
      <c r="V55" s="52">
        <v>9933</v>
      </c>
      <c r="W55" s="52">
        <v>10408</v>
      </c>
      <c r="X55" s="52">
        <v>9943</v>
      </c>
      <c r="Y55" s="52">
        <v>9441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99471</v>
      </c>
      <c r="C59" s="52">
        <v>97791</v>
      </c>
      <c r="D59" s="52">
        <v>94157</v>
      </c>
      <c r="E59" s="52">
        <v>90838</v>
      </c>
      <c r="F59" s="52">
        <v>85057</v>
      </c>
      <c r="G59" s="52">
        <v>75941</v>
      </c>
      <c r="H59" s="52">
        <v>68071</v>
      </c>
      <c r="I59" s="52">
        <v>59749</v>
      </c>
      <c r="J59" s="52">
        <v>59317</v>
      </c>
      <c r="K59" s="52">
        <v>63484</v>
      </c>
      <c r="L59" s="52">
        <v>64767</v>
      </c>
      <c r="M59" s="52">
        <v>60839</v>
      </c>
      <c r="N59" s="52">
        <v>54902</v>
      </c>
      <c r="O59" s="52">
        <v>48158</v>
      </c>
      <c r="P59" s="52">
        <v>43228</v>
      </c>
      <c r="Q59" s="52">
        <v>37480</v>
      </c>
      <c r="R59" s="52">
        <v>32401</v>
      </c>
      <c r="S59" s="52">
        <v>29130</v>
      </c>
      <c r="T59" s="52">
        <v>28046</v>
      </c>
      <c r="U59" s="52">
        <v>27325</v>
      </c>
      <c r="V59" s="52">
        <v>25961</v>
      </c>
      <c r="W59" s="52">
        <v>25660</v>
      </c>
      <c r="X59" s="52">
        <v>24897</v>
      </c>
      <c r="Y59" s="52">
        <v>24442</v>
      </c>
      <c r="DA59" s="63" t="s">
        <v>1083</v>
      </c>
    </row>
    <row r="60" spans="1:105" ht="12" customHeight="1" x14ac:dyDescent="0.25">
      <c r="A60" s="109" t="s">
        <v>120</v>
      </c>
      <c r="B60" s="36">
        <v>135654</v>
      </c>
      <c r="C60" s="36">
        <v>136953</v>
      </c>
      <c r="D60" s="36">
        <v>138378</v>
      </c>
      <c r="E60" s="36">
        <v>144138</v>
      </c>
      <c r="F60" s="36">
        <v>145279</v>
      </c>
      <c r="G60" s="36">
        <v>133008</v>
      </c>
      <c r="H60" s="36">
        <v>126094</v>
      </c>
      <c r="I60" s="36">
        <v>112550</v>
      </c>
      <c r="J60" s="36">
        <v>107656</v>
      </c>
      <c r="K60" s="36">
        <v>98626</v>
      </c>
      <c r="L60" s="36">
        <v>94354</v>
      </c>
      <c r="M60" s="36">
        <v>84206</v>
      </c>
      <c r="N60" s="36">
        <v>76054</v>
      </c>
      <c r="O60" s="36">
        <v>67209</v>
      </c>
      <c r="P60" s="36">
        <v>61743</v>
      </c>
      <c r="Q60" s="36">
        <v>56737</v>
      </c>
      <c r="R60" s="36">
        <v>54493</v>
      </c>
      <c r="S60" s="36">
        <v>54098</v>
      </c>
      <c r="T60" s="36">
        <v>56607</v>
      </c>
      <c r="U60" s="36">
        <v>59076</v>
      </c>
      <c r="V60" s="36">
        <v>57391</v>
      </c>
      <c r="W60" s="36">
        <v>59660</v>
      </c>
      <c r="X60" s="36">
        <v>63473</v>
      </c>
      <c r="Y60" s="36">
        <v>68913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37823</v>
      </c>
      <c r="C62" s="120">
        <v>39118</v>
      </c>
      <c r="D62" s="120">
        <v>44644</v>
      </c>
      <c r="E62" s="120">
        <v>49905</v>
      </c>
      <c r="F62" s="120">
        <v>54898</v>
      </c>
      <c r="G62" s="120">
        <v>56435</v>
      </c>
      <c r="H62" s="120">
        <v>57844</v>
      </c>
      <c r="I62" s="120">
        <v>58950</v>
      </c>
      <c r="J62" s="120">
        <v>63533</v>
      </c>
      <c r="K62" s="120">
        <v>68549</v>
      </c>
      <c r="L62" s="120">
        <v>73722</v>
      </c>
      <c r="M62" s="120">
        <v>77759</v>
      </c>
      <c r="N62" s="120">
        <v>80435</v>
      </c>
      <c r="O62" s="120">
        <v>80487</v>
      </c>
      <c r="P62" s="120">
        <v>79784</v>
      </c>
      <c r="Q62" s="120">
        <v>82522</v>
      </c>
      <c r="R62" s="120">
        <v>87983</v>
      </c>
      <c r="S62" s="120">
        <v>93544</v>
      </c>
      <c r="T62" s="120">
        <v>96408</v>
      </c>
      <c r="U62" s="120">
        <v>97048</v>
      </c>
      <c r="V62" s="120">
        <v>96837</v>
      </c>
      <c r="W62" s="120">
        <v>95494</v>
      </c>
      <c r="X62" s="120">
        <v>94024</v>
      </c>
      <c r="Y62" s="120">
        <v>88025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37823</v>
      </c>
      <c r="C64" s="52">
        <v>39118</v>
      </c>
      <c r="D64" s="52">
        <v>44644</v>
      </c>
      <c r="E64" s="52">
        <v>49905</v>
      </c>
      <c r="F64" s="52">
        <v>54898</v>
      </c>
      <c r="G64" s="52">
        <v>56435</v>
      </c>
      <c r="H64" s="52">
        <v>57844</v>
      </c>
      <c r="I64" s="52">
        <v>58950</v>
      </c>
      <c r="J64" s="52">
        <v>63533</v>
      </c>
      <c r="K64" s="52">
        <v>68549</v>
      </c>
      <c r="L64" s="52">
        <v>73722</v>
      </c>
      <c r="M64" s="52">
        <v>77759</v>
      </c>
      <c r="N64" s="52">
        <v>80435</v>
      </c>
      <c r="O64" s="52">
        <v>80487</v>
      </c>
      <c r="P64" s="52">
        <v>79784</v>
      </c>
      <c r="Q64" s="52">
        <v>82522</v>
      </c>
      <c r="R64" s="52">
        <v>87983</v>
      </c>
      <c r="S64" s="52">
        <v>93544</v>
      </c>
      <c r="T64" s="52">
        <v>96408</v>
      </c>
      <c r="U64" s="52">
        <v>97048</v>
      </c>
      <c r="V64" s="52">
        <v>96837</v>
      </c>
      <c r="W64" s="52">
        <v>95494</v>
      </c>
      <c r="X64" s="52">
        <v>94024</v>
      </c>
      <c r="Y64" s="52">
        <v>88025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657</v>
      </c>
      <c r="C67" s="52">
        <v>844</v>
      </c>
      <c r="D67" s="52">
        <v>1274</v>
      </c>
      <c r="E67" s="52">
        <v>1800</v>
      </c>
      <c r="F67" s="52">
        <v>2498</v>
      </c>
      <c r="G67" s="52">
        <v>3228</v>
      </c>
      <c r="H67" s="52">
        <v>3818</v>
      </c>
      <c r="I67" s="52">
        <v>4562</v>
      </c>
      <c r="J67" s="52">
        <v>5734</v>
      </c>
      <c r="K67" s="52">
        <v>6793</v>
      </c>
      <c r="L67" s="52">
        <v>8699</v>
      </c>
      <c r="M67" s="52">
        <v>10654</v>
      </c>
      <c r="N67" s="52">
        <v>12110</v>
      </c>
      <c r="O67" s="52">
        <v>14048</v>
      </c>
      <c r="P67" s="52">
        <v>14442</v>
      </c>
      <c r="Q67" s="52">
        <v>15094</v>
      </c>
      <c r="R67" s="52">
        <v>17481</v>
      </c>
      <c r="S67" s="52">
        <v>20987</v>
      </c>
      <c r="T67" s="52">
        <v>24163</v>
      </c>
      <c r="U67" s="52">
        <v>26382</v>
      </c>
      <c r="V67" s="52">
        <v>28010</v>
      </c>
      <c r="W67" s="52">
        <v>29159</v>
      </c>
      <c r="X67" s="52">
        <v>29794</v>
      </c>
      <c r="Y67" s="52">
        <v>29155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36386</v>
      </c>
      <c r="C69" s="52">
        <v>37644</v>
      </c>
      <c r="D69" s="52">
        <v>42990</v>
      </c>
      <c r="E69" s="52">
        <v>48069</v>
      </c>
      <c r="F69" s="52">
        <v>52874</v>
      </c>
      <c r="G69" s="52">
        <v>54351</v>
      </c>
      <c r="H69" s="52">
        <v>55712</v>
      </c>
      <c r="I69" s="52">
        <v>56783</v>
      </c>
      <c r="J69" s="52">
        <v>61207</v>
      </c>
      <c r="K69" s="52">
        <v>66013</v>
      </c>
      <c r="L69" s="52">
        <v>70995</v>
      </c>
      <c r="M69" s="52">
        <v>74852</v>
      </c>
      <c r="N69" s="52">
        <v>77356</v>
      </c>
      <c r="O69" s="52">
        <v>77315</v>
      </c>
      <c r="P69" s="52">
        <v>76490</v>
      </c>
      <c r="Q69" s="52">
        <v>78788</v>
      </c>
      <c r="R69" s="52">
        <v>83572</v>
      </c>
      <c r="S69" s="52">
        <v>88667</v>
      </c>
      <c r="T69" s="52">
        <v>91698</v>
      </c>
      <c r="U69" s="52">
        <v>93012</v>
      </c>
      <c r="V69" s="52">
        <v>93773</v>
      </c>
      <c r="W69" s="52">
        <v>92536</v>
      </c>
      <c r="X69" s="52">
        <v>91049</v>
      </c>
      <c r="Y69" s="52">
        <v>85368</v>
      </c>
      <c r="DA69" s="63" t="s">
        <v>1087</v>
      </c>
    </row>
    <row r="70" spans="1:105" ht="12" customHeight="1" x14ac:dyDescent="0.25">
      <c r="A70" s="97" t="s">
        <v>133</v>
      </c>
      <c r="B70" s="52">
        <v>95</v>
      </c>
      <c r="C70" s="52">
        <v>96</v>
      </c>
      <c r="D70" s="52">
        <v>113</v>
      </c>
      <c r="E70" s="52">
        <v>129</v>
      </c>
      <c r="F70" s="52">
        <v>149</v>
      </c>
      <c r="G70" s="52">
        <v>148</v>
      </c>
      <c r="H70" s="52">
        <v>151</v>
      </c>
      <c r="I70" s="52">
        <v>145</v>
      </c>
      <c r="J70" s="52">
        <v>163</v>
      </c>
      <c r="K70" s="52">
        <v>218</v>
      </c>
      <c r="L70" s="52">
        <v>248</v>
      </c>
      <c r="M70" s="52">
        <v>277</v>
      </c>
      <c r="N70" s="52">
        <v>337</v>
      </c>
      <c r="O70" s="52">
        <v>339</v>
      </c>
      <c r="P70" s="52">
        <v>326</v>
      </c>
      <c r="Q70" s="52">
        <v>318</v>
      </c>
      <c r="R70" s="52">
        <v>349</v>
      </c>
      <c r="S70" s="52">
        <v>375</v>
      </c>
      <c r="T70" s="52">
        <v>384</v>
      </c>
      <c r="U70" s="52">
        <v>382</v>
      </c>
      <c r="V70" s="52">
        <v>358</v>
      </c>
      <c r="W70" s="52">
        <v>343</v>
      </c>
      <c r="X70" s="52">
        <v>317</v>
      </c>
      <c r="Y70" s="52">
        <v>286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1050</v>
      </c>
      <c r="C73" s="52">
        <v>1069</v>
      </c>
      <c r="D73" s="52">
        <v>1186</v>
      </c>
      <c r="E73" s="52">
        <v>1303</v>
      </c>
      <c r="F73" s="52">
        <v>1433</v>
      </c>
      <c r="G73" s="52">
        <v>1479</v>
      </c>
      <c r="H73" s="52">
        <v>1521</v>
      </c>
      <c r="I73" s="52">
        <v>1548</v>
      </c>
      <c r="J73" s="52">
        <v>1660</v>
      </c>
      <c r="K73" s="52">
        <v>1683</v>
      </c>
      <c r="L73" s="52">
        <v>1776</v>
      </c>
      <c r="M73" s="52">
        <v>1826</v>
      </c>
      <c r="N73" s="52">
        <v>1841</v>
      </c>
      <c r="O73" s="52">
        <v>1890</v>
      </c>
      <c r="P73" s="52">
        <v>1963</v>
      </c>
      <c r="Q73" s="52">
        <v>2307</v>
      </c>
      <c r="R73" s="52">
        <v>2744</v>
      </c>
      <c r="S73" s="52">
        <v>3027</v>
      </c>
      <c r="T73" s="52">
        <v>2904</v>
      </c>
      <c r="U73" s="52">
        <v>2470</v>
      </c>
      <c r="V73" s="52">
        <v>1816</v>
      </c>
      <c r="W73" s="52">
        <v>1753</v>
      </c>
      <c r="X73" s="52">
        <v>1848</v>
      </c>
      <c r="Y73" s="52">
        <v>1691</v>
      </c>
      <c r="DA73" s="63" t="s">
        <v>1089</v>
      </c>
    </row>
    <row r="74" spans="1:105" ht="12" customHeight="1" x14ac:dyDescent="0.25">
      <c r="A74" s="97" t="s">
        <v>121</v>
      </c>
      <c r="B74" s="52">
        <v>292</v>
      </c>
      <c r="C74" s="52">
        <v>309</v>
      </c>
      <c r="D74" s="52">
        <v>355</v>
      </c>
      <c r="E74" s="52">
        <v>404</v>
      </c>
      <c r="F74" s="52">
        <v>442</v>
      </c>
      <c r="G74" s="52">
        <v>457</v>
      </c>
      <c r="H74" s="52">
        <v>460</v>
      </c>
      <c r="I74" s="52">
        <v>474</v>
      </c>
      <c r="J74" s="52">
        <v>503</v>
      </c>
      <c r="K74" s="52">
        <v>635</v>
      </c>
      <c r="L74" s="52">
        <v>703</v>
      </c>
      <c r="M74" s="52">
        <v>804</v>
      </c>
      <c r="N74" s="52">
        <v>901</v>
      </c>
      <c r="O74" s="52">
        <v>943</v>
      </c>
      <c r="P74" s="52">
        <v>1005</v>
      </c>
      <c r="Q74" s="52">
        <v>1109</v>
      </c>
      <c r="R74" s="52">
        <v>1318</v>
      </c>
      <c r="S74" s="52">
        <v>1475</v>
      </c>
      <c r="T74" s="52">
        <v>1422</v>
      </c>
      <c r="U74" s="52">
        <v>1184</v>
      </c>
      <c r="V74" s="52">
        <v>890</v>
      </c>
      <c r="W74" s="52">
        <v>862</v>
      </c>
      <c r="X74" s="52">
        <v>810</v>
      </c>
      <c r="Y74" s="52">
        <v>680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36295</v>
      </c>
      <c r="C78" s="52">
        <v>37551</v>
      </c>
      <c r="D78" s="52">
        <v>42896</v>
      </c>
      <c r="E78" s="52">
        <v>47974</v>
      </c>
      <c r="F78" s="52">
        <v>52782</v>
      </c>
      <c r="G78" s="52">
        <v>54264</v>
      </c>
      <c r="H78" s="52">
        <v>55631</v>
      </c>
      <c r="I78" s="52">
        <v>56706</v>
      </c>
      <c r="J78" s="52">
        <v>61141</v>
      </c>
      <c r="K78" s="52">
        <v>65975</v>
      </c>
      <c r="L78" s="52">
        <v>70989</v>
      </c>
      <c r="M78" s="52">
        <v>74886</v>
      </c>
      <c r="N78" s="52">
        <v>77655</v>
      </c>
      <c r="O78" s="52">
        <v>77991</v>
      </c>
      <c r="P78" s="52">
        <v>77212</v>
      </c>
      <c r="Q78" s="52">
        <v>78054</v>
      </c>
      <c r="R78" s="52">
        <v>78629</v>
      </c>
      <c r="S78" s="52">
        <v>77813</v>
      </c>
      <c r="T78" s="52">
        <v>76285</v>
      </c>
      <c r="U78" s="52">
        <v>74246</v>
      </c>
      <c r="V78" s="52">
        <v>72396</v>
      </c>
      <c r="W78" s="52">
        <v>68729</v>
      </c>
      <c r="X78" s="52">
        <v>66340</v>
      </c>
      <c r="Y78" s="52">
        <v>64873</v>
      </c>
      <c r="DA78" s="63" t="s">
        <v>1091</v>
      </c>
    </row>
    <row r="79" spans="1:105" ht="12" customHeight="1" x14ac:dyDescent="0.25">
      <c r="A79" s="109" t="s">
        <v>120</v>
      </c>
      <c r="B79" s="36">
        <v>1528</v>
      </c>
      <c r="C79" s="36">
        <v>1567</v>
      </c>
      <c r="D79" s="36">
        <v>1748</v>
      </c>
      <c r="E79" s="36">
        <v>1931</v>
      </c>
      <c r="F79" s="36">
        <v>2116</v>
      </c>
      <c r="G79" s="36">
        <v>2171</v>
      </c>
      <c r="H79" s="36">
        <v>2213</v>
      </c>
      <c r="I79" s="36">
        <v>2244</v>
      </c>
      <c r="J79" s="36">
        <v>2392</v>
      </c>
      <c r="K79" s="36">
        <v>2574</v>
      </c>
      <c r="L79" s="36">
        <v>2733</v>
      </c>
      <c r="M79" s="36">
        <v>2873</v>
      </c>
      <c r="N79" s="36">
        <v>2780</v>
      </c>
      <c r="O79" s="36">
        <v>2496</v>
      </c>
      <c r="P79" s="36">
        <v>2572</v>
      </c>
      <c r="Q79" s="36">
        <v>4468</v>
      </c>
      <c r="R79" s="36">
        <v>9354</v>
      </c>
      <c r="S79" s="36">
        <v>15731</v>
      </c>
      <c r="T79" s="36">
        <v>20123</v>
      </c>
      <c r="U79" s="36">
        <v>22802</v>
      </c>
      <c r="V79" s="36">
        <v>24441</v>
      </c>
      <c r="W79" s="36">
        <v>26765</v>
      </c>
      <c r="X79" s="36">
        <v>27684</v>
      </c>
      <c r="Y79" s="36">
        <v>23152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286447</v>
      </c>
      <c r="C81" s="120">
        <v>289324</v>
      </c>
      <c r="D81" s="120">
        <v>291331</v>
      </c>
      <c r="E81" s="120">
        <v>288135</v>
      </c>
      <c r="F81" s="120">
        <v>290107</v>
      </c>
      <c r="G81" s="120">
        <v>315878</v>
      </c>
      <c r="H81" s="120">
        <v>345352</v>
      </c>
      <c r="I81" s="120">
        <v>374806</v>
      </c>
      <c r="J81" s="120">
        <v>380654</v>
      </c>
      <c r="K81" s="120">
        <v>398943</v>
      </c>
      <c r="L81" s="120">
        <v>419099</v>
      </c>
      <c r="M81" s="120">
        <v>434494</v>
      </c>
      <c r="N81" s="120">
        <v>456690</v>
      </c>
      <c r="O81" s="120">
        <v>471372</v>
      </c>
      <c r="P81" s="120">
        <v>473079</v>
      </c>
      <c r="Q81" s="120">
        <v>477608</v>
      </c>
      <c r="R81" s="120">
        <v>473989</v>
      </c>
      <c r="S81" s="120">
        <v>460212</v>
      </c>
      <c r="T81" s="120">
        <v>448218</v>
      </c>
      <c r="U81" s="120">
        <v>444619</v>
      </c>
      <c r="V81" s="120">
        <v>436570</v>
      </c>
      <c r="W81" s="120">
        <v>423044</v>
      </c>
      <c r="X81" s="120">
        <v>416916</v>
      </c>
      <c r="Y81" s="120">
        <v>398127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286447</v>
      </c>
      <c r="C83" s="52">
        <v>289324</v>
      </c>
      <c r="D83" s="52">
        <v>291331</v>
      </c>
      <c r="E83" s="52">
        <v>288135</v>
      </c>
      <c r="F83" s="52">
        <v>290107</v>
      </c>
      <c r="G83" s="52">
        <v>315878</v>
      </c>
      <c r="H83" s="52">
        <v>345352</v>
      </c>
      <c r="I83" s="52">
        <v>374806</v>
      </c>
      <c r="J83" s="52">
        <v>380654</v>
      </c>
      <c r="K83" s="52">
        <v>398943</v>
      </c>
      <c r="L83" s="52">
        <v>419099</v>
      </c>
      <c r="M83" s="52">
        <v>434494</v>
      </c>
      <c r="N83" s="52">
        <v>456690</v>
      </c>
      <c r="O83" s="52">
        <v>471372</v>
      </c>
      <c r="P83" s="52">
        <v>473079</v>
      </c>
      <c r="Q83" s="52">
        <v>477608</v>
      </c>
      <c r="R83" s="52">
        <v>473989</v>
      </c>
      <c r="S83" s="52">
        <v>460212</v>
      </c>
      <c r="T83" s="52">
        <v>448218</v>
      </c>
      <c r="U83" s="52">
        <v>444619</v>
      </c>
      <c r="V83" s="52">
        <v>436570</v>
      </c>
      <c r="W83" s="52">
        <v>423044</v>
      </c>
      <c r="X83" s="52">
        <v>416916</v>
      </c>
      <c r="Y83" s="52">
        <v>398127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4979</v>
      </c>
      <c r="C86" s="52">
        <v>6161</v>
      </c>
      <c r="D86" s="52">
        <v>7692</v>
      </c>
      <c r="E86" s="52">
        <v>8943</v>
      </c>
      <c r="F86" s="52">
        <v>10426</v>
      </c>
      <c r="G86" s="52">
        <v>13925</v>
      </c>
      <c r="H86" s="52">
        <v>18694</v>
      </c>
      <c r="I86" s="52">
        <v>28477</v>
      </c>
      <c r="J86" s="52">
        <v>37446</v>
      </c>
      <c r="K86" s="52">
        <v>44038</v>
      </c>
      <c r="L86" s="52">
        <v>53346</v>
      </c>
      <c r="M86" s="52">
        <v>63461</v>
      </c>
      <c r="N86" s="52">
        <v>71340</v>
      </c>
      <c r="O86" s="52">
        <v>84482</v>
      </c>
      <c r="P86" s="52">
        <v>88326</v>
      </c>
      <c r="Q86" s="52">
        <v>91285</v>
      </c>
      <c r="R86" s="52">
        <v>96095</v>
      </c>
      <c r="S86" s="52">
        <v>98007</v>
      </c>
      <c r="T86" s="52">
        <v>98450</v>
      </c>
      <c r="U86" s="52">
        <v>100878</v>
      </c>
      <c r="V86" s="52">
        <v>106387</v>
      </c>
      <c r="W86" s="52">
        <v>110308</v>
      </c>
      <c r="X86" s="52">
        <v>115460</v>
      </c>
      <c r="Y86" s="52">
        <v>119934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164208</v>
      </c>
      <c r="C88" s="52">
        <v>164992</v>
      </c>
      <c r="D88" s="52">
        <v>168324</v>
      </c>
      <c r="E88" s="52">
        <v>171553</v>
      </c>
      <c r="F88" s="52">
        <v>174313</v>
      </c>
      <c r="G88" s="52">
        <v>191430</v>
      </c>
      <c r="H88" s="52">
        <v>205578</v>
      </c>
      <c r="I88" s="52">
        <v>224424</v>
      </c>
      <c r="J88" s="52">
        <v>230370</v>
      </c>
      <c r="K88" s="52">
        <v>238472</v>
      </c>
      <c r="L88" s="52">
        <v>246031</v>
      </c>
      <c r="M88" s="52">
        <v>259487</v>
      </c>
      <c r="N88" s="52">
        <v>270793</v>
      </c>
      <c r="O88" s="52">
        <v>279722</v>
      </c>
      <c r="P88" s="52">
        <v>281519</v>
      </c>
      <c r="Q88" s="52">
        <v>282886</v>
      </c>
      <c r="R88" s="52">
        <v>280430</v>
      </c>
      <c r="S88" s="52">
        <v>274397</v>
      </c>
      <c r="T88" s="52">
        <v>263458</v>
      </c>
      <c r="U88" s="52">
        <v>253319</v>
      </c>
      <c r="V88" s="52">
        <v>241802</v>
      </c>
      <c r="W88" s="52">
        <v>237733</v>
      </c>
      <c r="X88" s="52">
        <v>228618</v>
      </c>
      <c r="Y88" s="52">
        <v>219551</v>
      </c>
      <c r="DA88" s="63" t="s">
        <v>1095</v>
      </c>
    </row>
    <row r="89" spans="1:105" ht="12" customHeight="1" x14ac:dyDescent="0.25">
      <c r="A89" s="97" t="s">
        <v>131</v>
      </c>
      <c r="B89" s="52">
        <v>459</v>
      </c>
      <c r="C89" s="52">
        <v>528</v>
      </c>
      <c r="D89" s="52">
        <v>492</v>
      </c>
      <c r="E89" s="52">
        <v>456</v>
      </c>
      <c r="F89" s="52">
        <v>435</v>
      </c>
      <c r="G89" s="52">
        <v>536</v>
      </c>
      <c r="H89" s="52">
        <v>527</v>
      </c>
      <c r="I89" s="52">
        <v>656</v>
      </c>
      <c r="J89" s="52">
        <v>609</v>
      </c>
      <c r="K89" s="52">
        <v>778</v>
      </c>
      <c r="L89" s="52">
        <v>845</v>
      </c>
      <c r="M89" s="52">
        <v>971</v>
      </c>
      <c r="N89" s="52">
        <v>1145</v>
      </c>
      <c r="O89" s="52">
        <v>1239</v>
      </c>
      <c r="P89" s="52">
        <v>1203</v>
      </c>
      <c r="Q89" s="52">
        <v>1194</v>
      </c>
      <c r="R89" s="52">
        <v>1187</v>
      </c>
      <c r="S89" s="52">
        <v>1148</v>
      </c>
      <c r="T89" s="52">
        <v>1094</v>
      </c>
      <c r="U89" s="52">
        <v>1039</v>
      </c>
      <c r="V89" s="52">
        <v>916</v>
      </c>
      <c r="W89" s="52">
        <v>914</v>
      </c>
      <c r="X89" s="52">
        <v>786</v>
      </c>
      <c r="Y89" s="52">
        <v>671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15523</v>
      </c>
      <c r="C92" s="52">
        <v>15994</v>
      </c>
      <c r="D92" s="52">
        <v>15698</v>
      </c>
      <c r="E92" s="52">
        <v>14332</v>
      </c>
      <c r="F92" s="52">
        <v>13026</v>
      </c>
      <c r="G92" s="52">
        <v>12531</v>
      </c>
      <c r="H92" s="52">
        <v>11711</v>
      </c>
      <c r="I92" s="52">
        <v>11683</v>
      </c>
      <c r="J92" s="52">
        <v>11284</v>
      </c>
      <c r="K92" s="52">
        <v>11270</v>
      </c>
      <c r="L92" s="52">
        <v>11427</v>
      </c>
      <c r="M92" s="52">
        <v>11146</v>
      </c>
      <c r="N92" s="52">
        <v>10591</v>
      </c>
      <c r="O92" s="52">
        <v>9853</v>
      </c>
      <c r="P92" s="52">
        <v>9448</v>
      </c>
      <c r="Q92" s="52">
        <v>9743</v>
      </c>
      <c r="R92" s="52">
        <v>10068</v>
      </c>
      <c r="S92" s="52">
        <v>9806</v>
      </c>
      <c r="T92" s="52">
        <v>9800</v>
      </c>
      <c r="U92" s="52">
        <v>9615</v>
      </c>
      <c r="V92" s="52">
        <v>9612</v>
      </c>
      <c r="W92" s="52">
        <v>9548</v>
      </c>
      <c r="X92" s="52">
        <v>10539</v>
      </c>
      <c r="Y92" s="52">
        <v>10232</v>
      </c>
      <c r="DA92" s="63" t="s">
        <v>1097</v>
      </c>
    </row>
    <row r="93" spans="1:105" ht="12" customHeight="1" x14ac:dyDescent="0.25">
      <c r="A93" s="97" t="s">
        <v>123</v>
      </c>
      <c r="B93" s="52">
        <v>40</v>
      </c>
      <c r="C93" s="52">
        <v>40</v>
      </c>
      <c r="D93" s="52">
        <v>48</v>
      </c>
      <c r="E93" s="52">
        <v>41</v>
      </c>
      <c r="F93" s="52">
        <v>35</v>
      </c>
      <c r="G93" s="52">
        <v>40</v>
      </c>
      <c r="H93" s="52">
        <v>31</v>
      </c>
      <c r="I93" s="52">
        <v>33</v>
      </c>
      <c r="J93" s="52">
        <v>32</v>
      </c>
      <c r="K93" s="52">
        <v>38</v>
      </c>
      <c r="L93" s="52">
        <v>42</v>
      </c>
      <c r="M93" s="52">
        <v>50</v>
      </c>
      <c r="N93" s="52">
        <v>51</v>
      </c>
      <c r="O93" s="52">
        <v>45</v>
      </c>
      <c r="P93" s="52">
        <v>40</v>
      </c>
      <c r="Q93" s="52">
        <v>47</v>
      </c>
      <c r="R93" s="52">
        <v>45</v>
      </c>
      <c r="S93" s="52">
        <v>46</v>
      </c>
      <c r="T93" s="52">
        <v>46</v>
      </c>
      <c r="U93" s="52">
        <v>50</v>
      </c>
      <c r="V93" s="52">
        <v>48</v>
      </c>
      <c r="W93" s="52">
        <v>43</v>
      </c>
      <c r="X93" s="52">
        <v>42</v>
      </c>
      <c r="Y93" s="52">
        <v>37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83144</v>
      </c>
      <c r="C96" s="52">
        <v>83638</v>
      </c>
      <c r="D96" s="52">
        <v>82410</v>
      </c>
      <c r="E96" s="52">
        <v>78096</v>
      </c>
      <c r="F96" s="52">
        <v>78443</v>
      </c>
      <c r="G96" s="52">
        <v>85105</v>
      </c>
      <c r="H96" s="52">
        <v>98507</v>
      </c>
      <c r="I96" s="52">
        <v>105957</v>
      </c>
      <c r="J96" s="52">
        <v>106399</v>
      </c>
      <c r="K96" s="52">
        <v>108358</v>
      </c>
      <c r="L96" s="52">
        <v>116035</v>
      </c>
      <c r="M96" s="52">
        <v>114546</v>
      </c>
      <c r="N96" s="52">
        <v>117799</v>
      </c>
      <c r="O96" s="52">
        <v>120867</v>
      </c>
      <c r="P96" s="52">
        <v>119583</v>
      </c>
      <c r="Q96" s="52">
        <v>122767</v>
      </c>
      <c r="R96" s="52">
        <v>122289</v>
      </c>
      <c r="S96" s="52">
        <v>117585</v>
      </c>
      <c r="T96" s="52">
        <v>116762</v>
      </c>
      <c r="U96" s="52">
        <v>123317</v>
      </c>
      <c r="V96" s="52">
        <v>129456</v>
      </c>
      <c r="W96" s="52">
        <v>122405</v>
      </c>
      <c r="X96" s="52">
        <v>126766</v>
      </c>
      <c r="Y96" s="52">
        <v>121579</v>
      </c>
      <c r="DA96" s="63" t="s">
        <v>1099</v>
      </c>
    </row>
    <row r="97" spans="1:105" ht="12" customHeight="1" x14ac:dyDescent="0.25">
      <c r="A97" s="97" t="s">
        <v>121</v>
      </c>
      <c r="B97" s="52">
        <v>23073</v>
      </c>
      <c r="C97" s="52">
        <v>24132</v>
      </c>
      <c r="D97" s="52">
        <v>24359</v>
      </c>
      <c r="E97" s="52">
        <v>23657</v>
      </c>
      <c r="F97" s="52">
        <v>23855</v>
      </c>
      <c r="G97" s="52">
        <v>26236</v>
      </c>
      <c r="H97" s="52">
        <v>28998</v>
      </c>
      <c r="I97" s="52">
        <v>32053</v>
      </c>
      <c r="J97" s="52">
        <v>31960</v>
      </c>
      <c r="K97" s="52">
        <v>40027</v>
      </c>
      <c r="L97" s="52">
        <v>44719</v>
      </c>
      <c r="M97" s="52">
        <v>48294</v>
      </c>
      <c r="N97" s="52">
        <v>56311</v>
      </c>
      <c r="O97" s="52">
        <v>59646</v>
      </c>
      <c r="P97" s="52">
        <v>61286</v>
      </c>
      <c r="Q97" s="52">
        <v>60971</v>
      </c>
      <c r="R97" s="52">
        <v>59970</v>
      </c>
      <c r="S97" s="52">
        <v>57230</v>
      </c>
      <c r="T97" s="52">
        <v>57058</v>
      </c>
      <c r="U97" s="52">
        <v>57279</v>
      </c>
      <c r="V97" s="52">
        <v>54736</v>
      </c>
      <c r="W97" s="52">
        <v>52401</v>
      </c>
      <c r="X97" s="52">
        <v>50165</v>
      </c>
      <c r="Y97" s="52">
        <v>46057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64046</v>
      </c>
      <c r="C101" s="52">
        <v>64074</v>
      </c>
      <c r="D101" s="52">
        <v>66058</v>
      </c>
      <c r="E101" s="52">
        <v>68197</v>
      </c>
      <c r="F101" s="52">
        <v>69336</v>
      </c>
      <c r="G101" s="52">
        <v>76329</v>
      </c>
      <c r="H101" s="52">
        <v>82107</v>
      </c>
      <c r="I101" s="52">
        <v>89720</v>
      </c>
      <c r="J101" s="52">
        <v>92181</v>
      </c>
      <c r="K101" s="52">
        <v>94441</v>
      </c>
      <c r="L101" s="52">
        <v>94698</v>
      </c>
      <c r="M101" s="52">
        <v>93497</v>
      </c>
      <c r="N101" s="52">
        <v>91950</v>
      </c>
      <c r="O101" s="52">
        <v>89807</v>
      </c>
      <c r="P101" s="52">
        <v>87658</v>
      </c>
      <c r="Q101" s="52">
        <v>85004</v>
      </c>
      <c r="R101" s="52">
        <v>82352</v>
      </c>
      <c r="S101" s="52">
        <v>79844</v>
      </c>
      <c r="T101" s="52">
        <v>77725</v>
      </c>
      <c r="U101" s="52">
        <v>76296</v>
      </c>
      <c r="V101" s="52">
        <v>74612</v>
      </c>
      <c r="W101" s="52">
        <v>72559</v>
      </c>
      <c r="X101" s="52">
        <v>68959</v>
      </c>
      <c r="Y101" s="52">
        <v>65693</v>
      </c>
      <c r="DA101" s="63" t="s">
        <v>1101</v>
      </c>
    </row>
    <row r="102" spans="1:105" ht="12" customHeight="1" x14ac:dyDescent="0.25">
      <c r="A102" s="97" t="s">
        <v>50</v>
      </c>
      <c r="B102" s="52">
        <v>94088</v>
      </c>
      <c r="C102" s="52">
        <v>93723</v>
      </c>
      <c r="D102" s="52">
        <v>91016</v>
      </c>
      <c r="E102" s="52">
        <v>85480</v>
      </c>
      <c r="F102" s="52">
        <v>81611</v>
      </c>
      <c r="G102" s="52">
        <v>88767</v>
      </c>
      <c r="H102" s="52">
        <v>94556</v>
      </c>
      <c r="I102" s="52">
        <v>103954</v>
      </c>
      <c r="J102" s="52">
        <v>107114</v>
      </c>
      <c r="K102" s="52">
        <v>123269</v>
      </c>
      <c r="L102" s="52">
        <v>134025</v>
      </c>
      <c r="M102" s="52">
        <v>141594</v>
      </c>
      <c r="N102" s="52">
        <v>145111</v>
      </c>
      <c r="O102" s="52">
        <v>146005</v>
      </c>
      <c r="P102" s="52">
        <v>143163</v>
      </c>
      <c r="Q102" s="52">
        <v>139381</v>
      </c>
      <c r="R102" s="52">
        <v>134310</v>
      </c>
      <c r="S102" s="52">
        <v>127148</v>
      </c>
      <c r="T102" s="52">
        <v>120506</v>
      </c>
      <c r="U102" s="52">
        <v>115317</v>
      </c>
      <c r="V102" s="52">
        <v>110577</v>
      </c>
      <c r="W102" s="52">
        <v>102716</v>
      </c>
      <c r="X102" s="52">
        <v>94973</v>
      </c>
      <c r="Y102" s="52">
        <v>85792</v>
      </c>
      <c r="DA102" s="63" t="s">
        <v>1102</v>
      </c>
    </row>
    <row r="103" spans="1:105" ht="12" customHeight="1" x14ac:dyDescent="0.25">
      <c r="A103" s="109" t="s">
        <v>120</v>
      </c>
      <c r="B103" s="36">
        <v>128313</v>
      </c>
      <c r="C103" s="36">
        <v>131527</v>
      </c>
      <c r="D103" s="36">
        <v>134257</v>
      </c>
      <c r="E103" s="36">
        <v>134458</v>
      </c>
      <c r="F103" s="36">
        <v>139160</v>
      </c>
      <c r="G103" s="36">
        <v>150782</v>
      </c>
      <c r="H103" s="36">
        <v>168689</v>
      </c>
      <c r="I103" s="36">
        <v>181132</v>
      </c>
      <c r="J103" s="36">
        <v>181359</v>
      </c>
      <c r="K103" s="36">
        <v>181233</v>
      </c>
      <c r="L103" s="36">
        <v>190376</v>
      </c>
      <c r="M103" s="36">
        <v>199403</v>
      </c>
      <c r="N103" s="36">
        <v>219629</v>
      </c>
      <c r="O103" s="36">
        <v>235560</v>
      </c>
      <c r="P103" s="36">
        <v>242258</v>
      </c>
      <c r="Q103" s="36">
        <v>253223</v>
      </c>
      <c r="R103" s="36">
        <v>257327</v>
      </c>
      <c r="S103" s="36">
        <v>253220</v>
      </c>
      <c r="T103" s="36">
        <v>249987</v>
      </c>
      <c r="U103" s="36">
        <v>253006</v>
      </c>
      <c r="V103" s="36">
        <v>251381</v>
      </c>
      <c r="W103" s="36">
        <v>247769</v>
      </c>
      <c r="X103" s="36">
        <v>252984</v>
      </c>
      <c r="Y103" s="36">
        <v>246642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101366</v>
      </c>
      <c r="C124" s="120">
        <v>101359</v>
      </c>
      <c r="D124" s="120">
        <v>99192</v>
      </c>
      <c r="E124" s="120">
        <v>97248</v>
      </c>
      <c r="F124" s="120">
        <v>97996</v>
      </c>
      <c r="G124" s="120">
        <v>97168</v>
      </c>
      <c r="H124" s="120">
        <v>96872</v>
      </c>
      <c r="I124" s="120">
        <v>94979</v>
      </c>
      <c r="J124" s="120">
        <v>95228</v>
      </c>
      <c r="K124" s="120">
        <v>95016</v>
      </c>
      <c r="L124" s="120">
        <v>94416</v>
      </c>
      <c r="M124" s="120">
        <v>90682</v>
      </c>
      <c r="N124" s="120">
        <v>86642</v>
      </c>
      <c r="O124" s="120">
        <v>83597</v>
      </c>
      <c r="P124" s="120">
        <v>82187</v>
      </c>
      <c r="Q124" s="120">
        <v>83113</v>
      </c>
      <c r="R124" s="120">
        <v>84776</v>
      </c>
      <c r="S124" s="120">
        <v>85328</v>
      </c>
      <c r="T124" s="120">
        <v>85608</v>
      </c>
      <c r="U124" s="120">
        <v>85424</v>
      </c>
      <c r="V124" s="120">
        <v>85098</v>
      </c>
      <c r="W124" s="120">
        <v>84160</v>
      </c>
      <c r="X124" s="120">
        <v>82489</v>
      </c>
      <c r="Y124" s="120">
        <v>80297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101366</v>
      </c>
      <c r="C126" s="52">
        <v>101359</v>
      </c>
      <c r="D126" s="52">
        <v>99192</v>
      </c>
      <c r="E126" s="52">
        <v>97248</v>
      </c>
      <c r="F126" s="52">
        <v>97996</v>
      </c>
      <c r="G126" s="52">
        <v>97168</v>
      </c>
      <c r="H126" s="52">
        <v>96872</v>
      </c>
      <c r="I126" s="52">
        <v>94979</v>
      </c>
      <c r="J126" s="52">
        <v>95228</v>
      </c>
      <c r="K126" s="52">
        <v>95016</v>
      </c>
      <c r="L126" s="52">
        <v>94416</v>
      </c>
      <c r="M126" s="52">
        <v>90682</v>
      </c>
      <c r="N126" s="52">
        <v>86642</v>
      </c>
      <c r="O126" s="52">
        <v>83597</v>
      </c>
      <c r="P126" s="52">
        <v>82187</v>
      </c>
      <c r="Q126" s="52">
        <v>83113</v>
      </c>
      <c r="R126" s="52">
        <v>84776</v>
      </c>
      <c r="S126" s="52">
        <v>85328</v>
      </c>
      <c r="T126" s="52">
        <v>85608</v>
      </c>
      <c r="U126" s="52">
        <v>85424</v>
      </c>
      <c r="V126" s="52">
        <v>85098</v>
      </c>
      <c r="W126" s="52">
        <v>84160</v>
      </c>
      <c r="X126" s="52">
        <v>82489</v>
      </c>
      <c r="Y126" s="52">
        <v>80297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1762</v>
      </c>
      <c r="C129" s="52">
        <v>2145</v>
      </c>
      <c r="D129" s="52">
        <v>2559</v>
      </c>
      <c r="E129" s="52">
        <v>2874</v>
      </c>
      <c r="F129" s="52">
        <v>3301</v>
      </c>
      <c r="G129" s="52">
        <v>3952</v>
      </c>
      <c r="H129" s="52">
        <v>4670</v>
      </c>
      <c r="I129" s="52">
        <v>5818</v>
      </c>
      <c r="J129" s="52">
        <v>7333</v>
      </c>
      <c r="K129" s="52">
        <v>8409</v>
      </c>
      <c r="L129" s="52">
        <v>10193</v>
      </c>
      <c r="M129" s="52">
        <v>11678</v>
      </c>
      <c r="N129" s="52">
        <v>12535</v>
      </c>
      <c r="O129" s="52">
        <v>13629</v>
      </c>
      <c r="P129" s="52">
        <v>13782</v>
      </c>
      <c r="Q129" s="52">
        <v>14029</v>
      </c>
      <c r="R129" s="52">
        <v>15506</v>
      </c>
      <c r="S129" s="52">
        <v>17507</v>
      </c>
      <c r="T129" s="52">
        <v>19327</v>
      </c>
      <c r="U129" s="52">
        <v>21112</v>
      </c>
      <c r="V129" s="52">
        <v>22949</v>
      </c>
      <c r="W129" s="52">
        <v>24564</v>
      </c>
      <c r="X129" s="52">
        <v>25578</v>
      </c>
      <c r="Y129" s="52">
        <v>25789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74519</v>
      </c>
      <c r="C131" s="52">
        <v>74449</v>
      </c>
      <c r="D131" s="52">
        <v>72847</v>
      </c>
      <c r="E131" s="52">
        <v>71449</v>
      </c>
      <c r="F131" s="52">
        <v>71992</v>
      </c>
      <c r="G131" s="52">
        <v>71423</v>
      </c>
      <c r="H131" s="52">
        <v>71218</v>
      </c>
      <c r="I131" s="52">
        <v>69821</v>
      </c>
      <c r="J131" s="52">
        <v>69939</v>
      </c>
      <c r="K131" s="52">
        <v>69919</v>
      </c>
      <c r="L131" s="52">
        <v>70061</v>
      </c>
      <c r="M131" s="52">
        <v>69260</v>
      </c>
      <c r="N131" s="52">
        <v>69646</v>
      </c>
      <c r="O131" s="52">
        <v>71410</v>
      </c>
      <c r="P131" s="52">
        <v>73047</v>
      </c>
      <c r="Q131" s="52">
        <v>71628</v>
      </c>
      <c r="R131" s="52">
        <v>70207</v>
      </c>
      <c r="S131" s="52">
        <v>70063</v>
      </c>
      <c r="T131" s="52">
        <v>72815</v>
      </c>
      <c r="U131" s="52">
        <v>77192</v>
      </c>
      <c r="V131" s="52">
        <v>80716</v>
      </c>
      <c r="W131" s="52">
        <v>81761</v>
      </c>
      <c r="X131" s="52">
        <v>80071</v>
      </c>
      <c r="Y131" s="52">
        <v>77662</v>
      </c>
      <c r="DA131" s="63" t="s">
        <v>1114</v>
      </c>
    </row>
    <row r="132" spans="1:105" ht="12" customHeight="1" x14ac:dyDescent="0.25">
      <c r="A132" s="97" t="s">
        <v>127</v>
      </c>
      <c r="B132" s="52">
        <v>192</v>
      </c>
      <c r="C132" s="52">
        <v>200</v>
      </c>
      <c r="D132" s="52">
        <v>200</v>
      </c>
      <c r="E132" s="52">
        <v>185</v>
      </c>
      <c r="F132" s="52">
        <v>195</v>
      </c>
      <c r="G132" s="52">
        <v>194</v>
      </c>
      <c r="H132" s="52">
        <v>193</v>
      </c>
      <c r="I132" s="52">
        <v>184</v>
      </c>
      <c r="J132" s="52">
        <v>185</v>
      </c>
      <c r="K132" s="52">
        <v>228</v>
      </c>
      <c r="L132" s="52">
        <v>251</v>
      </c>
      <c r="M132" s="52">
        <v>254</v>
      </c>
      <c r="N132" s="52">
        <v>277</v>
      </c>
      <c r="O132" s="52">
        <v>310</v>
      </c>
      <c r="P132" s="52">
        <v>328</v>
      </c>
      <c r="Q132" s="52">
        <v>313</v>
      </c>
      <c r="R132" s="52">
        <v>299</v>
      </c>
      <c r="S132" s="52">
        <v>279</v>
      </c>
      <c r="T132" s="52">
        <v>293</v>
      </c>
      <c r="U132" s="52">
        <v>316</v>
      </c>
      <c r="V132" s="52">
        <v>298</v>
      </c>
      <c r="W132" s="52">
        <v>308</v>
      </c>
      <c r="X132" s="52">
        <v>276</v>
      </c>
      <c r="Y132" s="52">
        <v>250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20865</v>
      </c>
      <c r="C135" s="52">
        <v>20741</v>
      </c>
      <c r="D135" s="52">
        <v>20195</v>
      </c>
      <c r="E135" s="52">
        <v>19658</v>
      </c>
      <c r="F135" s="52">
        <v>19789</v>
      </c>
      <c r="G135" s="52">
        <v>19528</v>
      </c>
      <c r="H135" s="52">
        <v>19575</v>
      </c>
      <c r="I135" s="52">
        <v>19130</v>
      </c>
      <c r="J135" s="52">
        <v>19274</v>
      </c>
      <c r="K135" s="52">
        <v>18330</v>
      </c>
      <c r="L135" s="52">
        <v>17567</v>
      </c>
      <c r="M135" s="52">
        <v>15163</v>
      </c>
      <c r="N135" s="52">
        <v>11753</v>
      </c>
      <c r="O135" s="52">
        <v>8053</v>
      </c>
      <c r="P135" s="52">
        <v>5825</v>
      </c>
      <c r="Q135" s="52">
        <v>7651</v>
      </c>
      <c r="R135" s="52">
        <v>9762</v>
      </c>
      <c r="S135" s="52">
        <v>10260</v>
      </c>
      <c r="T135" s="52">
        <v>8546</v>
      </c>
      <c r="U135" s="52">
        <v>5242</v>
      </c>
      <c r="V135" s="52">
        <v>2653</v>
      </c>
      <c r="W135" s="52">
        <v>1333</v>
      </c>
      <c r="X135" s="52">
        <v>1378</v>
      </c>
      <c r="Y135" s="52">
        <v>1613</v>
      </c>
      <c r="DA135" s="63" t="s">
        <v>1116</v>
      </c>
    </row>
    <row r="136" spans="1:105" ht="12" customHeight="1" x14ac:dyDescent="0.25">
      <c r="A136" s="97" t="s">
        <v>121</v>
      </c>
      <c r="B136" s="52">
        <v>5790</v>
      </c>
      <c r="C136" s="52">
        <v>5969</v>
      </c>
      <c r="D136" s="52">
        <v>5950</v>
      </c>
      <c r="E136" s="52">
        <v>5956</v>
      </c>
      <c r="F136" s="52">
        <v>6020</v>
      </c>
      <c r="G136" s="52">
        <v>6023</v>
      </c>
      <c r="H136" s="52">
        <v>5886</v>
      </c>
      <c r="I136" s="52">
        <v>5844</v>
      </c>
      <c r="J136" s="52">
        <v>5830</v>
      </c>
      <c r="K136" s="52">
        <v>6539</v>
      </c>
      <c r="L136" s="52">
        <v>6537</v>
      </c>
      <c r="M136" s="52">
        <v>6005</v>
      </c>
      <c r="N136" s="52">
        <v>4966</v>
      </c>
      <c r="O136" s="52">
        <v>3824</v>
      </c>
      <c r="P136" s="52">
        <v>2987</v>
      </c>
      <c r="Q136" s="52">
        <v>3521</v>
      </c>
      <c r="R136" s="52">
        <v>4508</v>
      </c>
      <c r="S136" s="52">
        <v>4726</v>
      </c>
      <c r="T136" s="52">
        <v>3954</v>
      </c>
      <c r="U136" s="52">
        <v>2674</v>
      </c>
      <c r="V136" s="52">
        <v>1431</v>
      </c>
      <c r="W136" s="52">
        <v>758</v>
      </c>
      <c r="X136" s="52">
        <v>764</v>
      </c>
      <c r="Y136" s="52">
        <v>772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42884</v>
      </c>
      <c r="C140" s="52">
        <v>42220</v>
      </c>
      <c r="D140" s="52">
        <v>40234</v>
      </c>
      <c r="E140" s="52">
        <v>37866</v>
      </c>
      <c r="F140" s="52">
        <v>36220</v>
      </c>
      <c r="G140" s="52">
        <v>35675</v>
      </c>
      <c r="H140" s="52">
        <v>34415</v>
      </c>
      <c r="I140" s="52">
        <v>33870</v>
      </c>
      <c r="J140" s="52">
        <v>34761</v>
      </c>
      <c r="K140" s="52">
        <v>37630</v>
      </c>
      <c r="L140" s="52">
        <v>38442</v>
      </c>
      <c r="M140" s="52">
        <v>37599</v>
      </c>
      <c r="N140" s="52">
        <v>35264</v>
      </c>
      <c r="O140" s="52">
        <v>33047</v>
      </c>
      <c r="P140" s="52">
        <v>31579</v>
      </c>
      <c r="Q140" s="52">
        <v>30322</v>
      </c>
      <c r="R140" s="52">
        <v>29483</v>
      </c>
      <c r="S140" s="52">
        <v>28811</v>
      </c>
      <c r="T140" s="52">
        <v>28062</v>
      </c>
      <c r="U140" s="52">
        <v>27071</v>
      </c>
      <c r="V140" s="52">
        <v>26344</v>
      </c>
      <c r="W140" s="52">
        <v>25023</v>
      </c>
      <c r="X140" s="52">
        <v>22998</v>
      </c>
      <c r="Y140" s="52">
        <v>20971</v>
      </c>
      <c r="DA140" s="63" t="s">
        <v>1118</v>
      </c>
    </row>
    <row r="141" spans="1:105" ht="12" customHeight="1" x14ac:dyDescent="0.25">
      <c r="A141" s="109" t="s">
        <v>120</v>
      </c>
      <c r="B141" s="36">
        <v>58482</v>
      </c>
      <c r="C141" s="36">
        <v>59139</v>
      </c>
      <c r="D141" s="36">
        <v>58958</v>
      </c>
      <c r="E141" s="36">
        <v>59382</v>
      </c>
      <c r="F141" s="36">
        <v>61776</v>
      </c>
      <c r="G141" s="36">
        <v>61493</v>
      </c>
      <c r="H141" s="36">
        <v>62457</v>
      </c>
      <c r="I141" s="36">
        <v>61109</v>
      </c>
      <c r="J141" s="36">
        <v>60467</v>
      </c>
      <c r="K141" s="36">
        <v>57386</v>
      </c>
      <c r="L141" s="36">
        <v>55974</v>
      </c>
      <c r="M141" s="36">
        <v>53083</v>
      </c>
      <c r="N141" s="36">
        <v>51378</v>
      </c>
      <c r="O141" s="36">
        <v>50550</v>
      </c>
      <c r="P141" s="36">
        <v>50608</v>
      </c>
      <c r="Q141" s="36">
        <v>52791</v>
      </c>
      <c r="R141" s="36">
        <v>55293</v>
      </c>
      <c r="S141" s="36">
        <v>56517</v>
      </c>
      <c r="T141" s="36">
        <v>57546</v>
      </c>
      <c r="U141" s="36">
        <v>58353</v>
      </c>
      <c r="V141" s="36">
        <v>58754</v>
      </c>
      <c r="W141" s="36">
        <v>59137</v>
      </c>
      <c r="X141" s="36">
        <v>59491</v>
      </c>
      <c r="Y141" s="36">
        <v>59326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3052</v>
      </c>
      <c r="C143" s="120">
        <v>3115</v>
      </c>
      <c r="D143" s="120">
        <v>3498</v>
      </c>
      <c r="E143" s="120">
        <v>4166</v>
      </c>
      <c r="F143" s="120">
        <v>5411</v>
      </c>
      <c r="G143" s="120">
        <v>7049</v>
      </c>
      <c r="H143" s="120">
        <v>9171</v>
      </c>
      <c r="I143" s="120">
        <v>11548</v>
      </c>
      <c r="J143" s="120">
        <v>14431</v>
      </c>
      <c r="K143" s="120">
        <v>17949</v>
      </c>
      <c r="L143" s="120">
        <v>22712</v>
      </c>
      <c r="M143" s="120">
        <v>28993</v>
      </c>
      <c r="N143" s="120">
        <v>37662</v>
      </c>
      <c r="O143" s="120">
        <v>46619</v>
      </c>
      <c r="P143" s="120">
        <v>56706</v>
      </c>
      <c r="Q143" s="120">
        <v>66100</v>
      </c>
      <c r="R143" s="120">
        <v>75219</v>
      </c>
      <c r="S143" s="120">
        <v>82741</v>
      </c>
      <c r="T143" s="120">
        <v>90336</v>
      </c>
      <c r="U143" s="120">
        <v>98037</v>
      </c>
      <c r="V143" s="120">
        <v>106392</v>
      </c>
      <c r="W143" s="120">
        <v>114911</v>
      </c>
      <c r="X143" s="120">
        <v>126101</v>
      </c>
      <c r="Y143" s="120">
        <v>131873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3052</v>
      </c>
      <c r="C145" s="52">
        <v>3115</v>
      </c>
      <c r="D145" s="52">
        <v>3498</v>
      </c>
      <c r="E145" s="52">
        <v>4166</v>
      </c>
      <c r="F145" s="52">
        <v>5411</v>
      </c>
      <c r="G145" s="52">
        <v>7049</v>
      </c>
      <c r="H145" s="52">
        <v>9171</v>
      </c>
      <c r="I145" s="52">
        <v>11548</v>
      </c>
      <c r="J145" s="52">
        <v>14431</v>
      </c>
      <c r="K145" s="52">
        <v>17949</v>
      </c>
      <c r="L145" s="52">
        <v>22712</v>
      </c>
      <c r="M145" s="52">
        <v>28993</v>
      </c>
      <c r="N145" s="52">
        <v>37662</v>
      </c>
      <c r="O145" s="52">
        <v>46619</v>
      </c>
      <c r="P145" s="52">
        <v>56706</v>
      </c>
      <c r="Q145" s="52">
        <v>66100</v>
      </c>
      <c r="R145" s="52">
        <v>75219</v>
      </c>
      <c r="S145" s="52">
        <v>82741</v>
      </c>
      <c r="T145" s="52">
        <v>90336</v>
      </c>
      <c r="U145" s="52">
        <v>98037</v>
      </c>
      <c r="V145" s="52">
        <v>106392</v>
      </c>
      <c r="W145" s="52">
        <v>114911</v>
      </c>
      <c r="X145" s="52">
        <v>126101</v>
      </c>
      <c r="Y145" s="52">
        <v>131873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531</v>
      </c>
      <c r="C147" s="52">
        <v>568</v>
      </c>
      <c r="D147" s="52">
        <v>655</v>
      </c>
      <c r="E147" s="52">
        <v>701</v>
      </c>
      <c r="F147" s="52">
        <v>858</v>
      </c>
      <c r="G147" s="52">
        <v>1180</v>
      </c>
      <c r="H147" s="52">
        <v>1801</v>
      </c>
      <c r="I147" s="52">
        <v>2862</v>
      </c>
      <c r="J147" s="52">
        <v>4486</v>
      </c>
      <c r="K147" s="52">
        <v>6347</v>
      </c>
      <c r="L147" s="52">
        <v>8858</v>
      </c>
      <c r="M147" s="52">
        <v>12015</v>
      </c>
      <c r="N147" s="52">
        <v>15111</v>
      </c>
      <c r="O147" s="52">
        <v>18988</v>
      </c>
      <c r="P147" s="52">
        <v>23795</v>
      </c>
      <c r="Q147" s="52">
        <v>31838</v>
      </c>
      <c r="R147" s="52">
        <v>38150</v>
      </c>
      <c r="S147" s="52">
        <v>43595</v>
      </c>
      <c r="T147" s="52">
        <v>52862</v>
      </c>
      <c r="U147" s="52">
        <v>65061</v>
      </c>
      <c r="V147" s="52">
        <v>74441</v>
      </c>
      <c r="W147" s="52">
        <v>87418</v>
      </c>
      <c r="X147" s="52">
        <v>100902</v>
      </c>
      <c r="Y147" s="52">
        <v>107591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389</v>
      </c>
      <c r="C149" s="52">
        <v>403</v>
      </c>
      <c r="D149" s="52">
        <v>446</v>
      </c>
      <c r="E149" s="52">
        <v>483</v>
      </c>
      <c r="F149" s="52">
        <v>530</v>
      </c>
      <c r="G149" s="52">
        <v>623</v>
      </c>
      <c r="H149" s="52">
        <v>693</v>
      </c>
      <c r="I149" s="52">
        <v>842</v>
      </c>
      <c r="J149" s="52">
        <v>1063</v>
      </c>
      <c r="K149" s="52">
        <v>1283</v>
      </c>
      <c r="L149" s="52">
        <v>1525</v>
      </c>
      <c r="M149" s="52">
        <v>1826</v>
      </c>
      <c r="N149" s="52">
        <v>2026</v>
      </c>
      <c r="O149" s="52">
        <v>2244</v>
      </c>
      <c r="P149" s="52">
        <v>2677</v>
      </c>
      <c r="Q149" s="52">
        <v>3333</v>
      </c>
      <c r="R149" s="52">
        <v>4125</v>
      </c>
      <c r="S149" s="52">
        <v>4655</v>
      </c>
      <c r="T149" s="52">
        <v>5051</v>
      </c>
      <c r="U149" s="52">
        <v>5122</v>
      </c>
      <c r="V149" s="52">
        <v>5340</v>
      </c>
      <c r="W149" s="52">
        <v>6153</v>
      </c>
      <c r="X149" s="52">
        <v>7478</v>
      </c>
      <c r="Y149" s="52">
        <v>8144</v>
      </c>
      <c r="DA149" s="63" t="s">
        <v>1122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1</v>
      </c>
      <c r="F150" s="52">
        <v>0</v>
      </c>
      <c r="G150" s="52">
        <v>0</v>
      </c>
      <c r="H150" s="52">
        <v>0</v>
      </c>
      <c r="I150" s="52">
        <v>1</v>
      </c>
      <c r="J150" s="52">
        <v>2</v>
      </c>
      <c r="K150" s="52">
        <v>4</v>
      </c>
      <c r="L150" s="52">
        <v>6</v>
      </c>
      <c r="M150" s="52">
        <v>9</v>
      </c>
      <c r="N150" s="52">
        <v>11</v>
      </c>
      <c r="O150" s="52">
        <v>11</v>
      </c>
      <c r="P150" s="52">
        <v>10</v>
      </c>
      <c r="Q150" s="52">
        <v>13</v>
      </c>
      <c r="R150" s="52">
        <v>14</v>
      </c>
      <c r="S150" s="52">
        <v>15</v>
      </c>
      <c r="T150" s="52">
        <v>16</v>
      </c>
      <c r="U150" s="52">
        <v>15</v>
      </c>
      <c r="V150" s="52">
        <v>14</v>
      </c>
      <c r="W150" s="52">
        <v>14</v>
      </c>
      <c r="X150" s="52">
        <v>15</v>
      </c>
      <c r="Y150" s="52">
        <v>14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2084</v>
      </c>
      <c r="C153" s="52">
        <v>2104</v>
      </c>
      <c r="D153" s="52">
        <v>2349</v>
      </c>
      <c r="E153" s="52">
        <v>2808</v>
      </c>
      <c r="F153" s="52">
        <v>3738</v>
      </c>
      <c r="G153" s="52">
        <v>4916</v>
      </c>
      <c r="H153" s="52">
        <v>6572</v>
      </c>
      <c r="I153" s="52">
        <v>8210</v>
      </c>
      <c r="J153" s="52">
        <v>10266</v>
      </c>
      <c r="K153" s="52">
        <v>11888</v>
      </c>
      <c r="L153" s="52">
        <v>14993</v>
      </c>
      <c r="M153" s="52">
        <v>18511</v>
      </c>
      <c r="N153" s="52">
        <v>23392</v>
      </c>
      <c r="O153" s="52">
        <v>29409</v>
      </c>
      <c r="P153" s="52">
        <v>35877</v>
      </c>
      <c r="Q153" s="52">
        <v>42454</v>
      </c>
      <c r="R153" s="52">
        <v>48138</v>
      </c>
      <c r="S153" s="52">
        <v>52544</v>
      </c>
      <c r="T153" s="52">
        <v>57309</v>
      </c>
      <c r="U153" s="52">
        <v>63318</v>
      </c>
      <c r="V153" s="52">
        <v>70873</v>
      </c>
      <c r="W153" s="52">
        <v>75698</v>
      </c>
      <c r="X153" s="52">
        <v>85011</v>
      </c>
      <c r="Y153" s="52">
        <v>90104</v>
      </c>
      <c r="DA153" s="63" t="s">
        <v>1124</v>
      </c>
    </row>
    <row r="154" spans="1:105" ht="12" customHeight="1" x14ac:dyDescent="0.25">
      <c r="A154" s="97" t="s">
        <v>121</v>
      </c>
      <c r="B154" s="52">
        <v>578</v>
      </c>
      <c r="C154" s="52">
        <v>607</v>
      </c>
      <c r="D154" s="52">
        <v>702</v>
      </c>
      <c r="E154" s="52">
        <v>874</v>
      </c>
      <c r="F154" s="52">
        <v>1143</v>
      </c>
      <c r="G154" s="52">
        <v>1510</v>
      </c>
      <c r="H154" s="52">
        <v>1906</v>
      </c>
      <c r="I154" s="52">
        <v>2495</v>
      </c>
      <c r="J154" s="52">
        <v>3100</v>
      </c>
      <c r="K154" s="52">
        <v>4774</v>
      </c>
      <c r="L154" s="52">
        <v>6188</v>
      </c>
      <c r="M154" s="52">
        <v>8647</v>
      </c>
      <c r="N154" s="52">
        <v>12233</v>
      </c>
      <c r="O154" s="52">
        <v>14955</v>
      </c>
      <c r="P154" s="52">
        <v>18142</v>
      </c>
      <c r="Q154" s="52">
        <v>20300</v>
      </c>
      <c r="R154" s="52">
        <v>22942</v>
      </c>
      <c r="S154" s="52">
        <v>25527</v>
      </c>
      <c r="T154" s="52">
        <v>27960</v>
      </c>
      <c r="U154" s="52">
        <v>29582</v>
      </c>
      <c r="V154" s="52">
        <v>30165</v>
      </c>
      <c r="W154" s="52">
        <v>33046</v>
      </c>
      <c r="X154" s="52">
        <v>33597</v>
      </c>
      <c r="Y154" s="52">
        <v>33611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1291</v>
      </c>
      <c r="C158" s="52">
        <v>1294</v>
      </c>
      <c r="D158" s="52">
        <v>1390</v>
      </c>
      <c r="E158" s="52">
        <v>1547</v>
      </c>
      <c r="F158" s="52">
        <v>1874</v>
      </c>
      <c r="G158" s="52">
        <v>2534</v>
      </c>
      <c r="H158" s="52">
        <v>3248</v>
      </c>
      <c r="I158" s="52">
        <v>4233</v>
      </c>
      <c r="J158" s="52">
        <v>5480</v>
      </c>
      <c r="K158" s="52">
        <v>7634</v>
      </c>
      <c r="L158" s="52">
        <v>9696</v>
      </c>
      <c r="M158" s="52">
        <v>12153</v>
      </c>
      <c r="N158" s="52">
        <v>14579</v>
      </c>
      <c r="O158" s="52">
        <v>17153</v>
      </c>
      <c r="P158" s="52">
        <v>20060</v>
      </c>
      <c r="Q158" s="52">
        <v>22424</v>
      </c>
      <c r="R158" s="52">
        <v>25009</v>
      </c>
      <c r="S158" s="52">
        <v>27591</v>
      </c>
      <c r="T158" s="52">
        <v>29450</v>
      </c>
      <c r="U158" s="52">
        <v>30742</v>
      </c>
      <c r="V158" s="52">
        <v>32380</v>
      </c>
      <c r="W158" s="52">
        <v>33163</v>
      </c>
      <c r="X158" s="52">
        <v>33215</v>
      </c>
      <c r="Y158" s="52">
        <v>32670</v>
      </c>
      <c r="DA158" s="63" t="s">
        <v>1126</v>
      </c>
    </row>
    <row r="159" spans="1:105" ht="12" customHeight="1" x14ac:dyDescent="0.25">
      <c r="A159" s="109" t="s">
        <v>120</v>
      </c>
      <c r="B159" s="36">
        <v>1761</v>
      </c>
      <c r="C159" s="36">
        <v>1821</v>
      </c>
      <c r="D159" s="36">
        <v>2108</v>
      </c>
      <c r="E159" s="36">
        <v>2619</v>
      </c>
      <c r="F159" s="36">
        <v>3537</v>
      </c>
      <c r="G159" s="36">
        <v>4515</v>
      </c>
      <c r="H159" s="36">
        <v>5923</v>
      </c>
      <c r="I159" s="36">
        <v>7315</v>
      </c>
      <c r="J159" s="36">
        <v>8951</v>
      </c>
      <c r="K159" s="36">
        <v>10315</v>
      </c>
      <c r="L159" s="36">
        <v>13016</v>
      </c>
      <c r="M159" s="36">
        <v>16840</v>
      </c>
      <c r="N159" s="36">
        <v>23083</v>
      </c>
      <c r="O159" s="36">
        <v>29466</v>
      </c>
      <c r="P159" s="36">
        <v>36646</v>
      </c>
      <c r="Q159" s="36">
        <v>43676</v>
      </c>
      <c r="R159" s="36">
        <v>50210</v>
      </c>
      <c r="S159" s="36">
        <v>55150</v>
      </c>
      <c r="T159" s="36">
        <v>60886</v>
      </c>
      <c r="U159" s="36">
        <v>67295</v>
      </c>
      <c r="V159" s="36">
        <v>74012</v>
      </c>
      <c r="W159" s="36">
        <v>81748</v>
      </c>
      <c r="X159" s="36">
        <v>92886</v>
      </c>
      <c r="Y159" s="36">
        <v>99203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11186</v>
      </c>
      <c r="C161" s="120">
        <v>11686</v>
      </c>
      <c r="D161" s="120">
        <v>13199</v>
      </c>
      <c r="E161" s="120">
        <v>14215</v>
      </c>
      <c r="F161" s="120">
        <v>14586</v>
      </c>
      <c r="G161" s="120">
        <v>14215</v>
      </c>
      <c r="H161" s="120">
        <v>14382</v>
      </c>
      <c r="I161" s="120">
        <v>14439</v>
      </c>
      <c r="J161" s="120">
        <v>15453</v>
      </c>
      <c r="K161" s="120">
        <v>15979</v>
      </c>
      <c r="L161" s="120">
        <v>15851</v>
      </c>
      <c r="M161" s="120">
        <v>15039</v>
      </c>
      <c r="N161" s="120">
        <v>15278</v>
      </c>
      <c r="O161" s="120">
        <v>15788</v>
      </c>
      <c r="P161" s="120">
        <v>16907</v>
      </c>
      <c r="Q161" s="120">
        <v>17209</v>
      </c>
      <c r="R161" s="120">
        <v>17747</v>
      </c>
      <c r="S161" s="120">
        <v>19376</v>
      </c>
      <c r="T161" s="120">
        <v>21479</v>
      </c>
      <c r="U161" s="120">
        <v>27640</v>
      </c>
      <c r="V161" s="120">
        <v>33088</v>
      </c>
      <c r="W161" s="120">
        <v>40102</v>
      </c>
      <c r="X161" s="120">
        <v>48663</v>
      </c>
      <c r="Y161" s="120">
        <v>70396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11186</v>
      </c>
      <c r="C163" s="52">
        <v>11686</v>
      </c>
      <c r="D163" s="52">
        <v>13199</v>
      </c>
      <c r="E163" s="52">
        <v>14215</v>
      </c>
      <c r="F163" s="52">
        <v>14586</v>
      </c>
      <c r="G163" s="52">
        <v>14215</v>
      </c>
      <c r="H163" s="52">
        <v>14382</v>
      </c>
      <c r="I163" s="52">
        <v>14439</v>
      </c>
      <c r="J163" s="52">
        <v>15453</v>
      </c>
      <c r="K163" s="52">
        <v>15979</v>
      </c>
      <c r="L163" s="52">
        <v>15851</v>
      </c>
      <c r="M163" s="52">
        <v>15039</v>
      </c>
      <c r="N163" s="52">
        <v>15278</v>
      </c>
      <c r="O163" s="52">
        <v>15788</v>
      </c>
      <c r="P163" s="52">
        <v>16907</v>
      </c>
      <c r="Q163" s="52">
        <v>17209</v>
      </c>
      <c r="R163" s="52">
        <v>17747</v>
      </c>
      <c r="S163" s="52">
        <v>19376</v>
      </c>
      <c r="T163" s="52">
        <v>21479</v>
      </c>
      <c r="U163" s="52">
        <v>27640</v>
      </c>
      <c r="V163" s="52">
        <v>33088</v>
      </c>
      <c r="W163" s="52">
        <v>40102</v>
      </c>
      <c r="X163" s="52">
        <v>48663</v>
      </c>
      <c r="Y163" s="52">
        <v>70396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972</v>
      </c>
      <c r="C165" s="52">
        <v>1096</v>
      </c>
      <c r="D165" s="52">
        <v>1352</v>
      </c>
      <c r="E165" s="52">
        <v>1581</v>
      </c>
      <c r="F165" s="52">
        <v>1858</v>
      </c>
      <c r="G165" s="52">
        <v>2042</v>
      </c>
      <c r="H165" s="52">
        <v>2199</v>
      </c>
      <c r="I165" s="52">
        <v>2479</v>
      </c>
      <c r="J165" s="52">
        <v>3065</v>
      </c>
      <c r="K165" s="52">
        <v>3711</v>
      </c>
      <c r="L165" s="52">
        <v>4180</v>
      </c>
      <c r="M165" s="52">
        <v>4050</v>
      </c>
      <c r="N165" s="52">
        <v>4084</v>
      </c>
      <c r="O165" s="52">
        <v>4543</v>
      </c>
      <c r="P165" s="52">
        <v>4820</v>
      </c>
      <c r="Q165" s="52">
        <v>5473</v>
      </c>
      <c r="R165" s="52">
        <v>6017</v>
      </c>
      <c r="S165" s="52">
        <v>7154</v>
      </c>
      <c r="T165" s="52">
        <v>9309</v>
      </c>
      <c r="U165" s="52">
        <v>13579</v>
      </c>
      <c r="V165" s="52">
        <v>18231</v>
      </c>
      <c r="W165" s="52">
        <v>22816</v>
      </c>
      <c r="X165" s="52">
        <v>29985</v>
      </c>
      <c r="Y165" s="52">
        <v>41666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1426</v>
      </c>
      <c r="C167" s="52">
        <v>1513</v>
      </c>
      <c r="D167" s="52">
        <v>1681</v>
      </c>
      <c r="E167" s="52">
        <v>1692</v>
      </c>
      <c r="F167" s="52">
        <v>1598</v>
      </c>
      <c r="G167" s="52">
        <v>1462</v>
      </c>
      <c r="H167" s="52">
        <v>1305</v>
      </c>
      <c r="I167" s="52">
        <v>1221</v>
      </c>
      <c r="J167" s="52">
        <v>1252</v>
      </c>
      <c r="K167" s="52">
        <v>1195</v>
      </c>
      <c r="L167" s="52">
        <v>1098</v>
      </c>
      <c r="M167" s="52">
        <v>998</v>
      </c>
      <c r="N167" s="52">
        <v>929</v>
      </c>
      <c r="O167" s="52">
        <v>875</v>
      </c>
      <c r="P167" s="52">
        <v>892</v>
      </c>
      <c r="Q167" s="52">
        <v>912</v>
      </c>
      <c r="R167" s="52">
        <v>976</v>
      </c>
      <c r="S167" s="52">
        <v>1091</v>
      </c>
      <c r="T167" s="52">
        <v>1196</v>
      </c>
      <c r="U167" s="52">
        <v>1345</v>
      </c>
      <c r="V167" s="52">
        <v>1519</v>
      </c>
      <c r="W167" s="52">
        <v>2054</v>
      </c>
      <c r="X167" s="52">
        <v>2868</v>
      </c>
      <c r="Y167" s="52">
        <v>4586</v>
      </c>
      <c r="DA167" s="63" t="s">
        <v>1130</v>
      </c>
    </row>
    <row r="168" spans="1:105" ht="12" customHeight="1" x14ac:dyDescent="0.25">
      <c r="A168" s="97" t="s">
        <v>123</v>
      </c>
      <c r="B168" s="52">
        <v>4</v>
      </c>
      <c r="C168" s="52">
        <v>3</v>
      </c>
      <c r="D168" s="52">
        <v>6</v>
      </c>
      <c r="E168" s="52">
        <v>5</v>
      </c>
      <c r="F168" s="52">
        <v>5</v>
      </c>
      <c r="G168" s="52">
        <v>4</v>
      </c>
      <c r="H168" s="52">
        <v>3</v>
      </c>
      <c r="I168" s="52">
        <v>3</v>
      </c>
      <c r="J168" s="52">
        <v>3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2</v>
      </c>
      <c r="T168" s="52">
        <v>2</v>
      </c>
      <c r="U168" s="52">
        <v>4</v>
      </c>
      <c r="V168" s="52">
        <v>4</v>
      </c>
      <c r="W168" s="52">
        <v>4</v>
      </c>
      <c r="X168" s="52">
        <v>6</v>
      </c>
      <c r="Y168" s="52">
        <v>14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7637</v>
      </c>
      <c r="C171" s="52">
        <v>7884</v>
      </c>
      <c r="D171" s="52">
        <v>8852</v>
      </c>
      <c r="E171" s="52">
        <v>9555</v>
      </c>
      <c r="F171" s="52">
        <v>9910</v>
      </c>
      <c r="G171" s="52">
        <v>9708</v>
      </c>
      <c r="H171" s="52">
        <v>10022</v>
      </c>
      <c r="I171" s="52">
        <v>10088</v>
      </c>
      <c r="J171" s="52">
        <v>10875</v>
      </c>
      <c r="K171" s="52">
        <v>10741</v>
      </c>
      <c r="L171" s="52">
        <v>10591</v>
      </c>
      <c r="M171" s="52">
        <v>9844</v>
      </c>
      <c r="N171" s="52">
        <v>9708</v>
      </c>
      <c r="O171" s="52">
        <v>10002</v>
      </c>
      <c r="P171" s="52">
        <v>10675</v>
      </c>
      <c r="Q171" s="52">
        <v>10962</v>
      </c>
      <c r="R171" s="52">
        <v>11281</v>
      </c>
      <c r="S171" s="52">
        <v>12269</v>
      </c>
      <c r="T171" s="52">
        <v>13573</v>
      </c>
      <c r="U171" s="52">
        <v>17992</v>
      </c>
      <c r="V171" s="52">
        <v>22365</v>
      </c>
      <c r="W171" s="52">
        <v>26624</v>
      </c>
      <c r="X171" s="52">
        <v>33122</v>
      </c>
      <c r="Y171" s="52">
        <v>48863</v>
      </c>
      <c r="DA171" s="63" t="s">
        <v>1132</v>
      </c>
    </row>
    <row r="172" spans="1:105" ht="12" customHeight="1" x14ac:dyDescent="0.25">
      <c r="A172" s="97" t="s">
        <v>121</v>
      </c>
      <c r="B172" s="52">
        <v>2119</v>
      </c>
      <c r="C172" s="52">
        <v>2286</v>
      </c>
      <c r="D172" s="52">
        <v>2660</v>
      </c>
      <c r="E172" s="52">
        <v>2963</v>
      </c>
      <c r="F172" s="52">
        <v>3073</v>
      </c>
      <c r="G172" s="52">
        <v>3041</v>
      </c>
      <c r="H172" s="52">
        <v>3052</v>
      </c>
      <c r="I172" s="52">
        <v>3127</v>
      </c>
      <c r="J172" s="52">
        <v>3323</v>
      </c>
      <c r="K172" s="52">
        <v>4043</v>
      </c>
      <c r="L172" s="52">
        <v>4162</v>
      </c>
      <c r="M172" s="52">
        <v>4197</v>
      </c>
      <c r="N172" s="52">
        <v>4641</v>
      </c>
      <c r="O172" s="52">
        <v>4911</v>
      </c>
      <c r="P172" s="52">
        <v>5340</v>
      </c>
      <c r="Q172" s="52">
        <v>5335</v>
      </c>
      <c r="R172" s="52">
        <v>5490</v>
      </c>
      <c r="S172" s="52">
        <v>6014</v>
      </c>
      <c r="T172" s="52">
        <v>6708</v>
      </c>
      <c r="U172" s="52">
        <v>8299</v>
      </c>
      <c r="V172" s="52">
        <v>9200</v>
      </c>
      <c r="W172" s="52">
        <v>11420</v>
      </c>
      <c r="X172" s="52">
        <v>12667</v>
      </c>
      <c r="Y172" s="52">
        <v>16933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4732</v>
      </c>
      <c r="C176" s="52">
        <v>4850</v>
      </c>
      <c r="D176" s="52">
        <v>5235</v>
      </c>
      <c r="E176" s="52">
        <v>5358</v>
      </c>
      <c r="F176" s="52">
        <v>5263</v>
      </c>
      <c r="G176" s="52">
        <v>5095</v>
      </c>
      <c r="H176" s="52">
        <v>5029</v>
      </c>
      <c r="I176" s="52">
        <v>5103</v>
      </c>
      <c r="J176" s="52">
        <v>5652</v>
      </c>
      <c r="K176" s="52">
        <v>6453</v>
      </c>
      <c r="L176" s="52">
        <v>6590</v>
      </c>
      <c r="M176" s="52">
        <v>6368</v>
      </c>
      <c r="N176" s="52">
        <v>6284</v>
      </c>
      <c r="O176" s="52">
        <v>6258</v>
      </c>
      <c r="P176" s="52">
        <v>6417</v>
      </c>
      <c r="Q176" s="52">
        <v>6203</v>
      </c>
      <c r="R176" s="52">
        <v>6099</v>
      </c>
      <c r="S176" s="52">
        <v>6520</v>
      </c>
      <c r="T176" s="52">
        <v>7028</v>
      </c>
      <c r="U176" s="52">
        <v>8488</v>
      </c>
      <c r="V176" s="52">
        <v>9815</v>
      </c>
      <c r="W176" s="52">
        <v>11186</v>
      </c>
      <c r="X176" s="52">
        <v>12298</v>
      </c>
      <c r="Y176" s="52">
        <v>16317</v>
      </c>
      <c r="DA176" s="63" t="s">
        <v>1134</v>
      </c>
    </row>
    <row r="177" spans="1:105" ht="12" customHeight="1" x14ac:dyDescent="0.25">
      <c r="A177" s="109" t="s">
        <v>120</v>
      </c>
      <c r="B177" s="36">
        <v>6454</v>
      </c>
      <c r="C177" s="36">
        <v>6836</v>
      </c>
      <c r="D177" s="36">
        <v>7964</v>
      </c>
      <c r="E177" s="36">
        <v>8857</v>
      </c>
      <c r="F177" s="36">
        <v>9323</v>
      </c>
      <c r="G177" s="36">
        <v>9120</v>
      </c>
      <c r="H177" s="36">
        <v>9353</v>
      </c>
      <c r="I177" s="36">
        <v>9336</v>
      </c>
      <c r="J177" s="36">
        <v>9801</v>
      </c>
      <c r="K177" s="36">
        <v>9526</v>
      </c>
      <c r="L177" s="36">
        <v>9261</v>
      </c>
      <c r="M177" s="36">
        <v>8671</v>
      </c>
      <c r="N177" s="36">
        <v>8994</v>
      </c>
      <c r="O177" s="36">
        <v>9530</v>
      </c>
      <c r="P177" s="36">
        <v>10490</v>
      </c>
      <c r="Q177" s="36">
        <v>11006</v>
      </c>
      <c r="R177" s="36">
        <v>11648</v>
      </c>
      <c r="S177" s="36">
        <v>12856</v>
      </c>
      <c r="T177" s="36">
        <v>14451</v>
      </c>
      <c r="U177" s="36">
        <v>19152</v>
      </c>
      <c r="V177" s="36">
        <v>23273</v>
      </c>
      <c r="W177" s="36">
        <v>28916</v>
      </c>
      <c r="X177" s="36">
        <v>36365</v>
      </c>
      <c r="Y177" s="36">
        <v>54079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1400</v>
      </c>
      <c r="D26" s="52">
        <v>1399</v>
      </c>
      <c r="E26" s="52">
        <v>1403</v>
      </c>
      <c r="F26" s="52">
        <v>1411</v>
      </c>
      <c r="G26" s="52">
        <v>1878</v>
      </c>
      <c r="H26" s="52">
        <v>1835</v>
      </c>
      <c r="I26" s="52">
        <v>953</v>
      </c>
      <c r="J26" s="52">
        <v>1399</v>
      </c>
      <c r="K26" s="52">
        <v>1475</v>
      </c>
      <c r="L26" s="52">
        <v>1580</v>
      </c>
      <c r="M26" s="52">
        <v>1690</v>
      </c>
      <c r="N26" s="52">
        <v>1806</v>
      </c>
      <c r="O26" s="52">
        <v>1636</v>
      </c>
      <c r="P26" s="52">
        <v>639</v>
      </c>
      <c r="Q26" s="52">
        <v>790</v>
      </c>
      <c r="R26" s="52">
        <v>960</v>
      </c>
      <c r="S26" s="52">
        <v>1145</v>
      </c>
      <c r="T26" s="52">
        <v>1019</v>
      </c>
      <c r="U26" s="52">
        <v>893</v>
      </c>
      <c r="V26" s="52">
        <v>778</v>
      </c>
      <c r="W26" s="52">
        <v>694</v>
      </c>
      <c r="X26" s="52">
        <v>856</v>
      </c>
      <c r="Y26" s="52">
        <v>1035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49</v>
      </c>
      <c r="D29" s="52">
        <v>48</v>
      </c>
      <c r="E29" s="52">
        <v>51</v>
      </c>
      <c r="F29" s="52">
        <v>55</v>
      </c>
      <c r="G29" s="52">
        <v>66</v>
      </c>
      <c r="H29" s="52">
        <v>84</v>
      </c>
      <c r="I29" s="52">
        <v>76</v>
      </c>
      <c r="J29" s="52">
        <v>91</v>
      </c>
      <c r="K29" s="52">
        <v>132</v>
      </c>
      <c r="L29" s="52">
        <v>137</v>
      </c>
      <c r="M29" s="52">
        <v>125</v>
      </c>
      <c r="N29" s="52">
        <v>120</v>
      </c>
      <c r="O29" s="52">
        <v>150</v>
      </c>
      <c r="P29" s="52">
        <v>133</v>
      </c>
      <c r="Q29" s="52">
        <v>193</v>
      </c>
      <c r="R29" s="52">
        <v>265</v>
      </c>
      <c r="S29" s="52">
        <v>332</v>
      </c>
      <c r="T29" s="52">
        <v>386</v>
      </c>
      <c r="U29" s="52">
        <v>434</v>
      </c>
      <c r="V29" s="52">
        <v>447</v>
      </c>
      <c r="W29" s="52">
        <v>436</v>
      </c>
      <c r="X29" s="52">
        <v>467</v>
      </c>
      <c r="Y29" s="52">
        <v>534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357</v>
      </c>
      <c r="D31" s="52">
        <v>357</v>
      </c>
      <c r="E31" s="52">
        <v>363</v>
      </c>
      <c r="F31" s="52">
        <v>378</v>
      </c>
      <c r="G31" s="52">
        <v>411</v>
      </c>
      <c r="H31" s="52">
        <v>448</v>
      </c>
      <c r="I31" s="52">
        <v>284</v>
      </c>
      <c r="J31" s="52">
        <v>255</v>
      </c>
      <c r="K31" s="52">
        <v>307</v>
      </c>
      <c r="L31" s="52">
        <v>245</v>
      </c>
      <c r="M31" s="52">
        <v>184</v>
      </c>
      <c r="N31" s="52">
        <v>159</v>
      </c>
      <c r="O31" s="52">
        <v>129</v>
      </c>
      <c r="P31" s="52">
        <v>85</v>
      </c>
      <c r="Q31" s="52">
        <v>127</v>
      </c>
      <c r="R31" s="52">
        <v>145</v>
      </c>
      <c r="S31" s="52">
        <v>128</v>
      </c>
      <c r="T31" s="52">
        <v>107</v>
      </c>
      <c r="U31" s="52">
        <v>86</v>
      </c>
      <c r="V31" s="52">
        <v>86</v>
      </c>
      <c r="W31" s="52">
        <v>94</v>
      </c>
      <c r="X31" s="52">
        <v>107</v>
      </c>
      <c r="Y31" s="52">
        <v>130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52">
        <v>0</v>
      </c>
      <c r="J32" s="52">
        <v>0</v>
      </c>
      <c r="K32" s="52">
        <v>2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1911</v>
      </c>
      <c r="D35" s="52">
        <v>1915</v>
      </c>
      <c r="E35" s="52">
        <v>1943</v>
      </c>
      <c r="F35" s="52">
        <v>2018</v>
      </c>
      <c r="G35" s="52">
        <v>2200</v>
      </c>
      <c r="H35" s="52">
        <v>2439</v>
      </c>
      <c r="I35" s="52">
        <v>1542</v>
      </c>
      <c r="J35" s="52">
        <v>1605</v>
      </c>
      <c r="K35" s="52">
        <v>1911</v>
      </c>
      <c r="L35" s="52">
        <v>1862</v>
      </c>
      <c r="M35" s="52">
        <v>1776</v>
      </c>
      <c r="N35" s="52">
        <v>1683</v>
      </c>
      <c r="O35" s="52">
        <v>1380</v>
      </c>
      <c r="P35" s="52">
        <v>828</v>
      </c>
      <c r="Q35" s="52">
        <v>1155</v>
      </c>
      <c r="R35" s="52">
        <v>1369</v>
      </c>
      <c r="S35" s="52">
        <v>1383</v>
      </c>
      <c r="T35" s="52">
        <v>1363</v>
      </c>
      <c r="U35" s="52">
        <v>1197</v>
      </c>
      <c r="V35" s="52">
        <v>1081</v>
      </c>
      <c r="W35" s="52">
        <v>1128</v>
      </c>
      <c r="X35" s="52">
        <v>1139</v>
      </c>
      <c r="Y35" s="52">
        <v>1387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530</v>
      </c>
      <c r="D36" s="52">
        <v>532</v>
      </c>
      <c r="E36" s="52">
        <v>541</v>
      </c>
      <c r="F36" s="52">
        <v>566</v>
      </c>
      <c r="G36" s="52">
        <v>627</v>
      </c>
      <c r="H36" s="52">
        <v>705</v>
      </c>
      <c r="I36" s="52">
        <v>469</v>
      </c>
      <c r="J36" s="52">
        <v>521</v>
      </c>
      <c r="K36" s="52">
        <v>623</v>
      </c>
      <c r="L36" s="52">
        <v>589</v>
      </c>
      <c r="M36" s="52">
        <v>561</v>
      </c>
      <c r="N36" s="52">
        <v>530</v>
      </c>
      <c r="O36" s="52">
        <v>469</v>
      </c>
      <c r="P36" s="52">
        <v>345</v>
      </c>
      <c r="Q36" s="52">
        <v>530</v>
      </c>
      <c r="R36" s="52">
        <v>664</v>
      </c>
      <c r="S36" s="52">
        <v>794</v>
      </c>
      <c r="T36" s="52">
        <v>655</v>
      </c>
      <c r="U36" s="52">
        <v>635</v>
      </c>
      <c r="V36" s="52">
        <v>526</v>
      </c>
      <c r="W36" s="52">
        <v>495</v>
      </c>
      <c r="X36" s="52">
        <v>518</v>
      </c>
      <c r="Y36" s="52">
        <v>609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1184</v>
      </c>
      <c r="D40" s="52">
        <v>1186</v>
      </c>
      <c r="E40" s="52">
        <v>1204</v>
      </c>
      <c r="F40" s="52">
        <v>1245</v>
      </c>
      <c r="G40" s="52">
        <v>1339</v>
      </c>
      <c r="H40" s="52">
        <v>1463</v>
      </c>
      <c r="I40" s="52">
        <v>894</v>
      </c>
      <c r="J40" s="52">
        <v>841</v>
      </c>
      <c r="K40" s="52">
        <v>1002</v>
      </c>
      <c r="L40" s="52">
        <v>918</v>
      </c>
      <c r="M40" s="52">
        <v>859</v>
      </c>
      <c r="N40" s="52">
        <v>875</v>
      </c>
      <c r="O40" s="52">
        <v>788</v>
      </c>
      <c r="P40" s="52">
        <v>541</v>
      </c>
      <c r="Q40" s="52">
        <v>796</v>
      </c>
      <c r="R40" s="52">
        <v>961</v>
      </c>
      <c r="S40" s="52">
        <v>995</v>
      </c>
      <c r="T40" s="52">
        <v>782</v>
      </c>
      <c r="U40" s="52">
        <v>666</v>
      </c>
      <c r="V40" s="52">
        <v>536</v>
      </c>
      <c r="W40" s="52">
        <v>556</v>
      </c>
      <c r="X40" s="52">
        <v>566</v>
      </c>
      <c r="Y40" s="52">
        <v>666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1615</v>
      </c>
      <c r="D41" s="36">
        <v>1619</v>
      </c>
      <c r="E41" s="36">
        <v>1646</v>
      </c>
      <c r="F41" s="36">
        <v>1719</v>
      </c>
      <c r="G41" s="36">
        <v>1897</v>
      </c>
      <c r="H41" s="36">
        <v>2129</v>
      </c>
      <c r="I41" s="36">
        <v>1403</v>
      </c>
      <c r="J41" s="36">
        <v>1543</v>
      </c>
      <c r="K41" s="36">
        <v>1844</v>
      </c>
      <c r="L41" s="36">
        <v>1782</v>
      </c>
      <c r="M41" s="36">
        <v>1664</v>
      </c>
      <c r="N41" s="36">
        <v>1491</v>
      </c>
      <c r="O41" s="36">
        <v>1193</v>
      </c>
      <c r="P41" s="36">
        <v>717</v>
      </c>
      <c r="Q41" s="36">
        <v>1017</v>
      </c>
      <c r="R41" s="36">
        <v>1221</v>
      </c>
      <c r="S41" s="36">
        <v>1311</v>
      </c>
      <c r="T41" s="36">
        <v>1345</v>
      </c>
      <c r="U41" s="36">
        <v>1266</v>
      </c>
      <c r="V41" s="36">
        <v>1148</v>
      </c>
      <c r="W41" s="36">
        <v>1169</v>
      </c>
      <c r="X41" s="36">
        <v>1202</v>
      </c>
      <c r="Y41" s="36">
        <v>1448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18369</v>
      </c>
      <c r="D45" s="52">
        <v>18374</v>
      </c>
      <c r="E45" s="52">
        <v>18403</v>
      </c>
      <c r="F45" s="52">
        <v>18486</v>
      </c>
      <c r="G45" s="52">
        <v>21387</v>
      </c>
      <c r="H45" s="52">
        <v>16551</v>
      </c>
      <c r="I45" s="52">
        <v>21866</v>
      </c>
      <c r="J45" s="52">
        <v>16979</v>
      </c>
      <c r="K45" s="52">
        <v>20062</v>
      </c>
      <c r="L45" s="52">
        <v>20965</v>
      </c>
      <c r="M45" s="52">
        <v>21815</v>
      </c>
      <c r="N45" s="52">
        <v>22815</v>
      </c>
      <c r="O45" s="52">
        <v>20323</v>
      </c>
      <c r="P45" s="52">
        <v>10396</v>
      </c>
      <c r="Q45" s="52">
        <v>10754</v>
      </c>
      <c r="R45" s="52">
        <v>7323</v>
      </c>
      <c r="S45" s="52">
        <v>10931</v>
      </c>
      <c r="T45" s="52">
        <v>10211</v>
      </c>
      <c r="U45" s="52">
        <v>9256</v>
      </c>
      <c r="V45" s="52">
        <v>7065</v>
      </c>
      <c r="W45" s="52">
        <v>5835</v>
      </c>
      <c r="X45" s="52">
        <v>7081</v>
      </c>
      <c r="Y45" s="52">
        <v>8119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639</v>
      </c>
      <c r="D48" s="52">
        <v>641</v>
      </c>
      <c r="E48" s="52">
        <v>663</v>
      </c>
      <c r="F48" s="52">
        <v>721</v>
      </c>
      <c r="G48" s="52">
        <v>837</v>
      </c>
      <c r="H48" s="52">
        <v>1032</v>
      </c>
      <c r="I48" s="52">
        <v>937</v>
      </c>
      <c r="J48" s="52">
        <v>1074</v>
      </c>
      <c r="K48" s="52">
        <v>1572</v>
      </c>
      <c r="L48" s="52">
        <v>1567</v>
      </c>
      <c r="M48" s="52">
        <v>1459</v>
      </c>
      <c r="N48" s="52">
        <v>1378</v>
      </c>
      <c r="O48" s="52">
        <v>1706</v>
      </c>
      <c r="P48" s="52">
        <v>1332</v>
      </c>
      <c r="Q48" s="52">
        <v>1821</v>
      </c>
      <c r="R48" s="52">
        <v>2702</v>
      </c>
      <c r="S48" s="52">
        <v>3403</v>
      </c>
      <c r="T48" s="52">
        <v>3800</v>
      </c>
      <c r="U48" s="52">
        <v>3392</v>
      </c>
      <c r="V48" s="52">
        <v>2943</v>
      </c>
      <c r="W48" s="52">
        <v>2154</v>
      </c>
      <c r="X48" s="52">
        <v>1387</v>
      </c>
      <c r="Y48" s="52">
        <v>1680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12160</v>
      </c>
      <c r="D50" s="52">
        <v>12163</v>
      </c>
      <c r="E50" s="52">
        <v>12183</v>
      </c>
      <c r="F50" s="52">
        <v>12243</v>
      </c>
      <c r="G50" s="52">
        <v>15594</v>
      </c>
      <c r="H50" s="52">
        <v>9981</v>
      </c>
      <c r="I50" s="52">
        <v>16485</v>
      </c>
      <c r="J50" s="52">
        <v>15487</v>
      </c>
      <c r="K50" s="52">
        <v>17340</v>
      </c>
      <c r="L50" s="52">
        <v>17608</v>
      </c>
      <c r="M50" s="52">
        <v>22579</v>
      </c>
      <c r="N50" s="52">
        <v>21964</v>
      </c>
      <c r="O50" s="52">
        <v>21347</v>
      </c>
      <c r="P50" s="52">
        <v>12895</v>
      </c>
      <c r="Q50" s="52">
        <v>14410</v>
      </c>
      <c r="R50" s="52">
        <v>11032</v>
      </c>
      <c r="S50" s="52">
        <v>9625</v>
      </c>
      <c r="T50" s="52">
        <v>7045</v>
      </c>
      <c r="U50" s="52">
        <v>6518</v>
      </c>
      <c r="V50" s="52">
        <v>4677</v>
      </c>
      <c r="W50" s="52">
        <v>3214</v>
      </c>
      <c r="X50" s="52">
        <v>3902</v>
      </c>
      <c r="Y50" s="52">
        <v>4627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30</v>
      </c>
      <c r="D51" s="52">
        <v>30</v>
      </c>
      <c r="E51" s="52">
        <v>29</v>
      </c>
      <c r="F51" s="52">
        <v>30</v>
      </c>
      <c r="G51" s="52">
        <v>34</v>
      </c>
      <c r="H51" s="52">
        <v>28</v>
      </c>
      <c r="I51" s="52">
        <v>36</v>
      </c>
      <c r="J51" s="52">
        <v>43</v>
      </c>
      <c r="K51" s="52">
        <v>46</v>
      </c>
      <c r="L51" s="52">
        <v>49</v>
      </c>
      <c r="M51" s="52">
        <v>50</v>
      </c>
      <c r="N51" s="52">
        <v>55</v>
      </c>
      <c r="O51" s="52">
        <v>64</v>
      </c>
      <c r="P51" s="52">
        <v>25</v>
      </c>
      <c r="Q51" s="52">
        <v>34</v>
      </c>
      <c r="R51" s="52">
        <v>24</v>
      </c>
      <c r="S51" s="52">
        <v>36</v>
      </c>
      <c r="T51" s="52">
        <v>39</v>
      </c>
      <c r="U51" s="52">
        <v>28</v>
      </c>
      <c r="V51" s="52">
        <v>17</v>
      </c>
      <c r="W51" s="52">
        <v>7</v>
      </c>
      <c r="X51" s="52">
        <v>13</v>
      </c>
      <c r="Y51" s="52">
        <v>22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9675</v>
      </c>
      <c r="D54" s="52">
        <v>9691</v>
      </c>
      <c r="E54" s="52">
        <v>9808</v>
      </c>
      <c r="F54" s="52">
        <v>10120</v>
      </c>
      <c r="G54" s="52">
        <v>10813</v>
      </c>
      <c r="H54" s="52">
        <v>11737</v>
      </c>
      <c r="I54" s="52">
        <v>7557</v>
      </c>
      <c r="J54" s="52">
        <v>6365</v>
      </c>
      <c r="K54" s="52">
        <v>9054</v>
      </c>
      <c r="L54" s="52">
        <v>8767</v>
      </c>
      <c r="M54" s="52">
        <v>8252</v>
      </c>
      <c r="N54" s="52">
        <v>6549</v>
      </c>
      <c r="O54" s="52">
        <v>5018</v>
      </c>
      <c r="P54" s="52">
        <v>4004</v>
      </c>
      <c r="Q54" s="52">
        <v>4310</v>
      </c>
      <c r="R54" s="52">
        <v>5448</v>
      </c>
      <c r="S54" s="52">
        <v>5621</v>
      </c>
      <c r="T54" s="52">
        <v>5088</v>
      </c>
      <c r="U54" s="52">
        <v>3284</v>
      </c>
      <c r="V54" s="52">
        <v>2608</v>
      </c>
      <c r="W54" s="52">
        <v>2515</v>
      </c>
      <c r="X54" s="52">
        <v>2941</v>
      </c>
      <c r="Y54" s="52">
        <v>3674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2685</v>
      </c>
      <c r="D55" s="52">
        <v>2691</v>
      </c>
      <c r="E55" s="52">
        <v>2731</v>
      </c>
      <c r="F55" s="52">
        <v>2835</v>
      </c>
      <c r="G55" s="52">
        <v>3066</v>
      </c>
      <c r="H55" s="52">
        <v>3380</v>
      </c>
      <c r="I55" s="52">
        <v>2296</v>
      </c>
      <c r="J55" s="52">
        <v>2068</v>
      </c>
      <c r="K55" s="52">
        <v>2929</v>
      </c>
      <c r="L55" s="52">
        <v>2754</v>
      </c>
      <c r="M55" s="52">
        <v>2580</v>
      </c>
      <c r="N55" s="52">
        <v>1992</v>
      </c>
      <c r="O55" s="52">
        <v>1684</v>
      </c>
      <c r="P55" s="52">
        <v>1646</v>
      </c>
      <c r="Q55" s="52">
        <v>2087</v>
      </c>
      <c r="R55" s="52">
        <v>2797</v>
      </c>
      <c r="S55" s="52">
        <v>3338</v>
      </c>
      <c r="T55" s="52">
        <v>2469</v>
      </c>
      <c r="U55" s="52">
        <v>1795</v>
      </c>
      <c r="V55" s="52">
        <v>1339</v>
      </c>
      <c r="W55" s="52">
        <v>1161</v>
      </c>
      <c r="X55" s="52">
        <v>1402</v>
      </c>
      <c r="Y55" s="52">
        <v>1756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15542</v>
      </c>
      <c r="D59" s="52">
        <v>15571</v>
      </c>
      <c r="E59" s="52">
        <v>15753</v>
      </c>
      <c r="F59" s="52">
        <v>16244</v>
      </c>
      <c r="G59" s="52">
        <v>17231</v>
      </c>
      <c r="H59" s="52">
        <v>18622</v>
      </c>
      <c r="I59" s="52">
        <v>11533</v>
      </c>
      <c r="J59" s="52">
        <v>9686</v>
      </c>
      <c r="K59" s="52">
        <v>11973</v>
      </c>
      <c r="L59" s="52">
        <v>11124</v>
      </c>
      <c r="M59" s="52">
        <v>10834</v>
      </c>
      <c r="N59" s="52">
        <v>10395</v>
      </c>
      <c r="O59" s="52">
        <v>9333</v>
      </c>
      <c r="P59" s="52">
        <v>6269</v>
      </c>
      <c r="Q59" s="52">
        <v>7889</v>
      </c>
      <c r="R59" s="52">
        <v>10014</v>
      </c>
      <c r="S59" s="52">
        <v>10855</v>
      </c>
      <c r="T59" s="52">
        <v>7700</v>
      </c>
      <c r="U59" s="52">
        <v>5096</v>
      </c>
      <c r="V59" s="52">
        <v>3594</v>
      </c>
      <c r="W59" s="52">
        <v>2770</v>
      </c>
      <c r="X59" s="52">
        <v>3104</v>
      </c>
      <c r="Y59" s="52">
        <v>3981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21196</v>
      </c>
      <c r="D60" s="36">
        <v>21240</v>
      </c>
      <c r="E60" s="36">
        <v>21547</v>
      </c>
      <c r="F60" s="36">
        <v>22394</v>
      </c>
      <c r="G60" s="36">
        <v>24201</v>
      </c>
      <c r="H60" s="36">
        <v>26753</v>
      </c>
      <c r="I60" s="36">
        <v>18241</v>
      </c>
      <c r="J60" s="36">
        <v>17943</v>
      </c>
      <c r="K60" s="36">
        <v>22269</v>
      </c>
      <c r="L60" s="36">
        <v>21919</v>
      </c>
      <c r="M60" s="36">
        <v>21202</v>
      </c>
      <c r="N60" s="36">
        <v>18373</v>
      </c>
      <c r="O60" s="36">
        <v>14389</v>
      </c>
      <c r="P60" s="36">
        <v>8300</v>
      </c>
      <c r="Q60" s="36">
        <v>9857</v>
      </c>
      <c r="R60" s="36">
        <v>12122</v>
      </c>
      <c r="S60" s="36">
        <v>13411</v>
      </c>
      <c r="T60" s="36">
        <v>12683</v>
      </c>
      <c r="U60" s="36">
        <v>9672</v>
      </c>
      <c r="V60" s="36">
        <v>7768</v>
      </c>
      <c r="W60" s="36">
        <v>5836</v>
      </c>
      <c r="X60" s="36">
        <v>6521</v>
      </c>
      <c r="Y60" s="36">
        <v>8341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2955</v>
      </c>
      <c r="D64" s="52">
        <v>2956</v>
      </c>
      <c r="E64" s="52">
        <v>2964</v>
      </c>
      <c r="F64" s="52">
        <v>2992</v>
      </c>
      <c r="G64" s="52">
        <v>3048</v>
      </c>
      <c r="H64" s="52">
        <v>3149</v>
      </c>
      <c r="I64" s="52">
        <v>3295</v>
      </c>
      <c r="J64" s="52">
        <v>3498</v>
      </c>
      <c r="K64" s="52">
        <v>3766</v>
      </c>
      <c r="L64" s="52">
        <v>4108</v>
      </c>
      <c r="M64" s="52">
        <v>4536</v>
      </c>
      <c r="N64" s="52">
        <v>5068</v>
      </c>
      <c r="O64" s="52">
        <v>5113</v>
      </c>
      <c r="P64" s="52">
        <v>3516</v>
      </c>
      <c r="Q64" s="52">
        <v>4414</v>
      </c>
      <c r="R64" s="52">
        <v>5449</v>
      </c>
      <c r="S64" s="52">
        <v>6630</v>
      </c>
      <c r="T64" s="52">
        <v>7129</v>
      </c>
      <c r="U64" s="52">
        <v>6856</v>
      </c>
      <c r="V64" s="52">
        <v>6608</v>
      </c>
      <c r="W64" s="52">
        <v>6388</v>
      </c>
      <c r="X64" s="52">
        <v>6847</v>
      </c>
      <c r="Y64" s="52">
        <v>7367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103</v>
      </c>
      <c r="D67" s="52">
        <v>102</v>
      </c>
      <c r="E67" s="52">
        <v>108</v>
      </c>
      <c r="F67" s="52">
        <v>122</v>
      </c>
      <c r="G67" s="52">
        <v>153</v>
      </c>
      <c r="H67" s="52">
        <v>214</v>
      </c>
      <c r="I67" s="52">
        <v>241</v>
      </c>
      <c r="J67" s="52">
        <v>346</v>
      </c>
      <c r="K67" s="52">
        <v>550</v>
      </c>
      <c r="L67" s="52">
        <v>695</v>
      </c>
      <c r="M67" s="52">
        <v>819</v>
      </c>
      <c r="N67" s="52">
        <v>963</v>
      </c>
      <c r="O67" s="52">
        <v>1169</v>
      </c>
      <c r="P67" s="52">
        <v>1281</v>
      </c>
      <c r="Q67" s="52">
        <v>1614</v>
      </c>
      <c r="R67" s="52">
        <v>1994</v>
      </c>
      <c r="S67" s="52">
        <v>2300</v>
      </c>
      <c r="T67" s="52">
        <v>2697</v>
      </c>
      <c r="U67" s="52">
        <v>2978</v>
      </c>
      <c r="V67" s="52">
        <v>2989</v>
      </c>
      <c r="W67" s="52">
        <v>3362</v>
      </c>
      <c r="X67" s="52">
        <v>3530</v>
      </c>
      <c r="Y67" s="52">
        <v>4267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2843</v>
      </c>
      <c r="D69" s="52">
        <v>2843</v>
      </c>
      <c r="E69" s="52">
        <v>2852</v>
      </c>
      <c r="F69" s="52">
        <v>2878</v>
      </c>
      <c r="G69" s="52">
        <v>2932</v>
      </c>
      <c r="H69" s="52">
        <v>3029</v>
      </c>
      <c r="I69" s="52">
        <v>3187</v>
      </c>
      <c r="J69" s="52">
        <v>3462</v>
      </c>
      <c r="K69" s="52">
        <v>3720</v>
      </c>
      <c r="L69" s="52">
        <v>4051</v>
      </c>
      <c r="M69" s="52">
        <v>4478</v>
      </c>
      <c r="N69" s="52">
        <v>5011</v>
      </c>
      <c r="O69" s="52">
        <v>5061</v>
      </c>
      <c r="P69" s="52">
        <v>3462</v>
      </c>
      <c r="Q69" s="52">
        <v>4354</v>
      </c>
      <c r="R69" s="52">
        <v>5378</v>
      </c>
      <c r="S69" s="52">
        <v>6547</v>
      </c>
      <c r="T69" s="52">
        <v>7039</v>
      </c>
      <c r="U69" s="52">
        <v>6770</v>
      </c>
      <c r="V69" s="52">
        <v>6524</v>
      </c>
      <c r="W69" s="52">
        <v>6323</v>
      </c>
      <c r="X69" s="52">
        <v>6748</v>
      </c>
      <c r="Y69" s="52">
        <v>7243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7</v>
      </c>
      <c r="D70" s="52">
        <v>8</v>
      </c>
      <c r="E70" s="52">
        <v>7</v>
      </c>
      <c r="F70" s="52">
        <v>8</v>
      </c>
      <c r="G70" s="52">
        <v>7</v>
      </c>
      <c r="H70" s="52">
        <v>8</v>
      </c>
      <c r="I70" s="52">
        <v>7</v>
      </c>
      <c r="J70" s="52">
        <v>8</v>
      </c>
      <c r="K70" s="52">
        <v>12</v>
      </c>
      <c r="L70" s="52">
        <v>12</v>
      </c>
      <c r="M70" s="52">
        <v>12</v>
      </c>
      <c r="N70" s="52">
        <v>10</v>
      </c>
      <c r="O70" s="52">
        <v>13</v>
      </c>
      <c r="P70" s="52">
        <v>13</v>
      </c>
      <c r="Q70" s="52">
        <v>11</v>
      </c>
      <c r="R70" s="52">
        <v>16</v>
      </c>
      <c r="S70" s="52">
        <v>22</v>
      </c>
      <c r="T70" s="52">
        <v>23</v>
      </c>
      <c r="U70" s="52">
        <v>23</v>
      </c>
      <c r="V70" s="52">
        <v>24</v>
      </c>
      <c r="W70" s="52">
        <v>23</v>
      </c>
      <c r="X70" s="52">
        <v>29</v>
      </c>
      <c r="Y70" s="52">
        <v>31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164</v>
      </c>
      <c r="D73" s="52">
        <v>164</v>
      </c>
      <c r="E73" s="52">
        <v>167</v>
      </c>
      <c r="F73" s="52">
        <v>175</v>
      </c>
      <c r="G73" s="52">
        <v>192</v>
      </c>
      <c r="H73" s="52">
        <v>222</v>
      </c>
      <c r="I73" s="52">
        <v>166</v>
      </c>
      <c r="J73" s="52">
        <v>164</v>
      </c>
      <c r="K73" s="52">
        <v>247</v>
      </c>
      <c r="L73" s="52">
        <v>276</v>
      </c>
      <c r="M73" s="52">
        <v>269</v>
      </c>
      <c r="N73" s="52">
        <v>268</v>
      </c>
      <c r="O73" s="52">
        <v>246</v>
      </c>
      <c r="P73" s="52">
        <v>260</v>
      </c>
      <c r="Q73" s="52">
        <v>261</v>
      </c>
      <c r="R73" s="52">
        <v>295</v>
      </c>
      <c r="S73" s="52">
        <v>318</v>
      </c>
      <c r="T73" s="52">
        <v>347</v>
      </c>
      <c r="U73" s="52">
        <v>434</v>
      </c>
      <c r="V73" s="52">
        <v>654</v>
      </c>
      <c r="W73" s="52">
        <v>170</v>
      </c>
      <c r="X73" s="52">
        <v>373</v>
      </c>
      <c r="Y73" s="52">
        <v>511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46</v>
      </c>
      <c r="D74" s="52">
        <v>45</v>
      </c>
      <c r="E74" s="52">
        <v>47</v>
      </c>
      <c r="F74" s="52">
        <v>49</v>
      </c>
      <c r="G74" s="52">
        <v>56</v>
      </c>
      <c r="H74" s="52">
        <v>63</v>
      </c>
      <c r="I74" s="52">
        <v>52</v>
      </c>
      <c r="J74" s="52">
        <v>52</v>
      </c>
      <c r="K74" s="52">
        <v>82</v>
      </c>
      <c r="L74" s="52">
        <v>86</v>
      </c>
      <c r="M74" s="52">
        <v>86</v>
      </c>
      <c r="N74" s="52">
        <v>79</v>
      </c>
      <c r="O74" s="52">
        <v>85</v>
      </c>
      <c r="P74" s="52">
        <v>97</v>
      </c>
      <c r="Q74" s="52">
        <v>120</v>
      </c>
      <c r="R74" s="52">
        <v>145</v>
      </c>
      <c r="S74" s="52">
        <v>184</v>
      </c>
      <c r="T74" s="52">
        <v>167</v>
      </c>
      <c r="U74" s="52">
        <v>238</v>
      </c>
      <c r="V74" s="52">
        <v>294</v>
      </c>
      <c r="W74" s="52">
        <v>81</v>
      </c>
      <c r="X74" s="52">
        <v>174</v>
      </c>
      <c r="Y74" s="52">
        <v>229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5671</v>
      </c>
      <c r="D78" s="52">
        <v>5685</v>
      </c>
      <c r="E78" s="52">
        <v>5787</v>
      </c>
      <c r="F78" s="52">
        <v>6099</v>
      </c>
      <c r="G78" s="52">
        <v>6750</v>
      </c>
      <c r="H78" s="52">
        <v>7862</v>
      </c>
      <c r="I78" s="52">
        <v>6136</v>
      </c>
      <c r="J78" s="52">
        <v>7138</v>
      </c>
      <c r="K78" s="52">
        <v>9270</v>
      </c>
      <c r="L78" s="52">
        <v>10451</v>
      </c>
      <c r="M78" s="52">
        <v>10322</v>
      </c>
      <c r="N78" s="52">
        <v>10262</v>
      </c>
      <c r="O78" s="52">
        <v>9761</v>
      </c>
      <c r="P78" s="52">
        <v>8971</v>
      </c>
      <c r="Q78" s="52">
        <v>10950</v>
      </c>
      <c r="R78" s="52">
        <v>13164</v>
      </c>
      <c r="S78" s="52">
        <v>14161</v>
      </c>
      <c r="T78" s="52">
        <v>14078</v>
      </c>
      <c r="U78" s="52">
        <v>12856</v>
      </c>
      <c r="V78" s="52">
        <v>11752</v>
      </c>
      <c r="W78" s="52">
        <v>10713</v>
      </c>
      <c r="X78" s="52">
        <v>10949</v>
      </c>
      <c r="Y78" s="52">
        <v>12121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239</v>
      </c>
      <c r="D79" s="36">
        <v>238</v>
      </c>
      <c r="E79" s="36">
        <v>245</v>
      </c>
      <c r="F79" s="36">
        <v>254</v>
      </c>
      <c r="G79" s="36">
        <v>281</v>
      </c>
      <c r="H79" s="36">
        <v>324</v>
      </c>
      <c r="I79" s="36">
        <v>248</v>
      </c>
      <c r="J79" s="36">
        <v>248</v>
      </c>
      <c r="K79" s="36">
        <v>366</v>
      </c>
      <c r="L79" s="36">
        <v>403</v>
      </c>
      <c r="M79" s="36">
        <v>403</v>
      </c>
      <c r="N79" s="36">
        <v>390</v>
      </c>
      <c r="O79" s="36">
        <v>370</v>
      </c>
      <c r="P79" s="36">
        <v>376</v>
      </c>
      <c r="Q79" s="36">
        <v>400</v>
      </c>
      <c r="R79" s="36">
        <v>474</v>
      </c>
      <c r="S79" s="36">
        <v>537</v>
      </c>
      <c r="T79" s="36">
        <v>626</v>
      </c>
      <c r="U79" s="36">
        <v>805</v>
      </c>
      <c r="V79" s="36">
        <v>1194</v>
      </c>
      <c r="W79" s="36">
        <v>1913</v>
      </c>
      <c r="X79" s="36">
        <v>3030</v>
      </c>
      <c r="Y79" s="36">
        <v>6105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22379</v>
      </c>
      <c r="D83" s="52">
        <v>22384</v>
      </c>
      <c r="E83" s="52">
        <v>22428</v>
      </c>
      <c r="F83" s="52">
        <v>22543</v>
      </c>
      <c r="G83" s="52">
        <v>22758</v>
      </c>
      <c r="H83" s="52">
        <v>23119</v>
      </c>
      <c r="I83" s="52">
        <v>23685</v>
      </c>
      <c r="J83" s="52">
        <v>24537</v>
      </c>
      <c r="K83" s="52">
        <v>25749</v>
      </c>
      <c r="L83" s="52">
        <v>27371</v>
      </c>
      <c r="M83" s="52">
        <v>29466</v>
      </c>
      <c r="N83" s="52">
        <v>32101</v>
      </c>
      <c r="O83" s="52">
        <v>30865</v>
      </c>
      <c r="P83" s="52">
        <v>16894</v>
      </c>
      <c r="Q83" s="52">
        <v>21567</v>
      </c>
      <c r="R83" s="52">
        <v>27031</v>
      </c>
      <c r="S83" s="52">
        <v>33293</v>
      </c>
      <c r="T83" s="52">
        <v>35399</v>
      </c>
      <c r="U83" s="52">
        <v>37905</v>
      </c>
      <c r="V83" s="52">
        <v>41724</v>
      </c>
      <c r="W83" s="52">
        <v>44913</v>
      </c>
      <c r="X83" s="52">
        <v>43605</v>
      </c>
      <c r="Y83" s="52">
        <v>41206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778</v>
      </c>
      <c r="D86" s="52">
        <v>782</v>
      </c>
      <c r="E86" s="52">
        <v>809</v>
      </c>
      <c r="F86" s="52">
        <v>886</v>
      </c>
      <c r="G86" s="52">
        <v>1037</v>
      </c>
      <c r="H86" s="52">
        <v>1295</v>
      </c>
      <c r="I86" s="52">
        <v>1243</v>
      </c>
      <c r="J86" s="52">
        <v>1590</v>
      </c>
      <c r="K86" s="52">
        <v>2592</v>
      </c>
      <c r="L86" s="52">
        <v>3247</v>
      </c>
      <c r="M86" s="52">
        <v>4134</v>
      </c>
      <c r="N86" s="52">
        <v>5591</v>
      </c>
      <c r="O86" s="52">
        <v>8057</v>
      </c>
      <c r="P86" s="52">
        <v>9227</v>
      </c>
      <c r="Q86" s="52">
        <v>11101</v>
      </c>
      <c r="R86" s="52">
        <v>11561</v>
      </c>
      <c r="S86" s="52">
        <v>12606</v>
      </c>
      <c r="T86" s="52">
        <v>14477</v>
      </c>
      <c r="U86" s="52">
        <v>15796</v>
      </c>
      <c r="V86" s="52">
        <v>16414</v>
      </c>
      <c r="W86" s="52">
        <v>19030</v>
      </c>
      <c r="X86" s="52">
        <v>17471</v>
      </c>
      <c r="Y86" s="52">
        <v>18168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12829</v>
      </c>
      <c r="D88" s="52">
        <v>12831</v>
      </c>
      <c r="E88" s="52">
        <v>12856</v>
      </c>
      <c r="F88" s="52">
        <v>12925</v>
      </c>
      <c r="G88" s="52">
        <v>13056</v>
      </c>
      <c r="H88" s="52">
        <v>13287</v>
      </c>
      <c r="I88" s="52">
        <v>15045</v>
      </c>
      <c r="J88" s="52">
        <v>22881</v>
      </c>
      <c r="K88" s="52">
        <v>23267</v>
      </c>
      <c r="L88" s="52">
        <v>24597</v>
      </c>
      <c r="M88" s="52">
        <v>26200</v>
      </c>
      <c r="N88" s="52">
        <v>28027</v>
      </c>
      <c r="O88" s="52">
        <v>25956</v>
      </c>
      <c r="P88" s="52">
        <v>11512</v>
      </c>
      <c r="Q88" s="52">
        <v>15658</v>
      </c>
      <c r="R88" s="52">
        <v>20040</v>
      </c>
      <c r="S88" s="52">
        <v>25016</v>
      </c>
      <c r="T88" s="52">
        <v>29585</v>
      </c>
      <c r="U88" s="52">
        <v>29920</v>
      </c>
      <c r="V88" s="52">
        <v>32763</v>
      </c>
      <c r="W88" s="52">
        <v>30535</v>
      </c>
      <c r="X88" s="52">
        <v>30385</v>
      </c>
      <c r="Y88" s="52">
        <v>28999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36</v>
      </c>
      <c r="D89" s="52">
        <v>36</v>
      </c>
      <c r="E89" s="52">
        <v>36</v>
      </c>
      <c r="F89" s="52">
        <v>35</v>
      </c>
      <c r="G89" s="52">
        <v>37</v>
      </c>
      <c r="H89" s="52">
        <v>38</v>
      </c>
      <c r="I89" s="52">
        <v>42</v>
      </c>
      <c r="J89" s="52">
        <v>63</v>
      </c>
      <c r="K89" s="52">
        <v>60</v>
      </c>
      <c r="L89" s="52">
        <v>65</v>
      </c>
      <c r="M89" s="52">
        <v>66</v>
      </c>
      <c r="N89" s="52">
        <v>71</v>
      </c>
      <c r="O89" s="52">
        <v>73</v>
      </c>
      <c r="P89" s="52">
        <v>36</v>
      </c>
      <c r="Q89" s="52">
        <v>56</v>
      </c>
      <c r="R89" s="52">
        <v>77</v>
      </c>
      <c r="S89" s="52">
        <v>96</v>
      </c>
      <c r="T89" s="52">
        <v>104</v>
      </c>
      <c r="U89" s="52">
        <v>108</v>
      </c>
      <c r="V89" s="52">
        <v>123</v>
      </c>
      <c r="W89" s="52">
        <v>125</v>
      </c>
      <c r="X89" s="52">
        <v>128</v>
      </c>
      <c r="Y89" s="52">
        <v>115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2425</v>
      </c>
      <c r="D92" s="52">
        <v>2432</v>
      </c>
      <c r="E92" s="52">
        <v>2469</v>
      </c>
      <c r="F92" s="52">
        <v>2564</v>
      </c>
      <c r="G92" s="52">
        <v>2732</v>
      </c>
      <c r="H92" s="52">
        <v>2988</v>
      </c>
      <c r="I92" s="52">
        <v>1900</v>
      </c>
      <c r="J92" s="52">
        <v>1436</v>
      </c>
      <c r="K92" s="52">
        <v>2097</v>
      </c>
      <c r="L92" s="52">
        <v>1733</v>
      </c>
      <c r="M92" s="52">
        <v>1558</v>
      </c>
      <c r="N92" s="52">
        <v>1787</v>
      </c>
      <c r="O92" s="52">
        <v>1999</v>
      </c>
      <c r="P92" s="52">
        <v>1842</v>
      </c>
      <c r="Q92" s="52">
        <v>1654</v>
      </c>
      <c r="R92" s="52">
        <v>1536</v>
      </c>
      <c r="S92" s="52">
        <v>1707</v>
      </c>
      <c r="T92" s="52">
        <v>1506</v>
      </c>
      <c r="U92" s="52">
        <v>1370</v>
      </c>
      <c r="V92" s="52">
        <v>1410</v>
      </c>
      <c r="W92" s="52">
        <v>1581</v>
      </c>
      <c r="X92" s="52">
        <v>1595</v>
      </c>
      <c r="Y92" s="52">
        <v>1685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6</v>
      </c>
      <c r="D93" s="52">
        <v>6</v>
      </c>
      <c r="E93" s="52">
        <v>7</v>
      </c>
      <c r="F93" s="52">
        <v>6</v>
      </c>
      <c r="G93" s="52">
        <v>6</v>
      </c>
      <c r="H93" s="52">
        <v>9</v>
      </c>
      <c r="I93" s="52">
        <v>6</v>
      </c>
      <c r="J93" s="52">
        <v>4</v>
      </c>
      <c r="K93" s="52">
        <v>6</v>
      </c>
      <c r="L93" s="52">
        <v>7</v>
      </c>
      <c r="M93" s="52">
        <v>3</v>
      </c>
      <c r="N93" s="52">
        <v>4</v>
      </c>
      <c r="O93" s="52">
        <v>6</v>
      </c>
      <c r="P93" s="52">
        <v>5</v>
      </c>
      <c r="Q93" s="52">
        <v>8</v>
      </c>
      <c r="R93" s="52">
        <v>8</v>
      </c>
      <c r="S93" s="52">
        <v>10</v>
      </c>
      <c r="T93" s="52">
        <v>8</v>
      </c>
      <c r="U93" s="52">
        <v>5</v>
      </c>
      <c r="V93" s="52">
        <v>2</v>
      </c>
      <c r="W93" s="52">
        <v>5</v>
      </c>
      <c r="X93" s="52">
        <v>7</v>
      </c>
      <c r="Y93" s="52">
        <v>9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12991</v>
      </c>
      <c r="D96" s="52">
        <v>13017</v>
      </c>
      <c r="E96" s="52">
        <v>13200</v>
      </c>
      <c r="F96" s="52">
        <v>13670</v>
      </c>
      <c r="G96" s="52">
        <v>14551</v>
      </c>
      <c r="H96" s="52">
        <v>16012</v>
      </c>
      <c r="I96" s="52">
        <v>10508</v>
      </c>
      <c r="J96" s="52">
        <v>8735</v>
      </c>
      <c r="K96" s="52">
        <v>13513</v>
      </c>
      <c r="L96" s="52">
        <v>14183</v>
      </c>
      <c r="M96" s="52">
        <v>15795</v>
      </c>
      <c r="N96" s="52">
        <v>19066</v>
      </c>
      <c r="O96" s="52">
        <v>21062</v>
      </c>
      <c r="P96" s="52">
        <v>20431</v>
      </c>
      <c r="Q96" s="52">
        <v>16297</v>
      </c>
      <c r="R96" s="52">
        <v>15792</v>
      </c>
      <c r="S96" s="52">
        <v>18773</v>
      </c>
      <c r="T96" s="52">
        <v>19855</v>
      </c>
      <c r="U96" s="52">
        <v>19110</v>
      </c>
      <c r="V96" s="52">
        <v>20806</v>
      </c>
      <c r="W96" s="52">
        <v>20818</v>
      </c>
      <c r="X96" s="52">
        <v>18063</v>
      </c>
      <c r="Y96" s="52">
        <v>18191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3605</v>
      </c>
      <c r="D97" s="52">
        <v>3614</v>
      </c>
      <c r="E97" s="52">
        <v>3677</v>
      </c>
      <c r="F97" s="52">
        <v>3837</v>
      </c>
      <c r="G97" s="52">
        <v>4132</v>
      </c>
      <c r="H97" s="52">
        <v>4615</v>
      </c>
      <c r="I97" s="52">
        <v>3198</v>
      </c>
      <c r="J97" s="52">
        <v>2837</v>
      </c>
      <c r="K97" s="52">
        <v>4341</v>
      </c>
      <c r="L97" s="52">
        <v>4391</v>
      </c>
      <c r="M97" s="52">
        <v>4884</v>
      </c>
      <c r="N97" s="52">
        <v>5946</v>
      </c>
      <c r="O97" s="52">
        <v>6973</v>
      </c>
      <c r="P97" s="52">
        <v>7312</v>
      </c>
      <c r="Q97" s="52">
        <v>7561</v>
      </c>
      <c r="R97" s="52">
        <v>8381</v>
      </c>
      <c r="S97" s="52">
        <v>10735</v>
      </c>
      <c r="T97" s="52">
        <v>9793</v>
      </c>
      <c r="U97" s="52">
        <v>10101</v>
      </c>
      <c r="V97" s="52">
        <v>10459</v>
      </c>
      <c r="W97" s="52">
        <v>9184</v>
      </c>
      <c r="X97" s="52">
        <v>8076</v>
      </c>
      <c r="Y97" s="52">
        <v>7957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10007</v>
      </c>
      <c r="D101" s="52">
        <v>10027</v>
      </c>
      <c r="E101" s="52">
        <v>10168</v>
      </c>
      <c r="F101" s="52">
        <v>10566</v>
      </c>
      <c r="G101" s="52">
        <v>11371</v>
      </c>
      <c r="H101" s="52">
        <v>12721</v>
      </c>
      <c r="I101" s="52">
        <v>8827</v>
      </c>
      <c r="J101" s="52">
        <v>10922</v>
      </c>
      <c r="K101" s="52">
        <v>12071</v>
      </c>
      <c r="L101" s="52">
        <v>13670</v>
      </c>
      <c r="M101" s="52">
        <v>14944</v>
      </c>
      <c r="N101" s="52">
        <v>16796</v>
      </c>
      <c r="O101" s="52">
        <v>18065</v>
      </c>
      <c r="P101" s="52">
        <v>11801</v>
      </c>
      <c r="Q101" s="52">
        <v>13205</v>
      </c>
      <c r="R101" s="52">
        <v>13994</v>
      </c>
      <c r="S101" s="52">
        <v>14753</v>
      </c>
      <c r="T101" s="52">
        <v>14479</v>
      </c>
      <c r="U101" s="52">
        <v>14164</v>
      </c>
      <c r="V101" s="52">
        <v>14024</v>
      </c>
      <c r="W101" s="52">
        <v>13662</v>
      </c>
      <c r="X101" s="52">
        <v>11998</v>
      </c>
      <c r="Y101" s="52">
        <v>12323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14701</v>
      </c>
      <c r="D102" s="52">
        <v>14729</v>
      </c>
      <c r="E102" s="52">
        <v>14922</v>
      </c>
      <c r="F102" s="52">
        <v>15415</v>
      </c>
      <c r="G102" s="52">
        <v>16335</v>
      </c>
      <c r="H102" s="52">
        <v>17827</v>
      </c>
      <c r="I102" s="52">
        <v>11336</v>
      </c>
      <c r="J102" s="52">
        <v>10307</v>
      </c>
      <c r="K102" s="52">
        <v>13548</v>
      </c>
      <c r="L102" s="52">
        <v>13983</v>
      </c>
      <c r="M102" s="52">
        <v>15797</v>
      </c>
      <c r="N102" s="52">
        <v>19394</v>
      </c>
      <c r="O102" s="52">
        <v>22414</v>
      </c>
      <c r="P102" s="52">
        <v>19813</v>
      </c>
      <c r="Q102" s="52">
        <v>21474</v>
      </c>
      <c r="R102" s="52">
        <v>21898</v>
      </c>
      <c r="S102" s="52">
        <v>25663</v>
      </c>
      <c r="T102" s="52">
        <v>23220</v>
      </c>
      <c r="U102" s="52">
        <v>21996</v>
      </c>
      <c r="V102" s="52">
        <v>20907</v>
      </c>
      <c r="W102" s="52">
        <v>19614</v>
      </c>
      <c r="X102" s="52">
        <v>17452</v>
      </c>
      <c r="Y102" s="52">
        <v>17251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20049</v>
      </c>
      <c r="D103" s="36">
        <v>20094</v>
      </c>
      <c r="E103" s="36">
        <v>20412</v>
      </c>
      <c r="F103" s="36">
        <v>21263</v>
      </c>
      <c r="G103" s="36">
        <v>22910</v>
      </c>
      <c r="H103" s="36">
        <v>25657</v>
      </c>
      <c r="I103" s="36">
        <v>17887</v>
      </c>
      <c r="J103" s="36">
        <v>18751</v>
      </c>
      <c r="K103" s="36">
        <v>24483</v>
      </c>
      <c r="L103" s="36">
        <v>26040</v>
      </c>
      <c r="M103" s="36">
        <v>28360</v>
      </c>
      <c r="N103" s="36">
        <v>32302</v>
      </c>
      <c r="O103" s="36">
        <v>34053</v>
      </c>
      <c r="P103" s="36">
        <v>29251</v>
      </c>
      <c r="Q103" s="36">
        <v>29088</v>
      </c>
      <c r="R103" s="36">
        <v>29575</v>
      </c>
      <c r="S103" s="36">
        <v>35844</v>
      </c>
      <c r="T103" s="36">
        <v>41305</v>
      </c>
      <c r="U103" s="36">
        <v>43619</v>
      </c>
      <c r="V103" s="36">
        <v>45728</v>
      </c>
      <c r="W103" s="36">
        <v>42092</v>
      </c>
      <c r="X103" s="36">
        <v>37667</v>
      </c>
      <c r="Y103" s="36">
        <v>37774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7919</v>
      </c>
      <c r="D126" s="52">
        <v>7921</v>
      </c>
      <c r="E126" s="52">
        <v>7935</v>
      </c>
      <c r="F126" s="52">
        <v>7967</v>
      </c>
      <c r="G126" s="52">
        <v>8030</v>
      </c>
      <c r="H126" s="52">
        <v>8133</v>
      </c>
      <c r="I126" s="52">
        <v>8291</v>
      </c>
      <c r="J126" s="52">
        <v>8507</v>
      </c>
      <c r="K126" s="52">
        <v>8798</v>
      </c>
      <c r="L126" s="52">
        <v>9179</v>
      </c>
      <c r="M126" s="52">
        <v>9656</v>
      </c>
      <c r="N126" s="52">
        <v>10246</v>
      </c>
      <c r="O126" s="52">
        <v>9370</v>
      </c>
      <c r="P126" s="52">
        <v>3866</v>
      </c>
      <c r="Q126" s="52">
        <v>4838</v>
      </c>
      <c r="R126" s="52">
        <v>5951</v>
      </c>
      <c r="S126" s="52">
        <v>7220</v>
      </c>
      <c r="T126" s="52">
        <v>7077</v>
      </c>
      <c r="U126" s="52">
        <v>7325</v>
      </c>
      <c r="V126" s="52">
        <v>7554</v>
      </c>
      <c r="W126" s="52">
        <v>7264</v>
      </c>
      <c r="X126" s="52">
        <v>7265</v>
      </c>
      <c r="Y126" s="52">
        <v>7090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275</v>
      </c>
      <c r="D129" s="52">
        <v>277</v>
      </c>
      <c r="E129" s="52">
        <v>285</v>
      </c>
      <c r="F129" s="52">
        <v>308</v>
      </c>
      <c r="G129" s="52">
        <v>362</v>
      </c>
      <c r="H129" s="52">
        <v>435</v>
      </c>
      <c r="I129" s="52">
        <v>397</v>
      </c>
      <c r="J129" s="52">
        <v>465</v>
      </c>
      <c r="K129" s="52">
        <v>724</v>
      </c>
      <c r="L129" s="52">
        <v>794</v>
      </c>
      <c r="M129" s="52">
        <v>916</v>
      </c>
      <c r="N129" s="52">
        <v>1131</v>
      </c>
      <c r="O129" s="52">
        <v>1564</v>
      </c>
      <c r="P129" s="52">
        <v>1587</v>
      </c>
      <c r="Q129" s="52">
        <v>1866</v>
      </c>
      <c r="R129" s="52">
        <v>2078</v>
      </c>
      <c r="S129" s="52">
        <v>2202</v>
      </c>
      <c r="T129" s="52">
        <v>2428</v>
      </c>
      <c r="U129" s="52">
        <v>2506</v>
      </c>
      <c r="V129" s="52">
        <v>2595</v>
      </c>
      <c r="W129" s="52">
        <v>2997</v>
      </c>
      <c r="X129" s="52">
        <v>3219</v>
      </c>
      <c r="Y129" s="52">
        <v>3640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5822</v>
      </c>
      <c r="D131" s="52">
        <v>5824</v>
      </c>
      <c r="E131" s="52">
        <v>5832</v>
      </c>
      <c r="F131" s="52">
        <v>5858</v>
      </c>
      <c r="G131" s="52">
        <v>5901</v>
      </c>
      <c r="H131" s="52">
        <v>5977</v>
      </c>
      <c r="I131" s="52">
        <v>6400</v>
      </c>
      <c r="J131" s="52">
        <v>8156</v>
      </c>
      <c r="K131" s="52">
        <v>8289</v>
      </c>
      <c r="L131" s="52">
        <v>8654</v>
      </c>
      <c r="M131" s="52">
        <v>9087</v>
      </c>
      <c r="N131" s="52">
        <v>9628</v>
      </c>
      <c r="O131" s="52">
        <v>8751</v>
      </c>
      <c r="P131" s="52">
        <v>3290</v>
      </c>
      <c r="Q131" s="52">
        <v>4317</v>
      </c>
      <c r="R131" s="52">
        <v>5441</v>
      </c>
      <c r="S131" s="52">
        <v>6735</v>
      </c>
      <c r="T131" s="52">
        <v>6702</v>
      </c>
      <c r="U131" s="52">
        <v>7181</v>
      </c>
      <c r="V131" s="52">
        <v>7440</v>
      </c>
      <c r="W131" s="52">
        <v>7176</v>
      </c>
      <c r="X131" s="52">
        <v>7221</v>
      </c>
      <c r="Y131" s="52">
        <v>6953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15</v>
      </c>
      <c r="D132" s="52">
        <v>15</v>
      </c>
      <c r="E132" s="52">
        <v>15</v>
      </c>
      <c r="F132" s="52">
        <v>15</v>
      </c>
      <c r="G132" s="52">
        <v>15</v>
      </c>
      <c r="H132" s="52">
        <v>15</v>
      </c>
      <c r="I132" s="52">
        <v>17</v>
      </c>
      <c r="J132" s="52">
        <v>19</v>
      </c>
      <c r="K132" s="52">
        <v>24</v>
      </c>
      <c r="L132" s="52">
        <v>24</v>
      </c>
      <c r="M132" s="52">
        <v>23</v>
      </c>
      <c r="N132" s="52">
        <v>23</v>
      </c>
      <c r="O132" s="52">
        <v>22</v>
      </c>
      <c r="P132" s="52">
        <v>7</v>
      </c>
      <c r="Q132" s="52">
        <v>15</v>
      </c>
      <c r="R132" s="52">
        <v>14</v>
      </c>
      <c r="S132" s="52">
        <v>22</v>
      </c>
      <c r="T132" s="52">
        <v>32</v>
      </c>
      <c r="U132" s="52">
        <v>34</v>
      </c>
      <c r="V132" s="52">
        <v>27</v>
      </c>
      <c r="W132" s="52">
        <v>29</v>
      </c>
      <c r="X132" s="52">
        <v>32</v>
      </c>
      <c r="Y132" s="52">
        <v>26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3260</v>
      </c>
      <c r="D135" s="52">
        <v>3266</v>
      </c>
      <c r="E135" s="52">
        <v>3308</v>
      </c>
      <c r="F135" s="52">
        <v>3419</v>
      </c>
      <c r="G135" s="52">
        <v>3632</v>
      </c>
      <c r="H135" s="52">
        <v>3990</v>
      </c>
      <c r="I135" s="52">
        <v>2569</v>
      </c>
      <c r="J135" s="52">
        <v>2033</v>
      </c>
      <c r="K135" s="52">
        <v>3052</v>
      </c>
      <c r="L135" s="52">
        <v>3032</v>
      </c>
      <c r="M135" s="52">
        <v>3155</v>
      </c>
      <c r="N135" s="52">
        <v>3410</v>
      </c>
      <c r="O135" s="52">
        <v>3700</v>
      </c>
      <c r="P135" s="52">
        <v>2228</v>
      </c>
      <c r="Q135" s="52">
        <v>1595</v>
      </c>
      <c r="R135" s="52">
        <v>1730</v>
      </c>
      <c r="S135" s="52">
        <v>1424</v>
      </c>
      <c r="T135" s="52">
        <v>1714</v>
      </c>
      <c r="U135" s="52">
        <v>3307</v>
      </c>
      <c r="V135" s="52">
        <v>2589</v>
      </c>
      <c r="W135" s="52">
        <v>1320</v>
      </c>
      <c r="X135" s="52">
        <v>14</v>
      </c>
      <c r="Y135" s="52">
        <v>222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905</v>
      </c>
      <c r="D136" s="52">
        <v>906</v>
      </c>
      <c r="E136" s="52">
        <v>922</v>
      </c>
      <c r="F136" s="52">
        <v>959</v>
      </c>
      <c r="G136" s="52">
        <v>1030</v>
      </c>
      <c r="H136" s="52">
        <v>1149</v>
      </c>
      <c r="I136" s="52">
        <v>781</v>
      </c>
      <c r="J136" s="52">
        <v>663</v>
      </c>
      <c r="K136" s="52">
        <v>985</v>
      </c>
      <c r="L136" s="52">
        <v>945</v>
      </c>
      <c r="M136" s="52">
        <v>975</v>
      </c>
      <c r="N136" s="52">
        <v>1039</v>
      </c>
      <c r="O136" s="52">
        <v>1142</v>
      </c>
      <c r="P136" s="52">
        <v>837</v>
      </c>
      <c r="Q136" s="52">
        <v>735</v>
      </c>
      <c r="R136" s="52">
        <v>855</v>
      </c>
      <c r="S136" s="52">
        <v>872</v>
      </c>
      <c r="T136" s="52">
        <v>772</v>
      </c>
      <c r="U136" s="52">
        <v>1280</v>
      </c>
      <c r="V136" s="52">
        <v>1243</v>
      </c>
      <c r="W136" s="52">
        <v>673</v>
      </c>
      <c r="X136" s="52">
        <v>8</v>
      </c>
      <c r="Y136" s="52">
        <v>127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6701</v>
      </c>
      <c r="D140" s="52">
        <v>6712</v>
      </c>
      <c r="E140" s="52">
        <v>6791</v>
      </c>
      <c r="F140" s="52">
        <v>6998</v>
      </c>
      <c r="G140" s="52">
        <v>7382</v>
      </c>
      <c r="H140" s="52">
        <v>8013</v>
      </c>
      <c r="I140" s="52">
        <v>4938</v>
      </c>
      <c r="J140" s="52">
        <v>4491</v>
      </c>
      <c r="K140" s="52">
        <v>5359</v>
      </c>
      <c r="L140" s="52">
        <v>5242</v>
      </c>
      <c r="M140" s="52">
        <v>5653</v>
      </c>
      <c r="N140" s="52">
        <v>6395</v>
      </c>
      <c r="O140" s="52">
        <v>6430</v>
      </c>
      <c r="P140" s="52">
        <v>4603</v>
      </c>
      <c r="Q140" s="52">
        <v>5283</v>
      </c>
      <c r="R140" s="52">
        <v>5957</v>
      </c>
      <c r="S140" s="52">
        <v>6220</v>
      </c>
      <c r="T140" s="52">
        <v>4999</v>
      </c>
      <c r="U140" s="52">
        <v>4408</v>
      </c>
      <c r="V140" s="52">
        <v>4199</v>
      </c>
      <c r="W140" s="52">
        <v>4117</v>
      </c>
      <c r="X140" s="52">
        <v>4080</v>
      </c>
      <c r="Y140" s="52">
        <v>4432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9138</v>
      </c>
      <c r="D141" s="36">
        <v>9157</v>
      </c>
      <c r="E141" s="36">
        <v>9289</v>
      </c>
      <c r="F141" s="36">
        <v>9642</v>
      </c>
      <c r="G141" s="36">
        <v>10334</v>
      </c>
      <c r="H141" s="36">
        <v>11496</v>
      </c>
      <c r="I141" s="36">
        <v>7777</v>
      </c>
      <c r="J141" s="36">
        <v>8235</v>
      </c>
      <c r="K141" s="36">
        <v>9827</v>
      </c>
      <c r="L141" s="36">
        <v>10025</v>
      </c>
      <c r="M141" s="36">
        <v>10581</v>
      </c>
      <c r="N141" s="36">
        <v>11012</v>
      </c>
      <c r="O141" s="36">
        <v>9849</v>
      </c>
      <c r="P141" s="36">
        <v>6580</v>
      </c>
      <c r="Q141" s="36">
        <v>6932</v>
      </c>
      <c r="R141" s="36">
        <v>7736</v>
      </c>
      <c r="S141" s="36">
        <v>8306</v>
      </c>
      <c r="T141" s="36">
        <v>8741</v>
      </c>
      <c r="U141" s="36">
        <v>8675</v>
      </c>
      <c r="V141" s="36">
        <v>9086</v>
      </c>
      <c r="W141" s="36">
        <v>8789</v>
      </c>
      <c r="X141" s="36">
        <v>8724</v>
      </c>
      <c r="Y141" s="36">
        <v>9556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238</v>
      </c>
      <c r="D145" s="52">
        <v>239</v>
      </c>
      <c r="E145" s="52">
        <v>238</v>
      </c>
      <c r="F145" s="52">
        <v>242</v>
      </c>
      <c r="G145" s="52">
        <v>246</v>
      </c>
      <c r="H145" s="52">
        <v>256</v>
      </c>
      <c r="I145" s="52">
        <v>271</v>
      </c>
      <c r="J145" s="52">
        <v>302</v>
      </c>
      <c r="K145" s="52">
        <v>345</v>
      </c>
      <c r="L145" s="52">
        <v>412</v>
      </c>
      <c r="M145" s="52">
        <v>497</v>
      </c>
      <c r="N145" s="52">
        <v>620</v>
      </c>
      <c r="O145" s="52">
        <v>738</v>
      </c>
      <c r="P145" s="52">
        <v>771</v>
      </c>
      <c r="Q145" s="52">
        <v>1068</v>
      </c>
      <c r="R145" s="52">
        <v>1440</v>
      </c>
      <c r="S145" s="52">
        <v>1926</v>
      </c>
      <c r="T145" s="52">
        <v>2461</v>
      </c>
      <c r="U145" s="52">
        <v>3066</v>
      </c>
      <c r="V145" s="52">
        <v>3739</v>
      </c>
      <c r="W145" s="52">
        <v>4428</v>
      </c>
      <c r="X145" s="52">
        <v>5177</v>
      </c>
      <c r="Y145" s="52">
        <v>5989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83</v>
      </c>
      <c r="D147" s="52">
        <v>83</v>
      </c>
      <c r="E147" s="52">
        <v>85</v>
      </c>
      <c r="F147" s="52">
        <v>90</v>
      </c>
      <c r="G147" s="52">
        <v>99</v>
      </c>
      <c r="H147" s="52">
        <v>118</v>
      </c>
      <c r="I147" s="52">
        <v>98</v>
      </c>
      <c r="J147" s="52">
        <v>121</v>
      </c>
      <c r="K147" s="52">
        <v>365</v>
      </c>
      <c r="L147" s="52">
        <v>511</v>
      </c>
      <c r="M147" s="52">
        <v>670</v>
      </c>
      <c r="N147" s="52">
        <v>1577</v>
      </c>
      <c r="O147" s="52">
        <v>2127</v>
      </c>
      <c r="P147" s="52">
        <v>3136</v>
      </c>
      <c r="Q147" s="52">
        <v>3333</v>
      </c>
      <c r="R147" s="52">
        <v>5201</v>
      </c>
      <c r="S147" s="52">
        <v>5438</v>
      </c>
      <c r="T147" s="52">
        <v>5727</v>
      </c>
      <c r="U147" s="52">
        <v>5465</v>
      </c>
      <c r="V147" s="52">
        <v>6930</v>
      </c>
      <c r="W147" s="52">
        <v>9384</v>
      </c>
      <c r="X147" s="52">
        <v>11365</v>
      </c>
      <c r="Y147" s="52">
        <v>13571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61</v>
      </c>
      <c r="D149" s="52">
        <v>61</v>
      </c>
      <c r="E149" s="52">
        <v>61</v>
      </c>
      <c r="F149" s="52">
        <v>65</v>
      </c>
      <c r="G149" s="52">
        <v>72</v>
      </c>
      <c r="H149" s="52">
        <v>84</v>
      </c>
      <c r="I149" s="52">
        <v>62</v>
      </c>
      <c r="J149" s="52">
        <v>70</v>
      </c>
      <c r="K149" s="52">
        <v>101</v>
      </c>
      <c r="L149" s="52">
        <v>119</v>
      </c>
      <c r="M149" s="52">
        <v>135</v>
      </c>
      <c r="N149" s="52">
        <v>168</v>
      </c>
      <c r="O149" s="52">
        <v>209</v>
      </c>
      <c r="P149" s="52">
        <v>236</v>
      </c>
      <c r="Q149" s="52">
        <v>293</v>
      </c>
      <c r="R149" s="52">
        <v>347</v>
      </c>
      <c r="S149" s="52">
        <v>391</v>
      </c>
      <c r="T149" s="52">
        <v>449</v>
      </c>
      <c r="U149" s="52">
        <v>527</v>
      </c>
      <c r="V149" s="52">
        <v>595</v>
      </c>
      <c r="W149" s="52">
        <v>714</v>
      </c>
      <c r="X149" s="52">
        <v>864</v>
      </c>
      <c r="Y149" s="52">
        <v>958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1</v>
      </c>
      <c r="R150" s="52">
        <v>2</v>
      </c>
      <c r="S150" s="52">
        <v>3</v>
      </c>
      <c r="T150" s="52">
        <v>1</v>
      </c>
      <c r="U150" s="52">
        <v>3</v>
      </c>
      <c r="V150" s="52">
        <v>1</v>
      </c>
      <c r="W150" s="52">
        <v>0</v>
      </c>
      <c r="X150" s="52">
        <v>3</v>
      </c>
      <c r="Y150" s="52">
        <v>4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326</v>
      </c>
      <c r="D153" s="52">
        <v>325</v>
      </c>
      <c r="E153" s="52">
        <v>332</v>
      </c>
      <c r="F153" s="52">
        <v>347</v>
      </c>
      <c r="G153" s="52">
        <v>385</v>
      </c>
      <c r="H153" s="52">
        <v>461</v>
      </c>
      <c r="I153" s="52">
        <v>387</v>
      </c>
      <c r="J153" s="52">
        <v>514</v>
      </c>
      <c r="K153" s="52">
        <v>772</v>
      </c>
      <c r="L153" s="52">
        <v>1070</v>
      </c>
      <c r="M153" s="52">
        <v>1402</v>
      </c>
      <c r="N153" s="52">
        <v>1803</v>
      </c>
      <c r="O153" s="52">
        <v>2149</v>
      </c>
      <c r="P153" s="52">
        <v>2469</v>
      </c>
      <c r="Q153" s="52">
        <v>2969</v>
      </c>
      <c r="R153" s="52">
        <v>3707</v>
      </c>
      <c r="S153" s="52">
        <v>4596</v>
      </c>
      <c r="T153" s="52">
        <v>5938</v>
      </c>
      <c r="U153" s="52">
        <v>7057</v>
      </c>
      <c r="V153" s="52">
        <v>8251</v>
      </c>
      <c r="W153" s="52">
        <v>9132</v>
      </c>
      <c r="X153" s="52">
        <v>9738</v>
      </c>
      <c r="Y153" s="52">
        <v>10269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90</v>
      </c>
      <c r="D154" s="52">
        <v>91</v>
      </c>
      <c r="E154" s="52">
        <v>92</v>
      </c>
      <c r="F154" s="52">
        <v>97</v>
      </c>
      <c r="G154" s="52">
        <v>112</v>
      </c>
      <c r="H154" s="52">
        <v>133</v>
      </c>
      <c r="I154" s="52">
        <v>118</v>
      </c>
      <c r="J154" s="52">
        <v>163</v>
      </c>
      <c r="K154" s="52">
        <v>238</v>
      </c>
      <c r="L154" s="52">
        <v>321</v>
      </c>
      <c r="M154" s="52">
        <v>444</v>
      </c>
      <c r="N154" s="52">
        <v>591</v>
      </c>
      <c r="O154" s="52">
        <v>760</v>
      </c>
      <c r="P154" s="52">
        <v>994</v>
      </c>
      <c r="Q154" s="52">
        <v>1393</v>
      </c>
      <c r="R154" s="52">
        <v>1885</v>
      </c>
      <c r="S154" s="52">
        <v>2545</v>
      </c>
      <c r="T154" s="52">
        <v>2977</v>
      </c>
      <c r="U154" s="52">
        <v>3634</v>
      </c>
      <c r="V154" s="52">
        <v>4051</v>
      </c>
      <c r="W154" s="52">
        <v>4061</v>
      </c>
      <c r="X154" s="52">
        <v>4400</v>
      </c>
      <c r="Y154" s="52">
        <v>4526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202</v>
      </c>
      <c r="D158" s="52">
        <v>201</v>
      </c>
      <c r="E158" s="52">
        <v>205</v>
      </c>
      <c r="F158" s="52">
        <v>214</v>
      </c>
      <c r="G158" s="52">
        <v>234</v>
      </c>
      <c r="H158" s="52">
        <v>270</v>
      </c>
      <c r="I158" s="52">
        <v>212</v>
      </c>
      <c r="J158" s="52">
        <v>259</v>
      </c>
      <c r="K158" s="52">
        <v>384</v>
      </c>
      <c r="L158" s="52">
        <v>533</v>
      </c>
      <c r="M158" s="52">
        <v>727</v>
      </c>
      <c r="N158" s="52">
        <v>981</v>
      </c>
      <c r="O158" s="52">
        <v>1271</v>
      </c>
      <c r="P158" s="52">
        <v>1520</v>
      </c>
      <c r="Q158" s="52">
        <v>1943</v>
      </c>
      <c r="R158" s="52">
        <v>2437</v>
      </c>
      <c r="S158" s="52">
        <v>2968</v>
      </c>
      <c r="T158" s="52">
        <v>3285</v>
      </c>
      <c r="U158" s="52">
        <v>3715</v>
      </c>
      <c r="V158" s="52">
        <v>4066</v>
      </c>
      <c r="W158" s="52">
        <v>4457</v>
      </c>
      <c r="X158" s="52">
        <v>4781</v>
      </c>
      <c r="Y158" s="52">
        <v>4943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275</v>
      </c>
      <c r="D159" s="36">
        <v>275</v>
      </c>
      <c r="E159" s="36">
        <v>281</v>
      </c>
      <c r="F159" s="36">
        <v>296</v>
      </c>
      <c r="G159" s="36">
        <v>334</v>
      </c>
      <c r="H159" s="36">
        <v>404</v>
      </c>
      <c r="I159" s="36">
        <v>357</v>
      </c>
      <c r="J159" s="36">
        <v>487</v>
      </c>
      <c r="K159" s="36">
        <v>721</v>
      </c>
      <c r="L159" s="36">
        <v>988</v>
      </c>
      <c r="M159" s="36">
        <v>1269</v>
      </c>
      <c r="N159" s="36">
        <v>1569</v>
      </c>
      <c r="O159" s="36">
        <v>1857</v>
      </c>
      <c r="P159" s="36">
        <v>2181</v>
      </c>
      <c r="Q159" s="36">
        <v>2706</v>
      </c>
      <c r="R159" s="36">
        <v>3514</v>
      </c>
      <c r="S159" s="36">
        <v>4578</v>
      </c>
      <c r="T159" s="36">
        <v>6081</v>
      </c>
      <c r="U159" s="36">
        <v>7495</v>
      </c>
      <c r="V159" s="36">
        <v>8842</v>
      </c>
      <c r="W159" s="36">
        <v>9472</v>
      </c>
      <c r="X159" s="36">
        <v>10217</v>
      </c>
      <c r="Y159" s="36">
        <v>10834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874</v>
      </c>
      <c r="D163" s="52">
        <v>874</v>
      </c>
      <c r="E163" s="52">
        <v>877</v>
      </c>
      <c r="F163" s="52">
        <v>885</v>
      </c>
      <c r="G163" s="52">
        <v>901</v>
      </c>
      <c r="H163" s="52">
        <v>926</v>
      </c>
      <c r="I163" s="52">
        <v>963</v>
      </c>
      <c r="J163" s="52">
        <v>1014</v>
      </c>
      <c r="K163" s="52">
        <v>1079</v>
      </c>
      <c r="L163" s="52">
        <v>1156</v>
      </c>
      <c r="M163" s="52">
        <v>1258</v>
      </c>
      <c r="N163" s="52">
        <v>1379</v>
      </c>
      <c r="O163" s="52">
        <v>1343</v>
      </c>
      <c r="P163" s="52">
        <v>814</v>
      </c>
      <c r="Q163" s="52">
        <v>1001</v>
      </c>
      <c r="R163" s="52">
        <v>1228</v>
      </c>
      <c r="S163" s="52">
        <v>1482</v>
      </c>
      <c r="T163" s="52">
        <v>1499</v>
      </c>
      <c r="U163" s="52">
        <v>1308</v>
      </c>
      <c r="V163" s="52">
        <v>1208</v>
      </c>
      <c r="W163" s="52">
        <v>1234</v>
      </c>
      <c r="X163" s="52">
        <v>1434</v>
      </c>
      <c r="Y163" s="52">
        <v>1563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152</v>
      </c>
      <c r="D165" s="52">
        <v>152</v>
      </c>
      <c r="E165" s="52">
        <v>156</v>
      </c>
      <c r="F165" s="52">
        <v>167</v>
      </c>
      <c r="G165" s="52">
        <v>193</v>
      </c>
      <c r="H165" s="52">
        <v>235</v>
      </c>
      <c r="I165" s="52">
        <v>208</v>
      </c>
      <c r="J165" s="52">
        <v>238</v>
      </c>
      <c r="K165" s="52">
        <v>365</v>
      </c>
      <c r="L165" s="52">
        <v>431</v>
      </c>
      <c r="M165" s="52">
        <v>550</v>
      </c>
      <c r="N165" s="52">
        <v>543</v>
      </c>
      <c r="O165" s="52">
        <v>591</v>
      </c>
      <c r="P165" s="52">
        <v>799</v>
      </c>
      <c r="Q165" s="52">
        <v>918</v>
      </c>
      <c r="R165" s="52">
        <v>1030</v>
      </c>
      <c r="S165" s="52">
        <v>965</v>
      </c>
      <c r="T165" s="52">
        <v>1040</v>
      </c>
      <c r="U165" s="52">
        <v>1207</v>
      </c>
      <c r="V165" s="52">
        <v>1585</v>
      </c>
      <c r="W165" s="52">
        <v>3103</v>
      </c>
      <c r="X165" s="52">
        <v>2803</v>
      </c>
      <c r="Y165" s="52">
        <v>3475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223</v>
      </c>
      <c r="D167" s="52">
        <v>223</v>
      </c>
      <c r="E167" s="52">
        <v>227</v>
      </c>
      <c r="F167" s="52">
        <v>241</v>
      </c>
      <c r="G167" s="52">
        <v>263</v>
      </c>
      <c r="H167" s="52">
        <v>298</v>
      </c>
      <c r="I167" s="52">
        <v>216</v>
      </c>
      <c r="J167" s="52">
        <v>210</v>
      </c>
      <c r="K167" s="52">
        <v>273</v>
      </c>
      <c r="L167" s="52">
        <v>245</v>
      </c>
      <c r="M167" s="52">
        <v>184</v>
      </c>
      <c r="N167" s="52">
        <v>153</v>
      </c>
      <c r="O167" s="52">
        <v>152</v>
      </c>
      <c r="P167" s="52">
        <v>138</v>
      </c>
      <c r="Q167" s="52">
        <v>164</v>
      </c>
      <c r="R167" s="52">
        <v>181</v>
      </c>
      <c r="S167" s="52">
        <v>149</v>
      </c>
      <c r="T167" s="52">
        <v>127</v>
      </c>
      <c r="U167" s="52">
        <v>121</v>
      </c>
      <c r="V167" s="52">
        <v>141</v>
      </c>
      <c r="W167" s="52">
        <v>152</v>
      </c>
      <c r="X167" s="52">
        <v>207</v>
      </c>
      <c r="Y167" s="52">
        <v>234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0</v>
      </c>
      <c r="E168" s="52">
        <v>1</v>
      </c>
      <c r="F168" s="52">
        <v>0</v>
      </c>
      <c r="G168" s="52">
        <v>1</v>
      </c>
      <c r="H168" s="52">
        <v>1</v>
      </c>
      <c r="I168" s="52">
        <v>0</v>
      </c>
      <c r="J168" s="52">
        <v>0</v>
      </c>
      <c r="K168" s="52">
        <v>3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1193</v>
      </c>
      <c r="D171" s="52">
        <v>1197</v>
      </c>
      <c r="E171" s="52">
        <v>1217</v>
      </c>
      <c r="F171" s="52">
        <v>1280</v>
      </c>
      <c r="G171" s="52">
        <v>1405</v>
      </c>
      <c r="H171" s="52">
        <v>1615</v>
      </c>
      <c r="I171" s="52">
        <v>1214</v>
      </c>
      <c r="J171" s="52">
        <v>1357</v>
      </c>
      <c r="K171" s="52">
        <v>1722</v>
      </c>
      <c r="L171" s="52">
        <v>1860</v>
      </c>
      <c r="M171" s="52">
        <v>1738</v>
      </c>
      <c r="N171" s="52">
        <v>1683</v>
      </c>
      <c r="O171" s="52">
        <v>1594</v>
      </c>
      <c r="P171" s="52">
        <v>1386</v>
      </c>
      <c r="Q171" s="52">
        <v>1538</v>
      </c>
      <c r="R171" s="52">
        <v>1747</v>
      </c>
      <c r="S171" s="52">
        <v>1634</v>
      </c>
      <c r="T171" s="52">
        <v>1691</v>
      </c>
      <c r="U171" s="52">
        <v>1603</v>
      </c>
      <c r="V171" s="52">
        <v>1854</v>
      </c>
      <c r="W171" s="52">
        <v>2077</v>
      </c>
      <c r="X171" s="52">
        <v>2350</v>
      </c>
      <c r="Y171" s="52">
        <v>2701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331</v>
      </c>
      <c r="D172" s="52">
        <v>331</v>
      </c>
      <c r="E172" s="52">
        <v>340</v>
      </c>
      <c r="F172" s="52">
        <v>360</v>
      </c>
      <c r="G172" s="52">
        <v>401</v>
      </c>
      <c r="H172" s="52">
        <v>474</v>
      </c>
      <c r="I172" s="52">
        <v>372</v>
      </c>
      <c r="J172" s="52">
        <v>443</v>
      </c>
      <c r="K172" s="52">
        <v>554</v>
      </c>
      <c r="L172" s="52">
        <v>591</v>
      </c>
      <c r="M172" s="52">
        <v>544</v>
      </c>
      <c r="N172" s="52">
        <v>521</v>
      </c>
      <c r="O172" s="52">
        <v>534</v>
      </c>
      <c r="P172" s="52">
        <v>533</v>
      </c>
      <c r="Q172" s="52">
        <v>687</v>
      </c>
      <c r="R172" s="52">
        <v>835</v>
      </c>
      <c r="S172" s="52">
        <v>956</v>
      </c>
      <c r="T172" s="52">
        <v>810</v>
      </c>
      <c r="U172" s="52">
        <v>831</v>
      </c>
      <c r="V172" s="52">
        <v>921</v>
      </c>
      <c r="W172" s="52">
        <v>929</v>
      </c>
      <c r="X172" s="52">
        <v>1047</v>
      </c>
      <c r="Y172" s="52">
        <v>1188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739</v>
      </c>
      <c r="D176" s="52">
        <v>742</v>
      </c>
      <c r="E176" s="52">
        <v>753</v>
      </c>
      <c r="F176" s="52">
        <v>789</v>
      </c>
      <c r="G176" s="52">
        <v>855</v>
      </c>
      <c r="H176" s="52">
        <v>965</v>
      </c>
      <c r="I176" s="52">
        <v>679</v>
      </c>
      <c r="J176" s="52">
        <v>706</v>
      </c>
      <c r="K176" s="52">
        <v>891</v>
      </c>
      <c r="L176" s="52">
        <v>921</v>
      </c>
      <c r="M176" s="52">
        <v>857</v>
      </c>
      <c r="N176" s="52">
        <v>872</v>
      </c>
      <c r="O176" s="52">
        <v>914</v>
      </c>
      <c r="P176" s="52">
        <v>861</v>
      </c>
      <c r="Q176" s="52">
        <v>1037</v>
      </c>
      <c r="R176" s="52">
        <v>1199</v>
      </c>
      <c r="S176" s="52">
        <v>1189</v>
      </c>
      <c r="T176" s="52">
        <v>931</v>
      </c>
      <c r="U176" s="52">
        <v>857</v>
      </c>
      <c r="V176" s="52">
        <v>919</v>
      </c>
      <c r="W176" s="52">
        <v>1007</v>
      </c>
      <c r="X176" s="52">
        <v>1131</v>
      </c>
      <c r="Y176" s="52">
        <v>1258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1008</v>
      </c>
      <c r="D177" s="36">
        <v>1012</v>
      </c>
      <c r="E177" s="36">
        <v>1031</v>
      </c>
      <c r="F177" s="36">
        <v>1094</v>
      </c>
      <c r="G177" s="36">
        <v>1216</v>
      </c>
      <c r="H177" s="36">
        <v>1422</v>
      </c>
      <c r="I177" s="36">
        <v>1120</v>
      </c>
      <c r="J177" s="36">
        <v>1307</v>
      </c>
      <c r="K177" s="36">
        <v>1665</v>
      </c>
      <c r="L177" s="36">
        <v>1773</v>
      </c>
      <c r="M177" s="36">
        <v>1613</v>
      </c>
      <c r="N177" s="36">
        <v>1481</v>
      </c>
      <c r="O177" s="36">
        <v>1376</v>
      </c>
      <c r="P177" s="36">
        <v>1197</v>
      </c>
      <c r="Q177" s="36">
        <v>1347</v>
      </c>
      <c r="R177" s="36">
        <v>1566</v>
      </c>
      <c r="S177" s="36">
        <v>1562</v>
      </c>
      <c r="T177" s="36">
        <v>1699</v>
      </c>
      <c r="U177" s="36">
        <v>1709</v>
      </c>
      <c r="V177" s="36">
        <v>1999</v>
      </c>
      <c r="W177" s="36">
        <v>2141</v>
      </c>
      <c r="X177" s="36">
        <v>2483</v>
      </c>
      <c r="Y177" s="36">
        <v>2859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1744</v>
      </c>
      <c r="D26" s="52">
        <v>1651</v>
      </c>
      <c r="E26" s="52">
        <v>1485</v>
      </c>
      <c r="F26" s="52">
        <v>1240</v>
      </c>
      <c r="G26" s="52">
        <v>0</v>
      </c>
      <c r="H26" s="52">
        <v>0</v>
      </c>
      <c r="I26" s="52">
        <v>560</v>
      </c>
      <c r="J26" s="52">
        <v>1261</v>
      </c>
      <c r="K26" s="52">
        <v>1071</v>
      </c>
      <c r="L26" s="52">
        <v>1237</v>
      </c>
      <c r="M26" s="52">
        <v>1505</v>
      </c>
      <c r="N26" s="52">
        <v>799</v>
      </c>
      <c r="O26" s="52">
        <v>1345</v>
      </c>
      <c r="P26" s="52">
        <v>481</v>
      </c>
      <c r="Q26" s="52">
        <v>1041</v>
      </c>
      <c r="R26" s="52">
        <v>1411</v>
      </c>
      <c r="S26" s="52">
        <v>1296</v>
      </c>
      <c r="T26" s="52">
        <v>1186</v>
      </c>
      <c r="U26" s="52">
        <v>0</v>
      </c>
      <c r="V26" s="52">
        <v>539</v>
      </c>
      <c r="W26" s="52">
        <v>167</v>
      </c>
      <c r="X26" s="52">
        <v>2081</v>
      </c>
      <c r="Y26" s="52">
        <v>1367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129</v>
      </c>
      <c r="D29" s="52">
        <v>151</v>
      </c>
      <c r="E29" s="52">
        <v>145</v>
      </c>
      <c r="F29" s="52">
        <v>148</v>
      </c>
      <c r="G29" s="52">
        <v>107</v>
      </c>
      <c r="H29" s="52">
        <v>60</v>
      </c>
      <c r="I29" s="52">
        <v>71</v>
      </c>
      <c r="J29" s="52">
        <v>183</v>
      </c>
      <c r="K29" s="52">
        <v>226</v>
      </c>
      <c r="L29" s="52">
        <v>351</v>
      </c>
      <c r="M29" s="52">
        <v>400</v>
      </c>
      <c r="N29" s="52">
        <v>338</v>
      </c>
      <c r="O29" s="52">
        <v>465</v>
      </c>
      <c r="P29" s="52">
        <v>319</v>
      </c>
      <c r="Q29" s="52">
        <v>385</v>
      </c>
      <c r="R29" s="52">
        <v>618</v>
      </c>
      <c r="S29" s="52">
        <v>730</v>
      </c>
      <c r="T29" s="52">
        <v>667</v>
      </c>
      <c r="U29" s="52">
        <v>525</v>
      </c>
      <c r="V29" s="52">
        <v>226</v>
      </c>
      <c r="W29" s="52">
        <v>434</v>
      </c>
      <c r="X29" s="52">
        <v>556</v>
      </c>
      <c r="Y29" s="52">
        <v>1065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433</v>
      </c>
      <c r="D31" s="52">
        <v>367</v>
      </c>
      <c r="E31" s="52">
        <v>250</v>
      </c>
      <c r="F31" s="52">
        <v>181</v>
      </c>
      <c r="G31" s="52">
        <v>101</v>
      </c>
      <c r="H31" s="52">
        <v>99</v>
      </c>
      <c r="I31" s="52">
        <v>135</v>
      </c>
      <c r="J31" s="52">
        <v>181</v>
      </c>
      <c r="K31" s="52">
        <v>169</v>
      </c>
      <c r="L31" s="52">
        <v>134</v>
      </c>
      <c r="M31" s="52">
        <v>123</v>
      </c>
      <c r="N31" s="52">
        <v>43</v>
      </c>
      <c r="O31" s="52">
        <v>59</v>
      </c>
      <c r="P31" s="52">
        <v>51</v>
      </c>
      <c r="Q31" s="52">
        <v>135</v>
      </c>
      <c r="R31" s="52">
        <v>196</v>
      </c>
      <c r="S31" s="52">
        <v>147</v>
      </c>
      <c r="T31" s="52">
        <v>112</v>
      </c>
      <c r="U31" s="52">
        <v>28</v>
      </c>
      <c r="V31" s="52">
        <v>47</v>
      </c>
      <c r="W31" s="52">
        <v>70</v>
      </c>
      <c r="X31" s="52">
        <v>252</v>
      </c>
      <c r="Y31" s="52">
        <v>179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2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2014</v>
      </c>
      <c r="D35" s="52">
        <v>2028</v>
      </c>
      <c r="E35" s="52">
        <v>2009</v>
      </c>
      <c r="F35" s="52">
        <v>2027</v>
      </c>
      <c r="G35" s="52">
        <v>964</v>
      </c>
      <c r="H35" s="52">
        <v>1327</v>
      </c>
      <c r="I35" s="52">
        <v>1311</v>
      </c>
      <c r="J35" s="52">
        <v>1590</v>
      </c>
      <c r="K35" s="52">
        <v>1261</v>
      </c>
      <c r="L35" s="52">
        <v>1570</v>
      </c>
      <c r="M35" s="52">
        <v>1392</v>
      </c>
      <c r="N35" s="52">
        <v>815</v>
      </c>
      <c r="O35" s="52">
        <v>1142</v>
      </c>
      <c r="P35" s="52">
        <v>719</v>
      </c>
      <c r="Q35" s="52">
        <v>1408</v>
      </c>
      <c r="R35" s="52">
        <v>1645</v>
      </c>
      <c r="S35" s="52">
        <v>1479</v>
      </c>
      <c r="T35" s="52">
        <v>1454</v>
      </c>
      <c r="U35" s="52">
        <v>707</v>
      </c>
      <c r="V35" s="52">
        <v>1098</v>
      </c>
      <c r="W35" s="52">
        <v>749</v>
      </c>
      <c r="X35" s="52">
        <v>2175</v>
      </c>
      <c r="Y35" s="52">
        <v>1769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696</v>
      </c>
      <c r="D36" s="52">
        <v>660</v>
      </c>
      <c r="E36" s="52">
        <v>671</v>
      </c>
      <c r="F36" s="52">
        <v>584</v>
      </c>
      <c r="G36" s="52">
        <v>296</v>
      </c>
      <c r="H36" s="52">
        <v>332</v>
      </c>
      <c r="I36" s="52">
        <v>456</v>
      </c>
      <c r="J36" s="52">
        <v>472</v>
      </c>
      <c r="K36" s="52">
        <v>1009</v>
      </c>
      <c r="L36" s="52">
        <v>649</v>
      </c>
      <c r="M36" s="52">
        <v>821</v>
      </c>
      <c r="N36" s="52">
        <v>507</v>
      </c>
      <c r="O36" s="52">
        <v>486</v>
      </c>
      <c r="P36" s="52">
        <v>330</v>
      </c>
      <c r="Q36" s="52">
        <v>520</v>
      </c>
      <c r="R36" s="52">
        <v>788</v>
      </c>
      <c r="S36" s="52">
        <v>830</v>
      </c>
      <c r="T36" s="52">
        <v>726</v>
      </c>
      <c r="U36" s="52">
        <v>290</v>
      </c>
      <c r="V36" s="52">
        <v>309</v>
      </c>
      <c r="W36" s="52">
        <v>371</v>
      </c>
      <c r="X36" s="52">
        <v>562</v>
      </c>
      <c r="Y36" s="52">
        <v>510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1198</v>
      </c>
      <c r="D40" s="52">
        <v>1055</v>
      </c>
      <c r="E40" s="52">
        <v>918</v>
      </c>
      <c r="F40" s="52">
        <v>860</v>
      </c>
      <c r="G40" s="52">
        <v>550</v>
      </c>
      <c r="H40" s="52">
        <v>619</v>
      </c>
      <c r="I40" s="52">
        <v>771</v>
      </c>
      <c r="J40" s="52">
        <v>932</v>
      </c>
      <c r="K40" s="52">
        <v>1344</v>
      </c>
      <c r="L40" s="52">
        <v>971</v>
      </c>
      <c r="M40" s="52">
        <v>899</v>
      </c>
      <c r="N40" s="52">
        <v>413</v>
      </c>
      <c r="O40" s="52">
        <v>536</v>
      </c>
      <c r="P40" s="52">
        <v>352</v>
      </c>
      <c r="Q40" s="52">
        <v>631</v>
      </c>
      <c r="R40" s="52">
        <v>872</v>
      </c>
      <c r="S40" s="52">
        <v>900</v>
      </c>
      <c r="T40" s="52">
        <v>695</v>
      </c>
      <c r="U40" s="52">
        <v>279</v>
      </c>
      <c r="V40" s="52">
        <v>389</v>
      </c>
      <c r="W40" s="52">
        <v>266</v>
      </c>
      <c r="X40" s="52">
        <v>555</v>
      </c>
      <c r="Y40" s="52">
        <v>490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1945</v>
      </c>
      <c r="D41" s="36">
        <v>2002</v>
      </c>
      <c r="E41" s="36">
        <v>2014</v>
      </c>
      <c r="F41" s="36">
        <v>1933</v>
      </c>
      <c r="G41" s="36">
        <v>808</v>
      </c>
      <c r="H41" s="36">
        <v>1138</v>
      </c>
      <c r="I41" s="36">
        <v>1133</v>
      </c>
      <c r="J41" s="36">
        <v>1314</v>
      </c>
      <c r="K41" s="36">
        <v>1098</v>
      </c>
      <c r="L41" s="36">
        <v>1386</v>
      </c>
      <c r="M41" s="36">
        <v>1439</v>
      </c>
      <c r="N41" s="36">
        <v>946</v>
      </c>
      <c r="O41" s="36">
        <v>1154</v>
      </c>
      <c r="P41" s="36">
        <v>748</v>
      </c>
      <c r="Q41" s="36">
        <v>1433</v>
      </c>
      <c r="R41" s="36">
        <v>1761</v>
      </c>
      <c r="S41" s="36">
        <v>1557</v>
      </c>
      <c r="T41" s="36">
        <v>1599</v>
      </c>
      <c r="U41" s="36">
        <v>760</v>
      </c>
      <c r="V41" s="36">
        <v>1056</v>
      </c>
      <c r="W41" s="36">
        <v>932</v>
      </c>
      <c r="X41" s="36">
        <v>2438</v>
      </c>
      <c r="Y41" s="36">
        <v>1956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17988</v>
      </c>
      <c r="D45" s="52">
        <v>16165</v>
      </c>
      <c r="E45" s="52">
        <v>20844</v>
      </c>
      <c r="F45" s="52">
        <v>13846</v>
      </c>
      <c r="G45" s="52">
        <v>0</v>
      </c>
      <c r="H45" s="52">
        <v>1767</v>
      </c>
      <c r="I45" s="52">
        <v>0</v>
      </c>
      <c r="J45" s="52">
        <v>11653</v>
      </c>
      <c r="K45" s="52">
        <v>15199</v>
      </c>
      <c r="L45" s="52">
        <v>17976</v>
      </c>
      <c r="M45" s="52">
        <v>7739</v>
      </c>
      <c r="N45" s="52">
        <v>8726</v>
      </c>
      <c r="O45" s="52">
        <v>4734</v>
      </c>
      <c r="P45" s="52">
        <v>0</v>
      </c>
      <c r="Q45" s="52">
        <v>0</v>
      </c>
      <c r="R45" s="52">
        <v>0</v>
      </c>
      <c r="S45" s="52">
        <v>7265</v>
      </c>
      <c r="T45" s="52">
        <v>11636</v>
      </c>
      <c r="U45" s="52">
        <v>11004</v>
      </c>
      <c r="V45" s="52">
        <v>4016</v>
      </c>
      <c r="W45" s="52">
        <v>7803</v>
      </c>
      <c r="X45" s="52">
        <v>10131</v>
      </c>
      <c r="Y45" s="52">
        <v>13104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1513</v>
      </c>
      <c r="D48" s="52">
        <v>1722</v>
      </c>
      <c r="E48" s="52">
        <v>1704</v>
      </c>
      <c r="F48" s="52">
        <v>1728</v>
      </c>
      <c r="G48" s="52">
        <v>1396</v>
      </c>
      <c r="H48" s="52">
        <v>842</v>
      </c>
      <c r="I48" s="52">
        <v>345</v>
      </c>
      <c r="J48" s="52">
        <v>1571</v>
      </c>
      <c r="K48" s="52">
        <v>2219</v>
      </c>
      <c r="L48" s="52">
        <v>4597</v>
      </c>
      <c r="M48" s="52">
        <v>4269</v>
      </c>
      <c r="N48" s="52">
        <v>3406</v>
      </c>
      <c r="O48" s="52">
        <v>3264</v>
      </c>
      <c r="P48" s="52">
        <v>1455</v>
      </c>
      <c r="Q48" s="52">
        <v>655</v>
      </c>
      <c r="R48" s="52">
        <v>518</v>
      </c>
      <c r="S48" s="52">
        <v>1085</v>
      </c>
      <c r="T48" s="52">
        <v>4279</v>
      </c>
      <c r="U48" s="52">
        <v>5979</v>
      </c>
      <c r="V48" s="52">
        <v>5497</v>
      </c>
      <c r="W48" s="52">
        <v>4084</v>
      </c>
      <c r="X48" s="52">
        <v>5283</v>
      </c>
      <c r="Y48" s="52">
        <v>6347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12447</v>
      </c>
      <c r="D50" s="52">
        <v>12687</v>
      </c>
      <c r="E50" s="52">
        <v>11348</v>
      </c>
      <c r="F50" s="52">
        <v>9478</v>
      </c>
      <c r="G50" s="52">
        <v>1620</v>
      </c>
      <c r="H50" s="52">
        <v>250</v>
      </c>
      <c r="I50" s="52">
        <v>2042</v>
      </c>
      <c r="J50" s="52">
        <v>12072</v>
      </c>
      <c r="K50" s="52">
        <v>13842</v>
      </c>
      <c r="L50" s="52">
        <v>14944</v>
      </c>
      <c r="M50" s="52">
        <v>11718</v>
      </c>
      <c r="N50" s="52">
        <v>11696</v>
      </c>
      <c r="O50" s="52">
        <v>10507</v>
      </c>
      <c r="P50" s="52">
        <v>5960</v>
      </c>
      <c r="Q50" s="52">
        <v>6551</v>
      </c>
      <c r="R50" s="52">
        <v>5340</v>
      </c>
      <c r="S50" s="52">
        <v>6552</v>
      </c>
      <c r="T50" s="52">
        <v>8113</v>
      </c>
      <c r="U50" s="52">
        <v>8100</v>
      </c>
      <c r="V50" s="52">
        <v>4825</v>
      </c>
      <c r="W50" s="52">
        <v>3943</v>
      </c>
      <c r="X50" s="52">
        <v>6771</v>
      </c>
      <c r="Y50" s="52">
        <v>9559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118</v>
      </c>
      <c r="E51" s="52">
        <v>25</v>
      </c>
      <c r="F51" s="52">
        <v>18</v>
      </c>
      <c r="G51" s="52">
        <v>0</v>
      </c>
      <c r="H51" s="52">
        <v>8</v>
      </c>
      <c r="I51" s="52">
        <v>0</v>
      </c>
      <c r="J51" s="52">
        <v>1</v>
      </c>
      <c r="K51" s="52">
        <v>114</v>
      </c>
      <c r="L51" s="52">
        <v>89</v>
      </c>
      <c r="M51" s="52">
        <v>0</v>
      </c>
      <c r="N51" s="52">
        <v>56</v>
      </c>
      <c r="O51" s="52">
        <v>9</v>
      </c>
      <c r="P51" s="52">
        <v>23</v>
      </c>
      <c r="Q51" s="52">
        <v>0</v>
      </c>
      <c r="R51" s="52">
        <v>0</v>
      </c>
      <c r="S51" s="52">
        <v>0</v>
      </c>
      <c r="T51" s="52">
        <v>43</v>
      </c>
      <c r="U51" s="52">
        <v>42</v>
      </c>
      <c r="V51" s="52">
        <v>18</v>
      </c>
      <c r="W51" s="52">
        <v>0</v>
      </c>
      <c r="X51" s="52">
        <v>0</v>
      </c>
      <c r="Y51" s="52">
        <v>9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8710</v>
      </c>
      <c r="D54" s="52">
        <v>7211</v>
      </c>
      <c r="E54" s="52">
        <v>11852</v>
      </c>
      <c r="F54" s="52">
        <v>8612</v>
      </c>
      <c r="G54" s="52">
        <v>4972</v>
      </c>
      <c r="H54" s="52">
        <v>8063</v>
      </c>
      <c r="I54" s="52">
        <v>1829</v>
      </c>
      <c r="J54" s="52">
        <v>5053</v>
      </c>
      <c r="K54" s="52">
        <v>5856</v>
      </c>
      <c r="L54" s="52">
        <v>7883</v>
      </c>
      <c r="M54" s="52">
        <v>4821</v>
      </c>
      <c r="N54" s="52">
        <v>2903</v>
      </c>
      <c r="O54" s="52">
        <v>1408</v>
      </c>
      <c r="P54" s="52">
        <v>1499</v>
      </c>
      <c r="Q54" s="52">
        <v>2575</v>
      </c>
      <c r="R54" s="52">
        <v>4479</v>
      </c>
      <c r="S54" s="52">
        <v>5361</v>
      </c>
      <c r="T54" s="52">
        <v>5254</v>
      </c>
      <c r="U54" s="52">
        <v>3729</v>
      </c>
      <c r="V54" s="52">
        <v>583</v>
      </c>
      <c r="W54" s="52">
        <v>3286</v>
      </c>
      <c r="X54" s="52">
        <v>3600</v>
      </c>
      <c r="Y54" s="52">
        <v>4242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3012</v>
      </c>
      <c r="D55" s="52">
        <v>2350</v>
      </c>
      <c r="E55" s="52">
        <v>3967</v>
      </c>
      <c r="F55" s="52">
        <v>2480</v>
      </c>
      <c r="G55" s="52">
        <v>1528</v>
      </c>
      <c r="H55" s="52">
        <v>2021</v>
      </c>
      <c r="I55" s="52">
        <v>637</v>
      </c>
      <c r="J55" s="52">
        <v>1511</v>
      </c>
      <c r="K55" s="52">
        <v>4694</v>
      </c>
      <c r="L55" s="52">
        <v>3273</v>
      </c>
      <c r="M55" s="52">
        <v>2846</v>
      </c>
      <c r="N55" s="52">
        <v>1816</v>
      </c>
      <c r="O55" s="52">
        <v>600</v>
      </c>
      <c r="P55" s="52">
        <v>692</v>
      </c>
      <c r="Q55" s="52">
        <v>961</v>
      </c>
      <c r="R55" s="52">
        <v>2159</v>
      </c>
      <c r="S55" s="52">
        <v>3041</v>
      </c>
      <c r="T55" s="52">
        <v>2656</v>
      </c>
      <c r="U55" s="52">
        <v>1502</v>
      </c>
      <c r="V55" s="52">
        <v>166</v>
      </c>
      <c r="W55" s="52">
        <v>1636</v>
      </c>
      <c r="X55" s="52">
        <v>937</v>
      </c>
      <c r="Y55" s="52">
        <v>1254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13862</v>
      </c>
      <c r="D59" s="52">
        <v>11937</v>
      </c>
      <c r="E59" s="52">
        <v>12434</v>
      </c>
      <c r="F59" s="52">
        <v>10463</v>
      </c>
      <c r="G59" s="52">
        <v>8115</v>
      </c>
      <c r="H59" s="52">
        <v>10752</v>
      </c>
      <c r="I59" s="52">
        <v>3211</v>
      </c>
      <c r="J59" s="52">
        <v>9254</v>
      </c>
      <c r="K59" s="52">
        <v>16140</v>
      </c>
      <c r="L59" s="52">
        <v>12407</v>
      </c>
      <c r="M59" s="52">
        <v>6906</v>
      </c>
      <c r="N59" s="52">
        <v>4458</v>
      </c>
      <c r="O59" s="52">
        <v>2589</v>
      </c>
      <c r="P59" s="52">
        <v>1339</v>
      </c>
      <c r="Q59" s="52">
        <v>2141</v>
      </c>
      <c r="R59" s="52">
        <v>4935</v>
      </c>
      <c r="S59" s="52">
        <v>7584</v>
      </c>
      <c r="T59" s="52">
        <v>6616</v>
      </c>
      <c r="U59" s="52">
        <v>4375</v>
      </c>
      <c r="V59" s="52">
        <v>2230</v>
      </c>
      <c r="W59" s="52">
        <v>2469</v>
      </c>
      <c r="X59" s="52">
        <v>2341</v>
      </c>
      <c r="Y59" s="52">
        <v>3526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22495</v>
      </c>
      <c r="D60" s="36">
        <v>22665</v>
      </c>
      <c r="E60" s="36">
        <v>27307</v>
      </c>
      <c r="F60" s="36">
        <v>23535</v>
      </c>
      <c r="G60" s="36">
        <v>11930</v>
      </c>
      <c r="H60" s="36">
        <v>19839</v>
      </c>
      <c r="I60" s="36">
        <v>4697</v>
      </c>
      <c r="J60" s="36">
        <v>13049</v>
      </c>
      <c r="K60" s="36">
        <v>13239</v>
      </c>
      <c r="L60" s="36">
        <v>17647</v>
      </c>
      <c r="M60" s="36">
        <v>11054</v>
      </c>
      <c r="N60" s="36">
        <v>10221</v>
      </c>
      <c r="O60" s="36">
        <v>5544</v>
      </c>
      <c r="P60" s="36">
        <v>2834</v>
      </c>
      <c r="Q60" s="36">
        <v>4851</v>
      </c>
      <c r="R60" s="36">
        <v>9878</v>
      </c>
      <c r="S60" s="36">
        <v>13016</v>
      </c>
      <c r="T60" s="36">
        <v>15192</v>
      </c>
      <c r="U60" s="36">
        <v>12141</v>
      </c>
      <c r="V60" s="36">
        <v>6083</v>
      </c>
      <c r="W60" s="36">
        <v>8105</v>
      </c>
      <c r="X60" s="36">
        <v>10334</v>
      </c>
      <c r="Y60" s="36">
        <v>13781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4250</v>
      </c>
      <c r="D64" s="52">
        <v>8482</v>
      </c>
      <c r="E64" s="52">
        <v>8225</v>
      </c>
      <c r="F64" s="52">
        <v>7985</v>
      </c>
      <c r="G64" s="52">
        <v>4585</v>
      </c>
      <c r="H64" s="52">
        <v>4558</v>
      </c>
      <c r="I64" s="52">
        <v>4401</v>
      </c>
      <c r="J64" s="52">
        <v>8081</v>
      </c>
      <c r="K64" s="52">
        <v>8782</v>
      </c>
      <c r="L64" s="52">
        <v>9281</v>
      </c>
      <c r="M64" s="52">
        <v>8573</v>
      </c>
      <c r="N64" s="52">
        <v>7744</v>
      </c>
      <c r="O64" s="52">
        <v>5165</v>
      </c>
      <c r="P64" s="52">
        <v>2813</v>
      </c>
      <c r="Q64" s="52">
        <v>7152</v>
      </c>
      <c r="R64" s="52">
        <v>10910</v>
      </c>
      <c r="S64" s="52">
        <v>12191</v>
      </c>
      <c r="T64" s="52">
        <v>9993</v>
      </c>
      <c r="U64" s="52">
        <v>7496</v>
      </c>
      <c r="V64" s="52">
        <v>6397</v>
      </c>
      <c r="W64" s="52">
        <v>5045</v>
      </c>
      <c r="X64" s="52">
        <v>5377</v>
      </c>
      <c r="Y64" s="52">
        <v>1368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290</v>
      </c>
      <c r="D67" s="52">
        <v>532</v>
      </c>
      <c r="E67" s="52">
        <v>634</v>
      </c>
      <c r="F67" s="52">
        <v>820</v>
      </c>
      <c r="G67" s="52">
        <v>883</v>
      </c>
      <c r="H67" s="52">
        <v>804</v>
      </c>
      <c r="I67" s="52">
        <v>985</v>
      </c>
      <c r="J67" s="52">
        <v>1518</v>
      </c>
      <c r="K67" s="52">
        <v>1609</v>
      </c>
      <c r="L67" s="52">
        <v>2601</v>
      </c>
      <c r="M67" s="52">
        <v>2774</v>
      </c>
      <c r="N67" s="52">
        <v>2419</v>
      </c>
      <c r="O67" s="52">
        <v>3107</v>
      </c>
      <c r="P67" s="52">
        <v>1675</v>
      </c>
      <c r="Q67" s="52">
        <v>2266</v>
      </c>
      <c r="R67" s="52">
        <v>4381</v>
      </c>
      <c r="S67" s="52">
        <v>5806</v>
      </c>
      <c r="T67" s="52">
        <v>5873</v>
      </c>
      <c r="U67" s="52">
        <v>5197</v>
      </c>
      <c r="V67" s="52">
        <v>4617</v>
      </c>
      <c r="W67" s="52">
        <v>4511</v>
      </c>
      <c r="X67" s="52">
        <v>4165</v>
      </c>
      <c r="Y67" s="52">
        <v>3628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4101</v>
      </c>
      <c r="D69" s="52">
        <v>8189</v>
      </c>
      <c r="E69" s="52">
        <v>7931</v>
      </c>
      <c r="F69" s="52">
        <v>7683</v>
      </c>
      <c r="G69" s="52">
        <v>4409</v>
      </c>
      <c r="H69" s="52">
        <v>4390</v>
      </c>
      <c r="I69" s="52">
        <v>4258</v>
      </c>
      <c r="J69" s="52">
        <v>7886</v>
      </c>
      <c r="K69" s="52">
        <v>8526</v>
      </c>
      <c r="L69" s="52">
        <v>9033</v>
      </c>
      <c r="M69" s="52">
        <v>8335</v>
      </c>
      <c r="N69" s="52">
        <v>7515</v>
      </c>
      <c r="O69" s="52">
        <v>5020</v>
      </c>
      <c r="P69" s="52">
        <v>2637</v>
      </c>
      <c r="Q69" s="52">
        <v>6652</v>
      </c>
      <c r="R69" s="52">
        <v>10162</v>
      </c>
      <c r="S69" s="52">
        <v>11642</v>
      </c>
      <c r="T69" s="52">
        <v>10070</v>
      </c>
      <c r="U69" s="52">
        <v>8084</v>
      </c>
      <c r="V69" s="52">
        <v>7285</v>
      </c>
      <c r="W69" s="52">
        <v>5086</v>
      </c>
      <c r="X69" s="52">
        <v>5261</v>
      </c>
      <c r="Y69" s="52">
        <v>1562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8</v>
      </c>
      <c r="D70" s="52">
        <v>25</v>
      </c>
      <c r="E70" s="52">
        <v>23</v>
      </c>
      <c r="F70" s="52">
        <v>28</v>
      </c>
      <c r="G70" s="52">
        <v>6</v>
      </c>
      <c r="H70" s="52">
        <v>11</v>
      </c>
      <c r="I70" s="52">
        <v>1</v>
      </c>
      <c r="J70" s="52">
        <v>26</v>
      </c>
      <c r="K70" s="52">
        <v>67</v>
      </c>
      <c r="L70" s="52">
        <v>42</v>
      </c>
      <c r="M70" s="52">
        <v>41</v>
      </c>
      <c r="N70" s="52">
        <v>70</v>
      </c>
      <c r="O70" s="52">
        <v>15</v>
      </c>
      <c r="P70" s="52">
        <v>0</v>
      </c>
      <c r="Q70" s="52">
        <v>3</v>
      </c>
      <c r="R70" s="52">
        <v>47</v>
      </c>
      <c r="S70" s="52">
        <v>48</v>
      </c>
      <c r="T70" s="52">
        <v>32</v>
      </c>
      <c r="U70" s="52">
        <v>21</v>
      </c>
      <c r="V70" s="52">
        <v>0</v>
      </c>
      <c r="W70" s="52">
        <v>8</v>
      </c>
      <c r="X70" s="52">
        <v>3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183</v>
      </c>
      <c r="D73" s="52">
        <v>281</v>
      </c>
      <c r="E73" s="52">
        <v>284</v>
      </c>
      <c r="F73" s="52">
        <v>305</v>
      </c>
      <c r="G73" s="52">
        <v>238</v>
      </c>
      <c r="H73" s="52">
        <v>264</v>
      </c>
      <c r="I73" s="52">
        <v>193</v>
      </c>
      <c r="J73" s="52">
        <v>276</v>
      </c>
      <c r="K73" s="52">
        <v>270</v>
      </c>
      <c r="L73" s="52">
        <v>369</v>
      </c>
      <c r="M73" s="52">
        <v>319</v>
      </c>
      <c r="N73" s="52">
        <v>283</v>
      </c>
      <c r="O73" s="52">
        <v>295</v>
      </c>
      <c r="P73" s="52">
        <v>333</v>
      </c>
      <c r="Q73" s="52">
        <v>605</v>
      </c>
      <c r="R73" s="52">
        <v>732</v>
      </c>
      <c r="S73" s="52">
        <v>601</v>
      </c>
      <c r="T73" s="52">
        <v>224</v>
      </c>
      <c r="U73" s="52">
        <v>0</v>
      </c>
      <c r="V73" s="52">
        <v>0</v>
      </c>
      <c r="W73" s="52">
        <v>107</v>
      </c>
      <c r="X73" s="52">
        <v>468</v>
      </c>
      <c r="Y73" s="52">
        <v>354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63</v>
      </c>
      <c r="D74" s="52">
        <v>91</v>
      </c>
      <c r="E74" s="52">
        <v>96</v>
      </c>
      <c r="F74" s="52">
        <v>87</v>
      </c>
      <c r="G74" s="52">
        <v>71</v>
      </c>
      <c r="H74" s="52">
        <v>66</v>
      </c>
      <c r="I74" s="52">
        <v>66</v>
      </c>
      <c r="J74" s="52">
        <v>81</v>
      </c>
      <c r="K74" s="52">
        <v>214</v>
      </c>
      <c r="L74" s="52">
        <v>154</v>
      </c>
      <c r="M74" s="52">
        <v>187</v>
      </c>
      <c r="N74" s="52">
        <v>176</v>
      </c>
      <c r="O74" s="52">
        <v>127</v>
      </c>
      <c r="P74" s="52">
        <v>159</v>
      </c>
      <c r="Q74" s="52">
        <v>224</v>
      </c>
      <c r="R74" s="52">
        <v>354</v>
      </c>
      <c r="S74" s="52">
        <v>341</v>
      </c>
      <c r="T74" s="52">
        <v>114</v>
      </c>
      <c r="U74" s="52">
        <v>0</v>
      </c>
      <c r="V74" s="52">
        <v>0</v>
      </c>
      <c r="W74" s="52">
        <v>53</v>
      </c>
      <c r="X74" s="52">
        <v>122</v>
      </c>
      <c r="Y74" s="52">
        <v>99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6927</v>
      </c>
      <c r="D78" s="52">
        <v>11030</v>
      </c>
      <c r="E78" s="52">
        <v>10865</v>
      </c>
      <c r="F78" s="52">
        <v>10907</v>
      </c>
      <c r="G78" s="52">
        <v>8232</v>
      </c>
      <c r="H78" s="52">
        <v>9229</v>
      </c>
      <c r="I78" s="52">
        <v>7211</v>
      </c>
      <c r="J78" s="52">
        <v>11573</v>
      </c>
      <c r="K78" s="52">
        <v>14104</v>
      </c>
      <c r="L78" s="52">
        <v>15465</v>
      </c>
      <c r="M78" s="52">
        <v>14219</v>
      </c>
      <c r="N78" s="52">
        <v>13031</v>
      </c>
      <c r="O78" s="52">
        <v>10097</v>
      </c>
      <c r="P78" s="52">
        <v>8192</v>
      </c>
      <c r="Q78" s="52">
        <v>11792</v>
      </c>
      <c r="R78" s="52">
        <v>13739</v>
      </c>
      <c r="S78" s="52">
        <v>13345</v>
      </c>
      <c r="T78" s="52">
        <v>12550</v>
      </c>
      <c r="U78" s="52">
        <v>10817</v>
      </c>
      <c r="V78" s="52">
        <v>9902</v>
      </c>
      <c r="W78" s="52">
        <v>7046</v>
      </c>
      <c r="X78" s="52">
        <v>8560</v>
      </c>
      <c r="Y78" s="52">
        <v>10654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278</v>
      </c>
      <c r="D79" s="36">
        <v>419</v>
      </c>
      <c r="E79" s="36">
        <v>428</v>
      </c>
      <c r="F79" s="36">
        <v>439</v>
      </c>
      <c r="G79" s="36">
        <v>336</v>
      </c>
      <c r="H79" s="36">
        <v>366</v>
      </c>
      <c r="I79" s="36">
        <v>279</v>
      </c>
      <c r="J79" s="36">
        <v>396</v>
      </c>
      <c r="K79" s="36">
        <v>548</v>
      </c>
      <c r="L79" s="36">
        <v>562</v>
      </c>
      <c r="M79" s="36">
        <v>543</v>
      </c>
      <c r="N79" s="36">
        <v>297</v>
      </c>
      <c r="O79" s="36">
        <v>86</v>
      </c>
      <c r="P79" s="36">
        <v>452</v>
      </c>
      <c r="Q79" s="36">
        <v>2296</v>
      </c>
      <c r="R79" s="36">
        <v>5360</v>
      </c>
      <c r="S79" s="36">
        <v>6914</v>
      </c>
      <c r="T79" s="36">
        <v>5018</v>
      </c>
      <c r="U79" s="36">
        <v>3484</v>
      </c>
      <c r="V79" s="36">
        <v>2833</v>
      </c>
      <c r="W79" s="36">
        <v>4237</v>
      </c>
      <c r="X79" s="36">
        <v>3949</v>
      </c>
      <c r="Y79" s="36">
        <v>1573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25256</v>
      </c>
      <c r="D83" s="52">
        <v>24391</v>
      </c>
      <c r="E83" s="52">
        <v>19232</v>
      </c>
      <c r="F83" s="52">
        <v>24515</v>
      </c>
      <c r="G83" s="52">
        <v>48529</v>
      </c>
      <c r="H83" s="52">
        <v>52593</v>
      </c>
      <c r="I83" s="52">
        <v>53139</v>
      </c>
      <c r="J83" s="52">
        <v>30385</v>
      </c>
      <c r="K83" s="52">
        <v>44038</v>
      </c>
      <c r="L83" s="52">
        <v>47527</v>
      </c>
      <c r="M83" s="52">
        <v>44861</v>
      </c>
      <c r="N83" s="52">
        <v>54297</v>
      </c>
      <c r="O83" s="52">
        <v>45547</v>
      </c>
      <c r="P83" s="52">
        <v>18601</v>
      </c>
      <c r="Q83" s="52">
        <v>26096</v>
      </c>
      <c r="R83" s="52">
        <v>23412</v>
      </c>
      <c r="S83" s="52">
        <v>19516</v>
      </c>
      <c r="T83" s="52">
        <v>23405</v>
      </c>
      <c r="U83" s="52">
        <v>34306</v>
      </c>
      <c r="V83" s="52">
        <v>33675</v>
      </c>
      <c r="W83" s="52">
        <v>31387</v>
      </c>
      <c r="X83" s="52">
        <v>37477</v>
      </c>
      <c r="Y83" s="52">
        <v>22417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1960</v>
      </c>
      <c r="D86" s="52">
        <v>2313</v>
      </c>
      <c r="E86" s="52">
        <v>2060</v>
      </c>
      <c r="F86" s="52">
        <v>2369</v>
      </c>
      <c r="G86" s="52">
        <v>4536</v>
      </c>
      <c r="H86" s="52">
        <v>6064</v>
      </c>
      <c r="I86" s="52">
        <v>11026</v>
      </c>
      <c r="J86" s="52">
        <v>10559</v>
      </c>
      <c r="K86" s="52">
        <v>9184</v>
      </c>
      <c r="L86" s="52">
        <v>12555</v>
      </c>
      <c r="M86" s="52">
        <v>14249</v>
      </c>
      <c r="N86" s="52">
        <v>13470</v>
      </c>
      <c r="O86" s="52">
        <v>21199</v>
      </c>
      <c r="P86" s="52">
        <v>13071</v>
      </c>
      <c r="Q86" s="52">
        <v>14060</v>
      </c>
      <c r="R86" s="52">
        <v>16371</v>
      </c>
      <c r="S86" s="52">
        <v>14518</v>
      </c>
      <c r="T86" s="52">
        <v>14920</v>
      </c>
      <c r="U86" s="52">
        <v>18224</v>
      </c>
      <c r="V86" s="52">
        <v>21923</v>
      </c>
      <c r="W86" s="52">
        <v>22951</v>
      </c>
      <c r="X86" s="52">
        <v>22623</v>
      </c>
      <c r="Y86" s="52">
        <v>22642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13613</v>
      </c>
      <c r="D88" s="52">
        <v>16163</v>
      </c>
      <c r="E88" s="52">
        <v>16085</v>
      </c>
      <c r="F88" s="52">
        <v>15685</v>
      </c>
      <c r="G88" s="52">
        <v>30173</v>
      </c>
      <c r="H88" s="52">
        <v>27435</v>
      </c>
      <c r="I88" s="52">
        <v>33891</v>
      </c>
      <c r="J88" s="52">
        <v>28827</v>
      </c>
      <c r="K88" s="52">
        <v>31369</v>
      </c>
      <c r="L88" s="52">
        <v>32156</v>
      </c>
      <c r="M88" s="52">
        <v>39656</v>
      </c>
      <c r="N88" s="52">
        <v>39333</v>
      </c>
      <c r="O88" s="52">
        <v>34885</v>
      </c>
      <c r="P88" s="52">
        <v>13309</v>
      </c>
      <c r="Q88" s="52">
        <v>17025</v>
      </c>
      <c r="R88" s="52">
        <v>17584</v>
      </c>
      <c r="S88" s="52">
        <v>18983</v>
      </c>
      <c r="T88" s="52">
        <v>18646</v>
      </c>
      <c r="U88" s="52">
        <v>19781</v>
      </c>
      <c r="V88" s="52">
        <v>21246</v>
      </c>
      <c r="W88" s="52">
        <v>26466</v>
      </c>
      <c r="X88" s="52">
        <v>21270</v>
      </c>
      <c r="Y88" s="52">
        <v>19932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105</v>
      </c>
      <c r="D89" s="52">
        <v>0</v>
      </c>
      <c r="E89" s="52">
        <v>0</v>
      </c>
      <c r="F89" s="52">
        <v>14</v>
      </c>
      <c r="G89" s="52">
        <v>138</v>
      </c>
      <c r="H89" s="52">
        <v>29</v>
      </c>
      <c r="I89" s="52">
        <v>171</v>
      </c>
      <c r="J89" s="52">
        <v>16</v>
      </c>
      <c r="K89" s="52">
        <v>229</v>
      </c>
      <c r="L89" s="52">
        <v>132</v>
      </c>
      <c r="M89" s="52">
        <v>192</v>
      </c>
      <c r="N89" s="52">
        <v>245</v>
      </c>
      <c r="O89" s="52">
        <v>167</v>
      </c>
      <c r="P89" s="52">
        <v>0</v>
      </c>
      <c r="Q89" s="52">
        <v>47</v>
      </c>
      <c r="R89" s="52">
        <v>70</v>
      </c>
      <c r="S89" s="52">
        <v>57</v>
      </c>
      <c r="T89" s="52">
        <v>50</v>
      </c>
      <c r="U89" s="52">
        <v>53</v>
      </c>
      <c r="V89" s="52">
        <v>0</v>
      </c>
      <c r="W89" s="52">
        <v>123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2896</v>
      </c>
      <c r="D92" s="52">
        <v>2136</v>
      </c>
      <c r="E92" s="52">
        <v>1103</v>
      </c>
      <c r="F92" s="52">
        <v>1258</v>
      </c>
      <c r="G92" s="52">
        <v>2237</v>
      </c>
      <c r="H92" s="52">
        <v>2168</v>
      </c>
      <c r="I92" s="52">
        <v>1872</v>
      </c>
      <c r="J92" s="52">
        <v>1037</v>
      </c>
      <c r="K92" s="52">
        <v>2083</v>
      </c>
      <c r="L92" s="52">
        <v>1890</v>
      </c>
      <c r="M92" s="52">
        <v>1277</v>
      </c>
      <c r="N92" s="52">
        <v>1232</v>
      </c>
      <c r="O92" s="52">
        <v>1261</v>
      </c>
      <c r="P92" s="52">
        <v>1437</v>
      </c>
      <c r="Q92" s="52">
        <v>1949</v>
      </c>
      <c r="R92" s="52">
        <v>1861</v>
      </c>
      <c r="S92" s="52">
        <v>1445</v>
      </c>
      <c r="T92" s="52">
        <v>1500</v>
      </c>
      <c r="U92" s="52">
        <v>1185</v>
      </c>
      <c r="V92" s="52">
        <v>1407</v>
      </c>
      <c r="W92" s="52">
        <v>1517</v>
      </c>
      <c r="X92" s="52">
        <v>2586</v>
      </c>
      <c r="Y92" s="52">
        <v>1378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6</v>
      </c>
      <c r="D93" s="52">
        <v>14</v>
      </c>
      <c r="E93" s="52">
        <v>0</v>
      </c>
      <c r="F93" s="52">
        <v>0</v>
      </c>
      <c r="G93" s="52">
        <v>11</v>
      </c>
      <c r="H93" s="52">
        <v>0</v>
      </c>
      <c r="I93" s="52">
        <v>8</v>
      </c>
      <c r="J93" s="52">
        <v>3</v>
      </c>
      <c r="K93" s="52">
        <v>12</v>
      </c>
      <c r="L93" s="52">
        <v>11</v>
      </c>
      <c r="M93" s="52">
        <v>11</v>
      </c>
      <c r="N93" s="52">
        <v>5</v>
      </c>
      <c r="O93" s="52">
        <v>0</v>
      </c>
      <c r="P93" s="52">
        <v>0</v>
      </c>
      <c r="Q93" s="52">
        <v>15</v>
      </c>
      <c r="R93" s="52">
        <v>6</v>
      </c>
      <c r="S93" s="52">
        <v>11</v>
      </c>
      <c r="T93" s="52">
        <v>8</v>
      </c>
      <c r="U93" s="52">
        <v>9</v>
      </c>
      <c r="V93" s="52">
        <v>0</v>
      </c>
      <c r="W93" s="52">
        <v>0</v>
      </c>
      <c r="X93" s="52">
        <v>6</v>
      </c>
      <c r="Y93" s="52">
        <v>4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13485</v>
      </c>
      <c r="D96" s="52">
        <v>11789</v>
      </c>
      <c r="E96" s="52">
        <v>8886</v>
      </c>
      <c r="F96" s="52">
        <v>14017</v>
      </c>
      <c r="G96" s="52">
        <v>21213</v>
      </c>
      <c r="H96" s="52">
        <v>29414</v>
      </c>
      <c r="I96" s="52">
        <v>17958</v>
      </c>
      <c r="J96" s="52">
        <v>9177</v>
      </c>
      <c r="K96" s="52">
        <v>15472</v>
      </c>
      <c r="L96" s="52">
        <v>21860</v>
      </c>
      <c r="M96" s="52">
        <v>14306</v>
      </c>
      <c r="N96" s="52">
        <v>22319</v>
      </c>
      <c r="O96" s="52">
        <v>24130</v>
      </c>
      <c r="P96" s="52">
        <v>19147</v>
      </c>
      <c r="Q96" s="52">
        <v>19481</v>
      </c>
      <c r="R96" s="52">
        <v>15314</v>
      </c>
      <c r="S96" s="52">
        <v>14069</v>
      </c>
      <c r="T96" s="52">
        <v>19032</v>
      </c>
      <c r="U96" s="52">
        <v>25665</v>
      </c>
      <c r="V96" s="52">
        <v>26945</v>
      </c>
      <c r="W96" s="52">
        <v>13767</v>
      </c>
      <c r="X96" s="52">
        <v>22424</v>
      </c>
      <c r="Y96" s="52">
        <v>13004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4664</v>
      </c>
      <c r="D97" s="52">
        <v>3841</v>
      </c>
      <c r="E97" s="52">
        <v>2975</v>
      </c>
      <c r="F97" s="52">
        <v>4035</v>
      </c>
      <c r="G97" s="52">
        <v>6513</v>
      </c>
      <c r="H97" s="52">
        <v>7377</v>
      </c>
      <c r="I97" s="52">
        <v>6253</v>
      </c>
      <c r="J97" s="52">
        <v>2744</v>
      </c>
      <c r="K97" s="52">
        <v>12408</v>
      </c>
      <c r="L97" s="52">
        <v>9083</v>
      </c>
      <c r="M97" s="52">
        <v>8459</v>
      </c>
      <c r="N97" s="52">
        <v>13963</v>
      </c>
      <c r="O97" s="52">
        <v>10308</v>
      </c>
      <c r="P97" s="52">
        <v>8952</v>
      </c>
      <c r="Q97" s="52">
        <v>7246</v>
      </c>
      <c r="R97" s="52">
        <v>7380</v>
      </c>
      <c r="S97" s="52">
        <v>7995</v>
      </c>
      <c r="T97" s="52">
        <v>9621</v>
      </c>
      <c r="U97" s="52">
        <v>10322</v>
      </c>
      <c r="V97" s="52">
        <v>7916</v>
      </c>
      <c r="W97" s="52">
        <v>6849</v>
      </c>
      <c r="X97" s="52">
        <v>5840</v>
      </c>
      <c r="Y97" s="52">
        <v>3849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10035</v>
      </c>
      <c r="D101" s="52">
        <v>12011</v>
      </c>
      <c r="E101" s="52">
        <v>12307</v>
      </c>
      <c r="F101" s="52">
        <v>11705</v>
      </c>
      <c r="G101" s="52">
        <v>18364</v>
      </c>
      <c r="H101" s="52">
        <v>18499</v>
      </c>
      <c r="I101" s="52">
        <v>16440</v>
      </c>
      <c r="J101" s="52">
        <v>13383</v>
      </c>
      <c r="K101" s="52">
        <v>14331</v>
      </c>
      <c r="L101" s="52">
        <v>13927</v>
      </c>
      <c r="M101" s="52">
        <v>13743</v>
      </c>
      <c r="N101" s="52">
        <v>15249</v>
      </c>
      <c r="O101" s="52">
        <v>15922</v>
      </c>
      <c r="P101" s="52">
        <v>9652</v>
      </c>
      <c r="Q101" s="52">
        <v>10551</v>
      </c>
      <c r="R101" s="52">
        <v>11342</v>
      </c>
      <c r="S101" s="52">
        <v>12245</v>
      </c>
      <c r="T101" s="52">
        <v>12360</v>
      </c>
      <c r="U101" s="52">
        <v>12735</v>
      </c>
      <c r="V101" s="52">
        <v>12340</v>
      </c>
      <c r="W101" s="52">
        <v>11609</v>
      </c>
      <c r="X101" s="52">
        <v>8398</v>
      </c>
      <c r="Y101" s="52">
        <v>9057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14336</v>
      </c>
      <c r="D102" s="52">
        <v>12022</v>
      </c>
      <c r="E102" s="52">
        <v>9386</v>
      </c>
      <c r="F102" s="52">
        <v>11546</v>
      </c>
      <c r="G102" s="52">
        <v>23491</v>
      </c>
      <c r="H102" s="52">
        <v>23616</v>
      </c>
      <c r="I102" s="52">
        <v>20734</v>
      </c>
      <c r="J102" s="52">
        <v>13467</v>
      </c>
      <c r="K102" s="52">
        <v>29703</v>
      </c>
      <c r="L102" s="52">
        <v>24739</v>
      </c>
      <c r="M102" s="52">
        <v>23366</v>
      </c>
      <c r="N102" s="52">
        <v>22911</v>
      </c>
      <c r="O102" s="52">
        <v>23308</v>
      </c>
      <c r="P102" s="52">
        <v>16971</v>
      </c>
      <c r="Q102" s="52">
        <v>17692</v>
      </c>
      <c r="R102" s="52">
        <v>16827</v>
      </c>
      <c r="S102" s="52">
        <v>18501</v>
      </c>
      <c r="T102" s="52">
        <v>16578</v>
      </c>
      <c r="U102" s="52">
        <v>16807</v>
      </c>
      <c r="V102" s="52">
        <v>16167</v>
      </c>
      <c r="W102" s="52">
        <v>11753</v>
      </c>
      <c r="X102" s="52">
        <v>9709</v>
      </c>
      <c r="Y102" s="52">
        <v>8070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23263</v>
      </c>
      <c r="D103" s="36">
        <v>22824</v>
      </c>
      <c r="E103" s="36">
        <v>20613</v>
      </c>
      <c r="F103" s="36">
        <v>25965</v>
      </c>
      <c r="G103" s="36">
        <v>34532</v>
      </c>
      <c r="H103" s="36">
        <v>43564</v>
      </c>
      <c r="I103" s="36">
        <v>30330</v>
      </c>
      <c r="J103" s="36">
        <v>18978</v>
      </c>
      <c r="K103" s="36">
        <v>24357</v>
      </c>
      <c r="L103" s="36">
        <v>35183</v>
      </c>
      <c r="M103" s="36">
        <v>37387</v>
      </c>
      <c r="N103" s="36">
        <v>52528</v>
      </c>
      <c r="O103" s="36">
        <v>49984</v>
      </c>
      <c r="P103" s="36">
        <v>35949</v>
      </c>
      <c r="Q103" s="36">
        <v>40053</v>
      </c>
      <c r="R103" s="36">
        <v>33679</v>
      </c>
      <c r="S103" s="36">
        <v>31737</v>
      </c>
      <c r="T103" s="36">
        <v>38072</v>
      </c>
      <c r="U103" s="36">
        <v>46638</v>
      </c>
      <c r="V103" s="36">
        <v>44103</v>
      </c>
      <c r="W103" s="36">
        <v>38480</v>
      </c>
      <c r="X103" s="36">
        <v>42882</v>
      </c>
      <c r="Y103" s="36">
        <v>31432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7912</v>
      </c>
      <c r="D126" s="52">
        <v>5754</v>
      </c>
      <c r="E126" s="52">
        <v>5991</v>
      </c>
      <c r="F126" s="52">
        <v>8715</v>
      </c>
      <c r="G126" s="52">
        <v>7202</v>
      </c>
      <c r="H126" s="52">
        <v>7837</v>
      </c>
      <c r="I126" s="52">
        <v>6398</v>
      </c>
      <c r="J126" s="52">
        <v>8756</v>
      </c>
      <c r="K126" s="52">
        <v>8586</v>
      </c>
      <c r="L126" s="52">
        <v>8579</v>
      </c>
      <c r="M126" s="52">
        <v>5922</v>
      </c>
      <c r="N126" s="52">
        <v>6206</v>
      </c>
      <c r="O126" s="52">
        <v>6325</v>
      </c>
      <c r="P126" s="52">
        <v>2456</v>
      </c>
      <c r="Q126" s="52">
        <v>5764</v>
      </c>
      <c r="R126" s="52">
        <v>7614</v>
      </c>
      <c r="S126" s="52">
        <v>7772</v>
      </c>
      <c r="T126" s="52">
        <v>7357</v>
      </c>
      <c r="U126" s="52">
        <v>7141</v>
      </c>
      <c r="V126" s="52">
        <v>7228</v>
      </c>
      <c r="W126" s="52">
        <v>6326</v>
      </c>
      <c r="X126" s="52">
        <v>5594</v>
      </c>
      <c r="Y126" s="52">
        <v>4898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658</v>
      </c>
      <c r="D129" s="52">
        <v>691</v>
      </c>
      <c r="E129" s="52">
        <v>600</v>
      </c>
      <c r="F129" s="52">
        <v>735</v>
      </c>
      <c r="G129" s="52">
        <v>1013</v>
      </c>
      <c r="H129" s="52">
        <v>1153</v>
      </c>
      <c r="I129" s="52">
        <v>1545</v>
      </c>
      <c r="J129" s="52">
        <v>1980</v>
      </c>
      <c r="K129" s="52">
        <v>1800</v>
      </c>
      <c r="L129" s="52">
        <v>2578</v>
      </c>
      <c r="M129" s="52">
        <v>2401</v>
      </c>
      <c r="N129" s="52">
        <v>1988</v>
      </c>
      <c r="O129" s="52">
        <v>2658</v>
      </c>
      <c r="P129" s="52">
        <v>1740</v>
      </c>
      <c r="Q129" s="52">
        <v>2113</v>
      </c>
      <c r="R129" s="52">
        <v>3555</v>
      </c>
      <c r="S129" s="52">
        <v>4203</v>
      </c>
      <c r="T129" s="52">
        <v>4248</v>
      </c>
      <c r="U129" s="52">
        <v>4291</v>
      </c>
      <c r="V129" s="52">
        <v>4432</v>
      </c>
      <c r="W129" s="52">
        <v>4612</v>
      </c>
      <c r="X129" s="52">
        <v>4233</v>
      </c>
      <c r="Y129" s="52">
        <v>3851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5752</v>
      </c>
      <c r="D131" s="52">
        <v>4222</v>
      </c>
      <c r="E131" s="52">
        <v>4434</v>
      </c>
      <c r="F131" s="52">
        <v>6401</v>
      </c>
      <c r="G131" s="52">
        <v>5332</v>
      </c>
      <c r="H131" s="52">
        <v>5772</v>
      </c>
      <c r="I131" s="52">
        <v>5003</v>
      </c>
      <c r="J131" s="52">
        <v>8274</v>
      </c>
      <c r="K131" s="52">
        <v>8269</v>
      </c>
      <c r="L131" s="52">
        <v>8796</v>
      </c>
      <c r="M131" s="52">
        <v>8286</v>
      </c>
      <c r="N131" s="52">
        <v>10014</v>
      </c>
      <c r="O131" s="52">
        <v>10515</v>
      </c>
      <c r="P131" s="52">
        <v>4927</v>
      </c>
      <c r="Q131" s="52">
        <v>2898</v>
      </c>
      <c r="R131" s="52">
        <v>4020</v>
      </c>
      <c r="S131" s="52">
        <v>6591</v>
      </c>
      <c r="T131" s="52">
        <v>9454</v>
      </c>
      <c r="U131" s="52">
        <v>11558</v>
      </c>
      <c r="V131" s="52">
        <v>10964</v>
      </c>
      <c r="W131" s="52">
        <v>8221</v>
      </c>
      <c r="X131" s="52">
        <v>5531</v>
      </c>
      <c r="Y131" s="52">
        <v>4544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23</v>
      </c>
      <c r="D132" s="52">
        <v>15</v>
      </c>
      <c r="E132" s="52">
        <v>0</v>
      </c>
      <c r="F132" s="52">
        <v>25</v>
      </c>
      <c r="G132" s="52">
        <v>14</v>
      </c>
      <c r="H132" s="52">
        <v>14</v>
      </c>
      <c r="I132" s="52">
        <v>8</v>
      </c>
      <c r="J132" s="52">
        <v>20</v>
      </c>
      <c r="K132" s="52">
        <v>67</v>
      </c>
      <c r="L132" s="52">
        <v>47</v>
      </c>
      <c r="M132" s="52">
        <v>26</v>
      </c>
      <c r="N132" s="52">
        <v>46</v>
      </c>
      <c r="O132" s="52">
        <v>55</v>
      </c>
      <c r="P132" s="52">
        <v>25</v>
      </c>
      <c r="Q132" s="52">
        <v>0</v>
      </c>
      <c r="R132" s="52">
        <v>0</v>
      </c>
      <c r="S132" s="52">
        <v>2</v>
      </c>
      <c r="T132" s="52">
        <v>46</v>
      </c>
      <c r="U132" s="52">
        <v>57</v>
      </c>
      <c r="V132" s="52">
        <v>9</v>
      </c>
      <c r="W132" s="52">
        <v>39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3136</v>
      </c>
      <c r="D135" s="52">
        <v>2720</v>
      </c>
      <c r="E135" s="52">
        <v>2771</v>
      </c>
      <c r="F135" s="52">
        <v>3550</v>
      </c>
      <c r="G135" s="52">
        <v>3371</v>
      </c>
      <c r="H135" s="52">
        <v>4037</v>
      </c>
      <c r="I135" s="52">
        <v>2124</v>
      </c>
      <c r="J135" s="52">
        <v>2177</v>
      </c>
      <c r="K135" s="52">
        <v>2108</v>
      </c>
      <c r="L135" s="52">
        <v>2269</v>
      </c>
      <c r="M135" s="52">
        <v>751</v>
      </c>
      <c r="N135" s="52">
        <v>0</v>
      </c>
      <c r="O135" s="52">
        <v>0</v>
      </c>
      <c r="P135" s="52">
        <v>0</v>
      </c>
      <c r="Q135" s="52">
        <v>3421</v>
      </c>
      <c r="R135" s="52">
        <v>3841</v>
      </c>
      <c r="S135" s="52">
        <v>1922</v>
      </c>
      <c r="T135" s="52">
        <v>0</v>
      </c>
      <c r="U135" s="52">
        <v>3</v>
      </c>
      <c r="V135" s="52">
        <v>0</v>
      </c>
      <c r="W135" s="52">
        <v>0</v>
      </c>
      <c r="X135" s="52">
        <v>59</v>
      </c>
      <c r="Y135" s="52">
        <v>457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1084</v>
      </c>
      <c r="D136" s="52">
        <v>887</v>
      </c>
      <c r="E136" s="52">
        <v>928</v>
      </c>
      <c r="F136" s="52">
        <v>1023</v>
      </c>
      <c r="G136" s="52">
        <v>1033</v>
      </c>
      <c r="H136" s="52">
        <v>1012</v>
      </c>
      <c r="I136" s="52">
        <v>739</v>
      </c>
      <c r="J136" s="52">
        <v>649</v>
      </c>
      <c r="K136" s="52">
        <v>1694</v>
      </c>
      <c r="L136" s="52">
        <v>943</v>
      </c>
      <c r="M136" s="52">
        <v>443</v>
      </c>
      <c r="N136" s="52">
        <v>0</v>
      </c>
      <c r="O136" s="52">
        <v>0</v>
      </c>
      <c r="P136" s="52">
        <v>0</v>
      </c>
      <c r="Q136" s="52">
        <v>1269</v>
      </c>
      <c r="R136" s="52">
        <v>1842</v>
      </c>
      <c r="S136" s="52">
        <v>1090</v>
      </c>
      <c r="T136" s="52">
        <v>0</v>
      </c>
      <c r="U136" s="52">
        <v>0</v>
      </c>
      <c r="V136" s="52">
        <v>0</v>
      </c>
      <c r="W136" s="52">
        <v>0</v>
      </c>
      <c r="X136" s="52">
        <v>14</v>
      </c>
      <c r="Y136" s="52">
        <v>135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6037</v>
      </c>
      <c r="D140" s="52">
        <v>4726</v>
      </c>
      <c r="E140" s="52">
        <v>4423</v>
      </c>
      <c r="F140" s="52">
        <v>5352</v>
      </c>
      <c r="G140" s="52">
        <v>6837</v>
      </c>
      <c r="H140" s="52">
        <v>6753</v>
      </c>
      <c r="I140" s="52">
        <v>4393</v>
      </c>
      <c r="J140" s="52">
        <v>5382</v>
      </c>
      <c r="K140" s="52">
        <v>8228</v>
      </c>
      <c r="L140" s="52">
        <v>6054</v>
      </c>
      <c r="M140" s="52">
        <v>4810</v>
      </c>
      <c r="N140" s="52">
        <v>4060</v>
      </c>
      <c r="O140" s="52">
        <v>4213</v>
      </c>
      <c r="P140" s="52">
        <v>3135</v>
      </c>
      <c r="Q140" s="52">
        <v>4026</v>
      </c>
      <c r="R140" s="52">
        <v>5118</v>
      </c>
      <c r="S140" s="52">
        <v>5548</v>
      </c>
      <c r="T140" s="52">
        <v>4250</v>
      </c>
      <c r="U140" s="52">
        <v>3417</v>
      </c>
      <c r="V140" s="52">
        <v>3472</v>
      </c>
      <c r="W140" s="52">
        <v>2796</v>
      </c>
      <c r="X140" s="52">
        <v>2055</v>
      </c>
      <c r="Y140" s="52">
        <v>2405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9795</v>
      </c>
      <c r="D141" s="36">
        <v>8976</v>
      </c>
      <c r="E141" s="36">
        <v>9713</v>
      </c>
      <c r="F141" s="36">
        <v>12036</v>
      </c>
      <c r="G141" s="36">
        <v>10051</v>
      </c>
      <c r="H141" s="36">
        <v>12460</v>
      </c>
      <c r="I141" s="36">
        <v>6429</v>
      </c>
      <c r="J141" s="36">
        <v>7593</v>
      </c>
      <c r="K141" s="36">
        <v>6746</v>
      </c>
      <c r="L141" s="36">
        <v>8613</v>
      </c>
      <c r="M141" s="36">
        <v>7690</v>
      </c>
      <c r="N141" s="36">
        <v>9307</v>
      </c>
      <c r="O141" s="36">
        <v>9021</v>
      </c>
      <c r="P141" s="36">
        <v>6638</v>
      </c>
      <c r="Q141" s="36">
        <v>9115</v>
      </c>
      <c r="R141" s="36">
        <v>10238</v>
      </c>
      <c r="S141" s="36">
        <v>9530</v>
      </c>
      <c r="T141" s="36">
        <v>9770</v>
      </c>
      <c r="U141" s="36">
        <v>9482</v>
      </c>
      <c r="V141" s="36">
        <v>9487</v>
      </c>
      <c r="W141" s="36">
        <v>9172</v>
      </c>
      <c r="X141" s="36">
        <v>9078</v>
      </c>
      <c r="Y141" s="36">
        <v>9391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301</v>
      </c>
      <c r="D145" s="52">
        <v>622</v>
      </c>
      <c r="E145" s="52">
        <v>906</v>
      </c>
      <c r="F145" s="52">
        <v>1487</v>
      </c>
      <c r="G145" s="52">
        <v>1884</v>
      </c>
      <c r="H145" s="52">
        <v>2378</v>
      </c>
      <c r="I145" s="52">
        <v>2648</v>
      </c>
      <c r="J145" s="52">
        <v>3185</v>
      </c>
      <c r="K145" s="52">
        <v>3863</v>
      </c>
      <c r="L145" s="52">
        <v>5175</v>
      </c>
      <c r="M145" s="52">
        <v>6778</v>
      </c>
      <c r="N145" s="52">
        <v>9289</v>
      </c>
      <c r="O145" s="52">
        <v>9695</v>
      </c>
      <c r="P145" s="52">
        <v>10858</v>
      </c>
      <c r="Q145" s="52">
        <v>10462</v>
      </c>
      <c r="R145" s="52">
        <v>10559</v>
      </c>
      <c r="S145" s="52">
        <v>9448</v>
      </c>
      <c r="T145" s="52">
        <v>10056</v>
      </c>
      <c r="U145" s="52">
        <v>10767</v>
      </c>
      <c r="V145" s="52">
        <v>12094</v>
      </c>
      <c r="W145" s="52">
        <v>12947</v>
      </c>
      <c r="X145" s="52">
        <v>16367</v>
      </c>
      <c r="Y145" s="52">
        <v>11761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120</v>
      </c>
      <c r="D147" s="52">
        <v>170</v>
      </c>
      <c r="E147" s="52">
        <v>131</v>
      </c>
      <c r="F147" s="52">
        <v>247</v>
      </c>
      <c r="G147" s="52">
        <v>421</v>
      </c>
      <c r="H147" s="52">
        <v>739</v>
      </c>
      <c r="I147" s="52">
        <v>1159</v>
      </c>
      <c r="J147" s="52">
        <v>1745</v>
      </c>
      <c r="K147" s="52">
        <v>2226</v>
      </c>
      <c r="L147" s="52">
        <v>3022</v>
      </c>
      <c r="M147" s="52">
        <v>3827</v>
      </c>
      <c r="N147" s="52">
        <v>4673</v>
      </c>
      <c r="O147" s="52">
        <v>6004</v>
      </c>
      <c r="P147" s="52">
        <v>7943</v>
      </c>
      <c r="Q147" s="52">
        <v>11376</v>
      </c>
      <c r="R147" s="52">
        <v>11513</v>
      </c>
      <c r="S147" s="52">
        <v>10883</v>
      </c>
      <c r="T147" s="52">
        <v>14994</v>
      </c>
      <c r="U147" s="52">
        <v>17664</v>
      </c>
      <c r="V147" s="52">
        <v>16310</v>
      </c>
      <c r="W147" s="52">
        <v>22361</v>
      </c>
      <c r="X147" s="52">
        <v>24849</v>
      </c>
      <c r="Y147" s="52">
        <v>20260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75</v>
      </c>
      <c r="D149" s="52">
        <v>104</v>
      </c>
      <c r="E149" s="52">
        <v>98</v>
      </c>
      <c r="F149" s="52">
        <v>112</v>
      </c>
      <c r="G149" s="52">
        <v>165</v>
      </c>
      <c r="H149" s="52">
        <v>154</v>
      </c>
      <c r="I149" s="52">
        <v>211</v>
      </c>
      <c r="J149" s="52">
        <v>291</v>
      </c>
      <c r="K149" s="52">
        <v>321</v>
      </c>
      <c r="L149" s="52">
        <v>361</v>
      </c>
      <c r="M149" s="52">
        <v>436</v>
      </c>
      <c r="N149" s="52">
        <v>368</v>
      </c>
      <c r="O149" s="52">
        <v>427</v>
      </c>
      <c r="P149" s="52">
        <v>669</v>
      </c>
      <c r="Q149" s="52">
        <v>949</v>
      </c>
      <c r="R149" s="52">
        <v>1139</v>
      </c>
      <c r="S149" s="52">
        <v>921</v>
      </c>
      <c r="T149" s="52">
        <v>845</v>
      </c>
      <c r="U149" s="52">
        <v>598</v>
      </c>
      <c r="V149" s="52">
        <v>813</v>
      </c>
      <c r="W149" s="52">
        <v>1527</v>
      </c>
      <c r="X149" s="52">
        <v>2189</v>
      </c>
      <c r="Y149" s="52">
        <v>1624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2</v>
      </c>
      <c r="L150" s="52">
        <v>2</v>
      </c>
      <c r="M150" s="52">
        <v>3</v>
      </c>
      <c r="N150" s="52">
        <v>2</v>
      </c>
      <c r="O150" s="52">
        <v>0</v>
      </c>
      <c r="P150" s="52">
        <v>0</v>
      </c>
      <c r="Q150" s="52">
        <v>4</v>
      </c>
      <c r="R150" s="52">
        <v>3</v>
      </c>
      <c r="S150" s="52">
        <v>4</v>
      </c>
      <c r="T150" s="52">
        <v>2</v>
      </c>
      <c r="U150" s="52">
        <v>2</v>
      </c>
      <c r="V150" s="52">
        <v>0</v>
      </c>
      <c r="W150" s="52">
        <v>0</v>
      </c>
      <c r="X150" s="52">
        <v>4</v>
      </c>
      <c r="Y150" s="52">
        <v>3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346</v>
      </c>
      <c r="D153" s="52">
        <v>570</v>
      </c>
      <c r="E153" s="52">
        <v>791</v>
      </c>
      <c r="F153" s="52">
        <v>1277</v>
      </c>
      <c r="G153" s="52">
        <v>1563</v>
      </c>
      <c r="H153" s="52">
        <v>2117</v>
      </c>
      <c r="I153" s="52">
        <v>2025</v>
      </c>
      <c r="J153" s="52">
        <v>2570</v>
      </c>
      <c r="K153" s="52">
        <v>2394</v>
      </c>
      <c r="L153" s="52">
        <v>4175</v>
      </c>
      <c r="M153" s="52">
        <v>4920</v>
      </c>
      <c r="N153" s="52">
        <v>6684</v>
      </c>
      <c r="O153" s="52">
        <v>8166</v>
      </c>
      <c r="P153" s="52">
        <v>8937</v>
      </c>
      <c r="Q153" s="52">
        <v>9546</v>
      </c>
      <c r="R153" s="52">
        <v>9391</v>
      </c>
      <c r="S153" s="52">
        <v>9002</v>
      </c>
      <c r="T153" s="52">
        <v>10703</v>
      </c>
      <c r="U153" s="52">
        <v>13066</v>
      </c>
      <c r="V153" s="52">
        <v>15806</v>
      </c>
      <c r="W153" s="52">
        <v>13957</v>
      </c>
      <c r="X153" s="52">
        <v>19051</v>
      </c>
      <c r="Y153" s="52">
        <v>15362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119</v>
      </c>
      <c r="D154" s="52">
        <v>186</v>
      </c>
      <c r="E154" s="52">
        <v>264</v>
      </c>
      <c r="F154" s="52">
        <v>366</v>
      </c>
      <c r="G154" s="52">
        <v>479</v>
      </c>
      <c r="H154" s="52">
        <v>529</v>
      </c>
      <c r="I154" s="52">
        <v>707</v>
      </c>
      <c r="J154" s="52">
        <v>768</v>
      </c>
      <c r="K154" s="52">
        <v>1912</v>
      </c>
      <c r="L154" s="52">
        <v>1735</v>
      </c>
      <c r="M154" s="52">
        <v>2903</v>
      </c>
      <c r="N154" s="52">
        <v>4177</v>
      </c>
      <c r="O154" s="52">
        <v>3482</v>
      </c>
      <c r="P154" s="52">
        <v>4181</v>
      </c>
      <c r="Q154" s="52">
        <v>3551</v>
      </c>
      <c r="R154" s="52">
        <v>4527</v>
      </c>
      <c r="S154" s="52">
        <v>5130</v>
      </c>
      <c r="T154" s="52">
        <v>5410</v>
      </c>
      <c r="U154" s="52">
        <v>5256</v>
      </c>
      <c r="V154" s="52">
        <v>4634</v>
      </c>
      <c r="W154" s="52">
        <v>6942</v>
      </c>
      <c r="X154" s="52">
        <v>4951</v>
      </c>
      <c r="Y154" s="52">
        <v>4540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205</v>
      </c>
      <c r="D158" s="52">
        <v>297</v>
      </c>
      <c r="E158" s="52">
        <v>362</v>
      </c>
      <c r="F158" s="52">
        <v>541</v>
      </c>
      <c r="G158" s="52">
        <v>894</v>
      </c>
      <c r="H158" s="52">
        <v>984</v>
      </c>
      <c r="I158" s="52">
        <v>1197</v>
      </c>
      <c r="J158" s="52">
        <v>1506</v>
      </c>
      <c r="K158" s="52">
        <v>2538</v>
      </c>
      <c r="L158" s="52">
        <v>2595</v>
      </c>
      <c r="M158" s="52">
        <v>3184</v>
      </c>
      <c r="N158" s="52">
        <v>3407</v>
      </c>
      <c r="O158" s="52">
        <v>3845</v>
      </c>
      <c r="P158" s="52">
        <v>4427</v>
      </c>
      <c r="Q158" s="52">
        <v>4307</v>
      </c>
      <c r="R158" s="52">
        <v>5022</v>
      </c>
      <c r="S158" s="52">
        <v>5550</v>
      </c>
      <c r="T158" s="52">
        <v>5144</v>
      </c>
      <c r="U158" s="52">
        <v>5007</v>
      </c>
      <c r="V158" s="52">
        <v>5704</v>
      </c>
      <c r="W158" s="52">
        <v>5240</v>
      </c>
      <c r="X158" s="52">
        <v>4833</v>
      </c>
      <c r="Y158" s="52">
        <v>4398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335</v>
      </c>
      <c r="D159" s="36">
        <v>562</v>
      </c>
      <c r="E159" s="36">
        <v>792</v>
      </c>
      <c r="F159" s="36">
        <v>1214</v>
      </c>
      <c r="G159" s="36">
        <v>1312</v>
      </c>
      <c r="H159" s="36">
        <v>1812</v>
      </c>
      <c r="I159" s="36">
        <v>1749</v>
      </c>
      <c r="J159" s="36">
        <v>2123</v>
      </c>
      <c r="K159" s="36">
        <v>2085</v>
      </c>
      <c r="L159" s="36">
        <v>3689</v>
      </c>
      <c r="M159" s="36">
        <v>5093</v>
      </c>
      <c r="N159" s="36">
        <v>7812</v>
      </c>
      <c r="O159" s="36">
        <v>8240</v>
      </c>
      <c r="P159" s="36">
        <v>9361</v>
      </c>
      <c r="Q159" s="36">
        <v>9736</v>
      </c>
      <c r="R159" s="36">
        <v>10048</v>
      </c>
      <c r="S159" s="36">
        <v>9518</v>
      </c>
      <c r="T159" s="36">
        <v>11817</v>
      </c>
      <c r="U159" s="36">
        <v>13904</v>
      </c>
      <c r="V159" s="36">
        <v>15559</v>
      </c>
      <c r="W159" s="36">
        <v>17208</v>
      </c>
      <c r="X159" s="36">
        <v>21355</v>
      </c>
      <c r="Y159" s="36">
        <v>17151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1374</v>
      </c>
      <c r="D163" s="52">
        <v>2387</v>
      </c>
      <c r="E163" s="52">
        <v>1893</v>
      </c>
      <c r="F163" s="52">
        <v>1256</v>
      </c>
      <c r="G163" s="52">
        <v>530</v>
      </c>
      <c r="H163" s="52">
        <v>1093</v>
      </c>
      <c r="I163" s="52">
        <v>1020</v>
      </c>
      <c r="J163" s="52">
        <v>2028</v>
      </c>
      <c r="K163" s="52">
        <v>1605</v>
      </c>
      <c r="L163" s="52">
        <v>1028</v>
      </c>
      <c r="M163" s="52">
        <v>446</v>
      </c>
      <c r="N163" s="52">
        <v>1618</v>
      </c>
      <c r="O163" s="52">
        <v>1853</v>
      </c>
      <c r="P163" s="52">
        <v>1933</v>
      </c>
      <c r="Q163" s="52">
        <v>1303</v>
      </c>
      <c r="R163" s="52">
        <v>1766</v>
      </c>
      <c r="S163" s="52">
        <v>3111</v>
      </c>
      <c r="T163" s="52">
        <v>3602</v>
      </c>
      <c r="U163" s="52">
        <v>7469</v>
      </c>
      <c r="V163" s="52">
        <v>6656</v>
      </c>
      <c r="W163" s="52">
        <v>8248</v>
      </c>
      <c r="X163" s="52">
        <v>9995</v>
      </c>
      <c r="Y163" s="52">
        <v>23296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276</v>
      </c>
      <c r="D165" s="52">
        <v>408</v>
      </c>
      <c r="E165" s="52">
        <v>385</v>
      </c>
      <c r="F165" s="52">
        <v>444</v>
      </c>
      <c r="G165" s="52">
        <v>377</v>
      </c>
      <c r="H165" s="52">
        <v>392</v>
      </c>
      <c r="I165" s="52">
        <v>488</v>
      </c>
      <c r="J165" s="52">
        <v>824</v>
      </c>
      <c r="K165" s="52">
        <v>1011</v>
      </c>
      <c r="L165" s="52">
        <v>900</v>
      </c>
      <c r="M165" s="52">
        <v>420</v>
      </c>
      <c r="N165" s="52">
        <v>577</v>
      </c>
      <c r="O165" s="52">
        <v>1050</v>
      </c>
      <c r="P165" s="52">
        <v>1076</v>
      </c>
      <c r="Q165" s="52">
        <v>1571</v>
      </c>
      <c r="R165" s="52">
        <v>1574</v>
      </c>
      <c r="S165" s="52">
        <v>2102</v>
      </c>
      <c r="T165" s="52">
        <v>3195</v>
      </c>
      <c r="U165" s="52">
        <v>5477</v>
      </c>
      <c r="V165" s="52">
        <v>6237</v>
      </c>
      <c r="W165" s="52">
        <v>7688</v>
      </c>
      <c r="X165" s="52">
        <v>9972</v>
      </c>
      <c r="Y165" s="52">
        <v>15156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310</v>
      </c>
      <c r="D167" s="52">
        <v>391</v>
      </c>
      <c r="E167" s="52">
        <v>238</v>
      </c>
      <c r="F167" s="52">
        <v>147</v>
      </c>
      <c r="G167" s="52">
        <v>127</v>
      </c>
      <c r="H167" s="52">
        <v>141</v>
      </c>
      <c r="I167" s="52">
        <v>132</v>
      </c>
      <c r="J167" s="52">
        <v>241</v>
      </c>
      <c r="K167" s="52">
        <v>216</v>
      </c>
      <c r="L167" s="52">
        <v>148</v>
      </c>
      <c r="M167" s="52">
        <v>84</v>
      </c>
      <c r="N167" s="52">
        <v>84</v>
      </c>
      <c r="O167" s="52">
        <v>98</v>
      </c>
      <c r="P167" s="52">
        <v>155</v>
      </c>
      <c r="Q167" s="52">
        <v>184</v>
      </c>
      <c r="R167" s="52">
        <v>245</v>
      </c>
      <c r="S167" s="52">
        <v>264</v>
      </c>
      <c r="T167" s="52">
        <v>232</v>
      </c>
      <c r="U167" s="52">
        <v>270</v>
      </c>
      <c r="V167" s="52">
        <v>315</v>
      </c>
      <c r="W167" s="52">
        <v>687</v>
      </c>
      <c r="X167" s="52">
        <v>1021</v>
      </c>
      <c r="Y167" s="52">
        <v>1952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3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2</v>
      </c>
      <c r="T168" s="52">
        <v>0</v>
      </c>
      <c r="U168" s="52">
        <v>2</v>
      </c>
      <c r="V168" s="52">
        <v>0</v>
      </c>
      <c r="W168" s="52">
        <v>0</v>
      </c>
      <c r="X168" s="52">
        <v>2</v>
      </c>
      <c r="Y168" s="52">
        <v>8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1440</v>
      </c>
      <c r="D171" s="52">
        <v>2165</v>
      </c>
      <c r="E171" s="52">
        <v>1920</v>
      </c>
      <c r="F171" s="52">
        <v>1635</v>
      </c>
      <c r="G171" s="52">
        <v>1203</v>
      </c>
      <c r="H171" s="52">
        <v>1929</v>
      </c>
      <c r="I171" s="52">
        <v>1280</v>
      </c>
      <c r="J171" s="52">
        <v>2144</v>
      </c>
      <c r="K171" s="52">
        <v>1588</v>
      </c>
      <c r="L171" s="52">
        <v>1710</v>
      </c>
      <c r="M171" s="52">
        <v>991</v>
      </c>
      <c r="N171" s="52">
        <v>1547</v>
      </c>
      <c r="O171" s="52">
        <v>1888</v>
      </c>
      <c r="P171" s="52">
        <v>2059</v>
      </c>
      <c r="Q171" s="52">
        <v>1825</v>
      </c>
      <c r="R171" s="52">
        <v>2066</v>
      </c>
      <c r="S171" s="52">
        <v>2622</v>
      </c>
      <c r="T171" s="52">
        <v>2995</v>
      </c>
      <c r="U171" s="52">
        <v>6022</v>
      </c>
      <c r="V171" s="52">
        <v>6227</v>
      </c>
      <c r="W171" s="52">
        <v>6336</v>
      </c>
      <c r="X171" s="52">
        <v>8848</v>
      </c>
      <c r="Y171" s="52">
        <v>18442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498</v>
      </c>
      <c r="D172" s="52">
        <v>705</v>
      </c>
      <c r="E172" s="52">
        <v>643</v>
      </c>
      <c r="F172" s="52">
        <v>470</v>
      </c>
      <c r="G172" s="52">
        <v>369</v>
      </c>
      <c r="H172" s="52">
        <v>485</v>
      </c>
      <c r="I172" s="52">
        <v>447</v>
      </c>
      <c r="J172" s="52">
        <v>639</v>
      </c>
      <c r="K172" s="52">
        <v>1274</v>
      </c>
      <c r="L172" s="52">
        <v>710</v>
      </c>
      <c r="M172" s="52">
        <v>579</v>
      </c>
      <c r="N172" s="52">
        <v>965</v>
      </c>
      <c r="O172" s="52">
        <v>804</v>
      </c>
      <c r="P172" s="52">
        <v>962</v>
      </c>
      <c r="Q172" s="52">
        <v>682</v>
      </c>
      <c r="R172" s="52">
        <v>990</v>
      </c>
      <c r="S172" s="52">
        <v>1480</v>
      </c>
      <c r="T172" s="52">
        <v>1504</v>
      </c>
      <c r="U172" s="52">
        <v>2422</v>
      </c>
      <c r="V172" s="52">
        <v>1822</v>
      </c>
      <c r="W172" s="52">
        <v>3149</v>
      </c>
      <c r="X172" s="52">
        <v>2294</v>
      </c>
      <c r="Y172" s="52">
        <v>5454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857</v>
      </c>
      <c r="D176" s="52">
        <v>1127</v>
      </c>
      <c r="E176" s="52">
        <v>876</v>
      </c>
      <c r="F176" s="52">
        <v>694</v>
      </c>
      <c r="G176" s="52">
        <v>687</v>
      </c>
      <c r="H176" s="52">
        <v>899</v>
      </c>
      <c r="I176" s="52">
        <v>753</v>
      </c>
      <c r="J176" s="52">
        <v>1255</v>
      </c>
      <c r="K176" s="52">
        <v>1692</v>
      </c>
      <c r="L176" s="52">
        <v>1058</v>
      </c>
      <c r="M176" s="52">
        <v>635</v>
      </c>
      <c r="N176" s="52">
        <v>788</v>
      </c>
      <c r="O176" s="52">
        <v>888</v>
      </c>
      <c r="P176" s="52">
        <v>1020</v>
      </c>
      <c r="Q176" s="52">
        <v>823</v>
      </c>
      <c r="R176" s="52">
        <v>1095</v>
      </c>
      <c r="S176" s="52">
        <v>1610</v>
      </c>
      <c r="T176" s="52">
        <v>1439</v>
      </c>
      <c r="U176" s="52">
        <v>2317</v>
      </c>
      <c r="V176" s="52">
        <v>2246</v>
      </c>
      <c r="W176" s="52">
        <v>2378</v>
      </c>
      <c r="X176" s="52">
        <v>2243</v>
      </c>
      <c r="Y176" s="52">
        <v>5277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1390</v>
      </c>
      <c r="D177" s="36">
        <v>2140</v>
      </c>
      <c r="E177" s="36">
        <v>1924</v>
      </c>
      <c r="F177" s="36">
        <v>1560</v>
      </c>
      <c r="G177" s="36">
        <v>1013</v>
      </c>
      <c r="H177" s="36">
        <v>1655</v>
      </c>
      <c r="I177" s="36">
        <v>1103</v>
      </c>
      <c r="J177" s="36">
        <v>1772</v>
      </c>
      <c r="K177" s="36">
        <v>1390</v>
      </c>
      <c r="L177" s="36">
        <v>1508</v>
      </c>
      <c r="M177" s="36">
        <v>1023</v>
      </c>
      <c r="N177" s="36">
        <v>1804</v>
      </c>
      <c r="O177" s="36">
        <v>1912</v>
      </c>
      <c r="P177" s="36">
        <v>2157</v>
      </c>
      <c r="Q177" s="36">
        <v>1863</v>
      </c>
      <c r="R177" s="36">
        <v>2208</v>
      </c>
      <c r="S177" s="36">
        <v>2770</v>
      </c>
      <c r="T177" s="36">
        <v>3294</v>
      </c>
      <c r="U177" s="36">
        <v>6410</v>
      </c>
      <c r="V177" s="36">
        <v>6120</v>
      </c>
      <c r="W177" s="36">
        <v>7784</v>
      </c>
      <c r="X177" s="36">
        <v>9932</v>
      </c>
      <c r="Y177" s="36">
        <v>20573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616</v>
      </c>
      <c r="D26" s="52">
        <v>597</v>
      </c>
      <c r="E26" s="52">
        <v>524</v>
      </c>
      <c r="F26" s="52">
        <v>440</v>
      </c>
      <c r="G26" s="52">
        <v>0</v>
      </c>
      <c r="H26" s="52">
        <v>0</v>
      </c>
      <c r="I26" s="52">
        <v>212</v>
      </c>
      <c r="J26" s="52">
        <v>508</v>
      </c>
      <c r="K26" s="52">
        <v>506</v>
      </c>
      <c r="L26" s="52">
        <v>599</v>
      </c>
      <c r="M26" s="52">
        <v>505</v>
      </c>
      <c r="N26" s="52">
        <v>300</v>
      </c>
      <c r="O26" s="52">
        <v>438</v>
      </c>
      <c r="P26" s="52">
        <v>251</v>
      </c>
      <c r="Q26" s="52">
        <v>534</v>
      </c>
      <c r="R26" s="52">
        <v>650</v>
      </c>
      <c r="S26" s="52">
        <v>417</v>
      </c>
      <c r="T26" s="52">
        <v>386</v>
      </c>
      <c r="U26" s="52">
        <v>0</v>
      </c>
      <c r="V26" s="52">
        <v>165</v>
      </c>
      <c r="W26" s="52">
        <v>48</v>
      </c>
      <c r="X26" s="52">
        <v>827</v>
      </c>
      <c r="Y26" s="52">
        <v>455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56</v>
      </c>
      <c r="D29" s="52">
        <v>65</v>
      </c>
      <c r="E29" s="52">
        <v>52</v>
      </c>
      <c r="F29" s="52">
        <v>50</v>
      </c>
      <c r="G29" s="52">
        <v>0</v>
      </c>
      <c r="H29" s="52">
        <v>0</v>
      </c>
      <c r="I29" s="52">
        <v>54</v>
      </c>
      <c r="J29" s="52">
        <v>134</v>
      </c>
      <c r="K29" s="52">
        <v>78</v>
      </c>
      <c r="L29" s="52">
        <v>127</v>
      </c>
      <c r="M29" s="52">
        <v>160</v>
      </c>
      <c r="N29" s="52">
        <v>52</v>
      </c>
      <c r="O29" s="52">
        <v>134</v>
      </c>
      <c r="P29" s="52">
        <v>26</v>
      </c>
      <c r="Q29" s="52">
        <v>63</v>
      </c>
      <c r="R29" s="52">
        <v>96</v>
      </c>
      <c r="S29" s="52">
        <v>77</v>
      </c>
      <c r="T29" s="52">
        <v>97</v>
      </c>
      <c r="U29" s="52">
        <v>0</v>
      </c>
      <c r="V29" s="52">
        <v>51</v>
      </c>
      <c r="W29" s="52">
        <v>16</v>
      </c>
      <c r="X29" s="52">
        <v>203</v>
      </c>
      <c r="Y29" s="52">
        <v>112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85</v>
      </c>
      <c r="D31" s="52">
        <v>72</v>
      </c>
      <c r="E31" s="52">
        <v>45</v>
      </c>
      <c r="F31" s="52">
        <v>29</v>
      </c>
      <c r="G31" s="52">
        <v>0</v>
      </c>
      <c r="H31" s="52">
        <v>0</v>
      </c>
      <c r="I31" s="52">
        <v>15</v>
      </c>
      <c r="J31" s="52">
        <v>41</v>
      </c>
      <c r="K31" s="52">
        <v>35</v>
      </c>
      <c r="L31" s="52">
        <v>35</v>
      </c>
      <c r="M31" s="52">
        <v>27</v>
      </c>
      <c r="N31" s="52">
        <v>10</v>
      </c>
      <c r="O31" s="52">
        <v>15</v>
      </c>
      <c r="P31" s="52">
        <v>12</v>
      </c>
      <c r="Q31" s="52">
        <v>37</v>
      </c>
      <c r="R31" s="52">
        <v>49</v>
      </c>
      <c r="S31" s="52">
        <v>26</v>
      </c>
      <c r="T31" s="52">
        <v>19</v>
      </c>
      <c r="U31" s="52">
        <v>0</v>
      </c>
      <c r="V31" s="52">
        <v>6</v>
      </c>
      <c r="W31" s="52">
        <v>3</v>
      </c>
      <c r="X31" s="52">
        <v>69</v>
      </c>
      <c r="Y31" s="52">
        <v>35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395</v>
      </c>
      <c r="D35" s="52">
        <v>396</v>
      </c>
      <c r="E35" s="52">
        <v>359</v>
      </c>
      <c r="F35" s="52">
        <v>319</v>
      </c>
      <c r="G35" s="52">
        <v>0</v>
      </c>
      <c r="H35" s="52">
        <v>0</v>
      </c>
      <c r="I35" s="52">
        <v>146</v>
      </c>
      <c r="J35" s="52">
        <v>360</v>
      </c>
      <c r="K35" s="52">
        <v>261</v>
      </c>
      <c r="L35" s="52">
        <v>398</v>
      </c>
      <c r="M35" s="52">
        <v>300</v>
      </c>
      <c r="N35" s="52">
        <v>178</v>
      </c>
      <c r="O35" s="52">
        <v>296</v>
      </c>
      <c r="P35" s="52">
        <v>163</v>
      </c>
      <c r="Q35" s="52">
        <v>362</v>
      </c>
      <c r="R35" s="52">
        <v>406</v>
      </c>
      <c r="S35" s="52">
        <v>249</v>
      </c>
      <c r="T35" s="52">
        <v>244</v>
      </c>
      <c r="U35" s="52">
        <v>0</v>
      </c>
      <c r="V35" s="52">
        <v>123</v>
      </c>
      <c r="W35" s="52">
        <v>30</v>
      </c>
      <c r="X35" s="52">
        <v>601</v>
      </c>
      <c r="Y35" s="52">
        <v>324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136</v>
      </c>
      <c r="D36" s="52">
        <v>129</v>
      </c>
      <c r="E36" s="52">
        <v>120</v>
      </c>
      <c r="F36" s="52">
        <v>92</v>
      </c>
      <c r="G36" s="52">
        <v>0</v>
      </c>
      <c r="H36" s="52">
        <v>0</v>
      </c>
      <c r="I36" s="52">
        <v>51</v>
      </c>
      <c r="J36" s="52">
        <v>107</v>
      </c>
      <c r="K36" s="52">
        <v>210</v>
      </c>
      <c r="L36" s="52">
        <v>166</v>
      </c>
      <c r="M36" s="52">
        <v>178</v>
      </c>
      <c r="N36" s="52">
        <v>112</v>
      </c>
      <c r="O36" s="52">
        <v>127</v>
      </c>
      <c r="P36" s="52">
        <v>76</v>
      </c>
      <c r="Q36" s="52">
        <v>135</v>
      </c>
      <c r="R36" s="52">
        <v>195</v>
      </c>
      <c r="S36" s="52">
        <v>142</v>
      </c>
      <c r="T36" s="52">
        <v>123</v>
      </c>
      <c r="U36" s="52">
        <v>0</v>
      </c>
      <c r="V36" s="52">
        <v>36</v>
      </c>
      <c r="W36" s="52">
        <v>15</v>
      </c>
      <c r="X36" s="52">
        <v>157</v>
      </c>
      <c r="Y36" s="52">
        <v>96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235</v>
      </c>
      <c r="D40" s="52">
        <v>206</v>
      </c>
      <c r="E40" s="52">
        <v>164</v>
      </c>
      <c r="F40" s="52">
        <v>135</v>
      </c>
      <c r="G40" s="52">
        <v>0</v>
      </c>
      <c r="H40" s="52">
        <v>0</v>
      </c>
      <c r="I40" s="52">
        <v>86</v>
      </c>
      <c r="J40" s="52">
        <v>211</v>
      </c>
      <c r="K40" s="52">
        <v>278</v>
      </c>
      <c r="L40" s="52">
        <v>247</v>
      </c>
      <c r="M40" s="52">
        <v>194</v>
      </c>
      <c r="N40" s="52">
        <v>91</v>
      </c>
      <c r="O40" s="52">
        <v>139</v>
      </c>
      <c r="P40" s="52">
        <v>81</v>
      </c>
      <c r="Q40" s="52">
        <v>164</v>
      </c>
      <c r="R40" s="52">
        <v>217</v>
      </c>
      <c r="S40" s="52">
        <v>154</v>
      </c>
      <c r="T40" s="52">
        <v>117</v>
      </c>
      <c r="U40" s="52">
        <v>0</v>
      </c>
      <c r="V40" s="52">
        <v>44</v>
      </c>
      <c r="W40" s="52">
        <v>11</v>
      </c>
      <c r="X40" s="52">
        <v>153</v>
      </c>
      <c r="Y40" s="52">
        <v>93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381</v>
      </c>
      <c r="D41" s="36">
        <v>391</v>
      </c>
      <c r="E41" s="36">
        <v>360</v>
      </c>
      <c r="F41" s="36">
        <v>305</v>
      </c>
      <c r="G41" s="36">
        <v>0</v>
      </c>
      <c r="H41" s="36">
        <v>0</v>
      </c>
      <c r="I41" s="36">
        <v>126</v>
      </c>
      <c r="J41" s="36">
        <v>297</v>
      </c>
      <c r="K41" s="36">
        <v>228</v>
      </c>
      <c r="L41" s="36">
        <v>352</v>
      </c>
      <c r="M41" s="36">
        <v>311</v>
      </c>
      <c r="N41" s="36">
        <v>209</v>
      </c>
      <c r="O41" s="36">
        <v>299</v>
      </c>
      <c r="P41" s="36">
        <v>170</v>
      </c>
      <c r="Q41" s="36">
        <v>370</v>
      </c>
      <c r="R41" s="36">
        <v>433</v>
      </c>
      <c r="S41" s="36">
        <v>263</v>
      </c>
      <c r="T41" s="36">
        <v>269</v>
      </c>
      <c r="U41" s="36">
        <v>0</v>
      </c>
      <c r="V41" s="36">
        <v>121</v>
      </c>
      <c r="W41" s="36">
        <v>37</v>
      </c>
      <c r="X41" s="36">
        <v>674</v>
      </c>
      <c r="Y41" s="36">
        <v>362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6361</v>
      </c>
      <c r="D45" s="52">
        <v>5853</v>
      </c>
      <c r="E45" s="52">
        <v>7359</v>
      </c>
      <c r="F45" s="52">
        <v>4916</v>
      </c>
      <c r="G45" s="52">
        <v>0</v>
      </c>
      <c r="H45" s="52">
        <v>828</v>
      </c>
      <c r="I45" s="52">
        <v>0</v>
      </c>
      <c r="J45" s="52">
        <v>4699</v>
      </c>
      <c r="K45" s="52">
        <v>7188</v>
      </c>
      <c r="L45" s="52">
        <v>8709</v>
      </c>
      <c r="M45" s="52">
        <v>2599</v>
      </c>
      <c r="N45" s="52">
        <v>3283</v>
      </c>
      <c r="O45" s="52">
        <v>1543</v>
      </c>
      <c r="P45" s="52">
        <v>0</v>
      </c>
      <c r="Q45" s="52">
        <v>0</v>
      </c>
      <c r="R45" s="52">
        <v>0</v>
      </c>
      <c r="S45" s="52">
        <v>2339</v>
      </c>
      <c r="T45" s="52">
        <v>3791</v>
      </c>
      <c r="U45" s="52">
        <v>4376</v>
      </c>
      <c r="V45" s="52">
        <v>1235</v>
      </c>
      <c r="W45" s="52">
        <v>2278</v>
      </c>
      <c r="X45" s="52">
        <v>4030</v>
      </c>
      <c r="Y45" s="52">
        <v>4364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577</v>
      </c>
      <c r="D48" s="52">
        <v>634</v>
      </c>
      <c r="E48" s="52">
        <v>740</v>
      </c>
      <c r="F48" s="52">
        <v>559</v>
      </c>
      <c r="G48" s="52">
        <v>0</v>
      </c>
      <c r="H48" s="52">
        <v>93</v>
      </c>
      <c r="I48" s="52">
        <v>0</v>
      </c>
      <c r="J48" s="52">
        <v>1241</v>
      </c>
      <c r="K48" s="52">
        <v>1107</v>
      </c>
      <c r="L48" s="52">
        <v>1842</v>
      </c>
      <c r="M48" s="52">
        <v>824</v>
      </c>
      <c r="N48" s="52">
        <v>571</v>
      </c>
      <c r="O48" s="52">
        <v>472</v>
      </c>
      <c r="P48" s="52">
        <v>0</v>
      </c>
      <c r="Q48" s="52">
        <v>0</v>
      </c>
      <c r="R48" s="52">
        <v>0</v>
      </c>
      <c r="S48" s="52">
        <v>435</v>
      </c>
      <c r="T48" s="52">
        <v>950</v>
      </c>
      <c r="U48" s="52">
        <v>1111</v>
      </c>
      <c r="V48" s="52">
        <v>389</v>
      </c>
      <c r="W48" s="52">
        <v>747</v>
      </c>
      <c r="X48" s="52">
        <v>986</v>
      </c>
      <c r="Y48" s="52">
        <v>1072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2216</v>
      </c>
      <c r="D50" s="52">
        <v>2369</v>
      </c>
      <c r="E50" s="52">
        <v>1770</v>
      </c>
      <c r="F50" s="52">
        <v>976</v>
      </c>
      <c r="G50" s="52">
        <v>0</v>
      </c>
      <c r="H50" s="52">
        <v>1</v>
      </c>
      <c r="I50" s="52">
        <v>0</v>
      </c>
      <c r="J50" s="52">
        <v>2536</v>
      </c>
      <c r="K50" s="52">
        <v>3233</v>
      </c>
      <c r="L50" s="52">
        <v>4264</v>
      </c>
      <c r="M50" s="52">
        <v>1214</v>
      </c>
      <c r="N50" s="52">
        <v>1969</v>
      </c>
      <c r="O50" s="52">
        <v>973</v>
      </c>
      <c r="P50" s="52">
        <v>0</v>
      </c>
      <c r="Q50" s="52">
        <v>0</v>
      </c>
      <c r="R50" s="52">
        <v>0</v>
      </c>
      <c r="S50" s="52">
        <v>630</v>
      </c>
      <c r="T50" s="52">
        <v>1505</v>
      </c>
      <c r="U50" s="52">
        <v>2395</v>
      </c>
      <c r="V50" s="52">
        <v>1033</v>
      </c>
      <c r="W50" s="52">
        <v>889</v>
      </c>
      <c r="X50" s="52">
        <v>2228</v>
      </c>
      <c r="Y50" s="52">
        <v>2549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22</v>
      </c>
      <c r="E51" s="52">
        <v>4</v>
      </c>
      <c r="F51" s="52">
        <v>2</v>
      </c>
      <c r="G51" s="52">
        <v>0</v>
      </c>
      <c r="H51" s="52">
        <v>0</v>
      </c>
      <c r="I51" s="52">
        <v>0</v>
      </c>
      <c r="J51" s="52">
        <v>0</v>
      </c>
      <c r="K51" s="52">
        <v>27</v>
      </c>
      <c r="L51" s="52">
        <v>26</v>
      </c>
      <c r="M51" s="52">
        <v>0</v>
      </c>
      <c r="N51" s="52">
        <v>10</v>
      </c>
      <c r="O51" s="52">
        <v>1</v>
      </c>
      <c r="P51" s="52">
        <v>0</v>
      </c>
      <c r="Q51" s="52">
        <v>0</v>
      </c>
      <c r="R51" s="52">
        <v>0</v>
      </c>
      <c r="S51" s="52">
        <v>0</v>
      </c>
      <c r="T51" s="52">
        <v>8</v>
      </c>
      <c r="U51" s="52">
        <v>13</v>
      </c>
      <c r="V51" s="52">
        <v>4</v>
      </c>
      <c r="W51" s="52">
        <v>0</v>
      </c>
      <c r="X51" s="52">
        <v>0</v>
      </c>
      <c r="Y51" s="52">
        <v>3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3080</v>
      </c>
      <c r="D54" s="52">
        <v>2611</v>
      </c>
      <c r="E54" s="52">
        <v>4185</v>
      </c>
      <c r="F54" s="52">
        <v>3058</v>
      </c>
      <c r="G54" s="52">
        <v>0</v>
      </c>
      <c r="H54" s="52">
        <v>661</v>
      </c>
      <c r="I54" s="52">
        <v>0</v>
      </c>
      <c r="J54" s="52">
        <v>1665</v>
      </c>
      <c r="K54" s="52">
        <v>2180</v>
      </c>
      <c r="L54" s="52">
        <v>3122</v>
      </c>
      <c r="M54" s="52">
        <v>870</v>
      </c>
      <c r="N54" s="52">
        <v>802</v>
      </c>
      <c r="O54" s="52">
        <v>399</v>
      </c>
      <c r="P54" s="52">
        <v>0</v>
      </c>
      <c r="Q54" s="52">
        <v>0</v>
      </c>
      <c r="R54" s="52">
        <v>0</v>
      </c>
      <c r="S54" s="52">
        <v>1090</v>
      </c>
      <c r="T54" s="52">
        <v>1513</v>
      </c>
      <c r="U54" s="52">
        <v>1403</v>
      </c>
      <c r="V54" s="52">
        <v>153</v>
      </c>
      <c r="W54" s="52">
        <v>927</v>
      </c>
      <c r="X54" s="52">
        <v>1429</v>
      </c>
      <c r="Y54" s="52">
        <v>1398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1065</v>
      </c>
      <c r="D55" s="52">
        <v>851</v>
      </c>
      <c r="E55" s="52">
        <v>1400</v>
      </c>
      <c r="F55" s="52">
        <v>880</v>
      </c>
      <c r="G55" s="52">
        <v>0</v>
      </c>
      <c r="H55" s="52">
        <v>166</v>
      </c>
      <c r="I55" s="52">
        <v>0</v>
      </c>
      <c r="J55" s="52">
        <v>498</v>
      </c>
      <c r="K55" s="52">
        <v>1748</v>
      </c>
      <c r="L55" s="52">
        <v>1297</v>
      </c>
      <c r="M55" s="52">
        <v>515</v>
      </c>
      <c r="N55" s="52">
        <v>502</v>
      </c>
      <c r="O55" s="52">
        <v>170</v>
      </c>
      <c r="P55" s="52">
        <v>0</v>
      </c>
      <c r="Q55" s="52">
        <v>0</v>
      </c>
      <c r="R55" s="52">
        <v>0</v>
      </c>
      <c r="S55" s="52">
        <v>619</v>
      </c>
      <c r="T55" s="52">
        <v>765</v>
      </c>
      <c r="U55" s="52">
        <v>565</v>
      </c>
      <c r="V55" s="52">
        <v>45</v>
      </c>
      <c r="W55" s="52">
        <v>462</v>
      </c>
      <c r="X55" s="52">
        <v>373</v>
      </c>
      <c r="Y55" s="52">
        <v>414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2425</v>
      </c>
      <c r="D59" s="52">
        <v>2019</v>
      </c>
      <c r="E59" s="52">
        <v>2303</v>
      </c>
      <c r="F59" s="52">
        <v>1513</v>
      </c>
      <c r="G59" s="52">
        <v>0</v>
      </c>
      <c r="H59" s="52">
        <v>291</v>
      </c>
      <c r="I59" s="52">
        <v>0</v>
      </c>
      <c r="J59" s="52">
        <v>1950</v>
      </c>
      <c r="K59" s="52">
        <v>3949</v>
      </c>
      <c r="L59" s="52">
        <v>3596</v>
      </c>
      <c r="M59" s="52">
        <v>1000</v>
      </c>
      <c r="N59" s="52">
        <v>997</v>
      </c>
      <c r="O59" s="52">
        <v>491</v>
      </c>
      <c r="P59" s="52">
        <v>0</v>
      </c>
      <c r="Q59" s="52">
        <v>0</v>
      </c>
      <c r="R59" s="52">
        <v>0</v>
      </c>
      <c r="S59" s="52">
        <v>861</v>
      </c>
      <c r="T59" s="52">
        <v>1150</v>
      </c>
      <c r="U59" s="52">
        <v>1159</v>
      </c>
      <c r="V59" s="52">
        <v>331</v>
      </c>
      <c r="W59" s="52">
        <v>533</v>
      </c>
      <c r="X59" s="52">
        <v>744</v>
      </c>
      <c r="Y59" s="52">
        <v>892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3936</v>
      </c>
      <c r="D60" s="36">
        <v>3834</v>
      </c>
      <c r="E60" s="36">
        <v>5056</v>
      </c>
      <c r="F60" s="36">
        <v>3403</v>
      </c>
      <c r="G60" s="36">
        <v>0</v>
      </c>
      <c r="H60" s="36">
        <v>537</v>
      </c>
      <c r="I60" s="36">
        <v>0</v>
      </c>
      <c r="J60" s="36">
        <v>2749</v>
      </c>
      <c r="K60" s="36">
        <v>3239</v>
      </c>
      <c r="L60" s="36">
        <v>5113</v>
      </c>
      <c r="M60" s="36">
        <v>1599</v>
      </c>
      <c r="N60" s="36">
        <v>2286</v>
      </c>
      <c r="O60" s="36">
        <v>1052</v>
      </c>
      <c r="P60" s="36">
        <v>0</v>
      </c>
      <c r="Q60" s="36">
        <v>0</v>
      </c>
      <c r="R60" s="36">
        <v>0</v>
      </c>
      <c r="S60" s="36">
        <v>1478</v>
      </c>
      <c r="T60" s="36">
        <v>2641</v>
      </c>
      <c r="U60" s="36">
        <v>3217</v>
      </c>
      <c r="V60" s="36">
        <v>904</v>
      </c>
      <c r="W60" s="36">
        <v>1745</v>
      </c>
      <c r="X60" s="36">
        <v>3286</v>
      </c>
      <c r="Y60" s="36">
        <v>3472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1503</v>
      </c>
      <c r="D64" s="52">
        <v>3071</v>
      </c>
      <c r="E64" s="52">
        <v>2903</v>
      </c>
      <c r="F64" s="52">
        <v>2835</v>
      </c>
      <c r="G64" s="52">
        <v>1537</v>
      </c>
      <c r="H64" s="52">
        <v>2136</v>
      </c>
      <c r="I64" s="52">
        <v>1670</v>
      </c>
      <c r="J64" s="52">
        <v>3258</v>
      </c>
      <c r="K64" s="52">
        <v>4153</v>
      </c>
      <c r="L64" s="52">
        <v>4496</v>
      </c>
      <c r="M64" s="52">
        <v>2879</v>
      </c>
      <c r="N64" s="52">
        <v>2914</v>
      </c>
      <c r="O64" s="52">
        <v>1684</v>
      </c>
      <c r="P64" s="52">
        <v>1472</v>
      </c>
      <c r="Q64" s="52">
        <v>3668</v>
      </c>
      <c r="R64" s="52">
        <v>5028</v>
      </c>
      <c r="S64" s="52">
        <v>3925</v>
      </c>
      <c r="T64" s="52">
        <v>3255</v>
      </c>
      <c r="U64" s="52">
        <v>2981</v>
      </c>
      <c r="V64" s="52">
        <v>1968</v>
      </c>
      <c r="W64" s="52">
        <v>1473</v>
      </c>
      <c r="X64" s="52">
        <v>2139</v>
      </c>
      <c r="Y64" s="52">
        <v>455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136</v>
      </c>
      <c r="D67" s="52">
        <v>333</v>
      </c>
      <c r="E67" s="52">
        <v>292</v>
      </c>
      <c r="F67" s="52">
        <v>323</v>
      </c>
      <c r="G67" s="52">
        <v>253</v>
      </c>
      <c r="H67" s="52">
        <v>239</v>
      </c>
      <c r="I67" s="52">
        <v>429</v>
      </c>
      <c r="J67" s="52">
        <v>860</v>
      </c>
      <c r="K67" s="52">
        <v>640</v>
      </c>
      <c r="L67" s="52">
        <v>951</v>
      </c>
      <c r="M67" s="52">
        <v>913</v>
      </c>
      <c r="N67" s="52">
        <v>507</v>
      </c>
      <c r="O67" s="52">
        <v>515</v>
      </c>
      <c r="P67" s="52">
        <v>148</v>
      </c>
      <c r="Q67" s="52">
        <v>431</v>
      </c>
      <c r="R67" s="52">
        <v>741</v>
      </c>
      <c r="S67" s="52">
        <v>729</v>
      </c>
      <c r="T67" s="52">
        <v>816</v>
      </c>
      <c r="U67" s="52">
        <v>757</v>
      </c>
      <c r="V67" s="52">
        <v>620</v>
      </c>
      <c r="W67" s="52">
        <v>482</v>
      </c>
      <c r="X67" s="52">
        <v>523</v>
      </c>
      <c r="Y67" s="52">
        <v>112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1413</v>
      </c>
      <c r="D69" s="52">
        <v>2927</v>
      </c>
      <c r="E69" s="52">
        <v>2761</v>
      </c>
      <c r="F69" s="52">
        <v>2686</v>
      </c>
      <c r="G69" s="52">
        <v>1431</v>
      </c>
      <c r="H69" s="52">
        <v>1976</v>
      </c>
      <c r="I69" s="52">
        <v>1572</v>
      </c>
      <c r="J69" s="52">
        <v>3103</v>
      </c>
      <c r="K69" s="52">
        <v>3892</v>
      </c>
      <c r="L69" s="52">
        <v>4222</v>
      </c>
      <c r="M69" s="52">
        <v>2695</v>
      </c>
      <c r="N69" s="52">
        <v>2715</v>
      </c>
      <c r="O69" s="52">
        <v>1540</v>
      </c>
      <c r="P69" s="52">
        <v>1215</v>
      </c>
      <c r="Q69" s="52">
        <v>3242</v>
      </c>
      <c r="R69" s="52">
        <v>4506</v>
      </c>
      <c r="S69" s="52">
        <v>3606</v>
      </c>
      <c r="T69" s="52">
        <v>3135</v>
      </c>
      <c r="U69" s="52">
        <v>2973</v>
      </c>
      <c r="V69" s="52">
        <v>1968</v>
      </c>
      <c r="W69" s="52">
        <v>1423</v>
      </c>
      <c r="X69" s="52">
        <v>1902</v>
      </c>
      <c r="Y69" s="52">
        <v>322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9</v>
      </c>
      <c r="E70" s="52">
        <v>8</v>
      </c>
      <c r="F70" s="52">
        <v>10</v>
      </c>
      <c r="G70" s="52">
        <v>2</v>
      </c>
      <c r="H70" s="52">
        <v>5</v>
      </c>
      <c r="I70" s="52">
        <v>0</v>
      </c>
      <c r="J70" s="52">
        <v>11</v>
      </c>
      <c r="K70" s="52">
        <v>32</v>
      </c>
      <c r="L70" s="52">
        <v>21</v>
      </c>
      <c r="M70" s="52">
        <v>14</v>
      </c>
      <c r="N70" s="52">
        <v>26</v>
      </c>
      <c r="O70" s="52">
        <v>6</v>
      </c>
      <c r="P70" s="52">
        <v>0</v>
      </c>
      <c r="Q70" s="52">
        <v>2</v>
      </c>
      <c r="R70" s="52">
        <v>22</v>
      </c>
      <c r="S70" s="52">
        <v>16</v>
      </c>
      <c r="T70" s="52">
        <v>11</v>
      </c>
      <c r="U70" s="52">
        <v>8</v>
      </c>
      <c r="V70" s="52">
        <v>0</v>
      </c>
      <c r="W70" s="52">
        <v>3</v>
      </c>
      <c r="X70" s="52">
        <v>2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65</v>
      </c>
      <c r="D73" s="52">
        <v>102</v>
      </c>
      <c r="E73" s="52">
        <v>100</v>
      </c>
      <c r="F73" s="52">
        <v>108</v>
      </c>
      <c r="G73" s="52">
        <v>80</v>
      </c>
      <c r="H73" s="52">
        <v>124</v>
      </c>
      <c r="I73" s="52">
        <v>73</v>
      </c>
      <c r="J73" s="52">
        <v>111</v>
      </c>
      <c r="K73" s="52">
        <v>127</v>
      </c>
      <c r="L73" s="52">
        <v>179</v>
      </c>
      <c r="M73" s="52">
        <v>107</v>
      </c>
      <c r="N73" s="52">
        <v>106</v>
      </c>
      <c r="O73" s="52">
        <v>97</v>
      </c>
      <c r="P73" s="52">
        <v>175</v>
      </c>
      <c r="Q73" s="52">
        <v>309</v>
      </c>
      <c r="R73" s="52">
        <v>337</v>
      </c>
      <c r="S73" s="52">
        <v>193</v>
      </c>
      <c r="T73" s="52">
        <v>72</v>
      </c>
      <c r="U73" s="52">
        <v>0</v>
      </c>
      <c r="V73" s="52">
        <v>0</v>
      </c>
      <c r="W73" s="52">
        <v>31</v>
      </c>
      <c r="X73" s="52">
        <v>186</v>
      </c>
      <c r="Y73" s="52">
        <v>103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22</v>
      </c>
      <c r="D74" s="52">
        <v>33</v>
      </c>
      <c r="E74" s="52">
        <v>34</v>
      </c>
      <c r="F74" s="52">
        <v>31</v>
      </c>
      <c r="G74" s="52">
        <v>24</v>
      </c>
      <c r="H74" s="52">
        <v>31</v>
      </c>
      <c r="I74" s="52">
        <v>25</v>
      </c>
      <c r="J74" s="52">
        <v>33</v>
      </c>
      <c r="K74" s="52">
        <v>102</v>
      </c>
      <c r="L74" s="52">
        <v>74</v>
      </c>
      <c r="M74" s="52">
        <v>63</v>
      </c>
      <c r="N74" s="52">
        <v>67</v>
      </c>
      <c r="O74" s="52">
        <v>41</v>
      </c>
      <c r="P74" s="52">
        <v>82</v>
      </c>
      <c r="Q74" s="52">
        <v>115</v>
      </c>
      <c r="R74" s="52">
        <v>163</v>
      </c>
      <c r="S74" s="52">
        <v>110</v>
      </c>
      <c r="T74" s="52">
        <v>37</v>
      </c>
      <c r="U74" s="52">
        <v>0</v>
      </c>
      <c r="V74" s="52">
        <v>0</v>
      </c>
      <c r="W74" s="52">
        <v>16</v>
      </c>
      <c r="X74" s="52">
        <v>49</v>
      </c>
      <c r="Y74" s="52">
        <v>30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1405</v>
      </c>
      <c r="D78" s="52">
        <v>2919</v>
      </c>
      <c r="E78" s="52">
        <v>2752</v>
      </c>
      <c r="F78" s="52">
        <v>2679</v>
      </c>
      <c r="G78" s="52">
        <v>1424</v>
      </c>
      <c r="H78" s="52">
        <v>1983</v>
      </c>
      <c r="I78" s="52">
        <v>1569</v>
      </c>
      <c r="J78" s="52">
        <v>3104</v>
      </c>
      <c r="K78" s="52">
        <v>3922</v>
      </c>
      <c r="L78" s="52">
        <v>4265</v>
      </c>
      <c r="M78" s="52">
        <v>2732</v>
      </c>
      <c r="N78" s="52">
        <v>2825</v>
      </c>
      <c r="O78" s="52">
        <v>1663</v>
      </c>
      <c r="P78" s="52">
        <v>1342</v>
      </c>
      <c r="Q78" s="52">
        <v>2753</v>
      </c>
      <c r="R78" s="52">
        <v>3032</v>
      </c>
      <c r="S78" s="52">
        <v>2152</v>
      </c>
      <c r="T78" s="52">
        <v>2037</v>
      </c>
      <c r="U78" s="52">
        <v>2027</v>
      </c>
      <c r="V78" s="52">
        <v>1365</v>
      </c>
      <c r="W78" s="52">
        <v>692</v>
      </c>
      <c r="X78" s="52">
        <v>1123</v>
      </c>
      <c r="Y78" s="52">
        <v>348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98</v>
      </c>
      <c r="D79" s="36">
        <v>152</v>
      </c>
      <c r="E79" s="36">
        <v>151</v>
      </c>
      <c r="F79" s="36">
        <v>156</v>
      </c>
      <c r="G79" s="36">
        <v>113</v>
      </c>
      <c r="H79" s="36">
        <v>153</v>
      </c>
      <c r="I79" s="36">
        <v>101</v>
      </c>
      <c r="J79" s="36">
        <v>154</v>
      </c>
      <c r="K79" s="36">
        <v>231</v>
      </c>
      <c r="L79" s="36">
        <v>231</v>
      </c>
      <c r="M79" s="36">
        <v>147</v>
      </c>
      <c r="N79" s="36">
        <v>89</v>
      </c>
      <c r="O79" s="36">
        <v>21</v>
      </c>
      <c r="P79" s="36">
        <v>130</v>
      </c>
      <c r="Q79" s="36">
        <v>915</v>
      </c>
      <c r="R79" s="36">
        <v>1996</v>
      </c>
      <c r="S79" s="36">
        <v>1773</v>
      </c>
      <c r="T79" s="36">
        <v>1218</v>
      </c>
      <c r="U79" s="36">
        <v>954</v>
      </c>
      <c r="V79" s="36">
        <v>603</v>
      </c>
      <c r="W79" s="36">
        <v>781</v>
      </c>
      <c r="X79" s="36">
        <v>1016</v>
      </c>
      <c r="Y79" s="36">
        <v>107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8936</v>
      </c>
      <c r="D83" s="52">
        <v>8835</v>
      </c>
      <c r="E83" s="52">
        <v>6788</v>
      </c>
      <c r="F83" s="52">
        <v>8708</v>
      </c>
      <c r="G83" s="52">
        <v>16275</v>
      </c>
      <c r="H83" s="52">
        <v>24651</v>
      </c>
      <c r="I83" s="52">
        <v>20175</v>
      </c>
      <c r="J83" s="52">
        <v>12257</v>
      </c>
      <c r="K83" s="52">
        <v>20830</v>
      </c>
      <c r="L83" s="52">
        <v>23028</v>
      </c>
      <c r="M83" s="52">
        <v>15075</v>
      </c>
      <c r="N83" s="52">
        <v>20436</v>
      </c>
      <c r="O83" s="52">
        <v>14852</v>
      </c>
      <c r="P83" s="52">
        <v>9736</v>
      </c>
      <c r="Q83" s="52">
        <v>13390</v>
      </c>
      <c r="R83" s="52">
        <v>10792</v>
      </c>
      <c r="S83" s="52">
        <v>6288</v>
      </c>
      <c r="T83" s="52">
        <v>7629</v>
      </c>
      <c r="U83" s="52">
        <v>13649</v>
      </c>
      <c r="V83" s="52">
        <v>10364</v>
      </c>
      <c r="W83" s="52">
        <v>9170</v>
      </c>
      <c r="X83" s="52">
        <v>14914</v>
      </c>
      <c r="Y83" s="52">
        <v>7466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810</v>
      </c>
      <c r="D86" s="52">
        <v>957</v>
      </c>
      <c r="E86" s="52">
        <v>682</v>
      </c>
      <c r="F86" s="52">
        <v>990</v>
      </c>
      <c r="G86" s="52">
        <v>2677</v>
      </c>
      <c r="H86" s="52">
        <v>2753</v>
      </c>
      <c r="I86" s="52">
        <v>5176</v>
      </c>
      <c r="J86" s="52">
        <v>3238</v>
      </c>
      <c r="K86" s="52">
        <v>3210</v>
      </c>
      <c r="L86" s="52">
        <v>4870</v>
      </c>
      <c r="M86" s="52">
        <v>4784</v>
      </c>
      <c r="N86" s="52">
        <v>3555</v>
      </c>
      <c r="O86" s="52">
        <v>4542</v>
      </c>
      <c r="P86" s="52">
        <v>978</v>
      </c>
      <c r="Q86" s="52">
        <v>1572</v>
      </c>
      <c r="R86" s="52">
        <v>1591</v>
      </c>
      <c r="S86" s="52">
        <v>1169</v>
      </c>
      <c r="T86" s="52">
        <v>1912</v>
      </c>
      <c r="U86" s="52">
        <v>3466</v>
      </c>
      <c r="V86" s="52">
        <v>3261</v>
      </c>
      <c r="W86" s="52">
        <v>3004</v>
      </c>
      <c r="X86" s="52">
        <v>3647</v>
      </c>
      <c r="Y86" s="52">
        <v>1835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1477</v>
      </c>
      <c r="D88" s="52">
        <v>2395</v>
      </c>
      <c r="E88" s="52">
        <v>2212</v>
      </c>
      <c r="F88" s="52">
        <v>1847</v>
      </c>
      <c r="G88" s="52">
        <v>6194</v>
      </c>
      <c r="H88" s="52">
        <v>6477</v>
      </c>
      <c r="I88" s="52">
        <v>10439</v>
      </c>
      <c r="J88" s="52">
        <v>7656</v>
      </c>
      <c r="K88" s="52">
        <v>8729</v>
      </c>
      <c r="L88" s="52">
        <v>9056</v>
      </c>
      <c r="M88" s="52">
        <v>7814</v>
      </c>
      <c r="N88" s="52">
        <v>8263</v>
      </c>
      <c r="O88" s="52">
        <v>5535</v>
      </c>
      <c r="P88" s="52">
        <v>1796</v>
      </c>
      <c r="Q88" s="52">
        <v>3164</v>
      </c>
      <c r="R88" s="52">
        <v>2910</v>
      </c>
      <c r="S88" s="52">
        <v>1832</v>
      </c>
      <c r="T88" s="52">
        <v>1886</v>
      </c>
      <c r="U88" s="52">
        <v>3204</v>
      </c>
      <c r="V88" s="52">
        <v>2748</v>
      </c>
      <c r="W88" s="52">
        <v>4208</v>
      </c>
      <c r="X88" s="52">
        <v>4959</v>
      </c>
      <c r="Y88" s="52">
        <v>3176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11</v>
      </c>
      <c r="D89" s="52">
        <v>0</v>
      </c>
      <c r="E89" s="52">
        <v>0</v>
      </c>
      <c r="F89" s="52">
        <v>2</v>
      </c>
      <c r="G89" s="52">
        <v>29</v>
      </c>
      <c r="H89" s="52">
        <v>7</v>
      </c>
      <c r="I89" s="52">
        <v>53</v>
      </c>
      <c r="J89" s="52">
        <v>5</v>
      </c>
      <c r="K89" s="52">
        <v>64</v>
      </c>
      <c r="L89" s="52">
        <v>38</v>
      </c>
      <c r="M89" s="52">
        <v>38</v>
      </c>
      <c r="N89" s="52">
        <v>52</v>
      </c>
      <c r="O89" s="52">
        <v>27</v>
      </c>
      <c r="P89" s="52">
        <v>0</v>
      </c>
      <c r="Q89" s="52">
        <v>9</v>
      </c>
      <c r="R89" s="52">
        <v>12</v>
      </c>
      <c r="S89" s="52">
        <v>6</v>
      </c>
      <c r="T89" s="52">
        <v>6</v>
      </c>
      <c r="U89" s="52">
        <v>10</v>
      </c>
      <c r="V89" s="52">
        <v>0</v>
      </c>
      <c r="W89" s="52">
        <v>21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1025</v>
      </c>
      <c r="D92" s="52">
        <v>774</v>
      </c>
      <c r="E92" s="52">
        <v>389</v>
      </c>
      <c r="F92" s="52">
        <v>447</v>
      </c>
      <c r="G92" s="52">
        <v>750</v>
      </c>
      <c r="H92" s="52">
        <v>1011</v>
      </c>
      <c r="I92" s="52">
        <v>695</v>
      </c>
      <c r="J92" s="52">
        <v>368</v>
      </c>
      <c r="K92" s="52">
        <v>837</v>
      </c>
      <c r="L92" s="52">
        <v>802</v>
      </c>
      <c r="M92" s="52">
        <v>383</v>
      </c>
      <c r="N92" s="52">
        <v>398</v>
      </c>
      <c r="O92" s="52">
        <v>328</v>
      </c>
      <c r="P92" s="52">
        <v>388</v>
      </c>
      <c r="Q92" s="52">
        <v>694</v>
      </c>
      <c r="R92" s="52">
        <v>595</v>
      </c>
      <c r="S92" s="52">
        <v>273</v>
      </c>
      <c r="T92" s="52">
        <v>285</v>
      </c>
      <c r="U92" s="52">
        <v>333</v>
      </c>
      <c r="V92" s="52">
        <v>295</v>
      </c>
      <c r="W92" s="52">
        <v>339</v>
      </c>
      <c r="X92" s="52">
        <v>833</v>
      </c>
      <c r="Y92" s="52">
        <v>324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5</v>
      </c>
      <c r="E93" s="52">
        <v>0</v>
      </c>
      <c r="F93" s="52">
        <v>0</v>
      </c>
      <c r="G93" s="52">
        <v>4</v>
      </c>
      <c r="H93" s="52">
        <v>0</v>
      </c>
      <c r="I93" s="52">
        <v>3</v>
      </c>
      <c r="J93" s="52">
        <v>1</v>
      </c>
      <c r="K93" s="52">
        <v>5</v>
      </c>
      <c r="L93" s="52">
        <v>5</v>
      </c>
      <c r="M93" s="52">
        <v>4</v>
      </c>
      <c r="N93" s="52">
        <v>2</v>
      </c>
      <c r="O93" s="52">
        <v>0</v>
      </c>
      <c r="P93" s="52">
        <v>0</v>
      </c>
      <c r="Q93" s="52">
        <v>6</v>
      </c>
      <c r="R93" s="52">
        <v>3</v>
      </c>
      <c r="S93" s="52">
        <v>3</v>
      </c>
      <c r="T93" s="52">
        <v>2</v>
      </c>
      <c r="U93" s="52">
        <v>4</v>
      </c>
      <c r="V93" s="52">
        <v>0</v>
      </c>
      <c r="W93" s="52">
        <v>0</v>
      </c>
      <c r="X93" s="52">
        <v>3</v>
      </c>
      <c r="Y93" s="52">
        <v>2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4771</v>
      </c>
      <c r="D96" s="52">
        <v>4270</v>
      </c>
      <c r="E96" s="52">
        <v>3137</v>
      </c>
      <c r="F96" s="52">
        <v>4979</v>
      </c>
      <c r="G96" s="52">
        <v>7114</v>
      </c>
      <c r="H96" s="52">
        <v>13716</v>
      </c>
      <c r="I96" s="52">
        <v>6664</v>
      </c>
      <c r="J96" s="52">
        <v>3254</v>
      </c>
      <c r="K96" s="52">
        <v>6212</v>
      </c>
      <c r="L96" s="52">
        <v>9273</v>
      </c>
      <c r="M96" s="52">
        <v>4295</v>
      </c>
      <c r="N96" s="52">
        <v>7210</v>
      </c>
      <c r="O96" s="52">
        <v>6278</v>
      </c>
      <c r="P96" s="52">
        <v>5146</v>
      </c>
      <c r="Q96" s="52">
        <v>6936</v>
      </c>
      <c r="R96" s="52">
        <v>4907</v>
      </c>
      <c r="S96" s="52">
        <v>2661</v>
      </c>
      <c r="T96" s="52">
        <v>3619</v>
      </c>
      <c r="U96" s="52">
        <v>7201</v>
      </c>
      <c r="V96" s="52">
        <v>5657</v>
      </c>
      <c r="W96" s="52">
        <v>3072</v>
      </c>
      <c r="X96" s="52">
        <v>7233</v>
      </c>
      <c r="Y96" s="52">
        <v>3058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1650</v>
      </c>
      <c r="D97" s="52">
        <v>1391</v>
      </c>
      <c r="E97" s="52">
        <v>1050</v>
      </c>
      <c r="F97" s="52">
        <v>1433</v>
      </c>
      <c r="G97" s="52">
        <v>2184</v>
      </c>
      <c r="H97" s="52">
        <v>3440</v>
      </c>
      <c r="I97" s="52">
        <v>2321</v>
      </c>
      <c r="J97" s="52">
        <v>973</v>
      </c>
      <c r="K97" s="52">
        <v>4983</v>
      </c>
      <c r="L97" s="52">
        <v>3854</v>
      </c>
      <c r="M97" s="52">
        <v>2541</v>
      </c>
      <c r="N97" s="52">
        <v>4511</v>
      </c>
      <c r="O97" s="52">
        <v>2684</v>
      </c>
      <c r="P97" s="52">
        <v>2406</v>
      </c>
      <c r="Q97" s="52">
        <v>2581</v>
      </c>
      <c r="R97" s="52">
        <v>2365</v>
      </c>
      <c r="S97" s="52">
        <v>1513</v>
      </c>
      <c r="T97" s="52">
        <v>1831</v>
      </c>
      <c r="U97" s="52">
        <v>2897</v>
      </c>
      <c r="V97" s="52">
        <v>1664</v>
      </c>
      <c r="W97" s="52">
        <v>1530</v>
      </c>
      <c r="X97" s="52">
        <v>1886</v>
      </c>
      <c r="Y97" s="52">
        <v>906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310</v>
      </c>
      <c r="D101" s="52">
        <v>600</v>
      </c>
      <c r="E101" s="52">
        <v>653</v>
      </c>
      <c r="F101" s="52">
        <v>699</v>
      </c>
      <c r="G101" s="52">
        <v>1671</v>
      </c>
      <c r="H101" s="52">
        <v>2613</v>
      </c>
      <c r="I101" s="52">
        <v>2491</v>
      </c>
      <c r="J101" s="52">
        <v>2502</v>
      </c>
      <c r="K101" s="52">
        <v>2611</v>
      </c>
      <c r="L101" s="52">
        <v>2426</v>
      </c>
      <c r="M101" s="52">
        <v>1546</v>
      </c>
      <c r="N101" s="52">
        <v>1856</v>
      </c>
      <c r="O101" s="52">
        <v>1359</v>
      </c>
      <c r="P101" s="52">
        <v>672</v>
      </c>
      <c r="Q101" s="52">
        <v>935</v>
      </c>
      <c r="R101" s="52">
        <v>977</v>
      </c>
      <c r="S101" s="52">
        <v>604</v>
      </c>
      <c r="T101" s="52">
        <v>683</v>
      </c>
      <c r="U101" s="52">
        <v>1163</v>
      </c>
      <c r="V101" s="52">
        <v>995</v>
      </c>
      <c r="W101" s="52">
        <v>1031</v>
      </c>
      <c r="X101" s="52">
        <v>1146</v>
      </c>
      <c r="Y101" s="52">
        <v>719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3289</v>
      </c>
      <c r="D102" s="52">
        <v>2841</v>
      </c>
      <c r="E102" s="52">
        <v>1920</v>
      </c>
      <c r="F102" s="52">
        <v>2465</v>
      </c>
      <c r="G102" s="52">
        <v>5913</v>
      </c>
      <c r="H102" s="52">
        <v>7747</v>
      </c>
      <c r="I102" s="52">
        <v>7180</v>
      </c>
      <c r="J102" s="52">
        <v>4049</v>
      </c>
      <c r="K102" s="52">
        <v>10009</v>
      </c>
      <c r="L102" s="52">
        <v>8506</v>
      </c>
      <c r="M102" s="52">
        <v>5203</v>
      </c>
      <c r="N102" s="52">
        <v>5643</v>
      </c>
      <c r="O102" s="52">
        <v>4291</v>
      </c>
      <c r="P102" s="52">
        <v>2907</v>
      </c>
      <c r="Q102" s="52">
        <v>3817</v>
      </c>
      <c r="R102" s="52">
        <v>3270</v>
      </c>
      <c r="S102" s="52">
        <v>2093</v>
      </c>
      <c r="T102" s="52">
        <v>2107</v>
      </c>
      <c r="U102" s="52">
        <v>3307</v>
      </c>
      <c r="V102" s="52">
        <v>2512</v>
      </c>
      <c r="W102" s="52">
        <v>1905</v>
      </c>
      <c r="X102" s="52">
        <v>2543</v>
      </c>
      <c r="Y102" s="52">
        <v>1380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5337</v>
      </c>
      <c r="D103" s="36">
        <v>5394</v>
      </c>
      <c r="E103" s="36">
        <v>4215</v>
      </c>
      <c r="F103" s="36">
        <v>5544</v>
      </c>
      <c r="G103" s="36">
        <v>8691</v>
      </c>
      <c r="H103" s="36">
        <v>14291</v>
      </c>
      <c r="I103" s="36">
        <v>10504</v>
      </c>
      <c r="J103" s="36">
        <v>5706</v>
      </c>
      <c r="K103" s="36">
        <v>8210</v>
      </c>
      <c r="L103" s="36">
        <v>12096</v>
      </c>
      <c r="M103" s="36">
        <v>8326</v>
      </c>
      <c r="N103" s="36">
        <v>12937</v>
      </c>
      <c r="O103" s="36">
        <v>9202</v>
      </c>
      <c r="P103" s="36">
        <v>6157</v>
      </c>
      <c r="Q103" s="36">
        <v>8638</v>
      </c>
      <c r="R103" s="36">
        <v>6545</v>
      </c>
      <c r="S103" s="36">
        <v>3591</v>
      </c>
      <c r="T103" s="36">
        <v>4839</v>
      </c>
      <c r="U103" s="36">
        <v>9179</v>
      </c>
      <c r="V103" s="36">
        <v>6857</v>
      </c>
      <c r="W103" s="36">
        <v>6234</v>
      </c>
      <c r="X103" s="36">
        <v>11225</v>
      </c>
      <c r="Y103" s="36">
        <v>5367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2798</v>
      </c>
      <c r="D126" s="52">
        <v>2083</v>
      </c>
      <c r="E126" s="52">
        <v>2114</v>
      </c>
      <c r="F126" s="52">
        <v>3094</v>
      </c>
      <c r="G126" s="52">
        <v>2414</v>
      </c>
      <c r="H126" s="52">
        <v>3673</v>
      </c>
      <c r="I126" s="52">
        <v>2428</v>
      </c>
      <c r="J126" s="52">
        <v>3530</v>
      </c>
      <c r="K126" s="52">
        <v>4060</v>
      </c>
      <c r="L126" s="52">
        <v>4156</v>
      </c>
      <c r="M126" s="52">
        <v>1989</v>
      </c>
      <c r="N126" s="52">
        <v>2335</v>
      </c>
      <c r="O126" s="52">
        <v>2062</v>
      </c>
      <c r="P126" s="52">
        <v>1285</v>
      </c>
      <c r="Q126" s="52">
        <v>2956</v>
      </c>
      <c r="R126" s="52">
        <v>3509</v>
      </c>
      <c r="S126" s="52">
        <v>2502</v>
      </c>
      <c r="T126" s="52">
        <v>2397</v>
      </c>
      <c r="U126" s="52">
        <v>2840</v>
      </c>
      <c r="V126" s="52">
        <v>2223</v>
      </c>
      <c r="W126" s="52">
        <v>1847</v>
      </c>
      <c r="X126" s="52">
        <v>2225</v>
      </c>
      <c r="Y126" s="52">
        <v>1631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254</v>
      </c>
      <c r="D129" s="52">
        <v>226</v>
      </c>
      <c r="E129" s="52">
        <v>213</v>
      </c>
      <c r="F129" s="52">
        <v>352</v>
      </c>
      <c r="G129" s="52">
        <v>397</v>
      </c>
      <c r="H129" s="52">
        <v>410</v>
      </c>
      <c r="I129" s="52">
        <v>623</v>
      </c>
      <c r="J129" s="52">
        <v>932</v>
      </c>
      <c r="K129" s="52">
        <v>626</v>
      </c>
      <c r="L129" s="52">
        <v>879</v>
      </c>
      <c r="M129" s="52">
        <v>631</v>
      </c>
      <c r="N129" s="52">
        <v>406</v>
      </c>
      <c r="O129" s="52">
        <v>630</v>
      </c>
      <c r="P129" s="52">
        <v>129</v>
      </c>
      <c r="Q129" s="52">
        <v>347</v>
      </c>
      <c r="R129" s="52">
        <v>517</v>
      </c>
      <c r="S129" s="52">
        <v>465</v>
      </c>
      <c r="T129" s="52">
        <v>601</v>
      </c>
      <c r="U129" s="52">
        <v>721</v>
      </c>
      <c r="V129" s="52">
        <v>699</v>
      </c>
      <c r="W129" s="52">
        <v>605</v>
      </c>
      <c r="X129" s="52">
        <v>544</v>
      </c>
      <c r="Y129" s="52">
        <v>401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1301</v>
      </c>
      <c r="D131" s="52">
        <v>774</v>
      </c>
      <c r="E131" s="52">
        <v>809</v>
      </c>
      <c r="F131" s="52">
        <v>1465</v>
      </c>
      <c r="G131" s="52">
        <v>935</v>
      </c>
      <c r="H131" s="52">
        <v>1303</v>
      </c>
      <c r="I131" s="52">
        <v>1396</v>
      </c>
      <c r="J131" s="52">
        <v>2436</v>
      </c>
      <c r="K131" s="52">
        <v>2450</v>
      </c>
      <c r="L131" s="52">
        <v>2742</v>
      </c>
      <c r="M131" s="52">
        <v>1641</v>
      </c>
      <c r="N131" s="52">
        <v>2324</v>
      </c>
      <c r="O131" s="52">
        <v>2051</v>
      </c>
      <c r="P131" s="52">
        <v>1278</v>
      </c>
      <c r="Q131" s="52">
        <v>824</v>
      </c>
      <c r="R131" s="52">
        <v>1166</v>
      </c>
      <c r="S131" s="52">
        <v>1585</v>
      </c>
      <c r="T131" s="52">
        <v>2384</v>
      </c>
      <c r="U131" s="52">
        <v>2824</v>
      </c>
      <c r="V131" s="52">
        <v>2220</v>
      </c>
      <c r="W131" s="52">
        <v>1837</v>
      </c>
      <c r="X131" s="52">
        <v>2196</v>
      </c>
      <c r="Y131" s="52">
        <v>1434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3</v>
      </c>
      <c r="E132" s="52">
        <v>0</v>
      </c>
      <c r="F132" s="52">
        <v>6</v>
      </c>
      <c r="G132" s="52">
        <v>3</v>
      </c>
      <c r="H132" s="52">
        <v>3</v>
      </c>
      <c r="I132" s="52">
        <v>3</v>
      </c>
      <c r="J132" s="52">
        <v>6</v>
      </c>
      <c r="K132" s="52">
        <v>20</v>
      </c>
      <c r="L132" s="52">
        <v>15</v>
      </c>
      <c r="M132" s="52">
        <v>6</v>
      </c>
      <c r="N132" s="52">
        <v>11</v>
      </c>
      <c r="O132" s="52">
        <v>11</v>
      </c>
      <c r="P132" s="52">
        <v>7</v>
      </c>
      <c r="Q132" s="52">
        <v>0</v>
      </c>
      <c r="R132" s="52">
        <v>0</v>
      </c>
      <c r="S132" s="52">
        <v>1</v>
      </c>
      <c r="T132" s="52">
        <v>13</v>
      </c>
      <c r="U132" s="52">
        <v>15</v>
      </c>
      <c r="V132" s="52">
        <v>3</v>
      </c>
      <c r="W132" s="52">
        <v>10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1109</v>
      </c>
      <c r="D135" s="52">
        <v>985</v>
      </c>
      <c r="E135" s="52">
        <v>978</v>
      </c>
      <c r="F135" s="52">
        <v>1260</v>
      </c>
      <c r="G135" s="52">
        <v>1129</v>
      </c>
      <c r="H135" s="52">
        <v>1892</v>
      </c>
      <c r="I135" s="52">
        <v>763</v>
      </c>
      <c r="J135" s="52">
        <v>838</v>
      </c>
      <c r="K135" s="52">
        <v>882</v>
      </c>
      <c r="L135" s="52">
        <v>988</v>
      </c>
      <c r="M135" s="52">
        <v>215</v>
      </c>
      <c r="N135" s="52">
        <v>0</v>
      </c>
      <c r="O135" s="52">
        <v>0</v>
      </c>
      <c r="P135" s="52">
        <v>0</v>
      </c>
      <c r="Q135" s="52">
        <v>1554</v>
      </c>
      <c r="R135" s="52">
        <v>1581</v>
      </c>
      <c r="S135" s="52">
        <v>584</v>
      </c>
      <c r="T135" s="52">
        <v>0</v>
      </c>
      <c r="U135" s="52">
        <v>1</v>
      </c>
      <c r="V135" s="52">
        <v>0</v>
      </c>
      <c r="W135" s="52">
        <v>0</v>
      </c>
      <c r="X135" s="52">
        <v>23</v>
      </c>
      <c r="Y135" s="52">
        <v>152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383</v>
      </c>
      <c r="D136" s="52">
        <v>321</v>
      </c>
      <c r="E136" s="52">
        <v>327</v>
      </c>
      <c r="F136" s="52">
        <v>363</v>
      </c>
      <c r="G136" s="52">
        <v>347</v>
      </c>
      <c r="H136" s="52">
        <v>475</v>
      </c>
      <c r="I136" s="52">
        <v>266</v>
      </c>
      <c r="J136" s="52">
        <v>250</v>
      </c>
      <c r="K136" s="52">
        <v>708</v>
      </c>
      <c r="L136" s="52">
        <v>411</v>
      </c>
      <c r="M136" s="52">
        <v>127</v>
      </c>
      <c r="N136" s="52">
        <v>0</v>
      </c>
      <c r="O136" s="52">
        <v>0</v>
      </c>
      <c r="P136" s="52">
        <v>0</v>
      </c>
      <c r="Q136" s="52">
        <v>578</v>
      </c>
      <c r="R136" s="52">
        <v>762</v>
      </c>
      <c r="S136" s="52">
        <v>332</v>
      </c>
      <c r="T136" s="52">
        <v>0</v>
      </c>
      <c r="U136" s="52">
        <v>0</v>
      </c>
      <c r="V136" s="52">
        <v>0</v>
      </c>
      <c r="W136" s="52">
        <v>0</v>
      </c>
      <c r="X136" s="52">
        <v>6</v>
      </c>
      <c r="Y136" s="52">
        <v>45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1067</v>
      </c>
      <c r="D140" s="52">
        <v>719</v>
      </c>
      <c r="E140" s="52">
        <v>661</v>
      </c>
      <c r="F140" s="52">
        <v>952</v>
      </c>
      <c r="G140" s="52">
        <v>977</v>
      </c>
      <c r="H140" s="52">
        <v>1291</v>
      </c>
      <c r="I140" s="52">
        <v>986</v>
      </c>
      <c r="J140" s="52">
        <v>1465</v>
      </c>
      <c r="K140" s="52">
        <v>2230</v>
      </c>
      <c r="L140" s="52">
        <v>1716</v>
      </c>
      <c r="M140" s="52">
        <v>765</v>
      </c>
      <c r="N140" s="52">
        <v>709</v>
      </c>
      <c r="O140" s="52">
        <v>656</v>
      </c>
      <c r="P140" s="52">
        <v>412</v>
      </c>
      <c r="Q140" s="52">
        <v>906</v>
      </c>
      <c r="R140" s="52">
        <v>1169</v>
      </c>
      <c r="S140" s="52">
        <v>921</v>
      </c>
      <c r="T140" s="52">
        <v>727</v>
      </c>
      <c r="U140" s="52">
        <v>752</v>
      </c>
      <c r="V140" s="52">
        <v>596</v>
      </c>
      <c r="W140" s="52">
        <v>432</v>
      </c>
      <c r="X140" s="52">
        <v>411</v>
      </c>
      <c r="Y140" s="52">
        <v>334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1731</v>
      </c>
      <c r="D141" s="36">
        <v>1364</v>
      </c>
      <c r="E141" s="36">
        <v>1453</v>
      </c>
      <c r="F141" s="36">
        <v>2142</v>
      </c>
      <c r="G141" s="36">
        <v>1437</v>
      </c>
      <c r="H141" s="36">
        <v>2382</v>
      </c>
      <c r="I141" s="36">
        <v>1442</v>
      </c>
      <c r="J141" s="36">
        <v>2065</v>
      </c>
      <c r="K141" s="36">
        <v>1830</v>
      </c>
      <c r="L141" s="36">
        <v>2440</v>
      </c>
      <c r="M141" s="36">
        <v>1224</v>
      </c>
      <c r="N141" s="36">
        <v>1626</v>
      </c>
      <c r="O141" s="36">
        <v>1406</v>
      </c>
      <c r="P141" s="36">
        <v>873</v>
      </c>
      <c r="Q141" s="36">
        <v>2050</v>
      </c>
      <c r="R141" s="36">
        <v>2340</v>
      </c>
      <c r="S141" s="36">
        <v>1581</v>
      </c>
      <c r="T141" s="36">
        <v>1670</v>
      </c>
      <c r="U141" s="36">
        <v>2088</v>
      </c>
      <c r="V141" s="36">
        <v>1627</v>
      </c>
      <c r="W141" s="36">
        <v>1415</v>
      </c>
      <c r="X141" s="36">
        <v>1814</v>
      </c>
      <c r="Y141" s="36">
        <v>1297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106</v>
      </c>
      <c r="D145" s="52">
        <v>225</v>
      </c>
      <c r="E145" s="52">
        <v>319</v>
      </c>
      <c r="F145" s="52">
        <v>527</v>
      </c>
      <c r="G145" s="52">
        <v>631</v>
      </c>
      <c r="H145" s="52">
        <v>1114</v>
      </c>
      <c r="I145" s="52">
        <v>1005</v>
      </c>
      <c r="J145" s="52">
        <v>1284</v>
      </c>
      <c r="K145" s="52">
        <v>1826</v>
      </c>
      <c r="L145" s="52">
        <v>2507</v>
      </c>
      <c r="M145" s="52">
        <v>2276</v>
      </c>
      <c r="N145" s="52">
        <v>3495</v>
      </c>
      <c r="O145" s="52">
        <v>3161</v>
      </c>
      <c r="P145" s="52">
        <v>5681</v>
      </c>
      <c r="Q145" s="52">
        <v>5366</v>
      </c>
      <c r="R145" s="52">
        <v>4866</v>
      </c>
      <c r="S145" s="52">
        <v>3042</v>
      </c>
      <c r="T145" s="52">
        <v>3276</v>
      </c>
      <c r="U145" s="52">
        <v>4282</v>
      </c>
      <c r="V145" s="52">
        <v>3720</v>
      </c>
      <c r="W145" s="52">
        <v>3781</v>
      </c>
      <c r="X145" s="52">
        <v>6511</v>
      </c>
      <c r="Y145" s="52">
        <v>3917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13</v>
      </c>
      <c r="D147" s="52">
        <v>34</v>
      </c>
      <c r="E147" s="52">
        <v>57</v>
      </c>
      <c r="F147" s="52">
        <v>111</v>
      </c>
      <c r="G147" s="52">
        <v>160</v>
      </c>
      <c r="H147" s="52">
        <v>330</v>
      </c>
      <c r="I147" s="52">
        <v>385</v>
      </c>
      <c r="J147" s="52">
        <v>613</v>
      </c>
      <c r="K147" s="52">
        <v>995</v>
      </c>
      <c r="L147" s="52">
        <v>1636</v>
      </c>
      <c r="M147" s="52">
        <v>1756</v>
      </c>
      <c r="N147" s="52">
        <v>2767</v>
      </c>
      <c r="O147" s="52">
        <v>2534</v>
      </c>
      <c r="P147" s="52">
        <v>4572</v>
      </c>
      <c r="Q147" s="52">
        <v>4373</v>
      </c>
      <c r="R147" s="52">
        <v>3995</v>
      </c>
      <c r="S147" s="52">
        <v>2520</v>
      </c>
      <c r="T147" s="52">
        <v>2791</v>
      </c>
      <c r="U147" s="52">
        <v>3706</v>
      </c>
      <c r="V147" s="52">
        <v>3222</v>
      </c>
      <c r="W147" s="52">
        <v>3377</v>
      </c>
      <c r="X147" s="52">
        <v>5867</v>
      </c>
      <c r="Y147" s="52">
        <v>3497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15</v>
      </c>
      <c r="D149" s="52">
        <v>27</v>
      </c>
      <c r="E149" s="52">
        <v>27</v>
      </c>
      <c r="F149" s="52">
        <v>34</v>
      </c>
      <c r="G149" s="52">
        <v>47</v>
      </c>
      <c r="H149" s="52">
        <v>62</v>
      </c>
      <c r="I149" s="52">
        <v>72</v>
      </c>
      <c r="J149" s="52">
        <v>103</v>
      </c>
      <c r="K149" s="52">
        <v>127</v>
      </c>
      <c r="L149" s="52">
        <v>144</v>
      </c>
      <c r="M149" s="52">
        <v>121</v>
      </c>
      <c r="N149" s="52">
        <v>114</v>
      </c>
      <c r="O149" s="52">
        <v>112</v>
      </c>
      <c r="P149" s="52">
        <v>277</v>
      </c>
      <c r="Q149" s="52">
        <v>365</v>
      </c>
      <c r="R149" s="52">
        <v>368</v>
      </c>
      <c r="S149" s="52">
        <v>187</v>
      </c>
      <c r="T149" s="52">
        <v>163</v>
      </c>
      <c r="U149" s="52">
        <v>137</v>
      </c>
      <c r="V149" s="52">
        <v>144</v>
      </c>
      <c r="W149" s="52">
        <v>259</v>
      </c>
      <c r="X149" s="52">
        <v>545</v>
      </c>
      <c r="Y149" s="52">
        <v>297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1</v>
      </c>
      <c r="M150" s="52">
        <v>1</v>
      </c>
      <c r="N150" s="52">
        <v>1</v>
      </c>
      <c r="O150" s="52">
        <v>0</v>
      </c>
      <c r="P150" s="52">
        <v>0</v>
      </c>
      <c r="Q150" s="52">
        <v>3</v>
      </c>
      <c r="R150" s="52">
        <v>2</v>
      </c>
      <c r="S150" s="52">
        <v>2</v>
      </c>
      <c r="T150" s="52">
        <v>1</v>
      </c>
      <c r="U150" s="52">
        <v>1</v>
      </c>
      <c r="V150" s="52">
        <v>0</v>
      </c>
      <c r="W150" s="52">
        <v>0</v>
      </c>
      <c r="X150" s="52">
        <v>2</v>
      </c>
      <c r="Y150" s="52">
        <v>1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68</v>
      </c>
      <c r="D153" s="52">
        <v>149</v>
      </c>
      <c r="E153" s="52">
        <v>219</v>
      </c>
      <c r="F153" s="52">
        <v>383</v>
      </c>
      <c r="G153" s="52">
        <v>447</v>
      </c>
      <c r="H153" s="52">
        <v>841</v>
      </c>
      <c r="I153" s="52">
        <v>692</v>
      </c>
      <c r="J153" s="52">
        <v>909</v>
      </c>
      <c r="K153" s="52">
        <v>942</v>
      </c>
      <c r="L153" s="52">
        <v>1669</v>
      </c>
      <c r="M153" s="52">
        <v>1353</v>
      </c>
      <c r="N153" s="52">
        <v>2079</v>
      </c>
      <c r="O153" s="52">
        <v>2136</v>
      </c>
      <c r="P153" s="52">
        <v>3682</v>
      </c>
      <c r="Q153" s="52">
        <v>3643</v>
      </c>
      <c r="R153" s="52">
        <v>3034</v>
      </c>
      <c r="S153" s="52">
        <v>1819</v>
      </c>
      <c r="T153" s="52">
        <v>2067</v>
      </c>
      <c r="U153" s="52">
        <v>2955</v>
      </c>
      <c r="V153" s="52">
        <v>2763</v>
      </c>
      <c r="W153" s="52">
        <v>2351</v>
      </c>
      <c r="X153" s="52">
        <v>4731</v>
      </c>
      <c r="Y153" s="52">
        <v>2792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23</v>
      </c>
      <c r="D154" s="52">
        <v>49</v>
      </c>
      <c r="E154" s="52">
        <v>73</v>
      </c>
      <c r="F154" s="52">
        <v>110</v>
      </c>
      <c r="G154" s="52">
        <v>137</v>
      </c>
      <c r="H154" s="52">
        <v>211</v>
      </c>
      <c r="I154" s="52">
        <v>241</v>
      </c>
      <c r="J154" s="52">
        <v>272</v>
      </c>
      <c r="K154" s="52">
        <v>756</v>
      </c>
      <c r="L154" s="52">
        <v>693</v>
      </c>
      <c r="M154" s="52">
        <v>801</v>
      </c>
      <c r="N154" s="52">
        <v>1301</v>
      </c>
      <c r="O154" s="52">
        <v>913</v>
      </c>
      <c r="P154" s="52">
        <v>1722</v>
      </c>
      <c r="Q154" s="52">
        <v>1355</v>
      </c>
      <c r="R154" s="52">
        <v>1462</v>
      </c>
      <c r="S154" s="52">
        <v>1034</v>
      </c>
      <c r="T154" s="52">
        <v>1045</v>
      </c>
      <c r="U154" s="52">
        <v>1189</v>
      </c>
      <c r="V154" s="52">
        <v>813</v>
      </c>
      <c r="W154" s="52">
        <v>1171</v>
      </c>
      <c r="X154" s="52">
        <v>1233</v>
      </c>
      <c r="Y154" s="52">
        <v>827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40</v>
      </c>
      <c r="D158" s="52">
        <v>78</v>
      </c>
      <c r="E158" s="52">
        <v>100</v>
      </c>
      <c r="F158" s="52">
        <v>162</v>
      </c>
      <c r="G158" s="52">
        <v>255</v>
      </c>
      <c r="H158" s="52">
        <v>392</v>
      </c>
      <c r="I158" s="52">
        <v>408</v>
      </c>
      <c r="J158" s="52">
        <v>533</v>
      </c>
      <c r="K158" s="52">
        <v>1003</v>
      </c>
      <c r="L158" s="52">
        <v>1035</v>
      </c>
      <c r="M158" s="52">
        <v>875</v>
      </c>
      <c r="N158" s="52">
        <v>1062</v>
      </c>
      <c r="O158" s="52">
        <v>1005</v>
      </c>
      <c r="P158" s="52">
        <v>1822</v>
      </c>
      <c r="Q158" s="52">
        <v>1644</v>
      </c>
      <c r="R158" s="52">
        <v>1621</v>
      </c>
      <c r="S158" s="52">
        <v>1120</v>
      </c>
      <c r="T158" s="52">
        <v>994</v>
      </c>
      <c r="U158" s="52">
        <v>1134</v>
      </c>
      <c r="V158" s="52">
        <v>998</v>
      </c>
      <c r="W158" s="52">
        <v>885</v>
      </c>
      <c r="X158" s="52">
        <v>1203</v>
      </c>
      <c r="Y158" s="52">
        <v>801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66</v>
      </c>
      <c r="D159" s="36">
        <v>147</v>
      </c>
      <c r="E159" s="36">
        <v>219</v>
      </c>
      <c r="F159" s="36">
        <v>365</v>
      </c>
      <c r="G159" s="36">
        <v>376</v>
      </c>
      <c r="H159" s="36">
        <v>722</v>
      </c>
      <c r="I159" s="36">
        <v>597</v>
      </c>
      <c r="J159" s="36">
        <v>751</v>
      </c>
      <c r="K159" s="36">
        <v>823</v>
      </c>
      <c r="L159" s="36">
        <v>1472</v>
      </c>
      <c r="M159" s="36">
        <v>1401</v>
      </c>
      <c r="N159" s="36">
        <v>2433</v>
      </c>
      <c r="O159" s="36">
        <v>2156</v>
      </c>
      <c r="P159" s="36">
        <v>3859</v>
      </c>
      <c r="Q159" s="36">
        <v>3722</v>
      </c>
      <c r="R159" s="36">
        <v>3245</v>
      </c>
      <c r="S159" s="36">
        <v>1922</v>
      </c>
      <c r="T159" s="36">
        <v>2282</v>
      </c>
      <c r="U159" s="36">
        <v>3148</v>
      </c>
      <c r="V159" s="36">
        <v>2722</v>
      </c>
      <c r="W159" s="36">
        <v>2896</v>
      </c>
      <c r="X159" s="36">
        <v>5308</v>
      </c>
      <c r="Y159" s="36">
        <v>3116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485</v>
      </c>
      <c r="D163" s="52">
        <v>864</v>
      </c>
      <c r="E163" s="52">
        <v>668</v>
      </c>
      <c r="F163" s="52">
        <v>445</v>
      </c>
      <c r="G163" s="52">
        <v>177</v>
      </c>
      <c r="H163" s="52">
        <v>512</v>
      </c>
      <c r="I163" s="52">
        <v>387</v>
      </c>
      <c r="J163" s="52">
        <v>817</v>
      </c>
      <c r="K163" s="52">
        <v>759</v>
      </c>
      <c r="L163" s="52">
        <v>498</v>
      </c>
      <c r="M163" s="52">
        <v>149</v>
      </c>
      <c r="N163" s="52">
        <v>608</v>
      </c>
      <c r="O163" s="52">
        <v>604</v>
      </c>
      <c r="P163" s="52">
        <v>1011</v>
      </c>
      <c r="Q163" s="52">
        <v>668</v>
      </c>
      <c r="R163" s="52">
        <v>813</v>
      </c>
      <c r="S163" s="52">
        <v>1001</v>
      </c>
      <c r="T163" s="52">
        <v>1173</v>
      </c>
      <c r="U163" s="52">
        <v>2970</v>
      </c>
      <c r="V163" s="52">
        <v>2047</v>
      </c>
      <c r="W163" s="52">
        <v>2408</v>
      </c>
      <c r="X163" s="52">
        <v>3976</v>
      </c>
      <c r="Y163" s="52">
        <v>7762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59</v>
      </c>
      <c r="D165" s="52">
        <v>130</v>
      </c>
      <c r="E165" s="52">
        <v>118</v>
      </c>
      <c r="F165" s="52">
        <v>92</v>
      </c>
      <c r="G165" s="52">
        <v>45</v>
      </c>
      <c r="H165" s="52">
        <v>150</v>
      </c>
      <c r="I165" s="52">
        <v>147</v>
      </c>
      <c r="J165" s="52">
        <v>387</v>
      </c>
      <c r="K165" s="52">
        <v>411</v>
      </c>
      <c r="L165" s="52">
        <v>323</v>
      </c>
      <c r="M165" s="52">
        <v>115</v>
      </c>
      <c r="N165" s="52">
        <v>481</v>
      </c>
      <c r="O165" s="52">
        <v>483</v>
      </c>
      <c r="P165" s="52">
        <v>503</v>
      </c>
      <c r="Q165" s="52">
        <v>383</v>
      </c>
      <c r="R165" s="52">
        <v>583</v>
      </c>
      <c r="S165" s="52">
        <v>821</v>
      </c>
      <c r="T165" s="52">
        <v>978</v>
      </c>
      <c r="U165" s="52">
        <v>2506</v>
      </c>
      <c r="V165" s="52">
        <v>1735</v>
      </c>
      <c r="W165" s="52">
        <v>2084</v>
      </c>
      <c r="X165" s="52">
        <v>3471</v>
      </c>
      <c r="Y165" s="52">
        <v>6772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67</v>
      </c>
      <c r="D167" s="52">
        <v>103</v>
      </c>
      <c r="E167" s="52">
        <v>57</v>
      </c>
      <c r="F167" s="52">
        <v>29</v>
      </c>
      <c r="G167" s="52">
        <v>13</v>
      </c>
      <c r="H167" s="52">
        <v>28</v>
      </c>
      <c r="I167" s="52">
        <v>28</v>
      </c>
      <c r="J167" s="52">
        <v>66</v>
      </c>
      <c r="K167" s="52">
        <v>53</v>
      </c>
      <c r="L167" s="52">
        <v>29</v>
      </c>
      <c r="M167" s="52">
        <v>8</v>
      </c>
      <c r="N167" s="52">
        <v>20</v>
      </c>
      <c r="O167" s="52">
        <v>21</v>
      </c>
      <c r="P167" s="52">
        <v>49</v>
      </c>
      <c r="Q167" s="52">
        <v>46</v>
      </c>
      <c r="R167" s="52">
        <v>62</v>
      </c>
      <c r="S167" s="52">
        <v>61</v>
      </c>
      <c r="T167" s="52">
        <v>59</v>
      </c>
      <c r="U167" s="52">
        <v>95</v>
      </c>
      <c r="V167" s="52">
        <v>79</v>
      </c>
      <c r="W167" s="52">
        <v>165</v>
      </c>
      <c r="X167" s="52">
        <v>333</v>
      </c>
      <c r="Y167" s="52">
        <v>587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1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1</v>
      </c>
      <c r="V168" s="52">
        <v>0</v>
      </c>
      <c r="W168" s="52">
        <v>0</v>
      </c>
      <c r="X168" s="52">
        <v>1</v>
      </c>
      <c r="Y168" s="52">
        <v>3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311</v>
      </c>
      <c r="D171" s="52">
        <v>573</v>
      </c>
      <c r="E171" s="52">
        <v>458</v>
      </c>
      <c r="F171" s="52">
        <v>323</v>
      </c>
      <c r="G171" s="52">
        <v>125</v>
      </c>
      <c r="H171" s="52">
        <v>387</v>
      </c>
      <c r="I171" s="52">
        <v>266</v>
      </c>
      <c r="J171" s="52">
        <v>578</v>
      </c>
      <c r="K171" s="52">
        <v>392</v>
      </c>
      <c r="L171" s="52">
        <v>331</v>
      </c>
      <c r="M171" s="52">
        <v>89</v>
      </c>
      <c r="N171" s="52">
        <v>362</v>
      </c>
      <c r="O171" s="52">
        <v>408</v>
      </c>
      <c r="P171" s="52">
        <v>656</v>
      </c>
      <c r="Q171" s="52">
        <v>453</v>
      </c>
      <c r="R171" s="52">
        <v>507</v>
      </c>
      <c r="S171" s="52">
        <v>599</v>
      </c>
      <c r="T171" s="52">
        <v>740</v>
      </c>
      <c r="U171" s="52">
        <v>2050</v>
      </c>
      <c r="V171" s="52">
        <v>1521</v>
      </c>
      <c r="W171" s="52">
        <v>1497</v>
      </c>
      <c r="X171" s="52">
        <v>2889</v>
      </c>
      <c r="Y171" s="52">
        <v>5533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107</v>
      </c>
      <c r="D172" s="52">
        <v>187</v>
      </c>
      <c r="E172" s="52">
        <v>153</v>
      </c>
      <c r="F172" s="52">
        <v>93</v>
      </c>
      <c r="G172" s="52">
        <v>39</v>
      </c>
      <c r="H172" s="52">
        <v>97</v>
      </c>
      <c r="I172" s="52">
        <v>93</v>
      </c>
      <c r="J172" s="52">
        <v>173</v>
      </c>
      <c r="K172" s="52">
        <v>314</v>
      </c>
      <c r="L172" s="52">
        <v>138</v>
      </c>
      <c r="M172" s="52">
        <v>52</v>
      </c>
      <c r="N172" s="52">
        <v>226</v>
      </c>
      <c r="O172" s="52">
        <v>175</v>
      </c>
      <c r="P172" s="52">
        <v>306</v>
      </c>
      <c r="Q172" s="52">
        <v>169</v>
      </c>
      <c r="R172" s="52">
        <v>244</v>
      </c>
      <c r="S172" s="52">
        <v>340</v>
      </c>
      <c r="T172" s="52">
        <v>374</v>
      </c>
      <c r="U172" s="52">
        <v>824</v>
      </c>
      <c r="V172" s="52">
        <v>447</v>
      </c>
      <c r="W172" s="52">
        <v>746</v>
      </c>
      <c r="X172" s="52">
        <v>753</v>
      </c>
      <c r="Y172" s="52">
        <v>1639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185</v>
      </c>
      <c r="D176" s="52">
        <v>298</v>
      </c>
      <c r="E176" s="52">
        <v>209</v>
      </c>
      <c r="F176" s="52">
        <v>137</v>
      </c>
      <c r="G176" s="52">
        <v>72</v>
      </c>
      <c r="H176" s="52">
        <v>180</v>
      </c>
      <c r="I176" s="52">
        <v>157</v>
      </c>
      <c r="J176" s="52">
        <v>339</v>
      </c>
      <c r="K176" s="52">
        <v>417</v>
      </c>
      <c r="L176" s="52">
        <v>206</v>
      </c>
      <c r="M176" s="52">
        <v>57</v>
      </c>
      <c r="N176" s="52">
        <v>185</v>
      </c>
      <c r="O176" s="52">
        <v>192</v>
      </c>
      <c r="P176" s="52">
        <v>324</v>
      </c>
      <c r="Q176" s="52">
        <v>205</v>
      </c>
      <c r="R176" s="52">
        <v>271</v>
      </c>
      <c r="S176" s="52">
        <v>369</v>
      </c>
      <c r="T176" s="52">
        <v>356</v>
      </c>
      <c r="U176" s="52">
        <v>787</v>
      </c>
      <c r="V176" s="52">
        <v>549</v>
      </c>
      <c r="W176" s="52">
        <v>564</v>
      </c>
      <c r="X176" s="52">
        <v>734</v>
      </c>
      <c r="Y176" s="52">
        <v>1587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300</v>
      </c>
      <c r="D177" s="36">
        <v>566</v>
      </c>
      <c r="E177" s="36">
        <v>459</v>
      </c>
      <c r="F177" s="36">
        <v>308</v>
      </c>
      <c r="G177" s="36">
        <v>105</v>
      </c>
      <c r="H177" s="36">
        <v>332</v>
      </c>
      <c r="I177" s="36">
        <v>230</v>
      </c>
      <c r="J177" s="36">
        <v>478</v>
      </c>
      <c r="K177" s="36">
        <v>342</v>
      </c>
      <c r="L177" s="36">
        <v>292</v>
      </c>
      <c r="M177" s="36">
        <v>92</v>
      </c>
      <c r="N177" s="36">
        <v>423</v>
      </c>
      <c r="O177" s="36">
        <v>412</v>
      </c>
      <c r="P177" s="36">
        <v>687</v>
      </c>
      <c r="Q177" s="36">
        <v>463</v>
      </c>
      <c r="R177" s="36">
        <v>542</v>
      </c>
      <c r="S177" s="36">
        <v>632</v>
      </c>
      <c r="T177" s="36">
        <v>817</v>
      </c>
      <c r="U177" s="36">
        <v>2183</v>
      </c>
      <c r="V177" s="36">
        <v>1498</v>
      </c>
      <c r="W177" s="36">
        <v>1844</v>
      </c>
      <c r="X177" s="36">
        <v>3242</v>
      </c>
      <c r="Y177" s="36">
        <v>6175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1128</v>
      </c>
      <c r="D26" s="52">
        <v>1054</v>
      </c>
      <c r="E26" s="52">
        <v>961</v>
      </c>
      <c r="F26" s="52">
        <v>800</v>
      </c>
      <c r="G26" s="52">
        <v>0</v>
      </c>
      <c r="H26" s="52">
        <v>0</v>
      </c>
      <c r="I26" s="52">
        <v>348</v>
      </c>
      <c r="J26" s="52">
        <v>753</v>
      </c>
      <c r="K26" s="52">
        <v>565</v>
      </c>
      <c r="L26" s="52">
        <v>638</v>
      </c>
      <c r="M26" s="52">
        <v>1000</v>
      </c>
      <c r="N26" s="52">
        <v>499</v>
      </c>
      <c r="O26" s="52">
        <v>907</v>
      </c>
      <c r="P26" s="52">
        <v>230</v>
      </c>
      <c r="Q26" s="52">
        <v>507</v>
      </c>
      <c r="R26" s="52">
        <v>761</v>
      </c>
      <c r="S26" s="52">
        <v>879</v>
      </c>
      <c r="T26" s="52">
        <v>800</v>
      </c>
      <c r="U26" s="52">
        <v>0</v>
      </c>
      <c r="V26" s="52">
        <v>374</v>
      </c>
      <c r="W26" s="52">
        <v>119</v>
      </c>
      <c r="X26" s="52">
        <v>1254</v>
      </c>
      <c r="Y26" s="52">
        <v>912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73</v>
      </c>
      <c r="D29" s="52">
        <v>86</v>
      </c>
      <c r="E29" s="52">
        <v>93</v>
      </c>
      <c r="F29" s="52">
        <v>98</v>
      </c>
      <c r="G29" s="52">
        <v>107</v>
      </c>
      <c r="H29" s="52">
        <v>60</v>
      </c>
      <c r="I29" s="52">
        <v>17</v>
      </c>
      <c r="J29" s="52">
        <v>49</v>
      </c>
      <c r="K29" s="52">
        <v>148</v>
      </c>
      <c r="L29" s="52">
        <v>224</v>
      </c>
      <c r="M29" s="52">
        <v>240</v>
      </c>
      <c r="N29" s="52">
        <v>286</v>
      </c>
      <c r="O29" s="52">
        <v>331</v>
      </c>
      <c r="P29" s="52">
        <v>293</v>
      </c>
      <c r="Q29" s="52">
        <v>322</v>
      </c>
      <c r="R29" s="52">
        <v>522</v>
      </c>
      <c r="S29" s="52">
        <v>653</v>
      </c>
      <c r="T29" s="52">
        <v>570</v>
      </c>
      <c r="U29" s="52">
        <v>525</v>
      </c>
      <c r="V29" s="52">
        <v>175</v>
      </c>
      <c r="W29" s="52">
        <v>418</v>
      </c>
      <c r="X29" s="52">
        <v>353</v>
      </c>
      <c r="Y29" s="52">
        <v>953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348</v>
      </c>
      <c r="D31" s="52">
        <f>RES_hhdet_in!D31-RES_hhdet_in_new!D31</f>
        <v>295</v>
      </c>
      <c r="E31" s="52">
        <f>RES_hhdet_in!E31-RES_hhdet_in_new!E31</f>
        <v>205</v>
      </c>
      <c r="F31" s="52">
        <f>RES_hhdet_in!F31-RES_hhdet_in_new!F31</f>
        <v>152</v>
      </c>
      <c r="G31" s="52">
        <f>RES_hhdet_in!G31-RES_hhdet_in_new!G31</f>
        <v>101</v>
      </c>
      <c r="H31" s="52">
        <f>RES_hhdet_in!H31-RES_hhdet_in_new!H31</f>
        <v>99</v>
      </c>
      <c r="I31" s="52">
        <f>RES_hhdet_in!I31-RES_hhdet_in_new!I31</f>
        <v>120</v>
      </c>
      <c r="J31" s="52">
        <f>RES_hhdet_in!J31-RES_hhdet_in_new!J31</f>
        <v>140</v>
      </c>
      <c r="K31" s="52">
        <f>RES_hhdet_in!K31-RES_hhdet_in_new!K31</f>
        <v>134</v>
      </c>
      <c r="L31" s="52">
        <f>RES_hhdet_in!L31-RES_hhdet_in_new!L31</f>
        <v>99</v>
      </c>
      <c r="M31" s="52">
        <f>RES_hhdet_in!M31-RES_hhdet_in_new!M31</f>
        <v>96</v>
      </c>
      <c r="N31" s="52">
        <f>RES_hhdet_in!N31-RES_hhdet_in_new!N31</f>
        <v>33</v>
      </c>
      <c r="O31" s="52">
        <f>RES_hhdet_in!O31-RES_hhdet_in_new!O31</f>
        <v>44</v>
      </c>
      <c r="P31" s="52">
        <f>RES_hhdet_in!P31-RES_hhdet_in_new!P31</f>
        <v>39</v>
      </c>
      <c r="Q31" s="52">
        <f>RES_hhdet_in!Q31-RES_hhdet_in_new!Q31</f>
        <v>98</v>
      </c>
      <c r="R31" s="52">
        <f>RES_hhdet_in!R31-RES_hhdet_in_new!R31</f>
        <v>147</v>
      </c>
      <c r="S31" s="52">
        <f>RES_hhdet_in!S31-RES_hhdet_in_new!S31</f>
        <v>121</v>
      </c>
      <c r="T31" s="52">
        <f>RES_hhdet_in!T31-RES_hhdet_in_new!T31</f>
        <v>93</v>
      </c>
      <c r="U31" s="52">
        <f>RES_hhdet_in!U31-RES_hhdet_in_new!U31</f>
        <v>28</v>
      </c>
      <c r="V31" s="52">
        <f>RES_hhdet_in!V31-RES_hhdet_in_new!V31</f>
        <v>41</v>
      </c>
      <c r="W31" s="52">
        <f>RES_hhdet_in!W31-RES_hhdet_in_new!W31</f>
        <v>67</v>
      </c>
      <c r="X31" s="52">
        <f>RES_hhdet_in!X31-RES_hhdet_in_new!X31</f>
        <v>183</v>
      </c>
      <c r="Y31" s="52">
        <f>RES_hhdet_in!Y31-RES_hhdet_in_new!Y31</f>
        <v>144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2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1619</v>
      </c>
      <c r="D35" s="52">
        <f>RES_hhdet_in!D35-RES_hhdet_in_new!D35</f>
        <v>1632</v>
      </c>
      <c r="E35" s="52">
        <f>RES_hhdet_in!E35-RES_hhdet_in_new!E35</f>
        <v>1650</v>
      </c>
      <c r="F35" s="52">
        <f>RES_hhdet_in!F35-RES_hhdet_in_new!F35</f>
        <v>1708</v>
      </c>
      <c r="G35" s="52">
        <f>RES_hhdet_in!G35-RES_hhdet_in_new!G35</f>
        <v>964</v>
      </c>
      <c r="H35" s="52">
        <f>RES_hhdet_in!H35-RES_hhdet_in_new!H35</f>
        <v>1327</v>
      </c>
      <c r="I35" s="52">
        <f>RES_hhdet_in!I35-RES_hhdet_in_new!I35</f>
        <v>1165</v>
      </c>
      <c r="J35" s="52">
        <f>RES_hhdet_in!J35-RES_hhdet_in_new!J35</f>
        <v>1230</v>
      </c>
      <c r="K35" s="52">
        <f>RES_hhdet_in!K35-RES_hhdet_in_new!K35</f>
        <v>1000</v>
      </c>
      <c r="L35" s="52">
        <f>RES_hhdet_in!L35-RES_hhdet_in_new!L35</f>
        <v>1172</v>
      </c>
      <c r="M35" s="52">
        <f>RES_hhdet_in!M35-RES_hhdet_in_new!M35</f>
        <v>1092</v>
      </c>
      <c r="N35" s="52">
        <f>RES_hhdet_in!N35-RES_hhdet_in_new!N35</f>
        <v>637</v>
      </c>
      <c r="O35" s="52">
        <f>RES_hhdet_in!O35-RES_hhdet_in_new!O35</f>
        <v>846</v>
      </c>
      <c r="P35" s="52">
        <f>RES_hhdet_in!P35-RES_hhdet_in_new!P35</f>
        <v>556</v>
      </c>
      <c r="Q35" s="52">
        <f>RES_hhdet_in!Q35-RES_hhdet_in_new!Q35</f>
        <v>1046</v>
      </c>
      <c r="R35" s="52">
        <f>RES_hhdet_in!R35-RES_hhdet_in_new!R35</f>
        <v>1239</v>
      </c>
      <c r="S35" s="52">
        <f>RES_hhdet_in!S35-RES_hhdet_in_new!S35</f>
        <v>1230</v>
      </c>
      <c r="T35" s="52">
        <f>RES_hhdet_in!T35-RES_hhdet_in_new!T35</f>
        <v>1210</v>
      </c>
      <c r="U35" s="52">
        <f>RES_hhdet_in!U35-RES_hhdet_in_new!U35</f>
        <v>707</v>
      </c>
      <c r="V35" s="52">
        <f>RES_hhdet_in!V35-RES_hhdet_in_new!V35</f>
        <v>975</v>
      </c>
      <c r="W35" s="52">
        <f>RES_hhdet_in!W35-RES_hhdet_in_new!W35</f>
        <v>719</v>
      </c>
      <c r="X35" s="52">
        <f>RES_hhdet_in!X35-RES_hhdet_in_new!X35</f>
        <v>1574</v>
      </c>
      <c r="Y35" s="52">
        <f>RES_hhdet_in!Y35-RES_hhdet_in_new!Y35</f>
        <v>1445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560</v>
      </c>
      <c r="D36" s="52">
        <f>RES_hhdet_in!D36-RES_hhdet_in_new!D36</f>
        <v>531</v>
      </c>
      <c r="E36" s="52">
        <f>RES_hhdet_in!E36-RES_hhdet_in_new!E36</f>
        <v>551</v>
      </c>
      <c r="F36" s="52">
        <f>RES_hhdet_in!F36-RES_hhdet_in_new!F36</f>
        <v>492</v>
      </c>
      <c r="G36" s="52">
        <f>RES_hhdet_in!G36-RES_hhdet_in_new!G36</f>
        <v>296</v>
      </c>
      <c r="H36" s="52">
        <f>RES_hhdet_in!H36-RES_hhdet_in_new!H36</f>
        <v>332</v>
      </c>
      <c r="I36" s="52">
        <f>RES_hhdet_in!I36-RES_hhdet_in_new!I36</f>
        <v>405</v>
      </c>
      <c r="J36" s="52">
        <f>RES_hhdet_in!J36-RES_hhdet_in_new!J36</f>
        <v>365</v>
      </c>
      <c r="K36" s="52">
        <f>RES_hhdet_in!K36-RES_hhdet_in_new!K36</f>
        <v>799</v>
      </c>
      <c r="L36" s="52">
        <f>RES_hhdet_in!L36-RES_hhdet_in_new!L36</f>
        <v>483</v>
      </c>
      <c r="M36" s="52">
        <f>RES_hhdet_in!M36-RES_hhdet_in_new!M36</f>
        <v>643</v>
      </c>
      <c r="N36" s="52">
        <f>RES_hhdet_in!N36-RES_hhdet_in_new!N36</f>
        <v>395</v>
      </c>
      <c r="O36" s="52">
        <f>RES_hhdet_in!O36-RES_hhdet_in_new!O36</f>
        <v>359</v>
      </c>
      <c r="P36" s="52">
        <f>RES_hhdet_in!P36-RES_hhdet_in_new!P36</f>
        <v>254</v>
      </c>
      <c r="Q36" s="52">
        <f>RES_hhdet_in!Q36-RES_hhdet_in_new!Q36</f>
        <v>385</v>
      </c>
      <c r="R36" s="52">
        <f>RES_hhdet_in!R36-RES_hhdet_in_new!R36</f>
        <v>593</v>
      </c>
      <c r="S36" s="52">
        <f>RES_hhdet_in!S36-RES_hhdet_in_new!S36</f>
        <v>688</v>
      </c>
      <c r="T36" s="52">
        <f>RES_hhdet_in!T36-RES_hhdet_in_new!T36</f>
        <v>603</v>
      </c>
      <c r="U36" s="52">
        <f>RES_hhdet_in!U36-RES_hhdet_in_new!U36</f>
        <v>290</v>
      </c>
      <c r="V36" s="52">
        <f>RES_hhdet_in!V36-RES_hhdet_in_new!V36</f>
        <v>273</v>
      </c>
      <c r="W36" s="52">
        <f>RES_hhdet_in!W36-RES_hhdet_in_new!W36</f>
        <v>356</v>
      </c>
      <c r="X36" s="52">
        <f>RES_hhdet_in!X36-RES_hhdet_in_new!X36</f>
        <v>405</v>
      </c>
      <c r="Y36" s="52">
        <f>RES_hhdet_in!Y36-RES_hhdet_in_new!Y36</f>
        <v>414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963</v>
      </c>
      <c r="D40" s="52">
        <v>849</v>
      </c>
      <c r="E40" s="52">
        <v>754</v>
      </c>
      <c r="F40" s="52">
        <v>725</v>
      </c>
      <c r="G40" s="52">
        <v>550</v>
      </c>
      <c r="H40" s="52">
        <v>619</v>
      </c>
      <c r="I40" s="52">
        <v>685</v>
      </c>
      <c r="J40" s="52">
        <v>721</v>
      </c>
      <c r="K40" s="52">
        <v>1066</v>
      </c>
      <c r="L40" s="52">
        <v>724</v>
      </c>
      <c r="M40" s="52">
        <v>705</v>
      </c>
      <c r="N40" s="52">
        <v>322</v>
      </c>
      <c r="O40" s="52">
        <v>397</v>
      </c>
      <c r="P40" s="52">
        <v>271</v>
      </c>
      <c r="Q40" s="52">
        <v>467</v>
      </c>
      <c r="R40" s="52">
        <v>655</v>
      </c>
      <c r="S40" s="52">
        <v>746</v>
      </c>
      <c r="T40" s="52">
        <v>578</v>
      </c>
      <c r="U40" s="52">
        <v>279</v>
      </c>
      <c r="V40" s="52">
        <v>345</v>
      </c>
      <c r="W40" s="52">
        <v>255</v>
      </c>
      <c r="X40" s="52">
        <v>402</v>
      </c>
      <c r="Y40" s="52">
        <v>397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1564</v>
      </c>
      <c r="D41" s="36">
        <v>1611</v>
      </c>
      <c r="E41" s="36">
        <v>1654</v>
      </c>
      <c r="F41" s="36">
        <v>1628</v>
      </c>
      <c r="G41" s="36">
        <v>808</v>
      </c>
      <c r="H41" s="36">
        <v>1138</v>
      </c>
      <c r="I41" s="36">
        <v>1007</v>
      </c>
      <c r="J41" s="36">
        <v>1017</v>
      </c>
      <c r="K41" s="36">
        <v>870</v>
      </c>
      <c r="L41" s="36">
        <v>1034</v>
      </c>
      <c r="M41" s="36">
        <v>1128</v>
      </c>
      <c r="N41" s="36">
        <v>737</v>
      </c>
      <c r="O41" s="36">
        <v>855</v>
      </c>
      <c r="P41" s="36">
        <v>578</v>
      </c>
      <c r="Q41" s="36">
        <v>1063</v>
      </c>
      <c r="R41" s="36">
        <v>1328</v>
      </c>
      <c r="S41" s="36">
        <v>1294</v>
      </c>
      <c r="T41" s="36">
        <v>1330</v>
      </c>
      <c r="U41" s="36">
        <v>760</v>
      </c>
      <c r="V41" s="36">
        <v>935</v>
      </c>
      <c r="W41" s="36">
        <v>895</v>
      </c>
      <c r="X41" s="36">
        <v>1764</v>
      </c>
      <c r="Y41" s="36">
        <v>1594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11627</v>
      </c>
      <c r="D45" s="52">
        <v>10312</v>
      </c>
      <c r="E45" s="52">
        <v>13485</v>
      </c>
      <c r="F45" s="52">
        <v>8930</v>
      </c>
      <c r="G45" s="52">
        <v>0</v>
      </c>
      <c r="H45" s="52">
        <v>939</v>
      </c>
      <c r="I45" s="52">
        <v>0</v>
      </c>
      <c r="J45" s="52">
        <v>6954</v>
      </c>
      <c r="K45" s="52">
        <v>8011</v>
      </c>
      <c r="L45" s="52">
        <v>9267</v>
      </c>
      <c r="M45" s="52">
        <v>5140</v>
      </c>
      <c r="N45" s="52">
        <v>5443</v>
      </c>
      <c r="O45" s="52">
        <v>3191</v>
      </c>
      <c r="P45" s="52">
        <v>0</v>
      </c>
      <c r="Q45" s="52">
        <v>0</v>
      </c>
      <c r="R45" s="52">
        <v>0</v>
      </c>
      <c r="S45" s="52">
        <v>4926</v>
      </c>
      <c r="T45" s="52">
        <v>7845</v>
      </c>
      <c r="U45" s="52">
        <v>6628</v>
      </c>
      <c r="V45" s="52">
        <v>2781</v>
      </c>
      <c r="W45" s="52">
        <v>5525</v>
      </c>
      <c r="X45" s="52">
        <v>6101</v>
      </c>
      <c r="Y45" s="52">
        <v>8740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936</v>
      </c>
      <c r="D48" s="52">
        <v>1088</v>
      </c>
      <c r="E48" s="52">
        <v>964</v>
      </c>
      <c r="F48" s="52">
        <v>1169</v>
      </c>
      <c r="G48" s="52">
        <v>1396</v>
      </c>
      <c r="H48" s="52">
        <v>749</v>
      </c>
      <c r="I48" s="52">
        <v>345</v>
      </c>
      <c r="J48" s="52">
        <v>330</v>
      </c>
      <c r="K48" s="52">
        <v>1112</v>
      </c>
      <c r="L48" s="52">
        <v>2755</v>
      </c>
      <c r="M48" s="52">
        <v>3445</v>
      </c>
      <c r="N48" s="52">
        <v>2835</v>
      </c>
      <c r="O48" s="52">
        <v>2792</v>
      </c>
      <c r="P48" s="52">
        <v>1455</v>
      </c>
      <c r="Q48" s="52">
        <v>655</v>
      </c>
      <c r="R48" s="52">
        <v>518</v>
      </c>
      <c r="S48" s="52">
        <v>650</v>
      </c>
      <c r="T48" s="52">
        <v>3329</v>
      </c>
      <c r="U48" s="52">
        <v>4868</v>
      </c>
      <c r="V48" s="52">
        <v>5108</v>
      </c>
      <c r="W48" s="52">
        <v>3337</v>
      </c>
      <c r="X48" s="52">
        <v>4297</v>
      </c>
      <c r="Y48" s="52">
        <v>5275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10231</v>
      </c>
      <c r="D50" s="52">
        <f>RES_hhdet_in!D50-RES_hhdet_in_new!D50</f>
        <v>10318</v>
      </c>
      <c r="E50" s="52">
        <f>RES_hhdet_in!E50-RES_hhdet_in_new!E50</f>
        <v>9578</v>
      </c>
      <c r="F50" s="52">
        <f>RES_hhdet_in!F50-RES_hhdet_in_new!F50</f>
        <v>8502</v>
      </c>
      <c r="G50" s="52">
        <f>RES_hhdet_in!G50-RES_hhdet_in_new!G50</f>
        <v>1620</v>
      </c>
      <c r="H50" s="52">
        <f>RES_hhdet_in!H50-RES_hhdet_in_new!H50</f>
        <v>249</v>
      </c>
      <c r="I50" s="52">
        <f>RES_hhdet_in!I50-RES_hhdet_in_new!I50</f>
        <v>2042</v>
      </c>
      <c r="J50" s="52">
        <f>RES_hhdet_in!J50-RES_hhdet_in_new!J50</f>
        <v>9536</v>
      </c>
      <c r="K50" s="52">
        <f>RES_hhdet_in!K50-RES_hhdet_in_new!K50</f>
        <v>10609</v>
      </c>
      <c r="L50" s="52">
        <f>RES_hhdet_in!L50-RES_hhdet_in_new!L50</f>
        <v>10680</v>
      </c>
      <c r="M50" s="52">
        <f>RES_hhdet_in!M50-RES_hhdet_in_new!M50</f>
        <v>10504</v>
      </c>
      <c r="N50" s="52">
        <f>RES_hhdet_in!N50-RES_hhdet_in_new!N50</f>
        <v>9727</v>
      </c>
      <c r="O50" s="52">
        <f>RES_hhdet_in!O50-RES_hhdet_in_new!O50</f>
        <v>9534</v>
      </c>
      <c r="P50" s="52">
        <f>RES_hhdet_in!P50-RES_hhdet_in_new!P50</f>
        <v>5960</v>
      </c>
      <c r="Q50" s="52">
        <f>RES_hhdet_in!Q50-RES_hhdet_in_new!Q50</f>
        <v>6551</v>
      </c>
      <c r="R50" s="52">
        <f>RES_hhdet_in!R50-RES_hhdet_in_new!R50</f>
        <v>5340</v>
      </c>
      <c r="S50" s="52">
        <f>RES_hhdet_in!S50-RES_hhdet_in_new!S50</f>
        <v>5922</v>
      </c>
      <c r="T50" s="52">
        <f>RES_hhdet_in!T50-RES_hhdet_in_new!T50</f>
        <v>6608</v>
      </c>
      <c r="U50" s="52">
        <f>RES_hhdet_in!U50-RES_hhdet_in_new!U50</f>
        <v>5705</v>
      </c>
      <c r="V50" s="52">
        <f>RES_hhdet_in!V50-RES_hhdet_in_new!V50</f>
        <v>3792</v>
      </c>
      <c r="W50" s="52">
        <f>RES_hhdet_in!W50-RES_hhdet_in_new!W50</f>
        <v>3054</v>
      </c>
      <c r="X50" s="52">
        <f>RES_hhdet_in!X50-RES_hhdet_in_new!X50</f>
        <v>4543</v>
      </c>
      <c r="Y50" s="52">
        <f>RES_hhdet_in!Y50-RES_hhdet_in_new!Y50</f>
        <v>7010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96</v>
      </c>
      <c r="E51" s="52">
        <f>RES_hhdet_in!E51-RES_hhdet_in_new!E51</f>
        <v>21</v>
      </c>
      <c r="F51" s="52">
        <f>RES_hhdet_in!F51-RES_hhdet_in_new!F51</f>
        <v>16</v>
      </c>
      <c r="G51" s="52">
        <f>RES_hhdet_in!G51-RES_hhdet_in_new!G51</f>
        <v>0</v>
      </c>
      <c r="H51" s="52">
        <f>RES_hhdet_in!H51-RES_hhdet_in_new!H51</f>
        <v>8</v>
      </c>
      <c r="I51" s="52">
        <f>RES_hhdet_in!I51-RES_hhdet_in_new!I51</f>
        <v>0</v>
      </c>
      <c r="J51" s="52">
        <f>RES_hhdet_in!J51-RES_hhdet_in_new!J51</f>
        <v>1</v>
      </c>
      <c r="K51" s="52">
        <f>RES_hhdet_in!K51-RES_hhdet_in_new!K51</f>
        <v>87</v>
      </c>
      <c r="L51" s="52">
        <f>RES_hhdet_in!L51-RES_hhdet_in_new!L51</f>
        <v>63</v>
      </c>
      <c r="M51" s="52">
        <f>RES_hhdet_in!M51-RES_hhdet_in_new!M51</f>
        <v>0</v>
      </c>
      <c r="N51" s="52">
        <f>RES_hhdet_in!N51-RES_hhdet_in_new!N51</f>
        <v>46</v>
      </c>
      <c r="O51" s="52">
        <f>RES_hhdet_in!O51-RES_hhdet_in_new!O51</f>
        <v>8</v>
      </c>
      <c r="P51" s="52">
        <f>RES_hhdet_in!P51-RES_hhdet_in_new!P51</f>
        <v>23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35</v>
      </c>
      <c r="U51" s="52">
        <f>RES_hhdet_in!U51-RES_hhdet_in_new!U51</f>
        <v>29</v>
      </c>
      <c r="V51" s="52">
        <f>RES_hhdet_in!V51-RES_hhdet_in_new!V51</f>
        <v>14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6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5630</v>
      </c>
      <c r="D54" s="52">
        <f>RES_hhdet_in!D54-RES_hhdet_in_new!D54</f>
        <v>4600</v>
      </c>
      <c r="E54" s="52">
        <f>RES_hhdet_in!E54-RES_hhdet_in_new!E54</f>
        <v>7667</v>
      </c>
      <c r="F54" s="52">
        <f>RES_hhdet_in!F54-RES_hhdet_in_new!F54</f>
        <v>5554</v>
      </c>
      <c r="G54" s="52">
        <f>RES_hhdet_in!G54-RES_hhdet_in_new!G54</f>
        <v>4972</v>
      </c>
      <c r="H54" s="52">
        <f>RES_hhdet_in!H54-RES_hhdet_in_new!H54</f>
        <v>7402</v>
      </c>
      <c r="I54" s="52">
        <f>RES_hhdet_in!I54-RES_hhdet_in_new!I54</f>
        <v>1829</v>
      </c>
      <c r="J54" s="52">
        <f>RES_hhdet_in!J54-RES_hhdet_in_new!J54</f>
        <v>3388</v>
      </c>
      <c r="K54" s="52">
        <f>RES_hhdet_in!K54-RES_hhdet_in_new!K54</f>
        <v>3676</v>
      </c>
      <c r="L54" s="52">
        <f>RES_hhdet_in!L54-RES_hhdet_in_new!L54</f>
        <v>4761</v>
      </c>
      <c r="M54" s="52">
        <f>RES_hhdet_in!M54-RES_hhdet_in_new!M54</f>
        <v>3951</v>
      </c>
      <c r="N54" s="52">
        <f>RES_hhdet_in!N54-RES_hhdet_in_new!N54</f>
        <v>2101</v>
      </c>
      <c r="O54" s="52">
        <f>RES_hhdet_in!O54-RES_hhdet_in_new!O54</f>
        <v>1009</v>
      </c>
      <c r="P54" s="52">
        <f>RES_hhdet_in!P54-RES_hhdet_in_new!P54</f>
        <v>1499</v>
      </c>
      <c r="Q54" s="52">
        <f>RES_hhdet_in!Q54-RES_hhdet_in_new!Q54</f>
        <v>2575</v>
      </c>
      <c r="R54" s="52">
        <f>RES_hhdet_in!R54-RES_hhdet_in_new!R54</f>
        <v>4479</v>
      </c>
      <c r="S54" s="52">
        <f>RES_hhdet_in!S54-RES_hhdet_in_new!S54</f>
        <v>4271</v>
      </c>
      <c r="T54" s="52">
        <f>RES_hhdet_in!T54-RES_hhdet_in_new!T54</f>
        <v>3741</v>
      </c>
      <c r="U54" s="52">
        <f>RES_hhdet_in!U54-RES_hhdet_in_new!U54</f>
        <v>2326</v>
      </c>
      <c r="V54" s="52">
        <f>RES_hhdet_in!V54-RES_hhdet_in_new!V54</f>
        <v>430</v>
      </c>
      <c r="W54" s="52">
        <f>RES_hhdet_in!W54-RES_hhdet_in_new!W54</f>
        <v>2359</v>
      </c>
      <c r="X54" s="52">
        <f>RES_hhdet_in!X54-RES_hhdet_in_new!X54</f>
        <v>2171</v>
      </c>
      <c r="Y54" s="52">
        <f>RES_hhdet_in!Y54-RES_hhdet_in_new!Y54</f>
        <v>2844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1947</v>
      </c>
      <c r="D55" s="52">
        <f>RES_hhdet_in!D55-RES_hhdet_in_new!D55</f>
        <v>1499</v>
      </c>
      <c r="E55" s="52">
        <f>RES_hhdet_in!E55-RES_hhdet_in_new!E55</f>
        <v>2567</v>
      </c>
      <c r="F55" s="52">
        <f>RES_hhdet_in!F55-RES_hhdet_in_new!F55</f>
        <v>1600</v>
      </c>
      <c r="G55" s="52">
        <f>RES_hhdet_in!G55-RES_hhdet_in_new!G55</f>
        <v>1528</v>
      </c>
      <c r="H55" s="52">
        <f>RES_hhdet_in!H55-RES_hhdet_in_new!H55</f>
        <v>1855</v>
      </c>
      <c r="I55" s="52">
        <f>RES_hhdet_in!I55-RES_hhdet_in_new!I55</f>
        <v>637</v>
      </c>
      <c r="J55" s="52">
        <f>RES_hhdet_in!J55-RES_hhdet_in_new!J55</f>
        <v>1013</v>
      </c>
      <c r="K55" s="52">
        <f>RES_hhdet_in!K55-RES_hhdet_in_new!K55</f>
        <v>2946</v>
      </c>
      <c r="L55" s="52">
        <f>RES_hhdet_in!L55-RES_hhdet_in_new!L55</f>
        <v>1976</v>
      </c>
      <c r="M55" s="52">
        <f>RES_hhdet_in!M55-RES_hhdet_in_new!M55</f>
        <v>2331</v>
      </c>
      <c r="N55" s="52">
        <f>RES_hhdet_in!N55-RES_hhdet_in_new!N55</f>
        <v>1314</v>
      </c>
      <c r="O55" s="52">
        <f>RES_hhdet_in!O55-RES_hhdet_in_new!O55</f>
        <v>430</v>
      </c>
      <c r="P55" s="52">
        <f>RES_hhdet_in!P55-RES_hhdet_in_new!P55</f>
        <v>692</v>
      </c>
      <c r="Q55" s="52">
        <f>RES_hhdet_in!Q55-RES_hhdet_in_new!Q55</f>
        <v>961</v>
      </c>
      <c r="R55" s="52">
        <f>RES_hhdet_in!R55-RES_hhdet_in_new!R55</f>
        <v>2159</v>
      </c>
      <c r="S55" s="52">
        <f>RES_hhdet_in!S55-RES_hhdet_in_new!S55</f>
        <v>2422</v>
      </c>
      <c r="T55" s="52">
        <f>RES_hhdet_in!T55-RES_hhdet_in_new!T55</f>
        <v>1891</v>
      </c>
      <c r="U55" s="52">
        <f>RES_hhdet_in!U55-RES_hhdet_in_new!U55</f>
        <v>937</v>
      </c>
      <c r="V55" s="52">
        <f>RES_hhdet_in!V55-RES_hhdet_in_new!V55</f>
        <v>121</v>
      </c>
      <c r="W55" s="52">
        <f>RES_hhdet_in!W55-RES_hhdet_in_new!W55</f>
        <v>1174</v>
      </c>
      <c r="X55" s="52">
        <f>RES_hhdet_in!X55-RES_hhdet_in_new!X55</f>
        <v>564</v>
      </c>
      <c r="Y55" s="52">
        <f>RES_hhdet_in!Y55-RES_hhdet_in_new!Y55</f>
        <v>840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11437</v>
      </c>
      <c r="D59" s="52">
        <v>9918</v>
      </c>
      <c r="E59" s="52">
        <v>10131</v>
      </c>
      <c r="F59" s="52">
        <v>8950</v>
      </c>
      <c r="G59" s="52">
        <v>8115</v>
      </c>
      <c r="H59" s="52">
        <v>10461</v>
      </c>
      <c r="I59" s="52">
        <v>3211</v>
      </c>
      <c r="J59" s="52">
        <v>7304</v>
      </c>
      <c r="K59" s="52">
        <v>12191</v>
      </c>
      <c r="L59" s="52">
        <v>8811</v>
      </c>
      <c r="M59" s="52">
        <v>5906</v>
      </c>
      <c r="N59" s="52">
        <v>3461</v>
      </c>
      <c r="O59" s="52">
        <v>2098</v>
      </c>
      <c r="P59" s="52">
        <v>1339</v>
      </c>
      <c r="Q59" s="52">
        <v>2141</v>
      </c>
      <c r="R59" s="52">
        <v>4935</v>
      </c>
      <c r="S59" s="52">
        <v>6723</v>
      </c>
      <c r="T59" s="52">
        <v>5466</v>
      </c>
      <c r="U59" s="52">
        <v>3216</v>
      </c>
      <c r="V59" s="52">
        <v>1899</v>
      </c>
      <c r="W59" s="52">
        <v>1936</v>
      </c>
      <c r="X59" s="52">
        <v>1597</v>
      </c>
      <c r="Y59" s="52">
        <v>2634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18559</v>
      </c>
      <c r="D60" s="36">
        <v>18831</v>
      </c>
      <c r="E60" s="36">
        <v>22251</v>
      </c>
      <c r="F60" s="36">
        <v>20132</v>
      </c>
      <c r="G60" s="36">
        <v>11930</v>
      </c>
      <c r="H60" s="36">
        <v>19302</v>
      </c>
      <c r="I60" s="36">
        <v>4697</v>
      </c>
      <c r="J60" s="36">
        <v>10300</v>
      </c>
      <c r="K60" s="36">
        <v>10000</v>
      </c>
      <c r="L60" s="36">
        <v>12534</v>
      </c>
      <c r="M60" s="36">
        <v>9455</v>
      </c>
      <c r="N60" s="36">
        <v>7935</v>
      </c>
      <c r="O60" s="36">
        <v>4492</v>
      </c>
      <c r="P60" s="36">
        <v>2834</v>
      </c>
      <c r="Q60" s="36">
        <v>4851</v>
      </c>
      <c r="R60" s="36">
        <v>9878</v>
      </c>
      <c r="S60" s="36">
        <v>11538</v>
      </c>
      <c r="T60" s="36">
        <v>12551</v>
      </c>
      <c r="U60" s="36">
        <v>8924</v>
      </c>
      <c r="V60" s="36">
        <v>5179</v>
      </c>
      <c r="W60" s="36">
        <v>6360</v>
      </c>
      <c r="X60" s="36">
        <v>7048</v>
      </c>
      <c r="Y60" s="36">
        <v>10309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2747</v>
      </c>
      <c r="D64" s="52">
        <v>5411</v>
      </c>
      <c r="E64" s="52">
        <v>5322</v>
      </c>
      <c r="F64" s="52">
        <v>5150</v>
      </c>
      <c r="G64" s="52">
        <v>3048</v>
      </c>
      <c r="H64" s="52">
        <v>2422</v>
      </c>
      <c r="I64" s="52">
        <v>2731</v>
      </c>
      <c r="J64" s="52">
        <v>4823</v>
      </c>
      <c r="K64" s="52">
        <v>4629</v>
      </c>
      <c r="L64" s="52">
        <v>4785</v>
      </c>
      <c r="M64" s="52">
        <v>5694</v>
      </c>
      <c r="N64" s="52">
        <v>4830</v>
      </c>
      <c r="O64" s="52">
        <v>3481</v>
      </c>
      <c r="P64" s="52">
        <v>1341</v>
      </c>
      <c r="Q64" s="52">
        <v>3484</v>
      </c>
      <c r="R64" s="52">
        <v>5882</v>
      </c>
      <c r="S64" s="52">
        <v>8266</v>
      </c>
      <c r="T64" s="52">
        <v>6738</v>
      </c>
      <c r="U64" s="52">
        <v>4515</v>
      </c>
      <c r="V64" s="52">
        <v>4429</v>
      </c>
      <c r="W64" s="52">
        <v>3572</v>
      </c>
      <c r="X64" s="52">
        <v>3238</v>
      </c>
      <c r="Y64" s="52">
        <v>913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154</v>
      </c>
      <c r="D67" s="52">
        <v>199</v>
      </c>
      <c r="E67" s="52">
        <v>342</v>
      </c>
      <c r="F67" s="52">
        <v>497</v>
      </c>
      <c r="G67" s="52">
        <v>630</v>
      </c>
      <c r="H67" s="52">
        <v>565</v>
      </c>
      <c r="I67" s="52">
        <v>556</v>
      </c>
      <c r="J67" s="52">
        <v>658</v>
      </c>
      <c r="K67" s="52">
        <v>969</v>
      </c>
      <c r="L67" s="52">
        <v>1650</v>
      </c>
      <c r="M67" s="52">
        <v>1861</v>
      </c>
      <c r="N67" s="52">
        <v>1912</v>
      </c>
      <c r="O67" s="52">
        <v>2592</v>
      </c>
      <c r="P67" s="52">
        <v>1527</v>
      </c>
      <c r="Q67" s="52">
        <v>1835</v>
      </c>
      <c r="R67" s="52">
        <v>3640</v>
      </c>
      <c r="S67" s="52">
        <v>5077</v>
      </c>
      <c r="T67" s="52">
        <v>5057</v>
      </c>
      <c r="U67" s="52">
        <v>4440</v>
      </c>
      <c r="V67" s="52">
        <v>3997</v>
      </c>
      <c r="W67" s="52">
        <v>4029</v>
      </c>
      <c r="X67" s="52">
        <v>3642</v>
      </c>
      <c r="Y67" s="52">
        <v>3516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2688</v>
      </c>
      <c r="D69" s="52">
        <f>RES_hhdet_in!D69-RES_hhdet_in_new!D69</f>
        <v>5262</v>
      </c>
      <c r="E69" s="52">
        <f>RES_hhdet_in!E69-RES_hhdet_in_new!E69</f>
        <v>5170</v>
      </c>
      <c r="F69" s="52">
        <f>RES_hhdet_in!F69-RES_hhdet_in_new!F69</f>
        <v>4997</v>
      </c>
      <c r="G69" s="52">
        <f>RES_hhdet_in!G69-RES_hhdet_in_new!G69</f>
        <v>2978</v>
      </c>
      <c r="H69" s="52">
        <f>RES_hhdet_in!H69-RES_hhdet_in_new!H69</f>
        <v>2414</v>
      </c>
      <c r="I69" s="52">
        <f>RES_hhdet_in!I69-RES_hhdet_in_new!I69</f>
        <v>2686</v>
      </c>
      <c r="J69" s="52">
        <f>RES_hhdet_in!J69-RES_hhdet_in_new!J69</f>
        <v>4783</v>
      </c>
      <c r="K69" s="52">
        <f>RES_hhdet_in!K69-RES_hhdet_in_new!K69</f>
        <v>4634</v>
      </c>
      <c r="L69" s="52">
        <f>RES_hhdet_in!L69-RES_hhdet_in_new!L69</f>
        <v>4811</v>
      </c>
      <c r="M69" s="52">
        <f>RES_hhdet_in!M69-RES_hhdet_in_new!M69</f>
        <v>5640</v>
      </c>
      <c r="N69" s="52">
        <f>RES_hhdet_in!N69-RES_hhdet_in_new!N69</f>
        <v>4800</v>
      </c>
      <c r="O69" s="52">
        <f>RES_hhdet_in!O69-RES_hhdet_in_new!O69</f>
        <v>3480</v>
      </c>
      <c r="P69" s="52">
        <f>RES_hhdet_in!P69-RES_hhdet_in_new!P69</f>
        <v>1422</v>
      </c>
      <c r="Q69" s="52">
        <f>RES_hhdet_in!Q69-RES_hhdet_in_new!Q69</f>
        <v>3410</v>
      </c>
      <c r="R69" s="52">
        <f>RES_hhdet_in!R69-RES_hhdet_in_new!R69</f>
        <v>5656</v>
      </c>
      <c r="S69" s="52">
        <f>RES_hhdet_in!S69-RES_hhdet_in_new!S69</f>
        <v>8036</v>
      </c>
      <c r="T69" s="52">
        <f>RES_hhdet_in!T69-RES_hhdet_in_new!T69</f>
        <v>6935</v>
      </c>
      <c r="U69" s="52">
        <f>RES_hhdet_in!U69-RES_hhdet_in_new!U69</f>
        <v>5111</v>
      </c>
      <c r="V69" s="52">
        <f>RES_hhdet_in!V69-RES_hhdet_in_new!V69</f>
        <v>5317</v>
      </c>
      <c r="W69" s="52">
        <f>RES_hhdet_in!W69-RES_hhdet_in_new!W69</f>
        <v>3663</v>
      </c>
      <c r="X69" s="52">
        <f>RES_hhdet_in!X69-RES_hhdet_in_new!X69</f>
        <v>3359</v>
      </c>
      <c r="Y69" s="52">
        <f>RES_hhdet_in!Y69-RES_hhdet_in_new!Y69</f>
        <v>1240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</v>
      </c>
      <c r="D70" s="52">
        <f>RES_hhdet_in!D70-RES_hhdet_in_new!D70</f>
        <v>16</v>
      </c>
      <c r="E70" s="52">
        <f>RES_hhdet_in!E70-RES_hhdet_in_new!E70</f>
        <v>15</v>
      </c>
      <c r="F70" s="52">
        <f>RES_hhdet_in!F70-RES_hhdet_in_new!F70</f>
        <v>18</v>
      </c>
      <c r="G70" s="52">
        <f>RES_hhdet_in!G70-RES_hhdet_in_new!G70</f>
        <v>4</v>
      </c>
      <c r="H70" s="52">
        <f>RES_hhdet_in!H70-RES_hhdet_in_new!H70</f>
        <v>6</v>
      </c>
      <c r="I70" s="52">
        <f>RES_hhdet_in!I70-RES_hhdet_in_new!I70</f>
        <v>1</v>
      </c>
      <c r="J70" s="52">
        <f>RES_hhdet_in!J70-RES_hhdet_in_new!J70</f>
        <v>15</v>
      </c>
      <c r="K70" s="52">
        <f>RES_hhdet_in!K70-RES_hhdet_in_new!K70</f>
        <v>35</v>
      </c>
      <c r="L70" s="52">
        <f>RES_hhdet_in!L70-RES_hhdet_in_new!L70</f>
        <v>21</v>
      </c>
      <c r="M70" s="52">
        <f>RES_hhdet_in!M70-RES_hhdet_in_new!M70</f>
        <v>27</v>
      </c>
      <c r="N70" s="52">
        <f>RES_hhdet_in!N70-RES_hhdet_in_new!N70</f>
        <v>44</v>
      </c>
      <c r="O70" s="52">
        <f>RES_hhdet_in!O70-RES_hhdet_in_new!O70</f>
        <v>9</v>
      </c>
      <c r="P70" s="52">
        <f>RES_hhdet_in!P70-RES_hhdet_in_new!P70</f>
        <v>0</v>
      </c>
      <c r="Q70" s="52">
        <f>RES_hhdet_in!Q70-RES_hhdet_in_new!Q70</f>
        <v>1</v>
      </c>
      <c r="R70" s="52">
        <f>RES_hhdet_in!R70-RES_hhdet_in_new!R70</f>
        <v>25</v>
      </c>
      <c r="S70" s="52">
        <f>RES_hhdet_in!S70-RES_hhdet_in_new!S70</f>
        <v>32</v>
      </c>
      <c r="T70" s="52">
        <f>RES_hhdet_in!T70-RES_hhdet_in_new!T70</f>
        <v>21</v>
      </c>
      <c r="U70" s="52">
        <f>RES_hhdet_in!U70-RES_hhdet_in_new!U70</f>
        <v>13</v>
      </c>
      <c r="V70" s="52">
        <f>RES_hhdet_in!V70-RES_hhdet_in_new!V70</f>
        <v>0</v>
      </c>
      <c r="W70" s="52">
        <f>RES_hhdet_in!W70-RES_hhdet_in_new!W70</f>
        <v>5</v>
      </c>
      <c r="X70" s="52">
        <f>RES_hhdet_in!X70-RES_hhdet_in_new!X70</f>
        <v>1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118</v>
      </c>
      <c r="D73" s="52">
        <f>RES_hhdet_in!D73-RES_hhdet_in_new!D73</f>
        <v>179</v>
      </c>
      <c r="E73" s="52">
        <f>RES_hhdet_in!E73-RES_hhdet_in_new!E73</f>
        <v>184</v>
      </c>
      <c r="F73" s="52">
        <f>RES_hhdet_in!F73-RES_hhdet_in_new!F73</f>
        <v>197</v>
      </c>
      <c r="G73" s="52">
        <f>RES_hhdet_in!G73-RES_hhdet_in_new!G73</f>
        <v>158</v>
      </c>
      <c r="H73" s="52">
        <f>RES_hhdet_in!H73-RES_hhdet_in_new!H73</f>
        <v>140</v>
      </c>
      <c r="I73" s="52">
        <f>RES_hhdet_in!I73-RES_hhdet_in_new!I73</f>
        <v>120</v>
      </c>
      <c r="J73" s="52">
        <f>RES_hhdet_in!J73-RES_hhdet_in_new!J73</f>
        <v>165</v>
      </c>
      <c r="K73" s="52">
        <f>RES_hhdet_in!K73-RES_hhdet_in_new!K73</f>
        <v>143</v>
      </c>
      <c r="L73" s="52">
        <f>RES_hhdet_in!L73-RES_hhdet_in_new!L73</f>
        <v>190</v>
      </c>
      <c r="M73" s="52">
        <f>RES_hhdet_in!M73-RES_hhdet_in_new!M73</f>
        <v>212</v>
      </c>
      <c r="N73" s="52">
        <f>RES_hhdet_in!N73-RES_hhdet_in_new!N73</f>
        <v>177</v>
      </c>
      <c r="O73" s="52">
        <f>RES_hhdet_in!O73-RES_hhdet_in_new!O73</f>
        <v>198</v>
      </c>
      <c r="P73" s="52">
        <f>RES_hhdet_in!P73-RES_hhdet_in_new!P73</f>
        <v>158</v>
      </c>
      <c r="Q73" s="52">
        <f>RES_hhdet_in!Q73-RES_hhdet_in_new!Q73</f>
        <v>296</v>
      </c>
      <c r="R73" s="52">
        <f>RES_hhdet_in!R73-RES_hhdet_in_new!R73</f>
        <v>395</v>
      </c>
      <c r="S73" s="52">
        <f>RES_hhdet_in!S73-RES_hhdet_in_new!S73</f>
        <v>408</v>
      </c>
      <c r="T73" s="52">
        <f>RES_hhdet_in!T73-RES_hhdet_in_new!T73</f>
        <v>152</v>
      </c>
      <c r="U73" s="52">
        <f>RES_hhdet_in!U73-RES_hhdet_in_new!U73</f>
        <v>0</v>
      </c>
      <c r="V73" s="52">
        <f>RES_hhdet_in!V73-RES_hhdet_in_new!V73</f>
        <v>0</v>
      </c>
      <c r="W73" s="52">
        <f>RES_hhdet_in!W73-RES_hhdet_in_new!W73</f>
        <v>76</v>
      </c>
      <c r="X73" s="52">
        <f>RES_hhdet_in!X73-RES_hhdet_in_new!X73</f>
        <v>282</v>
      </c>
      <c r="Y73" s="52">
        <f>RES_hhdet_in!Y73-RES_hhdet_in_new!Y73</f>
        <v>251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41</v>
      </c>
      <c r="D74" s="52">
        <f>RES_hhdet_in!D74-RES_hhdet_in_new!D74</f>
        <v>58</v>
      </c>
      <c r="E74" s="52">
        <f>RES_hhdet_in!E74-RES_hhdet_in_new!E74</f>
        <v>62</v>
      </c>
      <c r="F74" s="52">
        <f>RES_hhdet_in!F74-RES_hhdet_in_new!F74</f>
        <v>56</v>
      </c>
      <c r="G74" s="52">
        <f>RES_hhdet_in!G74-RES_hhdet_in_new!G74</f>
        <v>47</v>
      </c>
      <c r="H74" s="52">
        <f>RES_hhdet_in!H74-RES_hhdet_in_new!H74</f>
        <v>35</v>
      </c>
      <c r="I74" s="52">
        <f>RES_hhdet_in!I74-RES_hhdet_in_new!I74</f>
        <v>41</v>
      </c>
      <c r="J74" s="52">
        <f>RES_hhdet_in!J74-RES_hhdet_in_new!J74</f>
        <v>48</v>
      </c>
      <c r="K74" s="52">
        <f>RES_hhdet_in!K74-RES_hhdet_in_new!K74</f>
        <v>112</v>
      </c>
      <c r="L74" s="52">
        <f>RES_hhdet_in!L74-RES_hhdet_in_new!L74</f>
        <v>80</v>
      </c>
      <c r="M74" s="52">
        <f>RES_hhdet_in!M74-RES_hhdet_in_new!M74</f>
        <v>124</v>
      </c>
      <c r="N74" s="52">
        <f>RES_hhdet_in!N74-RES_hhdet_in_new!N74</f>
        <v>109</v>
      </c>
      <c r="O74" s="52">
        <f>RES_hhdet_in!O74-RES_hhdet_in_new!O74</f>
        <v>86</v>
      </c>
      <c r="P74" s="52">
        <f>RES_hhdet_in!P74-RES_hhdet_in_new!P74</f>
        <v>77</v>
      </c>
      <c r="Q74" s="52">
        <f>RES_hhdet_in!Q74-RES_hhdet_in_new!Q74</f>
        <v>109</v>
      </c>
      <c r="R74" s="52">
        <f>RES_hhdet_in!R74-RES_hhdet_in_new!R74</f>
        <v>191</v>
      </c>
      <c r="S74" s="52">
        <f>RES_hhdet_in!S74-RES_hhdet_in_new!S74</f>
        <v>231</v>
      </c>
      <c r="T74" s="52">
        <f>RES_hhdet_in!T74-RES_hhdet_in_new!T74</f>
        <v>77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37</v>
      </c>
      <c r="X74" s="52">
        <f>RES_hhdet_in!X74-RES_hhdet_in_new!X74</f>
        <v>73</v>
      </c>
      <c r="Y74" s="52">
        <f>RES_hhdet_in!Y74-RES_hhdet_in_new!Y74</f>
        <v>69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5522</v>
      </c>
      <c r="D78" s="52">
        <v>8111</v>
      </c>
      <c r="E78" s="52">
        <v>8113</v>
      </c>
      <c r="F78" s="52">
        <v>8228</v>
      </c>
      <c r="G78" s="52">
        <v>6808</v>
      </c>
      <c r="H78" s="52">
        <v>7246</v>
      </c>
      <c r="I78" s="52">
        <v>5642</v>
      </c>
      <c r="J78" s="52">
        <v>8469</v>
      </c>
      <c r="K78" s="52">
        <v>10182</v>
      </c>
      <c r="L78" s="52">
        <v>11200</v>
      </c>
      <c r="M78" s="52">
        <v>11487</v>
      </c>
      <c r="N78" s="52">
        <v>10206</v>
      </c>
      <c r="O78" s="52">
        <v>8434</v>
      </c>
      <c r="P78" s="52">
        <v>6850</v>
      </c>
      <c r="Q78" s="52">
        <v>9039</v>
      </c>
      <c r="R78" s="52">
        <v>10707</v>
      </c>
      <c r="S78" s="52">
        <v>11193</v>
      </c>
      <c r="T78" s="52">
        <v>10513</v>
      </c>
      <c r="U78" s="52">
        <v>8790</v>
      </c>
      <c r="V78" s="52">
        <v>8537</v>
      </c>
      <c r="W78" s="52">
        <v>6354</v>
      </c>
      <c r="X78" s="52">
        <v>7437</v>
      </c>
      <c r="Y78" s="52">
        <v>10306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180</v>
      </c>
      <c r="D79" s="36">
        <v>267</v>
      </c>
      <c r="E79" s="36">
        <v>277</v>
      </c>
      <c r="F79" s="36">
        <v>283</v>
      </c>
      <c r="G79" s="36">
        <v>223</v>
      </c>
      <c r="H79" s="36">
        <v>213</v>
      </c>
      <c r="I79" s="36">
        <v>178</v>
      </c>
      <c r="J79" s="36">
        <v>242</v>
      </c>
      <c r="K79" s="36">
        <v>317</v>
      </c>
      <c r="L79" s="36">
        <v>331</v>
      </c>
      <c r="M79" s="36">
        <v>396</v>
      </c>
      <c r="N79" s="36">
        <v>208</v>
      </c>
      <c r="O79" s="36">
        <v>65</v>
      </c>
      <c r="P79" s="36">
        <v>322</v>
      </c>
      <c r="Q79" s="36">
        <v>1381</v>
      </c>
      <c r="R79" s="36">
        <v>3364</v>
      </c>
      <c r="S79" s="36">
        <v>5141</v>
      </c>
      <c r="T79" s="36">
        <v>3800</v>
      </c>
      <c r="U79" s="36">
        <v>2530</v>
      </c>
      <c r="V79" s="36">
        <v>2230</v>
      </c>
      <c r="W79" s="36">
        <v>3456</v>
      </c>
      <c r="X79" s="36">
        <v>2933</v>
      </c>
      <c r="Y79" s="36">
        <v>1466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16320</v>
      </c>
      <c r="D83" s="52">
        <v>15556</v>
      </c>
      <c r="E83" s="52">
        <v>12444</v>
      </c>
      <c r="F83" s="52">
        <v>15807</v>
      </c>
      <c r="G83" s="52">
        <v>32254</v>
      </c>
      <c r="H83" s="52">
        <v>27942</v>
      </c>
      <c r="I83" s="52">
        <v>32964</v>
      </c>
      <c r="J83" s="52">
        <v>18128</v>
      </c>
      <c r="K83" s="52">
        <v>23208</v>
      </c>
      <c r="L83" s="52">
        <v>24499</v>
      </c>
      <c r="M83" s="52">
        <v>29786</v>
      </c>
      <c r="N83" s="52">
        <v>33861</v>
      </c>
      <c r="O83" s="52">
        <v>30695</v>
      </c>
      <c r="P83" s="52">
        <v>8865</v>
      </c>
      <c r="Q83" s="52">
        <v>12706</v>
      </c>
      <c r="R83" s="52">
        <v>12620</v>
      </c>
      <c r="S83" s="52">
        <v>13228</v>
      </c>
      <c r="T83" s="52">
        <v>15776</v>
      </c>
      <c r="U83" s="52">
        <v>20657</v>
      </c>
      <c r="V83" s="52">
        <v>23311</v>
      </c>
      <c r="W83" s="52">
        <v>22217</v>
      </c>
      <c r="X83" s="52">
        <v>22563</v>
      </c>
      <c r="Y83" s="52">
        <v>14951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1150</v>
      </c>
      <c r="D86" s="52">
        <v>1356</v>
      </c>
      <c r="E86" s="52">
        <v>1378</v>
      </c>
      <c r="F86" s="52">
        <v>1379</v>
      </c>
      <c r="G86" s="52">
        <v>1859</v>
      </c>
      <c r="H86" s="52">
        <v>3311</v>
      </c>
      <c r="I86" s="52">
        <v>5850</v>
      </c>
      <c r="J86" s="52">
        <v>7321</v>
      </c>
      <c r="K86" s="52">
        <v>5974</v>
      </c>
      <c r="L86" s="52">
        <v>7685</v>
      </c>
      <c r="M86" s="52">
        <v>9465</v>
      </c>
      <c r="N86" s="52">
        <v>9915</v>
      </c>
      <c r="O86" s="52">
        <v>16657</v>
      </c>
      <c r="P86" s="52">
        <v>12093</v>
      </c>
      <c r="Q86" s="52">
        <v>12488</v>
      </c>
      <c r="R86" s="52">
        <v>14780</v>
      </c>
      <c r="S86" s="52">
        <v>13349</v>
      </c>
      <c r="T86" s="52">
        <v>13008</v>
      </c>
      <c r="U86" s="52">
        <v>14758</v>
      </c>
      <c r="V86" s="52">
        <v>18662</v>
      </c>
      <c r="W86" s="52">
        <v>19947</v>
      </c>
      <c r="X86" s="52">
        <v>18976</v>
      </c>
      <c r="Y86" s="52">
        <v>20807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12136</v>
      </c>
      <c r="D88" s="52">
        <f>RES_hhdet_in!D88-RES_hhdet_in_new!D88</f>
        <v>13768</v>
      </c>
      <c r="E88" s="52">
        <f>RES_hhdet_in!E88-RES_hhdet_in_new!E88</f>
        <v>13873</v>
      </c>
      <c r="F88" s="52">
        <f>RES_hhdet_in!F88-RES_hhdet_in_new!F88</f>
        <v>13838</v>
      </c>
      <c r="G88" s="52">
        <f>RES_hhdet_in!G88-RES_hhdet_in_new!G88</f>
        <v>23979</v>
      </c>
      <c r="H88" s="52">
        <f>RES_hhdet_in!H88-RES_hhdet_in_new!H88</f>
        <v>20958</v>
      </c>
      <c r="I88" s="52">
        <f>RES_hhdet_in!I88-RES_hhdet_in_new!I88</f>
        <v>23452</v>
      </c>
      <c r="J88" s="52">
        <f>RES_hhdet_in!J88-RES_hhdet_in_new!J88</f>
        <v>21171</v>
      </c>
      <c r="K88" s="52">
        <f>RES_hhdet_in!K88-RES_hhdet_in_new!K88</f>
        <v>22640</v>
      </c>
      <c r="L88" s="52">
        <f>RES_hhdet_in!L88-RES_hhdet_in_new!L88</f>
        <v>23100</v>
      </c>
      <c r="M88" s="52">
        <f>RES_hhdet_in!M88-RES_hhdet_in_new!M88</f>
        <v>31842</v>
      </c>
      <c r="N88" s="52">
        <f>RES_hhdet_in!N88-RES_hhdet_in_new!N88</f>
        <v>31070</v>
      </c>
      <c r="O88" s="52">
        <f>RES_hhdet_in!O88-RES_hhdet_in_new!O88</f>
        <v>29350</v>
      </c>
      <c r="P88" s="52">
        <f>RES_hhdet_in!P88-RES_hhdet_in_new!P88</f>
        <v>11513</v>
      </c>
      <c r="Q88" s="52">
        <f>RES_hhdet_in!Q88-RES_hhdet_in_new!Q88</f>
        <v>13861</v>
      </c>
      <c r="R88" s="52">
        <f>RES_hhdet_in!R88-RES_hhdet_in_new!R88</f>
        <v>14674</v>
      </c>
      <c r="S88" s="52">
        <f>RES_hhdet_in!S88-RES_hhdet_in_new!S88</f>
        <v>17151</v>
      </c>
      <c r="T88" s="52">
        <f>RES_hhdet_in!T88-RES_hhdet_in_new!T88</f>
        <v>16760</v>
      </c>
      <c r="U88" s="52">
        <f>RES_hhdet_in!U88-RES_hhdet_in_new!U88</f>
        <v>16577</v>
      </c>
      <c r="V88" s="52">
        <f>RES_hhdet_in!V88-RES_hhdet_in_new!V88</f>
        <v>18498</v>
      </c>
      <c r="W88" s="52">
        <f>RES_hhdet_in!W88-RES_hhdet_in_new!W88</f>
        <v>22258</v>
      </c>
      <c r="X88" s="52">
        <f>RES_hhdet_in!X88-RES_hhdet_in_new!X88</f>
        <v>16311</v>
      </c>
      <c r="Y88" s="52">
        <f>RES_hhdet_in!Y88-RES_hhdet_in_new!Y88</f>
        <v>16756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94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12</v>
      </c>
      <c r="G89" s="52">
        <f>RES_hhdet_in!G89-RES_hhdet_in_new!G89</f>
        <v>109</v>
      </c>
      <c r="H89" s="52">
        <f>RES_hhdet_in!H89-RES_hhdet_in_new!H89</f>
        <v>22</v>
      </c>
      <c r="I89" s="52">
        <f>RES_hhdet_in!I89-RES_hhdet_in_new!I89</f>
        <v>118</v>
      </c>
      <c r="J89" s="52">
        <f>RES_hhdet_in!J89-RES_hhdet_in_new!J89</f>
        <v>11</v>
      </c>
      <c r="K89" s="52">
        <f>RES_hhdet_in!K89-RES_hhdet_in_new!K89</f>
        <v>165</v>
      </c>
      <c r="L89" s="52">
        <f>RES_hhdet_in!L89-RES_hhdet_in_new!L89</f>
        <v>94</v>
      </c>
      <c r="M89" s="52">
        <f>RES_hhdet_in!M89-RES_hhdet_in_new!M89</f>
        <v>154</v>
      </c>
      <c r="N89" s="52">
        <f>RES_hhdet_in!N89-RES_hhdet_in_new!N89</f>
        <v>193</v>
      </c>
      <c r="O89" s="52">
        <f>RES_hhdet_in!O89-RES_hhdet_in_new!O89</f>
        <v>140</v>
      </c>
      <c r="P89" s="52">
        <f>RES_hhdet_in!P89-RES_hhdet_in_new!P89</f>
        <v>0</v>
      </c>
      <c r="Q89" s="52">
        <f>RES_hhdet_in!Q89-RES_hhdet_in_new!Q89</f>
        <v>38</v>
      </c>
      <c r="R89" s="52">
        <f>RES_hhdet_in!R89-RES_hhdet_in_new!R89</f>
        <v>58</v>
      </c>
      <c r="S89" s="52">
        <f>RES_hhdet_in!S89-RES_hhdet_in_new!S89</f>
        <v>51</v>
      </c>
      <c r="T89" s="52">
        <f>RES_hhdet_in!T89-RES_hhdet_in_new!T89</f>
        <v>44</v>
      </c>
      <c r="U89" s="52">
        <f>RES_hhdet_in!U89-RES_hhdet_in_new!U89</f>
        <v>43</v>
      </c>
      <c r="V89" s="52">
        <f>RES_hhdet_in!V89-RES_hhdet_in_new!V89</f>
        <v>0</v>
      </c>
      <c r="W89" s="52">
        <f>RES_hhdet_in!W89-RES_hhdet_in_new!W89</f>
        <v>102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1871</v>
      </c>
      <c r="D92" s="52">
        <f>RES_hhdet_in!D92-RES_hhdet_in_new!D92</f>
        <v>1362</v>
      </c>
      <c r="E92" s="52">
        <f>RES_hhdet_in!E92-RES_hhdet_in_new!E92</f>
        <v>714</v>
      </c>
      <c r="F92" s="52">
        <f>RES_hhdet_in!F92-RES_hhdet_in_new!F92</f>
        <v>811</v>
      </c>
      <c r="G92" s="52">
        <f>RES_hhdet_in!G92-RES_hhdet_in_new!G92</f>
        <v>1487</v>
      </c>
      <c r="H92" s="52">
        <f>RES_hhdet_in!H92-RES_hhdet_in_new!H92</f>
        <v>1157</v>
      </c>
      <c r="I92" s="52">
        <f>RES_hhdet_in!I92-RES_hhdet_in_new!I92</f>
        <v>1177</v>
      </c>
      <c r="J92" s="52">
        <f>RES_hhdet_in!J92-RES_hhdet_in_new!J92</f>
        <v>669</v>
      </c>
      <c r="K92" s="52">
        <f>RES_hhdet_in!K92-RES_hhdet_in_new!K92</f>
        <v>1246</v>
      </c>
      <c r="L92" s="52">
        <f>RES_hhdet_in!L92-RES_hhdet_in_new!L92</f>
        <v>1088</v>
      </c>
      <c r="M92" s="52">
        <f>RES_hhdet_in!M92-RES_hhdet_in_new!M92</f>
        <v>894</v>
      </c>
      <c r="N92" s="52">
        <f>RES_hhdet_in!N92-RES_hhdet_in_new!N92</f>
        <v>834</v>
      </c>
      <c r="O92" s="52">
        <f>RES_hhdet_in!O92-RES_hhdet_in_new!O92</f>
        <v>933</v>
      </c>
      <c r="P92" s="52">
        <f>RES_hhdet_in!P92-RES_hhdet_in_new!P92</f>
        <v>1049</v>
      </c>
      <c r="Q92" s="52">
        <f>RES_hhdet_in!Q92-RES_hhdet_in_new!Q92</f>
        <v>1255</v>
      </c>
      <c r="R92" s="52">
        <f>RES_hhdet_in!R92-RES_hhdet_in_new!R92</f>
        <v>1266</v>
      </c>
      <c r="S92" s="52">
        <f>RES_hhdet_in!S92-RES_hhdet_in_new!S92</f>
        <v>1172</v>
      </c>
      <c r="T92" s="52">
        <f>RES_hhdet_in!T92-RES_hhdet_in_new!T92</f>
        <v>1215</v>
      </c>
      <c r="U92" s="52">
        <f>RES_hhdet_in!U92-RES_hhdet_in_new!U92</f>
        <v>852</v>
      </c>
      <c r="V92" s="52">
        <f>RES_hhdet_in!V92-RES_hhdet_in_new!V92</f>
        <v>1112</v>
      </c>
      <c r="W92" s="52">
        <f>RES_hhdet_in!W92-RES_hhdet_in_new!W92</f>
        <v>1178</v>
      </c>
      <c r="X92" s="52">
        <f>RES_hhdet_in!X92-RES_hhdet_in_new!X92</f>
        <v>1753</v>
      </c>
      <c r="Y92" s="52">
        <f>RES_hhdet_in!Y92-RES_hhdet_in_new!Y92</f>
        <v>1054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4</v>
      </c>
      <c r="D93" s="52">
        <f>RES_hhdet_in!D93-RES_hhdet_in_new!D93</f>
        <v>9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7</v>
      </c>
      <c r="H93" s="52">
        <f>RES_hhdet_in!H93-RES_hhdet_in_new!H93</f>
        <v>0</v>
      </c>
      <c r="I93" s="52">
        <f>RES_hhdet_in!I93-RES_hhdet_in_new!I93</f>
        <v>5</v>
      </c>
      <c r="J93" s="52">
        <f>RES_hhdet_in!J93-RES_hhdet_in_new!J93</f>
        <v>2</v>
      </c>
      <c r="K93" s="52">
        <f>RES_hhdet_in!K93-RES_hhdet_in_new!K93</f>
        <v>7</v>
      </c>
      <c r="L93" s="52">
        <f>RES_hhdet_in!L93-RES_hhdet_in_new!L93</f>
        <v>6</v>
      </c>
      <c r="M93" s="52">
        <f>RES_hhdet_in!M93-RES_hhdet_in_new!M93</f>
        <v>7</v>
      </c>
      <c r="N93" s="52">
        <f>RES_hhdet_in!N93-RES_hhdet_in_new!N93</f>
        <v>3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9</v>
      </c>
      <c r="R93" s="52">
        <f>RES_hhdet_in!R93-RES_hhdet_in_new!R93</f>
        <v>3</v>
      </c>
      <c r="S93" s="52">
        <f>RES_hhdet_in!S93-RES_hhdet_in_new!S93</f>
        <v>8</v>
      </c>
      <c r="T93" s="52">
        <f>RES_hhdet_in!T93-RES_hhdet_in_new!T93</f>
        <v>6</v>
      </c>
      <c r="U93" s="52">
        <f>RES_hhdet_in!U93-RES_hhdet_in_new!U93</f>
        <v>5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3</v>
      </c>
      <c r="Y93" s="52">
        <f>RES_hhdet_in!Y93-RES_hhdet_in_new!Y93</f>
        <v>2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8714</v>
      </c>
      <c r="D96" s="52">
        <f>RES_hhdet_in!D96-RES_hhdet_in_new!D96</f>
        <v>7519</v>
      </c>
      <c r="E96" s="52">
        <f>RES_hhdet_in!E96-RES_hhdet_in_new!E96</f>
        <v>5749</v>
      </c>
      <c r="F96" s="52">
        <f>RES_hhdet_in!F96-RES_hhdet_in_new!F96</f>
        <v>9038</v>
      </c>
      <c r="G96" s="52">
        <f>RES_hhdet_in!G96-RES_hhdet_in_new!G96</f>
        <v>14099</v>
      </c>
      <c r="H96" s="52">
        <f>RES_hhdet_in!H96-RES_hhdet_in_new!H96</f>
        <v>15698</v>
      </c>
      <c r="I96" s="52">
        <f>RES_hhdet_in!I96-RES_hhdet_in_new!I96</f>
        <v>11294</v>
      </c>
      <c r="J96" s="52">
        <f>RES_hhdet_in!J96-RES_hhdet_in_new!J96</f>
        <v>5923</v>
      </c>
      <c r="K96" s="52">
        <f>RES_hhdet_in!K96-RES_hhdet_in_new!K96</f>
        <v>9260</v>
      </c>
      <c r="L96" s="52">
        <f>RES_hhdet_in!L96-RES_hhdet_in_new!L96</f>
        <v>12587</v>
      </c>
      <c r="M96" s="52">
        <f>RES_hhdet_in!M96-RES_hhdet_in_new!M96</f>
        <v>10011</v>
      </c>
      <c r="N96" s="52">
        <f>RES_hhdet_in!N96-RES_hhdet_in_new!N96</f>
        <v>15109</v>
      </c>
      <c r="O96" s="52">
        <f>RES_hhdet_in!O96-RES_hhdet_in_new!O96</f>
        <v>17852</v>
      </c>
      <c r="P96" s="52">
        <f>RES_hhdet_in!P96-RES_hhdet_in_new!P96</f>
        <v>14001</v>
      </c>
      <c r="Q96" s="52">
        <f>RES_hhdet_in!Q96-RES_hhdet_in_new!Q96</f>
        <v>12545</v>
      </c>
      <c r="R96" s="52">
        <f>RES_hhdet_in!R96-RES_hhdet_in_new!R96</f>
        <v>10407</v>
      </c>
      <c r="S96" s="52">
        <f>RES_hhdet_in!S96-RES_hhdet_in_new!S96</f>
        <v>11408</v>
      </c>
      <c r="T96" s="52">
        <f>RES_hhdet_in!T96-RES_hhdet_in_new!T96</f>
        <v>15413</v>
      </c>
      <c r="U96" s="52">
        <f>RES_hhdet_in!U96-RES_hhdet_in_new!U96</f>
        <v>18464</v>
      </c>
      <c r="V96" s="52">
        <f>RES_hhdet_in!V96-RES_hhdet_in_new!V96</f>
        <v>21288</v>
      </c>
      <c r="W96" s="52">
        <f>RES_hhdet_in!W96-RES_hhdet_in_new!W96</f>
        <v>10695</v>
      </c>
      <c r="X96" s="52">
        <f>RES_hhdet_in!X96-RES_hhdet_in_new!X96</f>
        <v>15191</v>
      </c>
      <c r="Y96" s="52">
        <f>RES_hhdet_in!Y96-RES_hhdet_in_new!Y96</f>
        <v>9946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3014</v>
      </c>
      <c r="D97" s="52">
        <f>RES_hhdet_in!D97-RES_hhdet_in_new!D97</f>
        <v>2450</v>
      </c>
      <c r="E97" s="52">
        <f>RES_hhdet_in!E97-RES_hhdet_in_new!E97</f>
        <v>1925</v>
      </c>
      <c r="F97" s="52">
        <f>RES_hhdet_in!F97-RES_hhdet_in_new!F97</f>
        <v>2602</v>
      </c>
      <c r="G97" s="52">
        <f>RES_hhdet_in!G97-RES_hhdet_in_new!G97</f>
        <v>4329</v>
      </c>
      <c r="H97" s="52">
        <f>RES_hhdet_in!H97-RES_hhdet_in_new!H97</f>
        <v>3937</v>
      </c>
      <c r="I97" s="52">
        <f>RES_hhdet_in!I97-RES_hhdet_in_new!I97</f>
        <v>3932</v>
      </c>
      <c r="J97" s="52">
        <f>RES_hhdet_in!J97-RES_hhdet_in_new!J97</f>
        <v>1771</v>
      </c>
      <c r="K97" s="52">
        <f>RES_hhdet_in!K97-RES_hhdet_in_new!K97</f>
        <v>7425</v>
      </c>
      <c r="L97" s="52">
        <f>RES_hhdet_in!L97-RES_hhdet_in_new!L97</f>
        <v>5229</v>
      </c>
      <c r="M97" s="52">
        <f>RES_hhdet_in!M97-RES_hhdet_in_new!M97</f>
        <v>5918</v>
      </c>
      <c r="N97" s="52">
        <f>RES_hhdet_in!N97-RES_hhdet_in_new!N97</f>
        <v>9452</v>
      </c>
      <c r="O97" s="52">
        <f>RES_hhdet_in!O97-RES_hhdet_in_new!O97</f>
        <v>7624</v>
      </c>
      <c r="P97" s="52">
        <f>RES_hhdet_in!P97-RES_hhdet_in_new!P97</f>
        <v>6546</v>
      </c>
      <c r="Q97" s="52">
        <f>RES_hhdet_in!Q97-RES_hhdet_in_new!Q97</f>
        <v>4665</v>
      </c>
      <c r="R97" s="52">
        <f>RES_hhdet_in!R97-RES_hhdet_in_new!R97</f>
        <v>5015</v>
      </c>
      <c r="S97" s="52">
        <f>RES_hhdet_in!S97-RES_hhdet_in_new!S97</f>
        <v>6482</v>
      </c>
      <c r="T97" s="52">
        <f>RES_hhdet_in!T97-RES_hhdet_in_new!T97</f>
        <v>7790</v>
      </c>
      <c r="U97" s="52">
        <f>RES_hhdet_in!U97-RES_hhdet_in_new!U97</f>
        <v>7425</v>
      </c>
      <c r="V97" s="52">
        <f>RES_hhdet_in!V97-RES_hhdet_in_new!V97</f>
        <v>6252</v>
      </c>
      <c r="W97" s="52">
        <f>RES_hhdet_in!W97-RES_hhdet_in_new!W97</f>
        <v>5319</v>
      </c>
      <c r="X97" s="52">
        <f>RES_hhdet_in!X97-RES_hhdet_in_new!X97</f>
        <v>3954</v>
      </c>
      <c r="Y97" s="52">
        <f>RES_hhdet_in!Y97-RES_hhdet_in_new!Y97</f>
        <v>2943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9725</v>
      </c>
      <c r="D101" s="52">
        <v>11411</v>
      </c>
      <c r="E101" s="52">
        <v>11654</v>
      </c>
      <c r="F101" s="52">
        <v>11006</v>
      </c>
      <c r="G101" s="52">
        <v>16693</v>
      </c>
      <c r="H101" s="52">
        <v>15886</v>
      </c>
      <c r="I101" s="52">
        <v>13949</v>
      </c>
      <c r="J101" s="52">
        <v>10881</v>
      </c>
      <c r="K101" s="52">
        <v>11720</v>
      </c>
      <c r="L101" s="52">
        <v>11501</v>
      </c>
      <c r="M101" s="52">
        <v>12197</v>
      </c>
      <c r="N101" s="52">
        <v>13393</v>
      </c>
      <c r="O101" s="52">
        <v>14563</v>
      </c>
      <c r="P101" s="52">
        <v>8980</v>
      </c>
      <c r="Q101" s="52">
        <v>9616</v>
      </c>
      <c r="R101" s="52">
        <v>10365</v>
      </c>
      <c r="S101" s="52">
        <v>11641</v>
      </c>
      <c r="T101" s="52">
        <v>11677</v>
      </c>
      <c r="U101" s="52">
        <v>11572</v>
      </c>
      <c r="V101" s="52">
        <v>11345</v>
      </c>
      <c r="W101" s="52">
        <v>10578</v>
      </c>
      <c r="X101" s="52">
        <v>7252</v>
      </c>
      <c r="Y101" s="52">
        <v>8338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11047</v>
      </c>
      <c r="D102" s="52">
        <v>9181</v>
      </c>
      <c r="E102" s="52">
        <v>7466</v>
      </c>
      <c r="F102" s="52">
        <v>9081</v>
      </c>
      <c r="G102" s="52">
        <v>17578</v>
      </c>
      <c r="H102" s="52">
        <v>15869</v>
      </c>
      <c r="I102" s="52">
        <v>13554</v>
      </c>
      <c r="J102" s="52">
        <v>9418</v>
      </c>
      <c r="K102" s="52">
        <v>19694</v>
      </c>
      <c r="L102" s="52">
        <v>16233</v>
      </c>
      <c r="M102" s="52">
        <v>18163</v>
      </c>
      <c r="N102" s="52">
        <v>17268</v>
      </c>
      <c r="O102" s="52">
        <v>19017</v>
      </c>
      <c r="P102" s="52">
        <v>14064</v>
      </c>
      <c r="Q102" s="52">
        <v>13875</v>
      </c>
      <c r="R102" s="52">
        <v>13557</v>
      </c>
      <c r="S102" s="52">
        <v>16408</v>
      </c>
      <c r="T102" s="52">
        <v>14471</v>
      </c>
      <c r="U102" s="52">
        <v>13500</v>
      </c>
      <c r="V102" s="52">
        <v>13655</v>
      </c>
      <c r="W102" s="52">
        <v>9848</v>
      </c>
      <c r="X102" s="52">
        <v>7166</v>
      </c>
      <c r="Y102" s="52">
        <v>6690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17926</v>
      </c>
      <c r="D103" s="36">
        <v>17430</v>
      </c>
      <c r="E103" s="36">
        <v>16398</v>
      </c>
      <c r="F103" s="36">
        <v>20421</v>
      </c>
      <c r="G103" s="36">
        <v>25841</v>
      </c>
      <c r="H103" s="36">
        <v>29273</v>
      </c>
      <c r="I103" s="36">
        <v>19826</v>
      </c>
      <c r="J103" s="36">
        <v>13272</v>
      </c>
      <c r="K103" s="36">
        <v>16147</v>
      </c>
      <c r="L103" s="36">
        <v>23087</v>
      </c>
      <c r="M103" s="36">
        <v>29061</v>
      </c>
      <c r="N103" s="36">
        <v>39591</v>
      </c>
      <c r="O103" s="36">
        <v>40782</v>
      </c>
      <c r="P103" s="36">
        <v>29792</v>
      </c>
      <c r="Q103" s="36">
        <v>31415</v>
      </c>
      <c r="R103" s="36">
        <v>27134</v>
      </c>
      <c r="S103" s="36">
        <v>28146</v>
      </c>
      <c r="T103" s="36">
        <v>33233</v>
      </c>
      <c r="U103" s="36">
        <v>37459</v>
      </c>
      <c r="V103" s="36">
        <v>37246</v>
      </c>
      <c r="W103" s="36">
        <v>32246</v>
      </c>
      <c r="X103" s="36">
        <v>31657</v>
      </c>
      <c r="Y103" s="36">
        <v>26065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5114</v>
      </c>
      <c r="D126" s="52">
        <v>3671</v>
      </c>
      <c r="E126" s="52">
        <v>3877</v>
      </c>
      <c r="F126" s="52">
        <v>5621</v>
      </c>
      <c r="G126" s="52">
        <v>4788</v>
      </c>
      <c r="H126" s="52">
        <v>4164</v>
      </c>
      <c r="I126" s="52">
        <v>3970</v>
      </c>
      <c r="J126" s="52">
        <v>5226</v>
      </c>
      <c r="K126" s="52">
        <v>4526</v>
      </c>
      <c r="L126" s="52">
        <v>4423</v>
      </c>
      <c r="M126" s="52">
        <v>3933</v>
      </c>
      <c r="N126" s="52">
        <v>3871</v>
      </c>
      <c r="O126" s="52">
        <v>4263</v>
      </c>
      <c r="P126" s="52">
        <v>1171</v>
      </c>
      <c r="Q126" s="52">
        <v>2808</v>
      </c>
      <c r="R126" s="52">
        <v>4105</v>
      </c>
      <c r="S126" s="52">
        <v>5270</v>
      </c>
      <c r="T126" s="52">
        <v>4960</v>
      </c>
      <c r="U126" s="52">
        <v>4301</v>
      </c>
      <c r="V126" s="52">
        <v>5005</v>
      </c>
      <c r="W126" s="52">
        <v>4479</v>
      </c>
      <c r="X126" s="52">
        <v>3369</v>
      </c>
      <c r="Y126" s="52">
        <v>3267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404</v>
      </c>
      <c r="D129" s="52">
        <v>465</v>
      </c>
      <c r="E129" s="52">
        <v>387</v>
      </c>
      <c r="F129" s="52">
        <v>383</v>
      </c>
      <c r="G129" s="52">
        <v>616</v>
      </c>
      <c r="H129" s="52">
        <v>743</v>
      </c>
      <c r="I129" s="52">
        <v>922</v>
      </c>
      <c r="J129" s="52">
        <v>1048</v>
      </c>
      <c r="K129" s="52">
        <v>1174</v>
      </c>
      <c r="L129" s="52">
        <v>1699</v>
      </c>
      <c r="M129" s="52">
        <v>1770</v>
      </c>
      <c r="N129" s="52">
        <v>1582</v>
      </c>
      <c r="O129" s="52">
        <v>2028</v>
      </c>
      <c r="P129" s="52">
        <v>1611</v>
      </c>
      <c r="Q129" s="52">
        <v>1766</v>
      </c>
      <c r="R129" s="52">
        <v>3038</v>
      </c>
      <c r="S129" s="52">
        <v>3738</v>
      </c>
      <c r="T129" s="52">
        <v>3647</v>
      </c>
      <c r="U129" s="52">
        <v>3570</v>
      </c>
      <c r="V129" s="52">
        <v>3733</v>
      </c>
      <c r="W129" s="52">
        <v>4007</v>
      </c>
      <c r="X129" s="52">
        <v>3689</v>
      </c>
      <c r="Y129" s="52">
        <v>3450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4451</v>
      </c>
      <c r="D131" s="52">
        <f>RES_hhdet_in!D131-RES_hhdet_in_new!D131</f>
        <v>3448</v>
      </c>
      <c r="E131" s="52">
        <f>RES_hhdet_in!E131-RES_hhdet_in_new!E131</f>
        <v>3625</v>
      </c>
      <c r="F131" s="52">
        <f>RES_hhdet_in!F131-RES_hhdet_in_new!F131</f>
        <v>4936</v>
      </c>
      <c r="G131" s="52">
        <f>RES_hhdet_in!G131-RES_hhdet_in_new!G131</f>
        <v>4397</v>
      </c>
      <c r="H131" s="52">
        <f>RES_hhdet_in!H131-RES_hhdet_in_new!H131</f>
        <v>4469</v>
      </c>
      <c r="I131" s="52">
        <f>RES_hhdet_in!I131-RES_hhdet_in_new!I131</f>
        <v>3607</v>
      </c>
      <c r="J131" s="52">
        <f>RES_hhdet_in!J131-RES_hhdet_in_new!J131</f>
        <v>5838</v>
      </c>
      <c r="K131" s="52">
        <f>RES_hhdet_in!K131-RES_hhdet_in_new!K131</f>
        <v>5819</v>
      </c>
      <c r="L131" s="52">
        <f>RES_hhdet_in!L131-RES_hhdet_in_new!L131</f>
        <v>6054</v>
      </c>
      <c r="M131" s="52">
        <f>RES_hhdet_in!M131-RES_hhdet_in_new!M131</f>
        <v>6645</v>
      </c>
      <c r="N131" s="52">
        <f>RES_hhdet_in!N131-RES_hhdet_in_new!N131</f>
        <v>7690</v>
      </c>
      <c r="O131" s="52">
        <f>RES_hhdet_in!O131-RES_hhdet_in_new!O131</f>
        <v>8464</v>
      </c>
      <c r="P131" s="52">
        <f>RES_hhdet_in!P131-RES_hhdet_in_new!P131</f>
        <v>3649</v>
      </c>
      <c r="Q131" s="52">
        <f>RES_hhdet_in!Q131-RES_hhdet_in_new!Q131</f>
        <v>2074</v>
      </c>
      <c r="R131" s="52">
        <f>RES_hhdet_in!R131-RES_hhdet_in_new!R131</f>
        <v>2854</v>
      </c>
      <c r="S131" s="52">
        <f>RES_hhdet_in!S131-RES_hhdet_in_new!S131</f>
        <v>5006</v>
      </c>
      <c r="T131" s="52">
        <f>RES_hhdet_in!T131-RES_hhdet_in_new!T131</f>
        <v>7070</v>
      </c>
      <c r="U131" s="52">
        <f>RES_hhdet_in!U131-RES_hhdet_in_new!U131</f>
        <v>8734</v>
      </c>
      <c r="V131" s="52">
        <f>RES_hhdet_in!V131-RES_hhdet_in_new!V131</f>
        <v>8744</v>
      </c>
      <c r="W131" s="52">
        <f>RES_hhdet_in!W131-RES_hhdet_in_new!W131</f>
        <v>6384</v>
      </c>
      <c r="X131" s="52">
        <f>RES_hhdet_in!X131-RES_hhdet_in_new!X131</f>
        <v>3335</v>
      </c>
      <c r="Y131" s="52">
        <f>RES_hhdet_in!Y131-RES_hhdet_in_new!Y131</f>
        <v>3110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18</v>
      </c>
      <c r="D132" s="52">
        <f>RES_hhdet_in!D132-RES_hhdet_in_new!D132</f>
        <v>12</v>
      </c>
      <c r="E132" s="52">
        <f>RES_hhdet_in!E132-RES_hhdet_in_new!E132</f>
        <v>0</v>
      </c>
      <c r="F132" s="52">
        <f>RES_hhdet_in!F132-RES_hhdet_in_new!F132</f>
        <v>19</v>
      </c>
      <c r="G132" s="52">
        <f>RES_hhdet_in!G132-RES_hhdet_in_new!G132</f>
        <v>11</v>
      </c>
      <c r="H132" s="52">
        <f>RES_hhdet_in!H132-RES_hhdet_in_new!H132</f>
        <v>11</v>
      </c>
      <c r="I132" s="52">
        <f>RES_hhdet_in!I132-RES_hhdet_in_new!I132</f>
        <v>5</v>
      </c>
      <c r="J132" s="52">
        <f>RES_hhdet_in!J132-RES_hhdet_in_new!J132</f>
        <v>14</v>
      </c>
      <c r="K132" s="52">
        <f>RES_hhdet_in!K132-RES_hhdet_in_new!K132</f>
        <v>47</v>
      </c>
      <c r="L132" s="52">
        <f>RES_hhdet_in!L132-RES_hhdet_in_new!L132</f>
        <v>32</v>
      </c>
      <c r="M132" s="52">
        <f>RES_hhdet_in!M132-RES_hhdet_in_new!M132</f>
        <v>20</v>
      </c>
      <c r="N132" s="52">
        <f>RES_hhdet_in!N132-RES_hhdet_in_new!N132</f>
        <v>35</v>
      </c>
      <c r="O132" s="52">
        <f>RES_hhdet_in!O132-RES_hhdet_in_new!O132</f>
        <v>44</v>
      </c>
      <c r="P132" s="52">
        <f>RES_hhdet_in!P132-RES_hhdet_in_new!P132</f>
        <v>18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1</v>
      </c>
      <c r="T132" s="52">
        <f>RES_hhdet_in!T132-RES_hhdet_in_new!T132</f>
        <v>33</v>
      </c>
      <c r="U132" s="52">
        <f>RES_hhdet_in!U132-RES_hhdet_in_new!U132</f>
        <v>42</v>
      </c>
      <c r="V132" s="52">
        <f>RES_hhdet_in!V132-RES_hhdet_in_new!V132</f>
        <v>6</v>
      </c>
      <c r="W132" s="52">
        <f>RES_hhdet_in!W132-RES_hhdet_in_new!W132</f>
        <v>29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2027</v>
      </c>
      <c r="D135" s="52">
        <f>RES_hhdet_in!D135-RES_hhdet_in_new!D135</f>
        <v>1735</v>
      </c>
      <c r="E135" s="52">
        <f>RES_hhdet_in!E135-RES_hhdet_in_new!E135</f>
        <v>1793</v>
      </c>
      <c r="F135" s="52">
        <f>RES_hhdet_in!F135-RES_hhdet_in_new!F135</f>
        <v>2290</v>
      </c>
      <c r="G135" s="52">
        <f>RES_hhdet_in!G135-RES_hhdet_in_new!G135</f>
        <v>2242</v>
      </c>
      <c r="H135" s="52">
        <f>RES_hhdet_in!H135-RES_hhdet_in_new!H135</f>
        <v>2145</v>
      </c>
      <c r="I135" s="52">
        <f>RES_hhdet_in!I135-RES_hhdet_in_new!I135</f>
        <v>1361</v>
      </c>
      <c r="J135" s="52">
        <f>RES_hhdet_in!J135-RES_hhdet_in_new!J135</f>
        <v>1339</v>
      </c>
      <c r="K135" s="52">
        <f>RES_hhdet_in!K135-RES_hhdet_in_new!K135</f>
        <v>1226</v>
      </c>
      <c r="L135" s="52">
        <f>RES_hhdet_in!L135-RES_hhdet_in_new!L135</f>
        <v>1281</v>
      </c>
      <c r="M135" s="52">
        <f>RES_hhdet_in!M135-RES_hhdet_in_new!M135</f>
        <v>536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1867</v>
      </c>
      <c r="R135" s="52">
        <f>RES_hhdet_in!R135-RES_hhdet_in_new!R135</f>
        <v>2260</v>
      </c>
      <c r="S135" s="52">
        <f>RES_hhdet_in!S135-RES_hhdet_in_new!S135</f>
        <v>1338</v>
      </c>
      <c r="T135" s="52">
        <f>RES_hhdet_in!T135-RES_hhdet_in_new!T135</f>
        <v>0</v>
      </c>
      <c r="U135" s="52">
        <f>RES_hhdet_in!U135-RES_hhdet_in_new!U135</f>
        <v>2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36</v>
      </c>
      <c r="Y135" s="52">
        <f>RES_hhdet_in!Y135-RES_hhdet_in_new!Y135</f>
        <v>305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701</v>
      </c>
      <c r="D136" s="52">
        <f>RES_hhdet_in!D136-RES_hhdet_in_new!D136</f>
        <v>566</v>
      </c>
      <c r="E136" s="52">
        <f>RES_hhdet_in!E136-RES_hhdet_in_new!E136</f>
        <v>601</v>
      </c>
      <c r="F136" s="52">
        <f>RES_hhdet_in!F136-RES_hhdet_in_new!F136</f>
        <v>660</v>
      </c>
      <c r="G136" s="52">
        <f>RES_hhdet_in!G136-RES_hhdet_in_new!G136</f>
        <v>686</v>
      </c>
      <c r="H136" s="52">
        <f>RES_hhdet_in!H136-RES_hhdet_in_new!H136</f>
        <v>537</v>
      </c>
      <c r="I136" s="52">
        <f>RES_hhdet_in!I136-RES_hhdet_in_new!I136</f>
        <v>473</v>
      </c>
      <c r="J136" s="52">
        <f>RES_hhdet_in!J136-RES_hhdet_in_new!J136</f>
        <v>399</v>
      </c>
      <c r="K136" s="52">
        <f>RES_hhdet_in!K136-RES_hhdet_in_new!K136</f>
        <v>986</v>
      </c>
      <c r="L136" s="52">
        <f>RES_hhdet_in!L136-RES_hhdet_in_new!L136</f>
        <v>532</v>
      </c>
      <c r="M136" s="52">
        <f>RES_hhdet_in!M136-RES_hhdet_in_new!M136</f>
        <v>316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691</v>
      </c>
      <c r="R136" s="52">
        <f>RES_hhdet_in!R136-RES_hhdet_in_new!R136</f>
        <v>1080</v>
      </c>
      <c r="S136" s="52">
        <f>RES_hhdet_in!S136-RES_hhdet_in_new!S136</f>
        <v>758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8</v>
      </c>
      <c r="Y136" s="52">
        <f>RES_hhdet_in!Y136-RES_hhdet_in_new!Y136</f>
        <v>90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4970</v>
      </c>
      <c r="D140" s="52">
        <v>4007</v>
      </c>
      <c r="E140" s="52">
        <v>3762</v>
      </c>
      <c r="F140" s="52">
        <v>4400</v>
      </c>
      <c r="G140" s="52">
        <v>5860</v>
      </c>
      <c r="H140" s="52">
        <v>5462</v>
      </c>
      <c r="I140" s="52">
        <v>3407</v>
      </c>
      <c r="J140" s="52">
        <v>3917</v>
      </c>
      <c r="K140" s="52">
        <v>5998</v>
      </c>
      <c r="L140" s="52">
        <v>4338</v>
      </c>
      <c r="M140" s="52">
        <v>4045</v>
      </c>
      <c r="N140" s="52">
        <v>3351</v>
      </c>
      <c r="O140" s="52">
        <v>3557</v>
      </c>
      <c r="P140" s="52">
        <v>2723</v>
      </c>
      <c r="Q140" s="52">
        <v>3120</v>
      </c>
      <c r="R140" s="52">
        <v>3949</v>
      </c>
      <c r="S140" s="52">
        <v>4627</v>
      </c>
      <c r="T140" s="52">
        <v>3523</v>
      </c>
      <c r="U140" s="52">
        <v>2665</v>
      </c>
      <c r="V140" s="52">
        <v>2876</v>
      </c>
      <c r="W140" s="52">
        <v>2364</v>
      </c>
      <c r="X140" s="52">
        <v>1644</v>
      </c>
      <c r="Y140" s="52">
        <v>2071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8064</v>
      </c>
      <c r="D141" s="36">
        <v>7612</v>
      </c>
      <c r="E141" s="36">
        <v>8260</v>
      </c>
      <c r="F141" s="36">
        <v>9894</v>
      </c>
      <c r="G141" s="36">
        <v>8614</v>
      </c>
      <c r="H141" s="36">
        <v>10078</v>
      </c>
      <c r="I141" s="36">
        <v>4987</v>
      </c>
      <c r="J141" s="36">
        <v>5528</v>
      </c>
      <c r="K141" s="36">
        <v>4916</v>
      </c>
      <c r="L141" s="36">
        <v>6173</v>
      </c>
      <c r="M141" s="36">
        <v>6466</v>
      </c>
      <c r="N141" s="36">
        <v>7681</v>
      </c>
      <c r="O141" s="36">
        <v>7615</v>
      </c>
      <c r="P141" s="36">
        <v>5765</v>
      </c>
      <c r="Q141" s="36">
        <v>7065</v>
      </c>
      <c r="R141" s="36">
        <v>7898</v>
      </c>
      <c r="S141" s="36">
        <v>7949</v>
      </c>
      <c r="T141" s="36">
        <v>8100</v>
      </c>
      <c r="U141" s="36">
        <v>7394</v>
      </c>
      <c r="V141" s="36">
        <v>7860</v>
      </c>
      <c r="W141" s="36">
        <v>7757</v>
      </c>
      <c r="X141" s="36">
        <v>7264</v>
      </c>
      <c r="Y141" s="36">
        <v>8094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195</v>
      </c>
      <c r="D145" s="52">
        <v>397</v>
      </c>
      <c r="E145" s="52">
        <v>587</v>
      </c>
      <c r="F145" s="52">
        <v>960</v>
      </c>
      <c r="G145" s="52">
        <v>1253</v>
      </c>
      <c r="H145" s="52">
        <v>1264</v>
      </c>
      <c r="I145" s="52">
        <v>1643</v>
      </c>
      <c r="J145" s="52">
        <v>1901</v>
      </c>
      <c r="K145" s="52">
        <v>2037</v>
      </c>
      <c r="L145" s="52">
        <v>2668</v>
      </c>
      <c r="M145" s="52">
        <v>4502</v>
      </c>
      <c r="N145" s="52">
        <v>5794</v>
      </c>
      <c r="O145" s="52">
        <v>6534</v>
      </c>
      <c r="P145" s="52">
        <v>5177</v>
      </c>
      <c r="Q145" s="52">
        <v>5096</v>
      </c>
      <c r="R145" s="52">
        <v>5693</v>
      </c>
      <c r="S145" s="52">
        <v>6406</v>
      </c>
      <c r="T145" s="52">
        <v>6780</v>
      </c>
      <c r="U145" s="52">
        <v>6485</v>
      </c>
      <c r="V145" s="52">
        <v>8374</v>
      </c>
      <c r="W145" s="52">
        <v>9166</v>
      </c>
      <c r="X145" s="52">
        <v>9856</v>
      </c>
      <c r="Y145" s="52">
        <v>7844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107</v>
      </c>
      <c r="D147" s="52">
        <v>136</v>
      </c>
      <c r="E147" s="52">
        <v>74</v>
      </c>
      <c r="F147" s="52">
        <v>136</v>
      </c>
      <c r="G147" s="52">
        <v>261</v>
      </c>
      <c r="H147" s="52">
        <v>409</v>
      </c>
      <c r="I147" s="52">
        <v>774</v>
      </c>
      <c r="J147" s="52">
        <v>1132</v>
      </c>
      <c r="K147" s="52">
        <v>1231</v>
      </c>
      <c r="L147" s="52">
        <v>1386</v>
      </c>
      <c r="M147" s="52">
        <v>2071</v>
      </c>
      <c r="N147" s="52">
        <v>1906</v>
      </c>
      <c r="O147" s="52">
        <v>3470</v>
      </c>
      <c r="P147" s="52">
        <v>3371</v>
      </c>
      <c r="Q147" s="52">
        <v>7003</v>
      </c>
      <c r="R147" s="52">
        <v>7518</v>
      </c>
      <c r="S147" s="52">
        <v>8363</v>
      </c>
      <c r="T147" s="52">
        <v>12203</v>
      </c>
      <c r="U147" s="52">
        <v>13958</v>
      </c>
      <c r="V147" s="52">
        <v>13088</v>
      </c>
      <c r="W147" s="52">
        <v>18984</v>
      </c>
      <c r="X147" s="52">
        <v>18982</v>
      </c>
      <c r="Y147" s="52">
        <v>16763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60</v>
      </c>
      <c r="D149" s="52">
        <f>RES_hhdet_in!D149-RES_hhdet_in_new!D149</f>
        <v>77</v>
      </c>
      <c r="E149" s="52">
        <f>RES_hhdet_in!E149-RES_hhdet_in_new!E149</f>
        <v>71</v>
      </c>
      <c r="F149" s="52">
        <f>RES_hhdet_in!F149-RES_hhdet_in_new!F149</f>
        <v>78</v>
      </c>
      <c r="G149" s="52">
        <f>RES_hhdet_in!G149-RES_hhdet_in_new!G149</f>
        <v>118</v>
      </c>
      <c r="H149" s="52">
        <f>RES_hhdet_in!H149-RES_hhdet_in_new!H149</f>
        <v>92</v>
      </c>
      <c r="I149" s="52">
        <f>RES_hhdet_in!I149-RES_hhdet_in_new!I149</f>
        <v>139</v>
      </c>
      <c r="J149" s="52">
        <f>RES_hhdet_in!J149-RES_hhdet_in_new!J149</f>
        <v>188</v>
      </c>
      <c r="K149" s="52">
        <f>RES_hhdet_in!K149-RES_hhdet_in_new!K149</f>
        <v>194</v>
      </c>
      <c r="L149" s="52">
        <f>RES_hhdet_in!L149-RES_hhdet_in_new!L149</f>
        <v>217</v>
      </c>
      <c r="M149" s="52">
        <f>RES_hhdet_in!M149-RES_hhdet_in_new!M149</f>
        <v>315</v>
      </c>
      <c r="N149" s="52">
        <f>RES_hhdet_in!N149-RES_hhdet_in_new!N149</f>
        <v>254</v>
      </c>
      <c r="O149" s="52">
        <f>RES_hhdet_in!O149-RES_hhdet_in_new!O149</f>
        <v>315</v>
      </c>
      <c r="P149" s="52">
        <f>RES_hhdet_in!P149-RES_hhdet_in_new!P149</f>
        <v>392</v>
      </c>
      <c r="Q149" s="52">
        <f>RES_hhdet_in!Q149-RES_hhdet_in_new!Q149</f>
        <v>584</v>
      </c>
      <c r="R149" s="52">
        <f>RES_hhdet_in!R149-RES_hhdet_in_new!R149</f>
        <v>771</v>
      </c>
      <c r="S149" s="52">
        <f>RES_hhdet_in!S149-RES_hhdet_in_new!S149</f>
        <v>734</v>
      </c>
      <c r="T149" s="52">
        <f>RES_hhdet_in!T149-RES_hhdet_in_new!T149</f>
        <v>682</v>
      </c>
      <c r="U149" s="52">
        <f>RES_hhdet_in!U149-RES_hhdet_in_new!U149</f>
        <v>461</v>
      </c>
      <c r="V149" s="52">
        <f>RES_hhdet_in!V149-RES_hhdet_in_new!V149</f>
        <v>669</v>
      </c>
      <c r="W149" s="52">
        <f>RES_hhdet_in!W149-RES_hhdet_in_new!W149</f>
        <v>1268</v>
      </c>
      <c r="X149" s="52">
        <f>RES_hhdet_in!X149-RES_hhdet_in_new!X149</f>
        <v>1644</v>
      </c>
      <c r="Y149" s="52">
        <f>RES_hhdet_in!Y149-RES_hhdet_in_new!Y149</f>
        <v>1327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1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2</v>
      </c>
      <c r="N150" s="52">
        <f>RES_hhdet_in!N150-RES_hhdet_in_new!N150</f>
        <v>1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1</v>
      </c>
      <c r="R150" s="52">
        <f>RES_hhdet_in!R150-RES_hhdet_in_new!R150</f>
        <v>1</v>
      </c>
      <c r="S150" s="52">
        <f>RES_hhdet_in!S150-RES_hhdet_in_new!S150</f>
        <v>2</v>
      </c>
      <c r="T150" s="52">
        <f>RES_hhdet_in!T150-RES_hhdet_in_new!T150</f>
        <v>1</v>
      </c>
      <c r="U150" s="52">
        <f>RES_hhdet_in!U150-RES_hhdet_in_new!U150</f>
        <v>1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2</v>
      </c>
      <c r="Y150" s="52">
        <f>RES_hhdet_in!Y150-RES_hhdet_in_new!Y150</f>
        <v>2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278</v>
      </c>
      <c r="D153" s="52">
        <f>RES_hhdet_in!D153-RES_hhdet_in_new!D153</f>
        <v>421</v>
      </c>
      <c r="E153" s="52">
        <f>RES_hhdet_in!E153-RES_hhdet_in_new!E153</f>
        <v>572</v>
      </c>
      <c r="F153" s="52">
        <f>RES_hhdet_in!F153-RES_hhdet_in_new!F153</f>
        <v>894</v>
      </c>
      <c r="G153" s="52">
        <f>RES_hhdet_in!G153-RES_hhdet_in_new!G153</f>
        <v>1116</v>
      </c>
      <c r="H153" s="52">
        <f>RES_hhdet_in!H153-RES_hhdet_in_new!H153</f>
        <v>1276</v>
      </c>
      <c r="I153" s="52">
        <f>RES_hhdet_in!I153-RES_hhdet_in_new!I153</f>
        <v>1333</v>
      </c>
      <c r="J153" s="52">
        <f>RES_hhdet_in!J153-RES_hhdet_in_new!J153</f>
        <v>1661</v>
      </c>
      <c r="K153" s="52">
        <f>RES_hhdet_in!K153-RES_hhdet_in_new!K153</f>
        <v>1452</v>
      </c>
      <c r="L153" s="52">
        <f>RES_hhdet_in!L153-RES_hhdet_in_new!L153</f>
        <v>2506</v>
      </c>
      <c r="M153" s="52">
        <f>RES_hhdet_in!M153-RES_hhdet_in_new!M153</f>
        <v>3567</v>
      </c>
      <c r="N153" s="52">
        <f>RES_hhdet_in!N153-RES_hhdet_in_new!N153</f>
        <v>4605</v>
      </c>
      <c r="O153" s="52">
        <f>RES_hhdet_in!O153-RES_hhdet_in_new!O153</f>
        <v>6030</v>
      </c>
      <c r="P153" s="52">
        <f>RES_hhdet_in!P153-RES_hhdet_in_new!P153</f>
        <v>5255</v>
      </c>
      <c r="Q153" s="52">
        <f>RES_hhdet_in!Q153-RES_hhdet_in_new!Q153</f>
        <v>5903</v>
      </c>
      <c r="R153" s="52">
        <f>RES_hhdet_in!R153-RES_hhdet_in_new!R153</f>
        <v>6357</v>
      </c>
      <c r="S153" s="52">
        <f>RES_hhdet_in!S153-RES_hhdet_in_new!S153</f>
        <v>7183</v>
      </c>
      <c r="T153" s="52">
        <f>RES_hhdet_in!T153-RES_hhdet_in_new!T153</f>
        <v>8636</v>
      </c>
      <c r="U153" s="52">
        <f>RES_hhdet_in!U153-RES_hhdet_in_new!U153</f>
        <v>10111</v>
      </c>
      <c r="V153" s="52">
        <f>RES_hhdet_in!V153-RES_hhdet_in_new!V153</f>
        <v>13043</v>
      </c>
      <c r="W153" s="52">
        <f>RES_hhdet_in!W153-RES_hhdet_in_new!W153</f>
        <v>11606</v>
      </c>
      <c r="X153" s="52">
        <f>RES_hhdet_in!X153-RES_hhdet_in_new!X153</f>
        <v>14320</v>
      </c>
      <c r="Y153" s="52">
        <f>RES_hhdet_in!Y153-RES_hhdet_in_new!Y153</f>
        <v>12570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96</v>
      </c>
      <c r="D154" s="52">
        <f>RES_hhdet_in!D154-RES_hhdet_in_new!D154</f>
        <v>137</v>
      </c>
      <c r="E154" s="52">
        <f>RES_hhdet_in!E154-RES_hhdet_in_new!E154</f>
        <v>191</v>
      </c>
      <c r="F154" s="52">
        <f>RES_hhdet_in!F154-RES_hhdet_in_new!F154</f>
        <v>256</v>
      </c>
      <c r="G154" s="52">
        <f>RES_hhdet_in!G154-RES_hhdet_in_new!G154</f>
        <v>342</v>
      </c>
      <c r="H154" s="52">
        <f>RES_hhdet_in!H154-RES_hhdet_in_new!H154</f>
        <v>318</v>
      </c>
      <c r="I154" s="52">
        <f>RES_hhdet_in!I154-RES_hhdet_in_new!I154</f>
        <v>466</v>
      </c>
      <c r="J154" s="52">
        <f>RES_hhdet_in!J154-RES_hhdet_in_new!J154</f>
        <v>496</v>
      </c>
      <c r="K154" s="52">
        <f>RES_hhdet_in!K154-RES_hhdet_in_new!K154</f>
        <v>1156</v>
      </c>
      <c r="L154" s="52">
        <f>RES_hhdet_in!L154-RES_hhdet_in_new!L154</f>
        <v>1042</v>
      </c>
      <c r="M154" s="52">
        <f>RES_hhdet_in!M154-RES_hhdet_in_new!M154</f>
        <v>2102</v>
      </c>
      <c r="N154" s="52">
        <f>RES_hhdet_in!N154-RES_hhdet_in_new!N154</f>
        <v>2876</v>
      </c>
      <c r="O154" s="52">
        <f>RES_hhdet_in!O154-RES_hhdet_in_new!O154</f>
        <v>2569</v>
      </c>
      <c r="P154" s="52">
        <f>RES_hhdet_in!P154-RES_hhdet_in_new!P154</f>
        <v>2459</v>
      </c>
      <c r="Q154" s="52">
        <f>RES_hhdet_in!Q154-RES_hhdet_in_new!Q154</f>
        <v>2196</v>
      </c>
      <c r="R154" s="52">
        <f>RES_hhdet_in!R154-RES_hhdet_in_new!R154</f>
        <v>3065</v>
      </c>
      <c r="S154" s="52">
        <f>RES_hhdet_in!S154-RES_hhdet_in_new!S154</f>
        <v>4096</v>
      </c>
      <c r="T154" s="52">
        <f>RES_hhdet_in!T154-RES_hhdet_in_new!T154</f>
        <v>4365</v>
      </c>
      <c r="U154" s="52">
        <f>RES_hhdet_in!U154-RES_hhdet_in_new!U154</f>
        <v>4067</v>
      </c>
      <c r="V154" s="52">
        <f>RES_hhdet_in!V154-RES_hhdet_in_new!V154</f>
        <v>3821</v>
      </c>
      <c r="W154" s="52">
        <f>RES_hhdet_in!W154-RES_hhdet_in_new!W154</f>
        <v>5771</v>
      </c>
      <c r="X154" s="52">
        <f>RES_hhdet_in!X154-RES_hhdet_in_new!X154</f>
        <v>3718</v>
      </c>
      <c r="Y154" s="52">
        <f>RES_hhdet_in!Y154-RES_hhdet_in_new!Y154</f>
        <v>3713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165</v>
      </c>
      <c r="D158" s="52">
        <v>219</v>
      </c>
      <c r="E158" s="52">
        <v>262</v>
      </c>
      <c r="F158" s="52">
        <v>379</v>
      </c>
      <c r="G158" s="52">
        <v>639</v>
      </c>
      <c r="H158" s="52">
        <v>592</v>
      </c>
      <c r="I158" s="52">
        <v>789</v>
      </c>
      <c r="J158" s="52">
        <v>973</v>
      </c>
      <c r="K158" s="52">
        <v>1535</v>
      </c>
      <c r="L158" s="52">
        <v>1560</v>
      </c>
      <c r="M158" s="52">
        <v>2309</v>
      </c>
      <c r="N158" s="52">
        <v>2345</v>
      </c>
      <c r="O158" s="52">
        <v>2840</v>
      </c>
      <c r="P158" s="52">
        <v>2605</v>
      </c>
      <c r="Q158" s="52">
        <v>2663</v>
      </c>
      <c r="R158" s="52">
        <v>3401</v>
      </c>
      <c r="S158" s="52">
        <v>4430</v>
      </c>
      <c r="T158" s="52">
        <v>4150</v>
      </c>
      <c r="U158" s="52">
        <v>3873</v>
      </c>
      <c r="V158" s="52">
        <v>4706</v>
      </c>
      <c r="W158" s="52">
        <v>4355</v>
      </c>
      <c r="X158" s="52">
        <v>3630</v>
      </c>
      <c r="Y158" s="52">
        <v>3597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269</v>
      </c>
      <c r="D159" s="36">
        <v>415</v>
      </c>
      <c r="E159" s="36">
        <v>573</v>
      </c>
      <c r="F159" s="36">
        <v>849</v>
      </c>
      <c r="G159" s="36">
        <v>936</v>
      </c>
      <c r="H159" s="36">
        <v>1090</v>
      </c>
      <c r="I159" s="36">
        <v>1152</v>
      </c>
      <c r="J159" s="36">
        <v>1372</v>
      </c>
      <c r="K159" s="36">
        <v>1262</v>
      </c>
      <c r="L159" s="36">
        <v>2217</v>
      </c>
      <c r="M159" s="36">
        <v>3692</v>
      </c>
      <c r="N159" s="36">
        <v>5379</v>
      </c>
      <c r="O159" s="36">
        <v>6084</v>
      </c>
      <c r="P159" s="36">
        <v>5502</v>
      </c>
      <c r="Q159" s="36">
        <v>6014</v>
      </c>
      <c r="R159" s="36">
        <v>6803</v>
      </c>
      <c r="S159" s="36">
        <v>7596</v>
      </c>
      <c r="T159" s="36">
        <v>9535</v>
      </c>
      <c r="U159" s="36">
        <v>10756</v>
      </c>
      <c r="V159" s="36">
        <v>12837</v>
      </c>
      <c r="W159" s="36">
        <v>14312</v>
      </c>
      <c r="X159" s="36">
        <v>16047</v>
      </c>
      <c r="Y159" s="36">
        <v>14035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889</v>
      </c>
      <c r="D163" s="52">
        <v>1523</v>
      </c>
      <c r="E163" s="52">
        <v>1225</v>
      </c>
      <c r="F163" s="52">
        <v>811</v>
      </c>
      <c r="G163" s="52">
        <v>353</v>
      </c>
      <c r="H163" s="52">
        <v>581</v>
      </c>
      <c r="I163" s="52">
        <v>633</v>
      </c>
      <c r="J163" s="52">
        <v>1211</v>
      </c>
      <c r="K163" s="52">
        <v>846</v>
      </c>
      <c r="L163" s="52">
        <v>530</v>
      </c>
      <c r="M163" s="52">
        <v>297</v>
      </c>
      <c r="N163" s="52">
        <v>1010</v>
      </c>
      <c r="O163" s="52">
        <v>1249</v>
      </c>
      <c r="P163" s="52">
        <v>922</v>
      </c>
      <c r="Q163" s="52">
        <v>635</v>
      </c>
      <c r="R163" s="52">
        <v>953</v>
      </c>
      <c r="S163" s="52">
        <v>2110</v>
      </c>
      <c r="T163" s="52">
        <v>2429</v>
      </c>
      <c r="U163" s="52">
        <v>4499</v>
      </c>
      <c r="V163" s="52">
        <v>4609</v>
      </c>
      <c r="W163" s="52">
        <v>5840</v>
      </c>
      <c r="X163" s="52">
        <v>6019</v>
      </c>
      <c r="Y163" s="52">
        <v>15534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217</v>
      </c>
      <c r="D165" s="52">
        <v>278</v>
      </c>
      <c r="E165" s="52">
        <v>267</v>
      </c>
      <c r="F165" s="52">
        <v>352</v>
      </c>
      <c r="G165" s="52">
        <v>332</v>
      </c>
      <c r="H165" s="52">
        <v>242</v>
      </c>
      <c r="I165" s="52">
        <v>341</v>
      </c>
      <c r="J165" s="52">
        <v>437</v>
      </c>
      <c r="K165" s="52">
        <v>600</v>
      </c>
      <c r="L165" s="52">
        <v>577</v>
      </c>
      <c r="M165" s="52">
        <v>305</v>
      </c>
      <c r="N165" s="52">
        <v>96</v>
      </c>
      <c r="O165" s="52">
        <v>567</v>
      </c>
      <c r="P165" s="52">
        <v>573</v>
      </c>
      <c r="Q165" s="52">
        <v>1188</v>
      </c>
      <c r="R165" s="52">
        <v>991</v>
      </c>
      <c r="S165" s="52">
        <v>1281</v>
      </c>
      <c r="T165" s="52">
        <v>2217</v>
      </c>
      <c r="U165" s="52">
        <v>2971</v>
      </c>
      <c r="V165" s="52">
        <v>4502</v>
      </c>
      <c r="W165" s="52">
        <v>5604</v>
      </c>
      <c r="X165" s="52">
        <v>6501</v>
      </c>
      <c r="Y165" s="52">
        <v>8384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243</v>
      </c>
      <c r="D167" s="52">
        <f>RES_hhdet_in!D167-RES_hhdet_in_new!D167</f>
        <v>288</v>
      </c>
      <c r="E167" s="52">
        <f>RES_hhdet_in!E167-RES_hhdet_in_new!E167</f>
        <v>181</v>
      </c>
      <c r="F167" s="52">
        <f>RES_hhdet_in!F167-RES_hhdet_in_new!F167</f>
        <v>118</v>
      </c>
      <c r="G167" s="52">
        <f>RES_hhdet_in!G167-RES_hhdet_in_new!G167</f>
        <v>114</v>
      </c>
      <c r="H167" s="52">
        <f>RES_hhdet_in!H167-RES_hhdet_in_new!H167</f>
        <v>113</v>
      </c>
      <c r="I167" s="52">
        <f>RES_hhdet_in!I167-RES_hhdet_in_new!I167</f>
        <v>104</v>
      </c>
      <c r="J167" s="52">
        <f>RES_hhdet_in!J167-RES_hhdet_in_new!J167</f>
        <v>175</v>
      </c>
      <c r="K167" s="52">
        <f>RES_hhdet_in!K167-RES_hhdet_in_new!K167</f>
        <v>163</v>
      </c>
      <c r="L167" s="52">
        <f>RES_hhdet_in!L167-RES_hhdet_in_new!L167</f>
        <v>119</v>
      </c>
      <c r="M167" s="52">
        <f>RES_hhdet_in!M167-RES_hhdet_in_new!M167</f>
        <v>76</v>
      </c>
      <c r="N167" s="52">
        <f>RES_hhdet_in!N167-RES_hhdet_in_new!N167</f>
        <v>64</v>
      </c>
      <c r="O167" s="52">
        <f>RES_hhdet_in!O167-RES_hhdet_in_new!O167</f>
        <v>77</v>
      </c>
      <c r="P167" s="52">
        <f>RES_hhdet_in!P167-RES_hhdet_in_new!P167</f>
        <v>106</v>
      </c>
      <c r="Q167" s="52">
        <f>RES_hhdet_in!Q167-RES_hhdet_in_new!Q167</f>
        <v>138</v>
      </c>
      <c r="R167" s="52">
        <f>RES_hhdet_in!R167-RES_hhdet_in_new!R167</f>
        <v>183</v>
      </c>
      <c r="S167" s="52">
        <f>RES_hhdet_in!S167-RES_hhdet_in_new!S167</f>
        <v>203</v>
      </c>
      <c r="T167" s="52">
        <f>RES_hhdet_in!T167-RES_hhdet_in_new!T167</f>
        <v>173</v>
      </c>
      <c r="U167" s="52">
        <f>RES_hhdet_in!U167-RES_hhdet_in_new!U167</f>
        <v>175</v>
      </c>
      <c r="V167" s="52">
        <f>RES_hhdet_in!V167-RES_hhdet_in_new!V167</f>
        <v>236</v>
      </c>
      <c r="W167" s="52">
        <f>RES_hhdet_in!W167-RES_hhdet_in_new!W167</f>
        <v>522</v>
      </c>
      <c r="X167" s="52">
        <f>RES_hhdet_in!X167-RES_hhdet_in_new!X167</f>
        <v>688</v>
      </c>
      <c r="Y167" s="52">
        <f>RES_hhdet_in!Y167-RES_hhdet_in_new!Y167</f>
        <v>1365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2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1</v>
      </c>
      <c r="T168" s="52">
        <f>RES_hhdet_in!T168-RES_hhdet_in_new!T168</f>
        <v>0</v>
      </c>
      <c r="U168" s="52">
        <f>RES_hhdet_in!U168-RES_hhdet_in_new!U168</f>
        <v>1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1</v>
      </c>
      <c r="Y168" s="52">
        <f>RES_hhdet_in!Y168-RES_hhdet_in_new!Y168</f>
        <v>5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1129</v>
      </c>
      <c r="D171" s="52">
        <f>RES_hhdet_in!D171-RES_hhdet_in_new!D171</f>
        <v>1592</v>
      </c>
      <c r="E171" s="52">
        <f>RES_hhdet_in!E171-RES_hhdet_in_new!E171</f>
        <v>1462</v>
      </c>
      <c r="F171" s="52">
        <f>RES_hhdet_in!F171-RES_hhdet_in_new!F171</f>
        <v>1312</v>
      </c>
      <c r="G171" s="52">
        <f>RES_hhdet_in!G171-RES_hhdet_in_new!G171</f>
        <v>1078</v>
      </c>
      <c r="H171" s="52">
        <f>RES_hhdet_in!H171-RES_hhdet_in_new!H171</f>
        <v>1542</v>
      </c>
      <c r="I171" s="52">
        <f>RES_hhdet_in!I171-RES_hhdet_in_new!I171</f>
        <v>1014</v>
      </c>
      <c r="J171" s="52">
        <f>RES_hhdet_in!J171-RES_hhdet_in_new!J171</f>
        <v>1566</v>
      </c>
      <c r="K171" s="52">
        <f>RES_hhdet_in!K171-RES_hhdet_in_new!K171</f>
        <v>1196</v>
      </c>
      <c r="L171" s="52">
        <f>RES_hhdet_in!L171-RES_hhdet_in_new!L171</f>
        <v>1379</v>
      </c>
      <c r="M171" s="52">
        <f>RES_hhdet_in!M171-RES_hhdet_in_new!M171</f>
        <v>902</v>
      </c>
      <c r="N171" s="52">
        <f>RES_hhdet_in!N171-RES_hhdet_in_new!N171</f>
        <v>1185</v>
      </c>
      <c r="O171" s="52">
        <f>RES_hhdet_in!O171-RES_hhdet_in_new!O171</f>
        <v>1480</v>
      </c>
      <c r="P171" s="52">
        <f>RES_hhdet_in!P171-RES_hhdet_in_new!P171</f>
        <v>1403</v>
      </c>
      <c r="Q171" s="52">
        <f>RES_hhdet_in!Q171-RES_hhdet_in_new!Q171</f>
        <v>1372</v>
      </c>
      <c r="R171" s="52">
        <f>RES_hhdet_in!R171-RES_hhdet_in_new!R171</f>
        <v>1559</v>
      </c>
      <c r="S171" s="52">
        <f>RES_hhdet_in!S171-RES_hhdet_in_new!S171</f>
        <v>2023</v>
      </c>
      <c r="T171" s="52">
        <f>RES_hhdet_in!T171-RES_hhdet_in_new!T171</f>
        <v>2255</v>
      </c>
      <c r="U171" s="52">
        <f>RES_hhdet_in!U171-RES_hhdet_in_new!U171</f>
        <v>3972</v>
      </c>
      <c r="V171" s="52">
        <f>RES_hhdet_in!V171-RES_hhdet_in_new!V171</f>
        <v>4706</v>
      </c>
      <c r="W171" s="52">
        <f>RES_hhdet_in!W171-RES_hhdet_in_new!W171</f>
        <v>4839</v>
      </c>
      <c r="X171" s="52">
        <f>RES_hhdet_in!X171-RES_hhdet_in_new!X171</f>
        <v>5959</v>
      </c>
      <c r="Y171" s="52">
        <f>RES_hhdet_in!Y171-RES_hhdet_in_new!Y171</f>
        <v>12909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391</v>
      </c>
      <c r="D172" s="52">
        <f>RES_hhdet_in!D172-RES_hhdet_in_new!D172</f>
        <v>518</v>
      </c>
      <c r="E172" s="52">
        <f>RES_hhdet_in!E172-RES_hhdet_in_new!E172</f>
        <v>490</v>
      </c>
      <c r="F172" s="52">
        <f>RES_hhdet_in!F172-RES_hhdet_in_new!F172</f>
        <v>377</v>
      </c>
      <c r="G172" s="52">
        <f>RES_hhdet_in!G172-RES_hhdet_in_new!G172</f>
        <v>330</v>
      </c>
      <c r="H172" s="52">
        <f>RES_hhdet_in!H172-RES_hhdet_in_new!H172</f>
        <v>388</v>
      </c>
      <c r="I172" s="52">
        <f>RES_hhdet_in!I172-RES_hhdet_in_new!I172</f>
        <v>354</v>
      </c>
      <c r="J172" s="52">
        <f>RES_hhdet_in!J172-RES_hhdet_in_new!J172</f>
        <v>466</v>
      </c>
      <c r="K172" s="52">
        <f>RES_hhdet_in!K172-RES_hhdet_in_new!K172</f>
        <v>960</v>
      </c>
      <c r="L172" s="52">
        <f>RES_hhdet_in!L172-RES_hhdet_in_new!L172</f>
        <v>572</v>
      </c>
      <c r="M172" s="52">
        <f>RES_hhdet_in!M172-RES_hhdet_in_new!M172</f>
        <v>527</v>
      </c>
      <c r="N172" s="52">
        <f>RES_hhdet_in!N172-RES_hhdet_in_new!N172</f>
        <v>739</v>
      </c>
      <c r="O172" s="52">
        <f>RES_hhdet_in!O172-RES_hhdet_in_new!O172</f>
        <v>629</v>
      </c>
      <c r="P172" s="52">
        <f>RES_hhdet_in!P172-RES_hhdet_in_new!P172</f>
        <v>656</v>
      </c>
      <c r="Q172" s="52">
        <f>RES_hhdet_in!Q172-RES_hhdet_in_new!Q172</f>
        <v>513</v>
      </c>
      <c r="R172" s="52">
        <f>RES_hhdet_in!R172-RES_hhdet_in_new!R172</f>
        <v>746</v>
      </c>
      <c r="S172" s="52">
        <f>RES_hhdet_in!S172-RES_hhdet_in_new!S172</f>
        <v>1140</v>
      </c>
      <c r="T172" s="52">
        <f>RES_hhdet_in!T172-RES_hhdet_in_new!T172</f>
        <v>1130</v>
      </c>
      <c r="U172" s="52">
        <f>RES_hhdet_in!U172-RES_hhdet_in_new!U172</f>
        <v>1598</v>
      </c>
      <c r="V172" s="52">
        <f>RES_hhdet_in!V172-RES_hhdet_in_new!V172</f>
        <v>1375</v>
      </c>
      <c r="W172" s="52">
        <f>RES_hhdet_in!W172-RES_hhdet_in_new!W172</f>
        <v>2403</v>
      </c>
      <c r="X172" s="52">
        <f>RES_hhdet_in!X172-RES_hhdet_in_new!X172</f>
        <v>1541</v>
      </c>
      <c r="Y172" s="52">
        <f>RES_hhdet_in!Y172-RES_hhdet_in_new!Y172</f>
        <v>3815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672</v>
      </c>
      <c r="D176" s="52">
        <v>829</v>
      </c>
      <c r="E176" s="52">
        <v>667</v>
      </c>
      <c r="F176" s="52">
        <v>557</v>
      </c>
      <c r="G176" s="52">
        <v>615</v>
      </c>
      <c r="H176" s="52">
        <v>719</v>
      </c>
      <c r="I176" s="52">
        <v>596</v>
      </c>
      <c r="J176" s="52">
        <v>916</v>
      </c>
      <c r="K176" s="52">
        <v>1275</v>
      </c>
      <c r="L176" s="52">
        <v>852</v>
      </c>
      <c r="M176" s="52">
        <v>578</v>
      </c>
      <c r="N176" s="52">
        <v>603</v>
      </c>
      <c r="O176" s="52">
        <v>696</v>
      </c>
      <c r="P176" s="52">
        <v>696</v>
      </c>
      <c r="Q176" s="52">
        <v>618</v>
      </c>
      <c r="R176" s="52">
        <v>824</v>
      </c>
      <c r="S176" s="52">
        <v>1241</v>
      </c>
      <c r="T176" s="52">
        <v>1083</v>
      </c>
      <c r="U176" s="52">
        <v>1530</v>
      </c>
      <c r="V176" s="52">
        <v>1697</v>
      </c>
      <c r="W176" s="52">
        <v>1814</v>
      </c>
      <c r="X176" s="52">
        <v>1509</v>
      </c>
      <c r="Y176" s="52">
        <v>3690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1090</v>
      </c>
      <c r="D177" s="36">
        <v>1574</v>
      </c>
      <c r="E177" s="36">
        <v>1465</v>
      </c>
      <c r="F177" s="36">
        <v>1252</v>
      </c>
      <c r="G177" s="36">
        <v>908</v>
      </c>
      <c r="H177" s="36">
        <v>1323</v>
      </c>
      <c r="I177" s="36">
        <v>873</v>
      </c>
      <c r="J177" s="36">
        <v>1294</v>
      </c>
      <c r="K177" s="36">
        <v>1048</v>
      </c>
      <c r="L177" s="36">
        <v>1216</v>
      </c>
      <c r="M177" s="36">
        <v>931</v>
      </c>
      <c r="N177" s="36">
        <v>1381</v>
      </c>
      <c r="O177" s="36">
        <v>1500</v>
      </c>
      <c r="P177" s="36">
        <v>1470</v>
      </c>
      <c r="Q177" s="36">
        <v>1400</v>
      </c>
      <c r="R177" s="36">
        <v>1666</v>
      </c>
      <c r="S177" s="36">
        <v>2138</v>
      </c>
      <c r="T177" s="36">
        <v>2477</v>
      </c>
      <c r="U177" s="36">
        <v>4227</v>
      </c>
      <c r="V177" s="36">
        <v>4622</v>
      </c>
      <c r="W177" s="36">
        <v>5940</v>
      </c>
      <c r="X177" s="36">
        <v>6690</v>
      </c>
      <c r="Y177" s="36">
        <v>14398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221</v>
      </c>
      <c r="K26" s="52">
        <v>355</v>
      </c>
      <c r="L26" s="52">
        <v>574</v>
      </c>
      <c r="M26" s="52">
        <v>870</v>
      </c>
      <c r="N26" s="52">
        <v>540</v>
      </c>
      <c r="O26" s="52">
        <v>1017</v>
      </c>
      <c r="P26" s="52">
        <v>396</v>
      </c>
      <c r="Q26" s="52">
        <v>913</v>
      </c>
      <c r="R26" s="52">
        <v>1292</v>
      </c>
      <c r="S26" s="52">
        <v>1228</v>
      </c>
      <c r="T26" s="52">
        <v>1151</v>
      </c>
      <c r="U26" s="52">
        <v>0</v>
      </c>
      <c r="V26" s="52">
        <v>537</v>
      </c>
      <c r="W26" s="52">
        <v>167</v>
      </c>
      <c r="X26" s="52">
        <v>2081</v>
      </c>
      <c r="Y26" s="52">
        <v>1367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198</v>
      </c>
      <c r="S29" s="52">
        <v>418</v>
      </c>
      <c r="T29" s="52">
        <v>498</v>
      </c>
      <c r="U29" s="52">
        <v>458</v>
      </c>
      <c r="V29" s="52">
        <v>211</v>
      </c>
      <c r="W29" s="52">
        <v>405</v>
      </c>
      <c r="X29" s="52">
        <v>546</v>
      </c>
      <c r="Y29" s="52">
        <v>1065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60</v>
      </c>
      <c r="S31" s="52">
        <v>84</v>
      </c>
      <c r="T31" s="52">
        <v>87</v>
      </c>
      <c r="U31" s="52">
        <v>26</v>
      </c>
      <c r="V31" s="52">
        <v>47</v>
      </c>
      <c r="W31" s="52">
        <v>69</v>
      </c>
      <c r="X31" s="52">
        <v>252</v>
      </c>
      <c r="Y31" s="52">
        <v>179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500</v>
      </c>
      <c r="S35" s="52">
        <v>825</v>
      </c>
      <c r="T35" s="52">
        <v>1080</v>
      </c>
      <c r="U35" s="52">
        <v>615</v>
      </c>
      <c r="V35" s="52">
        <v>1005</v>
      </c>
      <c r="W35" s="52">
        <v>715</v>
      </c>
      <c r="X35" s="52">
        <v>2161</v>
      </c>
      <c r="Y35" s="52">
        <v>1769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240</v>
      </c>
      <c r="S36" s="52">
        <v>466</v>
      </c>
      <c r="T36" s="52">
        <v>545</v>
      </c>
      <c r="U36" s="52">
        <v>259</v>
      </c>
      <c r="V36" s="52">
        <v>291</v>
      </c>
      <c r="W36" s="52">
        <v>362</v>
      </c>
      <c r="X36" s="52">
        <v>562</v>
      </c>
      <c r="Y36" s="52">
        <v>510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268</v>
      </c>
      <c r="S40" s="52">
        <v>502</v>
      </c>
      <c r="T40" s="52">
        <v>524</v>
      </c>
      <c r="U40" s="52">
        <v>245</v>
      </c>
      <c r="V40" s="52">
        <v>368</v>
      </c>
      <c r="W40" s="52">
        <v>259</v>
      </c>
      <c r="X40" s="52">
        <v>555</v>
      </c>
      <c r="Y40" s="52">
        <v>490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541</v>
      </c>
      <c r="S41" s="36">
        <v>869</v>
      </c>
      <c r="T41" s="36">
        <v>1189</v>
      </c>
      <c r="U41" s="36">
        <v>657</v>
      </c>
      <c r="V41" s="36">
        <v>980</v>
      </c>
      <c r="W41" s="36">
        <v>884</v>
      </c>
      <c r="X41" s="36">
        <v>2422</v>
      </c>
      <c r="Y41" s="36">
        <v>1956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2052</v>
      </c>
      <c r="K45" s="52">
        <v>5017</v>
      </c>
      <c r="L45" s="52">
        <v>8334</v>
      </c>
      <c r="M45" s="52">
        <v>4474</v>
      </c>
      <c r="N45" s="52">
        <v>5891</v>
      </c>
      <c r="O45" s="52">
        <v>3579</v>
      </c>
      <c r="P45" s="52">
        <v>0</v>
      </c>
      <c r="Q45" s="52">
        <v>0</v>
      </c>
      <c r="R45" s="52">
        <v>0</v>
      </c>
      <c r="S45" s="52">
        <v>6883</v>
      </c>
      <c r="T45" s="52">
        <v>11280</v>
      </c>
      <c r="U45" s="52">
        <v>10831</v>
      </c>
      <c r="V45" s="52">
        <v>3991</v>
      </c>
      <c r="W45" s="52">
        <v>7789</v>
      </c>
      <c r="X45" s="52">
        <v>10130</v>
      </c>
      <c r="Y45" s="52">
        <v>13104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102</v>
      </c>
      <c r="S48" s="52">
        <v>546</v>
      </c>
      <c r="T48" s="52">
        <v>3116</v>
      </c>
      <c r="U48" s="52">
        <v>5179</v>
      </c>
      <c r="V48" s="52">
        <v>4998</v>
      </c>
      <c r="W48" s="52">
        <v>3759</v>
      </c>
      <c r="X48" s="52">
        <v>4958</v>
      </c>
      <c r="Y48" s="52">
        <v>6347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638</v>
      </c>
      <c r="K50" s="52">
        <v>1157</v>
      </c>
      <c r="L50" s="52">
        <v>1968</v>
      </c>
      <c r="M50" s="52">
        <v>1413</v>
      </c>
      <c r="N50" s="52">
        <v>2534</v>
      </c>
      <c r="O50" s="52">
        <v>2780</v>
      </c>
      <c r="P50" s="52">
        <v>1571</v>
      </c>
      <c r="Q50" s="52">
        <v>2273</v>
      </c>
      <c r="R50" s="52">
        <v>2508</v>
      </c>
      <c r="S50" s="52">
        <v>4736</v>
      </c>
      <c r="T50" s="52">
        <v>6901</v>
      </c>
      <c r="U50" s="52">
        <v>7583</v>
      </c>
      <c r="V50" s="52">
        <v>4627</v>
      </c>
      <c r="W50" s="52">
        <v>3911</v>
      </c>
      <c r="X50" s="52">
        <v>6770</v>
      </c>
      <c r="Y50" s="52">
        <v>9559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14</v>
      </c>
      <c r="L51" s="52">
        <v>18</v>
      </c>
      <c r="M51" s="52">
        <v>0</v>
      </c>
      <c r="N51" s="52">
        <v>21</v>
      </c>
      <c r="O51" s="52">
        <v>9</v>
      </c>
      <c r="P51" s="52">
        <v>15</v>
      </c>
      <c r="Q51" s="52">
        <v>0</v>
      </c>
      <c r="R51" s="52">
        <v>0</v>
      </c>
      <c r="S51" s="52">
        <v>0</v>
      </c>
      <c r="T51" s="52">
        <v>39</v>
      </c>
      <c r="U51" s="52">
        <v>42</v>
      </c>
      <c r="V51" s="52">
        <v>18</v>
      </c>
      <c r="W51" s="52">
        <v>0</v>
      </c>
      <c r="X51" s="52">
        <v>0</v>
      </c>
      <c r="Y51" s="52">
        <v>9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1142</v>
      </c>
      <c r="S54" s="52">
        <v>2905</v>
      </c>
      <c r="T54" s="52">
        <v>3902</v>
      </c>
      <c r="U54" s="52">
        <v>3239</v>
      </c>
      <c r="V54" s="52">
        <v>547</v>
      </c>
      <c r="W54" s="52">
        <v>3228</v>
      </c>
      <c r="X54" s="52">
        <v>3595</v>
      </c>
      <c r="Y54" s="52">
        <v>4242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553</v>
      </c>
      <c r="S55" s="52">
        <v>1652</v>
      </c>
      <c r="T55" s="52">
        <v>1976</v>
      </c>
      <c r="U55" s="52">
        <v>1303</v>
      </c>
      <c r="V55" s="52">
        <v>158</v>
      </c>
      <c r="W55" s="52">
        <v>1609</v>
      </c>
      <c r="X55" s="52">
        <v>936</v>
      </c>
      <c r="Y55" s="52">
        <v>1254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1349</v>
      </c>
      <c r="S59" s="52">
        <v>4124</v>
      </c>
      <c r="T59" s="52">
        <v>4871</v>
      </c>
      <c r="U59" s="52">
        <v>3772</v>
      </c>
      <c r="V59" s="52">
        <v>2045</v>
      </c>
      <c r="W59" s="52">
        <v>2416</v>
      </c>
      <c r="X59" s="52">
        <v>2339</v>
      </c>
      <c r="Y59" s="52">
        <v>3526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2703</v>
      </c>
      <c r="S60" s="36">
        <v>7082</v>
      </c>
      <c r="T60" s="36">
        <v>11169</v>
      </c>
      <c r="U60" s="36">
        <v>10440</v>
      </c>
      <c r="V60" s="36">
        <v>5525</v>
      </c>
      <c r="W60" s="36">
        <v>7893</v>
      </c>
      <c r="X60" s="36">
        <v>10320</v>
      </c>
      <c r="Y60" s="36">
        <v>13781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1421</v>
      </c>
      <c r="K64" s="52">
        <v>2899</v>
      </c>
      <c r="L64" s="52">
        <v>4303</v>
      </c>
      <c r="M64" s="52">
        <v>4957</v>
      </c>
      <c r="N64" s="52">
        <v>5226</v>
      </c>
      <c r="O64" s="52">
        <v>3904</v>
      </c>
      <c r="P64" s="52">
        <v>2311</v>
      </c>
      <c r="Q64" s="52">
        <v>6258</v>
      </c>
      <c r="R64" s="52">
        <v>9996</v>
      </c>
      <c r="S64" s="52">
        <v>11548</v>
      </c>
      <c r="T64" s="52">
        <v>9687</v>
      </c>
      <c r="U64" s="52">
        <v>7379</v>
      </c>
      <c r="V64" s="52">
        <v>6356</v>
      </c>
      <c r="W64" s="52">
        <v>5036</v>
      </c>
      <c r="X64" s="52">
        <v>5376</v>
      </c>
      <c r="Y64" s="52">
        <v>1368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1391</v>
      </c>
      <c r="S67" s="52">
        <v>3281</v>
      </c>
      <c r="T67" s="52">
        <v>4288</v>
      </c>
      <c r="U67" s="52">
        <v>4415</v>
      </c>
      <c r="V67" s="52">
        <v>4132</v>
      </c>
      <c r="W67" s="52">
        <v>4084</v>
      </c>
      <c r="X67" s="52">
        <v>3936</v>
      </c>
      <c r="Y67" s="52">
        <v>3628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1187</v>
      </c>
      <c r="K69" s="52">
        <v>2530</v>
      </c>
      <c r="L69" s="52">
        <v>3879</v>
      </c>
      <c r="M69" s="52">
        <v>4529</v>
      </c>
      <c r="N69" s="52">
        <v>4807</v>
      </c>
      <c r="O69" s="52">
        <v>3578</v>
      </c>
      <c r="P69" s="52">
        <v>1981</v>
      </c>
      <c r="Q69" s="52">
        <v>5749</v>
      </c>
      <c r="R69" s="52">
        <v>9289</v>
      </c>
      <c r="S69" s="52">
        <v>11016</v>
      </c>
      <c r="T69" s="52">
        <v>9748</v>
      </c>
      <c r="U69" s="52">
        <v>7952</v>
      </c>
      <c r="V69" s="52">
        <v>7226</v>
      </c>
      <c r="W69" s="52">
        <v>5075</v>
      </c>
      <c r="X69" s="52">
        <v>5260</v>
      </c>
      <c r="Y69" s="52">
        <v>1562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5</v>
      </c>
      <c r="K70" s="52">
        <v>20</v>
      </c>
      <c r="L70" s="52">
        <v>19</v>
      </c>
      <c r="M70" s="52">
        <v>24</v>
      </c>
      <c r="N70" s="52">
        <v>49</v>
      </c>
      <c r="O70" s="52">
        <v>12</v>
      </c>
      <c r="P70" s="52">
        <v>0</v>
      </c>
      <c r="Q70" s="52">
        <v>3</v>
      </c>
      <c r="R70" s="52">
        <v>44</v>
      </c>
      <c r="S70" s="52">
        <v>46</v>
      </c>
      <c r="T70" s="52">
        <v>32</v>
      </c>
      <c r="U70" s="52">
        <v>21</v>
      </c>
      <c r="V70" s="52">
        <v>0</v>
      </c>
      <c r="W70" s="52">
        <v>8</v>
      </c>
      <c r="X70" s="52">
        <v>3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242</v>
      </c>
      <c r="S73" s="52">
        <v>349</v>
      </c>
      <c r="T73" s="52">
        <v>171</v>
      </c>
      <c r="U73" s="52">
        <v>0</v>
      </c>
      <c r="V73" s="52">
        <v>0</v>
      </c>
      <c r="W73" s="52">
        <v>107</v>
      </c>
      <c r="X73" s="52">
        <v>468</v>
      </c>
      <c r="Y73" s="52">
        <v>354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119</v>
      </c>
      <c r="S74" s="52">
        <v>200</v>
      </c>
      <c r="T74" s="52">
        <v>87</v>
      </c>
      <c r="U74" s="52">
        <v>0</v>
      </c>
      <c r="V74" s="52">
        <v>0</v>
      </c>
      <c r="W74" s="52">
        <v>53</v>
      </c>
      <c r="X74" s="52">
        <v>122</v>
      </c>
      <c r="Y74" s="52">
        <v>99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4301</v>
      </c>
      <c r="S78" s="52">
        <v>7356</v>
      </c>
      <c r="T78" s="52">
        <v>9116</v>
      </c>
      <c r="U78" s="52">
        <v>9107</v>
      </c>
      <c r="V78" s="52">
        <v>9023</v>
      </c>
      <c r="W78" s="52">
        <v>6788</v>
      </c>
      <c r="X78" s="52">
        <v>8528</v>
      </c>
      <c r="Y78" s="52">
        <v>10654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4000</v>
      </c>
      <c r="T79" s="36">
        <v>3795</v>
      </c>
      <c r="U79" s="36">
        <v>3047</v>
      </c>
      <c r="V79" s="36">
        <v>2670</v>
      </c>
      <c r="W79" s="36">
        <v>4130</v>
      </c>
      <c r="X79" s="36">
        <v>3937</v>
      </c>
      <c r="Y79" s="36">
        <v>1573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5350</v>
      </c>
      <c r="K83" s="52">
        <v>14538</v>
      </c>
      <c r="L83" s="52">
        <v>22035</v>
      </c>
      <c r="M83" s="52">
        <v>25935</v>
      </c>
      <c r="N83" s="52">
        <v>36653</v>
      </c>
      <c r="O83" s="52">
        <v>34426</v>
      </c>
      <c r="P83" s="52">
        <v>15291</v>
      </c>
      <c r="Q83" s="52">
        <v>22836</v>
      </c>
      <c r="R83" s="52">
        <v>21452</v>
      </c>
      <c r="S83" s="52">
        <v>18484</v>
      </c>
      <c r="T83" s="52">
        <v>22690</v>
      </c>
      <c r="U83" s="52">
        <v>33769</v>
      </c>
      <c r="V83" s="52">
        <v>33455</v>
      </c>
      <c r="W83" s="52">
        <v>31326</v>
      </c>
      <c r="X83" s="52">
        <v>37470</v>
      </c>
      <c r="Y83" s="52">
        <v>22417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5043</v>
      </c>
      <c r="S86" s="52">
        <v>7733</v>
      </c>
      <c r="T86" s="52">
        <v>9842</v>
      </c>
      <c r="U86" s="52">
        <v>14448</v>
      </c>
      <c r="V86" s="52">
        <v>18993</v>
      </c>
      <c r="W86" s="52">
        <v>20166</v>
      </c>
      <c r="X86" s="52">
        <v>21067</v>
      </c>
      <c r="Y86" s="52">
        <v>22642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2372</v>
      </c>
      <c r="K88" s="52">
        <v>5074</v>
      </c>
      <c r="L88" s="52">
        <v>7624</v>
      </c>
      <c r="M88" s="52">
        <v>12353</v>
      </c>
      <c r="N88" s="52">
        <v>14496</v>
      </c>
      <c r="O88" s="52">
        <v>14192</v>
      </c>
      <c r="P88" s="52">
        <v>5545</v>
      </c>
      <c r="Q88" s="52">
        <v>10298</v>
      </c>
      <c r="R88" s="52">
        <v>13001</v>
      </c>
      <c r="S88" s="52">
        <v>14458</v>
      </c>
      <c r="T88" s="52">
        <v>15316</v>
      </c>
      <c r="U88" s="52">
        <v>17682</v>
      </c>
      <c r="V88" s="52">
        <v>20092</v>
      </c>
      <c r="W88" s="52">
        <v>25926</v>
      </c>
      <c r="X88" s="52">
        <v>21190</v>
      </c>
      <c r="Y88" s="52">
        <v>19932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2</v>
      </c>
      <c r="K89" s="52">
        <v>36</v>
      </c>
      <c r="L89" s="52">
        <v>31</v>
      </c>
      <c r="M89" s="52">
        <v>65</v>
      </c>
      <c r="N89" s="52">
        <v>93</v>
      </c>
      <c r="O89" s="52">
        <v>74</v>
      </c>
      <c r="P89" s="52">
        <v>0</v>
      </c>
      <c r="Q89" s="52">
        <v>37</v>
      </c>
      <c r="R89" s="52">
        <v>60</v>
      </c>
      <c r="S89" s="52">
        <v>51</v>
      </c>
      <c r="T89" s="52">
        <v>48</v>
      </c>
      <c r="U89" s="52">
        <v>52</v>
      </c>
      <c r="V89" s="52">
        <v>0</v>
      </c>
      <c r="W89" s="52">
        <v>122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579</v>
      </c>
      <c r="S92" s="52">
        <v>797</v>
      </c>
      <c r="T92" s="52">
        <v>1096</v>
      </c>
      <c r="U92" s="52">
        <v>1019</v>
      </c>
      <c r="V92" s="52">
        <v>1306</v>
      </c>
      <c r="W92" s="52">
        <v>1482</v>
      </c>
      <c r="X92" s="52">
        <v>2575</v>
      </c>
      <c r="Y92" s="52">
        <v>1378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1</v>
      </c>
      <c r="S93" s="52">
        <v>9</v>
      </c>
      <c r="T93" s="52">
        <v>8</v>
      </c>
      <c r="U93" s="52">
        <v>9</v>
      </c>
      <c r="V93" s="52">
        <v>0</v>
      </c>
      <c r="W93" s="52">
        <v>0</v>
      </c>
      <c r="X93" s="52">
        <v>6</v>
      </c>
      <c r="Y93" s="52">
        <v>4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4782</v>
      </c>
      <c r="S96" s="52">
        <v>7679</v>
      </c>
      <c r="T96" s="52">
        <v>13770</v>
      </c>
      <c r="U96" s="52">
        <v>21874</v>
      </c>
      <c r="V96" s="52">
        <v>24772</v>
      </c>
      <c r="W96" s="52">
        <v>13387</v>
      </c>
      <c r="X96" s="52">
        <v>22311</v>
      </c>
      <c r="Y96" s="52">
        <v>13004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2305</v>
      </c>
      <c r="S97" s="52">
        <v>4370</v>
      </c>
      <c r="T97" s="52">
        <v>6967</v>
      </c>
      <c r="U97" s="52">
        <v>8807</v>
      </c>
      <c r="V97" s="52">
        <v>7282</v>
      </c>
      <c r="W97" s="52">
        <v>6662</v>
      </c>
      <c r="X97" s="52">
        <v>5815</v>
      </c>
      <c r="Y97" s="52">
        <v>3849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3449</v>
      </c>
      <c r="S101" s="52">
        <v>6359</v>
      </c>
      <c r="T101" s="52">
        <v>8047</v>
      </c>
      <c r="U101" s="52">
        <v>9335</v>
      </c>
      <c r="V101" s="52">
        <v>10304</v>
      </c>
      <c r="W101" s="52">
        <v>10771</v>
      </c>
      <c r="X101" s="52">
        <v>8371</v>
      </c>
      <c r="Y101" s="52">
        <v>9057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5433</v>
      </c>
      <c r="S102" s="52">
        <v>10479</v>
      </c>
      <c r="T102" s="52">
        <v>12129</v>
      </c>
      <c r="U102" s="52">
        <v>14149</v>
      </c>
      <c r="V102" s="52">
        <v>14630</v>
      </c>
      <c r="W102" s="52">
        <v>11230</v>
      </c>
      <c r="X102" s="52">
        <v>9672</v>
      </c>
      <c r="Y102" s="52">
        <v>8070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10863</v>
      </c>
      <c r="S103" s="36">
        <v>17971</v>
      </c>
      <c r="T103" s="36">
        <v>27841</v>
      </c>
      <c r="U103" s="36">
        <v>39240</v>
      </c>
      <c r="V103" s="36">
        <v>39881</v>
      </c>
      <c r="W103" s="36">
        <v>36723</v>
      </c>
      <c r="X103" s="36">
        <v>42691</v>
      </c>
      <c r="Y103" s="36">
        <v>31432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1540</v>
      </c>
      <c r="K126" s="52">
        <v>2833</v>
      </c>
      <c r="L126" s="52">
        <v>3978</v>
      </c>
      <c r="M126" s="52">
        <v>3424</v>
      </c>
      <c r="N126" s="52">
        <v>4188</v>
      </c>
      <c r="O126" s="52">
        <v>4781</v>
      </c>
      <c r="P126" s="52">
        <v>2019</v>
      </c>
      <c r="Q126" s="52">
        <v>5045</v>
      </c>
      <c r="R126" s="52">
        <v>6977</v>
      </c>
      <c r="S126" s="52">
        <v>7362</v>
      </c>
      <c r="T126" s="52">
        <v>7134</v>
      </c>
      <c r="U126" s="52">
        <v>7030</v>
      </c>
      <c r="V126" s="52">
        <v>7182</v>
      </c>
      <c r="W126" s="52">
        <v>6313</v>
      </c>
      <c r="X126" s="52">
        <v>5593</v>
      </c>
      <c r="Y126" s="52">
        <v>4898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1104</v>
      </c>
      <c r="S129" s="52">
        <v>2331</v>
      </c>
      <c r="T129" s="52">
        <v>3000</v>
      </c>
      <c r="U129" s="52">
        <v>3546</v>
      </c>
      <c r="V129" s="52">
        <v>3913</v>
      </c>
      <c r="W129" s="52">
        <v>4102</v>
      </c>
      <c r="X129" s="52">
        <v>3942</v>
      </c>
      <c r="Y129" s="52">
        <v>3851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680</v>
      </c>
      <c r="K131" s="52">
        <v>1321</v>
      </c>
      <c r="L131" s="52">
        <v>2256</v>
      </c>
      <c r="M131" s="52">
        <v>2677</v>
      </c>
      <c r="N131" s="52">
        <v>4301</v>
      </c>
      <c r="O131" s="52">
        <v>5023</v>
      </c>
      <c r="P131" s="52">
        <v>2486</v>
      </c>
      <c r="Q131" s="52">
        <v>1904</v>
      </c>
      <c r="R131" s="52">
        <v>3044</v>
      </c>
      <c r="S131" s="52">
        <v>5701</v>
      </c>
      <c r="T131" s="52">
        <v>8746</v>
      </c>
      <c r="U131" s="52">
        <v>10793</v>
      </c>
      <c r="V131" s="52">
        <v>10556</v>
      </c>
      <c r="W131" s="52">
        <v>8102</v>
      </c>
      <c r="X131" s="52">
        <v>5528</v>
      </c>
      <c r="Y131" s="52">
        <v>4544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2</v>
      </c>
      <c r="K132" s="52">
        <v>10</v>
      </c>
      <c r="L132" s="52">
        <v>12</v>
      </c>
      <c r="M132" s="52">
        <v>9</v>
      </c>
      <c r="N132" s="52">
        <v>19</v>
      </c>
      <c r="O132" s="52">
        <v>29</v>
      </c>
      <c r="P132" s="52">
        <v>16</v>
      </c>
      <c r="Q132" s="52">
        <v>0</v>
      </c>
      <c r="R132" s="52">
        <v>0</v>
      </c>
      <c r="S132" s="52">
        <v>2</v>
      </c>
      <c r="T132" s="52">
        <v>46</v>
      </c>
      <c r="U132" s="52">
        <v>57</v>
      </c>
      <c r="V132" s="52">
        <v>9</v>
      </c>
      <c r="W132" s="52">
        <v>39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1097</v>
      </c>
      <c r="T135" s="52">
        <v>0</v>
      </c>
      <c r="U135" s="52">
        <v>0</v>
      </c>
      <c r="V135" s="52">
        <v>0</v>
      </c>
      <c r="W135" s="52">
        <v>0</v>
      </c>
      <c r="X135" s="52">
        <v>59</v>
      </c>
      <c r="Y135" s="52">
        <v>457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623</v>
      </c>
      <c r="T136" s="52">
        <v>0</v>
      </c>
      <c r="U136" s="52">
        <v>0</v>
      </c>
      <c r="V136" s="52">
        <v>0</v>
      </c>
      <c r="W136" s="52">
        <v>0</v>
      </c>
      <c r="X136" s="52">
        <v>14</v>
      </c>
      <c r="Y136" s="52">
        <v>135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1624</v>
      </c>
      <c r="S140" s="52">
        <v>3085</v>
      </c>
      <c r="T140" s="52">
        <v>3079</v>
      </c>
      <c r="U140" s="52">
        <v>2860</v>
      </c>
      <c r="V140" s="52">
        <v>3166</v>
      </c>
      <c r="W140" s="52">
        <v>2700</v>
      </c>
      <c r="X140" s="52">
        <v>2052</v>
      </c>
      <c r="Y140" s="52">
        <v>2405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3249</v>
      </c>
      <c r="S141" s="36">
        <v>5288</v>
      </c>
      <c r="T141" s="36">
        <v>7043</v>
      </c>
      <c r="U141" s="36">
        <v>7894</v>
      </c>
      <c r="V141" s="36">
        <v>8603</v>
      </c>
      <c r="W141" s="36">
        <v>8817</v>
      </c>
      <c r="X141" s="36">
        <v>9041</v>
      </c>
      <c r="Y141" s="36">
        <v>9391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560</v>
      </c>
      <c r="K145" s="52">
        <v>1277</v>
      </c>
      <c r="L145" s="52">
        <v>2399</v>
      </c>
      <c r="M145" s="52">
        <v>3920</v>
      </c>
      <c r="N145" s="52">
        <v>6271</v>
      </c>
      <c r="O145" s="52">
        <v>7329</v>
      </c>
      <c r="P145" s="52">
        <v>8925</v>
      </c>
      <c r="Q145" s="52">
        <v>9154</v>
      </c>
      <c r="R145" s="52">
        <v>9675</v>
      </c>
      <c r="S145" s="52">
        <v>8951</v>
      </c>
      <c r="T145" s="52">
        <v>9749</v>
      </c>
      <c r="U145" s="52">
        <v>10599</v>
      </c>
      <c r="V145" s="52">
        <v>12014</v>
      </c>
      <c r="W145" s="52">
        <v>12925</v>
      </c>
      <c r="X145" s="52">
        <v>16364</v>
      </c>
      <c r="Y145" s="52">
        <v>11761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3631</v>
      </c>
      <c r="S147" s="52">
        <v>5929</v>
      </c>
      <c r="T147" s="52">
        <v>9662</v>
      </c>
      <c r="U147" s="52">
        <v>12957</v>
      </c>
      <c r="V147" s="52">
        <v>12653</v>
      </c>
      <c r="W147" s="52">
        <v>19140</v>
      </c>
      <c r="X147" s="52">
        <v>23359</v>
      </c>
      <c r="Y147" s="52">
        <v>20260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369</v>
      </c>
      <c r="S149" s="52">
        <v>539</v>
      </c>
      <c r="T149" s="52">
        <v>641</v>
      </c>
      <c r="U149" s="52">
        <v>525</v>
      </c>
      <c r="V149" s="52">
        <v>769</v>
      </c>
      <c r="W149" s="52">
        <v>1494</v>
      </c>
      <c r="X149" s="52">
        <v>2183</v>
      </c>
      <c r="Y149" s="52">
        <v>1624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1</v>
      </c>
      <c r="S150" s="52">
        <v>2</v>
      </c>
      <c r="T150" s="52">
        <v>2</v>
      </c>
      <c r="U150" s="52">
        <v>2</v>
      </c>
      <c r="V150" s="52">
        <v>0</v>
      </c>
      <c r="W150" s="52">
        <v>0</v>
      </c>
      <c r="X150" s="52">
        <v>4</v>
      </c>
      <c r="Y150" s="52">
        <v>3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3072</v>
      </c>
      <c r="S153" s="52">
        <v>5161</v>
      </c>
      <c r="T153" s="52">
        <v>7990</v>
      </c>
      <c r="U153" s="52">
        <v>11265</v>
      </c>
      <c r="V153" s="52">
        <v>14728</v>
      </c>
      <c r="W153" s="52">
        <v>13581</v>
      </c>
      <c r="X153" s="52">
        <v>18945</v>
      </c>
      <c r="Y153" s="52">
        <v>15362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1482</v>
      </c>
      <c r="S154" s="52">
        <v>2948</v>
      </c>
      <c r="T154" s="52">
        <v>4053</v>
      </c>
      <c r="U154" s="52">
        <v>4543</v>
      </c>
      <c r="V154" s="52">
        <v>4335</v>
      </c>
      <c r="W154" s="52">
        <v>6777</v>
      </c>
      <c r="X154" s="52">
        <v>4933</v>
      </c>
      <c r="Y154" s="52">
        <v>4540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1640</v>
      </c>
      <c r="S158" s="52">
        <v>3184</v>
      </c>
      <c r="T158" s="52">
        <v>3853</v>
      </c>
      <c r="U158" s="52">
        <v>4331</v>
      </c>
      <c r="V158" s="52">
        <v>5334</v>
      </c>
      <c r="W158" s="52">
        <v>5114</v>
      </c>
      <c r="X158" s="52">
        <v>4816</v>
      </c>
      <c r="Y158" s="52">
        <v>4398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3288</v>
      </c>
      <c r="S159" s="36">
        <v>5451</v>
      </c>
      <c r="T159" s="36">
        <v>8826</v>
      </c>
      <c r="U159" s="36">
        <v>11995</v>
      </c>
      <c r="V159" s="36">
        <v>14497</v>
      </c>
      <c r="W159" s="36">
        <v>16747</v>
      </c>
      <c r="X159" s="36">
        <v>21248</v>
      </c>
      <c r="Y159" s="36">
        <v>17151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358</v>
      </c>
      <c r="K163" s="52">
        <v>530</v>
      </c>
      <c r="L163" s="52">
        <v>476</v>
      </c>
      <c r="M163" s="52">
        <v>258</v>
      </c>
      <c r="N163" s="52">
        <v>1094</v>
      </c>
      <c r="O163" s="52">
        <v>1403</v>
      </c>
      <c r="P163" s="52">
        <v>1591</v>
      </c>
      <c r="Q163" s="52">
        <v>1141</v>
      </c>
      <c r="R163" s="52">
        <v>1617</v>
      </c>
      <c r="S163" s="52">
        <v>2946</v>
      </c>
      <c r="T163" s="52">
        <v>3492</v>
      </c>
      <c r="U163" s="52">
        <v>7353</v>
      </c>
      <c r="V163" s="52">
        <v>6614</v>
      </c>
      <c r="W163" s="52">
        <v>8233</v>
      </c>
      <c r="X163" s="52">
        <v>9994</v>
      </c>
      <c r="Y163" s="52">
        <v>23296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458</v>
      </c>
      <c r="S165" s="52">
        <v>1123</v>
      </c>
      <c r="T165" s="52">
        <v>1939</v>
      </c>
      <c r="U165" s="52">
        <v>3645</v>
      </c>
      <c r="V165" s="52">
        <v>4301</v>
      </c>
      <c r="W165" s="52">
        <v>5968</v>
      </c>
      <c r="X165" s="52">
        <v>9076</v>
      </c>
      <c r="Y165" s="52">
        <v>15156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78</v>
      </c>
      <c r="S167" s="52">
        <v>149</v>
      </c>
      <c r="T167" s="52">
        <v>177</v>
      </c>
      <c r="U167" s="52">
        <v>239</v>
      </c>
      <c r="V167" s="52">
        <v>295</v>
      </c>
      <c r="W167" s="52">
        <v>677</v>
      </c>
      <c r="X167" s="52">
        <v>1019</v>
      </c>
      <c r="Y167" s="52">
        <v>1952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2</v>
      </c>
      <c r="T168" s="52">
        <v>0</v>
      </c>
      <c r="U168" s="52">
        <v>2</v>
      </c>
      <c r="V168" s="52">
        <v>0</v>
      </c>
      <c r="W168" s="52">
        <v>0</v>
      </c>
      <c r="X168" s="52">
        <v>2</v>
      </c>
      <c r="Y168" s="52">
        <v>8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636</v>
      </c>
      <c r="S171" s="52">
        <v>1487</v>
      </c>
      <c r="T171" s="52">
        <v>2234</v>
      </c>
      <c r="U171" s="52">
        <v>5225</v>
      </c>
      <c r="V171" s="52">
        <v>5834</v>
      </c>
      <c r="W171" s="52">
        <v>6199</v>
      </c>
      <c r="X171" s="52">
        <v>8806</v>
      </c>
      <c r="Y171" s="52">
        <v>18442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307</v>
      </c>
      <c r="S172" s="52">
        <v>845</v>
      </c>
      <c r="T172" s="52">
        <v>1126</v>
      </c>
      <c r="U172" s="52">
        <v>2108</v>
      </c>
      <c r="V172" s="52">
        <v>1713</v>
      </c>
      <c r="W172" s="52">
        <v>3089</v>
      </c>
      <c r="X172" s="52">
        <v>2291</v>
      </c>
      <c r="Y172" s="52">
        <v>5454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340</v>
      </c>
      <c r="S176" s="52">
        <v>919</v>
      </c>
      <c r="T176" s="52">
        <v>1080</v>
      </c>
      <c r="U176" s="52">
        <v>2019</v>
      </c>
      <c r="V176" s="52">
        <v>2109</v>
      </c>
      <c r="W176" s="52">
        <v>2333</v>
      </c>
      <c r="X176" s="52">
        <v>2240</v>
      </c>
      <c r="Y176" s="52">
        <v>5277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680</v>
      </c>
      <c r="S177" s="36">
        <v>1569</v>
      </c>
      <c r="T177" s="36">
        <v>2458</v>
      </c>
      <c r="U177" s="36">
        <v>5561</v>
      </c>
      <c r="V177" s="36">
        <v>5729</v>
      </c>
      <c r="W177" s="36">
        <v>7613</v>
      </c>
      <c r="X177" s="36">
        <v>9896</v>
      </c>
      <c r="Y177" s="36">
        <v>20573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26.213651156579825</v>
      </c>
      <c r="C24" s="117">
        <f t="shared" si="7"/>
        <v>25.919661010185351</v>
      </c>
      <c r="D24" s="117">
        <f t="shared" si="7"/>
        <v>30.489945650248252</v>
      </c>
      <c r="E24" s="117">
        <f t="shared" si="7"/>
        <v>38.51004328684941</v>
      </c>
      <c r="F24" s="117">
        <f t="shared" si="7"/>
        <v>32.383290097738836</v>
      </c>
      <c r="G24" s="117">
        <f t="shared" si="7"/>
        <v>30.840521587319223</v>
      </c>
      <c r="H24" s="117">
        <f t="shared" si="7"/>
        <v>21.778230839180555</v>
      </c>
      <c r="I24" s="117">
        <f t="shared" si="7"/>
        <v>22.156700303731785</v>
      </c>
      <c r="J24" s="117">
        <f t="shared" si="7"/>
        <v>28.791448618159762</v>
      </c>
      <c r="K24" s="117">
        <f t="shared" si="7"/>
        <v>20.496676637086061</v>
      </c>
      <c r="L24" s="117">
        <f t="shared" si="7"/>
        <v>20.08448653012427</v>
      </c>
      <c r="M24" s="117">
        <f t="shared" si="7"/>
        <v>21.997275150997972</v>
      </c>
      <c r="N24" s="117">
        <f t="shared" si="7"/>
        <v>19.258843330575218</v>
      </c>
      <c r="O24" s="117">
        <f t="shared" si="7"/>
        <v>14.750409305987315</v>
      </c>
      <c r="P24" s="117">
        <f t="shared" si="7"/>
        <v>9.7273562082185592</v>
      </c>
      <c r="Q24" s="117">
        <f t="shared" si="7"/>
        <v>18.012628712950864</v>
      </c>
      <c r="R24" s="117">
        <f t="shared" ref="R24:V24" si="8">R25+R28+R30+R39</f>
        <v>17.840651474939555</v>
      </c>
      <c r="S24" s="117">
        <f t="shared" si="8"/>
        <v>18.125841939224962</v>
      </c>
      <c r="T24" s="117">
        <f t="shared" si="8"/>
        <v>15.625369269503324</v>
      </c>
      <c r="U24" s="117">
        <f t="shared" si="8"/>
        <v>14.755060752378641</v>
      </c>
      <c r="V24" s="117">
        <f t="shared" si="8"/>
        <v>10.627962659647075</v>
      </c>
      <c r="W24" s="117">
        <f t="shared" ref="W24:Y24" si="9">W25+W28+W30+W39</f>
        <v>13.923135401245</v>
      </c>
      <c r="X24" s="117">
        <f t="shared" si="9"/>
        <v>14.399660521231207</v>
      </c>
      <c r="Y24" s="117">
        <f t="shared" si="9"/>
        <v>13.868231014397182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21.508425635823727</v>
      </c>
      <c r="C25" s="122">
        <f t="shared" si="10"/>
        <v>21.174306989838378</v>
      </c>
      <c r="D25" s="122">
        <f t="shared" si="10"/>
        <v>25.326984270187516</v>
      </c>
      <c r="E25" s="122">
        <f t="shared" si="10"/>
        <v>32.786227033589718</v>
      </c>
      <c r="F25" s="122">
        <f t="shared" si="10"/>
        <v>26.745109349755513</v>
      </c>
      <c r="G25" s="122">
        <f t="shared" si="10"/>
        <v>25.996940858258114</v>
      </c>
      <c r="H25" s="122">
        <f t="shared" si="10"/>
        <v>17.432629477925886</v>
      </c>
      <c r="I25" s="122">
        <f t="shared" si="10"/>
        <v>18.163276557192482</v>
      </c>
      <c r="J25" s="122">
        <f t="shared" si="10"/>
        <v>24.588551177306844</v>
      </c>
      <c r="K25" s="122">
        <f t="shared" si="10"/>
        <v>16.67203730095649</v>
      </c>
      <c r="L25" s="122">
        <f t="shared" si="10"/>
        <v>16.542940240114628</v>
      </c>
      <c r="M25" s="122">
        <f t="shared" si="10"/>
        <v>18.409124079724375</v>
      </c>
      <c r="N25" s="122">
        <f t="shared" si="10"/>
        <v>16.047751951501457</v>
      </c>
      <c r="O25" s="122">
        <f t="shared" si="10"/>
        <v>11.670722129321144</v>
      </c>
      <c r="P25" s="122">
        <f t="shared" si="10"/>
        <v>6.748612175002175</v>
      </c>
      <c r="Q25" s="122">
        <f t="shared" si="10"/>
        <v>14.876555162274627</v>
      </c>
      <c r="R25" s="122">
        <f t="shared" ref="R25:V25" si="11">SUM(R26:R27)</f>
        <v>14.73760376651207</v>
      </c>
      <c r="S25" s="122">
        <f t="shared" si="11"/>
        <v>14.949499490028106</v>
      </c>
      <c r="T25" s="122">
        <f t="shared" si="11"/>
        <v>12.520009261588291</v>
      </c>
      <c r="U25" s="122">
        <f t="shared" si="11"/>
        <v>11.945740407403269</v>
      </c>
      <c r="V25" s="122">
        <f t="shared" si="11"/>
        <v>7.8065607794343777</v>
      </c>
      <c r="W25" s="122">
        <f t="shared" ref="W25:Y25" si="12">SUM(W26:W27)</f>
        <v>11.233854610650848</v>
      </c>
      <c r="X25" s="122">
        <f t="shared" si="12"/>
        <v>11.642654858279222</v>
      </c>
      <c r="Y25" s="122">
        <f t="shared" si="12"/>
        <v>11.13318338583646</v>
      </c>
      <c r="DA25" s="130" t="s">
        <v>1593</v>
      </c>
    </row>
    <row r="26" spans="1:105" ht="12" customHeight="1" x14ac:dyDescent="0.25">
      <c r="A26" s="97" t="s">
        <v>74</v>
      </c>
      <c r="B26" s="98">
        <v>21.254687976328679</v>
      </c>
      <c r="C26" s="98">
        <v>20.928872167206059</v>
      </c>
      <c r="D26" s="98">
        <v>25.034244536343977</v>
      </c>
      <c r="E26" s="98">
        <v>32.40643960757329</v>
      </c>
      <c r="F26" s="98">
        <v>26.435563214242229</v>
      </c>
      <c r="G26" s="98">
        <v>25.706369453092371</v>
      </c>
      <c r="H26" s="98">
        <v>17.238721023816353</v>
      </c>
      <c r="I26" s="98">
        <v>17.966437661079631</v>
      </c>
      <c r="J26" s="98">
        <v>24.31776094005043</v>
      </c>
      <c r="K26" s="98">
        <v>16.487379798485012</v>
      </c>
      <c r="L26" s="98">
        <v>16.358594869590142</v>
      </c>
      <c r="M26" s="98">
        <v>18.201974061335633</v>
      </c>
      <c r="N26" s="98">
        <v>15.865817569504159</v>
      </c>
      <c r="O26" s="98">
        <v>11.535597592433366</v>
      </c>
      <c r="P26" s="98">
        <v>6.6708333333333378</v>
      </c>
      <c r="Q26" s="98">
        <v>14.702167526511882</v>
      </c>
      <c r="R26" s="98">
        <v>14.561353539696196</v>
      </c>
      <c r="S26" s="98">
        <v>14.767067927773008</v>
      </c>
      <c r="T26" s="98">
        <v>12.364950558899386</v>
      </c>
      <c r="U26" s="98">
        <v>11.797370306678122</v>
      </c>
      <c r="V26" s="98">
        <v>7.7090642017770108</v>
      </c>
      <c r="W26" s="98">
        <v>11.092311550587567</v>
      </c>
      <c r="X26" s="98">
        <v>11.493766122098025</v>
      </c>
      <c r="Y26" s="98">
        <v>10.988965319575815</v>
      </c>
      <c r="DA26" s="63" t="s">
        <v>1594</v>
      </c>
    </row>
    <row r="27" spans="1:105" ht="12" customHeight="1" x14ac:dyDescent="0.25">
      <c r="A27" s="97" t="s">
        <v>53</v>
      </c>
      <c r="B27" s="98">
        <v>0.25373765949504673</v>
      </c>
      <c r="C27" s="98">
        <v>0.24543482263232011</v>
      </c>
      <c r="D27" s="98">
        <v>0.2927397338435393</v>
      </c>
      <c r="E27" s="98">
        <v>0.37978742601643051</v>
      </c>
      <c r="F27" s="98">
        <v>0.30954613551328203</v>
      </c>
      <c r="G27" s="98">
        <v>0.29057140516574115</v>
      </c>
      <c r="H27" s="98">
        <v>0.19390845410953322</v>
      </c>
      <c r="I27" s="98">
        <v>0.19683889611285121</v>
      </c>
      <c r="J27" s="98">
        <v>0.27079023725641432</v>
      </c>
      <c r="K27" s="98">
        <v>0.18465750247147825</v>
      </c>
      <c r="L27" s="98">
        <v>0.18434537052448646</v>
      </c>
      <c r="M27" s="98">
        <v>0.20715001838874239</v>
      </c>
      <c r="N27" s="98">
        <v>0.18193438199729911</v>
      </c>
      <c r="O27" s="98">
        <v>0.13512453688777731</v>
      </c>
      <c r="P27" s="98">
        <v>7.7778841668837195E-2</v>
      </c>
      <c r="Q27" s="98">
        <v>0.17438763576274585</v>
      </c>
      <c r="R27" s="98">
        <v>0.17625022681587449</v>
      </c>
      <c r="S27" s="98">
        <v>0.18243156225509796</v>
      </c>
      <c r="T27" s="98">
        <v>0.15505870268890531</v>
      </c>
      <c r="U27" s="98">
        <v>0.14837010072514684</v>
      </c>
      <c r="V27" s="98">
        <v>9.7496577657366829E-2</v>
      </c>
      <c r="W27" s="98">
        <v>0.14154306006328127</v>
      </c>
      <c r="X27" s="98">
        <v>0.14888873618119758</v>
      </c>
      <c r="Y27" s="98">
        <v>0.14421806626064615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1.3034691234917375E-2</v>
      </c>
      <c r="C28" s="122">
        <f t="shared" si="13"/>
        <v>1.5877602652367255E-2</v>
      </c>
      <c r="D28" s="122">
        <f t="shared" si="13"/>
        <v>1.9242033921696738E-2</v>
      </c>
      <c r="E28" s="122">
        <f t="shared" si="13"/>
        <v>4.4970241213969538E-2</v>
      </c>
      <c r="F28" s="122">
        <f t="shared" si="13"/>
        <v>2.5868089972440153E-2</v>
      </c>
      <c r="G28" s="122">
        <f t="shared" si="13"/>
        <v>2.8424855486415372E-2</v>
      </c>
      <c r="H28" s="122">
        <f t="shared" si="13"/>
        <v>3.4542132357657893E-2</v>
      </c>
      <c r="I28" s="122">
        <f t="shared" si="13"/>
        <v>3.0329742403004213E-2</v>
      </c>
      <c r="J28" s="122">
        <f t="shared" si="13"/>
        <v>3.1196912706908303E-2</v>
      </c>
      <c r="K28" s="122">
        <f t="shared" si="13"/>
        <v>3.3310954782364725E-2</v>
      </c>
      <c r="L28" s="122">
        <f t="shared" si="13"/>
        <v>4.1859784222485069E-2</v>
      </c>
      <c r="M28" s="122">
        <f t="shared" si="13"/>
        <v>4.7313975359962804E-2</v>
      </c>
      <c r="N28" s="122">
        <f t="shared" si="13"/>
        <v>8.7341994067665449E-2</v>
      </c>
      <c r="O28" s="122">
        <f t="shared" si="13"/>
        <v>8.8855841188951984E-2</v>
      </c>
      <c r="P28" s="122">
        <f t="shared" si="13"/>
        <v>3.5135419092247266E-2</v>
      </c>
      <c r="Q28" s="122">
        <f t="shared" si="13"/>
        <v>0.11188286537009093</v>
      </c>
      <c r="R28" s="122">
        <f t="shared" si="13"/>
        <v>7.4839699501163051E-2</v>
      </c>
      <c r="S28" s="122">
        <f t="shared" si="13"/>
        <v>0.13696109617787441</v>
      </c>
      <c r="T28" s="122">
        <f t="shared" si="13"/>
        <v>0.10691037749514228</v>
      </c>
      <c r="U28" s="122">
        <f t="shared" si="13"/>
        <v>0.14178993633669015</v>
      </c>
      <c r="V28" s="122">
        <f t="shared" si="13"/>
        <v>6.3913440712306285E-2</v>
      </c>
      <c r="W28" s="122">
        <f t="shared" si="13"/>
        <v>0.10437647334151116</v>
      </c>
      <c r="X28" s="122">
        <f t="shared" si="13"/>
        <v>0.12556704550966022</v>
      </c>
      <c r="Y28" s="122">
        <f t="shared" si="13"/>
        <v>9.0725962797257254E-2</v>
      </c>
      <c r="DA28" s="130" t="s">
        <v>1596</v>
      </c>
    </row>
    <row r="29" spans="1:105" ht="12" customHeight="1" x14ac:dyDescent="0.25">
      <c r="A29" s="97" t="s">
        <v>53</v>
      </c>
      <c r="B29" s="98">
        <v>1.3034691234917375E-2</v>
      </c>
      <c r="C29" s="98">
        <v>1.5877602652367255E-2</v>
      </c>
      <c r="D29" s="98">
        <v>1.9242033921696738E-2</v>
      </c>
      <c r="E29" s="98">
        <v>4.4970241213969538E-2</v>
      </c>
      <c r="F29" s="98">
        <v>2.5868089972440153E-2</v>
      </c>
      <c r="G29" s="98">
        <v>2.8424855486415372E-2</v>
      </c>
      <c r="H29" s="98">
        <v>3.4542132357657893E-2</v>
      </c>
      <c r="I29" s="98">
        <v>3.0329742403004213E-2</v>
      </c>
      <c r="J29" s="98">
        <v>3.1196912706908303E-2</v>
      </c>
      <c r="K29" s="98">
        <v>3.3310954782364725E-2</v>
      </c>
      <c r="L29" s="98">
        <v>4.1859784222485069E-2</v>
      </c>
      <c r="M29" s="98">
        <v>4.7313975359962804E-2</v>
      </c>
      <c r="N29" s="98">
        <v>8.7341994067665449E-2</v>
      </c>
      <c r="O29" s="98">
        <v>8.8855841188951984E-2</v>
      </c>
      <c r="P29" s="98">
        <v>3.5135419092247266E-2</v>
      </c>
      <c r="Q29" s="98">
        <v>0.11188286537009093</v>
      </c>
      <c r="R29" s="98">
        <v>7.4839699501163051E-2</v>
      </c>
      <c r="S29" s="98">
        <v>0.13696109617787441</v>
      </c>
      <c r="T29" s="98">
        <v>0.10691037749514228</v>
      </c>
      <c r="U29" s="98">
        <v>0.14178993633669015</v>
      </c>
      <c r="V29" s="98">
        <v>6.3913440712306285E-2</v>
      </c>
      <c r="W29" s="98">
        <v>0.10437647334151116</v>
      </c>
      <c r="X29" s="98">
        <v>0.12556704550966022</v>
      </c>
      <c r="Y29" s="98">
        <v>9.0725962797257254E-2</v>
      </c>
      <c r="DA29" s="63" t="s">
        <v>1597</v>
      </c>
    </row>
    <row r="30" spans="1:105" ht="12" customHeight="1" x14ac:dyDescent="0.25">
      <c r="A30" s="121" t="s">
        <v>55</v>
      </c>
      <c r="B30" s="122">
        <v>3.4764828872076459</v>
      </c>
      <c r="C30" s="122">
        <v>3.3663754898135418</v>
      </c>
      <c r="D30" s="122">
        <v>3.7325909262835961</v>
      </c>
      <c r="E30" s="122">
        <v>4.0842643185482848</v>
      </c>
      <c r="F30" s="122">
        <v>4.163168722756625</v>
      </c>
      <c r="G30" s="122">
        <v>3.5006776676618507</v>
      </c>
      <c r="H30" s="122">
        <v>3.2361828425881027</v>
      </c>
      <c r="I30" s="122">
        <v>2.9509604384977868</v>
      </c>
      <c r="J30" s="122">
        <v>3.1450794078324442</v>
      </c>
      <c r="K30" s="122">
        <v>2.988411408375006</v>
      </c>
      <c r="L30" s="122">
        <v>2.7858936435269905</v>
      </c>
      <c r="M30" s="122">
        <v>2.8298920863763568</v>
      </c>
      <c r="N30" s="122">
        <v>2.4840911364120131</v>
      </c>
      <c r="O30" s="122">
        <v>2.3671523904018068</v>
      </c>
      <c r="P30" s="122">
        <v>2.3146023431963139</v>
      </c>
      <c r="Q30" s="122">
        <v>2.3893367575687359</v>
      </c>
      <c r="R30" s="122">
        <v>2.3869105718433823</v>
      </c>
      <c r="S30" s="122">
        <v>2.4028311454197171</v>
      </c>
      <c r="T30" s="122">
        <v>2.3738097993486802</v>
      </c>
      <c r="U30" s="122">
        <v>2.1130336262131775</v>
      </c>
      <c r="V30" s="122">
        <v>2.0379928510896379</v>
      </c>
      <c r="W30" s="122">
        <v>1.8968661134944798</v>
      </c>
      <c r="X30" s="122">
        <v>2.0498059597611706</v>
      </c>
      <c r="Y30" s="122">
        <v>2.0912081985932205</v>
      </c>
      <c r="DA30" s="130" t="s">
        <v>1598</v>
      </c>
    </row>
    <row r="31" spans="1:105" ht="12" customHeight="1" x14ac:dyDescent="0.25">
      <c r="A31" s="97" t="s">
        <v>141</v>
      </c>
      <c r="B31" s="98">
        <v>0.52723546807951482</v>
      </c>
      <c r="C31" s="98">
        <v>0.48535586725708463</v>
      </c>
      <c r="D31" s="98">
        <v>0.62410267033938693</v>
      </c>
      <c r="E31" s="98">
        <v>0.55449460728071864</v>
      </c>
      <c r="F31" s="98">
        <v>0.49678741537187687</v>
      </c>
      <c r="G31" s="98">
        <v>0.46188064982078281</v>
      </c>
      <c r="H31" s="98">
        <v>0.32156580130745149</v>
      </c>
      <c r="I31" s="98">
        <v>0.29689572258825153</v>
      </c>
      <c r="J31" s="98">
        <v>0.30940225868994298</v>
      </c>
      <c r="K31" s="98">
        <v>0.25069542154676144</v>
      </c>
      <c r="L31" s="98">
        <v>0.21570765538859007</v>
      </c>
      <c r="M31" s="98">
        <v>0.2462844698200593</v>
      </c>
      <c r="N31" s="98">
        <v>0.19039152831604608</v>
      </c>
      <c r="O31" s="98">
        <v>0.14165543508917802</v>
      </c>
      <c r="P31" s="98">
        <v>0.10462603481056655</v>
      </c>
      <c r="Q31" s="98">
        <v>0.16468732093228036</v>
      </c>
      <c r="R31" s="98">
        <v>0.14909637286285279</v>
      </c>
      <c r="S31" s="98">
        <v>0.16142357535610408</v>
      </c>
      <c r="T31" s="98">
        <v>0.15054170610215664</v>
      </c>
      <c r="U31" s="98">
        <v>0.14414269674024288</v>
      </c>
      <c r="V31" s="98">
        <v>9.1952507882191198E-2</v>
      </c>
      <c r="W31" s="98">
        <v>0.10267092169107916</v>
      </c>
      <c r="X31" s="98">
        <v>0.13403286517658305</v>
      </c>
      <c r="Y31" s="98">
        <v>0.13643108299022597</v>
      </c>
      <c r="DA31" s="63" t="s">
        <v>1599</v>
      </c>
    </row>
    <row r="32" spans="1:105" ht="12" customHeight="1" x14ac:dyDescent="0.25">
      <c r="A32" s="97" t="s">
        <v>140</v>
      </c>
      <c r="B32" s="98">
        <v>1.0042694686295396E-3</v>
      </c>
      <c r="C32" s="98">
        <v>7.470253174142725E-4</v>
      </c>
      <c r="D32" s="98">
        <v>1.1756650142643881E-3</v>
      </c>
      <c r="E32" s="98">
        <v>9.6190319221108273E-4</v>
      </c>
      <c r="F32" s="98">
        <v>7.6695294268802508E-4</v>
      </c>
      <c r="G32" s="98">
        <v>6.1165847223042876E-4</v>
      </c>
      <c r="H32" s="98">
        <v>3.5682731307211504E-4</v>
      </c>
      <c r="I32" s="98">
        <v>3.5709011142256373E-4</v>
      </c>
      <c r="J32" s="98">
        <v>3.9833841497580505E-4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4.6735714089313305E-4</v>
      </c>
      <c r="C33" s="101">
        <v>3.4044245589525838E-4</v>
      </c>
      <c r="D33" s="101">
        <v>5.8679874129595651E-4</v>
      </c>
      <c r="E33" s="101">
        <v>5.6625048925278479E-4</v>
      </c>
      <c r="F33" s="101">
        <v>4.6811246956974211E-4</v>
      </c>
      <c r="G33" s="101">
        <v>3.3582851661025266E-4</v>
      </c>
      <c r="H33" s="101">
        <v>1.9839199751020965E-4</v>
      </c>
      <c r="I33" s="101">
        <v>1.7007668135832264E-4</v>
      </c>
      <c r="J33" s="101">
        <v>1.9187810770176966E-4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5.3691232773640644E-4</v>
      </c>
      <c r="C34" s="104">
        <v>4.0658286151901412E-4</v>
      </c>
      <c r="D34" s="104">
        <v>5.8886627296843167E-4</v>
      </c>
      <c r="E34" s="104">
        <v>3.9565270295829793E-4</v>
      </c>
      <c r="F34" s="104">
        <v>2.9884047311828292E-4</v>
      </c>
      <c r="G34" s="104">
        <v>2.7582995562017604E-4</v>
      </c>
      <c r="H34" s="104">
        <v>1.5843531556190539E-4</v>
      </c>
      <c r="I34" s="104">
        <v>1.8701343006424109E-4</v>
      </c>
      <c r="J34" s="104">
        <v>2.0646030727403537E-4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2.4266808448115285</v>
      </c>
      <c r="C35" s="101">
        <v>2.3545015018513333</v>
      </c>
      <c r="D35" s="101">
        <v>2.5182077666008982</v>
      </c>
      <c r="E35" s="101">
        <v>2.8218818656130815</v>
      </c>
      <c r="F35" s="101">
        <v>2.9218530846123247</v>
      </c>
      <c r="G35" s="101">
        <v>2.4257309158926934</v>
      </c>
      <c r="H35" s="101">
        <v>2.3274040258451234</v>
      </c>
      <c r="I35" s="101">
        <v>2.123254615289095</v>
      </c>
      <c r="J35" s="101">
        <v>2.2735855712222217</v>
      </c>
      <c r="K35" s="101">
        <v>2.1118831976128409</v>
      </c>
      <c r="L35" s="101">
        <v>1.9616269942046849</v>
      </c>
      <c r="M35" s="101">
        <v>1.9135442429843215</v>
      </c>
      <c r="N35" s="101">
        <v>1.6540865820687076</v>
      </c>
      <c r="O35" s="101">
        <v>1.5868083460379576</v>
      </c>
      <c r="P35" s="101">
        <v>1.5660172420259761</v>
      </c>
      <c r="Q35" s="101">
        <v>1.5900285863610475</v>
      </c>
      <c r="R35" s="101">
        <v>1.5970788912044471</v>
      </c>
      <c r="S35" s="101">
        <v>1.5972772490346951</v>
      </c>
      <c r="T35" s="101">
        <v>1.5765466645034931</v>
      </c>
      <c r="U35" s="101">
        <v>1.4081728310302137</v>
      </c>
      <c r="V35" s="101">
        <v>1.408267060950398</v>
      </c>
      <c r="W35" s="101">
        <v>1.2848915796763136</v>
      </c>
      <c r="X35" s="101">
        <v>1.4076146719815295</v>
      </c>
      <c r="Y35" s="101">
        <v>1.4547776219925399</v>
      </c>
      <c r="DA35" s="131" t="s">
        <v>1603</v>
      </c>
    </row>
    <row r="36" spans="1:105" ht="12" customHeight="1" x14ac:dyDescent="0.25">
      <c r="A36" s="107" t="s">
        <v>121</v>
      </c>
      <c r="B36" s="104">
        <v>0.52156230484797295</v>
      </c>
      <c r="C36" s="104">
        <v>0.5257710953877095</v>
      </c>
      <c r="D36" s="104">
        <v>0.58910482432904654</v>
      </c>
      <c r="E36" s="104">
        <v>0.70692594246227358</v>
      </c>
      <c r="F36" s="104">
        <v>0.74376126982973523</v>
      </c>
      <c r="G36" s="104">
        <v>0.61245444347614408</v>
      </c>
      <c r="H36" s="104">
        <v>0.5868561881224561</v>
      </c>
      <c r="I36" s="104">
        <v>0.53045301050901761</v>
      </c>
      <c r="J36" s="104">
        <v>0.5616932395053037</v>
      </c>
      <c r="K36" s="104">
        <v>0.62583278921540364</v>
      </c>
      <c r="L36" s="104">
        <v>0.60855899393371571</v>
      </c>
      <c r="M36" s="104">
        <v>0.6700633735719761</v>
      </c>
      <c r="N36" s="104">
        <v>0.63961302602725956</v>
      </c>
      <c r="O36" s="104">
        <v>0.63868860927467108</v>
      </c>
      <c r="P36" s="104">
        <v>0.6439590663597714</v>
      </c>
      <c r="Q36" s="104">
        <v>0.63462085027540804</v>
      </c>
      <c r="R36" s="104">
        <v>0.64073530777608245</v>
      </c>
      <c r="S36" s="104">
        <v>0.64413032102891787</v>
      </c>
      <c r="T36" s="104">
        <v>0.6467214287430304</v>
      </c>
      <c r="U36" s="104">
        <v>0.56071809844272091</v>
      </c>
      <c r="V36" s="104">
        <v>0.53777328225704868</v>
      </c>
      <c r="W36" s="104">
        <v>0.50930361212708697</v>
      </c>
      <c r="X36" s="104">
        <v>0.50815842260305821</v>
      </c>
      <c r="Y36" s="104">
        <v>0.49999949361045465</v>
      </c>
      <c r="DA36" s="132" t="s">
        <v>1604</v>
      </c>
    </row>
    <row r="37" spans="1:105" ht="12" customHeight="1" x14ac:dyDescent="0.25">
      <c r="A37" s="108" t="s">
        <v>53</v>
      </c>
      <c r="B37" s="98">
        <v>0.22689461342821859</v>
      </c>
      <c r="C37" s="98">
        <v>0.22320987544102566</v>
      </c>
      <c r="D37" s="98">
        <v>0.27575779688898666</v>
      </c>
      <c r="E37" s="98">
        <v>0.39504370426108959</v>
      </c>
      <c r="F37" s="98">
        <v>0.43218033941966283</v>
      </c>
      <c r="G37" s="98">
        <v>0.31780055964092846</v>
      </c>
      <c r="H37" s="98">
        <v>0.3101713148170766</v>
      </c>
      <c r="I37" s="98">
        <v>0.2374752106134054</v>
      </c>
      <c r="J37" s="98">
        <v>0.25449031878317024</v>
      </c>
      <c r="K37" s="98">
        <v>0.2746781070507513</v>
      </c>
      <c r="L37" s="98">
        <v>0.25822118712016551</v>
      </c>
      <c r="M37" s="98">
        <v>0.29188148474952741</v>
      </c>
      <c r="N37" s="98">
        <v>0.27208271957423308</v>
      </c>
      <c r="O37" s="98">
        <v>0.27107327738017661</v>
      </c>
      <c r="P37" s="98">
        <v>0.28677841088609107</v>
      </c>
      <c r="Q37" s="98">
        <v>0.27805981715133204</v>
      </c>
      <c r="R37" s="98">
        <v>0.27636882371919497</v>
      </c>
      <c r="S37" s="98">
        <v>0.27677950118755695</v>
      </c>
      <c r="T37" s="98">
        <v>0.27937152604564935</v>
      </c>
      <c r="U37" s="98">
        <v>0.22717360231213954</v>
      </c>
      <c r="V37" s="98">
        <v>0.24644592855053493</v>
      </c>
      <c r="W37" s="98">
        <v>0.26664668052066276</v>
      </c>
      <c r="X37" s="98">
        <v>0.29417563247417172</v>
      </c>
      <c r="Y37" s="98">
        <v>0.32514000773687762</v>
      </c>
      <c r="DA37" s="63" t="s">
        <v>1605</v>
      </c>
    </row>
    <row r="38" spans="1:105" ht="12" customHeight="1" x14ac:dyDescent="0.25">
      <c r="A38" s="108" t="s">
        <v>52</v>
      </c>
      <c r="B38" s="98">
        <v>0.29466769141975441</v>
      </c>
      <c r="C38" s="98">
        <v>0.30256121994668378</v>
      </c>
      <c r="D38" s="98">
        <v>0.31334702744005988</v>
      </c>
      <c r="E38" s="98">
        <v>0.31188223820118394</v>
      </c>
      <c r="F38" s="98">
        <v>0.3115809304100724</v>
      </c>
      <c r="G38" s="98">
        <v>0.29465388383521557</v>
      </c>
      <c r="H38" s="98">
        <v>0.27668487330537944</v>
      </c>
      <c r="I38" s="98">
        <v>0.29297779989561223</v>
      </c>
      <c r="J38" s="98">
        <v>0.30720292072213345</v>
      </c>
      <c r="K38" s="98">
        <v>0.35115468216465229</v>
      </c>
      <c r="L38" s="98">
        <v>0.3503378068135502</v>
      </c>
      <c r="M38" s="98">
        <v>0.37818188882244869</v>
      </c>
      <c r="N38" s="98">
        <v>0.36753030645302648</v>
      </c>
      <c r="O38" s="98">
        <v>0.36761533189449447</v>
      </c>
      <c r="P38" s="98">
        <v>0.35718065547368028</v>
      </c>
      <c r="Q38" s="98">
        <v>0.35656103312407605</v>
      </c>
      <c r="R38" s="98">
        <v>0.36436648405688749</v>
      </c>
      <c r="S38" s="98">
        <v>0.36735081984136092</v>
      </c>
      <c r="T38" s="98">
        <v>0.36734990269738105</v>
      </c>
      <c r="U38" s="98">
        <v>0.33354449613058135</v>
      </c>
      <c r="V38" s="98">
        <v>0.2913273537065138</v>
      </c>
      <c r="W38" s="98">
        <v>0.24265693160642418</v>
      </c>
      <c r="X38" s="98">
        <v>0.21398279012888649</v>
      </c>
      <c r="Y38" s="98">
        <v>0.17485948587357703</v>
      </c>
      <c r="DA38" s="63" t="s">
        <v>1606</v>
      </c>
    </row>
    <row r="39" spans="1:105" ht="12" customHeight="1" x14ac:dyDescent="0.25">
      <c r="A39" s="121" t="s">
        <v>54</v>
      </c>
      <c r="B39" s="122">
        <v>1.2157079423135364</v>
      </c>
      <c r="C39" s="122">
        <v>1.3631009278810629</v>
      </c>
      <c r="D39" s="122">
        <v>1.4111284198554448</v>
      </c>
      <c r="E39" s="122">
        <v>1.5945816934974402</v>
      </c>
      <c r="F39" s="122">
        <v>1.4491439352542574</v>
      </c>
      <c r="G39" s="122">
        <v>1.314478205912843</v>
      </c>
      <c r="H39" s="122">
        <v>1.0748763863089097</v>
      </c>
      <c r="I39" s="122">
        <v>1.0121335656385109</v>
      </c>
      <c r="J39" s="122">
        <v>1.0266211203135669</v>
      </c>
      <c r="K39" s="122">
        <v>0.802916972972198</v>
      </c>
      <c r="L39" s="122">
        <v>0.71379286226016636</v>
      </c>
      <c r="M39" s="122">
        <v>0.7109450095372758</v>
      </c>
      <c r="N39" s="122">
        <v>0.63965824859408549</v>
      </c>
      <c r="O39" s="122">
        <v>0.62367894507541222</v>
      </c>
      <c r="P39" s="122">
        <v>0.62900627092782357</v>
      </c>
      <c r="Q39" s="122">
        <v>0.63485392773741156</v>
      </c>
      <c r="R39" s="122">
        <v>0.64129743708294107</v>
      </c>
      <c r="S39" s="122">
        <v>0.63655020759926273</v>
      </c>
      <c r="T39" s="122">
        <v>0.62463983107121002</v>
      </c>
      <c r="U39" s="122">
        <v>0.55449678242550371</v>
      </c>
      <c r="V39" s="122">
        <v>0.71949558841075412</v>
      </c>
      <c r="W39" s="122">
        <v>0.68803820375815927</v>
      </c>
      <c r="X39" s="122">
        <v>0.58163265768115235</v>
      </c>
      <c r="Y39" s="122">
        <v>0.55311346717024323</v>
      </c>
      <c r="DA39" s="130" t="s">
        <v>1607</v>
      </c>
    </row>
    <row r="40" spans="1:105" ht="12" customHeight="1" x14ac:dyDescent="0.25">
      <c r="A40" s="97" t="s">
        <v>50</v>
      </c>
      <c r="B40" s="98">
        <v>0.62231093643442659</v>
      </c>
      <c r="C40" s="98">
        <v>0.65096702435649523</v>
      </c>
      <c r="D40" s="98">
        <v>0.81391806912371389</v>
      </c>
      <c r="E40" s="98">
        <v>0.61168801031968967</v>
      </c>
      <c r="F40" s="98">
        <v>0.56327640784404753</v>
      </c>
      <c r="G40" s="98">
        <v>0.58408357589159221</v>
      </c>
      <c r="H40" s="98">
        <v>0.4344022463447898</v>
      </c>
      <c r="I40" s="98">
        <v>0.40369176084087621</v>
      </c>
      <c r="J40" s="98">
        <v>0.37275649150025403</v>
      </c>
      <c r="K40" s="98">
        <v>0.38909436819448145</v>
      </c>
      <c r="L40" s="98">
        <v>0.35103879441022101</v>
      </c>
      <c r="M40" s="98">
        <v>0.33871616161114276</v>
      </c>
      <c r="N40" s="98">
        <v>0.30685948350988496</v>
      </c>
      <c r="O40" s="98">
        <v>0.29114036043019531</v>
      </c>
      <c r="P40" s="98">
        <v>0.28726227656471648</v>
      </c>
      <c r="Q40" s="98">
        <v>0.27459659026772121</v>
      </c>
      <c r="R40" s="98">
        <v>0.26611044260794292</v>
      </c>
      <c r="S40" s="98">
        <v>0.25615539307801377</v>
      </c>
      <c r="T40" s="98">
        <v>0.24364600511626053</v>
      </c>
      <c r="U40" s="98">
        <v>0.21428811311614843</v>
      </c>
      <c r="V40" s="98">
        <v>0.28187292646276502</v>
      </c>
      <c r="W40" s="98">
        <v>0.25887355999547462</v>
      </c>
      <c r="X40" s="98">
        <v>0.20126462182635096</v>
      </c>
      <c r="Y40" s="98">
        <v>0.17361792281168023</v>
      </c>
      <c r="DA40" s="63" t="s">
        <v>1608</v>
      </c>
    </row>
    <row r="41" spans="1:105" ht="12" customHeight="1" x14ac:dyDescent="0.25">
      <c r="A41" s="109" t="s">
        <v>120</v>
      </c>
      <c r="B41" s="33">
        <v>0.59339700587910982</v>
      </c>
      <c r="C41" s="33">
        <v>0.71213390352456751</v>
      </c>
      <c r="D41" s="33">
        <v>0.59721035073173079</v>
      </c>
      <c r="E41" s="33">
        <v>0.98289368317775061</v>
      </c>
      <c r="F41" s="33">
        <v>0.88586752741021002</v>
      </c>
      <c r="G41" s="33">
        <v>0.73039463002125093</v>
      </c>
      <c r="H41" s="33">
        <v>0.64047413996411995</v>
      </c>
      <c r="I41" s="33">
        <v>0.60844180479763466</v>
      </c>
      <c r="J41" s="33">
        <v>0.65386462881331286</v>
      </c>
      <c r="K41" s="33">
        <v>0.41382260477771654</v>
      </c>
      <c r="L41" s="33">
        <v>0.36275406784994535</v>
      </c>
      <c r="M41" s="33">
        <v>0.37222884792613303</v>
      </c>
      <c r="N41" s="33">
        <v>0.33279876508420053</v>
      </c>
      <c r="O41" s="33">
        <v>0.33253858464521691</v>
      </c>
      <c r="P41" s="33">
        <v>0.3417439943631071</v>
      </c>
      <c r="Q41" s="33">
        <v>0.36025733746969035</v>
      </c>
      <c r="R41" s="33">
        <v>0.37518699447499815</v>
      </c>
      <c r="S41" s="33">
        <v>0.38039481452124896</v>
      </c>
      <c r="T41" s="33">
        <v>0.38099382595494952</v>
      </c>
      <c r="U41" s="33">
        <v>0.34020866930935528</v>
      </c>
      <c r="V41" s="33">
        <v>0.4376226619479891</v>
      </c>
      <c r="W41" s="33">
        <v>0.42916464376268465</v>
      </c>
      <c r="X41" s="33">
        <v>0.38036803585480139</v>
      </c>
      <c r="Y41" s="33">
        <v>0.37949554435856298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377.58177248420719</v>
      </c>
      <c r="C43" s="117">
        <f t="shared" si="14"/>
        <v>356.68046620628371</v>
      </c>
      <c r="D43" s="117">
        <f t="shared" si="14"/>
        <v>418.44600767513936</v>
      </c>
      <c r="E43" s="117">
        <f t="shared" si="14"/>
        <v>467.19666310224522</v>
      </c>
      <c r="F43" s="117">
        <f t="shared" si="14"/>
        <v>447.47348251483169</v>
      </c>
      <c r="G43" s="117">
        <f t="shared" si="14"/>
        <v>389.02530690357975</v>
      </c>
      <c r="H43" s="117">
        <f t="shared" si="14"/>
        <v>371.81260660281936</v>
      </c>
      <c r="I43" s="117">
        <f t="shared" si="14"/>
        <v>273.700113462638</v>
      </c>
      <c r="J43" s="117">
        <f t="shared" si="14"/>
        <v>298.74110296805316</v>
      </c>
      <c r="K43" s="117">
        <f t="shared" si="14"/>
        <v>282.24922700903403</v>
      </c>
      <c r="L43" s="117">
        <f t="shared" si="14"/>
        <v>294.17168887794179</v>
      </c>
      <c r="M43" s="117">
        <f t="shared" si="14"/>
        <v>234.53007542541809</v>
      </c>
      <c r="N43" s="117">
        <f t="shared" si="14"/>
        <v>204.05165809546278</v>
      </c>
      <c r="O43" s="117">
        <f t="shared" si="14"/>
        <v>169.33951268229686</v>
      </c>
      <c r="P43" s="117">
        <f t="shared" si="14"/>
        <v>138.91925761344254</v>
      </c>
      <c r="Q43" s="117">
        <f t="shared" si="14"/>
        <v>135.19756351317986</v>
      </c>
      <c r="R43" s="117">
        <f t="shared" ref="R43:V43" si="15">R44+R47+R49+R58</f>
        <v>124.5343566767153</v>
      </c>
      <c r="S43" s="117">
        <f t="shared" si="15"/>
        <v>114.52253667877716</v>
      </c>
      <c r="T43" s="117">
        <f t="shared" si="15"/>
        <v>107.94133499742325</v>
      </c>
      <c r="U43" s="117">
        <f t="shared" si="15"/>
        <v>109.43262880478879</v>
      </c>
      <c r="V43" s="117">
        <f t="shared" si="15"/>
        <v>118.69012813985313</v>
      </c>
      <c r="W43" s="117">
        <f t="shared" ref="W43:Y43" si="16">W44+W47+W49+W58</f>
        <v>99.678212581969817</v>
      </c>
      <c r="X43" s="117">
        <f t="shared" si="16"/>
        <v>109.17083713317388</v>
      </c>
      <c r="Y43" s="117">
        <f t="shared" si="16"/>
        <v>107.91839054895361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309.18629220952823</v>
      </c>
      <c r="C44" s="122">
        <f t="shared" si="17"/>
        <v>293.77464392845349</v>
      </c>
      <c r="D44" s="122">
        <f t="shared" si="17"/>
        <v>343.87633821758521</v>
      </c>
      <c r="E44" s="122">
        <f t="shared" si="17"/>
        <v>383.0565414988925</v>
      </c>
      <c r="F44" s="122">
        <f t="shared" si="17"/>
        <v>364.79916290352679</v>
      </c>
      <c r="G44" s="122">
        <f t="shared" si="17"/>
        <v>322.10157439368703</v>
      </c>
      <c r="H44" s="122">
        <f t="shared" si="17"/>
        <v>302.42888433682646</v>
      </c>
      <c r="I44" s="122">
        <f t="shared" si="17"/>
        <v>221.79005065837271</v>
      </c>
      <c r="J44" s="122">
        <f t="shared" si="17"/>
        <v>243.20742738535279</v>
      </c>
      <c r="K44" s="122">
        <f t="shared" si="17"/>
        <v>229.63346661124632</v>
      </c>
      <c r="L44" s="122">
        <f t="shared" si="17"/>
        <v>242.64435533456304</v>
      </c>
      <c r="M44" s="122">
        <f t="shared" si="17"/>
        <v>190.33130157444324</v>
      </c>
      <c r="N44" s="122">
        <f t="shared" si="17"/>
        <v>164.89105623506904</v>
      </c>
      <c r="O44" s="122">
        <f t="shared" si="17"/>
        <v>136.22734416750333</v>
      </c>
      <c r="P44" s="122">
        <f t="shared" si="17"/>
        <v>108.0815515594288</v>
      </c>
      <c r="Q44" s="122">
        <f t="shared" si="17"/>
        <v>107.98226677577895</v>
      </c>
      <c r="R44" s="122">
        <f t="shared" ref="R44:V44" si="18">SUM(R45:R46)</f>
        <v>100.89909757030773</v>
      </c>
      <c r="S44" s="122">
        <f t="shared" si="18"/>
        <v>92.313105173541686</v>
      </c>
      <c r="T44" s="122">
        <f t="shared" si="18"/>
        <v>86.021110480665882</v>
      </c>
      <c r="U44" s="122">
        <f t="shared" si="18"/>
        <v>87.500446790220508</v>
      </c>
      <c r="V44" s="122">
        <f t="shared" si="18"/>
        <v>95.397885683547415</v>
      </c>
      <c r="W44" s="122">
        <f t="shared" ref="W44:Y44" si="19">SUM(W45:W46)</f>
        <v>79.300780678782402</v>
      </c>
      <c r="X44" s="122">
        <f t="shared" si="19"/>
        <v>87.433496266058512</v>
      </c>
      <c r="Y44" s="122">
        <f t="shared" si="19"/>
        <v>86.292384094474087</v>
      </c>
      <c r="DA44" s="130" t="s">
        <v>1611</v>
      </c>
    </row>
    <row r="45" spans="1:105" ht="12" customHeight="1" x14ac:dyDescent="0.25">
      <c r="A45" s="97" t="s">
        <v>211</v>
      </c>
      <c r="B45" s="98">
        <v>305.71726991980688</v>
      </c>
      <c r="C45" s="98">
        <v>290.54244633003827</v>
      </c>
      <c r="D45" s="98">
        <v>340.11088302261442</v>
      </c>
      <c r="E45" s="98">
        <v>378.8478301291986</v>
      </c>
      <c r="F45" s="98">
        <v>360.79640441894054</v>
      </c>
      <c r="G45" s="98">
        <v>318.68884003362416</v>
      </c>
      <c r="H45" s="98">
        <v>299.23597989553178</v>
      </c>
      <c r="I45" s="98">
        <v>219.51556047158928</v>
      </c>
      <c r="J45" s="98">
        <v>240.67802691704966</v>
      </c>
      <c r="K45" s="98">
        <v>227.2255241611474</v>
      </c>
      <c r="L45" s="98">
        <v>240.07523645743768</v>
      </c>
      <c r="M45" s="98">
        <v>188.30464794114837</v>
      </c>
      <c r="N45" s="98">
        <v>163.11586892137205</v>
      </c>
      <c r="O45" s="98">
        <v>134.73572179229964</v>
      </c>
      <c r="P45" s="98">
        <v>106.91032291965219</v>
      </c>
      <c r="Q45" s="98">
        <v>106.80955383586512</v>
      </c>
      <c r="R45" s="98">
        <v>99.803348619470697</v>
      </c>
      <c r="S45" s="98">
        <v>91.289657972675954</v>
      </c>
      <c r="T45" s="98">
        <v>85.040293302761029</v>
      </c>
      <c r="U45" s="98">
        <v>86.478002292920607</v>
      </c>
      <c r="V45" s="98">
        <v>94.272867106143138</v>
      </c>
      <c r="W45" s="98">
        <v>78.347224610681181</v>
      </c>
      <c r="X45" s="98">
        <v>86.367034489347404</v>
      </c>
      <c r="Y45" s="98">
        <v>85.219327409955056</v>
      </c>
      <c r="DA45" s="63" t="s">
        <v>1612</v>
      </c>
    </row>
    <row r="46" spans="1:105" ht="12" customHeight="1" x14ac:dyDescent="0.25">
      <c r="A46" s="97" t="s">
        <v>53</v>
      </c>
      <c r="B46" s="98">
        <v>3.469022289721329</v>
      </c>
      <c r="C46" s="98">
        <v>3.2321975984152238</v>
      </c>
      <c r="D46" s="98">
        <v>3.7654551949707806</v>
      </c>
      <c r="E46" s="98">
        <v>4.2087113696939236</v>
      </c>
      <c r="F46" s="98">
        <v>4.0027584845862378</v>
      </c>
      <c r="G46" s="98">
        <v>3.4127343600628977</v>
      </c>
      <c r="H46" s="98">
        <v>3.1929044412946772</v>
      </c>
      <c r="I46" s="98">
        <v>2.274490186783436</v>
      </c>
      <c r="J46" s="98">
        <v>2.5294004683031188</v>
      </c>
      <c r="K46" s="98">
        <v>2.4079424500989215</v>
      </c>
      <c r="L46" s="98">
        <v>2.5691188771253688</v>
      </c>
      <c r="M46" s="98">
        <v>2.0266536332948824</v>
      </c>
      <c r="N46" s="98">
        <v>1.7751873136969833</v>
      </c>
      <c r="O46" s="98">
        <v>1.4916223752036892</v>
      </c>
      <c r="P46" s="98">
        <v>1.171228639776621</v>
      </c>
      <c r="Q46" s="98">
        <v>1.1727129399138416</v>
      </c>
      <c r="R46" s="98">
        <v>1.0957489508370286</v>
      </c>
      <c r="S46" s="98">
        <v>1.02344720086573</v>
      </c>
      <c r="T46" s="98">
        <v>0.98081717790486023</v>
      </c>
      <c r="U46" s="98">
        <v>1.0224444972999029</v>
      </c>
      <c r="V46" s="98">
        <v>1.1250185774042709</v>
      </c>
      <c r="W46" s="98">
        <v>0.95355606810121696</v>
      </c>
      <c r="X46" s="98">
        <v>1.0664617767111029</v>
      </c>
      <c r="Y46" s="98">
        <v>1.0730566845190284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0.17129512243442863</v>
      </c>
      <c r="C47" s="122">
        <f t="shared" si="20"/>
        <v>0.20172121682539607</v>
      </c>
      <c r="D47" s="122">
        <f t="shared" si="20"/>
        <v>0.2356109149586017</v>
      </c>
      <c r="E47" s="122">
        <f t="shared" si="20"/>
        <v>0.5421120160520676</v>
      </c>
      <c r="F47" s="122">
        <f t="shared" si="20"/>
        <v>0.30729233820112362</v>
      </c>
      <c r="G47" s="122">
        <f t="shared" si="20"/>
        <v>0.33986018970613885</v>
      </c>
      <c r="H47" s="122">
        <f t="shared" si="20"/>
        <v>0.4164745993904278</v>
      </c>
      <c r="I47" s="122">
        <f t="shared" si="20"/>
        <v>0.34539173850034433</v>
      </c>
      <c r="J47" s="122">
        <f t="shared" si="20"/>
        <v>0.33616360986505878</v>
      </c>
      <c r="K47" s="122">
        <f t="shared" si="20"/>
        <v>0.34488456115543931</v>
      </c>
      <c r="L47" s="122">
        <f t="shared" si="20"/>
        <v>0.45825100975573163</v>
      </c>
      <c r="M47" s="122">
        <f t="shared" si="20"/>
        <v>0.51027197528143453</v>
      </c>
      <c r="N47" s="122">
        <f t="shared" si="20"/>
        <v>0.92329029498851434</v>
      </c>
      <c r="O47" s="122">
        <f t="shared" si="20"/>
        <v>0.86638798672363881</v>
      </c>
      <c r="P47" s="122">
        <f t="shared" si="20"/>
        <v>0.31993611463331273</v>
      </c>
      <c r="Q47" s="122">
        <f t="shared" si="20"/>
        <v>0.90902194915309376</v>
      </c>
      <c r="R47" s="122">
        <f t="shared" si="20"/>
        <v>0.4849755410543784</v>
      </c>
      <c r="S47" s="122">
        <f t="shared" si="20"/>
        <v>0.67067335939787709</v>
      </c>
      <c r="T47" s="122">
        <f t="shared" si="20"/>
        <v>0.47436029662909029</v>
      </c>
      <c r="U47" s="122">
        <f t="shared" si="20"/>
        <v>0.69152138639534977</v>
      </c>
      <c r="V47" s="122">
        <f t="shared" si="20"/>
        <v>0.37161206151202691</v>
      </c>
      <c r="W47" s="122">
        <f t="shared" si="20"/>
        <v>0.66704291260783755</v>
      </c>
      <c r="X47" s="122">
        <f t="shared" si="20"/>
        <v>0.91886252445211825</v>
      </c>
      <c r="Y47" s="122">
        <f t="shared" si="20"/>
        <v>0.69561164724484537</v>
      </c>
      <c r="DA47" s="130" t="s">
        <v>1614</v>
      </c>
    </row>
    <row r="48" spans="1:105" ht="12" customHeight="1" x14ac:dyDescent="0.25">
      <c r="A48" s="97" t="s">
        <v>53</v>
      </c>
      <c r="B48" s="98">
        <v>0.17129512243442863</v>
      </c>
      <c r="C48" s="98">
        <v>0.20172121682539607</v>
      </c>
      <c r="D48" s="98">
        <v>0.2356109149586017</v>
      </c>
      <c r="E48" s="98">
        <v>0.5421120160520676</v>
      </c>
      <c r="F48" s="98">
        <v>0.30729233820112362</v>
      </c>
      <c r="G48" s="98">
        <v>0.33986018970613885</v>
      </c>
      <c r="H48" s="98">
        <v>0.4164745993904278</v>
      </c>
      <c r="I48" s="98">
        <v>0.34539173850034433</v>
      </c>
      <c r="J48" s="98">
        <v>0.33616360986505878</v>
      </c>
      <c r="K48" s="98">
        <v>0.34488456115543931</v>
      </c>
      <c r="L48" s="98">
        <v>0.45825100975573163</v>
      </c>
      <c r="M48" s="98">
        <v>0.51027197528143453</v>
      </c>
      <c r="N48" s="98">
        <v>0.92329029498851434</v>
      </c>
      <c r="O48" s="98">
        <v>0.86638798672363881</v>
      </c>
      <c r="P48" s="98">
        <v>0.31993611463331273</v>
      </c>
      <c r="Q48" s="98">
        <v>0.90902194915309376</v>
      </c>
      <c r="R48" s="98">
        <v>0.4849755410543784</v>
      </c>
      <c r="S48" s="98">
        <v>0.67067335939787709</v>
      </c>
      <c r="T48" s="98">
        <v>0.47436029662909029</v>
      </c>
      <c r="U48" s="98">
        <v>0.69152138639534977</v>
      </c>
      <c r="V48" s="98">
        <v>0.37161206151202691</v>
      </c>
      <c r="W48" s="98">
        <v>0.66704291260783755</v>
      </c>
      <c r="X48" s="98">
        <v>0.91886252445211825</v>
      </c>
      <c r="Y48" s="98">
        <v>0.69561164724484537</v>
      </c>
      <c r="DA48" s="63" t="s">
        <v>1615</v>
      </c>
    </row>
    <row r="49" spans="1:105" ht="12" customHeight="1" x14ac:dyDescent="0.25">
      <c r="A49" s="121" t="s">
        <v>55</v>
      </c>
      <c r="B49" s="122">
        <v>52.269393403732707</v>
      </c>
      <c r="C49" s="122">
        <v>45.172987359766921</v>
      </c>
      <c r="D49" s="122">
        <v>56.577895222475973</v>
      </c>
      <c r="E49" s="122">
        <v>63.441596575777538</v>
      </c>
      <c r="F49" s="122">
        <v>64.243216615965054</v>
      </c>
      <c r="G49" s="122">
        <v>49.977989870652763</v>
      </c>
      <c r="H49" s="122">
        <v>54.783019119398048</v>
      </c>
      <c r="I49" s="122">
        <v>39.394702213817489</v>
      </c>
      <c r="J49" s="122">
        <v>43.104929676284534</v>
      </c>
      <c r="K49" s="122">
        <v>42.837968088264262</v>
      </c>
      <c r="L49" s="122">
        <v>42.62314860151686</v>
      </c>
      <c r="M49" s="122">
        <v>35.902064840300348</v>
      </c>
      <c r="N49" s="122">
        <v>31.387450677506092</v>
      </c>
      <c r="O49" s="122">
        <v>26.202107409242345</v>
      </c>
      <c r="P49" s="122">
        <v>24.886272620832024</v>
      </c>
      <c r="Q49" s="122">
        <v>21.292319539637759</v>
      </c>
      <c r="R49" s="122">
        <v>18.648834272685715</v>
      </c>
      <c r="S49" s="122">
        <v>17.334321257001022</v>
      </c>
      <c r="T49" s="122">
        <v>17.330644384678536</v>
      </c>
      <c r="U49" s="122">
        <v>17.259008405952248</v>
      </c>
      <c r="V49" s="122">
        <v>17.828757595373304</v>
      </c>
      <c r="W49" s="122">
        <v>14.483109376266276</v>
      </c>
      <c r="X49" s="122">
        <v>16.651299797544358</v>
      </c>
      <c r="Y49" s="122">
        <v>16.844789024776386</v>
      </c>
      <c r="DA49" s="130" t="s">
        <v>1616</v>
      </c>
    </row>
    <row r="50" spans="1:105" ht="12" customHeight="1" x14ac:dyDescent="0.25">
      <c r="A50" s="97" t="s">
        <v>138</v>
      </c>
      <c r="B50" s="98">
        <v>37.282402978810289</v>
      </c>
      <c r="C50" s="98">
        <v>30.897324275363744</v>
      </c>
      <c r="D50" s="98">
        <v>41.903572333127983</v>
      </c>
      <c r="E50" s="98">
        <v>46.286394250973935</v>
      </c>
      <c r="F50" s="98">
        <v>46.874882506675519</v>
      </c>
      <c r="G50" s="98">
        <v>35.597035119400246</v>
      </c>
      <c r="H50" s="98">
        <v>40.553471639375829</v>
      </c>
      <c r="I50" s="98">
        <v>27.704306307964863</v>
      </c>
      <c r="J50" s="98">
        <v>30.960758468587713</v>
      </c>
      <c r="K50" s="98">
        <v>31.179282367239423</v>
      </c>
      <c r="L50" s="98">
        <v>31.552751934892754</v>
      </c>
      <c r="M50" s="98">
        <v>25.334333678864407</v>
      </c>
      <c r="N50" s="98">
        <v>22.035029577279488</v>
      </c>
      <c r="O50" s="98">
        <v>17.865745469660084</v>
      </c>
      <c r="P50" s="98">
        <v>17.189198739873518</v>
      </c>
      <c r="Q50" s="98">
        <v>14.24515915519645</v>
      </c>
      <c r="R50" s="98">
        <v>12.097435516843905</v>
      </c>
      <c r="S50" s="98">
        <v>10.99462280502429</v>
      </c>
      <c r="T50" s="98">
        <v>11.10334356341059</v>
      </c>
      <c r="U50" s="98">
        <v>11.333587928220341</v>
      </c>
      <c r="V50" s="98">
        <v>12.405716865260342</v>
      </c>
      <c r="W50" s="98">
        <v>9.0558563981249023</v>
      </c>
      <c r="X50" s="98">
        <v>11.331420845604745</v>
      </c>
      <c r="Y50" s="98">
        <v>11.539817513214089</v>
      </c>
      <c r="DA50" s="63" t="s">
        <v>1617</v>
      </c>
    </row>
    <row r="51" spans="1:105" ht="12" customHeight="1" x14ac:dyDescent="0.25">
      <c r="A51" s="97" t="s">
        <v>137</v>
      </c>
      <c r="B51" s="98">
        <v>6.2664538268238909E-2</v>
      </c>
      <c r="C51" s="98">
        <v>4.7612833871583819E-2</v>
      </c>
      <c r="D51" s="98">
        <v>8.2653665783013974E-2</v>
      </c>
      <c r="E51" s="98">
        <v>9.6448268233162188E-2</v>
      </c>
      <c r="F51" s="98">
        <v>9.82826816673677E-2</v>
      </c>
      <c r="G51" s="98">
        <v>7.2782484794850902E-2</v>
      </c>
      <c r="H51" s="98">
        <v>8.5165983942692702E-2</v>
      </c>
      <c r="I51" s="98">
        <v>5.6379855162476449E-2</v>
      </c>
      <c r="J51" s="98">
        <v>5.7265876023599116E-2</v>
      </c>
      <c r="K51" s="98">
        <v>7.2872189790553224E-2</v>
      </c>
      <c r="L51" s="98">
        <v>8.3798746601561502E-2</v>
      </c>
      <c r="M51" s="98">
        <v>6.6666785252519484E-2</v>
      </c>
      <c r="N51" s="98">
        <v>6.5501231402148502E-2</v>
      </c>
      <c r="O51" s="98">
        <v>5.2200932148240835E-2</v>
      </c>
      <c r="P51" s="98">
        <v>5.6082561667996342E-2</v>
      </c>
      <c r="Q51" s="98">
        <v>4.71728881885351E-2</v>
      </c>
      <c r="R51" s="98">
        <v>4.0816168791022726E-2</v>
      </c>
      <c r="S51" s="98">
        <v>3.4204882277072635E-2</v>
      </c>
      <c r="T51" s="98">
        <v>3.4894944676389233E-2</v>
      </c>
      <c r="U51" s="98">
        <v>3.6884635942896982E-2</v>
      </c>
      <c r="V51" s="98">
        <v>4.1772055513576149E-2</v>
      </c>
      <c r="W51" s="98">
        <v>3.0220716096357764E-2</v>
      </c>
      <c r="X51" s="98">
        <v>3.5007296519718574E-2</v>
      </c>
      <c r="Y51" s="98">
        <v>3.1853165572782477E-2</v>
      </c>
      <c r="DA51" s="63" t="s">
        <v>1618</v>
      </c>
    </row>
    <row r="52" spans="1:105" ht="12" customHeight="1" x14ac:dyDescent="0.25">
      <c r="A52" s="100" t="s">
        <v>211</v>
      </c>
      <c r="B52" s="101">
        <v>3.0765622449010214E-2</v>
      </c>
      <c r="C52" s="101">
        <v>2.2912111708922232E-2</v>
      </c>
      <c r="D52" s="101">
        <v>4.3412228092477828E-2</v>
      </c>
      <c r="E52" s="101">
        <v>5.9240796095814362E-2</v>
      </c>
      <c r="F52" s="101">
        <v>6.2504991838727403E-2</v>
      </c>
      <c r="G52" s="101">
        <v>4.1983832358365357E-2</v>
      </c>
      <c r="H52" s="101">
        <v>5.0015361051016262E-2</v>
      </c>
      <c r="I52" s="101">
        <v>2.8628491296903317E-2</v>
      </c>
      <c r="J52" s="101">
        <v>2.9314356408955709E-2</v>
      </c>
      <c r="K52" s="101">
        <v>3.6036119936340948E-2</v>
      </c>
      <c r="L52" s="101">
        <v>4.0111349716003608E-2</v>
      </c>
      <c r="M52" s="101">
        <v>3.2557502945107022E-2</v>
      </c>
      <c r="N52" s="101">
        <v>3.1130736086320505E-2</v>
      </c>
      <c r="O52" s="101">
        <v>2.4672032967231448E-2</v>
      </c>
      <c r="P52" s="101">
        <v>2.7649449674592756E-2</v>
      </c>
      <c r="Q52" s="101">
        <v>2.3017017536935448E-2</v>
      </c>
      <c r="R52" s="101">
        <v>1.9766164631196674E-2</v>
      </c>
      <c r="S52" s="101">
        <v>1.6579067527551755E-2</v>
      </c>
      <c r="T52" s="101">
        <v>1.672426882406591E-2</v>
      </c>
      <c r="U52" s="101">
        <v>1.644073328724862E-2</v>
      </c>
      <c r="V52" s="101">
        <v>2.081413693705465E-2</v>
      </c>
      <c r="W52" s="101">
        <v>1.7039369525814221E-2</v>
      </c>
      <c r="X52" s="101">
        <v>2.166504337966808E-2</v>
      </c>
      <c r="Y52" s="101">
        <v>2.1852497295124736E-2</v>
      </c>
      <c r="DA52" s="131" t="s">
        <v>1619</v>
      </c>
    </row>
    <row r="53" spans="1:105" ht="12" customHeight="1" x14ac:dyDescent="0.25">
      <c r="A53" s="103" t="s">
        <v>52</v>
      </c>
      <c r="B53" s="104">
        <v>3.1898915819228692E-2</v>
      </c>
      <c r="C53" s="104">
        <v>2.4700722162661587E-2</v>
      </c>
      <c r="D53" s="104">
        <v>3.9241437690536139E-2</v>
      </c>
      <c r="E53" s="104">
        <v>3.7207472137347826E-2</v>
      </c>
      <c r="F53" s="104">
        <v>3.5777689828640304E-2</v>
      </c>
      <c r="G53" s="104">
        <v>3.0798652436485541E-2</v>
      </c>
      <c r="H53" s="104">
        <v>3.5150622891676434E-2</v>
      </c>
      <c r="I53" s="104">
        <v>2.7751363865573132E-2</v>
      </c>
      <c r="J53" s="104">
        <v>2.7951519614643403E-2</v>
      </c>
      <c r="K53" s="104">
        <v>3.6836069854212276E-2</v>
      </c>
      <c r="L53" s="104">
        <v>4.3687396885557901E-2</v>
      </c>
      <c r="M53" s="104">
        <v>3.4109282307412461E-2</v>
      </c>
      <c r="N53" s="104">
        <v>3.437049531582799E-2</v>
      </c>
      <c r="O53" s="104">
        <v>2.7528899181009387E-2</v>
      </c>
      <c r="P53" s="104">
        <v>2.8433111993403586E-2</v>
      </c>
      <c r="Q53" s="104">
        <v>2.4155870651599652E-2</v>
      </c>
      <c r="R53" s="104">
        <v>2.1050004159826052E-2</v>
      </c>
      <c r="S53" s="104">
        <v>1.7625814749520879E-2</v>
      </c>
      <c r="T53" s="104">
        <v>1.8170675852323327E-2</v>
      </c>
      <c r="U53" s="104">
        <v>2.0443902655648365E-2</v>
      </c>
      <c r="V53" s="104">
        <v>2.09579185765215E-2</v>
      </c>
      <c r="W53" s="104">
        <v>1.3181346570543545E-2</v>
      </c>
      <c r="X53" s="104">
        <v>1.3342253140050494E-2</v>
      </c>
      <c r="Y53" s="104">
        <v>1.0000668277657738E-2</v>
      </c>
      <c r="DA53" s="132" t="s">
        <v>1620</v>
      </c>
    </row>
    <row r="54" spans="1:105" ht="12" customHeight="1" x14ac:dyDescent="0.25">
      <c r="A54" s="106" t="s">
        <v>122</v>
      </c>
      <c r="B54" s="101">
        <v>12.283782255480723</v>
      </c>
      <c r="C54" s="101">
        <v>11.64136774333307</v>
      </c>
      <c r="D54" s="101">
        <v>11.847244436799137</v>
      </c>
      <c r="E54" s="101">
        <v>13.651034919775633</v>
      </c>
      <c r="F54" s="101">
        <v>13.771023147897354</v>
      </c>
      <c r="G54" s="101">
        <v>11.42428926061732</v>
      </c>
      <c r="H54" s="101">
        <v>11.308016111706635</v>
      </c>
      <c r="I54" s="101">
        <v>9.3403528749864542</v>
      </c>
      <c r="J54" s="101">
        <v>9.7207682934262341</v>
      </c>
      <c r="K54" s="101">
        <v>8.9280570279169655</v>
      </c>
      <c r="L54" s="101">
        <v>8.3591646446406696</v>
      </c>
      <c r="M54" s="101">
        <v>7.7585010614265526</v>
      </c>
      <c r="N54" s="101">
        <v>6.6821316367738746</v>
      </c>
      <c r="O54" s="101">
        <v>5.8737796540087288</v>
      </c>
      <c r="P54" s="101">
        <v>5.3612093890013677</v>
      </c>
      <c r="Q54" s="101">
        <v>4.9316862952100937</v>
      </c>
      <c r="R54" s="101">
        <v>4.5907756799247856</v>
      </c>
      <c r="S54" s="101">
        <v>4.4496982721848255</v>
      </c>
      <c r="T54" s="101">
        <v>4.3398423408691862</v>
      </c>
      <c r="U54" s="101">
        <v>4.1813465324462955</v>
      </c>
      <c r="V54" s="101">
        <v>3.8219896251264869</v>
      </c>
      <c r="W54" s="101">
        <v>3.7959428523725633</v>
      </c>
      <c r="X54" s="101">
        <v>3.774463246686468</v>
      </c>
      <c r="Y54" s="101">
        <v>3.8192828571425785</v>
      </c>
      <c r="DA54" s="131" t="s">
        <v>1621</v>
      </c>
    </row>
    <row r="55" spans="1:105" ht="12" customHeight="1" x14ac:dyDescent="0.25">
      <c r="A55" s="107" t="s">
        <v>121</v>
      </c>
      <c r="B55" s="104">
        <v>2.6405436311734594</v>
      </c>
      <c r="C55" s="104">
        <v>2.5866825071985255</v>
      </c>
      <c r="D55" s="104">
        <v>2.7444247867658396</v>
      </c>
      <c r="E55" s="104">
        <v>3.4077191367948103</v>
      </c>
      <c r="F55" s="104">
        <v>3.4990282797248113</v>
      </c>
      <c r="G55" s="104">
        <v>2.8838830058403455</v>
      </c>
      <c r="H55" s="104">
        <v>2.8363653843728871</v>
      </c>
      <c r="I55" s="104">
        <v>2.293663175703692</v>
      </c>
      <c r="J55" s="104">
        <v>2.3661370382469871</v>
      </c>
      <c r="K55" s="104">
        <v>2.657756503317322</v>
      </c>
      <c r="L55" s="104">
        <v>2.6274332753818745</v>
      </c>
      <c r="M55" s="104">
        <v>2.742563314756874</v>
      </c>
      <c r="N55" s="104">
        <v>2.6047882320505793</v>
      </c>
      <c r="O55" s="104">
        <v>2.4103813534252883</v>
      </c>
      <c r="P55" s="104">
        <v>2.2797819302891433</v>
      </c>
      <c r="Q55" s="104">
        <v>2.0683012010426789</v>
      </c>
      <c r="R55" s="104">
        <v>1.9198069071259998</v>
      </c>
      <c r="S55" s="104">
        <v>1.8557952975148337</v>
      </c>
      <c r="T55" s="104">
        <v>1.8525635357223713</v>
      </c>
      <c r="U55" s="104">
        <v>1.7071893093427124</v>
      </c>
      <c r="V55" s="104">
        <v>1.5592790494729001</v>
      </c>
      <c r="W55" s="104">
        <v>1.6010894096724517</v>
      </c>
      <c r="X55" s="104">
        <v>1.5104084087334266</v>
      </c>
      <c r="Y55" s="104">
        <v>1.453835488846936</v>
      </c>
      <c r="DA55" s="132" t="s">
        <v>1622</v>
      </c>
    </row>
    <row r="56" spans="1:105" ht="12" customHeight="1" x14ac:dyDescent="0.25">
      <c r="A56" s="108" t="s">
        <v>53</v>
      </c>
      <c r="B56" s="98">
        <v>1.1487124757033236</v>
      </c>
      <c r="C56" s="98">
        <v>1.098590578301726</v>
      </c>
      <c r="D56" s="98">
        <v>1.2858419645839547</v>
      </c>
      <c r="E56" s="98">
        <v>1.9048573405578277</v>
      </c>
      <c r="F56" s="98">
        <v>2.033846666761824</v>
      </c>
      <c r="G56" s="98">
        <v>1.4967416421303357</v>
      </c>
      <c r="H56" s="98">
        <v>1.4989795058159217</v>
      </c>
      <c r="I56" s="98">
        <v>1.0270723018502925</v>
      </c>
      <c r="J56" s="98">
        <v>1.0724885980994128</v>
      </c>
      <c r="K56" s="98">
        <v>1.1667401721199382</v>
      </c>
      <c r="L56" s="98">
        <v>1.1148670265360898</v>
      </c>
      <c r="M56" s="98">
        <v>1.1947493982896547</v>
      </c>
      <c r="N56" s="98">
        <v>1.1082944850487961</v>
      </c>
      <c r="O56" s="98">
        <v>1.0247770825398885</v>
      </c>
      <c r="P56" s="98">
        <v>1.0177242701456186</v>
      </c>
      <c r="Q56" s="98">
        <v>0.91020997786756552</v>
      </c>
      <c r="R56" s="98">
        <v>0.83167829412161476</v>
      </c>
      <c r="S56" s="98">
        <v>0.79773152661750513</v>
      </c>
      <c r="T56" s="98">
        <v>0.79822199978359221</v>
      </c>
      <c r="U56" s="98">
        <v>0.688962741197227</v>
      </c>
      <c r="V56" s="98">
        <v>0.71330045414525933</v>
      </c>
      <c r="W56" s="98">
        <v>0.83716190766029897</v>
      </c>
      <c r="X56" s="98">
        <v>0.8750924091757275</v>
      </c>
      <c r="Y56" s="98">
        <v>0.94677807528422742</v>
      </c>
      <c r="DA56" s="63" t="s">
        <v>1623</v>
      </c>
    </row>
    <row r="57" spans="1:105" ht="12" customHeight="1" x14ac:dyDescent="0.25">
      <c r="A57" s="108" t="s">
        <v>52</v>
      </c>
      <c r="B57" s="98">
        <v>1.491831155470136</v>
      </c>
      <c r="C57" s="98">
        <v>1.4880919288967993</v>
      </c>
      <c r="D57" s="98">
        <v>1.4585828221818851</v>
      </c>
      <c r="E57" s="98">
        <v>1.5028617962369824</v>
      </c>
      <c r="F57" s="98">
        <v>1.4651816129629875</v>
      </c>
      <c r="G57" s="98">
        <v>1.3871413637100098</v>
      </c>
      <c r="H57" s="98">
        <v>1.3373858785569652</v>
      </c>
      <c r="I57" s="98">
        <v>1.2665908738533993</v>
      </c>
      <c r="J57" s="98">
        <v>1.2936484401475745</v>
      </c>
      <c r="K57" s="98">
        <v>1.4910163311973836</v>
      </c>
      <c r="L57" s="98">
        <v>1.5125662488457845</v>
      </c>
      <c r="M57" s="98">
        <v>1.5478139164672193</v>
      </c>
      <c r="N57" s="98">
        <v>1.4964937470017832</v>
      </c>
      <c r="O57" s="98">
        <v>1.3856042708853997</v>
      </c>
      <c r="P57" s="98">
        <v>1.2620576601435245</v>
      </c>
      <c r="Q57" s="98">
        <v>1.1580912231751133</v>
      </c>
      <c r="R57" s="98">
        <v>1.088128613004385</v>
      </c>
      <c r="S57" s="98">
        <v>1.0580637708973286</v>
      </c>
      <c r="T57" s="98">
        <v>1.0543415359387791</v>
      </c>
      <c r="U57" s="98">
        <v>1.0182265681454854</v>
      </c>
      <c r="V57" s="98">
        <v>0.84597859532764086</v>
      </c>
      <c r="W57" s="98">
        <v>0.76392750201215276</v>
      </c>
      <c r="X57" s="98">
        <v>0.63531599955769924</v>
      </c>
      <c r="Y57" s="98">
        <v>0.50705741356270861</v>
      </c>
      <c r="DA57" s="63" t="s">
        <v>1624</v>
      </c>
    </row>
    <row r="58" spans="1:105" ht="12" customHeight="1" x14ac:dyDescent="0.25">
      <c r="A58" s="121" t="s">
        <v>54</v>
      </c>
      <c r="B58" s="122">
        <v>15.954791748511882</v>
      </c>
      <c r="C58" s="122">
        <v>17.531113701237949</v>
      </c>
      <c r="D58" s="122">
        <v>17.756163320119569</v>
      </c>
      <c r="E58" s="122">
        <v>20.156413011523139</v>
      </c>
      <c r="F58" s="122">
        <v>18.123810657138694</v>
      </c>
      <c r="G58" s="122">
        <v>16.605882449533809</v>
      </c>
      <c r="H58" s="122">
        <v>14.184228547204434</v>
      </c>
      <c r="I58" s="122">
        <v>12.169968851947436</v>
      </c>
      <c r="J58" s="122">
        <v>12.092582296550813</v>
      </c>
      <c r="K58" s="122">
        <v>9.432907748368013</v>
      </c>
      <c r="L58" s="122">
        <v>8.4459339321061506</v>
      </c>
      <c r="M58" s="122">
        <v>7.7864370353930719</v>
      </c>
      <c r="N58" s="122">
        <v>6.8498608878991645</v>
      </c>
      <c r="O58" s="122">
        <v>6.0436731188275319</v>
      </c>
      <c r="P58" s="122">
        <v>5.631497318548405</v>
      </c>
      <c r="Q58" s="122">
        <v>5.0139552486100518</v>
      </c>
      <c r="R58" s="122">
        <v>4.5014492926674716</v>
      </c>
      <c r="S58" s="122">
        <v>4.2044368888365691</v>
      </c>
      <c r="T58" s="122">
        <v>4.1152198354497536</v>
      </c>
      <c r="U58" s="122">
        <v>3.9816522222206876</v>
      </c>
      <c r="V58" s="122">
        <v>5.0918727994203854</v>
      </c>
      <c r="W58" s="122">
        <v>5.2272796143133045</v>
      </c>
      <c r="X58" s="122">
        <v>4.1671785451188921</v>
      </c>
      <c r="Y58" s="122">
        <v>4.0856057824582894</v>
      </c>
      <c r="DA58" s="130" t="s">
        <v>1625</v>
      </c>
    </row>
    <row r="59" spans="1:105" ht="12" customHeight="1" x14ac:dyDescent="0.25">
      <c r="A59" s="97" t="s">
        <v>50</v>
      </c>
      <c r="B59" s="98">
        <v>8.1675539197874194</v>
      </c>
      <c r="C59" s="98">
        <v>8.385265888385133</v>
      </c>
      <c r="D59" s="98">
        <v>10.273227689900038</v>
      </c>
      <c r="E59" s="98">
        <v>7.7447692064945191</v>
      </c>
      <c r="F59" s="98">
        <v>7.0565020869157191</v>
      </c>
      <c r="G59" s="98">
        <v>7.3908318764368222</v>
      </c>
      <c r="H59" s="98">
        <v>5.7324055147249835</v>
      </c>
      <c r="I59" s="98">
        <v>4.7907884015023354</v>
      </c>
      <c r="J59" s="98">
        <v>4.3138826094754021</v>
      </c>
      <c r="K59" s="98">
        <v>4.5177511653466649</v>
      </c>
      <c r="L59" s="98">
        <v>4.1182057864696588</v>
      </c>
      <c r="M59" s="98">
        <v>3.7058874752301056</v>
      </c>
      <c r="N59" s="98">
        <v>3.3041305975062967</v>
      </c>
      <c r="O59" s="98">
        <v>2.8927909480109921</v>
      </c>
      <c r="P59" s="98">
        <v>2.6661269225295765</v>
      </c>
      <c r="Q59" s="98">
        <v>2.2912382209232884</v>
      </c>
      <c r="R59" s="98">
        <v>1.9586590838312261</v>
      </c>
      <c r="S59" s="98">
        <v>1.7314695608628763</v>
      </c>
      <c r="T59" s="98">
        <v>1.6167308879319866</v>
      </c>
      <c r="U59" s="98">
        <v>1.5235648602146312</v>
      </c>
      <c r="V59" s="98">
        <v>1.9804041740518825</v>
      </c>
      <c r="W59" s="98">
        <v>1.9516506109937626</v>
      </c>
      <c r="X59" s="98">
        <v>1.4788631348308749</v>
      </c>
      <c r="Y59" s="98">
        <v>1.3219928673721677</v>
      </c>
      <c r="DA59" s="63" t="s">
        <v>1626</v>
      </c>
    </row>
    <row r="60" spans="1:105" ht="12" customHeight="1" x14ac:dyDescent="0.25">
      <c r="A60" s="109" t="s">
        <v>120</v>
      </c>
      <c r="B60" s="33">
        <v>7.7872378287244626</v>
      </c>
      <c r="C60" s="33">
        <v>9.1458478128528178</v>
      </c>
      <c r="D60" s="33">
        <v>7.4829356302195302</v>
      </c>
      <c r="E60" s="33">
        <v>12.41164380502862</v>
      </c>
      <c r="F60" s="33">
        <v>11.067308570222975</v>
      </c>
      <c r="G60" s="33">
        <v>9.2150505730969865</v>
      </c>
      <c r="H60" s="33">
        <v>8.4518230324794512</v>
      </c>
      <c r="I60" s="33">
        <v>7.3791804504451006</v>
      </c>
      <c r="J60" s="33">
        <v>7.7786996870754113</v>
      </c>
      <c r="K60" s="33">
        <v>4.9151565830213482</v>
      </c>
      <c r="L60" s="33">
        <v>4.3277281456364918</v>
      </c>
      <c r="M60" s="33">
        <v>4.0805495601629662</v>
      </c>
      <c r="N60" s="33">
        <v>3.5457302903928678</v>
      </c>
      <c r="O60" s="33">
        <v>3.1508821708165398</v>
      </c>
      <c r="P60" s="33">
        <v>2.965370396018828</v>
      </c>
      <c r="Q60" s="33">
        <v>2.7227170276867634</v>
      </c>
      <c r="R60" s="33">
        <v>2.5427902088362457</v>
      </c>
      <c r="S60" s="33">
        <v>2.4729673279736928</v>
      </c>
      <c r="T60" s="33">
        <v>2.4984889475177674</v>
      </c>
      <c r="U60" s="33">
        <v>2.4580873620060566</v>
      </c>
      <c r="V60" s="33">
        <v>3.1114686253685027</v>
      </c>
      <c r="W60" s="33">
        <v>3.2756290033195419</v>
      </c>
      <c r="X60" s="33">
        <v>2.6883154102880176</v>
      </c>
      <c r="Y60" s="33">
        <v>2.7636129150861217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59.561288914367324</v>
      </c>
      <c r="C62" s="117">
        <f t="shared" si="21"/>
        <v>62.882151961179588</v>
      </c>
      <c r="D62" s="117">
        <f t="shared" si="21"/>
        <v>69.481107441678219</v>
      </c>
      <c r="E62" s="117">
        <f t="shared" si="21"/>
        <v>87.801526756535523</v>
      </c>
      <c r="F62" s="117">
        <f t="shared" si="21"/>
        <v>99.680598093619366</v>
      </c>
      <c r="G62" s="117">
        <f t="shared" si="21"/>
        <v>100.1309366816066</v>
      </c>
      <c r="H62" s="117">
        <f t="shared" si="21"/>
        <v>95.098285098628992</v>
      </c>
      <c r="I62" s="117">
        <f t="shared" si="21"/>
        <v>86.868445226821535</v>
      </c>
      <c r="J62" s="117">
        <f t="shared" si="21"/>
        <v>104.14141147705431</v>
      </c>
      <c r="K62" s="117">
        <f t="shared" si="21"/>
        <v>107.98498464545301</v>
      </c>
      <c r="L62" s="117">
        <f t="shared" si="21"/>
        <v>115.8177808418982</v>
      </c>
      <c r="M62" s="117">
        <f t="shared" si="21"/>
        <v>115.42455512560538</v>
      </c>
      <c r="N62" s="117">
        <f t="shared" si="21"/>
        <v>119.71481079781648</v>
      </c>
      <c r="O62" s="117">
        <f t="shared" si="21"/>
        <v>116.89048937254253</v>
      </c>
      <c r="P62" s="117">
        <f t="shared" si="21"/>
        <v>90.368151057845253</v>
      </c>
      <c r="Q62" s="117">
        <f t="shared" si="21"/>
        <v>106.14244436709754</v>
      </c>
      <c r="R62" s="117">
        <f t="shared" ref="R62:V62" si="22">R63+R66+R68+R77</f>
        <v>117.84372534946566</v>
      </c>
      <c r="S62" s="117">
        <f t="shared" si="22"/>
        <v>122.81538822125725</v>
      </c>
      <c r="T62" s="117">
        <f t="shared" si="22"/>
        <v>114.590632517546</v>
      </c>
      <c r="U62" s="117">
        <f t="shared" si="22"/>
        <v>109.59885814327093</v>
      </c>
      <c r="V62" s="117">
        <f t="shared" si="22"/>
        <v>109.11764640047262</v>
      </c>
      <c r="W62" s="117">
        <f t="shared" ref="W62:Y62" si="23">W63+W66+W68+W77</f>
        <v>116.597699627444</v>
      </c>
      <c r="X62" s="117">
        <f t="shared" si="23"/>
        <v>104.14504429321758</v>
      </c>
      <c r="Y62" s="117">
        <f t="shared" si="23"/>
        <v>87.103938242346885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47.413639083843492</v>
      </c>
      <c r="C63" s="122">
        <f t="shared" si="24"/>
        <v>51.033720436965631</v>
      </c>
      <c r="D63" s="122">
        <f t="shared" si="24"/>
        <v>55.177005317585774</v>
      </c>
      <c r="E63" s="122">
        <f t="shared" si="24"/>
        <v>69.572168721415807</v>
      </c>
      <c r="F63" s="122">
        <f t="shared" si="24"/>
        <v>78.640200696840438</v>
      </c>
      <c r="G63" s="122">
        <f t="shared" si="24"/>
        <v>81.064610915559598</v>
      </c>
      <c r="H63" s="122">
        <f t="shared" si="24"/>
        <v>74.612903764757007</v>
      </c>
      <c r="I63" s="122">
        <f t="shared" si="24"/>
        <v>68.935806367677941</v>
      </c>
      <c r="J63" s="122">
        <f t="shared" si="24"/>
        <v>82.55332765361598</v>
      </c>
      <c r="K63" s="122">
        <f t="shared" si="24"/>
        <v>85.632778396025017</v>
      </c>
      <c r="L63" s="122">
        <f t="shared" si="24"/>
        <v>93.050204844307956</v>
      </c>
      <c r="M63" s="122">
        <f t="shared" si="24"/>
        <v>91.664175396591801</v>
      </c>
      <c r="N63" s="122">
        <f t="shared" si="24"/>
        <v>94.677568295854073</v>
      </c>
      <c r="O63" s="122">
        <f t="shared" si="24"/>
        <v>92.59648101274685</v>
      </c>
      <c r="P63" s="122">
        <f t="shared" si="24"/>
        <v>68.729488115416601</v>
      </c>
      <c r="Q63" s="122">
        <f t="shared" si="24"/>
        <v>82.853783278108892</v>
      </c>
      <c r="R63" s="122">
        <f t="shared" ref="R63:V63" si="25">SUM(R64:R65)</f>
        <v>93.28403482021011</v>
      </c>
      <c r="S63" s="122">
        <f t="shared" si="25"/>
        <v>96.678511983279549</v>
      </c>
      <c r="T63" s="122">
        <f t="shared" si="25"/>
        <v>89.141151196468471</v>
      </c>
      <c r="U63" s="122">
        <f t="shared" si="25"/>
        <v>84.952756027667121</v>
      </c>
      <c r="V63" s="122">
        <f t="shared" si="25"/>
        <v>83.760951892196573</v>
      </c>
      <c r="W63" s="122">
        <f t="shared" ref="W63:Y63" si="26">SUM(W64:W65)</f>
        <v>91.96108464608804</v>
      </c>
      <c r="X63" s="122">
        <f t="shared" si="26"/>
        <v>80.979153065077909</v>
      </c>
      <c r="Y63" s="122">
        <f t="shared" si="26"/>
        <v>68.167884815915428</v>
      </c>
      <c r="DA63" s="130" t="s">
        <v>1629</v>
      </c>
    </row>
    <row r="64" spans="1:105" ht="12" customHeight="1" x14ac:dyDescent="0.25">
      <c r="A64" s="97" t="s">
        <v>212</v>
      </c>
      <c r="B64" s="98">
        <v>46.827687871483477</v>
      </c>
      <c r="C64" s="98">
        <v>50.413816512133174</v>
      </c>
      <c r="D64" s="98">
        <v>54.502961957815444</v>
      </c>
      <c r="E64" s="98">
        <v>68.715420967269196</v>
      </c>
      <c r="F64" s="98">
        <v>77.668240271929761</v>
      </c>
      <c r="G64" s="98">
        <v>80.091480566955781</v>
      </c>
      <c r="H64" s="98">
        <v>73.716289700975153</v>
      </c>
      <c r="I64" s="98">
        <v>68.127304352494946</v>
      </c>
      <c r="J64" s="98">
        <v>81.5714180241295</v>
      </c>
      <c r="K64" s="98">
        <v>84.610172571830461</v>
      </c>
      <c r="L64" s="98">
        <v>91.937151073892522</v>
      </c>
      <c r="M64" s="98">
        <v>90.56667430541232</v>
      </c>
      <c r="N64" s="98">
        <v>93.543316595547665</v>
      </c>
      <c r="O64" s="98">
        <v>91.482157089074505</v>
      </c>
      <c r="P64" s="98">
        <v>67.90718659252191</v>
      </c>
      <c r="Q64" s="98">
        <v>81.845179718303569</v>
      </c>
      <c r="R64" s="98">
        <v>92.121867786466154</v>
      </c>
      <c r="S64" s="98">
        <v>95.44207475982266</v>
      </c>
      <c r="T64" s="98">
        <v>87.978061290915349</v>
      </c>
      <c r="U64" s="98">
        <v>83.826943327268523</v>
      </c>
      <c r="V64" s="98">
        <v>82.635915210247632</v>
      </c>
      <c r="W64" s="98">
        <v>90.702135164364549</v>
      </c>
      <c r="X64" s="98">
        <v>79.857893188542675</v>
      </c>
      <c r="Y64" s="98">
        <v>67.214520550076671</v>
      </c>
      <c r="DA64" s="63" t="s">
        <v>1630</v>
      </c>
    </row>
    <row r="65" spans="1:105" ht="12" customHeight="1" x14ac:dyDescent="0.25">
      <c r="A65" s="97" t="s">
        <v>53</v>
      </c>
      <c r="B65" s="98">
        <v>0.58595121236001668</v>
      </c>
      <c r="C65" s="98">
        <v>0.61990392483245493</v>
      </c>
      <c r="D65" s="98">
        <v>0.67404335977033325</v>
      </c>
      <c r="E65" s="98">
        <v>0.85674775414661664</v>
      </c>
      <c r="F65" s="98">
        <v>0.97196042491067214</v>
      </c>
      <c r="G65" s="98">
        <v>0.97313034860382008</v>
      </c>
      <c r="H65" s="98">
        <v>0.89661406378185182</v>
      </c>
      <c r="I65" s="98">
        <v>0.80850201518299603</v>
      </c>
      <c r="J65" s="98">
        <v>0.98190962948648408</v>
      </c>
      <c r="K65" s="98">
        <v>1.0226058241945544</v>
      </c>
      <c r="L65" s="98">
        <v>1.113053770415434</v>
      </c>
      <c r="M65" s="98">
        <v>1.0975010911794747</v>
      </c>
      <c r="N65" s="98">
        <v>1.134251700306411</v>
      </c>
      <c r="O65" s="98">
        <v>1.114323923672339</v>
      </c>
      <c r="P65" s="98">
        <v>0.82230152289468772</v>
      </c>
      <c r="Q65" s="98">
        <v>1.0086035598053267</v>
      </c>
      <c r="R65" s="98">
        <v>1.1621670337439589</v>
      </c>
      <c r="S65" s="98">
        <v>1.2364372234568826</v>
      </c>
      <c r="T65" s="98">
        <v>1.163089905553125</v>
      </c>
      <c r="U65" s="98">
        <v>1.1258127003985969</v>
      </c>
      <c r="V65" s="98">
        <v>1.1250366819489472</v>
      </c>
      <c r="W65" s="98">
        <v>1.2589494817234972</v>
      </c>
      <c r="X65" s="98">
        <v>1.1212598765352373</v>
      </c>
      <c r="Y65" s="98">
        <v>0.95336426583875333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2.7536309136143775E-2</v>
      </c>
      <c r="C66" s="122">
        <f t="shared" si="27"/>
        <v>3.4264082259909914E-2</v>
      </c>
      <c r="D66" s="122">
        <f t="shared" si="27"/>
        <v>4.939921070075589E-2</v>
      </c>
      <c r="E66" s="122">
        <f t="shared" si="27"/>
        <v>0.13681304543442674</v>
      </c>
      <c r="F66" s="122">
        <f t="shared" si="27"/>
        <v>9.4078281875668648E-2</v>
      </c>
      <c r="G66" s="122">
        <f t="shared" si="27"/>
        <v>0.12555038807658278</v>
      </c>
      <c r="H66" s="122">
        <f t="shared" si="27"/>
        <v>0.18542533491417107</v>
      </c>
      <c r="I66" s="122">
        <f t="shared" si="27"/>
        <v>0.19403000424807393</v>
      </c>
      <c r="J66" s="122">
        <f t="shared" si="27"/>
        <v>0.22185919575703622</v>
      </c>
      <c r="K66" s="122">
        <f t="shared" si="27"/>
        <v>0.25421725278109486</v>
      </c>
      <c r="L66" s="122">
        <f t="shared" si="27"/>
        <v>0.33331757818040331</v>
      </c>
      <c r="M66" s="122">
        <f t="shared" si="27"/>
        <v>0.37282485825700518</v>
      </c>
      <c r="N66" s="122">
        <f t="shared" si="27"/>
        <v>0.67535714364254151</v>
      </c>
      <c r="O66" s="122">
        <f t="shared" si="27"/>
        <v>0.66542446867790639</v>
      </c>
      <c r="P66" s="122">
        <f t="shared" si="27"/>
        <v>0.24715343778611926</v>
      </c>
      <c r="Q66" s="122">
        <f t="shared" si="27"/>
        <v>0.75305372536893622</v>
      </c>
      <c r="R66" s="122">
        <f t="shared" si="27"/>
        <v>0.50169894386037639</v>
      </c>
      <c r="S66" s="122">
        <f t="shared" si="27"/>
        <v>0.95091729710861206</v>
      </c>
      <c r="T66" s="122">
        <f t="shared" si="27"/>
        <v>0.77890555913203363</v>
      </c>
      <c r="U66" s="122">
        <f t="shared" si="27"/>
        <v>1.0954832796071412</v>
      </c>
      <c r="V66" s="122">
        <f t="shared" si="27"/>
        <v>0.55548919553235732</v>
      </c>
      <c r="W66" s="122">
        <f t="shared" si="27"/>
        <v>0.94275005571461978</v>
      </c>
      <c r="X66" s="122">
        <f t="shared" si="27"/>
        <v>1.1336170449438863</v>
      </c>
      <c r="Y66" s="122">
        <f t="shared" si="27"/>
        <v>0.72759254899604997</v>
      </c>
      <c r="DA66" s="130" t="s">
        <v>1632</v>
      </c>
    </row>
    <row r="67" spans="1:105" ht="12" customHeight="1" x14ac:dyDescent="0.25">
      <c r="A67" s="97" t="s">
        <v>53</v>
      </c>
      <c r="B67" s="98">
        <v>2.7536309136143775E-2</v>
      </c>
      <c r="C67" s="98">
        <v>3.4264082259909914E-2</v>
      </c>
      <c r="D67" s="98">
        <v>4.939921070075589E-2</v>
      </c>
      <c r="E67" s="98">
        <v>0.13681304543442674</v>
      </c>
      <c r="F67" s="98">
        <v>9.4078281875668648E-2</v>
      </c>
      <c r="G67" s="98">
        <v>0.12555038807658278</v>
      </c>
      <c r="H67" s="98">
        <v>0.18542533491417107</v>
      </c>
      <c r="I67" s="98">
        <v>0.19403000424807393</v>
      </c>
      <c r="J67" s="98">
        <v>0.22185919575703622</v>
      </c>
      <c r="K67" s="98">
        <v>0.25421725278109486</v>
      </c>
      <c r="L67" s="98">
        <v>0.33331757818040331</v>
      </c>
      <c r="M67" s="98">
        <v>0.37282485825700518</v>
      </c>
      <c r="N67" s="98">
        <v>0.67535714364254151</v>
      </c>
      <c r="O67" s="98">
        <v>0.66542446867790639</v>
      </c>
      <c r="P67" s="98">
        <v>0.24715343778611926</v>
      </c>
      <c r="Q67" s="98">
        <v>0.75305372536893622</v>
      </c>
      <c r="R67" s="98">
        <v>0.50169894386037639</v>
      </c>
      <c r="S67" s="98">
        <v>0.95091729710861206</v>
      </c>
      <c r="T67" s="98">
        <v>0.77890555913203363</v>
      </c>
      <c r="U67" s="98">
        <v>1.0954832796071412</v>
      </c>
      <c r="V67" s="98">
        <v>0.55548919553235732</v>
      </c>
      <c r="W67" s="98">
        <v>0.94275005571461978</v>
      </c>
      <c r="X67" s="98">
        <v>1.1336170449438863</v>
      </c>
      <c r="Y67" s="98">
        <v>0.72759254899604997</v>
      </c>
      <c r="DA67" s="63" t="s">
        <v>1633</v>
      </c>
    </row>
    <row r="68" spans="1:105" ht="12" customHeight="1" x14ac:dyDescent="0.25">
      <c r="A68" s="121" t="s">
        <v>55</v>
      </c>
      <c r="B68" s="122">
        <v>9.2209621004877462</v>
      </c>
      <c r="C68" s="122">
        <v>8.6133747468217283</v>
      </c>
      <c r="D68" s="122">
        <v>10.632210196876786</v>
      </c>
      <c r="E68" s="122">
        <v>13.158927092558704</v>
      </c>
      <c r="F68" s="122">
        <v>15.701043056227718</v>
      </c>
      <c r="G68" s="122">
        <v>13.868552844572985</v>
      </c>
      <c r="H68" s="122">
        <v>15.430983457707041</v>
      </c>
      <c r="I68" s="122">
        <v>13.265623300571535</v>
      </c>
      <c r="J68" s="122">
        <v>16.054208761745137</v>
      </c>
      <c r="K68" s="122">
        <v>17.534223021822008</v>
      </c>
      <c r="L68" s="122">
        <v>18.002698254767125</v>
      </c>
      <c r="M68" s="122">
        <v>18.700088561944217</v>
      </c>
      <c r="N68" s="122">
        <v>19.390125503106912</v>
      </c>
      <c r="O68" s="122">
        <v>18.750478112891638</v>
      </c>
      <c r="P68" s="122">
        <v>16.780765875046786</v>
      </c>
      <c r="Q68" s="122">
        <v>17.52423471504742</v>
      </c>
      <c r="R68" s="122">
        <v>18.738713355024988</v>
      </c>
      <c r="S68" s="122">
        <v>19.836919844700191</v>
      </c>
      <c r="T68" s="122">
        <v>19.408273497066553</v>
      </c>
      <c r="U68" s="122">
        <v>18.451455284519451</v>
      </c>
      <c r="V68" s="122">
        <v>17.904530362501745</v>
      </c>
      <c r="W68" s="122">
        <v>17.287152551428296</v>
      </c>
      <c r="X68" s="122">
        <v>16.879352411852466</v>
      </c>
      <c r="Y68" s="122">
        <v>13.815078174480513</v>
      </c>
      <c r="DA68" s="130" t="s">
        <v>1634</v>
      </c>
    </row>
    <row r="69" spans="1:105" ht="12" customHeight="1" x14ac:dyDescent="0.25">
      <c r="A69" s="97" t="s">
        <v>134</v>
      </c>
      <c r="B69" s="98">
        <v>8.9514411892490244</v>
      </c>
      <c r="C69" s="98">
        <v>8.3488534567985759</v>
      </c>
      <c r="D69" s="98">
        <v>10.316596032037699</v>
      </c>
      <c r="E69" s="98">
        <v>12.765234711124053</v>
      </c>
      <c r="F69" s="98">
        <v>15.249085749647856</v>
      </c>
      <c r="G69" s="98">
        <v>13.444780369711427</v>
      </c>
      <c r="H69" s="98">
        <v>14.967576668237573</v>
      </c>
      <c r="I69" s="98">
        <v>12.831629757580894</v>
      </c>
      <c r="J69" s="98">
        <v>15.552815187529418</v>
      </c>
      <c r="K69" s="98">
        <v>16.996705386868374</v>
      </c>
      <c r="L69" s="98">
        <v>17.450757025900625</v>
      </c>
      <c r="M69" s="98">
        <v>18.10358310721389</v>
      </c>
      <c r="N69" s="98">
        <v>18.784123556896951</v>
      </c>
      <c r="O69" s="98">
        <v>18.13264169881591</v>
      </c>
      <c r="P69" s="98">
        <v>16.144890976726757</v>
      </c>
      <c r="Q69" s="98">
        <v>16.812926440792229</v>
      </c>
      <c r="R69" s="98">
        <v>17.9203735172592</v>
      </c>
      <c r="S69" s="98">
        <v>18.937963705033745</v>
      </c>
      <c r="T69" s="98">
        <v>18.554889037281601</v>
      </c>
      <c r="U69" s="98">
        <v>17.755688101061441</v>
      </c>
      <c r="V69" s="98">
        <v>17.374337179101925</v>
      </c>
      <c r="W69" s="98">
        <v>16.787399098601878</v>
      </c>
      <c r="X69" s="98">
        <v>16.389427922004696</v>
      </c>
      <c r="Y69" s="98">
        <v>13.385611483106024</v>
      </c>
      <c r="DA69" s="63" t="s">
        <v>1635</v>
      </c>
    </row>
    <row r="70" spans="1:105" ht="12" customHeight="1" x14ac:dyDescent="0.25">
      <c r="A70" s="97" t="s">
        <v>133</v>
      </c>
      <c r="B70" s="98">
        <v>1.6341427620934865E-2</v>
      </c>
      <c r="C70" s="98">
        <v>1.4902720804730724E-2</v>
      </c>
      <c r="D70" s="98">
        <v>1.9630053305083082E-2</v>
      </c>
      <c r="E70" s="98">
        <v>2.6282655759929333E-2</v>
      </c>
      <c r="F70" s="98">
        <v>3.3519151452699181E-2</v>
      </c>
      <c r="G70" s="98">
        <v>2.7790029388025075E-2</v>
      </c>
      <c r="H70" s="98">
        <v>3.1110043760553117E-2</v>
      </c>
      <c r="I70" s="98">
        <v>2.428868483995706E-2</v>
      </c>
      <c r="J70" s="98">
        <v>3.0978780070857657E-2</v>
      </c>
      <c r="K70" s="98">
        <v>4.1753579064837454E-2</v>
      </c>
      <c r="L70" s="98">
        <v>4.5418368728864358E-2</v>
      </c>
      <c r="M70" s="98">
        <v>5.0572708824613927E-2</v>
      </c>
      <c r="N70" s="98">
        <v>6.194196551052663E-2</v>
      </c>
      <c r="O70" s="98">
        <v>6.0768246736657289E-2</v>
      </c>
      <c r="P70" s="98">
        <v>5.3362563146728464E-2</v>
      </c>
      <c r="Q70" s="98">
        <v>5.3355062246014079E-2</v>
      </c>
      <c r="R70" s="98">
        <v>5.9552521810937134E-2</v>
      </c>
      <c r="S70" s="98">
        <v>6.4866974105976596E-2</v>
      </c>
      <c r="T70" s="98">
        <v>6.4111332768875165E-2</v>
      </c>
      <c r="U70" s="98">
        <v>6.0602162595837179E-2</v>
      </c>
      <c r="V70" s="98">
        <v>5.7019671101940061E-2</v>
      </c>
      <c r="W70" s="98">
        <v>5.5224451397651433E-2</v>
      </c>
      <c r="X70" s="98">
        <v>5.2064461700944607E-2</v>
      </c>
      <c r="Y70" s="98">
        <v>4.2136215879162581E-2</v>
      </c>
      <c r="DA70" s="63" t="s">
        <v>1636</v>
      </c>
    </row>
    <row r="71" spans="1:105" ht="12" customHeight="1" x14ac:dyDescent="0.25">
      <c r="A71" s="100" t="s">
        <v>212</v>
      </c>
      <c r="B71" s="101">
        <v>7.8868617715078821E-3</v>
      </c>
      <c r="C71" s="101">
        <v>7.023869114700567E-3</v>
      </c>
      <c r="D71" s="101">
        <v>1.0041102682426866E-2</v>
      </c>
      <c r="E71" s="101">
        <v>1.5716028635488037E-2</v>
      </c>
      <c r="F71" s="101">
        <v>2.0674039283893622E-2</v>
      </c>
      <c r="G71" s="101">
        <v>1.5432847552865243E-2</v>
      </c>
      <c r="H71" s="101">
        <v>1.7546046925974858E-2</v>
      </c>
      <c r="I71" s="101">
        <v>1.1726047356062006E-2</v>
      </c>
      <c r="J71" s="101">
        <v>1.4994538742522488E-2</v>
      </c>
      <c r="K71" s="101">
        <v>1.9371581375976964E-2</v>
      </c>
      <c r="L71" s="101">
        <v>2.0282214574802275E-2</v>
      </c>
      <c r="M71" s="101">
        <v>2.2979353436774708E-2</v>
      </c>
      <c r="N71" s="101">
        <v>2.7308624838037629E-2</v>
      </c>
      <c r="O71" s="101">
        <v>2.666183058142611E-2</v>
      </c>
      <c r="P71" s="101">
        <v>2.451132381851294E-2</v>
      </c>
      <c r="Q71" s="101">
        <v>2.4209660179742468E-2</v>
      </c>
      <c r="R71" s="101">
        <v>2.6498545324044574E-2</v>
      </c>
      <c r="S71" s="101">
        <v>2.8626864273235925E-2</v>
      </c>
      <c r="T71" s="101">
        <v>2.8370967303138268E-2</v>
      </c>
      <c r="U71" s="101">
        <v>2.5159724818049456E-2</v>
      </c>
      <c r="V71" s="101">
        <v>2.6763947709811466E-2</v>
      </c>
      <c r="W71" s="101">
        <v>2.9525639584532384E-2</v>
      </c>
      <c r="X71" s="101">
        <v>3.070506696293087E-2</v>
      </c>
      <c r="Y71" s="101">
        <v>2.7851152066120561E-2</v>
      </c>
      <c r="DA71" s="131" t="s">
        <v>1637</v>
      </c>
    </row>
    <row r="72" spans="1:105" ht="12" customHeight="1" x14ac:dyDescent="0.25">
      <c r="A72" s="103" t="s">
        <v>52</v>
      </c>
      <c r="B72" s="104">
        <v>8.4545658494269843E-3</v>
      </c>
      <c r="C72" s="104">
        <v>7.8788516900301572E-3</v>
      </c>
      <c r="D72" s="104">
        <v>9.5889506226562154E-3</v>
      </c>
      <c r="E72" s="104">
        <v>1.0566627124441296E-2</v>
      </c>
      <c r="F72" s="104">
        <v>1.2845112168805557E-2</v>
      </c>
      <c r="G72" s="104">
        <v>1.2357181835159832E-2</v>
      </c>
      <c r="H72" s="104">
        <v>1.3563996834578261E-2</v>
      </c>
      <c r="I72" s="104">
        <v>1.2562637483895052E-2</v>
      </c>
      <c r="J72" s="104">
        <v>1.5984241328335171E-2</v>
      </c>
      <c r="K72" s="104">
        <v>2.238199768886049E-2</v>
      </c>
      <c r="L72" s="104">
        <v>2.5136154154062087E-2</v>
      </c>
      <c r="M72" s="104">
        <v>2.7593355387839223E-2</v>
      </c>
      <c r="N72" s="104">
        <v>3.4633340672489001E-2</v>
      </c>
      <c r="O72" s="104">
        <v>3.4106416155231183E-2</v>
      </c>
      <c r="P72" s="104">
        <v>2.8851239328215521E-2</v>
      </c>
      <c r="Q72" s="104">
        <v>2.9145402066271614E-2</v>
      </c>
      <c r="R72" s="104">
        <v>3.305397648689256E-2</v>
      </c>
      <c r="S72" s="104">
        <v>3.6240109832740668E-2</v>
      </c>
      <c r="T72" s="104">
        <v>3.5740365465736897E-2</v>
      </c>
      <c r="U72" s="104">
        <v>3.5442437777787723E-2</v>
      </c>
      <c r="V72" s="104">
        <v>3.0255723392128599E-2</v>
      </c>
      <c r="W72" s="104">
        <v>2.5698811813119046E-2</v>
      </c>
      <c r="X72" s="104">
        <v>2.1359394738013737E-2</v>
      </c>
      <c r="Y72" s="104">
        <v>1.4285063813042016E-2</v>
      </c>
      <c r="DA72" s="132" t="s">
        <v>1638</v>
      </c>
    </row>
    <row r="73" spans="1:105" ht="12" customHeight="1" x14ac:dyDescent="0.25">
      <c r="A73" s="106" t="s">
        <v>122</v>
      </c>
      <c r="B73" s="101">
        <v>0.20830729946469134</v>
      </c>
      <c r="C73" s="101">
        <v>0.20399066275212432</v>
      </c>
      <c r="D73" s="101">
        <v>0.23935087583044967</v>
      </c>
      <c r="E73" s="101">
        <v>0.29277479109352339</v>
      </c>
      <c r="F73" s="101">
        <v>0.332964514490176</v>
      </c>
      <c r="G73" s="101">
        <v>0.31636294083284622</v>
      </c>
      <c r="H73" s="101">
        <v>0.34638665150594344</v>
      </c>
      <c r="I73" s="101">
        <v>0.32934227274266287</v>
      </c>
      <c r="J73" s="101">
        <v>0.37869379050564028</v>
      </c>
      <c r="K73" s="101">
        <v>0.38133417596552122</v>
      </c>
      <c r="L73" s="101">
        <v>0.38553071538286354</v>
      </c>
      <c r="M73" s="101">
        <v>0.4040137780113236</v>
      </c>
      <c r="N73" s="101">
        <v>0.39137676895599821</v>
      </c>
      <c r="O73" s="101">
        <v>0.39809691902810118</v>
      </c>
      <c r="P73" s="101">
        <v>0.41160827725369287</v>
      </c>
      <c r="Q73" s="101">
        <v>0.47218502240958171</v>
      </c>
      <c r="R73" s="101">
        <v>0.54348514053027708</v>
      </c>
      <c r="S73" s="101">
        <v>0.59375024170000046</v>
      </c>
      <c r="T73" s="101">
        <v>0.5599717521437394</v>
      </c>
      <c r="U73" s="101">
        <v>0.4538988801286909</v>
      </c>
      <c r="V73" s="101">
        <v>0.33402407996813194</v>
      </c>
      <c r="W73" s="101">
        <v>0.31158256323315869</v>
      </c>
      <c r="X73" s="101">
        <v>0.31463812833820365</v>
      </c>
      <c r="Y73" s="101">
        <v>0.28256459965662628</v>
      </c>
      <c r="DA73" s="131" t="s">
        <v>1639</v>
      </c>
    </row>
    <row r="74" spans="1:105" ht="12" customHeight="1" x14ac:dyDescent="0.25">
      <c r="A74" s="107" t="s">
        <v>121</v>
      </c>
      <c r="B74" s="104">
        <v>4.4872184153096087E-2</v>
      </c>
      <c r="C74" s="104">
        <v>4.5627906466297358E-2</v>
      </c>
      <c r="D74" s="104">
        <v>5.663323570355451E-2</v>
      </c>
      <c r="E74" s="104">
        <v>7.4634934581197923E-2</v>
      </c>
      <c r="F74" s="104">
        <v>8.5473640636987758E-2</v>
      </c>
      <c r="G74" s="104">
        <v>7.9619504640686345E-2</v>
      </c>
      <c r="H74" s="104">
        <v>8.591009420297202E-2</v>
      </c>
      <c r="I74" s="104">
        <v>8.0362585408020826E-2</v>
      </c>
      <c r="J74" s="104">
        <v>9.1721003639221005E-2</v>
      </c>
      <c r="K74" s="104">
        <v>0.11442987992327613</v>
      </c>
      <c r="L74" s="104">
        <v>0.12099214475477246</v>
      </c>
      <c r="M74" s="104">
        <v>0.14191896789439057</v>
      </c>
      <c r="N74" s="104">
        <v>0.15268321174343791</v>
      </c>
      <c r="O74" s="104">
        <v>0.15897124831097081</v>
      </c>
      <c r="P74" s="104">
        <v>0.17090405791961147</v>
      </c>
      <c r="Q74" s="104">
        <v>0.18576818959959673</v>
      </c>
      <c r="R74" s="104">
        <v>0.21530217542457525</v>
      </c>
      <c r="S74" s="104">
        <v>0.24033892386047026</v>
      </c>
      <c r="T74" s="104">
        <v>0.22930137487233976</v>
      </c>
      <c r="U74" s="104">
        <v>0.18126614073348141</v>
      </c>
      <c r="V74" s="104">
        <v>0.1391494323297478</v>
      </c>
      <c r="W74" s="104">
        <v>0.13294643819560611</v>
      </c>
      <c r="X74" s="104">
        <v>0.12322189980862171</v>
      </c>
      <c r="Y74" s="104">
        <v>0.10476587583870184</v>
      </c>
      <c r="DA74" s="132" t="s">
        <v>1640</v>
      </c>
    </row>
    <row r="75" spans="1:105" ht="12" customHeight="1" x14ac:dyDescent="0.25">
      <c r="A75" s="108" t="s">
        <v>53</v>
      </c>
      <c r="B75" s="98">
        <v>1.9520691550100128E-2</v>
      </c>
      <c r="C75" s="98">
        <v>1.9368005634029382E-2</v>
      </c>
      <c r="D75" s="98">
        <v>2.6479952284551734E-2</v>
      </c>
      <c r="E75" s="98">
        <v>4.1652857478655624E-2</v>
      </c>
      <c r="F75" s="98">
        <v>4.9605371192119628E-2</v>
      </c>
      <c r="G75" s="98">
        <v>4.1256964069962467E-2</v>
      </c>
      <c r="H75" s="98">
        <v>4.5371005507804964E-2</v>
      </c>
      <c r="I75" s="98">
        <v>3.5966825980030433E-2</v>
      </c>
      <c r="J75" s="98">
        <v>4.1547130099110964E-2</v>
      </c>
      <c r="K75" s="98">
        <v>5.0209728654988385E-2</v>
      </c>
      <c r="L75" s="98">
        <v>5.1324194935732335E-2</v>
      </c>
      <c r="M75" s="98">
        <v>6.180747392240421E-2</v>
      </c>
      <c r="N75" s="98">
        <v>6.4908824291467618E-2</v>
      </c>
      <c r="O75" s="98">
        <v>6.7431593399265605E-2</v>
      </c>
      <c r="P75" s="98">
        <v>7.5933147238824966E-2</v>
      </c>
      <c r="Q75" s="98">
        <v>8.1081777250913312E-2</v>
      </c>
      <c r="R75" s="98">
        <v>9.2425025355092019E-2</v>
      </c>
      <c r="S75" s="98">
        <v>0.10288830028928453</v>
      </c>
      <c r="T75" s="98">
        <v>9.9055139509853563E-2</v>
      </c>
      <c r="U75" s="98">
        <v>7.3542431204163219E-2</v>
      </c>
      <c r="V75" s="98">
        <v>6.3890200398505931E-2</v>
      </c>
      <c r="W75" s="98">
        <v>6.9931477597094907E-2</v>
      </c>
      <c r="X75" s="98">
        <v>7.166628480514739E-2</v>
      </c>
      <c r="Y75" s="98">
        <v>6.8334168702911202E-2</v>
      </c>
      <c r="DA75" s="63" t="s">
        <v>1641</v>
      </c>
    </row>
    <row r="76" spans="1:105" ht="12" customHeight="1" x14ac:dyDescent="0.25">
      <c r="A76" s="108" t="s">
        <v>52</v>
      </c>
      <c r="B76" s="98">
        <v>2.5351492602995958E-2</v>
      </c>
      <c r="C76" s="98">
        <v>2.6259900832267976E-2</v>
      </c>
      <c r="D76" s="98">
        <v>3.0153283419002773E-2</v>
      </c>
      <c r="E76" s="98">
        <v>3.29820771025423E-2</v>
      </c>
      <c r="F76" s="98">
        <v>3.5868269444868137E-2</v>
      </c>
      <c r="G76" s="98">
        <v>3.8362540570723878E-2</v>
      </c>
      <c r="H76" s="98">
        <v>4.053908869516705E-2</v>
      </c>
      <c r="I76" s="98">
        <v>4.4395759427990393E-2</v>
      </c>
      <c r="J76" s="98">
        <v>5.0173873540110034E-2</v>
      </c>
      <c r="K76" s="98">
        <v>6.4220151268287756E-2</v>
      </c>
      <c r="L76" s="98">
        <v>6.966794981904012E-2</v>
      </c>
      <c r="M76" s="98">
        <v>8.0111493971986344E-2</v>
      </c>
      <c r="N76" s="98">
        <v>8.7774387451970304E-2</v>
      </c>
      <c r="O76" s="98">
        <v>9.1539654911705223E-2</v>
      </c>
      <c r="P76" s="98">
        <v>9.4970910680786502E-2</v>
      </c>
      <c r="Q76" s="98">
        <v>0.10468641234868344</v>
      </c>
      <c r="R76" s="98">
        <v>0.12287715006948323</v>
      </c>
      <c r="S76" s="98">
        <v>0.13745062357118573</v>
      </c>
      <c r="T76" s="98">
        <v>0.1302462353624862</v>
      </c>
      <c r="U76" s="98">
        <v>0.10772370952931817</v>
      </c>
      <c r="V76" s="98">
        <v>7.5259231931241871E-2</v>
      </c>
      <c r="W76" s="98">
        <v>6.3014960598511208E-2</v>
      </c>
      <c r="X76" s="98">
        <v>5.1555615003474317E-2</v>
      </c>
      <c r="Y76" s="98">
        <v>3.6431707135790636E-2</v>
      </c>
      <c r="DA76" s="63" t="s">
        <v>1642</v>
      </c>
    </row>
    <row r="77" spans="1:105" ht="12" customHeight="1" x14ac:dyDescent="0.25">
      <c r="A77" s="121" t="s">
        <v>54</v>
      </c>
      <c r="B77" s="122">
        <v>2.8991514208999405</v>
      </c>
      <c r="C77" s="122">
        <v>3.2007926951323182</v>
      </c>
      <c r="D77" s="122">
        <v>3.6224927165148975</v>
      </c>
      <c r="E77" s="122">
        <v>4.9336178971265907</v>
      </c>
      <c r="F77" s="122">
        <v>5.2452760586755387</v>
      </c>
      <c r="G77" s="122">
        <v>5.0722225333974373</v>
      </c>
      <c r="H77" s="122">
        <v>4.8689725412507689</v>
      </c>
      <c r="I77" s="122">
        <v>4.4729855543239783</v>
      </c>
      <c r="J77" s="122">
        <v>5.3120158659361536</v>
      </c>
      <c r="K77" s="122">
        <v>4.5637659748248867</v>
      </c>
      <c r="L77" s="122">
        <v>4.431560164642721</v>
      </c>
      <c r="M77" s="122">
        <v>4.6874663088123585</v>
      </c>
      <c r="N77" s="122">
        <v>4.9717598552129454</v>
      </c>
      <c r="O77" s="122">
        <v>4.8781057782261223</v>
      </c>
      <c r="P77" s="122">
        <v>4.6107436295957482</v>
      </c>
      <c r="Q77" s="122">
        <v>5.011372648572288</v>
      </c>
      <c r="R77" s="122">
        <v>5.3192782303701849</v>
      </c>
      <c r="S77" s="122">
        <v>5.3490390961688981</v>
      </c>
      <c r="T77" s="122">
        <v>5.2623022648789446</v>
      </c>
      <c r="U77" s="122">
        <v>5.0991635514772238</v>
      </c>
      <c r="V77" s="122">
        <v>6.8966749502419482</v>
      </c>
      <c r="W77" s="122">
        <v>6.4067123742130381</v>
      </c>
      <c r="X77" s="122">
        <v>5.152921771343312</v>
      </c>
      <c r="Y77" s="122">
        <v>4.3933827029549022</v>
      </c>
      <c r="DA77" s="130" t="s">
        <v>1643</v>
      </c>
    </row>
    <row r="78" spans="1:105" ht="12" customHeight="1" x14ac:dyDescent="0.25">
      <c r="A78" s="97" t="s">
        <v>189</v>
      </c>
      <c r="B78" s="98">
        <v>2.8114363560858475</v>
      </c>
      <c r="C78" s="98">
        <v>3.0961703064075454</v>
      </c>
      <c r="D78" s="98">
        <v>3.5280965222537781</v>
      </c>
      <c r="E78" s="98">
        <v>4.7676007779239669</v>
      </c>
      <c r="F78" s="98">
        <v>5.0843559150628002</v>
      </c>
      <c r="G78" s="98">
        <v>4.9220809363301878</v>
      </c>
      <c r="H78" s="98">
        <v>4.7207715907400631</v>
      </c>
      <c r="I78" s="98">
        <v>4.3259864461794599</v>
      </c>
      <c r="J78" s="98">
        <v>5.1393621034248351</v>
      </c>
      <c r="K78" s="98">
        <v>4.4356593163310052</v>
      </c>
      <c r="L78" s="98">
        <v>4.3063410699828673</v>
      </c>
      <c r="M78" s="98">
        <v>4.5483797429654054</v>
      </c>
      <c r="N78" s="98">
        <v>4.8421557798971548</v>
      </c>
      <c r="O78" s="98">
        <v>4.7609469481661923</v>
      </c>
      <c r="P78" s="98">
        <v>4.4874695764083157</v>
      </c>
      <c r="Q78" s="98">
        <v>4.8000573535534086</v>
      </c>
      <c r="R78" s="98">
        <v>4.8925671156969548</v>
      </c>
      <c r="S78" s="98">
        <v>4.6450749976115535</v>
      </c>
      <c r="T78" s="98">
        <v>4.3835626253941014</v>
      </c>
      <c r="U78" s="98">
        <v>4.1518821056654236</v>
      </c>
      <c r="V78" s="98">
        <v>5.568142734307834</v>
      </c>
      <c r="W78" s="98">
        <v>4.9327887646890458</v>
      </c>
      <c r="X78" s="98">
        <v>3.9764020254132069</v>
      </c>
      <c r="Y78" s="98">
        <v>3.4622145791535361</v>
      </c>
      <c r="DA78" s="63" t="s">
        <v>1644</v>
      </c>
    </row>
    <row r="79" spans="1:105" ht="12" customHeight="1" x14ac:dyDescent="0.25">
      <c r="A79" s="109" t="s">
        <v>120</v>
      </c>
      <c r="B79" s="33">
        <v>8.7715064814093052E-2</v>
      </c>
      <c r="C79" s="33">
        <v>0.10462238872477264</v>
      </c>
      <c r="D79" s="33">
        <v>9.4396194261119518E-2</v>
      </c>
      <c r="E79" s="33">
        <v>0.16601711920262424</v>
      </c>
      <c r="F79" s="33">
        <v>0.16092014361273832</v>
      </c>
      <c r="G79" s="33">
        <v>0.15014159706724925</v>
      </c>
      <c r="H79" s="33">
        <v>0.14820095051070595</v>
      </c>
      <c r="I79" s="33">
        <v>0.14699910814451839</v>
      </c>
      <c r="J79" s="33">
        <v>0.17265376251131812</v>
      </c>
      <c r="K79" s="33">
        <v>0.12810665849388156</v>
      </c>
      <c r="L79" s="33">
        <v>0.12521909465985337</v>
      </c>
      <c r="M79" s="33">
        <v>0.13908656584695325</v>
      </c>
      <c r="N79" s="33">
        <v>0.12960407531579093</v>
      </c>
      <c r="O79" s="33">
        <v>0.11715883005993027</v>
      </c>
      <c r="P79" s="33">
        <v>0.12327405318743227</v>
      </c>
      <c r="Q79" s="33">
        <v>0.21131529501887916</v>
      </c>
      <c r="R79" s="33">
        <v>0.42671111467323025</v>
      </c>
      <c r="S79" s="33">
        <v>0.70396409855734432</v>
      </c>
      <c r="T79" s="33">
        <v>0.87873963948484302</v>
      </c>
      <c r="U79" s="33">
        <v>0.94728144581180029</v>
      </c>
      <c r="V79" s="33">
        <v>1.328532215934114</v>
      </c>
      <c r="W79" s="33">
        <v>1.4739236095239923</v>
      </c>
      <c r="X79" s="33">
        <v>1.1765197459301051</v>
      </c>
      <c r="Y79" s="33">
        <v>0.93116812380136593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507.1603441390501</v>
      </c>
      <c r="C81" s="117">
        <f t="shared" si="28"/>
        <v>601.3788230967225</v>
      </c>
      <c r="D81" s="117">
        <f t="shared" si="28"/>
        <v>483.30727466978078</v>
      </c>
      <c r="E81" s="117">
        <f t="shared" si="28"/>
        <v>518.14145680737681</v>
      </c>
      <c r="F81" s="117">
        <f t="shared" si="28"/>
        <v>500.25994488817332</v>
      </c>
      <c r="G81" s="117">
        <f t="shared" si="28"/>
        <v>603.47929539835309</v>
      </c>
      <c r="H81" s="117">
        <f t="shared" si="28"/>
        <v>543.43506583015164</v>
      </c>
      <c r="I81" s="117">
        <f t="shared" si="28"/>
        <v>622.61814485490197</v>
      </c>
      <c r="J81" s="117">
        <f t="shared" si="28"/>
        <v>609.18548818671206</v>
      </c>
      <c r="K81" s="117">
        <f t="shared" si="28"/>
        <v>591.82756082777621</v>
      </c>
      <c r="L81" s="117">
        <f t="shared" si="28"/>
        <v>603.09794210964901</v>
      </c>
      <c r="M81" s="117">
        <f t="shared" si="28"/>
        <v>607.93956903177298</v>
      </c>
      <c r="N81" s="117">
        <f t="shared" si="28"/>
        <v>596.03237632944808</v>
      </c>
      <c r="O81" s="117">
        <f t="shared" si="28"/>
        <v>616.89505367140384</v>
      </c>
      <c r="P81" s="117">
        <f t="shared" si="28"/>
        <v>518.35834161080527</v>
      </c>
      <c r="Q81" s="117">
        <f t="shared" si="28"/>
        <v>590.32322695629534</v>
      </c>
      <c r="R81" s="117">
        <f t="shared" ref="R81:V81" si="29">R82+R85+R87+R100</f>
        <v>592.71863756752157</v>
      </c>
      <c r="S81" s="117">
        <f t="shared" si="29"/>
        <v>567.77985999940324</v>
      </c>
      <c r="T81" s="117">
        <f t="shared" si="29"/>
        <v>511.41217150921005</v>
      </c>
      <c r="U81" s="117">
        <f t="shared" si="29"/>
        <v>483.86487842901539</v>
      </c>
      <c r="V81" s="117">
        <f t="shared" si="29"/>
        <v>470.9004846373968</v>
      </c>
      <c r="W81" s="117">
        <f t="shared" ref="W81:Y81" si="30">W82+W85+W87+W100</f>
        <v>523.45626168219076</v>
      </c>
      <c r="X81" s="117">
        <f t="shared" si="30"/>
        <v>430.88697696591413</v>
      </c>
      <c r="Y81" s="117">
        <f t="shared" si="30"/>
        <v>401.26887263643033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412.68218478893186</v>
      </c>
      <c r="C82" s="122">
        <f t="shared" si="31"/>
        <v>501.79910264054371</v>
      </c>
      <c r="D82" s="122">
        <f t="shared" si="31"/>
        <v>388.8465989044733</v>
      </c>
      <c r="E82" s="122">
        <f t="shared" si="31"/>
        <v>417.30119411015113</v>
      </c>
      <c r="F82" s="122">
        <f t="shared" si="31"/>
        <v>400.63038082938783</v>
      </c>
      <c r="G82" s="122">
        <f t="shared" si="31"/>
        <v>497.5764835769229</v>
      </c>
      <c r="H82" s="122">
        <f t="shared" si="31"/>
        <v>430.59778907006938</v>
      </c>
      <c r="I82" s="122">
        <f t="shared" si="31"/>
        <v>502.62851838724123</v>
      </c>
      <c r="J82" s="122">
        <f t="shared" si="31"/>
        <v>487.92578205428021</v>
      </c>
      <c r="K82" s="122">
        <f t="shared" si="31"/>
        <v>472.56281733245311</v>
      </c>
      <c r="L82" s="122">
        <f t="shared" si="31"/>
        <v>485.32819396719822</v>
      </c>
      <c r="M82" s="122">
        <f t="shared" si="31"/>
        <v>485.14275155005168</v>
      </c>
      <c r="N82" s="122">
        <f t="shared" si="31"/>
        <v>471.4229302671971</v>
      </c>
      <c r="O82" s="122">
        <f t="shared" si="31"/>
        <v>490.0226123580058</v>
      </c>
      <c r="P82" s="122">
        <f t="shared" si="31"/>
        <v>397.34276251621287</v>
      </c>
      <c r="Q82" s="122">
        <f t="shared" si="31"/>
        <v>464.08245670201171</v>
      </c>
      <c r="R82" s="122">
        <f t="shared" ref="R82:V82" si="32">SUM(R83:R84)</f>
        <v>471.32924405667688</v>
      </c>
      <c r="S82" s="122">
        <f t="shared" si="32"/>
        <v>449.30076187647933</v>
      </c>
      <c r="T82" s="122">
        <f t="shared" si="32"/>
        <v>400.27377967584829</v>
      </c>
      <c r="U82" s="122">
        <f t="shared" si="32"/>
        <v>377.33318790111912</v>
      </c>
      <c r="V82" s="122">
        <f t="shared" si="32"/>
        <v>365.91733255084205</v>
      </c>
      <c r="W82" s="122">
        <f t="shared" ref="W82:Y82" si="33">SUM(W83:W84)</f>
        <v>418.11631799603208</v>
      </c>
      <c r="X82" s="122">
        <f t="shared" si="33"/>
        <v>338.05998738926058</v>
      </c>
      <c r="Y82" s="122">
        <f t="shared" si="33"/>
        <v>316.23162107538741</v>
      </c>
      <c r="DA82" s="130" t="s">
        <v>1647</v>
      </c>
    </row>
    <row r="83" spans="1:105" ht="12" customHeight="1" x14ac:dyDescent="0.25">
      <c r="A83" s="97" t="s">
        <v>199</v>
      </c>
      <c r="B83" s="98">
        <v>410.81883142773916</v>
      </c>
      <c r="C83" s="98">
        <v>499.55243365960666</v>
      </c>
      <c r="D83" s="98">
        <v>387.09312233069926</v>
      </c>
      <c r="E83" s="98">
        <v>415.39993318494419</v>
      </c>
      <c r="F83" s="98">
        <v>398.78081426745973</v>
      </c>
      <c r="G83" s="98">
        <v>495.27738595588147</v>
      </c>
      <c r="H83" s="98">
        <v>428.54771170578982</v>
      </c>
      <c r="I83" s="98">
        <v>500.23125502885358</v>
      </c>
      <c r="J83" s="98">
        <v>485.53740902998385</v>
      </c>
      <c r="K83" s="98">
        <v>470.20081651588328</v>
      </c>
      <c r="L83" s="98">
        <v>482.8558462443296</v>
      </c>
      <c r="M83" s="98">
        <v>482.62929970226122</v>
      </c>
      <c r="N83" s="98">
        <v>468.93881865770561</v>
      </c>
      <c r="O83" s="98">
        <v>487.39792902454326</v>
      </c>
      <c r="P83" s="98">
        <v>395.23131599120342</v>
      </c>
      <c r="Q83" s="98">
        <v>461.60095759798526</v>
      </c>
      <c r="R83" s="98">
        <v>468.80006184490804</v>
      </c>
      <c r="S83" s="98">
        <v>446.88009598351846</v>
      </c>
      <c r="T83" s="98">
        <v>398.10964167637997</v>
      </c>
      <c r="U83" s="98">
        <v>375.2779699364371</v>
      </c>
      <c r="V83" s="98">
        <v>363.90690797487383</v>
      </c>
      <c r="W83" s="98">
        <v>415.777284328387</v>
      </c>
      <c r="X83" s="98">
        <v>336.14943154676615</v>
      </c>
      <c r="Y83" s="98">
        <v>314.42934460685984</v>
      </c>
      <c r="DA83" s="63" t="s">
        <v>1648</v>
      </c>
    </row>
    <row r="84" spans="1:105" ht="12" customHeight="1" x14ac:dyDescent="0.25">
      <c r="A84" s="97" t="s">
        <v>53</v>
      </c>
      <c r="B84" s="98">
        <v>1.8633533611927326</v>
      </c>
      <c r="C84" s="98">
        <v>2.2466689809370197</v>
      </c>
      <c r="D84" s="98">
        <v>1.7534765737740119</v>
      </c>
      <c r="E84" s="98">
        <v>1.9012609252069217</v>
      </c>
      <c r="F84" s="98">
        <v>1.8495665619281176</v>
      </c>
      <c r="G84" s="98">
        <v>2.2990976210414438</v>
      </c>
      <c r="H84" s="98">
        <v>2.0500773642795402</v>
      </c>
      <c r="I84" s="98">
        <v>2.3972633583876615</v>
      </c>
      <c r="J84" s="98">
        <v>2.3883730242963632</v>
      </c>
      <c r="K84" s="98">
        <v>2.3620008165698576</v>
      </c>
      <c r="L84" s="98">
        <v>2.4723477228686428</v>
      </c>
      <c r="M84" s="98">
        <v>2.5134518477904435</v>
      </c>
      <c r="N84" s="98">
        <v>2.4841116094914879</v>
      </c>
      <c r="O84" s="98">
        <v>2.6246833334625688</v>
      </c>
      <c r="P84" s="98">
        <v>2.1114465250094585</v>
      </c>
      <c r="Q84" s="98">
        <v>2.48149910402647</v>
      </c>
      <c r="R84" s="98">
        <v>2.5291822117688589</v>
      </c>
      <c r="S84" s="98">
        <v>2.4206658929608436</v>
      </c>
      <c r="T84" s="98">
        <v>2.1641379994683239</v>
      </c>
      <c r="U84" s="98">
        <v>2.0552179646820385</v>
      </c>
      <c r="V84" s="98">
        <v>2.0104245759682424</v>
      </c>
      <c r="W84" s="98">
        <v>2.3390336676450874</v>
      </c>
      <c r="X84" s="98">
        <v>1.9105558424944304</v>
      </c>
      <c r="Y84" s="98">
        <v>1.8022764685275789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0.20868079633007589</v>
      </c>
      <c r="C85" s="122">
        <f t="shared" si="34"/>
        <v>0.25037661144840972</v>
      </c>
      <c r="D85" s="122">
        <f t="shared" si="34"/>
        <v>0.29973326662447264</v>
      </c>
      <c r="E85" s="122">
        <f t="shared" si="34"/>
        <v>0.68469893635238788</v>
      </c>
      <c r="F85" s="122">
        <f t="shared" si="34"/>
        <v>0.39588483900657911</v>
      </c>
      <c r="G85" s="122">
        <f t="shared" si="34"/>
        <v>0.53958235727320825</v>
      </c>
      <c r="H85" s="122">
        <f t="shared" si="34"/>
        <v>0.88781271787448757</v>
      </c>
      <c r="I85" s="122">
        <f t="shared" si="34"/>
        <v>1.1634380496777097</v>
      </c>
      <c r="J85" s="122">
        <f t="shared" si="34"/>
        <v>1.4033953797950562</v>
      </c>
      <c r="K85" s="122">
        <f t="shared" si="34"/>
        <v>1.6181509187422183</v>
      </c>
      <c r="L85" s="122">
        <f t="shared" si="34"/>
        <v>2.046134112581766</v>
      </c>
      <c r="M85" s="122">
        <f t="shared" si="34"/>
        <v>2.2485665860943929</v>
      </c>
      <c r="N85" s="122">
        <f t="shared" si="34"/>
        <v>4.0424712856078662</v>
      </c>
      <c r="O85" s="122">
        <f t="shared" si="34"/>
        <v>4.0215099261449456</v>
      </c>
      <c r="P85" s="122">
        <f t="shared" si="34"/>
        <v>1.5000514909112919</v>
      </c>
      <c r="Q85" s="122">
        <f t="shared" si="34"/>
        <v>4.4885393472285235</v>
      </c>
      <c r="R85" s="122">
        <f t="shared" si="34"/>
        <v>2.7725406616318358</v>
      </c>
      <c r="S85" s="122">
        <f t="shared" si="34"/>
        <v>4.5673539983666362</v>
      </c>
      <c r="T85" s="122">
        <f t="shared" si="34"/>
        <v>3.2967145835661005</v>
      </c>
      <c r="U85" s="122">
        <f t="shared" si="34"/>
        <v>4.3391529055557143</v>
      </c>
      <c r="V85" s="122">
        <f t="shared" si="34"/>
        <v>2.1626102983567592</v>
      </c>
      <c r="W85" s="122">
        <f t="shared" si="34"/>
        <v>3.6133633203870441</v>
      </c>
      <c r="X85" s="122">
        <f t="shared" si="34"/>
        <v>4.3920142788090315</v>
      </c>
      <c r="Y85" s="122">
        <f t="shared" si="34"/>
        <v>2.9245874988299647</v>
      </c>
      <c r="DA85" s="130" t="s">
        <v>1650</v>
      </c>
    </row>
    <row r="86" spans="1:105" ht="12" customHeight="1" x14ac:dyDescent="0.25">
      <c r="A86" s="97" t="s">
        <v>53</v>
      </c>
      <c r="B86" s="98">
        <v>0.20868079633007589</v>
      </c>
      <c r="C86" s="98">
        <v>0.25037661144840972</v>
      </c>
      <c r="D86" s="98">
        <v>0.29973326662447264</v>
      </c>
      <c r="E86" s="98">
        <v>0.68469893635238788</v>
      </c>
      <c r="F86" s="98">
        <v>0.39588483900657911</v>
      </c>
      <c r="G86" s="98">
        <v>0.53958235727320825</v>
      </c>
      <c r="H86" s="98">
        <v>0.88781271787448757</v>
      </c>
      <c r="I86" s="98">
        <v>1.1634380496777097</v>
      </c>
      <c r="J86" s="98">
        <v>1.4033953797950562</v>
      </c>
      <c r="K86" s="98">
        <v>1.6181509187422183</v>
      </c>
      <c r="L86" s="98">
        <v>2.046134112581766</v>
      </c>
      <c r="M86" s="98">
        <v>2.2485665860943929</v>
      </c>
      <c r="N86" s="98">
        <v>4.0424712856078662</v>
      </c>
      <c r="O86" s="98">
        <v>4.0215099261449456</v>
      </c>
      <c r="P86" s="98">
        <v>1.5000514909112919</v>
      </c>
      <c r="Q86" s="98">
        <v>4.4885393472285235</v>
      </c>
      <c r="R86" s="98">
        <v>2.7725406616318358</v>
      </c>
      <c r="S86" s="98">
        <v>4.5673539983666362</v>
      </c>
      <c r="T86" s="98">
        <v>3.2967145835661005</v>
      </c>
      <c r="U86" s="98">
        <v>4.3391529055557143</v>
      </c>
      <c r="V86" s="98">
        <v>2.1626102983567592</v>
      </c>
      <c r="W86" s="98">
        <v>3.6133633203870441</v>
      </c>
      <c r="X86" s="98">
        <v>4.3920142788090315</v>
      </c>
      <c r="Y86" s="98">
        <v>2.9245874988299647</v>
      </c>
      <c r="DA86" s="63" t="s">
        <v>1651</v>
      </c>
    </row>
    <row r="87" spans="1:105" ht="12" customHeight="1" x14ac:dyDescent="0.25">
      <c r="A87" s="121" t="s">
        <v>55</v>
      </c>
      <c r="B87" s="122">
        <v>73.30563551227327</v>
      </c>
      <c r="C87" s="122">
        <v>75.185087507210554</v>
      </c>
      <c r="D87" s="122">
        <v>71.027704601286175</v>
      </c>
      <c r="E87" s="122">
        <v>74.390504134618553</v>
      </c>
      <c r="F87" s="122">
        <v>75.547431933636304</v>
      </c>
      <c r="G87" s="122">
        <v>78.680518326023574</v>
      </c>
      <c r="H87" s="122">
        <v>85.614112267295951</v>
      </c>
      <c r="I87" s="122">
        <v>90.232131057088182</v>
      </c>
      <c r="J87" s="122">
        <v>90.797679513530426</v>
      </c>
      <c r="K87" s="122">
        <v>93.130320268383102</v>
      </c>
      <c r="L87" s="122">
        <v>92.195026764686119</v>
      </c>
      <c r="M87" s="122">
        <v>96.191988930816009</v>
      </c>
      <c r="N87" s="122">
        <v>95.703158108134573</v>
      </c>
      <c r="O87" s="122">
        <v>97.302540781316509</v>
      </c>
      <c r="P87" s="122">
        <v>93.357730955583406</v>
      </c>
      <c r="Q87" s="122">
        <v>95.603213494782835</v>
      </c>
      <c r="R87" s="122">
        <v>93.209741847451014</v>
      </c>
      <c r="S87" s="122">
        <v>89.646160450232941</v>
      </c>
      <c r="T87" s="122">
        <v>84.898593198187385</v>
      </c>
      <c r="U87" s="122">
        <v>80.519929639844392</v>
      </c>
      <c r="V87" s="122">
        <v>74.708152825620644</v>
      </c>
      <c r="W87" s="122">
        <v>74.294021578262161</v>
      </c>
      <c r="X87" s="122">
        <v>67.828769094571555</v>
      </c>
      <c r="Y87" s="122">
        <v>63.809276478639035</v>
      </c>
      <c r="DA87" s="130" t="s">
        <v>1652</v>
      </c>
    </row>
    <row r="88" spans="1:105" ht="12" customHeight="1" x14ac:dyDescent="0.25">
      <c r="A88" s="97" t="s">
        <v>132</v>
      </c>
      <c r="B88" s="98">
        <v>49.584580921277713</v>
      </c>
      <c r="C88" s="98">
        <v>52.252541734438203</v>
      </c>
      <c r="D88" s="98">
        <v>46.219914213005744</v>
      </c>
      <c r="E88" s="98">
        <v>48.743285548186023</v>
      </c>
      <c r="F88" s="98">
        <v>49.366041576243099</v>
      </c>
      <c r="G88" s="98">
        <v>52.455179089798925</v>
      </c>
      <c r="H88" s="98">
        <v>55.012175509120993</v>
      </c>
      <c r="I88" s="98">
        <v>59.419048351851188</v>
      </c>
      <c r="J88" s="98">
        <v>57.645158623418823</v>
      </c>
      <c r="K88" s="98">
        <v>58.503822303049496</v>
      </c>
      <c r="L88" s="98">
        <v>56.468769606623582</v>
      </c>
      <c r="M88" s="98">
        <v>58.898167073958483</v>
      </c>
      <c r="N88" s="98">
        <v>58.181949915930275</v>
      </c>
      <c r="O88" s="98">
        <v>59.534171358488081</v>
      </c>
      <c r="P88" s="98">
        <v>56.10454443034682</v>
      </c>
      <c r="Q88" s="98">
        <v>57.351827165219319</v>
      </c>
      <c r="R88" s="98">
        <v>56.295924759701535</v>
      </c>
      <c r="S88" s="98">
        <v>54.245242846187111</v>
      </c>
      <c r="T88" s="98">
        <v>50.521407368106267</v>
      </c>
      <c r="U88" s="98">
        <v>46.700459767185883</v>
      </c>
      <c r="V88" s="98">
        <v>40.923227400102213</v>
      </c>
      <c r="W88" s="98">
        <v>43.084942732622963</v>
      </c>
      <c r="X88" s="98">
        <v>36.851440467710177</v>
      </c>
      <c r="Y88" s="98">
        <v>34.453929800669307</v>
      </c>
      <c r="DA88" s="63" t="s">
        <v>1653</v>
      </c>
    </row>
    <row r="89" spans="1:105" ht="12" customHeight="1" x14ac:dyDescent="0.25">
      <c r="A89" s="97" t="s">
        <v>131</v>
      </c>
      <c r="B89" s="98">
        <v>9.0616336615592902E-2</v>
      </c>
      <c r="C89" s="98">
        <v>0.10825085091668535</v>
      </c>
      <c r="D89" s="98">
        <v>9.2026352042182208E-2</v>
      </c>
      <c r="E89" s="98">
        <v>9.5971748740150992E-2</v>
      </c>
      <c r="F89" s="98">
        <v>9.4315838824221954E-2</v>
      </c>
      <c r="G89" s="98">
        <v>0.10811837616614751</v>
      </c>
      <c r="H89" s="98">
        <v>0.10701339798183186</v>
      </c>
      <c r="I89" s="98">
        <v>0.12684057842641311</v>
      </c>
      <c r="J89" s="98">
        <v>0.11454544128451788</v>
      </c>
      <c r="K89" s="98">
        <v>0.14354310220352123</v>
      </c>
      <c r="L89" s="98">
        <v>0.14791838891664216</v>
      </c>
      <c r="M89" s="98">
        <v>0.17255121252661432</v>
      </c>
      <c r="N89" s="98">
        <v>0.19611096997974994</v>
      </c>
      <c r="O89" s="98">
        <v>0.21391727190950915</v>
      </c>
      <c r="P89" s="98">
        <v>0.19672117169311465</v>
      </c>
      <c r="Q89" s="98">
        <v>0.19943399274442425</v>
      </c>
      <c r="R89" s="98">
        <v>0.19729967753165151</v>
      </c>
      <c r="S89" s="98">
        <v>0.18955772047262948</v>
      </c>
      <c r="T89" s="98">
        <v>0.17706307622735509</v>
      </c>
      <c r="U89" s="98">
        <v>0.16217786886385949</v>
      </c>
      <c r="V89" s="98">
        <v>0.13502842724140729</v>
      </c>
      <c r="W89" s="98">
        <v>0.14804612391663818</v>
      </c>
      <c r="X89" s="98">
        <v>0.11647640527916808</v>
      </c>
      <c r="Y89" s="98">
        <v>9.9828226423725089E-2</v>
      </c>
      <c r="DA89" s="63" t="s">
        <v>1654</v>
      </c>
    </row>
    <row r="90" spans="1:105" ht="12" customHeight="1" x14ac:dyDescent="0.25">
      <c r="A90" s="100" t="s">
        <v>199</v>
      </c>
      <c r="B90" s="101">
        <v>4.6827492138374373E-2</v>
      </c>
      <c r="C90" s="101">
        <v>5.3881776481252516E-2</v>
      </c>
      <c r="D90" s="101">
        <v>4.9829354049043158E-2</v>
      </c>
      <c r="E90" s="101">
        <v>6.035726285928638E-2</v>
      </c>
      <c r="F90" s="101">
        <v>6.1126928954128565E-2</v>
      </c>
      <c r="G90" s="101">
        <v>6.2077346317939264E-2</v>
      </c>
      <c r="H90" s="101">
        <v>6.2042224296431719E-2</v>
      </c>
      <c r="I90" s="101">
        <v>6.1560862414321092E-2</v>
      </c>
      <c r="J90" s="101">
        <v>5.5494327252897359E-2</v>
      </c>
      <c r="K90" s="101">
        <v>6.5413565276139868E-2</v>
      </c>
      <c r="L90" s="101">
        <v>6.4098999758804259E-2</v>
      </c>
      <c r="M90" s="101">
        <v>7.522802217707257E-2</v>
      </c>
      <c r="N90" s="101">
        <v>8.208988954729933E-2</v>
      </c>
      <c r="O90" s="101">
        <v>8.8608909678819792E-2</v>
      </c>
      <c r="P90" s="101">
        <v>8.5546555540722088E-2</v>
      </c>
      <c r="Q90" s="101">
        <v>8.5613965391314856E-2</v>
      </c>
      <c r="R90" s="101">
        <v>8.379482628270922E-2</v>
      </c>
      <c r="S90" s="101">
        <v>8.0589355308441635E-2</v>
      </c>
      <c r="T90" s="101">
        <v>7.5967236281701614E-2</v>
      </c>
      <c r="U90" s="101">
        <v>6.5363649431861279E-2</v>
      </c>
      <c r="V90" s="101">
        <v>6.1706227837246455E-2</v>
      </c>
      <c r="W90" s="101">
        <v>7.6833102432059888E-2</v>
      </c>
      <c r="X90" s="101">
        <v>6.6945889412151641E-2</v>
      </c>
      <c r="Y90" s="101">
        <v>6.4604640909044997E-2</v>
      </c>
      <c r="DA90" s="131" t="s">
        <v>1655</v>
      </c>
    </row>
    <row r="91" spans="1:105" ht="12" customHeight="1" x14ac:dyDescent="0.25">
      <c r="A91" s="103" t="s">
        <v>52</v>
      </c>
      <c r="B91" s="104">
        <v>4.3788844477218522E-2</v>
      </c>
      <c r="C91" s="104">
        <v>5.4369074435432832E-2</v>
      </c>
      <c r="D91" s="104">
        <v>4.219699799313905E-2</v>
      </c>
      <c r="E91" s="104">
        <v>3.5614485880864619E-2</v>
      </c>
      <c r="F91" s="104">
        <v>3.3188909870093382E-2</v>
      </c>
      <c r="G91" s="104">
        <v>4.6041029848208251E-2</v>
      </c>
      <c r="H91" s="104">
        <v>4.4971173685400143E-2</v>
      </c>
      <c r="I91" s="104">
        <v>6.5279716012092009E-2</v>
      </c>
      <c r="J91" s="104">
        <v>5.905111403162052E-2</v>
      </c>
      <c r="K91" s="104">
        <v>7.8129536927381366E-2</v>
      </c>
      <c r="L91" s="104">
        <v>8.381938915783789E-2</v>
      </c>
      <c r="M91" s="104">
        <v>9.7323190349541733E-2</v>
      </c>
      <c r="N91" s="104">
        <v>0.11402108043245061</v>
      </c>
      <c r="O91" s="104">
        <v>0.12530836223068936</v>
      </c>
      <c r="P91" s="104">
        <v>0.11117461615239256</v>
      </c>
      <c r="Q91" s="104">
        <v>0.11382002735310938</v>
      </c>
      <c r="R91" s="104">
        <v>0.11350485124894227</v>
      </c>
      <c r="S91" s="104">
        <v>0.10896836516418786</v>
      </c>
      <c r="T91" s="104">
        <v>0.10109583994565348</v>
      </c>
      <c r="U91" s="104">
        <v>9.6814219431998194E-2</v>
      </c>
      <c r="V91" s="104">
        <v>7.3322199404160834E-2</v>
      </c>
      <c r="W91" s="104">
        <v>7.1213021484578309E-2</v>
      </c>
      <c r="X91" s="104">
        <v>4.9530515867016442E-2</v>
      </c>
      <c r="Y91" s="104">
        <v>3.5223585514680092E-2</v>
      </c>
      <c r="DA91" s="132" t="s">
        <v>1656</v>
      </c>
    </row>
    <row r="92" spans="1:105" ht="12" customHeight="1" x14ac:dyDescent="0.25">
      <c r="A92" s="106" t="s">
        <v>124</v>
      </c>
      <c r="B92" s="101">
        <v>3.5833083060412902</v>
      </c>
      <c r="C92" s="101">
        <v>3.2894298443639589</v>
      </c>
      <c r="D92" s="101">
        <v>4.1361826298216711</v>
      </c>
      <c r="E92" s="101">
        <v>3.5262610236222218</v>
      </c>
      <c r="F92" s="101">
        <v>3.1443172229020058</v>
      </c>
      <c r="G92" s="101">
        <v>3.2980362805460248</v>
      </c>
      <c r="H92" s="101">
        <v>2.6722462059798531</v>
      </c>
      <c r="I92" s="101">
        <v>2.7524350511053397</v>
      </c>
      <c r="J92" s="101">
        <v>2.9489074478532866</v>
      </c>
      <c r="K92" s="101">
        <v>2.7029731739812526</v>
      </c>
      <c r="L92" s="101">
        <v>2.6418472821158727</v>
      </c>
      <c r="M92" s="101">
        <v>3.1567391483008755</v>
      </c>
      <c r="N92" s="101">
        <v>2.6709163349631622</v>
      </c>
      <c r="O92" s="101">
        <v>2.0314361335502262</v>
      </c>
      <c r="P92" s="101">
        <v>1.4985414218412758</v>
      </c>
      <c r="Q92" s="101">
        <v>2.406880685373578</v>
      </c>
      <c r="R92" s="101">
        <v>2.1245168682928752</v>
      </c>
      <c r="S92" s="101">
        <v>2.1974227224877896</v>
      </c>
      <c r="T92" s="101">
        <v>2.0360163836944354</v>
      </c>
      <c r="U92" s="101">
        <v>2.0628760186602983</v>
      </c>
      <c r="V92" s="101">
        <v>1.3853746281934072</v>
      </c>
      <c r="W92" s="101">
        <v>1.5866356931589052</v>
      </c>
      <c r="X92" s="101">
        <v>1.8588890120303825</v>
      </c>
      <c r="Y92" s="101">
        <v>1.7320443889248907</v>
      </c>
      <c r="DA92" s="131" t="s">
        <v>1657</v>
      </c>
    </row>
    <row r="93" spans="1:105" ht="12" customHeight="1" x14ac:dyDescent="0.25">
      <c r="A93" s="107" t="s">
        <v>123</v>
      </c>
      <c r="B93" s="104">
        <v>6.6951297908635979E-3</v>
      </c>
      <c r="C93" s="104">
        <v>5.9605155196163703E-3</v>
      </c>
      <c r="D93" s="104">
        <v>9.3863695757131788E-3</v>
      </c>
      <c r="E93" s="104">
        <v>7.8683121410367523E-3</v>
      </c>
      <c r="F93" s="104">
        <v>6.6962364084424426E-3</v>
      </c>
      <c r="G93" s="104">
        <v>8.109701417303071E-3</v>
      </c>
      <c r="H93" s="104">
        <v>5.5206106483495681E-3</v>
      </c>
      <c r="I93" s="104">
        <v>5.8475781785195767E-3</v>
      </c>
      <c r="J93" s="104">
        <v>6.3126866668838776E-3</v>
      </c>
      <c r="K93" s="104">
        <v>6.8465570570257206E-3</v>
      </c>
      <c r="L93" s="104">
        <v>7.2613802177210023E-3</v>
      </c>
      <c r="M93" s="104">
        <v>1.0675220940099719E-2</v>
      </c>
      <c r="N93" s="104">
        <v>9.7081717782947583E-3</v>
      </c>
      <c r="O93" s="104">
        <v>7.0832037267563857E-3</v>
      </c>
      <c r="P93" s="104">
        <v>4.98379912916567E-3</v>
      </c>
      <c r="Q93" s="104">
        <v>9.1735355342106514E-3</v>
      </c>
      <c r="R93" s="104">
        <v>7.6164027436288317E-3</v>
      </c>
      <c r="S93" s="104">
        <v>8.3494460551003669E-3</v>
      </c>
      <c r="T93" s="104">
        <v>7.8425087827260036E-3</v>
      </c>
      <c r="U93" s="104">
        <v>8.8382838893208224E-3</v>
      </c>
      <c r="V93" s="104">
        <v>5.886218753610257E-3</v>
      </c>
      <c r="W93" s="104">
        <v>6.2977907610024097E-3</v>
      </c>
      <c r="X93" s="104">
        <v>6.7067946758473202E-3</v>
      </c>
      <c r="Y93" s="104">
        <v>5.7769526644907421E-3</v>
      </c>
      <c r="DA93" s="132" t="s">
        <v>1658</v>
      </c>
    </row>
    <row r="94" spans="1:105" ht="12" customHeight="1" x14ac:dyDescent="0.25">
      <c r="A94" s="108" t="s">
        <v>50</v>
      </c>
      <c r="B94" s="98">
        <v>3.1157142726208871E-3</v>
      </c>
      <c r="C94" s="98">
        <v>2.708177893753471E-3</v>
      </c>
      <c r="D94" s="98">
        <v>4.6779087536092303E-3</v>
      </c>
      <c r="E94" s="98">
        <v>4.6259509407452657E-3</v>
      </c>
      <c r="F94" s="98">
        <v>4.0832620125884397E-3</v>
      </c>
      <c r="G94" s="98">
        <v>4.4388406541554844E-3</v>
      </c>
      <c r="H94" s="98">
        <v>3.0704488439990633E-3</v>
      </c>
      <c r="I94" s="98">
        <v>2.7736343787110444E-3</v>
      </c>
      <c r="J94" s="98">
        <v>3.0242566693861484E-3</v>
      </c>
      <c r="K94" s="98">
        <v>3.1680406143640488E-3</v>
      </c>
      <c r="L94" s="98">
        <v>3.2508720480160578E-3</v>
      </c>
      <c r="M94" s="98">
        <v>4.907699709790117E-3</v>
      </c>
      <c r="N94" s="98">
        <v>4.3583257867538605E-3</v>
      </c>
      <c r="O94" s="98">
        <v>3.1697751557627669E-3</v>
      </c>
      <c r="P94" s="98">
        <v>2.3346007616834295E-3</v>
      </c>
      <c r="Q94" s="98">
        <v>4.1586064452803573E-3</v>
      </c>
      <c r="R94" s="98">
        <v>3.3737879452227088E-3</v>
      </c>
      <c r="S94" s="98">
        <v>3.6349283584694307E-3</v>
      </c>
      <c r="T94" s="98">
        <v>3.3928861459820814E-3</v>
      </c>
      <c r="U94" s="98">
        <v>3.5821979071355846E-3</v>
      </c>
      <c r="V94" s="98">
        <v>2.70628499298603E-3</v>
      </c>
      <c r="W94" s="98">
        <v>3.3063647521295284E-3</v>
      </c>
      <c r="X94" s="98">
        <v>3.8887243561060232E-3</v>
      </c>
      <c r="Y94" s="98">
        <v>3.7581488338948072E-3</v>
      </c>
      <c r="DA94" s="63" t="s">
        <v>1659</v>
      </c>
    </row>
    <row r="95" spans="1:105" ht="12" customHeight="1" x14ac:dyDescent="0.25">
      <c r="A95" s="108" t="s">
        <v>52</v>
      </c>
      <c r="B95" s="98">
        <v>3.5794155182427103E-3</v>
      </c>
      <c r="C95" s="98">
        <v>3.2523376258628989E-3</v>
      </c>
      <c r="D95" s="98">
        <v>4.7084608221039485E-3</v>
      </c>
      <c r="E95" s="98">
        <v>3.2423612002914861E-3</v>
      </c>
      <c r="F95" s="98">
        <v>2.6129743958540033E-3</v>
      </c>
      <c r="G95" s="98">
        <v>3.6708607631475861E-3</v>
      </c>
      <c r="H95" s="98">
        <v>2.4501618043505048E-3</v>
      </c>
      <c r="I95" s="98">
        <v>3.0739437998085319E-3</v>
      </c>
      <c r="J95" s="98">
        <v>3.2884299974977296E-3</v>
      </c>
      <c r="K95" s="98">
        <v>3.6785164426616714E-3</v>
      </c>
      <c r="L95" s="98">
        <v>4.0105081697049448E-3</v>
      </c>
      <c r="M95" s="98">
        <v>5.7675212303096015E-3</v>
      </c>
      <c r="N95" s="98">
        <v>5.3498459915408978E-3</v>
      </c>
      <c r="O95" s="98">
        <v>3.9134285709936188E-3</v>
      </c>
      <c r="P95" s="98">
        <v>2.6491983674822401E-3</v>
      </c>
      <c r="Q95" s="98">
        <v>5.0149290889302933E-3</v>
      </c>
      <c r="R95" s="98">
        <v>4.2426147984061229E-3</v>
      </c>
      <c r="S95" s="98">
        <v>4.7145176966309358E-3</v>
      </c>
      <c r="T95" s="98">
        <v>4.4496226367439226E-3</v>
      </c>
      <c r="U95" s="98">
        <v>5.2560859821852374E-3</v>
      </c>
      <c r="V95" s="98">
        <v>3.179933760624227E-3</v>
      </c>
      <c r="W95" s="98">
        <v>2.9914260088728809E-3</v>
      </c>
      <c r="X95" s="98">
        <v>2.818070319741297E-3</v>
      </c>
      <c r="Y95" s="98">
        <v>2.0188038305959349E-3</v>
      </c>
      <c r="DA95" s="63" t="s">
        <v>1660</v>
      </c>
    </row>
    <row r="96" spans="1:105" ht="12" customHeight="1" x14ac:dyDescent="0.25">
      <c r="A96" s="106" t="s">
        <v>122</v>
      </c>
      <c r="B96" s="101">
        <v>16.494763911135522</v>
      </c>
      <c r="C96" s="101">
        <v>15.96499700895982</v>
      </c>
      <c r="D96" s="101">
        <v>16.678712185435298</v>
      </c>
      <c r="E96" s="101">
        <v>17.634156553690612</v>
      </c>
      <c r="F96" s="101">
        <v>18.310735671061821</v>
      </c>
      <c r="G96" s="101">
        <v>18.236542567414762</v>
      </c>
      <c r="H96" s="101">
        <v>22.406162024512938</v>
      </c>
      <c r="I96" s="101">
        <v>22.500629371850962</v>
      </c>
      <c r="J96" s="101">
        <v>24.257597491797505</v>
      </c>
      <c r="K96" s="101">
        <v>24.555524622264738</v>
      </c>
      <c r="L96" s="101">
        <v>25.222251682164035</v>
      </c>
      <c r="M96" s="101">
        <v>25.411908240870638</v>
      </c>
      <c r="N96" s="101">
        <v>25.089096851273137</v>
      </c>
      <c r="O96" s="101">
        <v>25.45507393236316</v>
      </c>
      <c r="P96" s="101">
        <v>25.10741995954098</v>
      </c>
      <c r="Q96" s="101">
        <v>25.35888734430641</v>
      </c>
      <c r="R96" s="101">
        <v>24.669663699736969</v>
      </c>
      <c r="S96" s="101">
        <v>23.551119698690432</v>
      </c>
      <c r="T96" s="101">
        <v>22.853828850840685</v>
      </c>
      <c r="U96" s="101">
        <v>22.758394446149861</v>
      </c>
      <c r="V96" s="101">
        <v>23.684739673037058</v>
      </c>
      <c r="W96" s="101">
        <v>21.428566473889607</v>
      </c>
      <c r="X96" s="101">
        <v>21.403465116097852</v>
      </c>
      <c r="Y96" s="101">
        <v>20.420543888282776</v>
      </c>
      <c r="DA96" s="131" t="s">
        <v>1661</v>
      </c>
    </row>
    <row r="97" spans="1:105" ht="12" customHeight="1" x14ac:dyDescent="0.25">
      <c r="A97" s="107" t="s">
        <v>121</v>
      </c>
      <c r="B97" s="104">
        <v>3.5456709074122807</v>
      </c>
      <c r="C97" s="104">
        <v>3.5639075530122644</v>
      </c>
      <c r="D97" s="104">
        <v>3.891482851405569</v>
      </c>
      <c r="E97" s="104">
        <v>4.382960948238523</v>
      </c>
      <c r="F97" s="104">
        <v>4.625325388196714</v>
      </c>
      <c r="G97" s="104">
        <v>4.5745323106804161</v>
      </c>
      <c r="H97" s="104">
        <v>5.4109945190520037</v>
      </c>
      <c r="I97" s="104">
        <v>5.4273301256757627</v>
      </c>
      <c r="J97" s="104">
        <v>5.8251578225094161</v>
      </c>
      <c r="K97" s="104">
        <v>7.2176105098270629</v>
      </c>
      <c r="L97" s="104">
        <v>7.7069784246482609</v>
      </c>
      <c r="M97" s="104">
        <v>8.5419480342192866</v>
      </c>
      <c r="N97" s="104">
        <v>9.5553758642099602</v>
      </c>
      <c r="O97" s="104">
        <v>10.060858881278779</v>
      </c>
      <c r="P97" s="104">
        <v>10.445520173032044</v>
      </c>
      <c r="Q97" s="104">
        <v>10.277010771604889</v>
      </c>
      <c r="R97" s="104">
        <v>9.9147204394443555</v>
      </c>
      <c r="S97" s="104">
        <v>9.4544680163398844</v>
      </c>
      <c r="T97" s="104">
        <v>9.3024350105359126</v>
      </c>
      <c r="U97" s="104">
        <v>8.8271832550951803</v>
      </c>
      <c r="V97" s="104">
        <v>8.5738964782929479</v>
      </c>
      <c r="W97" s="104">
        <v>8.0395327639130407</v>
      </c>
      <c r="X97" s="104">
        <v>7.5917912987781344</v>
      </c>
      <c r="Y97" s="104">
        <v>7.0971532216738469</v>
      </c>
      <c r="DA97" s="132" t="s">
        <v>1662</v>
      </c>
    </row>
    <row r="98" spans="1:105" ht="12" customHeight="1" x14ac:dyDescent="0.25">
      <c r="A98" s="108" t="s">
        <v>53</v>
      </c>
      <c r="B98" s="98">
        <v>1.5424688908748638</v>
      </c>
      <c r="C98" s="98">
        <v>1.513074200652885</v>
      </c>
      <c r="D98" s="98">
        <v>1.8221673958570594</v>
      </c>
      <c r="E98" s="98">
        <v>2.4509833826941887</v>
      </c>
      <c r="F98" s="98">
        <v>2.6888310295525022</v>
      </c>
      <c r="G98" s="98">
        <v>2.3721742876217351</v>
      </c>
      <c r="H98" s="98">
        <v>2.8570308043654253</v>
      </c>
      <c r="I98" s="98">
        <v>2.4275362393278002</v>
      </c>
      <c r="J98" s="98">
        <v>2.6379597941656332</v>
      </c>
      <c r="K98" s="98">
        <v>3.1668982323764019</v>
      </c>
      <c r="L98" s="98">
        <v>3.2699943779309364</v>
      </c>
      <c r="M98" s="98">
        <v>3.7226915159371097</v>
      </c>
      <c r="N98" s="98">
        <v>4.0621289545487311</v>
      </c>
      <c r="O98" s="98">
        <v>4.2639238170501788</v>
      </c>
      <c r="P98" s="98">
        <v>4.6376066938567071</v>
      </c>
      <c r="Q98" s="98">
        <v>4.4929168039844454</v>
      </c>
      <c r="R98" s="98">
        <v>4.2814652040747534</v>
      </c>
      <c r="S98" s="98">
        <v>4.0784671098820588</v>
      </c>
      <c r="T98" s="98">
        <v>4.0355905909399148</v>
      </c>
      <c r="U98" s="98">
        <v>3.5824949731817948</v>
      </c>
      <c r="V98" s="98">
        <v>3.9235625619561971</v>
      </c>
      <c r="W98" s="98">
        <v>4.1992834160674235</v>
      </c>
      <c r="X98" s="98">
        <v>4.3893325279102973</v>
      </c>
      <c r="Y98" s="98">
        <v>4.617795582011369</v>
      </c>
      <c r="DA98" s="63" t="s">
        <v>1663</v>
      </c>
    </row>
    <row r="99" spans="1:105" ht="12" customHeight="1" x14ac:dyDescent="0.25">
      <c r="A99" s="108" t="s">
        <v>52</v>
      </c>
      <c r="B99" s="98">
        <v>2.0032020165374167</v>
      </c>
      <c r="C99" s="98">
        <v>2.0508333523593794</v>
      </c>
      <c r="D99" s="98">
        <v>2.0693154555485096</v>
      </c>
      <c r="E99" s="98">
        <v>1.9319775655443339</v>
      </c>
      <c r="F99" s="98">
        <v>1.9364943586442123</v>
      </c>
      <c r="G99" s="98">
        <v>2.2023580230586806</v>
      </c>
      <c r="H99" s="98">
        <v>2.5539637146865783</v>
      </c>
      <c r="I99" s="98">
        <v>2.9997938863479625</v>
      </c>
      <c r="J99" s="98">
        <v>3.1871980283437829</v>
      </c>
      <c r="K99" s="98">
        <v>4.0507122774506614</v>
      </c>
      <c r="L99" s="98">
        <v>4.436984046717324</v>
      </c>
      <c r="M99" s="98">
        <v>4.8192565182821774</v>
      </c>
      <c r="N99" s="98">
        <v>5.4932469096612282</v>
      </c>
      <c r="O99" s="98">
        <v>5.7969350642286006</v>
      </c>
      <c r="P99" s="98">
        <v>5.8079134791753377</v>
      </c>
      <c r="Q99" s="98">
        <v>5.7840939676204446</v>
      </c>
      <c r="R99" s="98">
        <v>5.6332552353696013</v>
      </c>
      <c r="S99" s="98">
        <v>5.3760009064578247</v>
      </c>
      <c r="T99" s="98">
        <v>5.2668444195959987</v>
      </c>
      <c r="U99" s="98">
        <v>5.244688281913386</v>
      </c>
      <c r="V99" s="98">
        <v>4.6503339163367512</v>
      </c>
      <c r="W99" s="98">
        <v>3.8402493478456181</v>
      </c>
      <c r="X99" s="98">
        <v>3.2024587708678371</v>
      </c>
      <c r="Y99" s="98">
        <v>2.4793576396624779</v>
      </c>
      <c r="DA99" s="63" t="s">
        <v>1664</v>
      </c>
    </row>
    <row r="100" spans="1:105" ht="12" customHeight="1" x14ac:dyDescent="0.25">
      <c r="A100" s="121" t="s">
        <v>54</v>
      </c>
      <c r="B100" s="122">
        <v>20.963843041514831</v>
      </c>
      <c r="C100" s="122">
        <v>24.144256337519792</v>
      </c>
      <c r="D100" s="122">
        <v>23.13323789739685</v>
      </c>
      <c r="E100" s="122">
        <v>25.765059626254782</v>
      </c>
      <c r="F100" s="122">
        <v>23.686247286142624</v>
      </c>
      <c r="G100" s="122">
        <v>26.682711138133357</v>
      </c>
      <c r="H100" s="122">
        <v>26.33535177491185</v>
      </c>
      <c r="I100" s="122">
        <v>28.594057360894748</v>
      </c>
      <c r="J100" s="122">
        <v>29.058631239106422</v>
      </c>
      <c r="K100" s="122">
        <v>24.51627230819782</v>
      </c>
      <c r="L100" s="122">
        <v>23.528587265182935</v>
      </c>
      <c r="M100" s="122">
        <v>24.356261964810855</v>
      </c>
      <c r="N100" s="122">
        <v>24.863816668508598</v>
      </c>
      <c r="O100" s="122">
        <v>25.548390605936596</v>
      </c>
      <c r="P100" s="122">
        <v>26.157796648097751</v>
      </c>
      <c r="Q100" s="122">
        <v>26.149017412272194</v>
      </c>
      <c r="R100" s="122">
        <v>25.407111001761916</v>
      </c>
      <c r="S100" s="122">
        <v>24.265583674324397</v>
      </c>
      <c r="T100" s="122">
        <v>22.943084051608295</v>
      </c>
      <c r="U100" s="122">
        <v>21.67260798249616</v>
      </c>
      <c r="V100" s="122">
        <v>28.112388962577363</v>
      </c>
      <c r="W100" s="122">
        <v>27.432558787509404</v>
      </c>
      <c r="X100" s="122">
        <v>20.606206203272983</v>
      </c>
      <c r="Y100" s="122">
        <v>18.303387583573919</v>
      </c>
      <c r="DA100" s="130" t="s">
        <v>1665</v>
      </c>
    </row>
    <row r="101" spans="1:105" ht="12" customHeight="1" x14ac:dyDescent="0.25">
      <c r="A101" s="97" t="s">
        <v>202</v>
      </c>
      <c r="B101" s="98">
        <v>5.8724600728601857</v>
      </c>
      <c r="C101" s="98">
        <v>7.3271273522598355</v>
      </c>
      <c r="D101" s="98">
        <v>5.9464204307068549</v>
      </c>
      <c r="E101" s="98">
        <v>6.8960800659192616</v>
      </c>
      <c r="F101" s="98">
        <v>6.3157489556318041</v>
      </c>
      <c r="G101" s="98">
        <v>7.6175674102370712</v>
      </c>
      <c r="H101" s="98">
        <v>7.086926966639548</v>
      </c>
      <c r="I101" s="98">
        <v>8.4069663673707851</v>
      </c>
      <c r="J101" s="98">
        <v>8.185497778587429</v>
      </c>
      <c r="K101" s="98">
        <v>6.7224669623088671</v>
      </c>
      <c r="L101" s="98">
        <v>6.2786110306292757</v>
      </c>
      <c r="M101" s="98">
        <v>6.0709079531079748</v>
      </c>
      <c r="N101" s="98">
        <v>5.9011828093881533</v>
      </c>
      <c r="O101" s="98">
        <v>5.7642434158020226</v>
      </c>
      <c r="P101" s="98">
        <v>5.7534855422556594</v>
      </c>
      <c r="Q101" s="98">
        <v>5.5627190702003313</v>
      </c>
      <c r="R101" s="98">
        <v>5.3208204607667353</v>
      </c>
      <c r="S101" s="98">
        <v>5.0757571116326421</v>
      </c>
      <c r="T101" s="98">
        <v>4.8079450261963093</v>
      </c>
      <c r="U101" s="98">
        <v>4.5659228980202986</v>
      </c>
      <c r="V101" s="98">
        <v>5.957083590651969</v>
      </c>
      <c r="W101" s="98">
        <v>6.0082313240897571</v>
      </c>
      <c r="X101" s="98">
        <v>4.2876421133085056</v>
      </c>
      <c r="Y101" s="98">
        <v>3.7935654915448609</v>
      </c>
      <c r="DA101" s="63" t="s">
        <v>1666</v>
      </c>
    </row>
    <row r="102" spans="1:105" ht="12" customHeight="1" x14ac:dyDescent="0.25">
      <c r="A102" s="97" t="s">
        <v>50</v>
      </c>
      <c r="B102" s="98">
        <v>7.7255563250088848</v>
      </c>
      <c r="C102" s="98">
        <v>8.0355112991610991</v>
      </c>
      <c r="D102" s="98">
        <v>9.9288896343945439</v>
      </c>
      <c r="E102" s="98">
        <v>7.2883044029574826</v>
      </c>
      <c r="F102" s="98">
        <v>6.7701749915134126</v>
      </c>
      <c r="G102" s="98">
        <v>8.6325871570748181</v>
      </c>
      <c r="H102" s="98">
        <v>7.9582482004670494</v>
      </c>
      <c r="I102" s="98">
        <v>8.3319823480297668</v>
      </c>
      <c r="J102" s="98">
        <v>7.7877206732066373</v>
      </c>
      <c r="K102" s="98">
        <v>8.7710203559488278</v>
      </c>
      <c r="L102" s="98">
        <v>8.5217466172667908</v>
      </c>
      <c r="M102" s="98">
        <v>8.624988915726675</v>
      </c>
      <c r="N102" s="98">
        <v>8.7330089981588408</v>
      </c>
      <c r="O102" s="98">
        <v>8.7695311876861908</v>
      </c>
      <c r="P102" s="98">
        <v>8.8277579869142482</v>
      </c>
      <c r="Q102" s="98">
        <v>8.5175973788387616</v>
      </c>
      <c r="R102" s="98">
        <v>8.117895322896171</v>
      </c>
      <c r="S102" s="98">
        <v>7.5646563858593172</v>
      </c>
      <c r="T102" s="98">
        <v>6.9618636463048471</v>
      </c>
      <c r="U102" s="98">
        <v>6.4444291787830998</v>
      </c>
      <c r="V102" s="98">
        <v>8.444746186687226</v>
      </c>
      <c r="W102" s="98">
        <v>7.8135638066131703</v>
      </c>
      <c r="X102" s="98">
        <v>5.6376396511490379</v>
      </c>
      <c r="Y102" s="98">
        <v>4.6367582778505216</v>
      </c>
      <c r="DA102" s="63" t="s">
        <v>1667</v>
      </c>
    </row>
    <row r="103" spans="1:105" ht="12" customHeight="1" x14ac:dyDescent="0.25">
      <c r="A103" s="109" t="s">
        <v>120</v>
      </c>
      <c r="B103" s="33">
        <v>7.3658266436457609</v>
      </c>
      <c r="C103" s="33">
        <v>8.7816176860988602</v>
      </c>
      <c r="D103" s="33">
        <v>7.2579278322954499</v>
      </c>
      <c r="E103" s="33">
        <v>11.580675157378039</v>
      </c>
      <c r="F103" s="33">
        <v>10.600323338997407</v>
      </c>
      <c r="G103" s="33">
        <v>10.432556570821466</v>
      </c>
      <c r="H103" s="33">
        <v>11.290176607805254</v>
      </c>
      <c r="I103" s="33">
        <v>11.855108645494195</v>
      </c>
      <c r="J103" s="33">
        <v>13.085412787312356</v>
      </c>
      <c r="K103" s="33">
        <v>9.0227849899401242</v>
      </c>
      <c r="L103" s="33">
        <v>8.7282296172868676</v>
      </c>
      <c r="M103" s="33">
        <v>9.6603650959762035</v>
      </c>
      <c r="N103" s="33">
        <v>10.229624860961602</v>
      </c>
      <c r="O103" s="33">
        <v>11.014616002448381</v>
      </c>
      <c r="P103" s="33">
        <v>11.576553118927842</v>
      </c>
      <c r="Q103" s="33">
        <v>12.068700963233102</v>
      </c>
      <c r="R103" s="33">
        <v>11.968395218099008</v>
      </c>
      <c r="S103" s="33">
        <v>11.625170176832437</v>
      </c>
      <c r="T103" s="33">
        <v>11.173275379107137</v>
      </c>
      <c r="U103" s="33">
        <v>10.662255905692763</v>
      </c>
      <c r="V103" s="33">
        <v>13.710559185238166</v>
      </c>
      <c r="W103" s="33">
        <v>13.610763656806476</v>
      </c>
      <c r="X103" s="33">
        <v>10.680924438815438</v>
      </c>
      <c r="Y103" s="33">
        <v>9.8730638141785363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106.70718703072198</v>
      </c>
      <c r="C124" s="117">
        <f t="shared" si="42"/>
        <v>116.59243122012654</v>
      </c>
      <c r="D124" s="117">
        <f t="shared" si="42"/>
        <v>110.02238015422262</v>
      </c>
      <c r="E124" s="117">
        <f t="shared" si="42"/>
        <v>114.40156162236138</v>
      </c>
      <c r="F124" s="117">
        <f t="shared" si="42"/>
        <v>120.55145391536004</v>
      </c>
      <c r="G124" s="117">
        <f t="shared" si="42"/>
        <v>122.22633380476717</v>
      </c>
      <c r="H124" s="117">
        <f t="shared" si="42"/>
        <v>113.88672455558793</v>
      </c>
      <c r="I124" s="117">
        <f t="shared" si="42"/>
        <v>105.17793526976246</v>
      </c>
      <c r="J124" s="117">
        <f t="shared" si="42"/>
        <v>112.50217474808841</v>
      </c>
      <c r="K124" s="117">
        <f t="shared" si="42"/>
        <v>107.55798393393233</v>
      </c>
      <c r="L124" s="117">
        <f t="shared" si="42"/>
        <v>112.0730832358135</v>
      </c>
      <c r="M124" s="117">
        <f t="shared" si="42"/>
        <v>99.374125522249116</v>
      </c>
      <c r="N124" s="117">
        <f t="shared" si="42"/>
        <v>90.853096824049004</v>
      </c>
      <c r="O124" s="117">
        <f t="shared" si="42"/>
        <v>89.081809625207015</v>
      </c>
      <c r="P124" s="117">
        <f t="shared" si="42"/>
        <v>73.408643212880264</v>
      </c>
      <c r="Q124" s="117">
        <f t="shared" si="42"/>
        <v>84.171678194938309</v>
      </c>
      <c r="R124" s="117">
        <f t="shared" ref="R124:V124" si="43">R125+R128+R130+R139</f>
        <v>89.749519044936264</v>
      </c>
      <c r="S124" s="117">
        <f t="shared" si="43"/>
        <v>87.107023770665165</v>
      </c>
      <c r="T124" s="117">
        <f t="shared" si="43"/>
        <v>82.244192956792261</v>
      </c>
      <c r="U124" s="117">
        <f t="shared" si="43"/>
        <v>80.340529382030056</v>
      </c>
      <c r="V124" s="117">
        <f t="shared" si="43"/>
        <v>81.679276524584054</v>
      </c>
      <c r="W124" s="117">
        <f t="shared" ref="W124:Y124" si="44">W125+W128+W130+W139</f>
        <v>88.398018572592733</v>
      </c>
      <c r="X124" s="117">
        <f t="shared" si="44"/>
        <v>75.690885670320057</v>
      </c>
      <c r="Y124" s="117">
        <f t="shared" si="44"/>
        <v>72.199697783051221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82.366773372256461</v>
      </c>
      <c r="C125" s="122">
        <f t="shared" si="45"/>
        <v>92.130885535379861</v>
      </c>
      <c r="D125" s="122">
        <f t="shared" si="45"/>
        <v>84.745575927682623</v>
      </c>
      <c r="E125" s="122">
        <f t="shared" si="45"/>
        <v>87.545462433200413</v>
      </c>
      <c r="F125" s="122">
        <f t="shared" si="45"/>
        <v>92.676126600092459</v>
      </c>
      <c r="G125" s="122">
        <f t="shared" si="45"/>
        <v>96.38828871329234</v>
      </c>
      <c r="H125" s="122">
        <f t="shared" si="45"/>
        <v>87.115925659114737</v>
      </c>
      <c r="I125" s="122">
        <f t="shared" si="45"/>
        <v>81.128978087305555</v>
      </c>
      <c r="J125" s="122">
        <f t="shared" si="45"/>
        <v>86.8587445358569</v>
      </c>
      <c r="K125" s="122">
        <f t="shared" si="45"/>
        <v>83.23662791437819</v>
      </c>
      <c r="L125" s="122">
        <f t="shared" si="45"/>
        <v>88.541531643138086</v>
      </c>
      <c r="M125" s="122">
        <f t="shared" si="45"/>
        <v>77.137464751336168</v>
      </c>
      <c r="N125" s="122">
        <f t="shared" si="45"/>
        <v>70.423679356369803</v>
      </c>
      <c r="O125" s="122">
        <f t="shared" si="45"/>
        <v>69.122916291493638</v>
      </c>
      <c r="P125" s="122">
        <f t="shared" si="45"/>
        <v>53.747681984778943</v>
      </c>
      <c r="Q125" s="122">
        <f t="shared" si="45"/>
        <v>64.679794038300216</v>
      </c>
      <c r="R125" s="122">
        <f t="shared" ref="R125:V125" si="46">SUM(R126:R127)</f>
        <v>70.578375937906756</v>
      </c>
      <c r="S125" s="122">
        <f t="shared" si="46"/>
        <v>67.743598007187828</v>
      </c>
      <c r="T125" s="122">
        <f t="shared" si="46"/>
        <v>63.316304087017244</v>
      </c>
      <c r="U125" s="122">
        <f t="shared" si="46"/>
        <v>61.625349317254198</v>
      </c>
      <c r="V125" s="122">
        <f t="shared" si="46"/>
        <v>62.318612594193837</v>
      </c>
      <c r="W125" s="122">
        <f t="shared" ref="W125:Y125" si="47">SUM(W126:W127)</f>
        <v>69.00705754461319</v>
      </c>
      <c r="X125" s="122">
        <f t="shared" si="47"/>
        <v>58.643132288670159</v>
      </c>
      <c r="Y125" s="122">
        <f t="shared" si="47"/>
        <v>56.501207556809561</v>
      </c>
      <c r="DA125" s="130" t="s">
        <v>1688</v>
      </c>
    </row>
    <row r="126" spans="1:105" ht="12" customHeight="1" x14ac:dyDescent="0.25">
      <c r="A126" s="97" t="s">
        <v>198</v>
      </c>
      <c r="B126" s="98">
        <v>82.049767918531671</v>
      </c>
      <c r="C126" s="98">
        <v>91.785189174444994</v>
      </c>
      <c r="D126" s="98">
        <v>84.431022492292428</v>
      </c>
      <c r="E126" s="98">
        <v>87.222178668010329</v>
      </c>
      <c r="F126" s="98">
        <v>92.336097722937282</v>
      </c>
      <c r="G126" s="98">
        <v>96.046846424012585</v>
      </c>
      <c r="H126" s="98">
        <v>86.808691759900412</v>
      </c>
      <c r="I126" s="98">
        <v>80.851395663433834</v>
      </c>
      <c r="J126" s="98">
        <v>86.560025875432075</v>
      </c>
      <c r="K126" s="98">
        <v>82.951802392309006</v>
      </c>
      <c r="L126" s="98">
        <v>88.240761440718458</v>
      </c>
      <c r="M126" s="98">
        <v>76.877744339352247</v>
      </c>
      <c r="N126" s="98">
        <v>70.188893665806816</v>
      </c>
      <c r="O126" s="98">
        <v>68.893503391611702</v>
      </c>
      <c r="P126" s="98">
        <v>53.571482643734832</v>
      </c>
      <c r="Q126" s="98">
        <v>64.467478742715116</v>
      </c>
      <c r="R126" s="98">
        <v>70.346976210948668</v>
      </c>
      <c r="S126" s="98">
        <v>67.521782745772398</v>
      </c>
      <c r="T126" s="98">
        <v>63.109620712716115</v>
      </c>
      <c r="U126" s="98">
        <v>61.424582019680827</v>
      </c>
      <c r="V126" s="98">
        <v>62.115912131299162</v>
      </c>
      <c r="W126" s="98">
        <v>68.781090602124081</v>
      </c>
      <c r="X126" s="98">
        <v>58.451425851503046</v>
      </c>
      <c r="Y126" s="98">
        <v>56.31652724209237</v>
      </c>
      <c r="DA126" s="63" t="s">
        <v>1689</v>
      </c>
    </row>
    <row r="127" spans="1:105" ht="12" customHeight="1" x14ac:dyDescent="0.25">
      <c r="A127" s="97" t="s">
        <v>53</v>
      </c>
      <c r="B127" s="98">
        <v>0.31700545372478933</v>
      </c>
      <c r="C127" s="98">
        <v>0.34569636093486322</v>
      </c>
      <c r="D127" s="98">
        <v>0.3145534353902017</v>
      </c>
      <c r="E127" s="98">
        <v>0.32328376519008567</v>
      </c>
      <c r="F127" s="98">
        <v>0.34002887715517532</v>
      </c>
      <c r="G127" s="98">
        <v>0.34144228927975834</v>
      </c>
      <c r="H127" s="98">
        <v>0.3072338992143186</v>
      </c>
      <c r="I127" s="98">
        <v>0.27758242387171517</v>
      </c>
      <c r="J127" s="98">
        <v>0.29871866042481904</v>
      </c>
      <c r="K127" s="98">
        <v>0.28482552206917966</v>
      </c>
      <c r="L127" s="98">
        <v>0.30077020241963481</v>
      </c>
      <c r="M127" s="98">
        <v>0.25972041198392021</v>
      </c>
      <c r="N127" s="98">
        <v>0.2347856905629836</v>
      </c>
      <c r="O127" s="98">
        <v>0.2294128998819352</v>
      </c>
      <c r="P127" s="98">
        <v>0.17619934104410762</v>
      </c>
      <c r="Q127" s="98">
        <v>0.21231529558509643</v>
      </c>
      <c r="R127" s="98">
        <v>0.23139972695808861</v>
      </c>
      <c r="S127" s="98">
        <v>0.22181526141542302</v>
      </c>
      <c r="T127" s="98">
        <v>0.20668337430112738</v>
      </c>
      <c r="U127" s="98">
        <v>0.20076729757337161</v>
      </c>
      <c r="V127" s="98">
        <v>0.20270046289467358</v>
      </c>
      <c r="W127" s="98">
        <v>0.22596694248911128</v>
      </c>
      <c r="X127" s="98">
        <v>0.19170643716711538</v>
      </c>
      <c r="Y127" s="98">
        <v>0.18468031471719257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7.3849279601043122E-2</v>
      </c>
      <c r="C128" s="122">
        <f t="shared" si="48"/>
        <v>8.7212885557247849E-2</v>
      </c>
      <c r="D128" s="122">
        <f t="shared" si="48"/>
        <v>9.9855093410339851E-2</v>
      </c>
      <c r="E128" s="122">
        <f t="shared" si="48"/>
        <v>0.22036689160450584</v>
      </c>
      <c r="F128" s="122">
        <f t="shared" si="48"/>
        <v>0.12538412630085588</v>
      </c>
      <c r="G128" s="122">
        <f t="shared" si="48"/>
        <v>0.15391938357484541</v>
      </c>
      <c r="H128" s="122">
        <f t="shared" si="48"/>
        <v>0.22439961951477111</v>
      </c>
      <c r="I128" s="122">
        <f t="shared" si="48"/>
        <v>0.24293250433118121</v>
      </c>
      <c r="J128" s="122">
        <f t="shared" si="48"/>
        <v>0.27938728050359929</v>
      </c>
      <c r="K128" s="122">
        <f t="shared" si="48"/>
        <v>0.31190213806952344</v>
      </c>
      <c r="L128" s="122">
        <f t="shared" si="48"/>
        <v>0.39205645795519251</v>
      </c>
      <c r="M128" s="122">
        <f t="shared" si="48"/>
        <v>0.4146518319724663</v>
      </c>
      <c r="N128" s="122">
        <f t="shared" si="48"/>
        <v>0.71364112861557505</v>
      </c>
      <c r="O128" s="122">
        <f t="shared" si="48"/>
        <v>0.6583835037698893</v>
      </c>
      <c r="P128" s="122">
        <f t="shared" si="48"/>
        <v>0.23847275651335367</v>
      </c>
      <c r="Q128" s="122">
        <f t="shared" si="48"/>
        <v>0.70343091046080186</v>
      </c>
      <c r="R128" s="122">
        <f t="shared" si="48"/>
        <v>0.44749873204055413</v>
      </c>
      <c r="S128" s="122">
        <f t="shared" si="48"/>
        <v>0.80025332324543563</v>
      </c>
      <c r="T128" s="122">
        <f t="shared" si="48"/>
        <v>0.62913670236717012</v>
      </c>
      <c r="U128" s="122">
        <f t="shared" si="48"/>
        <v>0.88488618599127422</v>
      </c>
      <c r="V128" s="122">
        <f t="shared" si="48"/>
        <v>0.45771898433579622</v>
      </c>
      <c r="W128" s="122">
        <f t="shared" si="48"/>
        <v>0.79515041793378549</v>
      </c>
      <c r="X128" s="122">
        <f t="shared" si="48"/>
        <v>0.96796427965068355</v>
      </c>
      <c r="Y128" s="122">
        <f t="shared" si="48"/>
        <v>0.6342884885536606</v>
      </c>
      <c r="DA128" s="130" t="s">
        <v>1691</v>
      </c>
    </row>
    <row r="129" spans="1:105" ht="12" customHeight="1" x14ac:dyDescent="0.25">
      <c r="A129" s="97" t="s">
        <v>53</v>
      </c>
      <c r="B129" s="98">
        <v>7.3849279601043122E-2</v>
      </c>
      <c r="C129" s="98">
        <v>8.7212885557247849E-2</v>
      </c>
      <c r="D129" s="98">
        <v>9.9855093410339851E-2</v>
      </c>
      <c r="E129" s="98">
        <v>0.22036689160450584</v>
      </c>
      <c r="F129" s="98">
        <v>0.12538412630085588</v>
      </c>
      <c r="G129" s="98">
        <v>0.15391938357484541</v>
      </c>
      <c r="H129" s="98">
        <v>0.22439961951477111</v>
      </c>
      <c r="I129" s="98">
        <v>0.24293250433118121</v>
      </c>
      <c r="J129" s="98">
        <v>0.27938728050359929</v>
      </c>
      <c r="K129" s="98">
        <v>0.31190213806952344</v>
      </c>
      <c r="L129" s="98">
        <v>0.39205645795519251</v>
      </c>
      <c r="M129" s="98">
        <v>0.4146518319724663</v>
      </c>
      <c r="N129" s="98">
        <v>0.71364112861557505</v>
      </c>
      <c r="O129" s="98">
        <v>0.6583835037698893</v>
      </c>
      <c r="P129" s="98">
        <v>0.23847275651335367</v>
      </c>
      <c r="Q129" s="98">
        <v>0.70343091046080186</v>
      </c>
      <c r="R129" s="98">
        <v>0.44749873204055413</v>
      </c>
      <c r="S129" s="98">
        <v>0.80025332324543563</v>
      </c>
      <c r="T129" s="98">
        <v>0.62913670236717012</v>
      </c>
      <c r="U129" s="98">
        <v>0.88488618599127422</v>
      </c>
      <c r="V129" s="98">
        <v>0.45771898433579622</v>
      </c>
      <c r="W129" s="98">
        <v>0.79515041793378549</v>
      </c>
      <c r="X129" s="98">
        <v>0.96796427965068355</v>
      </c>
      <c r="Y129" s="98">
        <v>0.6342884885536606</v>
      </c>
      <c r="DA129" s="63" t="s">
        <v>1692</v>
      </c>
    </row>
    <row r="130" spans="1:105" ht="12" customHeight="1" x14ac:dyDescent="0.25">
      <c r="A130" s="121" t="s">
        <v>55</v>
      </c>
      <c r="B130" s="122">
        <v>17.388195588303404</v>
      </c>
      <c r="C130" s="122">
        <v>16.804884078270767</v>
      </c>
      <c r="D130" s="122">
        <v>17.598099488529421</v>
      </c>
      <c r="E130" s="122">
        <v>18.290700431037529</v>
      </c>
      <c r="F130" s="122">
        <v>20.038662057007933</v>
      </c>
      <c r="G130" s="122">
        <v>17.955883591886508</v>
      </c>
      <c r="H130" s="122">
        <v>19.465943343649535</v>
      </c>
      <c r="I130" s="122">
        <v>17.088228520697495</v>
      </c>
      <c r="J130" s="122">
        <v>18.471378362598589</v>
      </c>
      <c r="K130" s="122">
        <v>18.473330345584571</v>
      </c>
      <c r="L130" s="122">
        <v>18.127421759233556</v>
      </c>
      <c r="M130" s="122">
        <v>16.958269682336322</v>
      </c>
      <c r="N130" s="122">
        <v>15.198197512589848</v>
      </c>
      <c r="O130" s="122">
        <v>14.94929679695359</v>
      </c>
      <c r="P130" s="122">
        <v>15.053469369129928</v>
      </c>
      <c r="Q130" s="122">
        <v>14.417568159324038</v>
      </c>
      <c r="R130" s="122">
        <v>14.375061403293468</v>
      </c>
      <c r="S130" s="122">
        <v>14.265930263790711</v>
      </c>
      <c r="T130" s="122">
        <v>14.118985185347698</v>
      </c>
      <c r="U130" s="122">
        <v>13.864823396789438</v>
      </c>
      <c r="V130" s="122">
        <v>13.686157929439304</v>
      </c>
      <c r="W130" s="122">
        <v>13.4381505954148</v>
      </c>
      <c r="X130" s="122">
        <v>12.194926422211887</v>
      </c>
      <c r="Y130" s="122">
        <v>11.552851120841295</v>
      </c>
      <c r="DA130" s="130" t="s">
        <v>1693</v>
      </c>
    </row>
    <row r="131" spans="1:105" ht="12" customHeight="1" x14ac:dyDescent="0.25">
      <c r="A131" s="97" t="s">
        <v>128</v>
      </c>
      <c r="B131" s="98">
        <v>12.331430057832655</v>
      </c>
      <c r="C131" s="98">
        <v>11.935044711829347</v>
      </c>
      <c r="D131" s="98">
        <v>12.527698427524303</v>
      </c>
      <c r="E131" s="98">
        <v>12.719694518004593</v>
      </c>
      <c r="F131" s="98">
        <v>14.218307655184713</v>
      </c>
      <c r="G131" s="98">
        <v>12.68513720605716</v>
      </c>
      <c r="H131" s="98">
        <v>13.872456270715764</v>
      </c>
      <c r="I131" s="98">
        <v>12.000610897108041</v>
      </c>
      <c r="J131" s="98">
        <v>12.978547670241207</v>
      </c>
      <c r="K131" s="98">
        <v>13.097139635058316</v>
      </c>
      <c r="L131" s="98">
        <v>13.133545978386717</v>
      </c>
      <c r="M131" s="98">
        <v>12.482486997522988</v>
      </c>
      <c r="N131" s="98">
        <v>11.791027263290419</v>
      </c>
      <c r="O131" s="98">
        <v>12.53445787341218</v>
      </c>
      <c r="P131" s="98">
        <v>13.236203218731596</v>
      </c>
      <c r="Q131" s="98">
        <v>12.206918655421161</v>
      </c>
      <c r="R131" s="98">
        <v>11.679012788950482</v>
      </c>
      <c r="S131" s="98">
        <v>11.4670494637923</v>
      </c>
      <c r="T131" s="98">
        <v>11.813472408818379</v>
      </c>
      <c r="U131" s="98">
        <v>12.453969190155771</v>
      </c>
      <c r="V131" s="98">
        <v>12.930103274232554</v>
      </c>
      <c r="W131" s="98">
        <v>13.037508913299911</v>
      </c>
      <c r="X131" s="98">
        <v>11.798872520824238</v>
      </c>
      <c r="Y131" s="98">
        <v>11.123139320339499</v>
      </c>
      <c r="DA131" s="63" t="s">
        <v>1694</v>
      </c>
    </row>
    <row r="132" spans="1:105" ht="12" customHeight="1" x14ac:dyDescent="0.25">
      <c r="A132" s="97" t="s">
        <v>127</v>
      </c>
      <c r="B132" s="98">
        <v>2.7641818365933261E-2</v>
      </c>
      <c r="C132" s="98">
        <v>2.7874280448056753E-2</v>
      </c>
      <c r="D132" s="98">
        <v>3.020605706221071E-2</v>
      </c>
      <c r="E132" s="98">
        <v>2.9545168664217563E-2</v>
      </c>
      <c r="F132" s="98">
        <v>3.4755856428613299E-2</v>
      </c>
      <c r="G132" s="98">
        <v>3.0756307079723537E-2</v>
      </c>
      <c r="H132" s="98">
        <v>3.3703282231207693E-2</v>
      </c>
      <c r="I132" s="98">
        <v>2.7985038652034673E-2</v>
      </c>
      <c r="J132" s="98">
        <v>3.0513680791697355E-2</v>
      </c>
      <c r="K132" s="98">
        <v>3.7919191003563335E-2</v>
      </c>
      <c r="L132" s="98">
        <v>4.1826052425079002E-2</v>
      </c>
      <c r="M132" s="98">
        <v>4.0946165920384192E-2</v>
      </c>
      <c r="N132" s="98">
        <v>4.2090801819540363E-2</v>
      </c>
      <c r="O132" s="98">
        <v>4.9063188275553136E-2</v>
      </c>
      <c r="P132" s="98">
        <v>5.3846677731563618E-2</v>
      </c>
      <c r="Q132" s="98">
        <v>4.8389277227997643E-2</v>
      </c>
      <c r="R132" s="98">
        <v>4.5249472271218824E-2</v>
      </c>
      <c r="S132" s="98">
        <v>4.1769616978685378E-2</v>
      </c>
      <c r="T132" s="98">
        <v>4.3667744388468543E-2</v>
      </c>
      <c r="U132" s="98">
        <v>4.6870892328130367E-2</v>
      </c>
      <c r="V132" s="98">
        <v>4.449741200148867E-2</v>
      </c>
      <c r="W132" s="98">
        <v>4.6269898051732379E-2</v>
      </c>
      <c r="X132" s="98">
        <v>3.8753077640065955E-2</v>
      </c>
      <c r="Y132" s="98">
        <v>3.4559323241179274E-2</v>
      </c>
      <c r="DA132" s="63" t="s">
        <v>1695</v>
      </c>
    </row>
    <row r="133" spans="1:105" ht="12" customHeight="1" x14ac:dyDescent="0.25">
      <c r="A133" s="100" t="s">
        <v>198</v>
      </c>
      <c r="B133" s="101">
        <v>1.0719478493784787E-2</v>
      </c>
      <c r="C133" s="101">
        <v>1.0548572882974816E-2</v>
      </c>
      <c r="D133" s="101">
        <v>1.2732218618349937E-2</v>
      </c>
      <c r="E133" s="101">
        <v>1.5134552592123058E-2</v>
      </c>
      <c r="F133" s="101">
        <v>1.8595481723183073E-2</v>
      </c>
      <c r="G133" s="101">
        <v>1.4533996757481106E-2</v>
      </c>
      <c r="H133" s="101">
        <v>1.6272433700239487E-2</v>
      </c>
      <c r="I133" s="101">
        <v>1.1278048228497524E-2</v>
      </c>
      <c r="J133" s="101">
        <v>1.2415276338724647E-2</v>
      </c>
      <c r="K133" s="101">
        <v>1.4858488539780812E-2</v>
      </c>
      <c r="L133" s="101">
        <v>1.5804360774445133E-2</v>
      </c>
      <c r="M133" s="101">
        <v>1.5864965790283618E-2</v>
      </c>
      <c r="N133" s="101">
        <v>1.5865829286244741E-2</v>
      </c>
      <c r="O133" s="101">
        <v>1.8470377280473887E-2</v>
      </c>
      <c r="P133" s="101">
        <v>2.1376906235177899E-2</v>
      </c>
      <c r="Q133" s="101">
        <v>1.8981793609113166E-2</v>
      </c>
      <c r="R133" s="101">
        <v>1.7605153153273736E-2</v>
      </c>
      <c r="S133" s="101">
        <v>1.6326861802442055E-2</v>
      </c>
      <c r="T133" s="101">
        <v>1.7233619652043362E-2</v>
      </c>
      <c r="U133" s="101">
        <v>1.7321533069597762E-2</v>
      </c>
      <c r="V133" s="101">
        <v>1.8816924648845663E-2</v>
      </c>
      <c r="W133" s="101">
        <v>2.2587070990415042E-2</v>
      </c>
      <c r="X133" s="101">
        <v>2.1154766107785095E-2</v>
      </c>
      <c r="Y133" s="101">
        <v>2.1468433268878057E-2</v>
      </c>
      <c r="DA133" s="131" t="s">
        <v>1696</v>
      </c>
    </row>
    <row r="134" spans="1:105" ht="12" customHeight="1" x14ac:dyDescent="0.25">
      <c r="A134" s="103" t="s">
        <v>52</v>
      </c>
      <c r="B134" s="104">
        <v>1.6922339872148473E-2</v>
      </c>
      <c r="C134" s="104">
        <v>1.7325707565081935E-2</v>
      </c>
      <c r="D134" s="104">
        <v>1.7473838443860773E-2</v>
      </c>
      <c r="E134" s="104">
        <v>1.4410616072094505E-2</v>
      </c>
      <c r="F134" s="104">
        <v>1.6160374705430223E-2</v>
      </c>
      <c r="G134" s="104">
        <v>1.6222310322242431E-2</v>
      </c>
      <c r="H134" s="104">
        <v>1.7430848530968202E-2</v>
      </c>
      <c r="I134" s="104">
        <v>1.6706990423537151E-2</v>
      </c>
      <c r="J134" s="104">
        <v>1.8098404452972706E-2</v>
      </c>
      <c r="K134" s="104">
        <v>2.3060702463782522E-2</v>
      </c>
      <c r="L134" s="104">
        <v>2.6021691650633873E-2</v>
      </c>
      <c r="M134" s="104">
        <v>2.5081200130100571E-2</v>
      </c>
      <c r="N134" s="104">
        <v>2.6224972533295626E-2</v>
      </c>
      <c r="O134" s="104">
        <v>3.059281099507925E-2</v>
      </c>
      <c r="P134" s="104">
        <v>3.2469771496385719E-2</v>
      </c>
      <c r="Q134" s="104">
        <v>2.9407483618884477E-2</v>
      </c>
      <c r="R134" s="104">
        <v>2.7644319117945085E-2</v>
      </c>
      <c r="S134" s="104">
        <v>2.5442755176243323E-2</v>
      </c>
      <c r="T134" s="104">
        <v>2.6434124736425178E-2</v>
      </c>
      <c r="U134" s="104">
        <v>2.9549359258532606E-2</v>
      </c>
      <c r="V134" s="104">
        <v>2.568048735264301E-2</v>
      </c>
      <c r="W134" s="104">
        <v>2.3682827061317337E-2</v>
      </c>
      <c r="X134" s="104">
        <v>1.7598311532280857E-2</v>
      </c>
      <c r="Y134" s="104">
        <v>1.3090889972301218E-2</v>
      </c>
      <c r="DA134" s="132" t="s">
        <v>1697</v>
      </c>
    </row>
    <row r="135" spans="1:105" ht="12" customHeight="1" x14ac:dyDescent="0.25">
      <c r="A135" s="106" t="s">
        <v>122</v>
      </c>
      <c r="B135" s="101">
        <v>4.1393636222197951</v>
      </c>
      <c r="C135" s="101">
        <v>3.9603018416551272</v>
      </c>
      <c r="D135" s="101">
        <v>4.0893857396535127</v>
      </c>
      <c r="E135" s="101">
        <v>4.4381074526548208</v>
      </c>
      <c r="F135" s="101">
        <v>4.6185029334682026</v>
      </c>
      <c r="G135" s="101">
        <v>4.1891594374119316</v>
      </c>
      <c r="H135" s="101">
        <v>4.460255238996953</v>
      </c>
      <c r="I135" s="101">
        <v>4.0689770635644305</v>
      </c>
      <c r="J135" s="101">
        <v>4.3989040616307324</v>
      </c>
      <c r="K135" s="101">
        <v>4.1582295340316131</v>
      </c>
      <c r="L135" s="101">
        <v>3.8243801483605973</v>
      </c>
      <c r="M135" s="101">
        <v>3.3713249483163534</v>
      </c>
      <c r="N135" s="101">
        <v>2.5191438476324026</v>
      </c>
      <c r="O135" s="101">
        <v>1.7169297390009688</v>
      </c>
      <c r="P135" s="101">
        <v>1.24915848076249</v>
      </c>
      <c r="Q135" s="101">
        <v>1.5705086003167879</v>
      </c>
      <c r="R135" s="101">
        <v>1.9171286399380973</v>
      </c>
      <c r="S135" s="101">
        <v>1.9916094339641468</v>
      </c>
      <c r="T135" s="101">
        <v>1.6286800574812461</v>
      </c>
      <c r="U135" s="101">
        <v>0.9556357794746696</v>
      </c>
      <c r="V135" s="101">
        <v>0.48750578460394417</v>
      </c>
      <c r="W135" s="101">
        <v>0.23710353869554751</v>
      </c>
      <c r="X135" s="101">
        <v>0.23965242546151266</v>
      </c>
      <c r="Y135" s="101">
        <v>0.27456491447714648</v>
      </c>
      <c r="DA135" s="131" t="s">
        <v>1698</v>
      </c>
    </row>
    <row r="136" spans="1:105" ht="12" customHeight="1" x14ac:dyDescent="0.25">
      <c r="A136" s="107" t="s">
        <v>121</v>
      </c>
      <c r="B136" s="104">
        <v>0.88976008988502164</v>
      </c>
      <c r="C136" s="104">
        <v>0.88166324433823573</v>
      </c>
      <c r="D136" s="104">
        <v>0.95080926428939261</v>
      </c>
      <c r="E136" s="104">
        <v>1.1033532917138988</v>
      </c>
      <c r="F136" s="104">
        <v>1.1670956119264013</v>
      </c>
      <c r="G136" s="104">
        <v>1.0508306413376922</v>
      </c>
      <c r="H136" s="104">
        <v>1.0995285517056093</v>
      </c>
      <c r="I136" s="104">
        <v>0.99065552137299084</v>
      </c>
      <c r="J136" s="104">
        <v>1.0634129499349538</v>
      </c>
      <c r="K136" s="104">
        <v>1.1800419854910791</v>
      </c>
      <c r="L136" s="104">
        <v>1.127669580061164</v>
      </c>
      <c r="M136" s="104">
        <v>1.0635115705765941</v>
      </c>
      <c r="N136" s="104">
        <v>0.84593559984748568</v>
      </c>
      <c r="O136" s="104">
        <v>0.64884599626488693</v>
      </c>
      <c r="P136" s="104">
        <v>0.51426099190427821</v>
      </c>
      <c r="Q136" s="104">
        <v>0.59175162635809109</v>
      </c>
      <c r="R136" s="104">
        <v>0.73367050213367058</v>
      </c>
      <c r="S136" s="104">
        <v>0.76550174905557966</v>
      </c>
      <c r="T136" s="104">
        <v>0.63316497465960464</v>
      </c>
      <c r="U136" s="104">
        <v>0.40834753483086783</v>
      </c>
      <c r="V136" s="104">
        <v>0.2240514586013162</v>
      </c>
      <c r="W136" s="104">
        <v>0.11726824536760788</v>
      </c>
      <c r="X136" s="104">
        <v>0.11764839828607043</v>
      </c>
      <c r="Y136" s="104">
        <v>0.12058756278346956</v>
      </c>
      <c r="DA136" s="132" t="s">
        <v>1699</v>
      </c>
    </row>
    <row r="137" spans="1:105" ht="12" customHeight="1" x14ac:dyDescent="0.25">
      <c r="A137" s="108" t="s">
        <v>53</v>
      </c>
      <c r="B137" s="98">
        <v>0.38707124683246485</v>
      </c>
      <c r="C137" s="98">
        <v>0.37438960995738518</v>
      </c>
      <c r="D137" s="98">
        <v>0.44534202588218125</v>
      </c>
      <c r="E137" s="98">
        <v>0.61696830088748034</v>
      </c>
      <c r="F137" s="98">
        <v>0.67842512230112373</v>
      </c>
      <c r="G137" s="98">
        <v>0.54514713360271982</v>
      </c>
      <c r="H137" s="98">
        <v>0.58084979091566136</v>
      </c>
      <c r="I137" s="98">
        <v>0.44334283097275656</v>
      </c>
      <c r="J137" s="98">
        <v>0.48175500135963445</v>
      </c>
      <c r="K137" s="98">
        <v>0.51800630642108125</v>
      </c>
      <c r="L137" s="98">
        <v>0.47872047472550483</v>
      </c>
      <c r="M137" s="98">
        <v>0.46395517580216949</v>
      </c>
      <c r="N137" s="98">
        <v>0.36088052885678823</v>
      </c>
      <c r="O137" s="98">
        <v>0.27669766508775823</v>
      </c>
      <c r="P137" s="98">
        <v>0.23053617646956415</v>
      </c>
      <c r="Q137" s="98">
        <v>0.25879864781065498</v>
      </c>
      <c r="R137" s="98">
        <v>0.31360095107790975</v>
      </c>
      <c r="S137" s="98">
        <v>0.32568827466245825</v>
      </c>
      <c r="T137" s="98">
        <v>0.2716685466097799</v>
      </c>
      <c r="U137" s="98">
        <v>0.16491053097059044</v>
      </c>
      <c r="V137" s="98">
        <v>0.10269423144472525</v>
      </c>
      <c r="W137" s="98">
        <v>6.1590486004759193E-2</v>
      </c>
      <c r="X137" s="98">
        <v>6.8609778632262322E-2</v>
      </c>
      <c r="Y137" s="98">
        <v>7.8926799249387197E-2</v>
      </c>
      <c r="DA137" s="63" t="s">
        <v>1700</v>
      </c>
    </row>
    <row r="138" spans="1:105" ht="12" customHeight="1" x14ac:dyDescent="0.25">
      <c r="A138" s="108" t="s">
        <v>52</v>
      </c>
      <c r="B138" s="98">
        <v>0.50268884305255679</v>
      </c>
      <c r="C138" s="98">
        <v>0.50727363438085049</v>
      </c>
      <c r="D138" s="98">
        <v>0.50546723840721131</v>
      </c>
      <c r="E138" s="98">
        <v>0.48638499082641851</v>
      </c>
      <c r="F138" s="98">
        <v>0.48867048962527748</v>
      </c>
      <c r="G138" s="98">
        <v>0.5056835077349725</v>
      </c>
      <c r="H138" s="98">
        <v>0.5186787607899479</v>
      </c>
      <c r="I138" s="98">
        <v>0.54731269040023423</v>
      </c>
      <c r="J138" s="98">
        <v>0.58165794857531938</v>
      </c>
      <c r="K138" s="98">
        <v>0.66203567906999794</v>
      </c>
      <c r="L138" s="98">
        <v>0.64894910533565908</v>
      </c>
      <c r="M138" s="98">
        <v>0.59955639477442457</v>
      </c>
      <c r="N138" s="98">
        <v>0.48505507099069745</v>
      </c>
      <c r="O138" s="98">
        <v>0.37214833117712864</v>
      </c>
      <c r="P138" s="98">
        <v>0.28372481543471406</v>
      </c>
      <c r="Q138" s="98">
        <v>0.33295297854743611</v>
      </c>
      <c r="R138" s="98">
        <v>0.42006955105576083</v>
      </c>
      <c r="S138" s="98">
        <v>0.43981347439312141</v>
      </c>
      <c r="T138" s="98">
        <v>0.36149642804982479</v>
      </c>
      <c r="U138" s="98">
        <v>0.24343700386027736</v>
      </c>
      <c r="V138" s="98">
        <v>0.12135722715659095</v>
      </c>
      <c r="W138" s="98">
        <v>5.5677759362848689E-2</v>
      </c>
      <c r="X138" s="98">
        <v>4.903861965380811E-2</v>
      </c>
      <c r="Y138" s="98">
        <v>4.1660763534082365E-2</v>
      </c>
      <c r="DA138" s="63" t="s">
        <v>1701</v>
      </c>
    </row>
    <row r="139" spans="1:105" ht="12" customHeight="1" x14ac:dyDescent="0.25">
      <c r="A139" s="121" t="s">
        <v>54</v>
      </c>
      <c r="B139" s="122">
        <v>6.8783687905610655</v>
      </c>
      <c r="C139" s="122">
        <v>7.5694487209186789</v>
      </c>
      <c r="D139" s="122">
        <v>7.578849644600238</v>
      </c>
      <c r="E139" s="122">
        <v>8.3450318665189549</v>
      </c>
      <c r="F139" s="122">
        <v>7.7112811319588008</v>
      </c>
      <c r="G139" s="122">
        <v>7.7282421160134787</v>
      </c>
      <c r="H139" s="122">
        <v>7.0804559333088806</v>
      </c>
      <c r="I139" s="122">
        <v>6.7177961574282321</v>
      </c>
      <c r="J139" s="122">
        <v>6.8926645691293231</v>
      </c>
      <c r="K139" s="122">
        <v>5.536123535900046</v>
      </c>
      <c r="L139" s="122">
        <v>5.0120733754866649</v>
      </c>
      <c r="M139" s="122">
        <v>4.8637392566041626</v>
      </c>
      <c r="N139" s="122">
        <v>4.5175788264737857</v>
      </c>
      <c r="O139" s="122">
        <v>4.3512130329899055</v>
      </c>
      <c r="P139" s="122">
        <v>4.3690191024580445</v>
      </c>
      <c r="Q139" s="122">
        <v>4.3708850868532654</v>
      </c>
      <c r="R139" s="122">
        <v>4.348582971695472</v>
      </c>
      <c r="S139" s="122">
        <v>4.2972421764411806</v>
      </c>
      <c r="T139" s="122">
        <v>4.1797669820601451</v>
      </c>
      <c r="U139" s="122">
        <v>3.9654704819951414</v>
      </c>
      <c r="V139" s="122">
        <v>5.2167870166151182</v>
      </c>
      <c r="W139" s="122">
        <v>5.1576600146309666</v>
      </c>
      <c r="X139" s="122">
        <v>3.8848626797873225</v>
      </c>
      <c r="Y139" s="122">
        <v>3.5113506168467117</v>
      </c>
      <c r="DA139" s="130" t="s">
        <v>1702</v>
      </c>
    </row>
    <row r="140" spans="1:105" ht="12" customHeight="1" x14ac:dyDescent="0.25">
      <c r="A140" s="97" t="s">
        <v>50</v>
      </c>
      <c r="B140" s="98">
        <v>3.5212009761253396</v>
      </c>
      <c r="C140" s="98">
        <v>3.6201835547818844</v>
      </c>
      <c r="D140" s="98">
        <v>4.3901403260112115</v>
      </c>
      <c r="E140" s="98">
        <v>3.2291502328422927</v>
      </c>
      <c r="F140" s="98">
        <v>3.0050373054649788</v>
      </c>
      <c r="G140" s="98">
        <v>3.4707865355148622</v>
      </c>
      <c r="H140" s="98">
        <v>2.8973315775681332</v>
      </c>
      <c r="I140" s="98">
        <v>2.7151514085838278</v>
      </c>
      <c r="J140" s="98">
        <v>2.5275494451084861</v>
      </c>
      <c r="K140" s="98">
        <v>2.6777261811146382</v>
      </c>
      <c r="L140" s="98">
        <v>2.4444491800372088</v>
      </c>
      <c r="M140" s="98">
        <v>2.2904510668511135</v>
      </c>
      <c r="N140" s="98">
        <v>2.122386033650506</v>
      </c>
      <c r="O140" s="98">
        <v>1.9850357213704539</v>
      </c>
      <c r="P140" s="98">
        <v>1.9474034332441057</v>
      </c>
      <c r="Q140" s="98">
        <v>1.8531082031347808</v>
      </c>
      <c r="R140" s="98">
        <v>1.7816603977500676</v>
      </c>
      <c r="S140" s="98">
        <v>1.7131132579634192</v>
      </c>
      <c r="T140" s="98">
        <v>1.6200417533521712</v>
      </c>
      <c r="U140" s="98">
        <v>1.5123121545354972</v>
      </c>
      <c r="V140" s="98">
        <v>2.012035951026363</v>
      </c>
      <c r="W140" s="98">
        <v>1.9041901017676861</v>
      </c>
      <c r="X140" s="98">
        <v>1.3660506748446704</v>
      </c>
      <c r="Y140" s="98">
        <v>1.1339179775752157</v>
      </c>
      <c r="DA140" s="63" t="s">
        <v>1703</v>
      </c>
    </row>
    <row r="141" spans="1:105" ht="12" customHeight="1" x14ac:dyDescent="0.25">
      <c r="A141" s="109" t="s">
        <v>120</v>
      </c>
      <c r="B141" s="33">
        <v>3.3571678144357264</v>
      </c>
      <c r="C141" s="33">
        <v>3.9492651661367941</v>
      </c>
      <c r="D141" s="33">
        <v>3.188709318589027</v>
      </c>
      <c r="E141" s="33">
        <v>5.1158816336766622</v>
      </c>
      <c r="F141" s="33">
        <v>4.7062438264938224</v>
      </c>
      <c r="G141" s="33">
        <v>4.2574555804986165</v>
      </c>
      <c r="H141" s="33">
        <v>4.1831243557407474</v>
      </c>
      <c r="I141" s="33">
        <v>4.0026447488444044</v>
      </c>
      <c r="J141" s="33">
        <v>4.3651151240208375</v>
      </c>
      <c r="K141" s="33">
        <v>2.8583973547854078</v>
      </c>
      <c r="L141" s="33">
        <v>2.5676241954494561</v>
      </c>
      <c r="M141" s="33">
        <v>2.5732881897530486</v>
      </c>
      <c r="N141" s="33">
        <v>2.3951927928232797</v>
      </c>
      <c r="O141" s="33">
        <v>2.366177311619452</v>
      </c>
      <c r="P141" s="33">
        <v>2.4216156692139386</v>
      </c>
      <c r="Q141" s="33">
        <v>2.5177768837184846</v>
      </c>
      <c r="R141" s="33">
        <v>2.5669225739454045</v>
      </c>
      <c r="S141" s="33">
        <v>2.5841289184777616</v>
      </c>
      <c r="T141" s="33">
        <v>2.5597252287079741</v>
      </c>
      <c r="U141" s="33">
        <v>2.4531583274596445</v>
      </c>
      <c r="V141" s="33">
        <v>3.2047510655887548</v>
      </c>
      <c r="W141" s="33">
        <v>3.2534699128632805</v>
      </c>
      <c r="X141" s="33">
        <v>2.5188120049426521</v>
      </c>
      <c r="Y141" s="33">
        <v>2.377432639271496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2.1021920457620262</v>
      </c>
      <c r="C143" s="117">
        <f t="shared" si="49"/>
        <v>2.236942004978407</v>
      </c>
      <c r="D143" s="117">
        <f t="shared" si="49"/>
        <v>2.3782692408591655</v>
      </c>
      <c r="E143" s="117">
        <f t="shared" si="49"/>
        <v>2.9953249964186148</v>
      </c>
      <c r="F143" s="117">
        <f t="shared" si="49"/>
        <v>3.8448753708054402</v>
      </c>
      <c r="G143" s="117">
        <f t="shared" si="49"/>
        <v>4.9459115643028104</v>
      </c>
      <c r="H143" s="117">
        <f t="shared" si="49"/>
        <v>6.1016330385769173</v>
      </c>
      <c r="I143" s="117">
        <f t="shared" si="49"/>
        <v>7.174110173975615</v>
      </c>
      <c r="J143" s="117">
        <f t="shared" si="49"/>
        <v>9.2487563100995818</v>
      </c>
      <c r="K143" s="117">
        <f t="shared" si="49"/>
        <v>10.789169183041697</v>
      </c>
      <c r="L143" s="117">
        <f t="shared" si="49"/>
        <v>13.042549851230953</v>
      </c>
      <c r="M143" s="117">
        <f t="shared" si="49"/>
        <v>15.810127689425657</v>
      </c>
      <c r="N143" s="117">
        <f t="shared" si="49"/>
        <v>20.512361090511213</v>
      </c>
      <c r="O143" s="117">
        <f t="shared" si="49"/>
        <v>24.141520526041987</v>
      </c>
      <c r="P143" s="117">
        <f t="shared" si="49"/>
        <v>25.768304827756786</v>
      </c>
      <c r="Q143" s="117">
        <f t="shared" si="49"/>
        <v>32.657495080124228</v>
      </c>
      <c r="R143" s="117">
        <f t="shared" ref="R143:V143" si="50">R144+R146+R148+R157</f>
        <v>36.607810569924027</v>
      </c>
      <c r="S143" s="117">
        <f t="shared" si="50"/>
        <v>39.658781891153836</v>
      </c>
      <c r="T143" s="117">
        <f t="shared" si="50"/>
        <v>40.589449413832078</v>
      </c>
      <c r="U143" s="117">
        <f t="shared" si="50"/>
        <v>43.525714917117476</v>
      </c>
      <c r="V143" s="117">
        <f t="shared" si="50"/>
        <v>46.645266156373815</v>
      </c>
      <c r="W143" s="117">
        <f t="shared" ref="W143:Y143" si="51">W144+W146+W148+W157</f>
        <v>52.449719627569181</v>
      </c>
      <c r="X143" s="117">
        <f t="shared" si="51"/>
        <v>53.939763594351668</v>
      </c>
      <c r="Y143" s="117">
        <f t="shared" si="51"/>
        <v>53.828095221369693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1.2806159856610564</v>
      </c>
      <c r="C144" s="122">
        <f t="shared" si="52"/>
        <v>1.4069359592849875</v>
      </c>
      <c r="D144" s="122">
        <f t="shared" si="52"/>
        <v>1.383886517430982</v>
      </c>
      <c r="E144" s="122">
        <f t="shared" si="52"/>
        <v>1.675135827781892</v>
      </c>
      <c r="F144" s="122">
        <f t="shared" si="52"/>
        <v>2.175181030993822</v>
      </c>
      <c r="G144" s="122">
        <f t="shared" si="52"/>
        <v>2.8696822699085112</v>
      </c>
      <c r="H144" s="122">
        <f t="shared" si="52"/>
        <v>3.3431618476022607</v>
      </c>
      <c r="I144" s="122">
        <f t="shared" si="52"/>
        <v>3.8783938604218875</v>
      </c>
      <c r="J144" s="122">
        <f t="shared" si="52"/>
        <v>4.8635973791162037</v>
      </c>
      <c r="K144" s="122">
        <f t="shared" si="52"/>
        <v>5.6519889702605832</v>
      </c>
      <c r="L144" s="122">
        <f t="shared" si="52"/>
        <v>6.837028660052221</v>
      </c>
      <c r="M144" s="122">
        <f t="shared" si="52"/>
        <v>7.7146756752850827</v>
      </c>
      <c r="N144" s="122">
        <f t="shared" si="52"/>
        <v>10.206524559024629</v>
      </c>
      <c r="O144" s="122">
        <f t="shared" si="52"/>
        <v>11.733463457143744</v>
      </c>
      <c r="P144" s="122">
        <f t="shared" si="52"/>
        <v>11.444529732510313</v>
      </c>
      <c r="Q144" s="122">
        <f t="shared" si="52"/>
        <v>14.886083665809366</v>
      </c>
      <c r="R144" s="122">
        <f t="shared" si="52"/>
        <v>17.524097772756729</v>
      </c>
      <c r="S144" s="122">
        <f t="shared" si="52"/>
        <v>17.908912824798524</v>
      </c>
      <c r="T144" s="122">
        <f t="shared" si="52"/>
        <v>17.718631412938901</v>
      </c>
      <c r="U144" s="122">
        <f t="shared" si="52"/>
        <v>18.845526115522151</v>
      </c>
      <c r="V144" s="122">
        <f t="shared" si="52"/>
        <v>20.14059214450241</v>
      </c>
      <c r="W144" s="122">
        <f t="shared" si="52"/>
        <v>23.096607682807246</v>
      </c>
      <c r="X144" s="122">
        <f t="shared" si="52"/>
        <v>23.270290727520798</v>
      </c>
      <c r="Y144" s="122">
        <f t="shared" si="52"/>
        <v>23.678601326076944</v>
      </c>
      <c r="DA144" s="130" t="s">
        <v>1706</v>
      </c>
    </row>
    <row r="145" spans="1:105" ht="12" customHeight="1" x14ac:dyDescent="0.25">
      <c r="A145" s="97" t="s">
        <v>53</v>
      </c>
      <c r="B145" s="98">
        <v>1.2806159856610564</v>
      </c>
      <c r="C145" s="98">
        <v>1.4069359592849875</v>
      </c>
      <c r="D145" s="98">
        <v>1.383886517430982</v>
      </c>
      <c r="E145" s="98">
        <v>1.675135827781892</v>
      </c>
      <c r="F145" s="98">
        <v>2.175181030993822</v>
      </c>
      <c r="G145" s="98">
        <v>2.8696822699085112</v>
      </c>
      <c r="H145" s="98">
        <v>3.3431618476022607</v>
      </c>
      <c r="I145" s="98">
        <v>3.8783938604218875</v>
      </c>
      <c r="J145" s="98">
        <v>4.8635973791162037</v>
      </c>
      <c r="K145" s="98">
        <v>5.6519889702605832</v>
      </c>
      <c r="L145" s="98">
        <v>6.837028660052221</v>
      </c>
      <c r="M145" s="98">
        <v>7.7146756752850827</v>
      </c>
      <c r="N145" s="98">
        <v>10.206524559024629</v>
      </c>
      <c r="O145" s="98">
        <v>11.733463457143744</v>
      </c>
      <c r="P145" s="98">
        <v>11.444529732510313</v>
      </c>
      <c r="Q145" s="98">
        <v>14.886083665809366</v>
      </c>
      <c r="R145" s="98">
        <v>17.524097772756729</v>
      </c>
      <c r="S145" s="98">
        <v>17.908912824798524</v>
      </c>
      <c r="T145" s="98">
        <v>17.718631412938901</v>
      </c>
      <c r="U145" s="98">
        <v>18.845526115522151</v>
      </c>
      <c r="V145" s="98">
        <v>20.14059214450241</v>
      </c>
      <c r="W145" s="98">
        <v>23.096607682807246</v>
      </c>
      <c r="X145" s="98">
        <v>23.270290727520798</v>
      </c>
      <c r="Y145" s="98">
        <v>23.678601326076944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2.2255373137431266E-2</v>
      </c>
      <c r="C146" s="122">
        <f t="shared" si="53"/>
        <v>2.3236679639223587E-2</v>
      </c>
      <c r="D146" s="122">
        <f t="shared" si="53"/>
        <v>2.561494896992331E-2</v>
      </c>
      <c r="E146" s="122">
        <f t="shared" si="53"/>
        <v>5.3744143788522124E-2</v>
      </c>
      <c r="F146" s="122">
        <f t="shared" si="53"/>
        <v>3.2330764965676613E-2</v>
      </c>
      <c r="G146" s="122">
        <f t="shared" si="53"/>
        <v>4.5164771220925874E-2</v>
      </c>
      <c r="H146" s="122">
        <f t="shared" si="53"/>
        <v>8.3749456829797952E-2</v>
      </c>
      <c r="I146" s="122">
        <f t="shared" si="53"/>
        <v>0.11507678101439156</v>
      </c>
      <c r="J146" s="122">
        <f t="shared" si="53"/>
        <v>0.16441669725314595</v>
      </c>
      <c r="K146" s="122">
        <f t="shared" si="53"/>
        <v>0.22561412530960387</v>
      </c>
      <c r="L146" s="122">
        <f t="shared" si="53"/>
        <v>0.32583803518935678</v>
      </c>
      <c r="M146" s="122">
        <f t="shared" si="53"/>
        <v>0.40846634358859851</v>
      </c>
      <c r="N146" s="122">
        <f t="shared" si="53"/>
        <v>0.81736956274931494</v>
      </c>
      <c r="O146" s="122">
        <f t="shared" si="53"/>
        <v>0.86424887066460732</v>
      </c>
      <c r="P146" s="122">
        <f t="shared" si="53"/>
        <v>0.3757767481356184</v>
      </c>
      <c r="Q146" s="122">
        <f t="shared" si="53"/>
        <v>1.4371941923089364</v>
      </c>
      <c r="R146" s="122">
        <f t="shared" si="53"/>
        <v>1.0373824950164028</v>
      </c>
      <c r="S146" s="122">
        <f t="shared" si="53"/>
        <v>1.9756164437300321</v>
      </c>
      <c r="T146" s="122">
        <f t="shared" si="53"/>
        <v>1.7819165466313809</v>
      </c>
      <c r="U146" s="122">
        <f t="shared" si="53"/>
        <v>2.8847701099821559</v>
      </c>
      <c r="V146" s="122">
        <f t="shared" si="53"/>
        <v>1.5948410714840027</v>
      </c>
      <c r="W146" s="122">
        <f t="shared" si="53"/>
        <v>3.0658099272482469</v>
      </c>
      <c r="X146" s="122">
        <f t="shared" si="53"/>
        <v>4.1000992099076363</v>
      </c>
      <c r="Y146" s="122">
        <f t="shared" si="53"/>
        <v>2.8340097767700656</v>
      </c>
      <c r="DA146" s="130" t="s">
        <v>1708</v>
      </c>
    </row>
    <row r="147" spans="1:105" ht="12" customHeight="1" x14ac:dyDescent="0.25">
      <c r="A147" s="97" t="s">
        <v>53</v>
      </c>
      <c r="B147" s="98">
        <v>2.2255373137431266E-2</v>
      </c>
      <c r="C147" s="98">
        <v>2.3236679639223587E-2</v>
      </c>
      <c r="D147" s="98">
        <v>2.561494896992331E-2</v>
      </c>
      <c r="E147" s="98">
        <v>5.3744143788522124E-2</v>
      </c>
      <c r="F147" s="98">
        <v>3.2330764965676613E-2</v>
      </c>
      <c r="G147" s="98">
        <v>4.5164771220925874E-2</v>
      </c>
      <c r="H147" s="98">
        <v>8.3749456829797952E-2</v>
      </c>
      <c r="I147" s="98">
        <v>0.11507678101439156</v>
      </c>
      <c r="J147" s="98">
        <v>0.16441669725314595</v>
      </c>
      <c r="K147" s="98">
        <v>0.22561412530960387</v>
      </c>
      <c r="L147" s="98">
        <v>0.32583803518935678</v>
      </c>
      <c r="M147" s="98">
        <v>0.40846634358859851</v>
      </c>
      <c r="N147" s="98">
        <v>0.81736956274931494</v>
      </c>
      <c r="O147" s="98">
        <v>0.86424887066460732</v>
      </c>
      <c r="P147" s="98">
        <v>0.3757767481356184</v>
      </c>
      <c r="Q147" s="98">
        <v>1.4371941923089364</v>
      </c>
      <c r="R147" s="98">
        <v>1.0373824950164028</v>
      </c>
      <c r="S147" s="98">
        <v>1.9756164437300321</v>
      </c>
      <c r="T147" s="98">
        <v>1.7819165466313809</v>
      </c>
      <c r="U147" s="98">
        <v>2.8847701099821559</v>
      </c>
      <c r="V147" s="98">
        <v>1.5948410714840027</v>
      </c>
      <c r="W147" s="98">
        <v>3.0658099272482469</v>
      </c>
      <c r="X147" s="98">
        <v>4.1000992099076363</v>
      </c>
      <c r="Y147" s="98">
        <v>2.8340097767700656</v>
      </c>
      <c r="DA147" s="63" t="s">
        <v>1709</v>
      </c>
    </row>
    <row r="148" spans="1:105" ht="12" customHeight="1" x14ac:dyDescent="0.25">
      <c r="A148" s="121" t="s">
        <v>55</v>
      </c>
      <c r="B148" s="122">
        <v>0.59222634122991658</v>
      </c>
      <c r="C148" s="122">
        <v>0.57426477118332575</v>
      </c>
      <c r="D148" s="122">
        <v>0.70347148501399337</v>
      </c>
      <c r="E148" s="122">
        <v>0.90988872845318913</v>
      </c>
      <c r="F148" s="122">
        <v>1.2138165694061214</v>
      </c>
      <c r="G148" s="122">
        <v>1.4734772587664104</v>
      </c>
      <c r="H148" s="122">
        <v>2.0056055617985624</v>
      </c>
      <c r="I148" s="122">
        <v>2.3630428043007057</v>
      </c>
      <c r="J148" s="122">
        <v>3.1774418421168531</v>
      </c>
      <c r="K148" s="122">
        <v>3.8556450173550552</v>
      </c>
      <c r="L148" s="122">
        <v>4.6675277816485234</v>
      </c>
      <c r="M148" s="122">
        <v>6.1327269887414788</v>
      </c>
      <c r="N148" s="122">
        <v>7.5385443569575745</v>
      </c>
      <c r="O148" s="122">
        <v>9.1387349050440658</v>
      </c>
      <c r="P148" s="122">
        <v>10.965536333528597</v>
      </c>
      <c r="Q148" s="122">
        <v>12.890312794236163</v>
      </c>
      <c r="R148" s="122">
        <v>14.21224378471396</v>
      </c>
      <c r="S148" s="122">
        <v>15.617308187883449</v>
      </c>
      <c r="T148" s="122">
        <v>16.685594486970675</v>
      </c>
      <c r="U148" s="122">
        <v>17.258737924528262</v>
      </c>
      <c r="V148" s="122">
        <v>18.421327988187983</v>
      </c>
      <c r="W148" s="122">
        <v>19.298467391833309</v>
      </c>
      <c r="X148" s="122">
        <v>20.700832647228118</v>
      </c>
      <c r="Y148" s="122">
        <v>21.601496956524592</v>
      </c>
      <c r="DA148" s="130" t="s">
        <v>1710</v>
      </c>
    </row>
    <row r="149" spans="1:105" ht="12" customHeight="1" x14ac:dyDescent="0.25">
      <c r="A149" s="97" t="s">
        <v>124</v>
      </c>
      <c r="B149" s="98">
        <v>8.979623339883154E-2</v>
      </c>
      <c r="C149" s="98">
        <v>8.2872379647251915E-2</v>
      </c>
      <c r="D149" s="98">
        <v>0.11712579728987506</v>
      </c>
      <c r="E149" s="98">
        <v>0.11805140374858772</v>
      </c>
      <c r="F149" s="98">
        <v>0.12683554985806833</v>
      </c>
      <c r="G149" s="98">
        <v>0.16269223807770702</v>
      </c>
      <c r="H149" s="98">
        <v>0.15750912528499167</v>
      </c>
      <c r="I149" s="98">
        <v>0.1979075551418889</v>
      </c>
      <c r="J149" s="98">
        <v>0.27646991941275889</v>
      </c>
      <c r="K149" s="98">
        <v>0.3064338074879136</v>
      </c>
      <c r="L149" s="98">
        <v>0.35104318259979328</v>
      </c>
      <c r="M149" s="98">
        <v>0.51363885547548194</v>
      </c>
      <c r="N149" s="98">
        <v>0.50677061423102376</v>
      </c>
      <c r="O149" s="98">
        <v>0.45815245023782752</v>
      </c>
      <c r="P149" s="98">
        <v>0.41739166882823192</v>
      </c>
      <c r="Q149" s="98">
        <v>0.8056047854432532</v>
      </c>
      <c r="R149" s="98">
        <v>0.84912935746413021</v>
      </c>
      <c r="S149" s="98">
        <v>1.0228721892349926</v>
      </c>
      <c r="T149" s="98">
        <v>1.0360028581950451</v>
      </c>
      <c r="U149" s="98">
        <v>1.0906648964396073</v>
      </c>
      <c r="V149" s="98">
        <v>0.76693978416284803</v>
      </c>
      <c r="W149" s="98">
        <v>1.0174843508895819</v>
      </c>
      <c r="X149" s="98">
        <v>1.3139132833426472</v>
      </c>
      <c r="Y149" s="98">
        <v>1.3743569584457098</v>
      </c>
      <c r="DA149" s="63" t="s">
        <v>1711</v>
      </c>
    </row>
    <row r="150" spans="1:105" ht="12" customHeight="1" x14ac:dyDescent="0.25">
      <c r="A150" s="97" t="s">
        <v>123</v>
      </c>
      <c r="B150" s="98">
        <v>1.6737824477158994E-4</v>
      </c>
      <c r="C150" s="98">
        <v>1.4940506348285452E-4</v>
      </c>
      <c r="D150" s="98">
        <v>1.9725992567264523E-4</v>
      </c>
      <c r="E150" s="98">
        <v>1.9421391342847342E-4</v>
      </c>
      <c r="F150" s="98">
        <v>0</v>
      </c>
      <c r="G150" s="98">
        <v>0</v>
      </c>
      <c r="H150" s="98">
        <v>0</v>
      </c>
      <c r="I150" s="98">
        <v>1.7692583204580937E-4</v>
      </c>
      <c r="J150" s="98">
        <v>3.9419482224766151E-4</v>
      </c>
      <c r="K150" s="98">
        <v>7.1840319763628738E-4</v>
      </c>
      <c r="L150" s="98">
        <v>1.0354852133180534E-3</v>
      </c>
      <c r="M150" s="98">
        <v>1.917840383143089E-3</v>
      </c>
      <c r="N150" s="98">
        <v>2.0867489111370805E-3</v>
      </c>
      <c r="O150" s="98">
        <v>1.72876552414889E-3</v>
      </c>
      <c r="P150" s="98">
        <v>1.242195153821423E-3</v>
      </c>
      <c r="Q150" s="98">
        <v>2.5210149243308413E-3</v>
      </c>
      <c r="R150" s="98">
        <v>2.3407502461502343E-3</v>
      </c>
      <c r="S150" s="98">
        <v>2.680766072033553E-3</v>
      </c>
      <c r="T150" s="98">
        <v>2.7084266868063192E-3</v>
      </c>
      <c r="U150" s="98">
        <v>2.6154270067622921E-3</v>
      </c>
      <c r="V150" s="98">
        <v>1.698951243442692E-3</v>
      </c>
      <c r="W150" s="98">
        <v>2.0313722528258363E-3</v>
      </c>
      <c r="X150" s="98">
        <v>2.3538875550321585E-3</v>
      </c>
      <c r="Y150" s="98">
        <v>2.1420820008115861E-3</v>
      </c>
      <c r="DA150" s="63" t="s">
        <v>1712</v>
      </c>
    </row>
    <row r="151" spans="1:105" ht="12" customHeight="1" x14ac:dyDescent="0.25">
      <c r="A151" s="100" t="s">
        <v>50</v>
      </c>
      <c r="B151" s="101">
        <v>7.789285681552217E-5</v>
      </c>
      <c r="C151" s="101">
        <v>6.8088491179051685E-5</v>
      </c>
      <c r="D151" s="101">
        <v>9.9115546844573274E-5</v>
      </c>
      <c r="E151" s="101">
        <v>1.1508337283681384E-4</v>
      </c>
      <c r="F151" s="101">
        <v>0</v>
      </c>
      <c r="G151" s="101">
        <v>0</v>
      </c>
      <c r="H151" s="101">
        <v>0</v>
      </c>
      <c r="I151" s="101">
        <v>8.3419117013688827E-5</v>
      </c>
      <c r="J151" s="101">
        <v>1.8773451497362616E-4</v>
      </c>
      <c r="K151" s="101">
        <v>3.3101951154781192E-4</v>
      </c>
      <c r="L151" s="101">
        <v>4.6254807160474992E-4</v>
      </c>
      <c r="M151" s="101">
        <v>8.7934353485250125E-4</v>
      </c>
      <c r="N151" s="101">
        <v>9.3370791915061379E-4</v>
      </c>
      <c r="O151" s="101">
        <v>7.7219827303521139E-4</v>
      </c>
      <c r="P151" s="101">
        <v>5.805748653999618E-4</v>
      </c>
      <c r="Q151" s="101">
        <v>1.1426220578630844E-3</v>
      </c>
      <c r="R151" s="101">
        <v>1.0319157945315161E-3</v>
      </c>
      <c r="S151" s="101">
        <v>1.1604352647735649E-3</v>
      </c>
      <c r="T151" s="101">
        <v>1.1769601863623046E-3</v>
      </c>
      <c r="U151" s="101">
        <v>1.0577862566382744E-3</v>
      </c>
      <c r="V151" s="101">
        <v>7.8121304040083437E-4</v>
      </c>
      <c r="W151" s="101">
        <v>1.0684179503324678E-3</v>
      </c>
      <c r="X151" s="101">
        <v>1.3625870361901877E-3</v>
      </c>
      <c r="Y151" s="101">
        <v>1.3899287308116279E-3</v>
      </c>
      <c r="DA151" s="131" t="s">
        <v>1713</v>
      </c>
    </row>
    <row r="152" spans="1:105" ht="12" customHeight="1" x14ac:dyDescent="0.25">
      <c r="A152" s="103" t="s">
        <v>52</v>
      </c>
      <c r="B152" s="104">
        <v>8.9485387956067772E-5</v>
      </c>
      <c r="C152" s="104">
        <v>8.1316572303802824E-5</v>
      </c>
      <c r="D152" s="104">
        <v>9.814437882807194E-5</v>
      </c>
      <c r="E152" s="104">
        <v>7.9130540591659581E-5</v>
      </c>
      <c r="F152" s="104">
        <v>0</v>
      </c>
      <c r="G152" s="104">
        <v>0</v>
      </c>
      <c r="H152" s="104">
        <v>0</v>
      </c>
      <c r="I152" s="104">
        <v>9.3506715032120545E-5</v>
      </c>
      <c r="J152" s="104">
        <v>2.0646030727403534E-4</v>
      </c>
      <c r="K152" s="104">
        <v>3.8738368608847546E-4</v>
      </c>
      <c r="L152" s="104">
        <v>5.7293714171330356E-4</v>
      </c>
      <c r="M152" s="104">
        <v>1.0384968482905876E-3</v>
      </c>
      <c r="N152" s="104">
        <v>1.1530409919864669E-3</v>
      </c>
      <c r="O152" s="104">
        <v>9.5656725111367864E-4</v>
      </c>
      <c r="P152" s="104">
        <v>6.6162028842146122E-4</v>
      </c>
      <c r="Q152" s="104">
        <v>1.3783928664677571E-3</v>
      </c>
      <c r="R152" s="104">
        <v>1.3088344516187182E-3</v>
      </c>
      <c r="S152" s="104">
        <v>1.5203308072599879E-3</v>
      </c>
      <c r="T152" s="104">
        <v>1.5314665004440143E-3</v>
      </c>
      <c r="U152" s="104">
        <v>1.5576407501240179E-3</v>
      </c>
      <c r="V152" s="104">
        <v>9.1773820304185761E-4</v>
      </c>
      <c r="W152" s="104">
        <v>9.6295430249336838E-4</v>
      </c>
      <c r="X152" s="104">
        <v>9.9130051884197077E-4</v>
      </c>
      <c r="Y152" s="104">
        <v>7.5215326999995835E-4</v>
      </c>
      <c r="DA152" s="132" t="s">
        <v>1714</v>
      </c>
    </row>
    <row r="153" spans="1:105" ht="12" customHeight="1" x14ac:dyDescent="0.25">
      <c r="A153" s="106" t="s">
        <v>122</v>
      </c>
      <c r="B153" s="101">
        <v>0.41344039246134934</v>
      </c>
      <c r="C153" s="101">
        <v>0.40159662196096779</v>
      </c>
      <c r="D153" s="101">
        <v>0.47414258114116403</v>
      </c>
      <c r="E153" s="101">
        <v>0.6302593775611649</v>
      </c>
      <c r="F153" s="101">
        <v>0.866252481917128</v>
      </c>
      <c r="G153" s="101">
        <v>1.0481487930433113</v>
      </c>
      <c r="H153" s="101">
        <v>1.492680481422094</v>
      </c>
      <c r="I153" s="101">
        <v>1.742596688861465</v>
      </c>
      <c r="J153" s="101">
        <v>2.3362047402854067</v>
      </c>
      <c r="K153" s="101">
        <v>2.6888108867700171</v>
      </c>
      <c r="L153" s="101">
        <v>3.2505111051315274</v>
      </c>
      <c r="M153" s="101">
        <v>4.0905953588276125</v>
      </c>
      <c r="N153" s="101">
        <v>4.9581837664042965</v>
      </c>
      <c r="O153" s="101">
        <v>6.1614782187490178</v>
      </c>
      <c r="P153" s="101">
        <v>7.4697922042288667</v>
      </c>
      <c r="Q153" s="101">
        <v>8.6806948693057553</v>
      </c>
      <c r="R153" s="101">
        <v>9.5948544114136851</v>
      </c>
      <c r="S153" s="101">
        <v>10.403395768966785</v>
      </c>
      <c r="T153" s="101">
        <v>11.114629834200944</v>
      </c>
      <c r="U153" s="101">
        <v>11.621830940844854</v>
      </c>
      <c r="V153" s="101">
        <v>12.934625652119417</v>
      </c>
      <c r="W153" s="101">
        <v>13.217754253343418</v>
      </c>
      <c r="X153" s="101">
        <v>14.308872818398505</v>
      </c>
      <c r="Y153" s="101">
        <v>15.06155083994441</v>
      </c>
      <c r="DA153" s="131" t="s">
        <v>1715</v>
      </c>
    </row>
    <row r="154" spans="1:105" ht="12" customHeight="1" x14ac:dyDescent="0.25">
      <c r="A154" s="107" t="s">
        <v>121</v>
      </c>
      <c r="B154" s="104">
        <v>8.8822337124964151E-2</v>
      </c>
      <c r="C154" s="104">
        <v>8.9646364511623278E-2</v>
      </c>
      <c r="D154" s="104">
        <v>0.11200584665728162</v>
      </c>
      <c r="E154" s="104">
        <v>0.16138373323000807</v>
      </c>
      <c r="F154" s="104">
        <v>0.22072853763092509</v>
      </c>
      <c r="G154" s="104">
        <v>0.26263622764539218</v>
      </c>
      <c r="H154" s="104">
        <v>0.35541595509147672</v>
      </c>
      <c r="I154" s="104">
        <v>0.42236163446530622</v>
      </c>
      <c r="J154" s="104">
        <v>0.56437298759643983</v>
      </c>
      <c r="K154" s="104">
        <v>0.8596819198994885</v>
      </c>
      <c r="L154" s="104">
        <v>1.0649380087038851</v>
      </c>
      <c r="M154" s="104">
        <v>1.5265749340552413</v>
      </c>
      <c r="N154" s="104">
        <v>2.0715032274111174</v>
      </c>
      <c r="O154" s="104">
        <v>2.517375470533072</v>
      </c>
      <c r="P154" s="104">
        <v>3.077110265317677</v>
      </c>
      <c r="Q154" s="104">
        <v>3.4014921245628233</v>
      </c>
      <c r="R154" s="104">
        <v>3.7659192655899951</v>
      </c>
      <c r="S154" s="104">
        <v>4.188359463609638</v>
      </c>
      <c r="T154" s="104">
        <v>4.5322533678878809</v>
      </c>
      <c r="U154" s="104">
        <v>4.5436266602370381</v>
      </c>
      <c r="V154" s="104">
        <v>4.7180636006622754</v>
      </c>
      <c r="W154" s="104">
        <v>5.0611974153474826</v>
      </c>
      <c r="X154" s="104">
        <v>5.0756926579319321</v>
      </c>
      <c r="Y154" s="104">
        <v>5.1634470761336608</v>
      </c>
      <c r="DA154" s="132" t="s">
        <v>1716</v>
      </c>
    </row>
    <row r="155" spans="1:105" ht="12" customHeight="1" x14ac:dyDescent="0.25">
      <c r="A155" s="108" t="s">
        <v>53</v>
      </c>
      <c r="B155" s="98">
        <v>3.8640272999855722E-2</v>
      </c>
      <c r="C155" s="98">
        <v>3.8057944640352365E-2</v>
      </c>
      <c r="D155" s="98">
        <v>5.236945873464513E-2</v>
      </c>
      <c r="E155" s="98">
        <v>9.0019350333776213E-2</v>
      </c>
      <c r="F155" s="98">
        <v>0.12797218383742856</v>
      </c>
      <c r="G155" s="98">
        <v>0.13590156852009935</v>
      </c>
      <c r="H155" s="98">
        <v>0.18751258079275107</v>
      </c>
      <c r="I155" s="98">
        <v>0.18882677704756909</v>
      </c>
      <c r="J155" s="98">
        <v>0.25536099774611321</v>
      </c>
      <c r="K155" s="98">
        <v>0.37689528247961568</v>
      </c>
      <c r="L155" s="98">
        <v>0.45144672158338012</v>
      </c>
      <c r="M155" s="98">
        <v>0.66425316286637537</v>
      </c>
      <c r="N155" s="98">
        <v>0.87891810310110929</v>
      </c>
      <c r="O155" s="98">
        <v>1.0646140019497692</v>
      </c>
      <c r="P155" s="98">
        <v>1.3619788833269471</v>
      </c>
      <c r="Q155" s="98">
        <v>1.4813255413568727</v>
      </c>
      <c r="R155" s="98">
        <v>1.6179010396317617</v>
      </c>
      <c r="S155" s="98">
        <v>1.797455103201884</v>
      </c>
      <c r="T155" s="98">
        <v>1.9580548624262806</v>
      </c>
      <c r="U155" s="98">
        <v>1.839062458089388</v>
      </c>
      <c r="V155" s="98">
        <v>2.15705818079083</v>
      </c>
      <c r="W155" s="98">
        <v>2.6401110999026125</v>
      </c>
      <c r="X155" s="98">
        <v>2.9305540271988169</v>
      </c>
      <c r="Y155" s="98">
        <v>3.3538956695639777</v>
      </c>
      <c r="DA155" s="63" t="s">
        <v>1717</v>
      </c>
    </row>
    <row r="156" spans="1:105" ht="12" customHeight="1" x14ac:dyDescent="0.25">
      <c r="A156" s="108" t="s">
        <v>52</v>
      </c>
      <c r="B156" s="98">
        <v>5.0182064125108429E-2</v>
      </c>
      <c r="C156" s="98">
        <v>5.158841987127092E-2</v>
      </c>
      <c r="D156" s="98">
        <v>5.9636387922636494E-2</v>
      </c>
      <c r="E156" s="98">
        <v>7.1364382896231857E-2</v>
      </c>
      <c r="F156" s="98">
        <v>9.2756353793496532E-2</v>
      </c>
      <c r="G156" s="98">
        <v>0.1267346591252928</v>
      </c>
      <c r="H156" s="98">
        <v>0.16790337429872568</v>
      </c>
      <c r="I156" s="98">
        <v>0.23353485741773714</v>
      </c>
      <c r="J156" s="98">
        <v>0.30901198985032657</v>
      </c>
      <c r="K156" s="98">
        <v>0.48278663741987282</v>
      </c>
      <c r="L156" s="98">
        <v>0.61349128712050494</v>
      </c>
      <c r="M156" s="98">
        <v>0.86232177118886577</v>
      </c>
      <c r="N156" s="98">
        <v>1.1925851243100081</v>
      </c>
      <c r="O156" s="98">
        <v>1.4527614685833028</v>
      </c>
      <c r="P156" s="98">
        <v>1.7151313819907299</v>
      </c>
      <c r="Q156" s="98">
        <v>1.9201665832059507</v>
      </c>
      <c r="R156" s="98">
        <v>2.1480182259582334</v>
      </c>
      <c r="S156" s="98">
        <v>2.3909043604077538</v>
      </c>
      <c r="T156" s="98">
        <v>2.5741985054616006</v>
      </c>
      <c r="U156" s="98">
        <v>2.7045642021476506</v>
      </c>
      <c r="V156" s="98">
        <v>2.5610054198714454</v>
      </c>
      <c r="W156" s="98">
        <v>2.4210863154448701</v>
      </c>
      <c r="X156" s="98">
        <v>2.1451386307331153</v>
      </c>
      <c r="Y156" s="98">
        <v>1.8095514065696834</v>
      </c>
      <c r="DA156" s="63" t="s">
        <v>1718</v>
      </c>
    </row>
    <row r="157" spans="1:105" ht="12" customHeight="1" x14ac:dyDescent="0.25">
      <c r="A157" s="121" t="s">
        <v>54</v>
      </c>
      <c r="B157" s="122">
        <v>0.20709434573362195</v>
      </c>
      <c r="C157" s="122">
        <v>0.23250459487087055</v>
      </c>
      <c r="D157" s="122">
        <v>0.26529628944426659</v>
      </c>
      <c r="E157" s="122">
        <v>0.35655629639501152</v>
      </c>
      <c r="F157" s="122">
        <v>0.42354700543982016</v>
      </c>
      <c r="G157" s="122">
        <v>0.55758726440696282</v>
      </c>
      <c r="H157" s="122">
        <v>0.66911617234629572</v>
      </c>
      <c r="I157" s="122">
        <v>0.81759672823863028</v>
      </c>
      <c r="J157" s="122">
        <v>1.0433003916133785</v>
      </c>
      <c r="K157" s="122">
        <v>1.0559210701164545</v>
      </c>
      <c r="L157" s="122">
        <v>1.2121553743408531</v>
      </c>
      <c r="M157" s="122">
        <v>1.5542586818104969</v>
      </c>
      <c r="N157" s="122">
        <v>1.9499226117796962</v>
      </c>
      <c r="O157" s="122">
        <v>2.405073293189572</v>
      </c>
      <c r="P157" s="122">
        <v>2.9824620135822553</v>
      </c>
      <c r="Q157" s="122">
        <v>3.4439044277697621</v>
      </c>
      <c r="R157" s="122">
        <v>3.8340865174369334</v>
      </c>
      <c r="S157" s="122">
        <v>4.1569444347418338</v>
      </c>
      <c r="T157" s="122">
        <v>4.4033069672911225</v>
      </c>
      <c r="U157" s="122">
        <v>4.5366807670849099</v>
      </c>
      <c r="V157" s="122">
        <v>6.4885049521994187</v>
      </c>
      <c r="W157" s="122">
        <v>6.9888346256803837</v>
      </c>
      <c r="X157" s="122">
        <v>5.8685410096951145</v>
      </c>
      <c r="Y157" s="122">
        <v>5.7139871619980918</v>
      </c>
      <c r="DA157" s="130" t="s">
        <v>1719</v>
      </c>
    </row>
    <row r="158" spans="1:105" ht="12" customHeight="1" x14ac:dyDescent="0.25">
      <c r="A158" s="97" t="s">
        <v>50</v>
      </c>
      <c r="B158" s="98">
        <v>0.10600388163832231</v>
      </c>
      <c r="C158" s="98">
        <v>0.11093713502148209</v>
      </c>
      <c r="D158" s="98">
        <v>0.1515162152863809</v>
      </c>
      <c r="E158" s="98">
        <v>0.13169280810656495</v>
      </c>
      <c r="F158" s="98">
        <v>0.15514182740981777</v>
      </c>
      <c r="G158" s="98">
        <v>0.24605801819916689</v>
      </c>
      <c r="H158" s="98">
        <v>0.27320688643067159</v>
      </c>
      <c r="I158" s="98">
        <v>0.3392160591521769</v>
      </c>
      <c r="J158" s="98">
        <v>0.39831316384367182</v>
      </c>
      <c r="K158" s="98">
        <v>0.54304898334350316</v>
      </c>
      <c r="L158" s="98">
        <v>0.61634798020840376</v>
      </c>
      <c r="M158" s="98">
        <v>0.7400818221996931</v>
      </c>
      <c r="N158" s="98">
        <v>0.877179776810731</v>
      </c>
      <c r="O158" s="98">
        <v>1.0300945600355427</v>
      </c>
      <c r="P158" s="98">
        <v>1.2367373335326248</v>
      </c>
      <c r="Q158" s="98">
        <v>1.3700479006418624</v>
      </c>
      <c r="R158" s="98">
        <v>1.5108750141394549</v>
      </c>
      <c r="S158" s="98">
        <v>1.6403037924169697</v>
      </c>
      <c r="T158" s="98">
        <v>1.6998070476178568</v>
      </c>
      <c r="U158" s="98">
        <v>1.7165337267040777</v>
      </c>
      <c r="V158" s="98">
        <v>2.4707837053103945</v>
      </c>
      <c r="W158" s="98">
        <v>2.5204175292191104</v>
      </c>
      <c r="X158" s="98">
        <v>1.9696485492444569</v>
      </c>
      <c r="Y158" s="98">
        <v>1.7640701442259614</v>
      </c>
      <c r="DA158" s="63" t="s">
        <v>1720</v>
      </c>
    </row>
    <row r="159" spans="1:105" ht="12" customHeight="1" x14ac:dyDescent="0.25">
      <c r="A159" s="109" t="s">
        <v>120</v>
      </c>
      <c r="B159" s="33">
        <v>0.10109046409529966</v>
      </c>
      <c r="C159" s="33">
        <v>0.12156745984938848</v>
      </c>
      <c r="D159" s="33">
        <v>0.11378007415788569</v>
      </c>
      <c r="E159" s="33">
        <v>0.22486348828844657</v>
      </c>
      <c r="F159" s="33">
        <v>0.26840517803000241</v>
      </c>
      <c r="G159" s="33">
        <v>0.31152924620779598</v>
      </c>
      <c r="H159" s="33">
        <v>0.39590928591562413</v>
      </c>
      <c r="I159" s="33">
        <v>0.47838066908645344</v>
      </c>
      <c r="J159" s="33">
        <v>0.64498722776970674</v>
      </c>
      <c r="K159" s="33">
        <v>0.51287208677295126</v>
      </c>
      <c r="L159" s="33">
        <v>0.59580739413244932</v>
      </c>
      <c r="M159" s="33">
        <v>0.81417685961080377</v>
      </c>
      <c r="N159" s="33">
        <v>1.0727428349689652</v>
      </c>
      <c r="O159" s="33">
        <v>1.3749787331540295</v>
      </c>
      <c r="P159" s="33">
        <v>1.7457246800496304</v>
      </c>
      <c r="Q159" s="33">
        <v>2.0738565271278997</v>
      </c>
      <c r="R159" s="33">
        <v>2.3232115032974785</v>
      </c>
      <c r="S159" s="33">
        <v>2.5166406423248642</v>
      </c>
      <c r="T159" s="33">
        <v>2.7034999196732654</v>
      </c>
      <c r="U159" s="33">
        <v>2.8201470403808324</v>
      </c>
      <c r="V159" s="33">
        <v>4.0177212468890238</v>
      </c>
      <c r="W159" s="33">
        <v>4.4684170964612733</v>
      </c>
      <c r="X159" s="33">
        <v>3.8988924604506581</v>
      </c>
      <c r="Y159" s="33">
        <v>3.9499170177721306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13.230132840027229</v>
      </c>
      <c r="C161" s="117">
        <f t="shared" si="54"/>
        <v>14.302767045124911</v>
      </c>
      <c r="D161" s="117">
        <f t="shared" si="54"/>
        <v>16.124453057382905</v>
      </c>
      <c r="E161" s="117">
        <f t="shared" si="54"/>
        <v>20.22439118542183</v>
      </c>
      <c r="F161" s="117">
        <f t="shared" si="54"/>
        <v>19.845666935862454</v>
      </c>
      <c r="G161" s="117">
        <f t="shared" si="54"/>
        <v>18.825118115261109</v>
      </c>
      <c r="H161" s="117">
        <f t="shared" si="54"/>
        <v>18.836905738976977</v>
      </c>
      <c r="I161" s="117">
        <f t="shared" si="54"/>
        <v>16.719755428709362</v>
      </c>
      <c r="J161" s="117">
        <f t="shared" si="54"/>
        <v>20.297127169163026</v>
      </c>
      <c r="K161" s="117">
        <f t="shared" si="54"/>
        <v>20.674999975086354</v>
      </c>
      <c r="L161" s="117">
        <f t="shared" si="54"/>
        <v>20.42372297199104</v>
      </c>
      <c r="M161" s="117">
        <f t="shared" si="54"/>
        <v>17.439405330541327</v>
      </c>
      <c r="N161" s="117">
        <f t="shared" si="54"/>
        <v>16.89421285190469</v>
      </c>
      <c r="O161" s="117">
        <f t="shared" si="54"/>
        <v>17.259941799419042</v>
      </c>
      <c r="P161" s="117">
        <f t="shared" si="54"/>
        <v>19.797920055847861</v>
      </c>
      <c r="Q161" s="117">
        <f t="shared" si="54"/>
        <v>16.34131361011335</v>
      </c>
      <c r="R161" s="117">
        <f t="shared" ref="R161:V161" si="55">R162+R164+R166+R175</f>
        <v>15.3885418883893</v>
      </c>
      <c r="S161" s="117">
        <f t="shared" si="55"/>
        <v>16.941460783171383</v>
      </c>
      <c r="T161" s="117">
        <f t="shared" si="55"/>
        <v>20.975615935482029</v>
      </c>
      <c r="U161" s="117">
        <f t="shared" si="55"/>
        <v>27.780007989283583</v>
      </c>
      <c r="V161" s="117">
        <f t="shared" si="55"/>
        <v>35.80097236903341</v>
      </c>
      <c r="W161" s="117">
        <f t="shared" ref="W161:Y161" si="56">W162+W164+W166+W175</f>
        <v>38.003305807839098</v>
      </c>
      <c r="X161" s="117">
        <f t="shared" si="56"/>
        <v>36.824350690618139</v>
      </c>
      <c r="Y161" s="117">
        <f t="shared" si="56"/>
        <v>76.024457719082591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10.259792795643776</v>
      </c>
      <c r="C162" s="122">
        <f t="shared" si="57"/>
        <v>11.233303948795296</v>
      </c>
      <c r="D162" s="122">
        <f t="shared" si="57"/>
        <v>12.419150408311879</v>
      </c>
      <c r="E162" s="122">
        <f t="shared" si="57"/>
        <v>15.776613222047473</v>
      </c>
      <c r="F162" s="122">
        <f t="shared" si="57"/>
        <v>15.345104962206245</v>
      </c>
      <c r="G162" s="122">
        <f t="shared" si="57"/>
        <v>14.622786499460021</v>
      </c>
      <c r="H162" s="122">
        <f t="shared" si="57"/>
        <v>14.523676075625684</v>
      </c>
      <c r="I162" s="122">
        <f t="shared" si="57"/>
        <v>12.622701264316387</v>
      </c>
      <c r="J162" s="122">
        <f t="shared" si="57"/>
        <v>15.639830566495966</v>
      </c>
      <c r="K162" s="122">
        <f t="shared" si="57"/>
        <v>16.146246763875521</v>
      </c>
      <c r="L162" s="122">
        <f t="shared" si="57"/>
        <v>16.136701323701399</v>
      </c>
      <c r="M162" s="122">
        <f t="shared" si="57"/>
        <v>13.266162342991052</v>
      </c>
      <c r="N162" s="122">
        <f t="shared" si="57"/>
        <v>12.760480036496499</v>
      </c>
      <c r="O162" s="122">
        <f t="shared" si="57"/>
        <v>13.090851619562672</v>
      </c>
      <c r="P162" s="122">
        <f t="shared" si="57"/>
        <v>15.51815700718463</v>
      </c>
      <c r="Q162" s="122">
        <f t="shared" si="57"/>
        <v>11.779783168586038</v>
      </c>
      <c r="R162" s="122">
        <f t="shared" si="57"/>
        <v>10.93082759538617</v>
      </c>
      <c r="S162" s="122">
        <f t="shared" si="57"/>
        <v>11.978930155186985</v>
      </c>
      <c r="T162" s="122">
        <f t="shared" si="57"/>
        <v>15.662406195803097</v>
      </c>
      <c r="U162" s="122">
        <f t="shared" si="57"/>
        <v>21.110018077758735</v>
      </c>
      <c r="V162" s="122">
        <f t="shared" si="57"/>
        <v>27.74403190241431</v>
      </c>
      <c r="W162" s="122">
        <f t="shared" si="57"/>
        <v>28.155046081817623</v>
      </c>
      <c r="X162" s="122">
        <f t="shared" si="57"/>
        <v>25.529059801939287</v>
      </c>
      <c r="Y162" s="122">
        <f t="shared" si="57"/>
        <v>60.705555985656765</v>
      </c>
      <c r="DA162" s="130" t="s">
        <v>1723</v>
      </c>
    </row>
    <row r="163" spans="1:105" ht="12" customHeight="1" x14ac:dyDescent="0.25">
      <c r="A163" s="97" t="s">
        <v>53</v>
      </c>
      <c r="B163" s="33">
        <v>10.259792795643776</v>
      </c>
      <c r="C163" s="33">
        <v>11.233303948795296</v>
      </c>
      <c r="D163" s="33">
        <v>12.419150408311879</v>
      </c>
      <c r="E163" s="33">
        <v>15.776613222047473</v>
      </c>
      <c r="F163" s="33">
        <v>15.345104962206245</v>
      </c>
      <c r="G163" s="33">
        <v>14.622786499460021</v>
      </c>
      <c r="H163" s="33">
        <v>14.523676075625684</v>
      </c>
      <c r="I163" s="33">
        <v>12.622701264316387</v>
      </c>
      <c r="J163" s="33">
        <v>15.639830566495966</v>
      </c>
      <c r="K163" s="33">
        <v>16.146246763875521</v>
      </c>
      <c r="L163" s="33">
        <v>16.136701323701399</v>
      </c>
      <c r="M163" s="33">
        <v>13.266162342991052</v>
      </c>
      <c r="N163" s="33">
        <v>12.760480036496499</v>
      </c>
      <c r="O163" s="33">
        <v>13.090851619562672</v>
      </c>
      <c r="P163" s="33">
        <v>15.51815700718463</v>
      </c>
      <c r="Q163" s="33">
        <v>11.779783168586038</v>
      </c>
      <c r="R163" s="33">
        <v>10.93082759538617</v>
      </c>
      <c r="S163" s="33">
        <v>11.978930155186985</v>
      </c>
      <c r="T163" s="33">
        <v>15.662406195803097</v>
      </c>
      <c r="U163" s="33">
        <v>21.110018077758735</v>
      </c>
      <c r="V163" s="33">
        <v>27.74403190241431</v>
      </c>
      <c r="W163" s="33">
        <v>28.155046081817623</v>
      </c>
      <c r="X163" s="33">
        <v>25.529059801939287</v>
      </c>
      <c r="Y163" s="33">
        <v>60.705555985656765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4.0738649132925041E-2</v>
      </c>
      <c r="C164" s="122">
        <f t="shared" si="58"/>
        <v>4.4656507541780292E-2</v>
      </c>
      <c r="D164" s="122">
        <f t="shared" si="58"/>
        <v>5.2567718752236391E-2</v>
      </c>
      <c r="E164" s="122">
        <f t="shared" si="58"/>
        <v>0.12052386250391693</v>
      </c>
      <c r="F164" s="122">
        <f t="shared" si="58"/>
        <v>7.0162950885860997E-2</v>
      </c>
      <c r="G164" s="122">
        <f t="shared" si="58"/>
        <v>7.9577603662646892E-2</v>
      </c>
      <c r="H164" s="122">
        <f t="shared" si="58"/>
        <v>0.10629051197013485</v>
      </c>
      <c r="I164" s="122">
        <f t="shared" si="58"/>
        <v>0.10477461677815106</v>
      </c>
      <c r="J164" s="122">
        <f t="shared" si="58"/>
        <v>0.117892120359329</v>
      </c>
      <c r="K164" s="122">
        <f t="shared" si="58"/>
        <v>0.1371954376552309</v>
      </c>
      <c r="L164" s="122">
        <f t="shared" si="58"/>
        <v>0.16038433290134263</v>
      </c>
      <c r="M164" s="122">
        <f t="shared" si="58"/>
        <v>0.14556135120022232</v>
      </c>
      <c r="N164" s="122">
        <f t="shared" si="58"/>
        <v>0.23450967373350884</v>
      </c>
      <c r="O164" s="122">
        <f t="shared" si="58"/>
        <v>0.21851318232753156</v>
      </c>
      <c r="P164" s="122">
        <f t="shared" si="58"/>
        <v>8.1410404381196261E-2</v>
      </c>
      <c r="Q164" s="122">
        <f t="shared" si="58"/>
        <v>0.26187175549989011</v>
      </c>
      <c r="R164" s="122">
        <f t="shared" si="58"/>
        <v>0.16826178683605372</v>
      </c>
      <c r="S164" s="122">
        <f t="shared" si="58"/>
        <v>0.32117279572149954</v>
      </c>
      <c r="T164" s="122">
        <f t="shared" si="58"/>
        <v>0.30470330209729618</v>
      </c>
      <c r="U164" s="122">
        <f t="shared" si="58"/>
        <v>0.57460599836724879</v>
      </c>
      <c r="V164" s="122">
        <f t="shared" si="58"/>
        <v>0.36845429076283354</v>
      </c>
      <c r="W164" s="122">
        <f t="shared" si="58"/>
        <v>0.75759937389807808</v>
      </c>
      <c r="X164" s="122">
        <f t="shared" si="58"/>
        <v>1.1374560122557376</v>
      </c>
      <c r="Y164" s="122">
        <f t="shared" si="58"/>
        <v>0.97753489366110824</v>
      </c>
      <c r="DA164" s="130" t="s">
        <v>1725</v>
      </c>
    </row>
    <row r="165" spans="1:105" ht="12" customHeight="1" x14ac:dyDescent="0.25">
      <c r="A165" s="97" t="s">
        <v>53</v>
      </c>
      <c r="B165" s="98">
        <v>4.0738649132925041E-2</v>
      </c>
      <c r="C165" s="98">
        <v>4.4656507541780292E-2</v>
      </c>
      <c r="D165" s="98">
        <v>5.2567718752236391E-2</v>
      </c>
      <c r="E165" s="98">
        <v>0.12052386250391693</v>
      </c>
      <c r="F165" s="98">
        <v>7.0162950885860997E-2</v>
      </c>
      <c r="G165" s="98">
        <v>7.9577603662646892E-2</v>
      </c>
      <c r="H165" s="98">
        <v>0.10629051197013485</v>
      </c>
      <c r="I165" s="98">
        <v>0.10477461677815106</v>
      </c>
      <c r="J165" s="98">
        <v>0.117892120359329</v>
      </c>
      <c r="K165" s="98">
        <v>0.1371954376552309</v>
      </c>
      <c r="L165" s="98">
        <v>0.16038433290134263</v>
      </c>
      <c r="M165" s="98">
        <v>0.14556135120022232</v>
      </c>
      <c r="N165" s="98">
        <v>0.23450967373350884</v>
      </c>
      <c r="O165" s="98">
        <v>0.21851318232753156</v>
      </c>
      <c r="P165" s="98">
        <v>8.1410404381196261E-2</v>
      </c>
      <c r="Q165" s="98">
        <v>0.26187175549989011</v>
      </c>
      <c r="R165" s="98">
        <v>0.16826178683605372</v>
      </c>
      <c r="S165" s="98">
        <v>0.32117279572149954</v>
      </c>
      <c r="T165" s="98">
        <v>0.30470330209729618</v>
      </c>
      <c r="U165" s="98">
        <v>0.57460599836724879</v>
      </c>
      <c r="V165" s="98">
        <v>0.36845429076283354</v>
      </c>
      <c r="W165" s="98">
        <v>0.75759937389807808</v>
      </c>
      <c r="X165" s="98">
        <v>1.1374560122557376</v>
      </c>
      <c r="Y165" s="98">
        <v>0.97753489366110824</v>
      </c>
      <c r="DA165" s="63" t="s">
        <v>1726</v>
      </c>
    </row>
    <row r="166" spans="1:105" ht="12" customHeight="1" x14ac:dyDescent="0.25">
      <c r="A166" s="121" t="s">
        <v>55</v>
      </c>
      <c r="B166" s="122">
        <v>2.1705645261695898</v>
      </c>
      <c r="C166" s="122">
        <v>2.1528734918717731</v>
      </c>
      <c r="D166" s="122">
        <v>2.6524692711096942</v>
      </c>
      <c r="E166" s="122">
        <v>3.1099707374241996</v>
      </c>
      <c r="F166" s="122">
        <v>3.2852832671114269</v>
      </c>
      <c r="G166" s="122">
        <v>2.9964042777294679</v>
      </c>
      <c r="H166" s="122">
        <v>3.157084789949443</v>
      </c>
      <c r="I166" s="122">
        <v>2.9714265293467719</v>
      </c>
      <c r="J166" s="122">
        <v>3.4209612760477124</v>
      </c>
      <c r="K166" s="122">
        <v>3.4580936684901369</v>
      </c>
      <c r="L166" s="122">
        <v>3.28309165469613</v>
      </c>
      <c r="M166" s="122">
        <v>3.2195885032337372</v>
      </c>
      <c r="N166" s="122">
        <v>3.1018330748176264</v>
      </c>
      <c r="O166" s="122">
        <v>3.1286430949419914</v>
      </c>
      <c r="P166" s="122">
        <v>3.3014661503978817</v>
      </c>
      <c r="Q166" s="122">
        <v>3.3963724840344001</v>
      </c>
      <c r="R166" s="122">
        <v>3.3809285882094411</v>
      </c>
      <c r="S166" s="122">
        <v>3.6677908853860943</v>
      </c>
      <c r="T166" s="122">
        <v>3.963429537574612</v>
      </c>
      <c r="U166" s="122">
        <v>4.827042628688492</v>
      </c>
      <c r="V166" s="122">
        <v>5.6896151813884916</v>
      </c>
      <c r="W166" s="122">
        <v>6.6756734355580489</v>
      </c>
      <c r="X166" s="122">
        <v>7.9135148982564809</v>
      </c>
      <c r="Y166" s="122">
        <v>11.328164050626844</v>
      </c>
      <c r="DA166" s="130" t="s">
        <v>1727</v>
      </c>
    </row>
    <row r="167" spans="1:105" ht="12" customHeight="1" x14ac:dyDescent="0.25">
      <c r="A167" s="97" t="s">
        <v>124</v>
      </c>
      <c r="B167" s="98">
        <v>0.32917590958029247</v>
      </c>
      <c r="C167" s="98">
        <v>0.31090947903614624</v>
      </c>
      <c r="D167" s="98">
        <v>0.44118823324774309</v>
      </c>
      <c r="E167" s="98">
        <v>0.41403719724253796</v>
      </c>
      <c r="F167" s="98">
        <v>0.38393418402726509</v>
      </c>
      <c r="G167" s="98">
        <v>0.38440851293701561</v>
      </c>
      <c r="H167" s="98">
        <v>0.29864183926660948</v>
      </c>
      <c r="I167" s="98">
        <v>0.28906304386957837</v>
      </c>
      <c r="J167" s="98">
        <v>0.32803168187957554</v>
      </c>
      <c r="K167" s="98">
        <v>0.28736056674523691</v>
      </c>
      <c r="L167" s="98">
        <v>0.25452709548836205</v>
      </c>
      <c r="M167" s="98">
        <v>0.28351207673876427</v>
      </c>
      <c r="N167" s="98">
        <v>0.23535333515818507</v>
      </c>
      <c r="O167" s="98">
        <v>0.1816203992101646</v>
      </c>
      <c r="P167" s="98">
        <v>0.14219996085902289</v>
      </c>
      <c r="Q167" s="98">
        <v>0.22624982612206562</v>
      </c>
      <c r="R167" s="98">
        <v>0.20440443481436613</v>
      </c>
      <c r="S167" s="98">
        <v>0.24076246435345494</v>
      </c>
      <c r="T167" s="98">
        <v>0.24506643000573991</v>
      </c>
      <c r="U167" s="98">
        <v>0.28412687430241534</v>
      </c>
      <c r="V167" s="98">
        <v>0.21577042094958632</v>
      </c>
      <c r="W167" s="98">
        <v>0.33521805291035967</v>
      </c>
      <c r="X167" s="98">
        <v>0.49737756546945827</v>
      </c>
      <c r="Y167" s="98">
        <v>0.76082480393375551</v>
      </c>
      <c r="DA167" s="63" t="s">
        <v>1728</v>
      </c>
    </row>
    <row r="168" spans="1:105" ht="12" customHeight="1" x14ac:dyDescent="0.25">
      <c r="A168" s="97" t="s">
        <v>123</v>
      </c>
      <c r="B168" s="98">
        <v>6.6951297908635977E-4</v>
      </c>
      <c r="C168" s="98">
        <v>4.4821519044856346E-4</v>
      </c>
      <c r="D168" s="98">
        <v>1.1708996258880909E-3</v>
      </c>
      <c r="E168" s="98">
        <v>9.5651746855009308E-4</v>
      </c>
      <c r="F168" s="98">
        <v>9.5551212194630391E-4</v>
      </c>
      <c r="G168" s="98">
        <v>8.1316165465127239E-4</v>
      </c>
      <c r="H168" s="98">
        <v>5.3448590517234627E-4</v>
      </c>
      <c r="I168" s="98">
        <v>5.3487954660356996E-4</v>
      </c>
      <c r="J168" s="98">
        <v>5.9666471846069806E-4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3.4809195874881767E-4</v>
      </c>
      <c r="T168" s="98">
        <v>3.3218864019649003E-4</v>
      </c>
      <c r="U168" s="98">
        <v>6.9155387278925376E-4</v>
      </c>
      <c r="V168" s="98">
        <v>4.8054876815627656E-4</v>
      </c>
      <c r="W168" s="98">
        <v>5.7374234732997047E-4</v>
      </c>
      <c r="X168" s="98">
        <v>9.3607248415811142E-4</v>
      </c>
      <c r="Y168" s="98">
        <v>2.1302720719648637E-3</v>
      </c>
      <c r="DA168" s="63" t="s">
        <v>1729</v>
      </c>
    </row>
    <row r="169" spans="1:105" ht="12" customHeight="1" x14ac:dyDescent="0.25">
      <c r="A169" s="100" t="s">
        <v>50</v>
      </c>
      <c r="B169" s="101">
        <v>3.1157142726208868E-4</v>
      </c>
      <c r="C169" s="101">
        <v>2.0426547353715501E-4</v>
      </c>
      <c r="D169" s="101">
        <v>5.8244870974529742E-4</v>
      </c>
      <c r="E169" s="101">
        <v>5.6119965395263311E-4</v>
      </c>
      <c r="F169" s="101">
        <v>5.8227771124002127E-4</v>
      </c>
      <c r="G169" s="101">
        <v>4.4577749380943097E-4</v>
      </c>
      <c r="H169" s="101">
        <v>2.9716818887898298E-4</v>
      </c>
      <c r="I169" s="101">
        <v>2.5475513127589571E-4</v>
      </c>
      <c r="J169" s="101">
        <v>2.8741113788285217E-4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1.4558233622343468E-4</v>
      </c>
      <c r="T169" s="101">
        <v>1.4083815236639018E-4</v>
      </c>
      <c r="U169" s="101">
        <v>2.7566898859020082E-4</v>
      </c>
      <c r="V169" s="101">
        <v>2.1835367053060566E-4</v>
      </c>
      <c r="W169" s="101">
        <v>2.9862914346153249E-4</v>
      </c>
      <c r="X169" s="101">
        <v>5.3882873940608799E-4</v>
      </c>
      <c r="Y169" s="101">
        <v>1.3766887139514614E-3</v>
      </c>
      <c r="DA169" s="131" t="s">
        <v>1730</v>
      </c>
    </row>
    <row r="170" spans="1:105" ht="12" customHeight="1" x14ac:dyDescent="0.25">
      <c r="A170" s="103" t="s">
        <v>52</v>
      </c>
      <c r="B170" s="104">
        <v>3.5794155182427109E-4</v>
      </c>
      <c r="C170" s="104">
        <v>2.4394971691140847E-4</v>
      </c>
      <c r="D170" s="104">
        <v>5.8845091614279348E-4</v>
      </c>
      <c r="E170" s="104">
        <v>3.9531781459745997E-4</v>
      </c>
      <c r="F170" s="104">
        <v>3.7323441070628269E-4</v>
      </c>
      <c r="G170" s="104">
        <v>3.6738416084184137E-4</v>
      </c>
      <c r="H170" s="104">
        <v>2.3731771629336332E-4</v>
      </c>
      <c r="I170" s="104">
        <v>2.8012441532767419E-4</v>
      </c>
      <c r="J170" s="104">
        <v>3.0925358057784584E-4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2.0250962252538299E-4</v>
      </c>
      <c r="T170" s="104">
        <v>1.9135048783009985E-4</v>
      </c>
      <c r="U170" s="104">
        <v>4.1588488419905289E-4</v>
      </c>
      <c r="V170" s="104">
        <v>2.621950976256709E-4</v>
      </c>
      <c r="W170" s="104">
        <v>2.7511320386843798E-4</v>
      </c>
      <c r="X170" s="104">
        <v>3.9724374475202348E-4</v>
      </c>
      <c r="Y170" s="104">
        <v>7.5358335801340207E-4</v>
      </c>
      <c r="DA170" s="132" t="s">
        <v>1731</v>
      </c>
    </row>
    <row r="171" spans="1:105" ht="12" customHeight="1" x14ac:dyDescent="0.25">
      <c r="A171" s="106" t="s">
        <v>122</v>
      </c>
      <c r="B171" s="101">
        <v>1.5150884247731886</v>
      </c>
      <c r="C171" s="101">
        <v>1.5040015414484762</v>
      </c>
      <c r="D171" s="101">
        <v>1.7858142633846494</v>
      </c>
      <c r="E171" s="101">
        <v>2.1474299870046982</v>
      </c>
      <c r="F171" s="101">
        <v>2.3055873410478149</v>
      </c>
      <c r="G171" s="101">
        <v>2.0806217578884554</v>
      </c>
      <c r="H171" s="101">
        <v>2.286924758729473</v>
      </c>
      <c r="I171" s="101">
        <v>2.1506754524734375</v>
      </c>
      <c r="J171" s="101">
        <v>2.4853162610068518</v>
      </c>
      <c r="K171" s="101">
        <v>2.4398091849820069</v>
      </c>
      <c r="L171" s="101">
        <v>2.3089075743346612</v>
      </c>
      <c r="M171" s="101">
        <v>2.1909427828157439</v>
      </c>
      <c r="N171" s="101">
        <v>2.0757374128273134</v>
      </c>
      <c r="O171" s="101">
        <v>2.1154018717817973</v>
      </c>
      <c r="P171" s="101">
        <v>2.2470366559097665</v>
      </c>
      <c r="Q171" s="101">
        <v>2.2689792089340117</v>
      </c>
      <c r="R171" s="101">
        <v>2.2690726598175384</v>
      </c>
      <c r="S171" s="101">
        <v>2.4371740822368921</v>
      </c>
      <c r="T171" s="101">
        <v>2.6303578624721475</v>
      </c>
      <c r="U171" s="101">
        <v>3.2732112059023564</v>
      </c>
      <c r="V171" s="101">
        <v>4.0425000053798987</v>
      </c>
      <c r="W171" s="101">
        <v>4.6031891590575684</v>
      </c>
      <c r="X171" s="101">
        <v>5.5172255676419386</v>
      </c>
      <c r="Y171" s="101">
        <v>8.0062954944523153</v>
      </c>
      <c r="DA171" s="131" t="s">
        <v>1732</v>
      </c>
    </row>
    <row r="172" spans="1:105" ht="12" customHeight="1" x14ac:dyDescent="0.25">
      <c r="A172" s="107" t="s">
        <v>121</v>
      </c>
      <c r="B172" s="104">
        <v>0.32563067883702262</v>
      </c>
      <c r="C172" s="104">
        <v>0.33751425619670239</v>
      </c>
      <c r="D172" s="104">
        <v>0.42429587485141396</v>
      </c>
      <c r="E172" s="104">
        <v>0.54754703570841312</v>
      </c>
      <c r="F172" s="104">
        <v>0.59480622991440035</v>
      </c>
      <c r="G172" s="104">
        <v>0.53056084524934577</v>
      </c>
      <c r="H172" s="104">
        <v>0.57098370604818816</v>
      </c>
      <c r="I172" s="104">
        <v>0.53115315345715264</v>
      </c>
      <c r="J172" s="104">
        <v>0.60701666844282431</v>
      </c>
      <c r="K172" s="104">
        <v>0.73092391676289314</v>
      </c>
      <c r="L172" s="104">
        <v>0.7196569848731067</v>
      </c>
      <c r="M172" s="104">
        <v>0.74513364367922907</v>
      </c>
      <c r="N172" s="104">
        <v>0.79074232683212786</v>
      </c>
      <c r="O172" s="104">
        <v>0.83162082395002956</v>
      </c>
      <c r="P172" s="104">
        <v>0.91222953362909232</v>
      </c>
      <c r="Q172" s="104">
        <v>0.90114344897832277</v>
      </c>
      <c r="R172" s="104">
        <v>0.90745149357753641</v>
      </c>
      <c r="S172" s="104">
        <v>0.98950624683699828</v>
      </c>
      <c r="T172" s="104">
        <v>1.0876730564565282</v>
      </c>
      <c r="U172" s="104">
        <v>1.2690129946109305</v>
      </c>
      <c r="V172" s="104">
        <v>1.4308642062908503</v>
      </c>
      <c r="W172" s="104">
        <v>1.7366924812427909</v>
      </c>
      <c r="X172" s="104">
        <v>1.8979756926609257</v>
      </c>
      <c r="Y172" s="104">
        <v>2.5589134801688078</v>
      </c>
      <c r="DA172" s="132" t="s">
        <v>1733</v>
      </c>
    </row>
    <row r="173" spans="1:105" ht="12" customHeight="1" x14ac:dyDescent="0.25">
      <c r="A173" s="108" t="s">
        <v>53</v>
      </c>
      <c r="B173" s="98">
        <v>0.14165871710500744</v>
      </c>
      <c r="C173" s="98">
        <v>0.14323250188933667</v>
      </c>
      <c r="D173" s="98">
        <v>0.19832708901757692</v>
      </c>
      <c r="E173" s="98">
        <v>0.30557039143383685</v>
      </c>
      <c r="F173" s="98">
        <v>0.34527402209250274</v>
      </c>
      <c r="G173" s="98">
        <v>0.27502170975126611</v>
      </c>
      <c r="H173" s="98">
        <v>0.30159808385625797</v>
      </c>
      <c r="I173" s="98">
        <v>0.23773902889726686</v>
      </c>
      <c r="J173" s="98">
        <v>0.27493524593357316</v>
      </c>
      <c r="K173" s="98">
        <v>0.32071167259451638</v>
      </c>
      <c r="L173" s="98">
        <v>0.3053228308461336</v>
      </c>
      <c r="M173" s="98">
        <v>0.32475041032721125</v>
      </c>
      <c r="N173" s="98">
        <v>0.33631736402967971</v>
      </c>
      <c r="O173" s="98">
        <v>0.35270365701389766</v>
      </c>
      <c r="P173" s="98">
        <v>0.40503182906390844</v>
      </c>
      <c r="Q173" s="98">
        <v>0.39380777844061293</v>
      </c>
      <c r="R173" s="98">
        <v>0.39081830090500314</v>
      </c>
      <c r="S173" s="98">
        <v>0.42448388318473296</v>
      </c>
      <c r="T173" s="98">
        <v>0.46923042514650626</v>
      </c>
      <c r="U173" s="98">
        <v>0.51179458587428628</v>
      </c>
      <c r="V173" s="98">
        <v>0.65202630805866746</v>
      </c>
      <c r="W173" s="98">
        <v>0.90327124567750861</v>
      </c>
      <c r="X173" s="98">
        <v>1.0934206633245627</v>
      </c>
      <c r="Y173" s="98">
        <v>1.6560116746379803</v>
      </c>
      <c r="DA173" s="63" t="s">
        <v>1734</v>
      </c>
    </row>
    <row r="174" spans="1:105" ht="12" customHeight="1" x14ac:dyDescent="0.25">
      <c r="A174" s="115" t="s">
        <v>52</v>
      </c>
      <c r="B174" s="33">
        <v>0.18397196173201519</v>
      </c>
      <c r="C174" s="33">
        <v>0.19428175430736574</v>
      </c>
      <c r="D174" s="33">
        <v>0.22596878583383703</v>
      </c>
      <c r="E174" s="33">
        <v>0.2419766442745763</v>
      </c>
      <c r="F174" s="33">
        <v>0.24953220782189761</v>
      </c>
      <c r="G174" s="33">
        <v>0.25553913549807966</v>
      </c>
      <c r="H174" s="33">
        <v>0.26938562219193019</v>
      </c>
      <c r="I174" s="33">
        <v>0.29341412455988575</v>
      </c>
      <c r="J174" s="33">
        <v>0.33208142250925116</v>
      </c>
      <c r="K174" s="33">
        <v>0.41021224416837676</v>
      </c>
      <c r="L174" s="33">
        <v>0.4143341540269731</v>
      </c>
      <c r="M174" s="33">
        <v>0.42038323335201788</v>
      </c>
      <c r="N174" s="33">
        <v>0.4544249628024481</v>
      </c>
      <c r="O174" s="33">
        <v>0.4789171669361319</v>
      </c>
      <c r="P174" s="33">
        <v>0.50719770456518387</v>
      </c>
      <c r="Q174" s="33">
        <v>0.50733567053770989</v>
      </c>
      <c r="R174" s="33">
        <v>0.51663319267253327</v>
      </c>
      <c r="S174" s="33">
        <v>0.56502236365226532</v>
      </c>
      <c r="T174" s="33">
        <v>0.61844263131002197</v>
      </c>
      <c r="U174" s="33">
        <v>0.75721840873664437</v>
      </c>
      <c r="V174" s="33">
        <v>0.77883789823218286</v>
      </c>
      <c r="W174" s="33">
        <v>0.83342123556528225</v>
      </c>
      <c r="X174" s="33">
        <v>0.80455502933636303</v>
      </c>
      <c r="Y174" s="33">
        <v>0.90290180553082755</v>
      </c>
      <c r="DA174" s="60" t="s">
        <v>1735</v>
      </c>
    </row>
    <row r="175" spans="1:105" ht="12" customHeight="1" x14ac:dyDescent="0.25">
      <c r="A175" s="121" t="s">
        <v>54</v>
      </c>
      <c r="B175" s="122">
        <v>0.75903686908093837</v>
      </c>
      <c r="C175" s="122">
        <v>0.87193309691606147</v>
      </c>
      <c r="D175" s="122">
        <v>1.0002656592090942</v>
      </c>
      <c r="E175" s="122">
        <v>1.2172833634462399</v>
      </c>
      <c r="F175" s="122">
        <v>1.1451157556589227</v>
      </c>
      <c r="G175" s="122">
        <v>1.1263497344089712</v>
      </c>
      <c r="H175" s="122">
        <v>1.0498543614317177</v>
      </c>
      <c r="I175" s="122">
        <v>1.0208530182680524</v>
      </c>
      <c r="J175" s="122">
        <v>1.1184432062600194</v>
      </c>
      <c r="K175" s="122">
        <v>0.93346410506546973</v>
      </c>
      <c r="L175" s="122">
        <v>0.84354566069216697</v>
      </c>
      <c r="M175" s="122">
        <v>0.80809313311631426</v>
      </c>
      <c r="N175" s="122">
        <v>0.7973900668570546</v>
      </c>
      <c r="O175" s="122">
        <v>0.82193390258684418</v>
      </c>
      <c r="P175" s="122">
        <v>0.89688649388415176</v>
      </c>
      <c r="Q175" s="122">
        <v>0.90328620199302345</v>
      </c>
      <c r="R175" s="122">
        <v>0.90852391795763643</v>
      </c>
      <c r="S175" s="122">
        <v>0.97356694687680334</v>
      </c>
      <c r="T175" s="122">
        <v>1.0450769000070206</v>
      </c>
      <c r="U175" s="122">
        <v>1.2683412844691055</v>
      </c>
      <c r="V175" s="122">
        <v>1.9988709944677752</v>
      </c>
      <c r="W175" s="122">
        <v>2.4149869165653444</v>
      </c>
      <c r="X175" s="122">
        <v>2.2443199781666339</v>
      </c>
      <c r="Y175" s="122">
        <v>3.0132027891378854</v>
      </c>
      <c r="DA175" s="130" t="s">
        <v>1736</v>
      </c>
    </row>
    <row r="176" spans="1:105" ht="12" customHeight="1" x14ac:dyDescent="0.25">
      <c r="A176" s="97" t="s">
        <v>50</v>
      </c>
      <c r="B176" s="98">
        <v>0.38854404950622862</v>
      </c>
      <c r="C176" s="98">
        <v>0.41572090409586371</v>
      </c>
      <c r="D176" s="98">
        <v>0.57053426354928449</v>
      </c>
      <c r="E176" s="98">
        <v>0.45625935241464727</v>
      </c>
      <c r="F176" s="98">
        <v>0.4361439496518616</v>
      </c>
      <c r="G176" s="98">
        <v>0.4953943529067461</v>
      </c>
      <c r="H176" s="98">
        <v>0.42333355774089532</v>
      </c>
      <c r="I176" s="98">
        <v>0.40910783022702318</v>
      </c>
      <c r="J176" s="98">
        <v>0.41095690884195746</v>
      </c>
      <c r="K176" s="98">
        <v>0.45914781415446865</v>
      </c>
      <c r="L176" s="98">
        <v>0.4189948173027353</v>
      </c>
      <c r="M176" s="98">
        <v>0.3878976308948916</v>
      </c>
      <c r="N176" s="98">
        <v>0.37819636000551238</v>
      </c>
      <c r="O176" s="98">
        <v>0.37590779569680299</v>
      </c>
      <c r="P176" s="98">
        <v>0.39571090075441551</v>
      </c>
      <c r="Q176" s="98">
        <v>0.37908095239587597</v>
      </c>
      <c r="R176" s="98">
        <v>0.36854006551623841</v>
      </c>
      <c r="S176" s="98">
        <v>0.38751599789611263</v>
      </c>
      <c r="T176" s="98">
        <v>0.40540277776215444</v>
      </c>
      <c r="U176" s="98">
        <v>0.4731332162879851</v>
      </c>
      <c r="V176" s="98">
        <v>0.74749583548087939</v>
      </c>
      <c r="W176" s="98">
        <v>0.84850989442001068</v>
      </c>
      <c r="X176" s="98">
        <v>0.72814701098214218</v>
      </c>
      <c r="Y176" s="98">
        <v>0.87960984943076326</v>
      </c>
      <c r="DA176" s="63" t="s">
        <v>1737</v>
      </c>
    </row>
    <row r="177" spans="1:105" ht="12" customHeight="1" x14ac:dyDescent="0.25">
      <c r="A177" s="109" t="s">
        <v>120</v>
      </c>
      <c r="B177" s="33">
        <v>0.37049281957470981</v>
      </c>
      <c r="C177" s="33">
        <v>0.45621219282019776</v>
      </c>
      <c r="D177" s="33">
        <v>0.42973139565980961</v>
      </c>
      <c r="E177" s="33">
        <v>0.76102401103159267</v>
      </c>
      <c r="F177" s="33">
        <v>0.708971806007061</v>
      </c>
      <c r="G177" s="33">
        <v>0.63095538150222508</v>
      </c>
      <c r="H177" s="33">
        <v>0.6265208036908223</v>
      </c>
      <c r="I177" s="33">
        <v>0.61174518804102918</v>
      </c>
      <c r="J177" s="33">
        <v>0.7074862974180619</v>
      </c>
      <c r="K177" s="33">
        <v>0.47431629091100114</v>
      </c>
      <c r="L177" s="33">
        <v>0.42455084338943172</v>
      </c>
      <c r="M177" s="33">
        <v>0.42019550222142266</v>
      </c>
      <c r="N177" s="33">
        <v>0.41919370685154228</v>
      </c>
      <c r="O177" s="33">
        <v>0.44602610689004113</v>
      </c>
      <c r="P177" s="33">
        <v>0.50117559312973625</v>
      </c>
      <c r="Q177" s="33">
        <v>0.52420524959714754</v>
      </c>
      <c r="R177" s="33">
        <v>0.53998385244139802</v>
      </c>
      <c r="S177" s="33">
        <v>0.58605094898069066</v>
      </c>
      <c r="T177" s="33">
        <v>0.63967412224486619</v>
      </c>
      <c r="U177" s="33">
        <v>0.79520806818112055</v>
      </c>
      <c r="V177" s="33">
        <v>1.2513751589868958</v>
      </c>
      <c r="W177" s="33">
        <v>1.5664770221453339</v>
      </c>
      <c r="X177" s="33">
        <v>1.5161729671844917</v>
      </c>
      <c r="Y177" s="33">
        <v>2.133592939707122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13.672945507487878</v>
      </c>
      <c r="C24" s="117">
        <f t="shared" si="7"/>
        <v>13.672121176150682</v>
      </c>
      <c r="D24" s="117">
        <f t="shared" si="7"/>
        <v>16.108013783237109</v>
      </c>
      <c r="E24" s="117">
        <f t="shared" si="7"/>
        <v>20.448741840519862</v>
      </c>
      <c r="F24" s="117">
        <f t="shared" si="7"/>
        <v>17.473352788267718</v>
      </c>
      <c r="G24" s="117">
        <f t="shared" si="7"/>
        <v>16.594666996184685</v>
      </c>
      <c r="H24" s="117">
        <f t="shared" si="7"/>
        <v>11.975001950846387</v>
      </c>
      <c r="I24" s="117">
        <f t="shared" si="7"/>
        <v>12.18057299397525</v>
      </c>
      <c r="J24" s="117">
        <f t="shared" si="7"/>
        <v>15.824467045171716</v>
      </c>
      <c r="K24" s="117">
        <f t="shared" si="7"/>
        <v>11.588772425389665</v>
      </c>
      <c r="L24" s="117">
        <f t="shared" si="7"/>
        <v>11.51114740988265</v>
      </c>
      <c r="M24" s="117">
        <f t="shared" si="7"/>
        <v>12.806448304861576</v>
      </c>
      <c r="N24" s="117">
        <f t="shared" si="7"/>
        <v>11.549606241719641</v>
      </c>
      <c r="O24" s="117">
        <f t="shared" si="7"/>
        <v>9.2313481028584992</v>
      </c>
      <c r="P24" s="117">
        <f t="shared" si="7"/>
        <v>6.2257620807944916</v>
      </c>
      <c r="Q24" s="117">
        <f t="shared" si="7"/>
        <v>11.46891117239532</v>
      </c>
      <c r="R24" s="117">
        <f t="shared" ref="R24:V24" si="8">R25+R28+R30+R39</f>
        <v>11.535211486475026</v>
      </c>
      <c r="S24" s="117">
        <f t="shared" si="8"/>
        <v>12.17093623390147</v>
      </c>
      <c r="T24" s="117">
        <f t="shared" si="8"/>
        <v>10.731630384519141</v>
      </c>
      <c r="U24" s="117">
        <f t="shared" si="8"/>
        <v>10.334020343882194</v>
      </c>
      <c r="V24" s="117">
        <f t="shared" si="8"/>
        <v>7.51270574617444</v>
      </c>
      <c r="W24" s="117">
        <f t="shared" ref="W24:Y24" si="9">W25+W28+W30+W39</f>
        <v>9.8416708740699885</v>
      </c>
      <c r="X24" s="117">
        <f t="shared" si="9"/>
        <v>10.420365313788455</v>
      </c>
      <c r="Y24" s="117">
        <f t="shared" si="9"/>
        <v>10.117673165382152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10.468515258406301</v>
      </c>
      <c r="C25" s="122">
        <f t="shared" si="10"/>
        <v>10.407766003725316</v>
      </c>
      <c r="D25" s="122">
        <f t="shared" si="10"/>
        <v>12.572630395672643</v>
      </c>
      <c r="E25" s="122">
        <f t="shared" si="10"/>
        <v>16.432262989888368</v>
      </c>
      <c r="F25" s="122">
        <f t="shared" si="10"/>
        <v>13.524050497131729</v>
      </c>
      <c r="G25" s="122">
        <f t="shared" si="10"/>
        <v>13.180778634714224</v>
      </c>
      <c r="H25" s="122">
        <f t="shared" si="10"/>
        <v>8.8645723223714921</v>
      </c>
      <c r="I25" s="122">
        <f t="shared" si="10"/>
        <v>9.3002760929651895</v>
      </c>
      <c r="J25" s="122">
        <f t="shared" si="10"/>
        <v>12.782076895953299</v>
      </c>
      <c r="K25" s="122">
        <f t="shared" si="10"/>
        <v>8.7964314960516603</v>
      </c>
      <c r="L25" s="122">
        <f t="shared" si="10"/>
        <v>8.8843171881484295</v>
      </c>
      <c r="M25" s="122">
        <f t="shared" si="10"/>
        <v>10.114537906262461</v>
      </c>
      <c r="N25" s="122">
        <f t="shared" si="10"/>
        <v>9.0161772087437306</v>
      </c>
      <c r="O25" s="122">
        <f t="shared" si="10"/>
        <v>6.7621869031110649</v>
      </c>
      <c r="P25" s="122">
        <f t="shared" si="10"/>
        <v>3.9447751740857107</v>
      </c>
      <c r="Q25" s="122">
        <f t="shared" si="10"/>
        <v>8.8581503948118545</v>
      </c>
      <c r="R25" s="122">
        <f t="shared" ref="R25:V25" si="11">SUM(R26:R27)</f>
        <v>8.9999831493273916</v>
      </c>
      <c r="S25" s="122">
        <f t="shared" si="11"/>
        <v>9.3734150163927463</v>
      </c>
      <c r="T25" s="122">
        <f t="shared" si="11"/>
        <v>8.0299321726430986</v>
      </c>
      <c r="U25" s="122">
        <f t="shared" si="11"/>
        <v>7.7367193727206365</v>
      </c>
      <c r="V25" s="122">
        <f t="shared" si="11"/>
        <v>5.1196420401843312</v>
      </c>
      <c r="W25" s="122">
        <f t="shared" ref="W25:Y25" si="12">SUM(W26:W27)</f>
        <v>7.421170578464797</v>
      </c>
      <c r="X25" s="122">
        <f t="shared" si="12"/>
        <v>7.8570125758324911</v>
      </c>
      <c r="Y25" s="122">
        <f t="shared" si="12"/>
        <v>7.6479217292521247</v>
      </c>
      <c r="DA25" s="130" t="s">
        <v>1761</v>
      </c>
    </row>
    <row r="26" spans="1:105" ht="12" customHeight="1" x14ac:dyDescent="0.25">
      <c r="A26" s="97" t="s">
        <v>74</v>
      </c>
      <c r="B26" s="98">
        <v>10.214777598911255</v>
      </c>
      <c r="C26" s="98">
        <v>10.162331181092995</v>
      </c>
      <c r="D26" s="98">
        <v>12.279890661829103</v>
      </c>
      <c r="E26" s="98">
        <v>16.052475563871937</v>
      </c>
      <c r="F26" s="98">
        <v>13.214504361618447</v>
      </c>
      <c r="G26" s="98">
        <v>12.890207229548484</v>
      </c>
      <c r="H26" s="98">
        <v>8.6706638682619595</v>
      </c>
      <c r="I26" s="98">
        <v>9.1034371968523384</v>
      </c>
      <c r="J26" s="98">
        <v>12.511286658696886</v>
      </c>
      <c r="K26" s="98">
        <v>8.6117739935801829</v>
      </c>
      <c r="L26" s="98">
        <v>8.6999718176239433</v>
      </c>
      <c r="M26" s="98">
        <v>9.9073878878737194</v>
      </c>
      <c r="N26" s="98">
        <v>8.834242826746431</v>
      </c>
      <c r="O26" s="98">
        <v>6.6270623662232877</v>
      </c>
      <c r="P26" s="98">
        <v>3.8669963324168735</v>
      </c>
      <c r="Q26" s="98">
        <v>8.6837627590491078</v>
      </c>
      <c r="R26" s="98">
        <v>8.8237329225115175</v>
      </c>
      <c r="S26" s="98">
        <v>9.1909834541376476</v>
      </c>
      <c r="T26" s="98">
        <v>7.8748734699541929</v>
      </c>
      <c r="U26" s="98">
        <v>7.5883492719954893</v>
      </c>
      <c r="V26" s="98">
        <v>5.0221454625269644</v>
      </c>
      <c r="W26" s="98">
        <v>7.279627518401516</v>
      </c>
      <c r="X26" s="98">
        <v>7.7081238396512939</v>
      </c>
      <c r="Y26" s="98">
        <v>7.5037036629914784</v>
      </c>
      <c r="DA26" s="63" t="s">
        <v>1762</v>
      </c>
    </row>
    <row r="27" spans="1:105" ht="12" customHeight="1" x14ac:dyDescent="0.25">
      <c r="A27" s="97" t="s">
        <v>53</v>
      </c>
      <c r="B27" s="98">
        <v>0.25373765949504673</v>
      </c>
      <c r="C27" s="98">
        <v>0.24543482263232011</v>
      </c>
      <c r="D27" s="98">
        <v>0.2927397338435393</v>
      </c>
      <c r="E27" s="98">
        <v>0.37978742601643051</v>
      </c>
      <c r="F27" s="98">
        <v>0.30954613551328203</v>
      </c>
      <c r="G27" s="98">
        <v>0.29057140516574115</v>
      </c>
      <c r="H27" s="98">
        <v>0.19390845410953322</v>
      </c>
      <c r="I27" s="98">
        <v>0.19683889611285121</v>
      </c>
      <c r="J27" s="98">
        <v>0.27079023725641432</v>
      </c>
      <c r="K27" s="98">
        <v>0.18465750247147825</v>
      </c>
      <c r="L27" s="98">
        <v>0.18434537052448646</v>
      </c>
      <c r="M27" s="98">
        <v>0.20715001838874239</v>
      </c>
      <c r="N27" s="98">
        <v>0.18193438199729911</v>
      </c>
      <c r="O27" s="98">
        <v>0.13512453688777731</v>
      </c>
      <c r="P27" s="98">
        <v>7.7778841668837195E-2</v>
      </c>
      <c r="Q27" s="98">
        <v>0.17438763576274585</v>
      </c>
      <c r="R27" s="98">
        <v>0.17625022681587449</v>
      </c>
      <c r="S27" s="98">
        <v>0.18243156225509796</v>
      </c>
      <c r="T27" s="98">
        <v>0.15505870268890531</v>
      </c>
      <c r="U27" s="98">
        <v>0.14837010072514684</v>
      </c>
      <c r="V27" s="98">
        <v>9.7496577657366829E-2</v>
      </c>
      <c r="W27" s="98">
        <v>0.14154306006328127</v>
      </c>
      <c r="X27" s="98">
        <v>0.14888873618119758</v>
      </c>
      <c r="Y27" s="98">
        <v>0.14421806626064615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2.2451739352964777E-2</v>
      </c>
      <c r="C28" s="122">
        <f t="shared" si="13"/>
        <v>2.9421762184892845E-2</v>
      </c>
      <c r="D28" s="122">
        <f t="shared" si="13"/>
        <v>3.8031799384733347E-2</v>
      </c>
      <c r="E28" s="122">
        <f t="shared" si="13"/>
        <v>9.3771617577287122E-2</v>
      </c>
      <c r="F28" s="122">
        <f t="shared" si="13"/>
        <v>5.6485611712091106E-2</v>
      </c>
      <c r="G28" s="122">
        <f t="shared" si="13"/>
        <v>6.4394374435386204E-2</v>
      </c>
      <c r="H28" s="122">
        <f t="shared" si="13"/>
        <v>8.081742370119982E-2</v>
      </c>
      <c r="I28" s="122">
        <f t="shared" si="13"/>
        <v>7.2784409472625197E-2</v>
      </c>
      <c r="J28" s="122">
        <f t="shared" si="13"/>
        <v>7.7842237618098192E-2</v>
      </c>
      <c r="K28" s="122">
        <f t="shared" si="13"/>
        <v>8.7300202032135982E-2</v>
      </c>
      <c r="L28" s="122">
        <f t="shared" si="13"/>
        <v>0.1157321931589021</v>
      </c>
      <c r="M28" s="122">
        <f t="shared" si="13"/>
        <v>0.1367584096156183</v>
      </c>
      <c r="N28" s="122">
        <f t="shared" si="13"/>
        <v>0.2609421795119089</v>
      </c>
      <c r="O28" s="122">
        <f t="shared" si="13"/>
        <v>0.2750520232727896</v>
      </c>
      <c r="P28" s="122">
        <f t="shared" si="13"/>
        <v>0.11134355585796918</v>
      </c>
      <c r="Q28" s="122">
        <f t="shared" si="13"/>
        <v>0.3645862406933863</v>
      </c>
      <c r="R28" s="122">
        <f t="shared" si="13"/>
        <v>0.25257980529870999</v>
      </c>
      <c r="S28" s="122">
        <f t="shared" si="13"/>
        <v>0.4766498470879581</v>
      </c>
      <c r="T28" s="122">
        <f t="shared" si="13"/>
        <v>0.38084610069959729</v>
      </c>
      <c r="U28" s="122">
        <f t="shared" si="13"/>
        <v>0.512926317731771</v>
      </c>
      <c r="V28" s="122">
        <f t="shared" si="13"/>
        <v>0.23327833168444023</v>
      </c>
      <c r="W28" s="122">
        <f t="shared" si="13"/>
        <v>0.38385173010717194</v>
      </c>
      <c r="X28" s="122">
        <f t="shared" si="13"/>
        <v>0.46424001772618417</v>
      </c>
      <c r="Y28" s="122">
        <f t="shared" si="13"/>
        <v>0.33809671795746216</v>
      </c>
      <c r="DA28" s="130" t="s">
        <v>1764</v>
      </c>
    </row>
    <row r="29" spans="1:105" ht="12" customHeight="1" x14ac:dyDescent="0.25">
      <c r="A29" s="97" t="s">
        <v>53</v>
      </c>
      <c r="B29" s="98">
        <v>2.2451739352964777E-2</v>
      </c>
      <c r="C29" s="98">
        <v>2.9421762184892845E-2</v>
      </c>
      <c r="D29" s="98">
        <v>3.8031799384733347E-2</v>
      </c>
      <c r="E29" s="98">
        <v>9.3771617577287122E-2</v>
      </c>
      <c r="F29" s="98">
        <v>5.6485611712091106E-2</v>
      </c>
      <c r="G29" s="98">
        <v>6.4394374435386204E-2</v>
      </c>
      <c r="H29" s="98">
        <v>8.081742370119982E-2</v>
      </c>
      <c r="I29" s="98">
        <v>7.2784409472625197E-2</v>
      </c>
      <c r="J29" s="98">
        <v>7.7842237618098192E-2</v>
      </c>
      <c r="K29" s="98">
        <v>8.7300202032135982E-2</v>
      </c>
      <c r="L29" s="98">
        <v>0.1157321931589021</v>
      </c>
      <c r="M29" s="98">
        <v>0.1367584096156183</v>
      </c>
      <c r="N29" s="98">
        <v>0.2609421795119089</v>
      </c>
      <c r="O29" s="98">
        <v>0.2750520232727896</v>
      </c>
      <c r="P29" s="98">
        <v>0.11134355585796918</v>
      </c>
      <c r="Q29" s="98">
        <v>0.3645862406933863</v>
      </c>
      <c r="R29" s="98">
        <v>0.25257980529870999</v>
      </c>
      <c r="S29" s="98">
        <v>0.4766498470879581</v>
      </c>
      <c r="T29" s="98">
        <v>0.38084610069959729</v>
      </c>
      <c r="U29" s="98">
        <v>0.512926317731771</v>
      </c>
      <c r="V29" s="98">
        <v>0.23327833168444023</v>
      </c>
      <c r="W29" s="98">
        <v>0.38385173010717194</v>
      </c>
      <c r="X29" s="98">
        <v>0.46424001772618417</v>
      </c>
      <c r="Y29" s="98">
        <v>0.33809671795746216</v>
      </c>
      <c r="DA29" s="63" t="s">
        <v>1765</v>
      </c>
    </row>
    <row r="30" spans="1:105" ht="12" customHeight="1" x14ac:dyDescent="0.25">
      <c r="A30" s="121" t="s">
        <v>55</v>
      </c>
      <c r="B30" s="122">
        <v>2.3554388885632376</v>
      </c>
      <c r="C30" s="122">
        <v>2.2989423095520891</v>
      </c>
      <c r="D30" s="122">
        <v>2.5470562660670488</v>
      </c>
      <c r="E30" s="122">
        <v>2.7992815181559827</v>
      </c>
      <c r="F30" s="122">
        <v>2.87013847947836</v>
      </c>
      <c r="G30" s="122">
        <v>2.4310133234006175</v>
      </c>
      <c r="H30" s="122">
        <v>2.2694002712281733</v>
      </c>
      <c r="I30" s="122">
        <v>2.0893434295196944</v>
      </c>
      <c r="J30" s="122">
        <v>2.2294272970947757</v>
      </c>
      <c r="K30" s="122">
        <v>2.1448059176939811</v>
      </c>
      <c r="L30" s="122">
        <v>2.013036973618175</v>
      </c>
      <c r="M30" s="122">
        <v>2.0563514798343583</v>
      </c>
      <c r="N30" s="122">
        <v>1.8232550340078266</v>
      </c>
      <c r="O30" s="122">
        <v>1.7537846280537195</v>
      </c>
      <c r="P30" s="122">
        <v>1.7236987886979867</v>
      </c>
      <c r="Q30" s="122">
        <v>1.7914892112295209</v>
      </c>
      <c r="R30" s="122">
        <v>1.8181524369294548</v>
      </c>
      <c r="S30" s="122">
        <v>1.8545886142062584</v>
      </c>
      <c r="T30" s="122">
        <v>1.8571792710192931</v>
      </c>
      <c r="U30" s="122">
        <v>1.6692596918079503</v>
      </c>
      <c r="V30" s="122">
        <v>1.6170030690193258</v>
      </c>
      <c r="W30" s="122">
        <v>1.5103347224130803</v>
      </c>
      <c r="X30" s="122">
        <v>1.6432505669150592</v>
      </c>
      <c r="Y30" s="122">
        <v>1.6882512966558179</v>
      </c>
      <c r="DA30" s="130" t="s">
        <v>1766</v>
      </c>
    </row>
    <row r="31" spans="1:105" ht="12" customHeight="1" x14ac:dyDescent="0.25">
      <c r="A31" s="97" t="s">
        <v>141</v>
      </c>
      <c r="B31" s="98">
        <v>0.30847446388508903</v>
      </c>
      <c r="C31" s="98">
        <v>0.28590980043460501</v>
      </c>
      <c r="D31" s="98">
        <v>0.36992685374676537</v>
      </c>
      <c r="E31" s="98">
        <v>0.3304475991533537</v>
      </c>
      <c r="F31" s="98">
        <v>0.29769815597800037</v>
      </c>
      <c r="G31" s="98">
        <v>0.27845724999372662</v>
      </c>
      <c r="H31" s="98">
        <v>0.19560722727752342</v>
      </c>
      <c r="I31" s="98">
        <v>0.18181545385311398</v>
      </c>
      <c r="J31" s="98">
        <v>0.19021398767506054</v>
      </c>
      <c r="K31" s="98">
        <v>0.15506001633389849</v>
      </c>
      <c r="L31" s="98">
        <v>0.13425285666197176</v>
      </c>
      <c r="M31" s="98">
        <v>0.15436992756281295</v>
      </c>
      <c r="N31" s="98">
        <v>0.12002121181512042</v>
      </c>
      <c r="O31" s="98">
        <v>9.0107656442655504E-2</v>
      </c>
      <c r="P31" s="98">
        <v>6.7220527270248631E-2</v>
      </c>
      <c r="Q31" s="98">
        <v>0.10903085207580251</v>
      </c>
      <c r="R31" s="98">
        <v>0.10303123407857874</v>
      </c>
      <c r="S31" s="98">
        <v>0.11533794118406855</v>
      </c>
      <c r="T31" s="98">
        <v>0.11046053361367826</v>
      </c>
      <c r="U31" s="98">
        <v>0.10731343409013273</v>
      </c>
      <c r="V31" s="98">
        <v>6.9267293256410234E-2</v>
      </c>
      <c r="W31" s="98">
        <v>7.8336481335082128E-2</v>
      </c>
      <c r="X31" s="98">
        <v>0.10448830906027273</v>
      </c>
      <c r="Y31" s="98">
        <v>0.10785475643768221</v>
      </c>
      <c r="DA31" s="63" t="s">
        <v>1767</v>
      </c>
    </row>
    <row r="32" spans="1:105" ht="12" customHeight="1" x14ac:dyDescent="0.25">
      <c r="A32" s="97" t="s">
        <v>140</v>
      </c>
      <c r="B32" s="98">
        <v>8.103532326228255E-4</v>
      </c>
      <c r="C32" s="98">
        <v>6.0576863414646312E-4</v>
      </c>
      <c r="D32" s="98">
        <v>9.3680889473771742E-4</v>
      </c>
      <c r="E32" s="98">
        <v>7.3231709569382235E-4</v>
      </c>
      <c r="F32" s="98">
        <v>5.7828779020390397E-4</v>
      </c>
      <c r="G32" s="98">
        <v>4.7767519050801035E-4</v>
      </c>
      <c r="H32" s="98">
        <v>2.7932474419228967E-4</v>
      </c>
      <c r="I32" s="98">
        <v>2.906490257071625E-4</v>
      </c>
      <c r="J32" s="98">
        <v>3.233805212839405E-4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2.7344090488641906E-4</v>
      </c>
      <c r="C33" s="101">
        <v>1.9918577262744902E-4</v>
      </c>
      <c r="D33" s="101">
        <v>3.4794262176928581E-4</v>
      </c>
      <c r="E33" s="101">
        <v>3.3666439273552447E-4</v>
      </c>
      <c r="F33" s="101">
        <v>2.7944731708562105E-4</v>
      </c>
      <c r="G33" s="101">
        <v>2.0184523488783431E-4</v>
      </c>
      <c r="H33" s="101">
        <v>1.2088942863038431E-4</v>
      </c>
      <c r="I33" s="101">
        <v>1.036355956429214E-4</v>
      </c>
      <c r="J33" s="101">
        <v>1.1692021400990512E-4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5.3691232773640644E-4</v>
      </c>
      <c r="C34" s="104">
        <v>4.0658286151901412E-4</v>
      </c>
      <c r="D34" s="104">
        <v>5.8886627296843167E-4</v>
      </c>
      <c r="E34" s="104">
        <v>3.9565270295829793E-4</v>
      </c>
      <c r="F34" s="104">
        <v>2.9884047311828292E-4</v>
      </c>
      <c r="G34" s="104">
        <v>2.7582995562017604E-4</v>
      </c>
      <c r="H34" s="104">
        <v>1.5843531556190539E-4</v>
      </c>
      <c r="I34" s="104">
        <v>1.8701343006424109E-4</v>
      </c>
      <c r="J34" s="104">
        <v>2.0646030727403537E-4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1.6017251121158116</v>
      </c>
      <c r="C35" s="101">
        <v>1.5616738686249101</v>
      </c>
      <c r="D35" s="101">
        <v>1.6787683523716717</v>
      </c>
      <c r="E35" s="101">
        <v>1.8910859399897959</v>
      </c>
      <c r="F35" s="101">
        <v>1.9687652980103754</v>
      </c>
      <c r="G35" s="101">
        <v>1.6421221605975698</v>
      </c>
      <c r="H35" s="101">
        <v>1.5855236847116425</v>
      </c>
      <c r="I35" s="101">
        <v>1.4518930421708529</v>
      </c>
      <c r="J35" s="101">
        <v>1.5573864713998864</v>
      </c>
      <c r="K35" s="101">
        <v>1.4497854025414447</v>
      </c>
      <c r="L35" s="101">
        <v>1.3504659058447746</v>
      </c>
      <c r="M35" s="101">
        <v>1.3218647835560073</v>
      </c>
      <c r="N35" s="101">
        <v>1.1467829600356148</v>
      </c>
      <c r="O35" s="101">
        <v>1.1069289659786767</v>
      </c>
      <c r="P35" s="101">
        <v>1.0982750972452446</v>
      </c>
      <c r="Q35" s="101">
        <v>1.1290979795094032</v>
      </c>
      <c r="R35" s="101">
        <v>1.1521034535675339</v>
      </c>
      <c r="S35" s="101">
        <v>1.169384529600924</v>
      </c>
      <c r="T35" s="101">
        <v>1.1717867900601506</v>
      </c>
      <c r="U35" s="101">
        <v>1.0576985614649301</v>
      </c>
      <c r="V35" s="101">
        <v>1.069474756530727</v>
      </c>
      <c r="W35" s="101">
        <v>0.98513519910666658</v>
      </c>
      <c r="X35" s="101">
        <v>1.0967932987447051</v>
      </c>
      <c r="Y35" s="101">
        <v>1.1502236513415771</v>
      </c>
      <c r="DA35" s="131" t="s">
        <v>1771</v>
      </c>
    </row>
    <row r="36" spans="1:105" ht="12" customHeight="1" x14ac:dyDescent="0.25">
      <c r="A36" s="107" t="s">
        <v>121</v>
      </c>
      <c r="B36" s="104">
        <v>0.44442895932971432</v>
      </c>
      <c r="C36" s="104">
        <v>0.45075287185842761</v>
      </c>
      <c r="D36" s="104">
        <v>0.49742425105387422</v>
      </c>
      <c r="E36" s="104">
        <v>0.57701566191713893</v>
      </c>
      <c r="F36" s="104">
        <v>0.60309673769978023</v>
      </c>
      <c r="G36" s="104">
        <v>0.50995623761881304</v>
      </c>
      <c r="H36" s="104">
        <v>0.48799003449481537</v>
      </c>
      <c r="I36" s="104">
        <v>0.45534428447002029</v>
      </c>
      <c r="J36" s="104">
        <v>0.48150345749854501</v>
      </c>
      <c r="K36" s="104">
        <v>0.53996049881863772</v>
      </c>
      <c r="L36" s="104">
        <v>0.5283182111114284</v>
      </c>
      <c r="M36" s="104">
        <v>0.58011676871553797</v>
      </c>
      <c r="N36" s="104">
        <v>0.55645086215709139</v>
      </c>
      <c r="O36" s="104">
        <v>0.55674800563238724</v>
      </c>
      <c r="P36" s="104">
        <v>0.55820316418249338</v>
      </c>
      <c r="Q36" s="104">
        <v>0.55336037964431528</v>
      </c>
      <c r="R36" s="104">
        <v>0.56301774928334214</v>
      </c>
      <c r="S36" s="104">
        <v>0.56986614342126596</v>
      </c>
      <c r="T36" s="104">
        <v>0.57493194734546427</v>
      </c>
      <c r="U36" s="104">
        <v>0.50424769625288735</v>
      </c>
      <c r="V36" s="104">
        <v>0.47826101923218861</v>
      </c>
      <c r="W36" s="104">
        <v>0.44686304197133148</v>
      </c>
      <c r="X36" s="104">
        <v>0.44196895911008144</v>
      </c>
      <c r="Y36" s="104">
        <v>0.43017288887655869</v>
      </c>
      <c r="DA36" s="132" t="s">
        <v>1772</v>
      </c>
    </row>
    <row r="37" spans="1:105" ht="12" customHeight="1" x14ac:dyDescent="0.25">
      <c r="A37" s="108" t="s">
        <v>53</v>
      </c>
      <c r="B37" s="98">
        <v>0.14976126790995992</v>
      </c>
      <c r="C37" s="98">
        <v>0.14819165191174385</v>
      </c>
      <c r="D37" s="98">
        <v>0.18407722361381432</v>
      </c>
      <c r="E37" s="98">
        <v>0.26513342371595505</v>
      </c>
      <c r="F37" s="98">
        <v>0.29151580728970783</v>
      </c>
      <c r="G37" s="98">
        <v>0.21530235378359749</v>
      </c>
      <c r="H37" s="98">
        <v>0.2113051611894359</v>
      </c>
      <c r="I37" s="98">
        <v>0.16236648457440803</v>
      </c>
      <c r="J37" s="98">
        <v>0.17430053677641155</v>
      </c>
      <c r="K37" s="98">
        <v>0.18880581665398544</v>
      </c>
      <c r="L37" s="98">
        <v>0.17798040429787823</v>
      </c>
      <c r="M37" s="98">
        <v>0.20193487989308925</v>
      </c>
      <c r="N37" s="98">
        <v>0.18892055570406485</v>
      </c>
      <c r="O37" s="98">
        <v>0.18913267373789275</v>
      </c>
      <c r="P37" s="98">
        <v>0.20102250870881316</v>
      </c>
      <c r="Q37" s="98">
        <v>0.19679934652023925</v>
      </c>
      <c r="R37" s="98">
        <v>0.19865126522645465</v>
      </c>
      <c r="S37" s="98">
        <v>0.20251532357990498</v>
      </c>
      <c r="T37" s="98">
        <v>0.20758204464808319</v>
      </c>
      <c r="U37" s="98">
        <v>0.17070320012230597</v>
      </c>
      <c r="V37" s="98">
        <v>0.18693366552567481</v>
      </c>
      <c r="W37" s="98">
        <v>0.2042061103649073</v>
      </c>
      <c r="X37" s="98">
        <v>0.22798616898119495</v>
      </c>
      <c r="Y37" s="98">
        <v>0.25531340300298166</v>
      </c>
      <c r="DA37" s="63" t="s">
        <v>1773</v>
      </c>
    </row>
    <row r="38" spans="1:105" ht="12" customHeight="1" x14ac:dyDescent="0.25">
      <c r="A38" s="108" t="s">
        <v>52</v>
      </c>
      <c r="B38" s="98">
        <v>0.29466769141975441</v>
      </c>
      <c r="C38" s="98">
        <v>0.30256121994668378</v>
      </c>
      <c r="D38" s="98">
        <v>0.31334702744005988</v>
      </c>
      <c r="E38" s="98">
        <v>0.31188223820118394</v>
      </c>
      <c r="F38" s="98">
        <v>0.3115809304100724</v>
      </c>
      <c r="G38" s="98">
        <v>0.29465388383521557</v>
      </c>
      <c r="H38" s="98">
        <v>0.27668487330537944</v>
      </c>
      <c r="I38" s="98">
        <v>0.29297779989561223</v>
      </c>
      <c r="J38" s="98">
        <v>0.30720292072213345</v>
      </c>
      <c r="K38" s="98">
        <v>0.35115468216465229</v>
      </c>
      <c r="L38" s="98">
        <v>0.3503378068135502</v>
      </c>
      <c r="M38" s="98">
        <v>0.37818188882244869</v>
      </c>
      <c r="N38" s="98">
        <v>0.36753030645302648</v>
      </c>
      <c r="O38" s="98">
        <v>0.36761533189449447</v>
      </c>
      <c r="P38" s="98">
        <v>0.35718065547368028</v>
      </c>
      <c r="Q38" s="98">
        <v>0.35656103312407605</v>
      </c>
      <c r="R38" s="98">
        <v>0.36436648405688749</v>
      </c>
      <c r="S38" s="98">
        <v>0.36735081984136092</v>
      </c>
      <c r="T38" s="98">
        <v>0.36734990269738105</v>
      </c>
      <c r="U38" s="98">
        <v>0.33354449613058135</v>
      </c>
      <c r="V38" s="98">
        <v>0.2913273537065138</v>
      </c>
      <c r="W38" s="98">
        <v>0.24265693160642418</v>
      </c>
      <c r="X38" s="98">
        <v>0.21398279012888649</v>
      </c>
      <c r="Y38" s="98">
        <v>0.17485948587357703</v>
      </c>
      <c r="DA38" s="63" t="s">
        <v>1774</v>
      </c>
    </row>
    <row r="39" spans="1:105" ht="12" customHeight="1" x14ac:dyDescent="0.25">
      <c r="A39" s="121" t="s">
        <v>54</v>
      </c>
      <c r="B39" s="122">
        <v>0.82653962116537394</v>
      </c>
      <c r="C39" s="122">
        <v>0.93599110068838609</v>
      </c>
      <c r="D39" s="122">
        <v>0.95029532211268208</v>
      </c>
      <c r="E39" s="122">
        <v>1.1234257148982265</v>
      </c>
      <c r="F39" s="122">
        <v>1.0226781999455383</v>
      </c>
      <c r="G39" s="122">
        <v>0.91848066363445946</v>
      </c>
      <c r="H39" s="122">
        <v>0.76021193354552208</v>
      </c>
      <c r="I39" s="122">
        <v>0.71816906201774211</v>
      </c>
      <c r="J39" s="122">
        <v>0.735120614505544</v>
      </c>
      <c r="K39" s="122">
        <v>0.56023480961188765</v>
      </c>
      <c r="L39" s="122">
        <v>0.49806105495714498</v>
      </c>
      <c r="M39" s="122">
        <v>0.49880050914913754</v>
      </c>
      <c r="N39" s="122">
        <v>0.44923181945617408</v>
      </c>
      <c r="O39" s="122">
        <v>0.44032454842092528</v>
      </c>
      <c r="P39" s="122">
        <v>0.44594456215282485</v>
      </c>
      <c r="Q39" s="122">
        <v>0.45468532566055753</v>
      </c>
      <c r="R39" s="122">
        <v>0.46449609491947069</v>
      </c>
      <c r="S39" s="122">
        <v>0.4662827562145071</v>
      </c>
      <c r="T39" s="122">
        <v>0.46367284015715182</v>
      </c>
      <c r="U39" s="122">
        <v>0.41511496162183659</v>
      </c>
      <c r="V39" s="122">
        <v>0.54278230528634319</v>
      </c>
      <c r="W39" s="122">
        <v>0.526313843084939</v>
      </c>
      <c r="X39" s="122">
        <v>0.45586215331472113</v>
      </c>
      <c r="Y39" s="122">
        <v>0.44340342151674628</v>
      </c>
      <c r="DA39" s="130" t="s">
        <v>1775</v>
      </c>
    </row>
    <row r="40" spans="1:105" ht="12" customHeight="1" x14ac:dyDescent="0.25">
      <c r="A40" s="97" t="s">
        <v>50</v>
      </c>
      <c r="B40" s="98">
        <v>0.37811330204864496</v>
      </c>
      <c r="C40" s="98">
        <v>0.3961734874990846</v>
      </c>
      <c r="D40" s="98">
        <v>0.49611320221166372</v>
      </c>
      <c r="E40" s="98">
        <v>0.37341765465715315</v>
      </c>
      <c r="F40" s="98">
        <v>0.34442848565065126</v>
      </c>
      <c r="G40" s="98">
        <v>0.35774534829130145</v>
      </c>
      <c r="H40" s="98">
        <v>0.26665931605368975</v>
      </c>
      <c r="I40" s="98">
        <v>0.24813280804197535</v>
      </c>
      <c r="J40" s="98">
        <v>0.22920405797867799</v>
      </c>
      <c r="K40" s="98">
        <v>0.23938526665402271</v>
      </c>
      <c r="L40" s="98">
        <v>0.21606454848406692</v>
      </c>
      <c r="M40" s="98">
        <v>0.20855690718557987</v>
      </c>
      <c r="N40" s="98">
        <v>0.1889895918943546</v>
      </c>
      <c r="O40" s="98">
        <v>0.17934904002877861</v>
      </c>
      <c r="P40" s="98">
        <v>0.17698257312736801</v>
      </c>
      <c r="Q40" s="98">
        <v>0.16924046604882939</v>
      </c>
      <c r="R40" s="98">
        <v>0.16417926194539378</v>
      </c>
      <c r="S40" s="98">
        <v>0.15833409961032813</v>
      </c>
      <c r="T40" s="98">
        <v>0.15092703058114545</v>
      </c>
      <c r="U40" s="98">
        <v>0.13295091669142964</v>
      </c>
      <c r="V40" s="98">
        <v>0.17523593355424094</v>
      </c>
      <c r="W40" s="98">
        <v>0.16125006467143752</v>
      </c>
      <c r="X40" s="98">
        <v>0.12571893360498185</v>
      </c>
      <c r="Y40" s="98">
        <v>0.10875257516809504</v>
      </c>
      <c r="DA40" s="63" t="s">
        <v>1776</v>
      </c>
    </row>
    <row r="41" spans="1:105" ht="12" customHeight="1" x14ac:dyDescent="0.25">
      <c r="A41" s="109" t="s">
        <v>120</v>
      </c>
      <c r="B41" s="33">
        <v>0.44842631911672903</v>
      </c>
      <c r="C41" s="33">
        <v>0.53981761318930155</v>
      </c>
      <c r="D41" s="33">
        <v>0.45418211990101837</v>
      </c>
      <c r="E41" s="33">
        <v>0.75000806024107336</v>
      </c>
      <c r="F41" s="33">
        <v>0.67824971429488712</v>
      </c>
      <c r="G41" s="33">
        <v>0.56073531534315801</v>
      </c>
      <c r="H41" s="33">
        <v>0.49355261749183232</v>
      </c>
      <c r="I41" s="33">
        <v>0.4700362539757667</v>
      </c>
      <c r="J41" s="33">
        <v>0.50591655652686596</v>
      </c>
      <c r="K41" s="33">
        <v>0.32084954295786494</v>
      </c>
      <c r="L41" s="33">
        <v>0.28199650647307806</v>
      </c>
      <c r="M41" s="33">
        <v>0.29024360196355764</v>
      </c>
      <c r="N41" s="33">
        <v>0.26024222756181947</v>
      </c>
      <c r="O41" s="33">
        <v>0.26097550839214667</v>
      </c>
      <c r="P41" s="33">
        <v>0.26896198902545687</v>
      </c>
      <c r="Q41" s="33">
        <v>0.28544485961172811</v>
      </c>
      <c r="R41" s="33">
        <v>0.30031683297407691</v>
      </c>
      <c r="S41" s="33">
        <v>0.30794865660417897</v>
      </c>
      <c r="T41" s="33">
        <v>0.31274580957600634</v>
      </c>
      <c r="U41" s="33">
        <v>0.28216404493040698</v>
      </c>
      <c r="V41" s="33">
        <v>0.36754637173210225</v>
      </c>
      <c r="W41" s="33">
        <v>0.36506377841350152</v>
      </c>
      <c r="X41" s="33">
        <v>0.33014321970973926</v>
      </c>
      <c r="Y41" s="33">
        <v>0.33465084634865122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184.32857275126707</v>
      </c>
      <c r="C43" s="117">
        <f t="shared" si="14"/>
        <v>175.77762372925798</v>
      </c>
      <c r="D43" s="117">
        <f t="shared" si="14"/>
        <v>206.62532465484003</v>
      </c>
      <c r="E43" s="117">
        <f t="shared" si="14"/>
        <v>234.04660194003071</v>
      </c>
      <c r="F43" s="117">
        <f t="shared" si="14"/>
        <v>225.54154174203563</v>
      </c>
      <c r="G43" s="117">
        <f t="shared" si="14"/>
        <v>196.39907501199735</v>
      </c>
      <c r="H43" s="117">
        <f t="shared" si="14"/>
        <v>188.8163404785661</v>
      </c>
      <c r="I43" s="117">
        <f t="shared" si="14"/>
        <v>140.20217185056629</v>
      </c>
      <c r="J43" s="117">
        <f t="shared" si="14"/>
        <v>154.35875838289155</v>
      </c>
      <c r="K43" s="117">
        <f t="shared" si="14"/>
        <v>147.67647643059706</v>
      </c>
      <c r="L43" s="117">
        <f t="shared" si="14"/>
        <v>156.4831569727663</v>
      </c>
      <c r="M43" s="117">
        <f t="shared" si="14"/>
        <v>127.81319483449106</v>
      </c>
      <c r="N43" s="117">
        <f t="shared" si="14"/>
        <v>114.98829196428161</v>
      </c>
      <c r="O43" s="117">
        <f t="shared" si="14"/>
        <v>98.128379340908708</v>
      </c>
      <c r="P43" s="117">
        <f t="shared" si="14"/>
        <v>80.179248525269642</v>
      </c>
      <c r="Q43" s="117">
        <f t="shared" si="14"/>
        <v>79.766026964599618</v>
      </c>
      <c r="R43" s="117">
        <f t="shared" ref="R43:V43" si="15">R44+R47+R49+R58</f>
        <v>73.042135669355233</v>
      </c>
      <c r="S43" s="117">
        <f t="shared" si="15"/>
        <v>69.597513942507774</v>
      </c>
      <c r="T43" s="117">
        <f t="shared" si="15"/>
        <v>67.511399039769685</v>
      </c>
      <c r="U43" s="117">
        <f t="shared" si="15"/>
        <v>70.991012823638016</v>
      </c>
      <c r="V43" s="117">
        <f t="shared" si="15"/>
        <v>76.928835810656864</v>
      </c>
      <c r="W43" s="117">
        <f t="shared" ref="W43:Y43" si="16">W44+W47+W49+W58</f>
        <v>66.944325083839487</v>
      </c>
      <c r="X43" s="117">
        <f t="shared" si="16"/>
        <v>74.98290441023623</v>
      </c>
      <c r="Y43" s="117">
        <f t="shared" si="16"/>
        <v>75.096833180411494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143.12228166669999</v>
      </c>
      <c r="C44" s="122">
        <f t="shared" si="17"/>
        <v>137.0626870356688</v>
      </c>
      <c r="D44" s="122">
        <f t="shared" si="17"/>
        <v>161.71933962041456</v>
      </c>
      <c r="E44" s="122">
        <f t="shared" si="17"/>
        <v>182.09831958036406</v>
      </c>
      <c r="F44" s="122">
        <f t="shared" si="17"/>
        <v>174.88025745695023</v>
      </c>
      <c r="G44" s="122">
        <f t="shared" si="17"/>
        <v>154.80702966423792</v>
      </c>
      <c r="H44" s="122">
        <f t="shared" si="17"/>
        <v>145.96440608148956</v>
      </c>
      <c r="I44" s="122">
        <f t="shared" si="17"/>
        <v>107.46548129236771</v>
      </c>
      <c r="J44" s="122">
        <f t="shared" si="17"/>
        <v>119.39496642892696</v>
      </c>
      <c r="K44" s="122">
        <f t="shared" si="17"/>
        <v>114.70587723345581</v>
      </c>
      <c r="L44" s="122">
        <f t="shared" si="17"/>
        <v>123.81578627931803</v>
      </c>
      <c r="M44" s="122">
        <f t="shared" si="17"/>
        <v>98.955651350015216</v>
      </c>
      <c r="N44" s="122">
        <f t="shared" si="17"/>
        <v>87.973494747371973</v>
      </c>
      <c r="O44" s="122">
        <f t="shared" si="17"/>
        <v>74.64691108149276</v>
      </c>
      <c r="P44" s="122">
        <f t="shared" si="17"/>
        <v>59.402191678821666</v>
      </c>
      <c r="Q44" s="122">
        <f t="shared" si="17"/>
        <v>59.568830933815264</v>
      </c>
      <c r="R44" s="122">
        <f t="shared" ref="R44:V44" si="18">SUM(R45:R46)</f>
        <v>55.952961148406303</v>
      </c>
      <c r="S44" s="122">
        <f t="shared" si="18"/>
        <v>52.585173543959407</v>
      </c>
      <c r="T44" s="122">
        <f t="shared" si="18"/>
        <v>50.792991788024132</v>
      </c>
      <c r="U44" s="122">
        <f t="shared" si="18"/>
        <v>53.315095906321417</v>
      </c>
      <c r="V44" s="122">
        <f t="shared" si="18"/>
        <v>59.075841873225713</v>
      </c>
      <c r="W44" s="122">
        <f t="shared" ref="W44:Y44" si="19">SUM(W45:W46)</f>
        <v>49.995402348554222</v>
      </c>
      <c r="X44" s="122">
        <f t="shared" si="19"/>
        <v>56.278290797406605</v>
      </c>
      <c r="Y44" s="122">
        <f t="shared" si="19"/>
        <v>56.904476304795146</v>
      </c>
      <c r="DA44" s="130" t="s">
        <v>1779</v>
      </c>
    </row>
    <row r="45" spans="1:105" ht="12" customHeight="1" x14ac:dyDescent="0.25">
      <c r="A45" s="97" t="s">
        <v>211</v>
      </c>
      <c r="B45" s="98">
        <v>139.65325937697867</v>
      </c>
      <c r="C45" s="98">
        <v>133.83048943725359</v>
      </c>
      <c r="D45" s="98">
        <v>157.95388442544379</v>
      </c>
      <c r="E45" s="98">
        <v>177.88960821067013</v>
      </c>
      <c r="F45" s="98">
        <v>170.87749897236398</v>
      </c>
      <c r="G45" s="98">
        <v>151.39429530417502</v>
      </c>
      <c r="H45" s="98">
        <v>142.77150164019488</v>
      </c>
      <c r="I45" s="98">
        <v>105.19099110558427</v>
      </c>
      <c r="J45" s="98">
        <v>116.86556596062384</v>
      </c>
      <c r="K45" s="98">
        <v>112.29793478335689</v>
      </c>
      <c r="L45" s="98">
        <v>121.24666740219267</v>
      </c>
      <c r="M45" s="98">
        <v>96.928997716720332</v>
      </c>
      <c r="N45" s="98">
        <v>86.198307433674984</v>
      </c>
      <c r="O45" s="98">
        <v>73.15528870628907</v>
      </c>
      <c r="P45" s="98">
        <v>58.230963039045044</v>
      </c>
      <c r="Q45" s="98">
        <v>58.39611799390142</v>
      </c>
      <c r="R45" s="98">
        <v>54.857212197569275</v>
      </c>
      <c r="S45" s="98">
        <v>51.561726343093675</v>
      </c>
      <c r="T45" s="98">
        <v>49.812174610119271</v>
      </c>
      <c r="U45" s="98">
        <v>52.292651409021516</v>
      </c>
      <c r="V45" s="98">
        <v>57.950823295821444</v>
      </c>
      <c r="W45" s="98">
        <v>49.041846280453008</v>
      </c>
      <c r="X45" s="98">
        <v>55.211829020695504</v>
      </c>
      <c r="Y45" s="98">
        <v>55.831419620276115</v>
      </c>
      <c r="DA45" s="63" t="s">
        <v>1780</v>
      </c>
    </row>
    <row r="46" spans="1:105" ht="12" customHeight="1" x14ac:dyDescent="0.25">
      <c r="A46" s="97" t="s">
        <v>53</v>
      </c>
      <c r="B46" s="98">
        <v>3.469022289721329</v>
      </c>
      <c r="C46" s="98">
        <v>3.2321975984152238</v>
      </c>
      <c r="D46" s="98">
        <v>3.7654551949707806</v>
      </c>
      <c r="E46" s="98">
        <v>4.2087113696939236</v>
      </c>
      <c r="F46" s="98">
        <v>4.0027584845862378</v>
      </c>
      <c r="G46" s="98">
        <v>3.4127343600628977</v>
      </c>
      <c r="H46" s="98">
        <v>3.1929044412946772</v>
      </c>
      <c r="I46" s="98">
        <v>2.274490186783436</v>
      </c>
      <c r="J46" s="98">
        <v>2.5294004683031188</v>
      </c>
      <c r="K46" s="98">
        <v>2.4079424500989215</v>
      </c>
      <c r="L46" s="98">
        <v>2.5691188771253688</v>
      </c>
      <c r="M46" s="98">
        <v>2.0266536332948824</v>
      </c>
      <c r="N46" s="98">
        <v>1.7751873136969833</v>
      </c>
      <c r="O46" s="98">
        <v>1.4916223752036892</v>
      </c>
      <c r="P46" s="98">
        <v>1.171228639776621</v>
      </c>
      <c r="Q46" s="98">
        <v>1.1727129399138416</v>
      </c>
      <c r="R46" s="98">
        <v>1.0957489508370286</v>
      </c>
      <c r="S46" s="98">
        <v>1.02344720086573</v>
      </c>
      <c r="T46" s="98">
        <v>0.98081717790486023</v>
      </c>
      <c r="U46" s="98">
        <v>1.0224444972999029</v>
      </c>
      <c r="V46" s="98">
        <v>1.1250185774042709</v>
      </c>
      <c r="W46" s="98">
        <v>0.95355606810121696</v>
      </c>
      <c r="X46" s="98">
        <v>1.0664617767111029</v>
      </c>
      <c r="Y46" s="98">
        <v>1.0730566845190284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0.29504906345841492</v>
      </c>
      <c r="C47" s="122">
        <f t="shared" si="20"/>
        <v>0.37156132523567614</v>
      </c>
      <c r="D47" s="122">
        <f t="shared" si="20"/>
        <v>0.46166914462688208</v>
      </c>
      <c r="E47" s="122">
        <f t="shared" si="20"/>
        <v>1.1222254893519563</v>
      </c>
      <c r="F47" s="122">
        <f t="shared" si="20"/>
        <v>0.66752846448511305</v>
      </c>
      <c r="G47" s="122">
        <f t="shared" si="20"/>
        <v>0.76885730875795033</v>
      </c>
      <c r="H47" s="122">
        <f t="shared" si="20"/>
        <v>0.97625605395814752</v>
      </c>
      <c r="I47" s="122">
        <f t="shared" si="20"/>
        <v>0.82547020443777142</v>
      </c>
      <c r="J47" s="122">
        <f t="shared" si="20"/>
        <v>0.83045484046311624</v>
      </c>
      <c r="K47" s="122">
        <f t="shared" si="20"/>
        <v>0.89499300766008349</v>
      </c>
      <c r="L47" s="122">
        <f t="shared" si="20"/>
        <v>1.2672081770441528</v>
      </c>
      <c r="M47" s="122">
        <f t="shared" si="20"/>
        <v>1.4765966391216123</v>
      </c>
      <c r="N47" s="122">
        <f t="shared" si="20"/>
        <v>2.761711357469542</v>
      </c>
      <c r="O47" s="122">
        <f t="shared" si="20"/>
        <v>2.6691596265766262</v>
      </c>
      <c r="P47" s="122">
        <f t="shared" si="20"/>
        <v>1.0008880291007347</v>
      </c>
      <c r="Q47" s="122">
        <f t="shared" si="20"/>
        <v>2.8779676608076321</v>
      </c>
      <c r="R47" s="122">
        <f t="shared" si="20"/>
        <v>1.5605790569045064</v>
      </c>
      <c r="S47" s="122">
        <f t="shared" si="20"/>
        <v>2.2111355090011862</v>
      </c>
      <c r="T47" s="122">
        <f t="shared" si="20"/>
        <v>1.6421312339411176</v>
      </c>
      <c r="U47" s="122">
        <f t="shared" si="20"/>
        <v>2.4835982295758083</v>
      </c>
      <c r="V47" s="122">
        <f t="shared" si="20"/>
        <v>1.3583529791780544</v>
      </c>
      <c r="W47" s="122">
        <f t="shared" si="20"/>
        <v>2.4594706013719838</v>
      </c>
      <c r="X47" s="122">
        <f t="shared" si="20"/>
        <v>3.4056080704833169</v>
      </c>
      <c r="Y47" s="122">
        <f t="shared" si="20"/>
        <v>2.5918906540998705</v>
      </c>
      <c r="DA47" s="130" t="s">
        <v>1782</v>
      </c>
    </row>
    <row r="48" spans="1:105" ht="12" customHeight="1" x14ac:dyDescent="0.25">
      <c r="A48" s="97" t="s">
        <v>53</v>
      </c>
      <c r="B48" s="98">
        <v>0.29504906345841492</v>
      </c>
      <c r="C48" s="98">
        <v>0.37156132523567614</v>
      </c>
      <c r="D48" s="98">
        <v>0.46166914462688208</v>
      </c>
      <c r="E48" s="98">
        <v>1.1222254893519563</v>
      </c>
      <c r="F48" s="98">
        <v>0.66752846448511305</v>
      </c>
      <c r="G48" s="98">
        <v>0.76885730875795033</v>
      </c>
      <c r="H48" s="98">
        <v>0.97625605395814752</v>
      </c>
      <c r="I48" s="98">
        <v>0.82547020443777142</v>
      </c>
      <c r="J48" s="98">
        <v>0.83045484046311624</v>
      </c>
      <c r="K48" s="98">
        <v>0.89499300766008349</v>
      </c>
      <c r="L48" s="98">
        <v>1.2672081770441528</v>
      </c>
      <c r="M48" s="98">
        <v>1.4765966391216123</v>
      </c>
      <c r="N48" s="98">
        <v>2.761711357469542</v>
      </c>
      <c r="O48" s="98">
        <v>2.6691596265766262</v>
      </c>
      <c r="P48" s="98">
        <v>1.0008880291007347</v>
      </c>
      <c r="Q48" s="98">
        <v>2.8779676608076321</v>
      </c>
      <c r="R48" s="98">
        <v>1.5605790569045064</v>
      </c>
      <c r="S48" s="98">
        <v>2.2111355090011862</v>
      </c>
      <c r="T48" s="98">
        <v>1.6421312339411176</v>
      </c>
      <c r="U48" s="98">
        <v>2.4835982295758083</v>
      </c>
      <c r="V48" s="98">
        <v>1.3583529791780544</v>
      </c>
      <c r="W48" s="98">
        <v>2.4594706013719838</v>
      </c>
      <c r="X48" s="98">
        <v>3.4056080704833169</v>
      </c>
      <c r="Y48" s="98">
        <v>2.5918906540998705</v>
      </c>
      <c r="DA48" s="63" t="s">
        <v>1783</v>
      </c>
    </row>
    <row r="49" spans="1:105" ht="12" customHeight="1" x14ac:dyDescent="0.25">
      <c r="A49" s="121" t="s">
        <v>55</v>
      </c>
      <c r="B49" s="122">
        <v>30.063907526654141</v>
      </c>
      <c r="C49" s="122">
        <v>26.310330420150365</v>
      </c>
      <c r="D49" s="122">
        <v>32.49658542042976</v>
      </c>
      <c r="E49" s="122">
        <v>36.631202330063381</v>
      </c>
      <c r="F49" s="122">
        <v>37.208736939725085</v>
      </c>
      <c r="G49" s="122">
        <v>29.222669182011622</v>
      </c>
      <c r="H49" s="122">
        <v>31.8412429214202</v>
      </c>
      <c r="I49" s="122">
        <v>23.267213847627641</v>
      </c>
      <c r="J49" s="122">
        <v>25.464803189440666</v>
      </c>
      <c r="K49" s="122">
        <v>25.486990151703022</v>
      </c>
      <c r="L49" s="122">
        <v>25.502148850437226</v>
      </c>
      <c r="M49" s="122">
        <v>21.919431698780702</v>
      </c>
      <c r="N49" s="122">
        <v>19.446530010678888</v>
      </c>
      <c r="O49" s="122">
        <v>16.560649707390823</v>
      </c>
      <c r="P49" s="122">
        <v>15.80557804108194</v>
      </c>
      <c r="Q49" s="122">
        <v>13.762092214873395</v>
      </c>
      <c r="R49" s="122">
        <v>12.297561619530185</v>
      </c>
      <c r="S49" s="122">
        <v>11.732094726818037</v>
      </c>
      <c r="T49" s="122">
        <v>12.012499632486742</v>
      </c>
      <c r="U49" s="122">
        <v>12.182777136912643</v>
      </c>
      <c r="V49" s="122">
        <v>12.621398332675305</v>
      </c>
      <c r="W49" s="122">
        <v>10.462937330640576</v>
      </c>
      <c r="X49" s="122">
        <v>12.043933393916037</v>
      </c>
      <c r="Y49" s="122">
        <v>12.344577678302405</v>
      </c>
      <c r="DA49" s="130" t="s">
        <v>1784</v>
      </c>
    </row>
    <row r="50" spans="1:105" ht="12" customHeight="1" x14ac:dyDescent="0.25">
      <c r="A50" s="97" t="s">
        <v>138</v>
      </c>
      <c r="B50" s="98">
        <v>19.657868422685212</v>
      </c>
      <c r="C50" s="98">
        <v>16.339928631297298</v>
      </c>
      <c r="D50" s="98">
        <v>22.233710041724532</v>
      </c>
      <c r="E50" s="98">
        <v>24.639956980892364</v>
      </c>
      <c r="F50" s="98">
        <v>25.032275843082981</v>
      </c>
      <c r="G50" s="98">
        <v>19.038628814892938</v>
      </c>
      <c r="H50" s="98">
        <v>21.715419035210928</v>
      </c>
      <c r="I50" s="98">
        <v>14.870507722625755</v>
      </c>
      <c r="J50" s="98">
        <v>16.739288274976559</v>
      </c>
      <c r="K50" s="98">
        <v>17.012147246027922</v>
      </c>
      <c r="L50" s="98">
        <v>17.401428786832177</v>
      </c>
      <c r="M50" s="98">
        <v>14.134095293938525</v>
      </c>
      <c r="N50" s="98">
        <v>12.497401084375168</v>
      </c>
      <c r="O50" s="98">
        <v>10.336971611495706</v>
      </c>
      <c r="P50" s="98">
        <v>10.046567223785102</v>
      </c>
      <c r="Q50" s="98">
        <v>8.4562129988822488</v>
      </c>
      <c r="R50" s="98">
        <v>7.2982975371448164</v>
      </c>
      <c r="S50" s="98">
        <v>6.8095014297870051</v>
      </c>
      <c r="T50" s="98">
        <v>7.092619100197969</v>
      </c>
      <c r="U50" s="98">
        <v>7.4483732198443322</v>
      </c>
      <c r="V50" s="98">
        <v>8.288936749514578</v>
      </c>
      <c r="W50" s="98">
        <v>6.1159521170845572</v>
      </c>
      <c r="X50" s="98">
        <v>7.7744073479015654</v>
      </c>
      <c r="Y50" s="98">
        <v>8.0680783911502036</v>
      </c>
      <c r="DA50" s="63" t="s">
        <v>1785</v>
      </c>
    </row>
    <row r="51" spans="1:105" ht="12" customHeight="1" x14ac:dyDescent="0.25">
      <c r="A51" s="97" t="s">
        <v>137</v>
      </c>
      <c r="B51" s="98">
        <v>4.8120685601299548E-2</v>
      </c>
      <c r="C51" s="98">
        <v>3.6781576433665746E-2</v>
      </c>
      <c r="D51" s="98">
        <v>6.2383929580359113E-2</v>
      </c>
      <c r="E51" s="98">
        <v>6.8872666397248483E-2</v>
      </c>
      <c r="F51" s="98">
        <v>6.9270081848944412E-2</v>
      </c>
      <c r="G51" s="98">
        <v>5.3324685579349995E-2</v>
      </c>
      <c r="H51" s="98">
        <v>6.2042085638298002E-2</v>
      </c>
      <c r="I51" s="98">
        <v>4.3169077147855665E-2</v>
      </c>
      <c r="J51" s="98">
        <v>4.3777024211080096E-2</v>
      </c>
      <c r="K51" s="98">
        <v>5.6643127772693688E-2</v>
      </c>
      <c r="L51" s="98">
        <v>6.601641135290523E-2</v>
      </c>
      <c r="M51" s="98">
        <v>5.2313535368267078E-2</v>
      </c>
      <c r="N51" s="98">
        <v>5.2058111961124455E-2</v>
      </c>
      <c r="O51" s="98">
        <v>4.1676767040357415E-2</v>
      </c>
      <c r="P51" s="98">
        <v>4.4444676101522806E-2</v>
      </c>
      <c r="Q51" s="98">
        <v>3.7521690725045E-2</v>
      </c>
      <c r="R51" s="98">
        <v>3.2562823899778562E-2</v>
      </c>
      <c r="S51" s="98">
        <v>2.7332383480854726E-2</v>
      </c>
      <c r="T51" s="98">
        <v>2.8419578054073531E-2</v>
      </c>
      <c r="U51" s="98">
        <v>3.0925953269069079E-2</v>
      </c>
      <c r="V51" s="98">
        <v>3.4477937989458397E-2</v>
      </c>
      <c r="W51" s="98">
        <v>2.4301576127158053E-2</v>
      </c>
      <c r="X51" s="98">
        <v>2.7560981653587512E-2</v>
      </c>
      <c r="Y51" s="98">
        <v>2.4607438599400892E-2</v>
      </c>
      <c r="DA51" s="63" t="s">
        <v>1786</v>
      </c>
    </row>
    <row r="52" spans="1:105" ht="12" customHeight="1" x14ac:dyDescent="0.25">
      <c r="A52" s="100" t="s">
        <v>211</v>
      </c>
      <c r="B52" s="101">
        <v>1.6221769782070853E-2</v>
      </c>
      <c r="C52" s="101">
        <v>1.2080854271004159E-2</v>
      </c>
      <c r="D52" s="101">
        <v>2.314249188982297E-2</v>
      </c>
      <c r="E52" s="101">
        <v>3.166519425990065E-2</v>
      </c>
      <c r="F52" s="101">
        <v>3.3492392020304108E-2</v>
      </c>
      <c r="G52" s="101">
        <v>2.252603314286445E-2</v>
      </c>
      <c r="H52" s="101">
        <v>2.6891462746621568E-2</v>
      </c>
      <c r="I52" s="101">
        <v>1.5417713282282535E-2</v>
      </c>
      <c r="J52" s="101">
        <v>1.5825504596436689E-2</v>
      </c>
      <c r="K52" s="101">
        <v>1.9807057918481412E-2</v>
      </c>
      <c r="L52" s="101">
        <v>2.2329014467347332E-2</v>
      </c>
      <c r="M52" s="101">
        <v>1.820425306085462E-2</v>
      </c>
      <c r="N52" s="101">
        <v>1.7687616645296465E-2</v>
      </c>
      <c r="O52" s="101">
        <v>1.4147867859348028E-2</v>
      </c>
      <c r="P52" s="101">
        <v>1.6011564108119221E-2</v>
      </c>
      <c r="Q52" s="101">
        <v>1.3365820073445349E-2</v>
      </c>
      <c r="R52" s="101">
        <v>1.1512819739952506E-2</v>
      </c>
      <c r="S52" s="101">
        <v>9.7065687313338481E-3</v>
      </c>
      <c r="T52" s="101">
        <v>1.0248902201750204E-2</v>
      </c>
      <c r="U52" s="101">
        <v>1.0482050613420711E-2</v>
      </c>
      <c r="V52" s="101">
        <v>1.3520019412936898E-2</v>
      </c>
      <c r="W52" s="101">
        <v>1.112022955661451E-2</v>
      </c>
      <c r="X52" s="101">
        <v>1.4218728513537018E-2</v>
      </c>
      <c r="Y52" s="101">
        <v>1.4606770321743156E-2</v>
      </c>
      <c r="DA52" s="131" t="s">
        <v>1787</v>
      </c>
    </row>
    <row r="53" spans="1:105" ht="12" customHeight="1" x14ac:dyDescent="0.25">
      <c r="A53" s="103" t="s">
        <v>52</v>
      </c>
      <c r="B53" s="104">
        <v>3.1898915819228692E-2</v>
      </c>
      <c r="C53" s="104">
        <v>2.4700722162661587E-2</v>
      </c>
      <c r="D53" s="104">
        <v>3.9241437690536139E-2</v>
      </c>
      <c r="E53" s="104">
        <v>3.7207472137347826E-2</v>
      </c>
      <c r="F53" s="104">
        <v>3.5777689828640304E-2</v>
      </c>
      <c r="G53" s="104">
        <v>3.0798652436485541E-2</v>
      </c>
      <c r="H53" s="104">
        <v>3.5150622891676434E-2</v>
      </c>
      <c r="I53" s="104">
        <v>2.7751363865573132E-2</v>
      </c>
      <c r="J53" s="104">
        <v>2.7951519614643403E-2</v>
      </c>
      <c r="K53" s="104">
        <v>3.6836069854212276E-2</v>
      </c>
      <c r="L53" s="104">
        <v>4.3687396885557901E-2</v>
      </c>
      <c r="M53" s="104">
        <v>3.4109282307412461E-2</v>
      </c>
      <c r="N53" s="104">
        <v>3.437049531582799E-2</v>
      </c>
      <c r="O53" s="104">
        <v>2.7528899181009387E-2</v>
      </c>
      <c r="P53" s="104">
        <v>2.8433111993403586E-2</v>
      </c>
      <c r="Q53" s="104">
        <v>2.4155870651599652E-2</v>
      </c>
      <c r="R53" s="104">
        <v>2.1050004159826052E-2</v>
      </c>
      <c r="S53" s="104">
        <v>1.7625814749520879E-2</v>
      </c>
      <c r="T53" s="104">
        <v>1.8170675852323327E-2</v>
      </c>
      <c r="U53" s="104">
        <v>2.0443902655648365E-2</v>
      </c>
      <c r="V53" s="104">
        <v>2.09579185765215E-2</v>
      </c>
      <c r="W53" s="104">
        <v>1.3181346570543545E-2</v>
      </c>
      <c r="X53" s="104">
        <v>1.3342253140050494E-2</v>
      </c>
      <c r="Y53" s="104">
        <v>1.0000668277657738E-2</v>
      </c>
      <c r="DA53" s="132" t="s">
        <v>1788</v>
      </c>
    </row>
    <row r="54" spans="1:105" ht="12" customHeight="1" x14ac:dyDescent="0.25">
      <c r="A54" s="106" t="s">
        <v>122</v>
      </c>
      <c r="B54" s="101">
        <v>8.1078822344658938</v>
      </c>
      <c r="C54" s="101">
        <v>7.7166747933806406</v>
      </c>
      <c r="D54" s="101">
        <v>7.8850571083199039</v>
      </c>
      <c r="E54" s="101">
        <v>9.1419168314652985</v>
      </c>
      <c r="F54" s="101">
        <v>9.2711822457304578</v>
      </c>
      <c r="G54" s="101">
        <v>7.7299959568382404</v>
      </c>
      <c r="H54" s="101">
        <v>7.705029862984647</v>
      </c>
      <c r="I54" s="101">
        <v>6.3850093458352308</v>
      </c>
      <c r="J54" s="101">
        <v>6.6541002777770997</v>
      </c>
      <c r="K54" s="101">
        <v>6.1255066633547308</v>
      </c>
      <c r="L54" s="101">
        <v>5.7537157621754735</v>
      </c>
      <c r="M54" s="101">
        <v>5.3587346385124759</v>
      </c>
      <c r="N54" s="101">
        <v>4.6313386526378117</v>
      </c>
      <c r="O54" s="101">
        <v>4.083524068846013</v>
      </c>
      <c r="P54" s="101">
        <v>3.7422180633336879</v>
      </c>
      <c r="Q54" s="101">
        <v>3.4710725182532074</v>
      </c>
      <c r="R54" s="101">
        <v>3.2853289330087918</v>
      </c>
      <c r="S54" s="101">
        <v>3.2539015152632595</v>
      </c>
      <c r="T54" s="101">
        <v>3.2413322132891773</v>
      </c>
      <c r="U54" s="101">
        <v>3.1641379140991397</v>
      </c>
      <c r="V54" s="101">
        <v>2.9091728105470369</v>
      </c>
      <c r="W54" s="101">
        <v>2.9158787086152222</v>
      </c>
      <c r="X54" s="101">
        <v>2.9297569617308934</v>
      </c>
      <c r="Y54" s="101">
        <v>3.0044768093924548</v>
      </c>
      <c r="DA54" s="131" t="s">
        <v>1789</v>
      </c>
    </row>
    <row r="55" spans="1:105" ht="12" customHeight="1" x14ac:dyDescent="0.25">
      <c r="A55" s="107" t="s">
        <v>121</v>
      </c>
      <c r="B55" s="104">
        <v>2.2500361839017335</v>
      </c>
      <c r="C55" s="104">
        <v>2.2169454190387605</v>
      </c>
      <c r="D55" s="104">
        <v>2.3154343408049649</v>
      </c>
      <c r="E55" s="104">
        <v>2.7804558513084667</v>
      </c>
      <c r="F55" s="104">
        <v>2.8360087690626985</v>
      </c>
      <c r="G55" s="104">
        <v>2.4007197247010916</v>
      </c>
      <c r="H55" s="104">
        <v>2.3587519375863315</v>
      </c>
      <c r="I55" s="104">
        <v>1.9685277020188012</v>
      </c>
      <c r="J55" s="104">
        <v>2.0276376124759228</v>
      </c>
      <c r="K55" s="104">
        <v>2.292693114547673</v>
      </c>
      <c r="L55" s="104">
        <v>2.2809878900766711</v>
      </c>
      <c r="M55" s="104">
        <v>2.374288230961433</v>
      </c>
      <c r="N55" s="104">
        <v>2.2657321617047863</v>
      </c>
      <c r="O55" s="104">
        <v>2.098477260008746</v>
      </c>
      <c r="P55" s="104">
        <v>1.9723480778616258</v>
      </c>
      <c r="Q55" s="104">
        <v>1.7972850070128943</v>
      </c>
      <c r="R55" s="104">
        <v>1.6813723254767989</v>
      </c>
      <c r="S55" s="104">
        <v>1.6413593982869181</v>
      </c>
      <c r="T55" s="104">
        <v>1.6501287409455223</v>
      </c>
      <c r="U55" s="104">
        <v>1.5393400497001026</v>
      </c>
      <c r="V55" s="104">
        <v>1.3888108346242332</v>
      </c>
      <c r="W55" s="104">
        <v>1.4068049288136388</v>
      </c>
      <c r="X55" s="104">
        <v>1.3122081026299894</v>
      </c>
      <c r="Y55" s="104">
        <v>1.2474150391603458</v>
      </c>
      <c r="DA55" s="132" t="s">
        <v>1790</v>
      </c>
    </row>
    <row r="56" spans="1:105" ht="12" customHeight="1" x14ac:dyDescent="0.25">
      <c r="A56" s="108" t="s">
        <v>53</v>
      </c>
      <c r="B56" s="98">
        <v>0.75820502843159732</v>
      </c>
      <c r="C56" s="98">
        <v>0.7288534901419611</v>
      </c>
      <c r="D56" s="98">
        <v>0.85685151862307996</v>
      </c>
      <c r="E56" s="98">
        <v>1.2775940550714844</v>
      </c>
      <c r="F56" s="98">
        <v>1.3708271560997112</v>
      </c>
      <c r="G56" s="98">
        <v>1.0135783609910818</v>
      </c>
      <c r="H56" s="98">
        <v>1.0213660590293663</v>
      </c>
      <c r="I56" s="98">
        <v>0.70193682816540193</v>
      </c>
      <c r="J56" s="98">
        <v>0.73398917232834837</v>
      </c>
      <c r="K56" s="98">
        <v>0.80167678335028936</v>
      </c>
      <c r="L56" s="98">
        <v>0.76842164123088663</v>
      </c>
      <c r="M56" s="98">
        <v>0.82647431449421394</v>
      </c>
      <c r="N56" s="98">
        <v>0.76923841470300325</v>
      </c>
      <c r="O56" s="98">
        <v>0.71287298912334651</v>
      </c>
      <c r="P56" s="98">
        <v>0.71029041771810131</v>
      </c>
      <c r="Q56" s="98">
        <v>0.63919378383778114</v>
      </c>
      <c r="R56" s="98">
        <v>0.59324371247241381</v>
      </c>
      <c r="S56" s="98">
        <v>0.58329562738958951</v>
      </c>
      <c r="T56" s="98">
        <v>0.59578720500674309</v>
      </c>
      <c r="U56" s="98">
        <v>0.52111348155461723</v>
      </c>
      <c r="V56" s="98">
        <v>0.54283223929659219</v>
      </c>
      <c r="W56" s="98">
        <v>0.64287742680148607</v>
      </c>
      <c r="X56" s="98">
        <v>0.67689210307229009</v>
      </c>
      <c r="Y56" s="98">
        <v>0.74035762559763729</v>
      </c>
      <c r="DA56" s="63" t="s">
        <v>1791</v>
      </c>
    </row>
    <row r="57" spans="1:105" ht="12" customHeight="1" x14ac:dyDescent="0.25">
      <c r="A57" s="108" t="s">
        <v>52</v>
      </c>
      <c r="B57" s="98">
        <v>1.491831155470136</v>
      </c>
      <c r="C57" s="98">
        <v>1.4880919288967993</v>
      </c>
      <c r="D57" s="98">
        <v>1.4585828221818851</v>
      </c>
      <c r="E57" s="98">
        <v>1.5028617962369824</v>
      </c>
      <c r="F57" s="98">
        <v>1.4651816129629875</v>
      </c>
      <c r="G57" s="98">
        <v>1.3871413637100098</v>
      </c>
      <c r="H57" s="98">
        <v>1.3373858785569652</v>
      </c>
      <c r="I57" s="98">
        <v>1.2665908738533993</v>
      </c>
      <c r="J57" s="98">
        <v>1.2936484401475745</v>
      </c>
      <c r="K57" s="98">
        <v>1.4910163311973836</v>
      </c>
      <c r="L57" s="98">
        <v>1.5125662488457845</v>
      </c>
      <c r="M57" s="98">
        <v>1.5478139164672193</v>
      </c>
      <c r="N57" s="98">
        <v>1.4964937470017832</v>
      </c>
      <c r="O57" s="98">
        <v>1.3856042708853997</v>
      </c>
      <c r="P57" s="98">
        <v>1.2620576601435245</v>
      </c>
      <c r="Q57" s="98">
        <v>1.1580912231751133</v>
      </c>
      <c r="R57" s="98">
        <v>1.088128613004385</v>
      </c>
      <c r="S57" s="98">
        <v>1.0580637708973286</v>
      </c>
      <c r="T57" s="98">
        <v>1.0543415359387791</v>
      </c>
      <c r="U57" s="98">
        <v>1.0182265681454854</v>
      </c>
      <c r="V57" s="98">
        <v>0.84597859532764086</v>
      </c>
      <c r="W57" s="98">
        <v>0.76392750201215276</v>
      </c>
      <c r="X57" s="98">
        <v>0.63531599955769924</v>
      </c>
      <c r="Y57" s="98">
        <v>0.50705741356270861</v>
      </c>
      <c r="DA57" s="63" t="s">
        <v>1792</v>
      </c>
    </row>
    <row r="58" spans="1:105" ht="12" customHeight="1" x14ac:dyDescent="0.25">
      <c r="A58" s="121" t="s">
        <v>54</v>
      </c>
      <c r="B58" s="122">
        <v>10.84733449445455</v>
      </c>
      <c r="C58" s="122">
        <v>12.033044948203141</v>
      </c>
      <c r="D58" s="122">
        <v>11.947730469368832</v>
      </c>
      <c r="E58" s="122">
        <v>14.194854540251303</v>
      </c>
      <c r="F58" s="122">
        <v>12.78501888087521</v>
      </c>
      <c r="G58" s="122">
        <v>11.600518856989851</v>
      </c>
      <c r="H58" s="122">
        <v>10.034435421698214</v>
      </c>
      <c r="I58" s="122">
        <v>8.6440065061331737</v>
      </c>
      <c r="J58" s="122">
        <v>8.6685339240607888</v>
      </c>
      <c r="K58" s="122">
        <v>6.5886160377781735</v>
      </c>
      <c r="L58" s="122">
        <v>5.8980136659668965</v>
      </c>
      <c r="M58" s="122">
        <v>5.4615151465735288</v>
      </c>
      <c r="N58" s="122">
        <v>4.8065558487612137</v>
      </c>
      <c r="O58" s="122">
        <v>4.2516589254484956</v>
      </c>
      <c r="P58" s="122">
        <v>3.9705907762652934</v>
      </c>
      <c r="Q58" s="122">
        <v>3.5571361551033158</v>
      </c>
      <c r="R58" s="122">
        <v>3.2310338445142417</v>
      </c>
      <c r="S58" s="122">
        <v>3.0691101627291499</v>
      </c>
      <c r="T58" s="122">
        <v>3.0637763853176909</v>
      </c>
      <c r="U58" s="122">
        <v>3.0095415508281418</v>
      </c>
      <c r="V58" s="122">
        <v>3.8732426255777872</v>
      </c>
      <c r="W58" s="122">
        <v>4.0265148032726996</v>
      </c>
      <c r="X58" s="122">
        <v>3.25507214843027</v>
      </c>
      <c r="Y58" s="122">
        <v>3.2558885432140707</v>
      </c>
      <c r="DA58" s="130" t="s">
        <v>1793</v>
      </c>
    </row>
    <row r="59" spans="1:105" ht="12" customHeight="1" x14ac:dyDescent="0.25">
      <c r="A59" s="97" t="s">
        <v>50</v>
      </c>
      <c r="B59" s="98">
        <v>4.9625687119779345</v>
      </c>
      <c r="C59" s="98">
        <v>5.1023576341397314</v>
      </c>
      <c r="D59" s="98">
        <v>6.2600550496708136</v>
      </c>
      <c r="E59" s="98">
        <v>4.7269388118375817</v>
      </c>
      <c r="F59" s="98">
        <v>4.3139528352212428</v>
      </c>
      <c r="G59" s="98">
        <v>4.5264144442835246</v>
      </c>
      <c r="H59" s="98">
        <v>3.5191481781874212</v>
      </c>
      <c r="I59" s="98">
        <v>2.944525749294931</v>
      </c>
      <c r="J59" s="98">
        <v>2.6523014255016082</v>
      </c>
      <c r="K59" s="98">
        <v>2.7792857110943636</v>
      </c>
      <c r="L59" s="98">
        <v>2.5346590493873471</v>
      </c>
      <c r="M59" s="98">
        <v>2.2816748204034334</v>
      </c>
      <c r="N59" s="98">
        <v>2.0348904832680663</v>
      </c>
      <c r="O59" s="98">
        <v>1.7819457540140096</v>
      </c>
      <c r="P59" s="98">
        <v>1.64246515052595</v>
      </c>
      <c r="Q59" s="98">
        <v>1.4117811412219261</v>
      </c>
      <c r="R59" s="98">
        <v>1.2078956099665552</v>
      </c>
      <c r="S59" s="98">
        <v>1.0703811375374417</v>
      </c>
      <c r="T59" s="98">
        <v>1.0025815963237372</v>
      </c>
      <c r="U59" s="98">
        <v>0.94729694878573856</v>
      </c>
      <c r="V59" s="98">
        <v>1.2335412340026182</v>
      </c>
      <c r="W59" s="98">
        <v>1.2176800057295722</v>
      </c>
      <c r="X59" s="98">
        <v>0.92412881309809403</v>
      </c>
      <c r="Y59" s="98">
        <v>0.82782013150376188</v>
      </c>
      <c r="DA59" s="63" t="s">
        <v>1794</v>
      </c>
    </row>
    <row r="60" spans="1:105" ht="12" customHeight="1" x14ac:dyDescent="0.25">
      <c r="A60" s="109" t="s">
        <v>120</v>
      </c>
      <c r="B60" s="33">
        <v>5.8847657824766149</v>
      </c>
      <c r="C60" s="33">
        <v>6.9306873140634107</v>
      </c>
      <c r="D60" s="33">
        <v>5.687675419698019</v>
      </c>
      <c r="E60" s="33">
        <v>9.4679157284137219</v>
      </c>
      <c r="F60" s="33">
        <v>8.4710660456539664</v>
      </c>
      <c r="G60" s="33">
        <v>7.0741044127063253</v>
      </c>
      <c r="H60" s="33">
        <v>6.5152872435107927</v>
      </c>
      <c r="I60" s="33">
        <v>5.6994807568382422</v>
      </c>
      <c r="J60" s="33">
        <v>6.0162324985591802</v>
      </c>
      <c r="K60" s="33">
        <v>3.8093303266838103</v>
      </c>
      <c r="L60" s="33">
        <v>3.3633546165795494</v>
      </c>
      <c r="M60" s="33">
        <v>3.1798403261700949</v>
      </c>
      <c r="N60" s="33">
        <v>2.7716653654931469</v>
      </c>
      <c r="O60" s="33">
        <v>2.4697131714344862</v>
      </c>
      <c r="P60" s="33">
        <v>2.3281256257393435</v>
      </c>
      <c r="Q60" s="33">
        <v>2.1453550138813897</v>
      </c>
      <c r="R60" s="33">
        <v>2.0231382345476865</v>
      </c>
      <c r="S60" s="33">
        <v>1.9987290251917083</v>
      </c>
      <c r="T60" s="33">
        <v>2.0611947889939537</v>
      </c>
      <c r="U60" s="33">
        <v>2.0622446020424032</v>
      </c>
      <c r="V60" s="33">
        <v>2.6397013915751688</v>
      </c>
      <c r="W60" s="33">
        <v>2.8088347975431276</v>
      </c>
      <c r="X60" s="33">
        <v>2.3309433353321758</v>
      </c>
      <c r="Y60" s="33">
        <v>2.4280684117103086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31.070025564514051</v>
      </c>
      <c r="C62" s="117">
        <f t="shared" si="21"/>
        <v>33.103496460986939</v>
      </c>
      <c r="D62" s="117">
        <f t="shared" si="21"/>
        <v>37.290202310261087</v>
      </c>
      <c r="E62" s="117">
        <f t="shared" si="21"/>
        <v>47.965565987492525</v>
      </c>
      <c r="F62" s="117">
        <f t="shared" si="21"/>
        <v>55.058641814867464</v>
      </c>
      <c r="G62" s="117">
        <f t="shared" si="21"/>
        <v>55.727442381115445</v>
      </c>
      <c r="H62" s="117">
        <f t="shared" si="21"/>
        <v>53.610944650838263</v>
      </c>
      <c r="I62" s="117">
        <f t="shared" si="21"/>
        <v>49.412039291216495</v>
      </c>
      <c r="J62" s="117">
        <f t="shared" si="21"/>
        <v>59.976615548303485</v>
      </c>
      <c r="K62" s="117">
        <f t="shared" si="21"/>
        <v>63.03936737255394</v>
      </c>
      <c r="L62" s="117">
        <f t="shared" si="21"/>
        <v>68.589598493214169</v>
      </c>
      <c r="M62" s="117">
        <f t="shared" si="21"/>
        <v>69.456927093878662</v>
      </c>
      <c r="N62" s="117">
        <f t="shared" si="21"/>
        <v>73.817296176998099</v>
      </c>
      <c r="O62" s="117">
        <f t="shared" si="21"/>
        <v>73.104588359229396</v>
      </c>
      <c r="P62" s="117">
        <f t="shared" si="21"/>
        <v>56.411061657037727</v>
      </c>
      <c r="Q62" s="117">
        <f t="shared" si="21"/>
        <v>68.547066050917024</v>
      </c>
      <c r="R62" s="117">
        <f t="shared" ref="R62:V62" si="22">R63+R66+R68+R77</f>
        <v>77.273700286780652</v>
      </c>
      <c r="S62" s="117">
        <f t="shared" si="22"/>
        <v>84.298054777214915</v>
      </c>
      <c r="T62" s="117">
        <f t="shared" si="22"/>
        <v>80.499746914434269</v>
      </c>
      <c r="U62" s="117">
        <f t="shared" si="22"/>
        <v>79.667121977861726</v>
      </c>
      <c r="V62" s="117">
        <f t="shared" si="22"/>
        <v>79.154828875799566</v>
      </c>
      <c r="W62" s="117">
        <f t="shared" ref="W62:Y62" si="23">W63+W66+W68+W77</f>
        <v>86.995481964180357</v>
      </c>
      <c r="X62" s="117">
        <f t="shared" si="23"/>
        <v>79.924401157073532</v>
      </c>
      <c r="Y62" s="117">
        <f t="shared" si="23"/>
        <v>67.070537948147589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24.17472920448472</v>
      </c>
      <c r="C63" s="122">
        <f t="shared" si="24"/>
        <v>26.287284441753499</v>
      </c>
      <c r="D63" s="122">
        <f t="shared" si="24"/>
        <v>28.948916232803477</v>
      </c>
      <c r="E63" s="122">
        <f t="shared" si="24"/>
        <v>37.068906045152652</v>
      </c>
      <c r="F63" s="122">
        <f t="shared" si="24"/>
        <v>42.46488765207512</v>
      </c>
      <c r="G63" s="122">
        <f t="shared" si="24"/>
        <v>44.142732146519968</v>
      </c>
      <c r="H63" s="122">
        <f t="shared" si="24"/>
        <v>40.988930834134642</v>
      </c>
      <c r="I63" s="122">
        <f t="shared" si="24"/>
        <v>38.200234361249692</v>
      </c>
      <c r="J63" s="122">
        <f t="shared" si="24"/>
        <v>46.348954512302868</v>
      </c>
      <c r="K63" s="122">
        <f t="shared" si="24"/>
        <v>48.713331219132222</v>
      </c>
      <c r="L63" s="122">
        <f t="shared" si="24"/>
        <v>53.642370924209068</v>
      </c>
      <c r="M63" s="122">
        <f t="shared" si="24"/>
        <v>53.587812712945869</v>
      </c>
      <c r="N63" s="122">
        <f t="shared" si="24"/>
        <v>56.210454654103344</v>
      </c>
      <c r="O63" s="122">
        <f t="shared" si="24"/>
        <v>55.765346664895951</v>
      </c>
      <c r="P63" s="122">
        <f t="shared" si="24"/>
        <v>41.705360526441083</v>
      </c>
      <c r="Q63" s="122">
        <f t="shared" si="24"/>
        <v>51.232772222758811</v>
      </c>
      <c r="R63" s="122">
        <f t="shared" ref="R63:V63" si="25">SUM(R64:R65)</f>
        <v>59.344512114167529</v>
      </c>
      <c r="S63" s="122">
        <f t="shared" si="25"/>
        <v>63.528695878686101</v>
      </c>
      <c r="T63" s="122">
        <f t="shared" si="25"/>
        <v>60.232240372959843</v>
      </c>
      <c r="U63" s="122">
        <f t="shared" si="25"/>
        <v>58.705203316967882</v>
      </c>
      <c r="V63" s="122">
        <f t="shared" si="25"/>
        <v>59.076792560832139</v>
      </c>
      <c r="W63" s="122">
        <f t="shared" ref="W63:Y63" si="26">SUM(W64:W65)</f>
        <v>66.00732561075678</v>
      </c>
      <c r="X63" s="122">
        <f t="shared" si="26"/>
        <v>59.170043192470096</v>
      </c>
      <c r="Y63" s="122">
        <f t="shared" si="26"/>
        <v>50.557156073797145</v>
      </c>
      <c r="DA63" s="130" t="s">
        <v>1797</v>
      </c>
    </row>
    <row r="64" spans="1:105" ht="12" customHeight="1" x14ac:dyDescent="0.25">
      <c r="A64" s="97" t="s">
        <v>212</v>
      </c>
      <c r="B64" s="98">
        <v>23.588777992124704</v>
      </c>
      <c r="C64" s="98">
        <v>25.667380516921046</v>
      </c>
      <c r="D64" s="98">
        <v>28.274872873033143</v>
      </c>
      <c r="E64" s="98">
        <v>36.212158291006034</v>
      </c>
      <c r="F64" s="98">
        <v>41.492927227164451</v>
      </c>
      <c r="G64" s="98">
        <v>43.169601797916151</v>
      </c>
      <c r="H64" s="98">
        <v>40.092316770352788</v>
      </c>
      <c r="I64" s="98">
        <v>37.391732346066696</v>
      </c>
      <c r="J64" s="98">
        <v>45.367044882816387</v>
      </c>
      <c r="K64" s="98">
        <v>47.690725394937665</v>
      </c>
      <c r="L64" s="98">
        <v>52.529317153793635</v>
      </c>
      <c r="M64" s="98">
        <v>52.490311621766395</v>
      </c>
      <c r="N64" s="98">
        <v>55.07620295379693</v>
      </c>
      <c r="O64" s="98">
        <v>54.651022741223613</v>
      </c>
      <c r="P64" s="98">
        <v>40.883059003546393</v>
      </c>
      <c r="Q64" s="98">
        <v>50.224168662953481</v>
      </c>
      <c r="R64" s="98">
        <v>58.182345080423573</v>
      </c>
      <c r="S64" s="98">
        <v>62.292258655229219</v>
      </c>
      <c r="T64" s="98">
        <v>59.069150467406722</v>
      </c>
      <c r="U64" s="98">
        <v>57.579390616569285</v>
      </c>
      <c r="V64" s="98">
        <v>57.951755878883191</v>
      </c>
      <c r="W64" s="98">
        <v>64.748376129033289</v>
      </c>
      <c r="X64" s="98">
        <v>58.048783315934863</v>
      </c>
      <c r="Y64" s="98">
        <v>49.603791807958395</v>
      </c>
      <c r="DA64" s="63" t="s">
        <v>1798</v>
      </c>
    </row>
    <row r="65" spans="1:105" ht="12" customHeight="1" x14ac:dyDescent="0.25">
      <c r="A65" s="97" t="s">
        <v>53</v>
      </c>
      <c r="B65" s="98">
        <v>0.58595121236001668</v>
      </c>
      <c r="C65" s="98">
        <v>0.61990392483245493</v>
      </c>
      <c r="D65" s="98">
        <v>0.67404335977033325</v>
      </c>
      <c r="E65" s="98">
        <v>0.85674775414661664</v>
      </c>
      <c r="F65" s="98">
        <v>0.97196042491067214</v>
      </c>
      <c r="G65" s="98">
        <v>0.97313034860382008</v>
      </c>
      <c r="H65" s="98">
        <v>0.89661406378185182</v>
      </c>
      <c r="I65" s="98">
        <v>0.80850201518299603</v>
      </c>
      <c r="J65" s="98">
        <v>0.98190962948648408</v>
      </c>
      <c r="K65" s="98">
        <v>1.0226058241945544</v>
      </c>
      <c r="L65" s="98">
        <v>1.113053770415434</v>
      </c>
      <c r="M65" s="98">
        <v>1.0975010911794747</v>
      </c>
      <c r="N65" s="98">
        <v>1.134251700306411</v>
      </c>
      <c r="O65" s="98">
        <v>1.114323923672339</v>
      </c>
      <c r="P65" s="98">
        <v>0.82230152289468772</v>
      </c>
      <c r="Q65" s="98">
        <v>1.0086035598053267</v>
      </c>
      <c r="R65" s="98">
        <v>1.1621670337439589</v>
      </c>
      <c r="S65" s="98">
        <v>1.2364372234568826</v>
      </c>
      <c r="T65" s="98">
        <v>1.163089905553125</v>
      </c>
      <c r="U65" s="98">
        <v>1.1258127003985969</v>
      </c>
      <c r="V65" s="98">
        <v>1.1250366819489472</v>
      </c>
      <c r="W65" s="98">
        <v>1.2589494817234972</v>
      </c>
      <c r="X65" s="98">
        <v>1.1212598765352373</v>
      </c>
      <c r="Y65" s="98">
        <v>0.95336426583875333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4.7430201784237479E-2</v>
      </c>
      <c r="C66" s="122">
        <f t="shared" si="27"/>
        <v>6.3706057986334705E-2</v>
      </c>
      <c r="D66" s="122">
        <f t="shared" si="27"/>
        <v>9.9960354454006584E-2</v>
      </c>
      <c r="E66" s="122">
        <f t="shared" si="27"/>
        <v>0.29410965348144913</v>
      </c>
      <c r="F66" s="122">
        <f t="shared" si="27"/>
        <v>0.21229295606629375</v>
      </c>
      <c r="G66" s="122">
        <f t="shared" si="27"/>
        <v>0.29428634247318036</v>
      </c>
      <c r="H66" s="122">
        <f t="shared" si="27"/>
        <v>0.44830310552634761</v>
      </c>
      <c r="I66" s="122">
        <f t="shared" si="27"/>
        <v>0.48232569817944904</v>
      </c>
      <c r="J66" s="122">
        <f t="shared" si="27"/>
        <v>0.57003527733797277</v>
      </c>
      <c r="K66" s="122">
        <f t="shared" si="27"/>
        <v>0.67555194200432611</v>
      </c>
      <c r="L66" s="122">
        <f t="shared" si="27"/>
        <v>0.92290340687038419</v>
      </c>
      <c r="M66" s="122">
        <f t="shared" si="27"/>
        <v>1.0707161694998117</v>
      </c>
      <c r="N66" s="122">
        <f t="shared" si="27"/>
        <v>2.0012241385925558</v>
      </c>
      <c r="O66" s="122">
        <f t="shared" si="27"/>
        <v>2.0421818165502144</v>
      </c>
      <c r="P66" s="122">
        <f t="shared" si="27"/>
        <v>0.77638071506235173</v>
      </c>
      <c r="Q66" s="122">
        <f t="shared" si="27"/>
        <v>2.4354233085425148</v>
      </c>
      <c r="R66" s="122">
        <f t="shared" si="27"/>
        <v>1.6871267195081436</v>
      </c>
      <c r="S66" s="122">
        <f t="shared" si="27"/>
        <v>3.310292552377871</v>
      </c>
      <c r="T66" s="122">
        <f t="shared" si="27"/>
        <v>2.7815115961745933</v>
      </c>
      <c r="U66" s="122">
        <f t="shared" si="27"/>
        <v>3.9732137305530513</v>
      </c>
      <c r="V66" s="122">
        <f t="shared" si="27"/>
        <v>2.0327063877421114</v>
      </c>
      <c r="W66" s="122">
        <f t="shared" si="27"/>
        <v>3.4714522697307544</v>
      </c>
      <c r="X66" s="122">
        <f t="shared" si="27"/>
        <v>4.191353165187329</v>
      </c>
      <c r="Y66" s="122">
        <f t="shared" si="27"/>
        <v>2.7014330853150632</v>
      </c>
      <c r="DA66" s="130" t="s">
        <v>1800</v>
      </c>
    </row>
    <row r="67" spans="1:105" ht="12" customHeight="1" x14ac:dyDescent="0.25">
      <c r="A67" s="97" t="s">
        <v>53</v>
      </c>
      <c r="B67" s="98">
        <v>4.7430201784237479E-2</v>
      </c>
      <c r="C67" s="98">
        <v>6.3706057986334705E-2</v>
      </c>
      <c r="D67" s="98">
        <v>9.9960354454006584E-2</v>
      </c>
      <c r="E67" s="98">
        <v>0.29410965348144913</v>
      </c>
      <c r="F67" s="98">
        <v>0.21229295606629375</v>
      </c>
      <c r="G67" s="98">
        <v>0.29428634247318036</v>
      </c>
      <c r="H67" s="98">
        <v>0.44830310552634761</v>
      </c>
      <c r="I67" s="98">
        <v>0.48232569817944904</v>
      </c>
      <c r="J67" s="98">
        <v>0.57003527733797277</v>
      </c>
      <c r="K67" s="98">
        <v>0.67555194200432611</v>
      </c>
      <c r="L67" s="98">
        <v>0.92290340687038419</v>
      </c>
      <c r="M67" s="98">
        <v>1.0707161694998117</v>
      </c>
      <c r="N67" s="98">
        <v>2.0012241385925558</v>
      </c>
      <c r="O67" s="98">
        <v>2.0421818165502144</v>
      </c>
      <c r="P67" s="98">
        <v>0.77638071506235173</v>
      </c>
      <c r="Q67" s="98">
        <v>2.4354233085425148</v>
      </c>
      <c r="R67" s="98">
        <v>1.6871267195081436</v>
      </c>
      <c r="S67" s="98">
        <v>3.310292552377871</v>
      </c>
      <c r="T67" s="98">
        <v>2.7815115961745933</v>
      </c>
      <c r="U67" s="98">
        <v>3.9732137305530513</v>
      </c>
      <c r="V67" s="98">
        <v>2.0327063877421114</v>
      </c>
      <c r="W67" s="98">
        <v>3.4714522697307544</v>
      </c>
      <c r="X67" s="98">
        <v>4.191353165187329</v>
      </c>
      <c r="Y67" s="98">
        <v>2.7014330853150632</v>
      </c>
      <c r="DA67" s="63" t="s">
        <v>1801</v>
      </c>
    </row>
    <row r="68" spans="1:105" ht="12" customHeight="1" x14ac:dyDescent="0.25">
      <c r="A68" s="121" t="s">
        <v>55</v>
      </c>
      <c r="B68" s="122">
        <v>5.0760232184755987</v>
      </c>
      <c r="C68" s="122">
        <v>4.7912193902651863</v>
      </c>
      <c r="D68" s="122">
        <v>6.0192297363076444</v>
      </c>
      <c r="E68" s="122">
        <v>7.5636280882232949</v>
      </c>
      <c r="F68" s="122">
        <v>9.1466019345530789</v>
      </c>
      <c r="G68" s="122">
        <v>8.1580816099828315</v>
      </c>
      <c r="H68" s="122">
        <v>9.1611812538729858</v>
      </c>
      <c r="I68" s="122">
        <v>7.9577681279423258</v>
      </c>
      <c r="J68" s="122">
        <v>9.7642557021664356</v>
      </c>
      <c r="K68" s="122">
        <v>10.821932070318141</v>
      </c>
      <c r="L68" s="122">
        <v>11.275226538430138</v>
      </c>
      <c r="M68" s="122">
        <v>11.88732812874472</v>
      </c>
      <c r="N68" s="122">
        <v>12.519118545714043</v>
      </c>
      <c r="O68" s="122">
        <v>12.269120813493853</v>
      </c>
      <c r="P68" s="122">
        <v>11.063977079675757</v>
      </c>
      <c r="Q68" s="122">
        <v>11.746958434822282</v>
      </c>
      <c r="R68" s="122">
        <v>12.870252257048143</v>
      </c>
      <c r="S68" s="122">
        <v>13.99899943404362</v>
      </c>
      <c r="T68" s="122">
        <v>14.026693883953875</v>
      </c>
      <c r="U68" s="122">
        <v>13.599615597983096</v>
      </c>
      <c r="V68" s="122">
        <v>13.428371160513189</v>
      </c>
      <c r="W68" s="122">
        <v>13.150945068206903</v>
      </c>
      <c r="X68" s="122">
        <v>13.032867005173381</v>
      </c>
      <c r="Y68" s="122">
        <v>10.798342312841516</v>
      </c>
      <c r="DA68" s="130" t="s">
        <v>1802</v>
      </c>
    </row>
    <row r="69" spans="1:105" ht="12" customHeight="1" x14ac:dyDescent="0.25">
      <c r="A69" s="97" t="s">
        <v>134</v>
      </c>
      <c r="B69" s="98">
        <v>4.8875335507439548</v>
      </c>
      <c r="C69" s="98">
        <v>4.6050208050155952</v>
      </c>
      <c r="D69" s="98">
        <v>5.796224622391339</v>
      </c>
      <c r="E69" s="98">
        <v>7.2862574883941384</v>
      </c>
      <c r="F69" s="98">
        <v>8.8272272406291066</v>
      </c>
      <c r="G69" s="98">
        <v>7.8554413622645178</v>
      </c>
      <c r="H69" s="98">
        <v>8.8293603375934566</v>
      </c>
      <c r="I69" s="98">
        <v>7.643919340582185</v>
      </c>
      <c r="J69" s="98">
        <v>9.4010632506362928</v>
      </c>
      <c r="K69" s="98">
        <v>10.42689547947943</v>
      </c>
      <c r="L69" s="98">
        <v>10.86670019772234</v>
      </c>
      <c r="M69" s="98">
        <v>11.442950182630993</v>
      </c>
      <c r="N69" s="98">
        <v>12.062150753898495</v>
      </c>
      <c r="O69" s="98">
        <v>11.800896811709141</v>
      </c>
      <c r="P69" s="98">
        <v>10.58059436271048</v>
      </c>
      <c r="Q69" s="98">
        <v>11.201479313077513</v>
      </c>
      <c r="R69" s="98">
        <v>12.234095467420833</v>
      </c>
      <c r="S69" s="98">
        <v>13.292101034744624</v>
      </c>
      <c r="T69" s="98">
        <v>13.35079296633741</v>
      </c>
      <c r="U69" s="98">
        <v>13.043398496276652</v>
      </c>
      <c r="V69" s="98">
        <v>13.002975862912042</v>
      </c>
      <c r="W69" s="98">
        <v>12.751579627105128</v>
      </c>
      <c r="X69" s="98">
        <v>12.639868251951592</v>
      </c>
      <c r="Y69" s="98">
        <v>10.451483886128827</v>
      </c>
      <c r="DA69" s="63" t="s">
        <v>1803</v>
      </c>
    </row>
    <row r="70" spans="1:105" ht="12" customHeight="1" x14ac:dyDescent="0.25">
      <c r="A70" s="97" t="s">
        <v>133</v>
      </c>
      <c r="B70" s="98">
        <v>1.2760833488723018E-2</v>
      </c>
      <c r="C70" s="98">
        <v>1.1743773683760271E-2</v>
      </c>
      <c r="D70" s="98">
        <v>1.5235290666600459E-2</v>
      </c>
      <c r="E70" s="98">
        <v>1.9553231723185766E-2</v>
      </c>
      <c r="F70" s="98">
        <v>2.4873331050407895E-2</v>
      </c>
      <c r="G70" s="98">
        <v>2.1390276060240965E-2</v>
      </c>
      <c r="H70" s="98">
        <v>2.3930646219149289E-2</v>
      </c>
      <c r="I70" s="98">
        <v>1.9522041069242584E-2</v>
      </c>
      <c r="J70" s="98">
        <v>2.503643587800624E-2</v>
      </c>
      <c r="K70" s="98">
        <v>3.441329202267758E-2</v>
      </c>
      <c r="L70" s="98">
        <v>3.7934679523054987E-2</v>
      </c>
      <c r="M70" s="98">
        <v>4.2317990344037659E-2</v>
      </c>
      <c r="N70" s="98">
        <v>5.2506589324080387E-2</v>
      </c>
      <c r="O70" s="98">
        <v>5.1705061619076946E-2</v>
      </c>
      <c r="P70" s="98">
        <v>4.5070855716350125E-2</v>
      </c>
      <c r="Q70" s="98">
        <v>4.5216280075551736E-2</v>
      </c>
      <c r="R70" s="98">
        <v>5.1090001827722969E-2</v>
      </c>
      <c r="S70" s="98">
        <v>5.6224248236120961E-2</v>
      </c>
      <c r="T70" s="98">
        <v>5.5926031339918865E-2</v>
      </c>
      <c r="U70" s="98">
        <v>5.3600655179917842E-2</v>
      </c>
      <c r="V70" s="98">
        <v>4.9700503783427941E-2</v>
      </c>
      <c r="W70" s="98">
        <v>4.7349950542543845E-2</v>
      </c>
      <c r="X70" s="98">
        <v>4.4123674594372921E-2</v>
      </c>
      <c r="Y70" s="98">
        <v>3.5132562417116014E-2</v>
      </c>
      <c r="DA70" s="63" t="s">
        <v>1804</v>
      </c>
    </row>
    <row r="71" spans="1:105" ht="12" customHeight="1" x14ac:dyDescent="0.25">
      <c r="A71" s="100" t="s">
        <v>212</v>
      </c>
      <c r="B71" s="101">
        <v>4.3062676392960336E-3</v>
      </c>
      <c r="C71" s="101">
        <v>3.8649219937301137E-3</v>
      </c>
      <c r="D71" s="101">
        <v>5.6463400439442438E-3</v>
      </c>
      <c r="E71" s="101">
        <v>8.9866045987444711E-3</v>
      </c>
      <c r="F71" s="101">
        <v>1.2028218881602338E-2</v>
      </c>
      <c r="G71" s="101">
        <v>9.0330942250811345E-3</v>
      </c>
      <c r="H71" s="101">
        <v>1.0366649384571026E-2</v>
      </c>
      <c r="I71" s="101">
        <v>6.9594035853475312E-3</v>
      </c>
      <c r="J71" s="101">
        <v>9.0521945496710703E-3</v>
      </c>
      <c r="K71" s="101">
        <v>1.2031294333817088E-2</v>
      </c>
      <c r="L71" s="101">
        <v>1.27985253689929E-2</v>
      </c>
      <c r="M71" s="101">
        <v>1.472463495619844E-2</v>
      </c>
      <c r="N71" s="101">
        <v>1.7873248651591386E-2</v>
      </c>
      <c r="O71" s="101">
        <v>1.7598645463845763E-2</v>
      </c>
      <c r="P71" s="101">
        <v>1.62196163881346E-2</v>
      </c>
      <c r="Q71" s="101">
        <v>1.6070878009280122E-2</v>
      </c>
      <c r="R71" s="101">
        <v>1.803602534083041E-2</v>
      </c>
      <c r="S71" s="101">
        <v>1.9984138403380289E-2</v>
      </c>
      <c r="T71" s="101">
        <v>2.0185665874181968E-2</v>
      </c>
      <c r="U71" s="101">
        <v>1.8158217402130115E-2</v>
      </c>
      <c r="V71" s="101">
        <v>1.9444780391299338E-2</v>
      </c>
      <c r="W71" s="101">
        <v>2.1651138729424799E-2</v>
      </c>
      <c r="X71" s="101">
        <v>2.2764279856359183E-2</v>
      </c>
      <c r="Y71" s="101">
        <v>2.0847498604073995E-2</v>
      </c>
      <c r="DA71" s="131" t="s">
        <v>1805</v>
      </c>
    </row>
    <row r="72" spans="1:105" ht="12" customHeight="1" x14ac:dyDescent="0.25">
      <c r="A72" s="103" t="s">
        <v>52</v>
      </c>
      <c r="B72" s="104">
        <v>8.4545658494269843E-3</v>
      </c>
      <c r="C72" s="104">
        <v>7.8788516900301572E-3</v>
      </c>
      <c r="D72" s="104">
        <v>9.5889506226562154E-3</v>
      </c>
      <c r="E72" s="104">
        <v>1.0566627124441296E-2</v>
      </c>
      <c r="F72" s="104">
        <v>1.2845112168805557E-2</v>
      </c>
      <c r="G72" s="104">
        <v>1.2357181835159832E-2</v>
      </c>
      <c r="H72" s="104">
        <v>1.3563996834578261E-2</v>
      </c>
      <c r="I72" s="104">
        <v>1.2562637483895052E-2</v>
      </c>
      <c r="J72" s="104">
        <v>1.5984241328335171E-2</v>
      </c>
      <c r="K72" s="104">
        <v>2.238199768886049E-2</v>
      </c>
      <c r="L72" s="104">
        <v>2.5136154154062087E-2</v>
      </c>
      <c r="M72" s="104">
        <v>2.7593355387839223E-2</v>
      </c>
      <c r="N72" s="104">
        <v>3.4633340672489001E-2</v>
      </c>
      <c r="O72" s="104">
        <v>3.4106416155231183E-2</v>
      </c>
      <c r="P72" s="104">
        <v>2.8851239328215521E-2</v>
      </c>
      <c r="Q72" s="104">
        <v>2.9145402066271614E-2</v>
      </c>
      <c r="R72" s="104">
        <v>3.305397648689256E-2</v>
      </c>
      <c r="S72" s="104">
        <v>3.6240109832740668E-2</v>
      </c>
      <c r="T72" s="104">
        <v>3.5740365465736897E-2</v>
      </c>
      <c r="U72" s="104">
        <v>3.5442437777787723E-2</v>
      </c>
      <c r="V72" s="104">
        <v>3.0255723392128599E-2</v>
      </c>
      <c r="W72" s="104">
        <v>2.5698811813119046E-2</v>
      </c>
      <c r="X72" s="104">
        <v>2.1359394738013737E-2</v>
      </c>
      <c r="Y72" s="104">
        <v>1.4285063813042016E-2</v>
      </c>
      <c r="DA72" s="132" t="s">
        <v>1806</v>
      </c>
    </row>
    <row r="73" spans="1:105" ht="12" customHeight="1" x14ac:dyDescent="0.25">
      <c r="A73" s="106" t="s">
        <v>122</v>
      </c>
      <c r="B73" s="101">
        <v>0.13749275406487918</v>
      </c>
      <c r="C73" s="101">
        <v>0.1353330572413724</v>
      </c>
      <c r="D73" s="101">
        <v>0.15990284795381918</v>
      </c>
      <c r="E73" s="101">
        <v>0.19679698053760442</v>
      </c>
      <c r="F73" s="101">
        <v>0.22507466124369754</v>
      </c>
      <c r="G73" s="101">
        <v>0.21485608402180506</v>
      </c>
      <c r="H73" s="101">
        <v>0.23639134402798792</v>
      </c>
      <c r="I73" s="101">
        <v>0.22532713158478704</v>
      </c>
      <c r="J73" s="101">
        <v>0.25951453161654248</v>
      </c>
      <c r="K73" s="101">
        <v>0.26187381127033305</v>
      </c>
      <c r="L73" s="101">
        <v>0.26553064320621644</v>
      </c>
      <c r="M73" s="101">
        <v>0.27917194237298609</v>
      </c>
      <c r="N73" s="101">
        <v>0.27156839687680528</v>
      </c>
      <c r="O73" s="101">
        <v>0.27788348106842065</v>
      </c>
      <c r="P73" s="101">
        <v>0.28989099344744013</v>
      </c>
      <c r="Q73" s="101">
        <v>0.33779608983907344</v>
      </c>
      <c r="R73" s="101">
        <v>0.39519746804165234</v>
      </c>
      <c r="S73" s="101">
        <v>0.43744893817459013</v>
      </c>
      <c r="T73" s="101">
        <v>0.41612912183909895</v>
      </c>
      <c r="U73" s="101">
        <v>0.33976131627515499</v>
      </c>
      <c r="V73" s="101">
        <v>0.25214457955830782</v>
      </c>
      <c r="W73" s="101">
        <v>0.23597076520835344</v>
      </c>
      <c r="X73" s="101">
        <v>0.24238996603662707</v>
      </c>
      <c r="Y73" s="101">
        <v>0.22209999912152811</v>
      </c>
      <c r="DA73" s="131" t="s">
        <v>1807</v>
      </c>
    </row>
    <row r="74" spans="1:105" ht="12" customHeight="1" x14ac:dyDescent="0.25">
      <c r="A74" s="107" t="s">
        <v>121</v>
      </c>
      <c r="B74" s="104">
        <v>3.82360801780426E-2</v>
      </c>
      <c r="C74" s="104">
        <v>3.9121754324457476E-2</v>
      </c>
      <c r="D74" s="104">
        <v>4.7866975295885995E-2</v>
      </c>
      <c r="E74" s="104">
        <v>6.1020387568365586E-2</v>
      </c>
      <c r="F74" s="104">
        <v>6.9426701629867735E-2</v>
      </c>
      <c r="G74" s="104">
        <v>6.639388763626855E-2</v>
      </c>
      <c r="H74" s="104">
        <v>7.1498926032391552E-2</v>
      </c>
      <c r="I74" s="104">
        <v>6.8999614706111365E-2</v>
      </c>
      <c r="J74" s="104">
        <v>7.8641484035594789E-2</v>
      </c>
      <c r="K74" s="104">
        <v>9.8749487545701342E-2</v>
      </c>
      <c r="L74" s="104">
        <v>0.10506101797852675</v>
      </c>
      <c r="M74" s="104">
        <v>0.12288801339670172</v>
      </c>
      <c r="N74" s="104">
        <v>0.13289280561466268</v>
      </c>
      <c r="O74" s="104">
        <v>0.13863545909721653</v>
      </c>
      <c r="P74" s="104">
        <v>0.14842086780148805</v>
      </c>
      <c r="Q74" s="104">
        <v>0.16246675183014334</v>
      </c>
      <c r="R74" s="104">
        <v>0.18986931975793553</v>
      </c>
      <c r="S74" s="104">
        <v>0.21322521288828372</v>
      </c>
      <c r="T74" s="104">
        <v>0.20384576443744812</v>
      </c>
      <c r="U74" s="104">
        <v>0.16285513025137155</v>
      </c>
      <c r="V74" s="104">
        <v>0.1235502142594124</v>
      </c>
      <c r="W74" s="104">
        <v>0.11604472535087829</v>
      </c>
      <c r="X74" s="104">
        <v>0.10648511259078891</v>
      </c>
      <c r="Y74" s="104">
        <v>8.9625865174043556E-2</v>
      </c>
      <c r="DA74" s="132" t="s">
        <v>1808</v>
      </c>
    </row>
    <row r="75" spans="1:105" ht="12" customHeight="1" x14ac:dyDescent="0.25">
      <c r="A75" s="108" t="s">
        <v>53</v>
      </c>
      <c r="B75" s="98">
        <v>1.2884587575046642E-2</v>
      </c>
      <c r="C75" s="98">
        <v>1.28618534921895E-2</v>
      </c>
      <c r="D75" s="98">
        <v>1.7713691876883222E-2</v>
      </c>
      <c r="E75" s="98">
        <v>2.8038310465823287E-2</v>
      </c>
      <c r="F75" s="98">
        <v>3.3558432184999598E-2</v>
      </c>
      <c r="G75" s="98">
        <v>2.8031347065544665E-2</v>
      </c>
      <c r="H75" s="98">
        <v>3.0959837337224499E-2</v>
      </c>
      <c r="I75" s="98">
        <v>2.4603855278120972E-2</v>
      </c>
      <c r="J75" s="98">
        <v>2.8467610495484762E-2</v>
      </c>
      <c r="K75" s="98">
        <v>3.4529336277413579E-2</v>
      </c>
      <c r="L75" s="98">
        <v>3.5393068159486632E-2</v>
      </c>
      <c r="M75" s="98">
        <v>4.2776519424715366E-2</v>
      </c>
      <c r="N75" s="98">
        <v>4.5118418162692381E-2</v>
      </c>
      <c r="O75" s="98">
        <v>4.7095804185511292E-2</v>
      </c>
      <c r="P75" s="98">
        <v>5.3449957120701552E-2</v>
      </c>
      <c r="Q75" s="98">
        <v>5.77803394814599E-2</v>
      </c>
      <c r="R75" s="98">
        <v>6.6992169688452299E-2</v>
      </c>
      <c r="S75" s="98">
        <v>7.5774589317098004E-2</v>
      </c>
      <c r="T75" s="98">
        <v>7.3599529074961936E-2</v>
      </c>
      <c r="U75" s="98">
        <v>5.5131420722053376E-2</v>
      </c>
      <c r="V75" s="98">
        <v>4.8290982328170529E-2</v>
      </c>
      <c r="W75" s="98">
        <v>5.3029764752367078E-2</v>
      </c>
      <c r="X75" s="98">
        <v>5.4929497587314587E-2</v>
      </c>
      <c r="Y75" s="98">
        <v>5.3194158038252927E-2</v>
      </c>
      <c r="DA75" s="63" t="s">
        <v>1809</v>
      </c>
    </row>
    <row r="76" spans="1:105" ht="12" customHeight="1" x14ac:dyDescent="0.25">
      <c r="A76" s="108" t="s">
        <v>52</v>
      </c>
      <c r="B76" s="98">
        <v>2.5351492602995958E-2</v>
      </c>
      <c r="C76" s="98">
        <v>2.6259900832267976E-2</v>
      </c>
      <c r="D76" s="98">
        <v>3.0153283419002773E-2</v>
      </c>
      <c r="E76" s="98">
        <v>3.29820771025423E-2</v>
      </c>
      <c r="F76" s="98">
        <v>3.5868269444868137E-2</v>
      </c>
      <c r="G76" s="98">
        <v>3.8362540570723878E-2</v>
      </c>
      <c r="H76" s="98">
        <v>4.053908869516705E-2</v>
      </c>
      <c r="I76" s="98">
        <v>4.4395759427990393E-2</v>
      </c>
      <c r="J76" s="98">
        <v>5.0173873540110034E-2</v>
      </c>
      <c r="K76" s="98">
        <v>6.4220151268287756E-2</v>
      </c>
      <c r="L76" s="98">
        <v>6.966794981904012E-2</v>
      </c>
      <c r="M76" s="98">
        <v>8.0111493971986344E-2</v>
      </c>
      <c r="N76" s="98">
        <v>8.7774387451970304E-2</v>
      </c>
      <c r="O76" s="98">
        <v>9.1539654911705223E-2</v>
      </c>
      <c r="P76" s="98">
        <v>9.4970910680786502E-2</v>
      </c>
      <c r="Q76" s="98">
        <v>0.10468641234868344</v>
      </c>
      <c r="R76" s="98">
        <v>0.12287715006948323</v>
      </c>
      <c r="S76" s="98">
        <v>0.13745062357118573</v>
      </c>
      <c r="T76" s="98">
        <v>0.1302462353624862</v>
      </c>
      <c r="U76" s="98">
        <v>0.10772370952931817</v>
      </c>
      <c r="V76" s="98">
        <v>7.5259231931241871E-2</v>
      </c>
      <c r="W76" s="98">
        <v>6.3014960598511208E-2</v>
      </c>
      <c r="X76" s="98">
        <v>5.1555615003474317E-2</v>
      </c>
      <c r="Y76" s="98">
        <v>3.6431707135790636E-2</v>
      </c>
      <c r="DA76" s="63" t="s">
        <v>1810</v>
      </c>
    </row>
    <row r="77" spans="1:105" ht="12" customHeight="1" x14ac:dyDescent="0.25">
      <c r="A77" s="121" t="s">
        <v>54</v>
      </c>
      <c r="B77" s="122">
        <v>1.7718429397694961</v>
      </c>
      <c r="C77" s="122">
        <v>1.9612865709819209</v>
      </c>
      <c r="D77" s="122">
        <v>2.2220959866959609</v>
      </c>
      <c r="E77" s="122">
        <v>3.0389222006351284</v>
      </c>
      <c r="F77" s="122">
        <v>3.2348592721729781</v>
      </c>
      <c r="G77" s="122">
        <v>3.1323422821394695</v>
      </c>
      <c r="H77" s="122">
        <v>3.0125294573042791</v>
      </c>
      <c r="I77" s="122">
        <v>2.7717111038450306</v>
      </c>
      <c r="J77" s="122">
        <v>3.2933700564962116</v>
      </c>
      <c r="K77" s="122">
        <v>2.8285521410992511</v>
      </c>
      <c r="L77" s="122">
        <v>2.7490976237045803</v>
      </c>
      <c r="M77" s="122">
        <v>2.9110700826882527</v>
      </c>
      <c r="N77" s="122">
        <v>3.0864988385881627</v>
      </c>
      <c r="O77" s="122">
        <v>3.0279390642893911</v>
      </c>
      <c r="P77" s="122">
        <v>2.865343335858531</v>
      </c>
      <c r="Q77" s="122">
        <v>3.1319120847934112</v>
      </c>
      <c r="R77" s="122">
        <v>3.3718091960568479</v>
      </c>
      <c r="S77" s="122">
        <v>3.4600669121073162</v>
      </c>
      <c r="T77" s="122">
        <v>3.4593010613459496</v>
      </c>
      <c r="U77" s="122">
        <v>3.3890893323577052</v>
      </c>
      <c r="V77" s="122">
        <v>4.6169587667121288</v>
      </c>
      <c r="W77" s="122">
        <v>4.3657590154859101</v>
      </c>
      <c r="X77" s="122">
        <v>3.5301377942427141</v>
      </c>
      <c r="Y77" s="122">
        <v>3.0136064761938743</v>
      </c>
      <c r="DA77" s="130" t="s">
        <v>1811</v>
      </c>
    </row>
    <row r="78" spans="1:105" ht="12" customHeight="1" x14ac:dyDescent="0.25">
      <c r="A78" s="97" t="s">
        <v>189</v>
      </c>
      <c r="B78" s="98">
        <v>1.7055572267376338</v>
      </c>
      <c r="C78" s="98">
        <v>1.8819864678725522</v>
      </c>
      <c r="D78" s="98">
        <v>2.1502488965975917</v>
      </c>
      <c r="E78" s="98">
        <v>2.9120816362345754</v>
      </c>
      <c r="F78" s="98">
        <v>3.1114775325368038</v>
      </c>
      <c r="G78" s="98">
        <v>3.0168764403856998</v>
      </c>
      <c r="H78" s="98">
        <v>2.8981835671755705</v>
      </c>
      <c r="I78" s="98">
        <v>2.6580759655212187</v>
      </c>
      <c r="J78" s="98">
        <v>3.1596958707884615</v>
      </c>
      <c r="K78" s="98">
        <v>2.729133972858786</v>
      </c>
      <c r="L78" s="98">
        <v>2.6516767600728115</v>
      </c>
      <c r="M78" s="98">
        <v>2.8025780363128558</v>
      </c>
      <c r="N78" s="98">
        <v>2.9851862223408783</v>
      </c>
      <c r="O78" s="98">
        <v>2.9362191446967696</v>
      </c>
      <c r="P78" s="98">
        <v>2.7683616681488052</v>
      </c>
      <c r="Q78" s="98">
        <v>2.9629668426758857</v>
      </c>
      <c r="R78" s="98">
        <v>3.0245272507435192</v>
      </c>
      <c r="S78" s="98">
        <v>2.8788623149819026</v>
      </c>
      <c r="T78" s="98">
        <v>2.7265750250090082</v>
      </c>
      <c r="U78" s="98">
        <v>2.5931095535004518</v>
      </c>
      <c r="V78" s="98">
        <v>3.4927939723804635</v>
      </c>
      <c r="W78" s="98">
        <v>3.1056439743152437</v>
      </c>
      <c r="X78" s="98">
        <v>2.5134876391321033</v>
      </c>
      <c r="Y78" s="98">
        <v>2.1978730170799619</v>
      </c>
      <c r="DA78" s="63" t="s">
        <v>1812</v>
      </c>
    </row>
    <row r="79" spans="1:105" ht="12" customHeight="1" x14ac:dyDescent="0.25">
      <c r="A79" s="109" t="s">
        <v>120</v>
      </c>
      <c r="B79" s="33">
        <v>6.6285713031862439E-2</v>
      </c>
      <c r="C79" s="33">
        <v>7.9300103109368678E-2</v>
      </c>
      <c r="D79" s="33">
        <v>7.1847090098369232E-2</v>
      </c>
      <c r="E79" s="33">
        <v>0.12684056440055294</v>
      </c>
      <c r="F79" s="33">
        <v>0.12338173963617446</v>
      </c>
      <c r="G79" s="33">
        <v>0.11546584175376989</v>
      </c>
      <c r="H79" s="33">
        <v>0.11434589012870863</v>
      </c>
      <c r="I79" s="33">
        <v>0.11363513832381168</v>
      </c>
      <c r="J79" s="33">
        <v>0.1336741857077503</v>
      </c>
      <c r="K79" s="33">
        <v>9.9418168240465149E-2</v>
      </c>
      <c r="L79" s="33">
        <v>9.7420863631768759E-2</v>
      </c>
      <c r="M79" s="33">
        <v>0.108492046375397</v>
      </c>
      <c r="N79" s="33">
        <v>0.10131261624728442</v>
      </c>
      <c r="O79" s="33">
        <v>9.1719919592621504E-2</v>
      </c>
      <c r="P79" s="33">
        <v>9.6981667709725813E-2</v>
      </c>
      <c r="Q79" s="33">
        <v>0.16894524211752554</v>
      </c>
      <c r="R79" s="33">
        <v>0.34728194531332851</v>
      </c>
      <c r="S79" s="33">
        <v>0.58120459712541372</v>
      </c>
      <c r="T79" s="33">
        <v>0.73272603633694167</v>
      </c>
      <c r="U79" s="33">
        <v>0.79597977885725335</v>
      </c>
      <c r="V79" s="33">
        <v>1.1241647943316648</v>
      </c>
      <c r="W79" s="33">
        <v>1.2601150411706665</v>
      </c>
      <c r="X79" s="33">
        <v>1.0166501551106111</v>
      </c>
      <c r="Y79" s="33">
        <v>0.81573345911391237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243.08624029984441</v>
      </c>
      <c r="C81" s="117">
        <f t="shared" si="28"/>
        <v>292.02809142658288</v>
      </c>
      <c r="D81" s="117">
        <f t="shared" si="28"/>
        <v>241.06901536051262</v>
      </c>
      <c r="E81" s="117">
        <f t="shared" si="28"/>
        <v>263.77467528800327</v>
      </c>
      <c r="F81" s="117">
        <f t="shared" si="28"/>
        <v>259.72733705200403</v>
      </c>
      <c r="G81" s="117">
        <f t="shared" si="28"/>
        <v>322.92648689968416</v>
      </c>
      <c r="H81" s="117">
        <f t="shared" si="28"/>
        <v>303.51484255530613</v>
      </c>
      <c r="I81" s="117">
        <f t="shared" si="28"/>
        <v>358.27944349640075</v>
      </c>
      <c r="J81" s="117">
        <f t="shared" si="28"/>
        <v>360.09768256727756</v>
      </c>
      <c r="K81" s="117">
        <f t="shared" si="28"/>
        <v>360.08701219287212</v>
      </c>
      <c r="L81" s="117">
        <f t="shared" si="28"/>
        <v>378.14570901405602</v>
      </c>
      <c r="M81" s="117">
        <f t="shared" si="28"/>
        <v>392.75562067836677</v>
      </c>
      <c r="N81" s="117">
        <f t="shared" si="28"/>
        <v>401.12379432089989</v>
      </c>
      <c r="O81" s="117">
        <f t="shared" si="28"/>
        <v>425.0663677966038</v>
      </c>
      <c r="P81" s="117">
        <f t="shared" si="28"/>
        <v>355.76038137838748</v>
      </c>
      <c r="Q81" s="117">
        <f t="shared" si="28"/>
        <v>414.76110087936439</v>
      </c>
      <c r="R81" s="117">
        <f t="shared" ref="R81:V81" si="29">R82+R85+R87+R100</f>
        <v>415.58223242856627</v>
      </c>
      <c r="S81" s="117">
        <f t="shared" si="29"/>
        <v>407.60967147255934</v>
      </c>
      <c r="T81" s="117">
        <f t="shared" si="29"/>
        <v>369.59738372736706</v>
      </c>
      <c r="U81" s="117">
        <f t="shared" si="29"/>
        <v>358.28990091858083</v>
      </c>
      <c r="V81" s="117">
        <f t="shared" si="29"/>
        <v>347.71430361602847</v>
      </c>
      <c r="W81" s="117">
        <f t="shared" ref="W81:Y81" si="30">W82+W85+W87+W100</f>
        <v>395.5101823097429</v>
      </c>
      <c r="X81" s="117">
        <f t="shared" si="30"/>
        <v>335.3694082353507</v>
      </c>
      <c r="Y81" s="117">
        <f t="shared" si="30"/>
        <v>312.85221926458769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189.39700731943654</v>
      </c>
      <c r="C82" s="122">
        <f t="shared" si="31"/>
        <v>234.8073341068251</v>
      </c>
      <c r="D82" s="122">
        <f t="shared" si="31"/>
        <v>185.64122834316711</v>
      </c>
      <c r="E82" s="122">
        <f t="shared" si="31"/>
        <v>202.80275510150625</v>
      </c>
      <c r="F82" s="122">
        <f t="shared" si="31"/>
        <v>199.24425668764297</v>
      </c>
      <c r="G82" s="122">
        <f t="shared" si="31"/>
        <v>257.27811697156858</v>
      </c>
      <c r="H82" s="122">
        <f t="shared" si="31"/>
        <v>231.2243520397848</v>
      </c>
      <c r="I82" s="122">
        <f t="shared" si="31"/>
        <v>279.56982501111224</v>
      </c>
      <c r="J82" s="122">
        <f t="shared" si="31"/>
        <v>278.26260558179604</v>
      </c>
      <c r="K82" s="122">
        <f t="shared" si="31"/>
        <v>277.75044879058697</v>
      </c>
      <c r="L82" s="122">
        <f t="shared" si="31"/>
        <v>294.17150256368467</v>
      </c>
      <c r="M82" s="122">
        <f t="shared" si="31"/>
        <v>303.04133240561015</v>
      </c>
      <c r="N82" s="122">
        <f t="shared" si="31"/>
        <v>304.03850894316196</v>
      </c>
      <c r="O82" s="122">
        <f t="shared" si="31"/>
        <v>324.43781481692423</v>
      </c>
      <c r="P82" s="122">
        <f t="shared" si="31"/>
        <v>264.5528699609053</v>
      </c>
      <c r="Q82" s="122">
        <f t="shared" si="31"/>
        <v>311.40175901677372</v>
      </c>
      <c r="R82" s="122">
        <f t="shared" ref="R82:V82" si="32">SUM(R83:R84)</f>
        <v>319.07953156719668</v>
      </c>
      <c r="S82" s="122">
        <f t="shared" si="32"/>
        <v>307.30623359818327</v>
      </c>
      <c r="T82" s="122">
        <f t="shared" si="32"/>
        <v>276.93608923146229</v>
      </c>
      <c r="U82" s="122">
        <f t="shared" si="32"/>
        <v>264.83915606717403</v>
      </c>
      <c r="V82" s="122">
        <f t="shared" si="32"/>
        <v>260.90783678653702</v>
      </c>
      <c r="W82" s="122">
        <f t="shared" ref="W82:Y82" si="33">SUM(W83:W84)</f>
        <v>303.08309427090273</v>
      </c>
      <c r="X82" s="122">
        <f t="shared" si="33"/>
        <v>249.18918507664046</v>
      </c>
      <c r="Y82" s="122">
        <f t="shared" si="33"/>
        <v>236.23456517659076</v>
      </c>
      <c r="DA82" s="130" t="s">
        <v>1815</v>
      </c>
    </row>
    <row r="83" spans="1:105" ht="12" customHeight="1" x14ac:dyDescent="0.25">
      <c r="A83" s="97" t="s">
        <v>199</v>
      </c>
      <c r="B83" s="98">
        <v>187.5336539582438</v>
      </c>
      <c r="C83" s="98">
        <v>232.56066512588808</v>
      </c>
      <c r="D83" s="98">
        <v>183.88775176939311</v>
      </c>
      <c r="E83" s="98">
        <v>200.90149417629934</v>
      </c>
      <c r="F83" s="98">
        <v>197.39469012571485</v>
      </c>
      <c r="G83" s="98">
        <v>254.97901935052715</v>
      </c>
      <c r="H83" s="98">
        <v>229.17427467550527</v>
      </c>
      <c r="I83" s="98">
        <v>277.1725616527246</v>
      </c>
      <c r="J83" s="98">
        <v>275.87423255749968</v>
      </c>
      <c r="K83" s="98">
        <v>275.38844797401714</v>
      </c>
      <c r="L83" s="98">
        <v>291.69915484081605</v>
      </c>
      <c r="M83" s="98">
        <v>300.52788055781969</v>
      </c>
      <c r="N83" s="98">
        <v>301.55439733367047</v>
      </c>
      <c r="O83" s="98">
        <v>321.81313148346169</v>
      </c>
      <c r="P83" s="98">
        <v>262.44142343589584</v>
      </c>
      <c r="Q83" s="98">
        <v>308.92025991274727</v>
      </c>
      <c r="R83" s="98">
        <v>316.55034935542784</v>
      </c>
      <c r="S83" s="98">
        <v>304.8855677052224</v>
      </c>
      <c r="T83" s="98">
        <v>274.77195123199397</v>
      </c>
      <c r="U83" s="98">
        <v>262.78393810249202</v>
      </c>
      <c r="V83" s="98">
        <v>258.8974122105688</v>
      </c>
      <c r="W83" s="98">
        <v>300.74406060325765</v>
      </c>
      <c r="X83" s="98">
        <v>247.27862923414602</v>
      </c>
      <c r="Y83" s="98">
        <v>234.4322887080632</v>
      </c>
      <c r="DA83" s="63" t="s">
        <v>1816</v>
      </c>
    </row>
    <row r="84" spans="1:105" ht="12" customHeight="1" x14ac:dyDescent="0.25">
      <c r="A84" s="97" t="s">
        <v>53</v>
      </c>
      <c r="B84" s="98">
        <v>1.8633533611927326</v>
      </c>
      <c r="C84" s="98">
        <v>2.2466689809370197</v>
      </c>
      <c r="D84" s="98">
        <v>1.7534765737740119</v>
      </c>
      <c r="E84" s="98">
        <v>1.9012609252069217</v>
      </c>
      <c r="F84" s="98">
        <v>1.8495665619281176</v>
      </c>
      <c r="G84" s="98">
        <v>2.2990976210414438</v>
      </c>
      <c r="H84" s="98">
        <v>2.0500773642795402</v>
      </c>
      <c r="I84" s="98">
        <v>2.3972633583876615</v>
      </c>
      <c r="J84" s="98">
        <v>2.3883730242963632</v>
      </c>
      <c r="K84" s="98">
        <v>2.3620008165698576</v>
      </c>
      <c r="L84" s="98">
        <v>2.4723477228686428</v>
      </c>
      <c r="M84" s="98">
        <v>2.5134518477904435</v>
      </c>
      <c r="N84" s="98">
        <v>2.4841116094914879</v>
      </c>
      <c r="O84" s="98">
        <v>2.6246833334625688</v>
      </c>
      <c r="P84" s="98">
        <v>2.1114465250094585</v>
      </c>
      <c r="Q84" s="98">
        <v>2.48149910402647</v>
      </c>
      <c r="R84" s="98">
        <v>2.5291822117688589</v>
      </c>
      <c r="S84" s="98">
        <v>2.4206658929608436</v>
      </c>
      <c r="T84" s="98">
        <v>2.1641379994683239</v>
      </c>
      <c r="U84" s="98">
        <v>2.0552179646820385</v>
      </c>
      <c r="V84" s="98">
        <v>2.0104245759682424</v>
      </c>
      <c r="W84" s="98">
        <v>2.3390336676450874</v>
      </c>
      <c r="X84" s="98">
        <v>1.9105558424944304</v>
      </c>
      <c r="Y84" s="98">
        <v>1.8022764685275789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0.35944440591129134</v>
      </c>
      <c r="C85" s="122">
        <f t="shared" si="34"/>
        <v>0.46265555991739515</v>
      </c>
      <c r="D85" s="122">
        <f t="shared" si="34"/>
        <v>0.59059405776853002</v>
      </c>
      <c r="E85" s="122">
        <f t="shared" si="34"/>
        <v>1.4208262052380323</v>
      </c>
      <c r="F85" s="122">
        <f t="shared" si="34"/>
        <v>0.8628711204017897</v>
      </c>
      <c r="G85" s="122">
        <f t="shared" si="34"/>
        <v>1.2478817174107437</v>
      </c>
      <c r="H85" s="122">
        <f t="shared" si="34"/>
        <v>2.1609773544974185</v>
      </c>
      <c r="I85" s="122">
        <f t="shared" si="34"/>
        <v>2.9614515546071525</v>
      </c>
      <c r="J85" s="122">
        <f t="shared" si="34"/>
        <v>3.6784417952574815</v>
      </c>
      <c r="K85" s="122">
        <f t="shared" si="34"/>
        <v>4.3533544947484746</v>
      </c>
      <c r="L85" s="122">
        <f t="shared" si="34"/>
        <v>5.6651784739169173</v>
      </c>
      <c r="M85" s="122">
        <f t="shared" si="34"/>
        <v>6.4098930352282375</v>
      </c>
      <c r="N85" s="122">
        <f t="shared" si="34"/>
        <v>11.857162541836791</v>
      </c>
      <c r="O85" s="122">
        <f t="shared" si="34"/>
        <v>12.285161886840786</v>
      </c>
      <c r="P85" s="122">
        <f t="shared" si="34"/>
        <v>4.7239613204599564</v>
      </c>
      <c r="Q85" s="122">
        <f t="shared" si="34"/>
        <v>14.618309227613025</v>
      </c>
      <c r="R85" s="122">
        <f t="shared" si="34"/>
        <v>9.3164579946260879</v>
      </c>
      <c r="S85" s="122">
        <f t="shared" si="34"/>
        <v>15.738517826399548</v>
      </c>
      <c r="T85" s="122">
        <f t="shared" si="34"/>
        <v>11.625994252315117</v>
      </c>
      <c r="U85" s="122">
        <f t="shared" si="34"/>
        <v>15.597804874932919</v>
      </c>
      <c r="V85" s="122">
        <f t="shared" si="34"/>
        <v>7.8797187152729888</v>
      </c>
      <c r="W85" s="122">
        <f t="shared" si="34"/>
        <v>13.301261647540709</v>
      </c>
      <c r="X85" s="122">
        <f t="shared" si="34"/>
        <v>16.265360406482333</v>
      </c>
      <c r="Y85" s="122">
        <f t="shared" si="34"/>
        <v>10.89243274683373</v>
      </c>
      <c r="DA85" s="130" t="s">
        <v>1818</v>
      </c>
    </row>
    <row r="86" spans="1:105" ht="12" customHeight="1" x14ac:dyDescent="0.25">
      <c r="A86" s="97" t="s">
        <v>53</v>
      </c>
      <c r="B86" s="98">
        <v>0.35944440591129134</v>
      </c>
      <c r="C86" s="98">
        <v>0.46265555991739515</v>
      </c>
      <c r="D86" s="98">
        <v>0.59059405776853002</v>
      </c>
      <c r="E86" s="98">
        <v>1.4208262052380323</v>
      </c>
      <c r="F86" s="98">
        <v>0.8628711204017897</v>
      </c>
      <c r="G86" s="98">
        <v>1.2478817174107437</v>
      </c>
      <c r="H86" s="98">
        <v>2.1609773544974185</v>
      </c>
      <c r="I86" s="98">
        <v>2.9614515546071525</v>
      </c>
      <c r="J86" s="98">
        <v>3.6784417952574815</v>
      </c>
      <c r="K86" s="98">
        <v>4.3533544947484746</v>
      </c>
      <c r="L86" s="98">
        <v>5.6651784739169173</v>
      </c>
      <c r="M86" s="98">
        <v>6.4098930352282375</v>
      </c>
      <c r="N86" s="98">
        <v>11.857162541836791</v>
      </c>
      <c r="O86" s="98">
        <v>12.285161886840786</v>
      </c>
      <c r="P86" s="98">
        <v>4.7239613204599564</v>
      </c>
      <c r="Q86" s="98">
        <v>14.618309227613025</v>
      </c>
      <c r="R86" s="98">
        <v>9.3164579946260879</v>
      </c>
      <c r="S86" s="98">
        <v>15.738517826399548</v>
      </c>
      <c r="T86" s="98">
        <v>11.625994252315117</v>
      </c>
      <c r="U86" s="98">
        <v>15.597804874932919</v>
      </c>
      <c r="V86" s="98">
        <v>7.8797187152729888</v>
      </c>
      <c r="W86" s="98">
        <v>13.301261647540709</v>
      </c>
      <c r="X86" s="98">
        <v>16.265360406482333</v>
      </c>
      <c r="Y86" s="98">
        <v>10.89243274683373</v>
      </c>
      <c r="DA86" s="63" t="s">
        <v>1819</v>
      </c>
    </row>
    <row r="87" spans="1:105" ht="12" customHeight="1" x14ac:dyDescent="0.25">
      <c r="A87" s="121" t="s">
        <v>55</v>
      </c>
      <c r="B87" s="122">
        <v>39.735604722487409</v>
      </c>
      <c r="C87" s="122">
        <v>41.04535698341779</v>
      </c>
      <c r="D87" s="122">
        <v>39.879665170037633</v>
      </c>
      <c r="E87" s="122">
        <v>42.33416930072044</v>
      </c>
      <c r="F87" s="122">
        <v>43.754618848791523</v>
      </c>
      <c r="G87" s="122">
        <v>46.724105182004777</v>
      </c>
      <c r="H87" s="122">
        <v>52.455279236364099</v>
      </c>
      <c r="I87" s="122">
        <v>56.62057327942334</v>
      </c>
      <c r="J87" s="122">
        <v>58.525657908979653</v>
      </c>
      <c r="K87" s="122">
        <v>61.719741049504911</v>
      </c>
      <c r="L87" s="122">
        <v>62.664599341388822</v>
      </c>
      <c r="M87" s="122">
        <v>66.968922822453877</v>
      </c>
      <c r="N87" s="122">
        <v>68.446598576102375</v>
      </c>
      <c r="O87" s="122">
        <v>70.963072941514426</v>
      </c>
      <c r="P87" s="122">
        <v>68.592821048441692</v>
      </c>
      <c r="Q87" s="122">
        <v>70.708113081599834</v>
      </c>
      <c r="R87" s="122">
        <v>69.554362298790366</v>
      </c>
      <c r="S87" s="122">
        <v>67.60233889429378</v>
      </c>
      <c r="T87" s="122">
        <v>64.837267292437033</v>
      </c>
      <c r="U87" s="122">
        <v>62.366331288808951</v>
      </c>
      <c r="V87" s="122">
        <v>58.630012916187184</v>
      </c>
      <c r="W87" s="122">
        <v>59.062530886359944</v>
      </c>
      <c r="X87" s="122">
        <v>54.577421659763836</v>
      </c>
      <c r="Y87" s="122">
        <v>51.892259581198623</v>
      </c>
      <c r="DA87" s="130" t="s">
        <v>1820</v>
      </c>
    </row>
    <row r="88" spans="1:105" ht="12" customHeight="1" x14ac:dyDescent="0.25">
      <c r="A88" s="97" t="s">
        <v>132</v>
      </c>
      <c r="B88" s="98">
        <v>23.658915205004412</v>
      </c>
      <c r="C88" s="98">
        <v>25.377980222436815</v>
      </c>
      <c r="D88" s="98">
        <v>22.957708843594983</v>
      </c>
      <c r="E88" s="98">
        <v>24.791038552396817</v>
      </c>
      <c r="F88" s="98">
        <v>25.730391332106226</v>
      </c>
      <c r="G88" s="98">
        <v>28.471121649950671</v>
      </c>
      <c r="H88" s="98">
        <v>30.936594308456925</v>
      </c>
      <c r="I88" s="98">
        <v>34.749768461309365</v>
      </c>
      <c r="J88" s="98">
        <v>34.985978714320765</v>
      </c>
      <c r="K88" s="98">
        <v>36.826425424406509</v>
      </c>
      <c r="L88" s="98">
        <v>36.831706205476451</v>
      </c>
      <c r="M88" s="98">
        <v>39.906184785690421</v>
      </c>
      <c r="N88" s="98">
        <v>40.864191785303426</v>
      </c>
      <c r="O88" s="98">
        <v>42.897457312010353</v>
      </c>
      <c r="P88" s="98">
        <v>40.649986807688315</v>
      </c>
      <c r="Q88" s="98">
        <v>41.857739844378273</v>
      </c>
      <c r="R88" s="98">
        <v>41.452852978567378</v>
      </c>
      <c r="S88" s="98">
        <v>40.398609192132085</v>
      </c>
      <c r="T88" s="98">
        <v>38.084356304112617</v>
      </c>
      <c r="U88" s="98">
        <v>35.687304558108778</v>
      </c>
      <c r="V88" s="98">
        <v>31.770391533018536</v>
      </c>
      <c r="W88" s="98">
        <v>34.117673997150767</v>
      </c>
      <c r="X88" s="98">
        <v>29.701374038514793</v>
      </c>
      <c r="Y88" s="98">
        <v>28.250628224739753</v>
      </c>
      <c r="DA88" s="63" t="s">
        <v>1821</v>
      </c>
    </row>
    <row r="89" spans="1:105" ht="12" customHeight="1" x14ac:dyDescent="0.25">
      <c r="A89" s="97" t="s">
        <v>131</v>
      </c>
      <c r="B89" s="98">
        <v>6.6132235208376119E-2</v>
      </c>
      <c r="C89" s="98">
        <v>8.1215761474498271E-2</v>
      </c>
      <c r="D89" s="98">
        <v>6.7105193162944721E-2</v>
      </c>
      <c r="E89" s="98">
        <v>6.5899154959403836E-2</v>
      </c>
      <c r="F89" s="98">
        <v>6.4214686105615745E-2</v>
      </c>
      <c r="G89" s="98">
        <v>7.9715052877794818E-2</v>
      </c>
      <c r="H89" s="98">
        <v>7.9310070217924286E-2</v>
      </c>
      <c r="I89" s="98">
        <v>0.10155987517155793</v>
      </c>
      <c r="J89" s="98">
        <v>9.248671412477269E-2</v>
      </c>
      <c r="K89" s="98">
        <v>0.12010737081792806</v>
      </c>
      <c r="L89" s="98">
        <v>0.12646191716451219</v>
      </c>
      <c r="M89" s="98">
        <v>0.14928787688182918</v>
      </c>
      <c r="N89" s="98">
        <v>0.17274005226175573</v>
      </c>
      <c r="O89" s="98">
        <v>0.18997457077807983</v>
      </c>
      <c r="P89" s="98">
        <v>0.1736936084799699</v>
      </c>
      <c r="Q89" s="98">
        <v>0.17667527708439126</v>
      </c>
      <c r="R89" s="98">
        <v>0.17546997333759906</v>
      </c>
      <c r="S89" s="98">
        <v>0.16903583784398019</v>
      </c>
      <c r="T89" s="98">
        <v>0.15817907555016408</v>
      </c>
      <c r="U89" s="98">
        <v>0.14641842311912465</v>
      </c>
      <c r="V89" s="98">
        <v>0.12045235037657866</v>
      </c>
      <c r="W89" s="98">
        <v>0.13125386144099541</v>
      </c>
      <c r="X89" s="98">
        <v>0.10233248864280622</v>
      </c>
      <c r="Y89" s="98">
        <v>8.6664965186466547E-2</v>
      </c>
      <c r="DA89" s="63" t="s">
        <v>1822</v>
      </c>
    </row>
    <row r="90" spans="1:105" ht="12" customHeight="1" x14ac:dyDescent="0.25">
      <c r="A90" s="100" t="s">
        <v>199</v>
      </c>
      <c r="B90" s="101">
        <v>2.2343390731157594E-2</v>
      </c>
      <c r="C90" s="101">
        <v>2.6846687039065439E-2</v>
      </c>
      <c r="D90" s="101">
        <v>2.4908195169805667E-2</v>
      </c>
      <c r="E90" s="101">
        <v>3.028466907853922E-2</v>
      </c>
      <c r="F90" s="101">
        <v>3.102577623552236E-2</v>
      </c>
      <c r="G90" s="101">
        <v>3.367402302958656E-2</v>
      </c>
      <c r="H90" s="101">
        <v>3.4338896532524144E-2</v>
      </c>
      <c r="I90" s="101">
        <v>3.6280159159465919E-2</v>
      </c>
      <c r="J90" s="101">
        <v>3.3435600093152162E-2</v>
      </c>
      <c r="K90" s="101">
        <v>4.1977833890546698E-2</v>
      </c>
      <c r="L90" s="101">
        <v>4.2642528006674299E-2</v>
      </c>
      <c r="M90" s="101">
        <v>5.1964686532287453E-2</v>
      </c>
      <c r="N90" s="101">
        <v>5.8718971829305119E-2</v>
      </c>
      <c r="O90" s="101">
        <v>6.4666208547390455E-2</v>
      </c>
      <c r="P90" s="101">
        <v>6.2518992327577336E-2</v>
      </c>
      <c r="Q90" s="101">
        <v>6.2855249731281884E-2</v>
      </c>
      <c r="R90" s="101">
        <v>6.1965122088656781E-2</v>
      </c>
      <c r="S90" s="101">
        <v>6.0067472679792316E-2</v>
      </c>
      <c r="T90" s="101">
        <v>5.708323560451059E-2</v>
      </c>
      <c r="U90" s="101">
        <v>4.9604203687126452E-2</v>
      </c>
      <c r="V90" s="101">
        <v>4.7130150972417822E-2</v>
      </c>
      <c r="W90" s="101">
        <v>6.0040839956417097E-2</v>
      </c>
      <c r="X90" s="101">
        <v>5.2801972775789789E-2</v>
      </c>
      <c r="Y90" s="101">
        <v>5.1441379671786462E-2</v>
      </c>
      <c r="DA90" s="131" t="s">
        <v>1823</v>
      </c>
    </row>
    <row r="91" spans="1:105" ht="12" customHeight="1" x14ac:dyDescent="0.25">
      <c r="A91" s="103" t="s">
        <v>52</v>
      </c>
      <c r="B91" s="104">
        <v>4.3788844477218522E-2</v>
      </c>
      <c r="C91" s="104">
        <v>5.4369074435432832E-2</v>
      </c>
      <c r="D91" s="104">
        <v>4.219699799313905E-2</v>
      </c>
      <c r="E91" s="104">
        <v>3.5614485880864619E-2</v>
      </c>
      <c r="F91" s="104">
        <v>3.3188909870093382E-2</v>
      </c>
      <c r="G91" s="104">
        <v>4.6041029848208251E-2</v>
      </c>
      <c r="H91" s="104">
        <v>4.4971173685400143E-2</v>
      </c>
      <c r="I91" s="104">
        <v>6.5279716012092009E-2</v>
      </c>
      <c r="J91" s="104">
        <v>5.905111403162052E-2</v>
      </c>
      <c r="K91" s="104">
        <v>7.8129536927381366E-2</v>
      </c>
      <c r="L91" s="104">
        <v>8.381938915783789E-2</v>
      </c>
      <c r="M91" s="104">
        <v>9.7323190349541733E-2</v>
      </c>
      <c r="N91" s="104">
        <v>0.11402108043245061</v>
      </c>
      <c r="O91" s="104">
        <v>0.12530836223068936</v>
      </c>
      <c r="P91" s="104">
        <v>0.11117461615239256</v>
      </c>
      <c r="Q91" s="104">
        <v>0.11382002735310938</v>
      </c>
      <c r="R91" s="104">
        <v>0.11350485124894227</v>
      </c>
      <c r="S91" s="104">
        <v>0.10896836516418786</v>
      </c>
      <c r="T91" s="104">
        <v>0.10109583994565348</v>
      </c>
      <c r="U91" s="104">
        <v>9.6814219431998194E-2</v>
      </c>
      <c r="V91" s="104">
        <v>7.3322199404160834E-2</v>
      </c>
      <c r="W91" s="104">
        <v>7.1213021484578309E-2</v>
      </c>
      <c r="X91" s="104">
        <v>4.9530515867016442E-2</v>
      </c>
      <c r="Y91" s="104">
        <v>3.5223585514680092E-2</v>
      </c>
      <c r="DA91" s="132" t="s">
        <v>1824</v>
      </c>
    </row>
    <row r="92" spans="1:105" ht="12" customHeight="1" x14ac:dyDescent="0.25">
      <c r="A92" s="106" t="s">
        <v>124</v>
      </c>
      <c r="B92" s="101">
        <v>2.096518871667354</v>
      </c>
      <c r="C92" s="101">
        <v>1.9375358534556224</v>
      </c>
      <c r="D92" s="101">
        <v>2.4499182000783999</v>
      </c>
      <c r="E92" s="101">
        <v>2.0979153396523693</v>
      </c>
      <c r="F92" s="101">
        <v>1.8816536056672422</v>
      </c>
      <c r="G92" s="101">
        <v>1.9916916082632392</v>
      </c>
      <c r="H92" s="101">
        <v>1.6311196833331756</v>
      </c>
      <c r="I92" s="101">
        <v>1.6911696024278569</v>
      </c>
      <c r="J92" s="101">
        <v>1.8164407542235059</v>
      </c>
      <c r="K92" s="101">
        <v>1.6740716074804596</v>
      </c>
      <c r="L92" s="101">
        <v>1.6446644991782464</v>
      </c>
      <c r="M92" s="101">
        <v>1.9751004642022572</v>
      </c>
      <c r="N92" s="101">
        <v>1.6841594271308906</v>
      </c>
      <c r="O92" s="101">
        <v>1.2974360290428566</v>
      </c>
      <c r="P92" s="101">
        <v>0.97597869492921019</v>
      </c>
      <c r="Q92" s="101">
        <v>1.6123272007395528</v>
      </c>
      <c r="R92" s="101">
        <v>1.4629343350581689</v>
      </c>
      <c r="S92" s="101">
        <v>1.5548062743292319</v>
      </c>
      <c r="T92" s="101">
        <v>1.4787427797760664</v>
      </c>
      <c r="U92" s="101">
        <v>1.5286033165350648</v>
      </c>
      <c r="V92" s="101">
        <v>1.0466839176644811</v>
      </c>
      <c r="W92" s="101">
        <v>1.2197680543007356</v>
      </c>
      <c r="X92" s="101">
        <v>1.4538757879952267</v>
      </c>
      <c r="Y92" s="101">
        <v>1.3695039041700545</v>
      </c>
      <c r="DA92" s="131" t="s">
        <v>1825</v>
      </c>
    </row>
    <row r="93" spans="1:105" ht="12" customHeight="1" x14ac:dyDescent="0.25">
      <c r="A93" s="107" t="s">
        <v>123</v>
      </c>
      <c r="B93" s="104">
        <v>5.4023548841521706E-3</v>
      </c>
      <c r="C93" s="104">
        <v>4.8456644582643895E-3</v>
      </c>
      <c r="D93" s="104">
        <v>7.4905427278690647E-3</v>
      </c>
      <c r="E93" s="104">
        <v>6.0013150918321028E-3</v>
      </c>
      <c r="F93" s="104">
        <v>5.056380661797805E-3</v>
      </c>
      <c r="G93" s="104">
        <v>6.3571018253705666E-3</v>
      </c>
      <c r="H93" s="104">
        <v>4.3196860296119514E-3</v>
      </c>
      <c r="I93" s="104">
        <v>4.7774043296570584E-3</v>
      </c>
      <c r="J93" s="104">
        <v>5.1506956510778126E-3</v>
      </c>
      <c r="K93" s="104">
        <v>5.6447034638802997E-3</v>
      </c>
      <c r="L93" s="104">
        <v>6.0436118175159464E-3</v>
      </c>
      <c r="M93" s="104">
        <v>8.8568170824470469E-3</v>
      </c>
      <c r="N93" s="104">
        <v>8.1090965047796882E-3</v>
      </c>
      <c r="O93" s="104">
        <v>5.9255504622660587E-3</v>
      </c>
      <c r="P93" s="104">
        <v>4.1336457441404984E-3</v>
      </c>
      <c r="Q93" s="104">
        <v>7.7800506298147977E-3</v>
      </c>
      <c r="R93" s="104">
        <v>6.5403102674998857E-3</v>
      </c>
      <c r="S93" s="104">
        <v>7.2964182118139161E-3</v>
      </c>
      <c r="T93" s="104">
        <v>6.9445226183611876E-3</v>
      </c>
      <c r="U93" s="104">
        <v>7.9519458778648695E-3</v>
      </c>
      <c r="V93" s="104">
        <v>5.229085330127196E-3</v>
      </c>
      <c r="W93" s="104">
        <v>5.5040013850070277E-3</v>
      </c>
      <c r="X93" s="104">
        <v>5.812833473461846E-3</v>
      </c>
      <c r="Y93" s="104">
        <v>4.9544710834729926E-3</v>
      </c>
      <c r="DA93" s="132" t="s">
        <v>1826</v>
      </c>
    </row>
    <row r="94" spans="1:105" ht="12" customHeight="1" x14ac:dyDescent="0.25">
      <c r="A94" s="108" t="s">
        <v>50</v>
      </c>
      <c r="B94" s="98">
        <v>1.8229393659094603E-3</v>
      </c>
      <c r="C94" s="98">
        <v>1.5933268324014903E-3</v>
      </c>
      <c r="D94" s="98">
        <v>2.7820819057651162E-3</v>
      </c>
      <c r="E94" s="98">
        <v>2.7589538915406163E-3</v>
      </c>
      <c r="F94" s="98">
        <v>2.4434062659438012E-3</v>
      </c>
      <c r="G94" s="98">
        <v>2.6862410622229805E-3</v>
      </c>
      <c r="H94" s="98">
        <v>1.8695242252614464E-3</v>
      </c>
      <c r="I94" s="98">
        <v>1.7034605298485263E-3</v>
      </c>
      <c r="J94" s="98">
        <v>1.862265653580083E-3</v>
      </c>
      <c r="K94" s="98">
        <v>1.9661870212186287E-3</v>
      </c>
      <c r="L94" s="98">
        <v>2.033103647811002E-3</v>
      </c>
      <c r="M94" s="98">
        <v>3.0892958521374458E-3</v>
      </c>
      <c r="N94" s="98">
        <v>2.75925051323879E-3</v>
      </c>
      <c r="O94" s="98">
        <v>2.0121218912724395E-3</v>
      </c>
      <c r="P94" s="98">
        <v>1.484447376658258E-3</v>
      </c>
      <c r="Q94" s="98">
        <v>2.7651215408845044E-3</v>
      </c>
      <c r="R94" s="98">
        <v>2.2976954690937623E-3</v>
      </c>
      <c r="S94" s="98">
        <v>2.5819005151829807E-3</v>
      </c>
      <c r="T94" s="98">
        <v>2.494899981617265E-3</v>
      </c>
      <c r="U94" s="98">
        <v>2.6958598956796321E-3</v>
      </c>
      <c r="V94" s="98">
        <v>2.049151569502969E-3</v>
      </c>
      <c r="W94" s="98">
        <v>2.5125753761341468E-3</v>
      </c>
      <c r="X94" s="98">
        <v>2.994763153720549E-3</v>
      </c>
      <c r="Y94" s="98">
        <v>2.9356672528770573E-3</v>
      </c>
      <c r="DA94" s="63" t="s">
        <v>1827</v>
      </c>
    </row>
    <row r="95" spans="1:105" ht="12" customHeight="1" x14ac:dyDescent="0.25">
      <c r="A95" s="108" t="s">
        <v>52</v>
      </c>
      <c r="B95" s="98">
        <v>3.5794155182427103E-3</v>
      </c>
      <c r="C95" s="98">
        <v>3.2523376258628989E-3</v>
      </c>
      <c r="D95" s="98">
        <v>4.7084608221039485E-3</v>
      </c>
      <c r="E95" s="98">
        <v>3.2423612002914861E-3</v>
      </c>
      <c r="F95" s="98">
        <v>2.6129743958540033E-3</v>
      </c>
      <c r="G95" s="98">
        <v>3.6708607631475861E-3</v>
      </c>
      <c r="H95" s="98">
        <v>2.4501618043505048E-3</v>
      </c>
      <c r="I95" s="98">
        <v>3.0739437998085319E-3</v>
      </c>
      <c r="J95" s="98">
        <v>3.2884299974977296E-3</v>
      </c>
      <c r="K95" s="98">
        <v>3.6785164426616714E-3</v>
      </c>
      <c r="L95" s="98">
        <v>4.0105081697049448E-3</v>
      </c>
      <c r="M95" s="98">
        <v>5.7675212303096015E-3</v>
      </c>
      <c r="N95" s="98">
        <v>5.3498459915408978E-3</v>
      </c>
      <c r="O95" s="98">
        <v>3.9134285709936188E-3</v>
      </c>
      <c r="P95" s="98">
        <v>2.6491983674822401E-3</v>
      </c>
      <c r="Q95" s="98">
        <v>5.0149290889302933E-3</v>
      </c>
      <c r="R95" s="98">
        <v>4.2426147984061229E-3</v>
      </c>
      <c r="S95" s="98">
        <v>4.7145176966309358E-3</v>
      </c>
      <c r="T95" s="98">
        <v>4.4496226367439226E-3</v>
      </c>
      <c r="U95" s="98">
        <v>5.2560859821852374E-3</v>
      </c>
      <c r="V95" s="98">
        <v>3.179933760624227E-3</v>
      </c>
      <c r="W95" s="98">
        <v>2.9914260088728809E-3</v>
      </c>
      <c r="X95" s="98">
        <v>2.818070319741297E-3</v>
      </c>
      <c r="Y95" s="98">
        <v>2.0188038305959349E-3</v>
      </c>
      <c r="DA95" s="63" t="s">
        <v>1828</v>
      </c>
    </row>
    <row r="96" spans="1:105" ht="12" customHeight="1" x14ac:dyDescent="0.25">
      <c r="A96" s="106" t="s">
        <v>122</v>
      </c>
      <c r="B96" s="101">
        <v>10.887330994257441</v>
      </c>
      <c r="C96" s="101">
        <v>10.588467160198812</v>
      </c>
      <c r="D96" s="101">
        <v>11.11249758317884</v>
      </c>
      <c r="E96" s="101">
        <v>11.798948792534704</v>
      </c>
      <c r="F96" s="101">
        <v>12.325020082737332</v>
      </c>
      <c r="G96" s="101">
        <v>12.363608000356679</v>
      </c>
      <c r="H96" s="101">
        <v>15.299501160784278</v>
      </c>
      <c r="I96" s="101">
        <v>15.411036832362912</v>
      </c>
      <c r="J96" s="101">
        <v>16.630053244939834</v>
      </c>
      <c r="K96" s="101">
        <v>16.864827673732368</v>
      </c>
      <c r="L96" s="101">
        <v>17.364639734214865</v>
      </c>
      <c r="M96" s="101">
        <v>17.536934954413233</v>
      </c>
      <c r="N96" s="101">
        <v>17.400473255916001</v>
      </c>
      <c r="O96" s="101">
        <v>17.792906706172321</v>
      </c>
      <c r="P96" s="101">
        <v>17.712401011563266</v>
      </c>
      <c r="Q96" s="101">
        <v>18.077039329113632</v>
      </c>
      <c r="R96" s="101">
        <v>17.752079457902614</v>
      </c>
      <c r="S96" s="101">
        <v>17.132876822111275</v>
      </c>
      <c r="T96" s="101">
        <v>16.866012296258273</v>
      </c>
      <c r="U96" s="101">
        <v>17.067209924087262</v>
      </c>
      <c r="V96" s="101">
        <v>18.052979981562796</v>
      </c>
      <c r="W96" s="101">
        <v>16.516348753622349</v>
      </c>
      <c r="X96" s="101">
        <v>16.699534903186784</v>
      </c>
      <c r="Y96" s="101">
        <v>16.081025147912506</v>
      </c>
      <c r="DA96" s="131" t="s">
        <v>1829</v>
      </c>
    </row>
    <row r="97" spans="1:105" ht="12" customHeight="1" x14ac:dyDescent="0.25">
      <c r="A97" s="107" t="s">
        <v>121</v>
      </c>
      <c r="B97" s="104">
        <v>3.0213050614656742</v>
      </c>
      <c r="C97" s="104">
        <v>3.0553123213937816</v>
      </c>
      <c r="D97" s="104">
        <v>3.2849448072946021</v>
      </c>
      <c r="E97" s="104">
        <v>3.5743661460853104</v>
      </c>
      <c r="F97" s="104">
        <v>3.748282761513309</v>
      </c>
      <c r="G97" s="104">
        <v>3.8116117687310256</v>
      </c>
      <c r="H97" s="104">
        <v>4.5044343275421799</v>
      </c>
      <c r="I97" s="104">
        <v>4.6622611038219866</v>
      </c>
      <c r="J97" s="104">
        <v>4.9955477857196975</v>
      </c>
      <c r="K97" s="104">
        <v>6.2286642696037768</v>
      </c>
      <c r="L97" s="104">
        <v>6.6910833735372277</v>
      </c>
      <c r="M97" s="104">
        <v>7.3925579241836976</v>
      </c>
      <c r="N97" s="104">
        <v>8.3169249589855099</v>
      </c>
      <c r="O97" s="104">
        <v>8.7793727730485465</v>
      </c>
      <c r="P97" s="104">
        <v>9.0766272800367815</v>
      </c>
      <c r="Q97" s="104">
        <v>8.9765513796541736</v>
      </c>
      <c r="R97" s="104">
        <v>8.7044852436570981</v>
      </c>
      <c r="S97" s="104">
        <v>8.3397143496654067</v>
      </c>
      <c r="T97" s="104">
        <v>8.243032314121546</v>
      </c>
      <c r="U97" s="104">
        <v>7.9288431210808561</v>
      </c>
      <c r="V97" s="104">
        <v>7.6342760482346677</v>
      </c>
      <c r="W97" s="104">
        <v>7.0719822184600831</v>
      </c>
      <c r="X97" s="104">
        <v>6.6144916079507627</v>
      </c>
      <c r="Y97" s="104">
        <v>6.0994828681063691</v>
      </c>
      <c r="DA97" s="132" t="s">
        <v>1830</v>
      </c>
    </row>
    <row r="98" spans="1:105" ht="12" customHeight="1" x14ac:dyDescent="0.25">
      <c r="A98" s="108" t="s">
        <v>53</v>
      </c>
      <c r="B98" s="98">
        <v>1.0181030449282573</v>
      </c>
      <c r="C98" s="98">
        <v>1.004478969034402</v>
      </c>
      <c r="D98" s="98">
        <v>1.2156293517460928</v>
      </c>
      <c r="E98" s="98">
        <v>1.6423885805409768</v>
      </c>
      <c r="F98" s="98">
        <v>1.8117884028690967</v>
      </c>
      <c r="G98" s="98">
        <v>1.6092537456723448</v>
      </c>
      <c r="H98" s="98">
        <v>1.9504706128556015</v>
      </c>
      <c r="I98" s="98">
        <v>1.6624672174740243</v>
      </c>
      <c r="J98" s="98">
        <v>1.8083497573759149</v>
      </c>
      <c r="K98" s="98">
        <v>2.1779519921531154</v>
      </c>
      <c r="L98" s="98">
        <v>2.2540993268199037</v>
      </c>
      <c r="M98" s="98">
        <v>2.5733014059015202</v>
      </c>
      <c r="N98" s="98">
        <v>2.8236780493242808</v>
      </c>
      <c r="O98" s="98">
        <v>2.9824377088199459</v>
      </c>
      <c r="P98" s="98">
        <v>3.2687138008614434</v>
      </c>
      <c r="Q98" s="98">
        <v>3.192457412033729</v>
      </c>
      <c r="R98" s="98">
        <v>3.0712300082874968</v>
      </c>
      <c r="S98" s="98">
        <v>2.9637134432075811</v>
      </c>
      <c r="T98" s="98">
        <v>2.9761878945255469</v>
      </c>
      <c r="U98" s="98">
        <v>2.6841548391674706</v>
      </c>
      <c r="V98" s="98">
        <v>2.983942131897916</v>
      </c>
      <c r="W98" s="98">
        <v>3.231732870614465</v>
      </c>
      <c r="X98" s="98">
        <v>3.4120328370829252</v>
      </c>
      <c r="Y98" s="98">
        <v>3.6201252284438912</v>
      </c>
      <c r="DA98" s="63" t="s">
        <v>1831</v>
      </c>
    </row>
    <row r="99" spans="1:105" ht="12" customHeight="1" x14ac:dyDescent="0.25">
      <c r="A99" s="108" t="s">
        <v>52</v>
      </c>
      <c r="B99" s="98">
        <v>2.0032020165374167</v>
      </c>
      <c r="C99" s="98">
        <v>2.0508333523593794</v>
      </c>
      <c r="D99" s="98">
        <v>2.0693154555485096</v>
      </c>
      <c r="E99" s="98">
        <v>1.9319775655443339</v>
      </c>
      <c r="F99" s="98">
        <v>1.9364943586442123</v>
      </c>
      <c r="G99" s="98">
        <v>2.2023580230586806</v>
      </c>
      <c r="H99" s="98">
        <v>2.5539637146865783</v>
      </c>
      <c r="I99" s="98">
        <v>2.9997938863479625</v>
      </c>
      <c r="J99" s="98">
        <v>3.1871980283437829</v>
      </c>
      <c r="K99" s="98">
        <v>4.0507122774506614</v>
      </c>
      <c r="L99" s="98">
        <v>4.436984046717324</v>
      </c>
      <c r="M99" s="98">
        <v>4.8192565182821774</v>
      </c>
      <c r="N99" s="98">
        <v>5.4932469096612282</v>
      </c>
      <c r="O99" s="98">
        <v>5.7969350642286006</v>
      </c>
      <c r="P99" s="98">
        <v>5.8079134791753377</v>
      </c>
      <c r="Q99" s="98">
        <v>5.7840939676204446</v>
      </c>
      <c r="R99" s="98">
        <v>5.6332552353696013</v>
      </c>
      <c r="S99" s="98">
        <v>5.3760009064578247</v>
      </c>
      <c r="T99" s="98">
        <v>5.2668444195959987</v>
      </c>
      <c r="U99" s="98">
        <v>5.244688281913386</v>
      </c>
      <c r="V99" s="98">
        <v>4.6503339163367512</v>
      </c>
      <c r="W99" s="98">
        <v>3.8402493478456181</v>
      </c>
      <c r="X99" s="98">
        <v>3.2024587708678371</v>
      </c>
      <c r="Y99" s="98">
        <v>2.4793576396624779</v>
      </c>
      <c r="DA99" s="63" t="s">
        <v>1832</v>
      </c>
    </row>
    <row r="100" spans="1:105" ht="12" customHeight="1" x14ac:dyDescent="0.25">
      <c r="A100" s="121" t="s">
        <v>54</v>
      </c>
      <c r="B100" s="122">
        <v>13.594183852009159</v>
      </c>
      <c r="C100" s="122">
        <v>15.712744776422578</v>
      </c>
      <c r="D100" s="122">
        <v>14.957527789539345</v>
      </c>
      <c r="E100" s="122">
        <v>17.21692468053854</v>
      </c>
      <c r="F100" s="122">
        <v>15.865590395167761</v>
      </c>
      <c r="G100" s="122">
        <v>17.676383028700059</v>
      </c>
      <c r="H100" s="122">
        <v>17.674233924659831</v>
      </c>
      <c r="I100" s="122">
        <v>19.127593651257982</v>
      </c>
      <c r="J100" s="122">
        <v>19.630977281244402</v>
      </c>
      <c r="K100" s="122">
        <v>16.263467858031749</v>
      </c>
      <c r="L100" s="122">
        <v>15.644428635065665</v>
      </c>
      <c r="M100" s="122">
        <v>16.335472415074509</v>
      </c>
      <c r="N100" s="122">
        <v>16.781524259798797</v>
      </c>
      <c r="O100" s="122">
        <v>17.380318151324317</v>
      </c>
      <c r="P100" s="122">
        <v>17.890729048580482</v>
      </c>
      <c r="Q100" s="122">
        <v>18.032919553377848</v>
      </c>
      <c r="R100" s="122">
        <v>17.631880567953154</v>
      </c>
      <c r="S100" s="122">
        <v>16.962581153682734</v>
      </c>
      <c r="T100" s="122">
        <v>16.198032951152605</v>
      </c>
      <c r="U100" s="122">
        <v>15.486608687664889</v>
      </c>
      <c r="V100" s="122">
        <v>20.296735198031271</v>
      </c>
      <c r="W100" s="122">
        <v>20.06329550493955</v>
      </c>
      <c r="X100" s="122">
        <v>15.337441092464051</v>
      </c>
      <c r="Y100" s="122">
        <v>13.832961759964565</v>
      </c>
      <c r="DA100" s="130" t="s">
        <v>1833</v>
      </c>
    </row>
    <row r="101" spans="1:105" ht="12" customHeight="1" x14ac:dyDescent="0.25">
      <c r="A101" s="97" t="s">
        <v>202</v>
      </c>
      <c r="B101" s="98">
        <v>3.3338628263388692</v>
      </c>
      <c r="C101" s="98">
        <v>4.1665422871736117</v>
      </c>
      <c r="D101" s="98">
        <v>3.3880108168159686</v>
      </c>
      <c r="E101" s="98">
        <v>3.9367294764370366</v>
      </c>
      <c r="F101" s="98">
        <v>3.6121395042661022</v>
      </c>
      <c r="G101" s="98">
        <v>4.3660586242995052</v>
      </c>
      <c r="H101" s="98">
        <v>4.0696845565817235</v>
      </c>
      <c r="I101" s="98">
        <v>4.8321331830390397</v>
      </c>
      <c r="J101" s="98">
        <v>4.7064395176949168</v>
      </c>
      <c r="K101" s="98">
        <v>3.866893257586645</v>
      </c>
      <c r="L101" s="98">
        <v>3.613188105530079</v>
      </c>
      <c r="M101" s="98">
        <v>3.4952208392531547</v>
      </c>
      <c r="N101" s="98">
        <v>3.3990981993539693</v>
      </c>
      <c r="O101" s="98">
        <v>3.32176330643007</v>
      </c>
      <c r="P101" s="98">
        <v>3.3164405461716275</v>
      </c>
      <c r="Q101" s="98">
        <v>3.2078361164254701</v>
      </c>
      <c r="R101" s="98">
        <v>3.0711912929054992</v>
      </c>
      <c r="S101" s="98">
        <v>2.9349510604243698</v>
      </c>
      <c r="T101" s="98">
        <v>2.7875956499751933</v>
      </c>
      <c r="U101" s="98">
        <v>2.65680752721887</v>
      </c>
      <c r="V101" s="98">
        <v>3.4803712735416061</v>
      </c>
      <c r="W101" s="98">
        <v>3.5238300108053124</v>
      </c>
      <c r="X101" s="98">
        <v>2.5217972657960854</v>
      </c>
      <c r="Y101" s="98">
        <v>2.2371529991359109</v>
      </c>
      <c r="DA101" s="63" t="s">
        <v>1834</v>
      </c>
    </row>
    <row r="102" spans="1:105" ht="12" customHeight="1" x14ac:dyDescent="0.25">
      <c r="A102" s="97" t="s">
        <v>50</v>
      </c>
      <c r="B102" s="98">
        <v>4.6940129783814379</v>
      </c>
      <c r="C102" s="98">
        <v>4.8901050663606886</v>
      </c>
      <c r="D102" s="98">
        <v>6.0512247671531485</v>
      </c>
      <c r="E102" s="98">
        <v>4.4481244593218303</v>
      </c>
      <c r="F102" s="98">
        <v>4.13917731445079</v>
      </c>
      <c r="G102" s="98">
        <v>5.2908999219883297</v>
      </c>
      <c r="H102" s="98">
        <v>4.8883750075170003</v>
      </c>
      <c r="I102" s="98">
        <v>5.123018456245382</v>
      </c>
      <c r="J102" s="98">
        <v>4.7894973597986947</v>
      </c>
      <c r="K102" s="98">
        <v>5.3966317547868901</v>
      </c>
      <c r="L102" s="98">
        <v>5.2450735574310867</v>
      </c>
      <c r="M102" s="98">
        <v>5.3102691451240727</v>
      </c>
      <c r="N102" s="98">
        <v>5.3784013864251161</v>
      </c>
      <c r="O102" s="98">
        <v>5.402487433340589</v>
      </c>
      <c r="P102" s="98">
        <v>5.439535447967665</v>
      </c>
      <c r="Q102" s="98">
        <v>5.2501458709886197</v>
      </c>
      <c r="R102" s="98">
        <v>5.0070201343973419</v>
      </c>
      <c r="S102" s="98">
        <v>4.6720501502097873</v>
      </c>
      <c r="T102" s="98">
        <v>4.3078192200879943</v>
      </c>
      <c r="U102" s="98">
        <v>3.9977837966377039</v>
      </c>
      <c r="V102" s="98">
        <v>5.2540845511462351</v>
      </c>
      <c r="W102" s="98">
        <v>4.8743265576196118</v>
      </c>
      <c r="X102" s="98">
        <v>3.5252153177638008</v>
      </c>
      <c r="Y102" s="98">
        <v>2.9056683054566168</v>
      </c>
      <c r="DA102" s="63" t="s">
        <v>1835</v>
      </c>
    </row>
    <row r="103" spans="1:105" ht="12" customHeight="1" x14ac:dyDescent="0.25">
      <c r="A103" s="109" t="s">
        <v>120</v>
      </c>
      <c r="B103" s="33">
        <v>5.5663080472888522</v>
      </c>
      <c r="C103" s="33">
        <v>6.6560974228882772</v>
      </c>
      <c r="D103" s="33">
        <v>5.518292205570229</v>
      </c>
      <c r="E103" s="33">
        <v>8.8320707447796707</v>
      </c>
      <c r="F103" s="33">
        <v>8.1142735764508682</v>
      </c>
      <c r="G103" s="33">
        <v>8.0194244824122229</v>
      </c>
      <c r="H103" s="33">
        <v>8.7161743605611086</v>
      </c>
      <c r="I103" s="33">
        <v>9.1724420119735584</v>
      </c>
      <c r="J103" s="33">
        <v>10.135040403750789</v>
      </c>
      <c r="K103" s="33">
        <v>6.9999428456582136</v>
      </c>
      <c r="L103" s="33">
        <v>6.7861669721044988</v>
      </c>
      <c r="M103" s="33">
        <v>7.52998243069728</v>
      </c>
      <c r="N103" s="33">
        <v>8.0040246740197105</v>
      </c>
      <c r="O103" s="33">
        <v>8.6560674115536571</v>
      </c>
      <c r="P103" s="33">
        <v>9.134753054441191</v>
      </c>
      <c r="Q103" s="33">
        <v>9.5749375659637579</v>
      </c>
      <c r="R103" s="33">
        <v>9.5536691406503103</v>
      </c>
      <c r="S103" s="33">
        <v>9.3555799430485767</v>
      </c>
      <c r="T103" s="33">
        <v>9.1026180810894193</v>
      </c>
      <c r="U103" s="33">
        <v>8.8320173638083155</v>
      </c>
      <c r="V103" s="33">
        <v>11.562279373343431</v>
      </c>
      <c r="W103" s="33">
        <v>11.665138936514627</v>
      </c>
      <c r="X103" s="33">
        <v>9.2904285089041636</v>
      </c>
      <c r="Y103" s="33">
        <v>8.6901404553720365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82.357461867988064</v>
      </c>
      <c r="C124" s="117">
        <f t="shared" si="42"/>
        <v>90.295464056614094</v>
      </c>
      <c r="D124" s="117">
        <f t="shared" si="42"/>
        <v>85.252198895336747</v>
      </c>
      <c r="E124" s="117">
        <f t="shared" si="42"/>
        <v>89.1608853965039</v>
      </c>
      <c r="F124" s="117">
        <f t="shared" si="42"/>
        <v>94.265679078699378</v>
      </c>
      <c r="G124" s="117">
        <f t="shared" si="42"/>
        <v>95.903549777137428</v>
      </c>
      <c r="H124" s="117">
        <f t="shared" si="42"/>
        <v>89.877981901783869</v>
      </c>
      <c r="I124" s="117">
        <f t="shared" si="42"/>
        <v>83.350107011421471</v>
      </c>
      <c r="J124" s="117">
        <f t="shared" si="42"/>
        <v>89.631841237277627</v>
      </c>
      <c r="K124" s="117">
        <f t="shared" si="42"/>
        <v>86.180149696999081</v>
      </c>
      <c r="L124" s="117">
        <f t="shared" si="42"/>
        <v>90.475486047559784</v>
      </c>
      <c r="M124" s="117">
        <f t="shared" si="42"/>
        <v>80.735858073991594</v>
      </c>
      <c r="N124" s="117">
        <f t="shared" si="42"/>
        <v>74.999796841786193</v>
      </c>
      <c r="O124" s="117">
        <f t="shared" si="42"/>
        <v>74.042178887083097</v>
      </c>
      <c r="P124" s="117">
        <f t="shared" si="42"/>
        <v>60.496623028675394</v>
      </c>
      <c r="Q124" s="117">
        <f t="shared" si="42"/>
        <v>70.614841621823572</v>
      </c>
      <c r="R124" s="117">
        <f t="shared" ref="R124:V124" si="43">R125+R128+R130+R139</f>
        <v>74.936039185405676</v>
      </c>
      <c r="S124" s="117">
        <f t="shared" si="43"/>
        <v>74.125691809765797</v>
      </c>
      <c r="T124" s="117">
        <f t="shared" si="43"/>
        <v>70.132227515599325</v>
      </c>
      <c r="U124" s="117">
        <f t="shared" si="43"/>
        <v>69.772808853942109</v>
      </c>
      <c r="V124" s="117">
        <f t="shared" si="43"/>
        <v>70.067068832722725</v>
      </c>
      <c r="W124" s="117">
        <f t="shared" ref="W124:Y124" si="44">W125+W128+W130+W139</f>
        <v>77.144594984277063</v>
      </c>
      <c r="X124" s="117">
        <f t="shared" si="44"/>
        <v>67.292858887545179</v>
      </c>
      <c r="Y124" s="117">
        <f t="shared" si="44"/>
        <v>63.716471934634264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64.125827011485882</v>
      </c>
      <c r="C125" s="122">
        <f t="shared" si="45"/>
        <v>71.914206286309224</v>
      </c>
      <c r="D125" s="122">
        <f t="shared" si="45"/>
        <v>66.289229014600963</v>
      </c>
      <c r="E125" s="122">
        <f t="shared" si="45"/>
        <v>68.644460105107299</v>
      </c>
      <c r="F125" s="122">
        <f t="shared" si="45"/>
        <v>72.919081960673466</v>
      </c>
      <c r="G125" s="122">
        <f t="shared" si="45"/>
        <v>76.076042933088118</v>
      </c>
      <c r="H125" s="122">
        <f t="shared" si="45"/>
        <v>68.997427971878551</v>
      </c>
      <c r="I125" s="122">
        <f t="shared" si="45"/>
        <v>64.465967254516642</v>
      </c>
      <c r="J125" s="122">
        <f t="shared" si="45"/>
        <v>69.307018751722126</v>
      </c>
      <c r="K125" s="122">
        <f t="shared" si="45"/>
        <v>66.701109475712514</v>
      </c>
      <c r="L125" s="122">
        <f t="shared" si="45"/>
        <v>71.273322352415164</v>
      </c>
      <c r="M125" s="122">
        <f t="shared" si="45"/>
        <v>62.368111324463378</v>
      </c>
      <c r="N125" s="122">
        <f t="shared" si="45"/>
        <v>57.237584719213281</v>
      </c>
      <c r="O125" s="122">
        <f t="shared" si="45"/>
        <v>56.486167970072458</v>
      </c>
      <c r="P125" s="122">
        <f t="shared" si="45"/>
        <v>43.977456274960865</v>
      </c>
      <c r="Q125" s="122">
        <f t="shared" si="45"/>
        <v>53.074310038340506</v>
      </c>
      <c r="R125" s="122">
        <f t="shared" ref="R125:V125" si="46">SUM(R126:R127)</f>
        <v>58.15499579566859</v>
      </c>
      <c r="S125" s="122">
        <f t="shared" si="46"/>
        <v>56.097574158157606</v>
      </c>
      <c r="T125" s="122">
        <f t="shared" si="46"/>
        <v>52.690207121756607</v>
      </c>
      <c r="U125" s="122">
        <f t="shared" si="46"/>
        <v>51.541717021791762</v>
      </c>
      <c r="V125" s="122">
        <f t="shared" si="46"/>
        <v>52.409210395793934</v>
      </c>
      <c r="W125" s="122">
        <f t="shared" ref="W125:Y125" si="47">SUM(W126:W127)</f>
        <v>58.333908513674494</v>
      </c>
      <c r="X125" s="122">
        <f t="shared" si="47"/>
        <v>49.815908927008181</v>
      </c>
      <c r="Y125" s="122">
        <f t="shared" si="47"/>
        <v>48.229505417325242</v>
      </c>
      <c r="DA125" s="130" t="s">
        <v>1856</v>
      </c>
    </row>
    <row r="126" spans="1:105" ht="12" customHeight="1" x14ac:dyDescent="0.25">
      <c r="A126" s="97" t="s">
        <v>198</v>
      </c>
      <c r="B126" s="98">
        <v>63.808821557761092</v>
      </c>
      <c r="C126" s="98">
        <v>71.568509925374357</v>
      </c>
      <c r="D126" s="98">
        <v>65.974675579210768</v>
      </c>
      <c r="E126" s="98">
        <v>68.321176339917216</v>
      </c>
      <c r="F126" s="98">
        <v>72.579053083518289</v>
      </c>
      <c r="G126" s="98">
        <v>75.734600643808363</v>
      </c>
      <c r="H126" s="98">
        <v>68.690194072664227</v>
      </c>
      <c r="I126" s="98">
        <v>64.188384830644921</v>
      </c>
      <c r="J126" s="98">
        <v>69.008300091297301</v>
      </c>
      <c r="K126" s="98">
        <v>66.41628395364333</v>
      </c>
      <c r="L126" s="98">
        <v>70.972552149995536</v>
      </c>
      <c r="M126" s="98">
        <v>62.108390912479457</v>
      </c>
      <c r="N126" s="98">
        <v>57.002799028650294</v>
      </c>
      <c r="O126" s="98">
        <v>56.256755070190522</v>
      </c>
      <c r="P126" s="98">
        <v>43.801256933916754</v>
      </c>
      <c r="Q126" s="98">
        <v>52.861994742755407</v>
      </c>
      <c r="R126" s="98">
        <v>57.923596068710502</v>
      </c>
      <c r="S126" s="98">
        <v>55.875758896742184</v>
      </c>
      <c r="T126" s="98">
        <v>52.483523747455479</v>
      </c>
      <c r="U126" s="98">
        <v>51.34094972421839</v>
      </c>
      <c r="V126" s="98">
        <v>52.206509932899259</v>
      </c>
      <c r="W126" s="98">
        <v>58.107941571185385</v>
      </c>
      <c r="X126" s="98">
        <v>49.624202489841068</v>
      </c>
      <c r="Y126" s="98">
        <v>48.044825102608051</v>
      </c>
      <c r="DA126" s="63" t="s">
        <v>1857</v>
      </c>
    </row>
    <row r="127" spans="1:105" ht="12" customHeight="1" x14ac:dyDescent="0.25">
      <c r="A127" s="97" t="s">
        <v>53</v>
      </c>
      <c r="B127" s="98">
        <v>0.31700545372478933</v>
      </c>
      <c r="C127" s="98">
        <v>0.34569636093486322</v>
      </c>
      <c r="D127" s="98">
        <v>0.3145534353902017</v>
      </c>
      <c r="E127" s="98">
        <v>0.32328376519008567</v>
      </c>
      <c r="F127" s="98">
        <v>0.34002887715517532</v>
      </c>
      <c r="G127" s="98">
        <v>0.34144228927975834</v>
      </c>
      <c r="H127" s="98">
        <v>0.3072338992143186</v>
      </c>
      <c r="I127" s="98">
        <v>0.27758242387171517</v>
      </c>
      <c r="J127" s="98">
        <v>0.29871866042481904</v>
      </c>
      <c r="K127" s="98">
        <v>0.28482552206917966</v>
      </c>
      <c r="L127" s="98">
        <v>0.30077020241963481</v>
      </c>
      <c r="M127" s="98">
        <v>0.25972041198392021</v>
      </c>
      <c r="N127" s="98">
        <v>0.2347856905629836</v>
      </c>
      <c r="O127" s="98">
        <v>0.2294128998819352</v>
      </c>
      <c r="P127" s="98">
        <v>0.17619934104410762</v>
      </c>
      <c r="Q127" s="98">
        <v>0.21231529558509643</v>
      </c>
      <c r="R127" s="98">
        <v>0.23139972695808861</v>
      </c>
      <c r="S127" s="98">
        <v>0.22181526141542302</v>
      </c>
      <c r="T127" s="98">
        <v>0.20668337430112738</v>
      </c>
      <c r="U127" s="98">
        <v>0.20076729757337161</v>
      </c>
      <c r="V127" s="98">
        <v>0.20270046289467358</v>
      </c>
      <c r="W127" s="98">
        <v>0.22596694248911128</v>
      </c>
      <c r="X127" s="98">
        <v>0.19170643716711538</v>
      </c>
      <c r="Y127" s="98">
        <v>0.18468031471719257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0.1272024589708165</v>
      </c>
      <c r="C128" s="122">
        <f t="shared" si="48"/>
        <v>0.16071186264625714</v>
      </c>
      <c r="D128" s="122">
        <f t="shared" si="48"/>
        <v>0.1951529181562395</v>
      </c>
      <c r="E128" s="122">
        <f t="shared" si="48"/>
        <v>0.45287768654045774</v>
      </c>
      <c r="F128" s="122">
        <f t="shared" si="48"/>
        <v>0.27129313155086249</v>
      </c>
      <c r="G128" s="122">
        <f t="shared" si="48"/>
        <v>0.35155698182509465</v>
      </c>
      <c r="H128" s="122">
        <f t="shared" si="48"/>
        <v>0.53861606037482435</v>
      </c>
      <c r="I128" s="122">
        <f t="shared" si="48"/>
        <v>0.60642727709195077</v>
      </c>
      <c r="J128" s="122">
        <f t="shared" si="48"/>
        <v>0.72176081766380595</v>
      </c>
      <c r="K128" s="122">
        <f t="shared" si="48"/>
        <v>0.83229628583180071</v>
      </c>
      <c r="L128" s="122">
        <f t="shared" si="48"/>
        <v>1.0831249835903292</v>
      </c>
      <c r="M128" s="122">
        <f t="shared" si="48"/>
        <v>1.1803793515227334</v>
      </c>
      <c r="N128" s="122">
        <f t="shared" si="48"/>
        <v>2.0878904290799247</v>
      </c>
      <c r="O128" s="122">
        <f t="shared" si="48"/>
        <v>1.9953249072708277</v>
      </c>
      <c r="P128" s="122">
        <f t="shared" si="48"/>
        <v>0.74331701167565756</v>
      </c>
      <c r="Q128" s="122">
        <f t="shared" si="48"/>
        <v>2.267055082161006</v>
      </c>
      <c r="R128" s="122">
        <f t="shared" si="48"/>
        <v>1.5014369513500248</v>
      </c>
      <c r="S128" s="122">
        <f t="shared" si="48"/>
        <v>2.7778630468443626</v>
      </c>
      <c r="T128" s="122">
        <f t="shared" si="48"/>
        <v>2.2423008915552085</v>
      </c>
      <c r="U128" s="122">
        <f t="shared" si="48"/>
        <v>3.2059420805006491</v>
      </c>
      <c r="V128" s="122">
        <f t="shared" si="48"/>
        <v>1.6741895449156761</v>
      </c>
      <c r="W128" s="122">
        <f t="shared" si="48"/>
        <v>2.9286491116085864</v>
      </c>
      <c r="X128" s="122">
        <f t="shared" si="48"/>
        <v>3.5819480819025538</v>
      </c>
      <c r="Y128" s="122">
        <f t="shared" si="48"/>
        <v>2.3581375060545553</v>
      </c>
      <c r="DA128" s="130" t="s">
        <v>1859</v>
      </c>
    </row>
    <row r="129" spans="1:105" ht="12" customHeight="1" x14ac:dyDescent="0.25">
      <c r="A129" s="97" t="s">
        <v>53</v>
      </c>
      <c r="B129" s="98">
        <v>0.1272024589708165</v>
      </c>
      <c r="C129" s="98">
        <v>0.16071186264625714</v>
      </c>
      <c r="D129" s="98">
        <v>0.1951529181562395</v>
      </c>
      <c r="E129" s="98">
        <v>0.45287768654045774</v>
      </c>
      <c r="F129" s="98">
        <v>0.27129313155086249</v>
      </c>
      <c r="G129" s="98">
        <v>0.35155698182509465</v>
      </c>
      <c r="H129" s="98">
        <v>0.53861606037482435</v>
      </c>
      <c r="I129" s="98">
        <v>0.60642727709195077</v>
      </c>
      <c r="J129" s="98">
        <v>0.72176081766380595</v>
      </c>
      <c r="K129" s="98">
        <v>0.83229628583180071</v>
      </c>
      <c r="L129" s="98">
        <v>1.0831249835903292</v>
      </c>
      <c r="M129" s="98">
        <v>1.1803793515227334</v>
      </c>
      <c r="N129" s="98">
        <v>2.0878904290799247</v>
      </c>
      <c r="O129" s="98">
        <v>1.9953249072708277</v>
      </c>
      <c r="P129" s="98">
        <v>0.74331701167565756</v>
      </c>
      <c r="Q129" s="98">
        <v>2.267055082161006</v>
      </c>
      <c r="R129" s="98">
        <v>1.5014369513500248</v>
      </c>
      <c r="S129" s="98">
        <v>2.7778630468443626</v>
      </c>
      <c r="T129" s="98">
        <v>2.2423008915552085</v>
      </c>
      <c r="U129" s="98">
        <v>3.2059420805006491</v>
      </c>
      <c r="V129" s="98">
        <v>1.6741895449156761</v>
      </c>
      <c r="W129" s="98">
        <v>2.9286491116085864</v>
      </c>
      <c r="X129" s="98">
        <v>3.5819480819025538</v>
      </c>
      <c r="Y129" s="98">
        <v>2.3581375060545553</v>
      </c>
      <c r="DA129" s="63" t="s">
        <v>1860</v>
      </c>
    </row>
    <row r="130" spans="1:105" ht="12" customHeight="1" x14ac:dyDescent="0.25">
      <c r="A130" s="121" t="s">
        <v>55</v>
      </c>
      <c r="B130" s="122">
        <v>13.427976428571444</v>
      </c>
      <c r="C130" s="122">
        <v>13.024861816811303</v>
      </c>
      <c r="D130" s="122">
        <v>13.669529475998473</v>
      </c>
      <c r="E130" s="122">
        <v>14.192520130527464</v>
      </c>
      <c r="F130" s="122">
        <v>15.636190701376005</v>
      </c>
      <c r="G130" s="122">
        <v>14.079025054668451</v>
      </c>
      <c r="H130" s="122">
        <v>15.335586039771487</v>
      </c>
      <c r="I130" s="122">
        <v>13.5140130728867</v>
      </c>
      <c r="J130" s="122">
        <v>14.669628501346184</v>
      </c>
      <c r="K130" s="122">
        <v>14.782851812081113</v>
      </c>
      <c r="L130" s="122">
        <v>14.619353272280897</v>
      </c>
      <c r="M130" s="122">
        <v>13.772719802082358</v>
      </c>
      <c r="N130" s="122">
        <v>12.494906683318431</v>
      </c>
      <c r="O130" s="122">
        <v>12.480329704178097</v>
      </c>
      <c r="P130" s="122">
        <v>12.667731637558894</v>
      </c>
      <c r="Q130" s="122">
        <v>12.135172165102549</v>
      </c>
      <c r="R130" s="122">
        <v>12.12765314594864</v>
      </c>
      <c r="S130" s="122">
        <v>12.103492627885778</v>
      </c>
      <c r="T130" s="122">
        <v>12.10117994140024</v>
      </c>
      <c r="U130" s="122">
        <v>12.049652539443997</v>
      </c>
      <c r="V130" s="122">
        <v>12.029536716987835</v>
      </c>
      <c r="W130" s="122">
        <v>11.910374219211537</v>
      </c>
      <c r="X130" s="122">
        <v>10.85664947624579</v>
      </c>
      <c r="Y130" s="122">
        <v>10.328285576293759</v>
      </c>
      <c r="DA130" s="130" t="s">
        <v>1861</v>
      </c>
    </row>
    <row r="131" spans="1:105" ht="12" customHeight="1" x14ac:dyDescent="0.25">
      <c r="A131" s="97" t="s">
        <v>128</v>
      </c>
      <c r="B131" s="98">
        <v>9.91208592916791</v>
      </c>
      <c r="C131" s="98">
        <v>9.6174902723078564</v>
      </c>
      <c r="D131" s="98">
        <v>10.116122940217041</v>
      </c>
      <c r="E131" s="98">
        <v>10.296119467232533</v>
      </c>
      <c r="F131" s="98">
        <v>11.549885549931945</v>
      </c>
      <c r="G131" s="98">
        <v>10.338331752873437</v>
      </c>
      <c r="H131" s="98">
        <v>11.348024949799949</v>
      </c>
      <c r="I131" s="98">
        <v>9.8531319475293824</v>
      </c>
      <c r="J131" s="98">
        <v>10.71579538034309</v>
      </c>
      <c r="K131" s="98">
        <v>10.875376892268228</v>
      </c>
      <c r="L131" s="98">
        <v>10.970960012815928</v>
      </c>
      <c r="M131" s="98">
        <v>10.491703198988807</v>
      </c>
      <c r="N131" s="98">
        <v>9.9826195963839162</v>
      </c>
      <c r="O131" s="98">
        <v>10.683189135531761</v>
      </c>
      <c r="P131" s="98">
        <v>11.308598297976932</v>
      </c>
      <c r="Q131" s="98">
        <v>10.450983124997236</v>
      </c>
      <c r="R131" s="98">
        <v>10.030620914768249</v>
      </c>
      <c r="S131" s="98">
        <v>9.9004389762270666</v>
      </c>
      <c r="T131" s="98">
        <v>10.271108131263912</v>
      </c>
      <c r="U131" s="98">
        <v>10.915295217220251</v>
      </c>
      <c r="V131" s="98">
        <v>11.418598609356103</v>
      </c>
      <c r="W131" s="98">
        <v>11.583816465451079</v>
      </c>
      <c r="X131" s="98">
        <v>10.536250996788532</v>
      </c>
      <c r="Y131" s="98">
        <v>9.9801463154251415</v>
      </c>
      <c r="DA131" s="63" t="s">
        <v>1862</v>
      </c>
    </row>
    <row r="132" spans="1:105" ht="12" customHeight="1" x14ac:dyDescent="0.25">
      <c r="A132" s="97" t="s">
        <v>127</v>
      </c>
      <c r="B132" s="98">
        <v>2.5538728356529733E-2</v>
      </c>
      <c r="C132" s="98">
        <v>2.5836362251283627E-2</v>
      </c>
      <c r="D132" s="98">
        <v>2.777333111745808E-2</v>
      </c>
      <c r="E132" s="98">
        <v>2.6659765299429296E-2</v>
      </c>
      <c r="F132" s="98">
        <v>3.1283617343583078E-2</v>
      </c>
      <c r="G132" s="98">
        <v>2.8080233627212223E-2</v>
      </c>
      <c r="H132" s="98">
        <v>3.0752807806163816E-2</v>
      </c>
      <c r="I132" s="98">
        <v>2.5966630319429133E-2</v>
      </c>
      <c r="J132" s="98">
        <v>2.8346575640063883E-2</v>
      </c>
      <c r="K132" s="98">
        <v>3.5450503251395656E-2</v>
      </c>
      <c r="L132" s="98">
        <v>3.9286073505162764E-2</v>
      </c>
      <c r="M132" s="98">
        <v>3.8460927534878335E-2</v>
      </c>
      <c r="N132" s="98">
        <v>3.9690695103143422E-2</v>
      </c>
      <c r="O132" s="98">
        <v>4.6365612375368612E-2</v>
      </c>
      <c r="P132" s="98">
        <v>5.0767528722339979E-2</v>
      </c>
      <c r="Q132" s="98">
        <v>4.5668778181109912E-2</v>
      </c>
      <c r="R132" s="98">
        <v>4.2736735458415498E-2</v>
      </c>
      <c r="S132" s="98">
        <v>3.9455048480749599E-2</v>
      </c>
      <c r="T132" s="98">
        <v>4.13491446965258E-2</v>
      </c>
      <c r="U132" s="98">
        <v>4.4689286457235272E-2</v>
      </c>
      <c r="V132" s="98">
        <v>4.2182244181241946E-2</v>
      </c>
      <c r="W132" s="98">
        <v>4.3647369753952517E-2</v>
      </c>
      <c r="X132" s="98">
        <v>3.6364292780694897E-2</v>
      </c>
      <c r="Y132" s="98">
        <v>3.2205688268595441E-2</v>
      </c>
      <c r="DA132" s="63" t="s">
        <v>1863</v>
      </c>
    </row>
    <row r="133" spans="1:105" ht="12" customHeight="1" x14ac:dyDescent="0.25">
      <c r="A133" s="100" t="s">
        <v>198</v>
      </c>
      <c r="B133" s="101">
        <v>8.6163884843812599E-3</v>
      </c>
      <c r="C133" s="101">
        <v>8.5106546862016921E-3</v>
      </c>
      <c r="D133" s="101">
        <v>1.0299492673597307E-2</v>
      </c>
      <c r="E133" s="101">
        <v>1.2249149227334791E-2</v>
      </c>
      <c r="F133" s="101">
        <v>1.5123242638152854E-2</v>
      </c>
      <c r="G133" s="101">
        <v>1.1857923304969794E-2</v>
      </c>
      <c r="H133" s="101">
        <v>1.3321959275195614E-2</v>
      </c>
      <c r="I133" s="101">
        <v>9.2596398958919805E-3</v>
      </c>
      <c r="J133" s="101">
        <v>1.0248171187091176E-2</v>
      </c>
      <c r="K133" s="101">
        <v>1.2389800787613134E-2</v>
      </c>
      <c r="L133" s="101">
        <v>1.3264381854528889E-2</v>
      </c>
      <c r="M133" s="101">
        <v>1.3379727404777766E-2</v>
      </c>
      <c r="N133" s="101">
        <v>1.3465722569847793E-2</v>
      </c>
      <c r="O133" s="101">
        <v>1.5772801380289359E-2</v>
      </c>
      <c r="P133" s="101">
        <v>1.829775722595426E-2</v>
      </c>
      <c r="Q133" s="101">
        <v>1.6261294562225432E-2</v>
      </c>
      <c r="R133" s="101">
        <v>1.5092416340470413E-2</v>
      </c>
      <c r="S133" s="101">
        <v>1.4012293304506278E-2</v>
      </c>
      <c r="T133" s="101">
        <v>1.4915019960100626E-2</v>
      </c>
      <c r="U133" s="101">
        <v>1.5139927198702666E-2</v>
      </c>
      <c r="V133" s="101">
        <v>1.6501756828598935E-2</v>
      </c>
      <c r="W133" s="101">
        <v>1.9964542692635177E-2</v>
      </c>
      <c r="X133" s="101">
        <v>1.876598124841404E-2</v>
      </c>
      <c r="Y133" s="101">
        <v>1.9114798296294224E-2</v>
      </c>
      <c r="DA133" s="131" t="s">
        <v>1864</v>
      </c>
    </row>
    <row r="134" spans="1:105" ht="12" customHeight="1" x14ac:dyDescent="0.25">
      <c r="A134" s="103" t="s">
        <v>52</v>
      </c>
      <c r="B134" s="104">
        <v>1.6922339872148473E-2</v>
      </c>
      <c r="C134" s="104">
        <v>1.7325707565081935E-2</v>
      </c>
      <c r="D134" s="104">
        <v>1.7473838443860773E-2</v>
      </c>
      <c r="E134" s="104">
        <v>1.4410616072094505E-2</v>
      </c>
      <c r="F134" s="104">
        <v>1.6160374705430223E-2</v>
      </c>
      <c r="G134" s="104">
        <v>1.6222310322242431E-2</v>
      </c>
      <c r="H134" s="104">
        <v>1.7430848530968202E-2</v>
      </c>
      <c r="I134" s="104">
        <v>1.6706990423537151E-2</v>
      </c>
      <c r="J134" s="104">
        <v>1.8098404452972706E-2</v>
      </c>
      <c r="K134" s="104">
        <v>2.3060702463782522E-2</v>
      </c>
      <c r="L134" s="104">
        <v>2.6021691650633873E-2</v>
      </c>
      <c r="M134" s="104">
        <v>2.5081200130100571E-2</v>
      </c>
      <c r="N134" s="104">
        <v>2.6224972533295626E-2</v>
      </c>
      <c r="O134" s="104">
        <v>3.059281099507925E-2</v>
      </c>
      <c r="P134" s="104">
        <v>3.2469771496385719E-2</v>
      </c>
      <c r="Q134" s="104">
        <v>2.9407483618884477E-2</v>
      </c>
      <c r="R134" s="104">
        <v>2.7644319117945085E-2</v>
      </c>
      <c r="S134" s="104">
        <v>2.5442755176243323E-2</v>
      </c>
      <c r="T134" s="104">
        <v>2.6434124736425178E-2</v>
      </c>
      <c r="U134" s="104">
        <v>2.9549359258532606E-2</v>
      </c>
      <c r="V134" s="104">
        <v>2.568048735264301E-2</v>
      </c>
      <c r="W134" s="104">
        <v>2.3682827061317337E-2</v>
      </c>
      <c r="X134" s="104">
        <v>1.7598311532280857E-2</v>
      </c>
      <c r="Y134" s="104">
        <v>1.3090889972301218E-2</v>
      </c>
      <c r="DA134" s="132" t="s">
        <v>1865</v>
      </c>
    </row>
    <row r="135" spans="1:105" ht="12" customHeight="1" x14ac:dyDescent="0.25">
      <c r="A135" s="106" t="s">
        <v>122</v>
      </c>
      <c r="B135" s="101">
        <v>2.7321774414892417</v>
      </c>
      <c r="C135" s="101">
        <v>2.625803672591001</v>
      </c>
      <c r="D135" s="101">
        <v>2.7232267974575941</v>
      </c>
      <c r="E135" s="101">
        <v>2.9698763880863837</v>
      </c>
      <c r="F135" s="101">
        <v>3.1091498540997691</v>
      </c>
      <c r="G135" s="101">
        <v>2.837428747927762</v>
      </c>
      <c r="H135" s="101">
        <v>3.0420128206503696</v>
      </c>
      <c r="I135" s="101">
        <v>2.7842844968590108</v>
      </c>
      <c r="J135" s="101">
        <v>3.0138079953603993</v>
      </c>
      <c r="K135" s="101">
        <v>2.8540311114380303</v>
      </c>
      <c r="L135" s="101">
        <v>2.6304756373077849</v>
      </c>
      <c r="M135" s="101">
        <v>2.3228587554278142</v>
      </c>
      <c r="N135" s="101">
        <v>1.7382098454502253</v>
      </c>
      <c r="O135" s="101">
        <v>1.1871617899905365</v>
      </c>
      <c r="P135" s="101">
        <v>0.86495968763965536</v>
      </c>
      <c r="Q135" s="101">
        <v>1.1217981035928903</v>
      </c>
      <c r="R135" s="101">
        <v>1.4052055724540791</v>
      </c>
      <c r="S135" s="101">
        <v>1.4813221662141034</v>
      </c>
      <c r="T135" s="101">
        <v>1.2229518735843654</v>
      </c>
      <c r="U135" s="101">
        <v>0.72164352988111713</v>
      </c>
      <c r="V135" s="101">
        <v>0.36952832641126671</v>
      </c>
      <c r="W135" s="101">
        <v>0.18037742624461953</v>
      </c>
      <c r="X135" s="101">
        <v>0.18274778101966999</v>
      </c>
      <c r="Y135" s="101">
        <v>0.21344367385231292</v>
      </c>
      <c r="DA135" s="131" t="s">
        <v>1866</v>
      </c>
    </row>
    <row r="136" spans="1:105" ht="12" customHeight="1" x14ac:dyDescent="0.25">
      <c r="A136" s="107" t="s">
        <v>121</v>
      </c>
      <c r="B136" s="104">
        <v>0.75817432955776243</v>
      </c>
      <c r="C136" s="104">
        <v>0.75573150966116254</v>
      </c>
      <c r="D136" s="104">
        <v>0.80240640720637924</v>
      </c>
      <c r="E136" s="104">
        <v>0.89986450990911881</v>
      </c>
      <c r="F136" s="104">
        <v>0.94587168000070876</v>
      </c>
      <c r="G136" s="104">
        <v>0.87518432024003912</v>
      </c>
      <c r="H136" s="104">
        <v>0.91479546151500335</v>
      </c>
      <c r="I136" s="104">
        <v>0.85062999817887808</v>
      </c>
      <c r="J136" s="104">
        <v>0.91167855000262898</v>
      </c>
      <c r="K136" s="104">
        <v>1.017993305123458</v>
      </c>
      <c r="L136" s="104">
        <v>0.97863154865202107</v>
      </c>
      <c r="M136" s="104">
        <v>0.91969692013085824</v>
      </c>
      <c r="N136" s="104">
        <v>0.73438654638114709</v>
      </c>
      <c r="O136" s="104">
        <v>0.56361316628043112</v>
      </c>
      <c r="P136" s="104">
        <v>0.44340612321996697</v>
      </c>
      <c r="Q136" s="104">
        <v>0.51672215833131141</v>
      </c>
      <c r="R136" s="104">
        <v>0.64908992326789661</v>
      </c>
      <c r="S136" s="104">
        <v>0.68227643696385765</v>
      </c>
      <c r="T136" s="104">
        <v>0.56577079185543755</v>
      </c>
      <c r="U136" s="104">
        <v>0.36802450588539476</v>
      </c>
      <c r="V136" s="104">
        <v>0.1992275370392233</v>
      </c>
      <c r="W136" s="104">
        <v>0.1025329577618861</v>
      </c>
      <c r="X136" s="104">
        <v>0.10128640565689559</v>
      </c>
      <c r="Y136" s="104">
        <v>0.10248989874770915</v>
      </c>
      <c r="DA136" s="132" t="s">
        <v>1867</v>
      </c>
    </row>
    <row r="137" spans="1:105" ht="12" customHeight="1" x14ac:dyDescent="0.25">
      <c r="A137" s="108" t="s">
        <v>53</v>
      </c>
      <c r="B137" s="98">
        <v>0.25548548650520564</v>
      </c>
      <c r="C137" s="98">
        <v>0.24845787528031207</v>
      </c>
      <c r="D137" s="98">
        <v>0.29693916879916793</v>
      </c>
      <c r="E137" s="98">
        <v>0.41347951908270031</v>
      </c>
      <c r="F137" s="98">
        <v>0.45720119037543128</v>
      </c>
      <c r="G137" s="98">
        <v>0.36950081250506656</v>
      </c>
      <c r="H137" s="98">
        <v>0.39611670072505539</v>
      </c>
      <c r="I137" s="98">
        <v>0.30331730777864385</v>
      </c>
      <c r="J137" s="98">
        <v>0.33002060142730955</v>
      </c>
      <c r="K137" s="98">
        <v>0.35595762605345999</v>
      </c>
      <c r="L137" s="98">
        <v>0.32968244331636198</v>
      </c>
      <c r="M137" s="98">
        <v>0.32014052535643367</v>
      </c>
      <c r="N137" s="98">
        <v>0.24933147539044964</v>
      </c>
      <c r="O137" s="98">
        <v>0.19146483510330251</v>
      </c>
      <c r="P137" s="98">
        <v>0.15968130778525289</v>
      </c>
      <c r="Q137" s="98">
        <v>0.18376917978387527</v>
      </c>
      <c r="R137" s="98">
        <v>0.22902037221213581</v>
      </c>
      <c r="S137" s="98">
        <v>0.24246296257073621</v>
      </c>
      <c r="T137" s="98">
        <v>0.2042743638056127</v>
      </c>
      <c r="U137" s="98">
        <v>0.12458750202511738</v>
      </c>
      <c r="V137" s="98">
        <v>7.7870309882632355E-2</v>
      </c>
      <c r="W137" s="98">
        <v>4.6855198399037415E-2</v>
      </c>
      <c r="X137" s="98">
        <v>5.2247786003087479E-2</v>
      </c>
      <c r="Y137" s="98">
        <v>6.0829135213626789E-2</v>
      </c>
      <c r="DA137" s="63" t="s">
        <v>1868</v>
      </c>
    </row>
    <row r="138" spans="1:105" ht="12" customHeight="1" x14ac:dyDescent="0.25">
      <c r="A138" s="108" t="s">
        <v>52</v>
      </c>
      <c r="B138" s="98">
        <v>0.50268884305255679</v>
      </c>
      <c r="C138" s="98">
        <v>0.50727363438085049</v>
      </c>
      <c r="D138" s="98">
        <v>0.50546723840721131</v>
      </c>
      <c r="E138" s="98">
        <v>0.48638499082641851</v>
      </c>
      <c r="F138" s="98">
        <v>0.48867048962527748</v>
      </c>
      <c r="G138" s="98">
        <v>0.5056835077349725</v>
      </c>
      <c r="H138" s="98">
        <v>0.5186787607899479</v>
      </c>
      <c r="I138" s="98">
        <v>0.54731269040023423</v>
      </c>
      <c r="J138" s="98">
        <v>0.58165794857531938</v>
      </c>
      <c r="K138" s="98">
        <v>0.66203567906999794</v>
      </c>
      <c r="L138" s="98">
        <v>0.64894910533565908</v>
      </c>
      <c r="M138" s="98">
        <v>0.59955639477442457</v>
      </c>
      <c r="N138" s="98">
        <v>0.48505507099069745</v>
      </c>
      <c r="O138" s="98">
        <v>0.37214833117712864</v>
      </c>
      <c r="P138" s="98">
        <v>0.28372481543471406</v>
      </c>
      <c r="Q138" s="98">
        <v>0.33295297854743611</v>
      </c>
      <c r="R138" s="98">
        <v>0.42006955105576083</v>
      </c>
      <c r="S138" s="98">
        <v>0.43981347439312141</v>
      </c>
      <c r="T138" s="98">
        <v>0.36149642804982479</v>
      </c>
      <c r="U138" s="98">
        <v>0.24343700386027736</v>
      </c>
      <c r="V138" s="98">
        <v>0.12135722715659095</v>
      </c>
      <c r="W138" s="98">
        <v>5.5677759362848689E-2</v>
      </c>
      <c r="X138" s="98">
        <v>4.903861965380811E-2</v>
      </c>
      <c r="Y138" s="98">
        <v>4.1660763534082365E-2</v>
      </c>
      <c r="DA138" s="63" t="s">
        <v>1869</v>
      </c>
    </row>
    <row r="139" spans="1:105" ht="12" customHeight="1" x14ac:dyDescent="0.25">
      <c r="A139" s="121" t="s">
        <v>54</v>
      </c>
      <c r="B139" s="122">
        <v>4.6764559689599237</v>
      </c>
      <c r="C139" s="122">
        <v>5.1956840908473154</v>
      </c>
      <c r="D139" s="122">
        <v>5.098287486581075</v>
      </c>
      <c r="E139" s="122">
        <v>5.871027474328665</v>
      </c>
      <c r="F139" s="122">
        <v>5.4391132850990349</v>
      </c>
      <c r="G139" s="122">
        <v>5.3969248075557577</v>
      </c>
      <c r="H139" s="122">
        <v>5.0063518297590193</v>
      </c>
      <c r="I139" s="122">
        <v>4.7636994069261718</v>
      </c>
      <c r="J139" s="122">
        <v>4.9334331665455178</v>
      </c>
      <c r="K139" s="122">
        <v>3.8638921233736658</v>
      </c>
      <c r="L139" s="122">
        <v>3.4996854392733932</v>
      </c>
      <c r="M139" s="122">
        <v>3.4146475959231219</v>
      </c>
      <c r="N139" s="122">
        <v>3.1794150101745489</v>
      </c>
      <c r="O139" s="122">
        <v>3.080356305561728</v>
      </c>
      <c r="P139" s="122">
        <v>3.1081181044799786</v>
      </c>
      <c r="Q139" s="122">
        <v>3.1383043362195009</v>
      </c>
      <c r="R139" s="122">
        <v>3.1519532924384164</v>
      </c>
      <c r="S139" s="122">
        <v>3.1467619768780555</v>
      </c>
      <c r="T139" s="122">
        <v>3.0985395608872621</v>
      </c>
      <c r="U139" s="122">
        <v>2.9754972122057062</v>
      </c>
      <c r="V139" s="122">
        <v>3.9541321750252765</v>
      </c>
      <c r="W139" s="122">
        <v>3.9716631397824522</v>
      </c>
      <c r="X139" s="122">
        <v>3.0383524023886501</v>
      </c>
      <c r="Y139" s="122">
        <v>2.8005434349607117</v>
      </c>
      <c r="DA139" s="130" t="s">
        <v>1870</v>
      </c>
    </row>
    <row r="140" spans="1:105" ht="12" customHeight="1" x14ac:dyDescent="0.25">
      <c r="A140" s="97" t="s">
        <v>50</v>
      </c>
      <c r="B140" s="98">
        <v>2.1394657402103299</v>
      </c>
      <c r="C140" s="98">
        <v>2.2028769448454302</v>
      </c>
      <c r="D140" s="98">
        <v>2.6749689865698305</v>
      </c>
      <c r="E140" s="98">
        <v>1.9704337947669681</v>
      </c>
      <c r="F140" s="98">
        <v>1.8370195479703417</v>
      </c>
      <c r="G140" s="98">
        <v>2.1263854215748381</v>
      </c>
      <c r="H140" s="98">
        <v>1.7791935560270913</v>
      </c>
      <c r="I140" s="98">
        <v>1.6691674693906056</v>
      </c>
      <c r="J140" s="98">
        <v>1.5543039912986387</v>
      </c>
      <c r="K140" s="98">
        <v>1.6474154323684846</v>
      </c>
      <c r="L140" s="98">
        <v>1.5044291564616001</v>
      </c>
      <c r="M140" s="98">
        <v>1.4100937157472777</v>
      </c>
      <c r="N140" s="98">
        <v>1.3070266657310319</v>
      </c>
      <c r="O140" s="98">
        <v>1.2228074532352089</v>
      </c>
      <c r="P140" s="98">
        <v>1.1998567361075883</v>
      </c>
      <c r="Q140" s="98">
        <v>1.1421565572073471</v>
      </c>
      <c r="R140" s="98">
        <v>1.0991138010753969</v>
      </c>
      <c r="S140" s="98">
        <v>1.0586594903395534</v>
      </c>
      <c r="T140" s="98">
        <v>1.0031535604377368</v>
      </c>
      <c r="U140" s="98">
        <v>0.9384913339644525</v>
      </c>
      <c r="V140" s="98">
        <v>1.2517395427204245</v>
      </c>
      <c r="W140" s="98">
        <v>1.1874515504041709</v>
      </c>
      <c r="X140" s="98">
        <v>0.85364158105916421</v>
      </c>
      <c r="Y140" s="98">
        <v>0.71026167980383892</v>
      </c>
      <c r="DA140" s="63" t="s">
        <v>1871</v>
      </c>
    </row>
    <row r="141" spans="1:105" ht="12" customHeight="1" x14ac:dyDescent="0.25">
      <c r="A141" s="109" t="s">
        <v>120</v>
      </c>
      <c r="B141" s="33">
        <v>2.5369902287495938</v>
      </c>
      <c r="C141" s="33">
        <v>2.9928071460018852</v>
      </c>
      <c r="D141" s="33">
        <v>2.423318500011244</v>
      </c>
      <c r="E141" s="33">
        <v>3.9005936795616964</v>
      </c>
      <c r="F141" s="33">
        <v>3.6020937371286927</v>
      </c>
      <c r="G141" s="33">
        <v>3.2705393859809195</v>
      </c>
      <c r="H141" s="33">
        <v>3.2271582737319284</v>
      </c>
      <c r="I141" s="33">
        <v>3.0945319375355664</v>
      </c>
      <c r="J141" s="33">
        <v>3.3791291752468791</v>
      </c>
      <c r="K141" s="33">
        <v>2.2164766910051812</v>
      </c>
      <c r="L141" s="33">
        <v>1.995256282811793</v>
      </c>
      <c r="M141" s="33">
        <v>2.0045538801758442</v>
      </c>
      <c r="N141" s="33">
        <v>1.872388344443517</v>
      </c>
      <c r="O141" s="33">
        <v>1.8575488523265191</v>
      </c>
      <c r="P141" s="33">
        <v>1.9082613683723906</v>
      </c>
      <c r="Q141" s="33">
        <v>1.9961477790121538</v>
      </c>
      <c r="R141" s="33">
        <v>2.0528394913630197</v>
      </c>
      <c r="S141" s="33">
        <v>2.0881024865385021</v>
      </c>
      <c r="T141" s="33">
        <v>2.0953860004495253</v>
      </c>
      <c r="U141" s="33">
        <v>2.0370058782412537</v>
      </c>
      <c r="V141" s="33">
        <v>2.7023926323048522</v>
      </c>
      <c r="W141" s="33">
        <v>2.7842115893782813</v>
      </c>
      <c r="X141" s="33">
        <v>2.1847108213294861</v>
      </c>
      <c r="Y141" s="33">
        <v>2.0902817551568726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2.5169766310254387</v>
      </c>
      <c r="C143" s="117">
        <f t="shared" si="49"/>
        <v>2.7464616054034559</v>
      </c>
      <c r="D143" s="117">
        <f t="shared" si="49"/>
        <v>2.8897813928291805</v>
      </c>
      <c r="E143" s="117">
        <f t="shared" si="49"/>
        <v>3.7393440968939906</v>
      </c>
      <c r="F143" s="117">
        <f t="shared" si="49"/>
        <v>4.9897373347944276</v>
      </c>
      <c r="G143" s="117">
        <f t="shared" si="49"/>
        <v>6.7794629435521889</v>
      </c>
      <c r="H143" s="117">
        <f t="shared" si="49"/>
        <v>8.5248137252362532</v>
      </c>
      <c r="I143" s="117">
        <f t="shared" si="49"/>
        <v>10.351213388532589</v>
      </c>
      <c r="J143" s="117">
        <f t="shared" si="49"/>
        <v>13.64512953484034</v>
      </c>
      <c r="K143" s="117">
        <f t="shared" si="49"/>
        <v>16.491510462606218</v>
      </c>
      <c r="L143" s="117">
        <f t="shared" si="49"/>
        <v>20.766722833360333</v>
      </c>
      <c r="M143" s="117">
        <f t="shared" si="49"/>
        <v>25.223914822478648</v>
      </c>
      <c r="N143" s="117">
        <f t="shared" si="49"/>
        <v>35.121745540949114</v>
      </c>
      <c r="O143" s="117">
        <f t="shared" si="49"/>
        <v>42.180432869283017</v>
      </c>
      <c r="P143" s="117">
        <f t="shared" si="49"/>
        <v>43.127238584406619</v>
      </c>
      <c r="Q143" s="117">
        <f t="shared" si="49"/>
        <v>59.675753306970009</v>
      </c>
      <c r="R143" s="117">
        <f t="shared" ref="R143:V143" si="50">R144+R146+R148+R157</f>
        <v>69.000879865568436</v>
      </c>
      <c r="S143" s="117">
        <f t="shared" si="50"/>
        <v>76.362426520639517</v>
      </c>
      <c r="T143" s="117">
        <f t="shared" si="50"/>
        <v>77.674585929971599</v>
      </c>
      <c r="U143" s="117">
        <f t="shared" si="50"/>
        <v>87.255993624589038</v>
      </c>
      <c r="V143" s="117">
        <f t="shared" si="50"/>
        <v>90.573366936129702</v>
      </c>
      <c r="W143" s="117">
        <f t="shared" ref="W143:Y143" si="51">W144+W146+W148+W157</f>
        <v>108.34668845707925</v>
      </c>
      <c r="X143" s="117">
        <f t="shared" si="51"/>
        <v>114.80063608213783</v>
      </c>
      <c r="Y143" s="117">
        <f t="shared" si="51"/>
        <v>113.63009097730497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1.9365919099946762</v>
      </c>
      <c r="C144" s="122">
        <f t="shared" si="52"/>
        <v>2.1527657099298714</v>
      </c>
      <c r="D144" s="122">
        <f t="shared" si="52"/>
        <v>2.1805331210423318</v>
      </c>
      <c r="E144" s="122">
        <f t="shared" si="52"/>
        <v>2.7515760685385562</v>
      </c>
      <c r="F144" s="122">
        <f t="shared" si="52"/>
        <v>3.7755249690849659</v>
      </c>
      <c r="G144" s="122">
        <f t="shared" si="52"/>
        <v>5.2513675665551158</v>
      </c>
      <c r="H144" s="122">
        <f t="shared" si="52"/>
        <v>6.4308660608438748</v>
      </c>
      <c r="I144" s="122">
        <f t="shared" si="52"/>
        <v>7.7971384863892119</v>
      </c>
      <c r="J144" s="122">
        <f t="shared" si="52"/>
        <v>10.203236244120506</v>
      </c>
      <c r="K144" s="122">
        <f t="shared" si="52"/>
        <v>12.357577964241665</v>
      </c>
      <c r="L144" s="122">
        <f t="shared" si="52"/>
        <v>15.615360560310179</v>
      </c>
      <c r="M144" s="122">
        <f t="shared" si="52"/>
        <v>18.463858822318613</v>
      </c>
      <c r="N144" s="122">
        <f t="shared" si="52"/>
        <v>25.704890853091712</v>
      </c>
      <c r="O144" s="122">
        <f t="shared" si="52"/>
        <v>30.950230439086997</v>
      </c>
      <c r="P144" s="122">
        <f t="shared" si="52"/>
        <v>31.510393876964311</v>
      </c>
      <c r="Q144" s="122">
        <f t="shared" si="52"/>
        <v>42.563469736316684</v>
      </c>
      <c r="R144" s="122">
        <f t="shared" si="52"/>
        <v>51.721776190641485</v>
      </c>
      <c r="S144" s="122">
        <f t="shared" si="52"/>
        <v>54.247777829097721</v>
      </c>
      <c r="T144" s="122">
        <f t="shared" si="52"/>
        <v>54.954400974417808</v>
      </c>
      <c r="U144" s="122">
        <f t="shared" si="52"/>
        <v>59.700642194627903</v>
      </c>
      <c r="V144" s="122">
        <f t="shared" si="52"/>
        <v>65.127780450607332</v>
      </c>
      <c r="W144" s="122">
        <f t="shared" si="52"/>
        <v>76.167114991491658</v>
      </c>
      <c r="X144" s="122">
        <f t="shared" si="52"/>
        <v>78.286885740418469</v>
      </c>
      <c r="Y144" s="122">
        <f t="shared" si="52"/>
        <v>80.998119812749323</v>
      </c>
      <c r="DA144" s="130" t="s">
        <v>1874</v>
      </c>
    </row>
    <row r="145" spans="1:105" ht="12" customHeight="1" x14ac:dyDescent="0.25">
      <c r="A145" s="97" t="s">
        <v>53</v>
      </c>
      <c r="B145" s="98">
        <v>1.9365919099946762</v>
      </c>
      <c r="C145" s="98">
        <v>2.1527657099298714</v>
      </c>
      <c r="D145" s="98">
        <v>2.1805331210423318</v>
      </c>
      <c r="E145" s="98">
        <v>2.7515760685385562</v>
      </c>
      <c r="F145" s="98">
        <v>3.7755249690849659</v>
      </c>
      <c r="G145" s="98">
        <v>5.2513675665551158</v>
      </c>
      <c r="H145" s="98">
        <v>6.4308660608438748</v>
      </c>
      <c r="I145" s="98">
        <v>7.7971384863892119</v>
      </c>
      <c r="J145" s="98">
        <v>10.203236244120506</v>
      </c>
      <c r="K145" s="98">
        <v>12.357577964241665</v>
      </c>
      <c r="L145" s="98">
        <v>15.615360560310179</v>
      </c>
      <c r="M145" s="98">
        <v>18.463858822318613</v>
      </c>
      <c r="N145" s="98">
        <v>25.704890853091712</v>
      </c>
      <c r="O145" s="98">
        <v>30.950230439086997</v>
      </c>
      <c r="P145" s="98">
        <v>31.510393876964311</v>
      </c>
      <c r="Q145" s="98">
        <v>42.563469736316684</v>
      </c>
      <c r="R145" s="98">
        <v>51.721776190641485</v>
      </c>
      <c r="S145" s="98">
        <v>54.247777829097721</v>
      </c>
      <c r="T145" s="98">
        <v>54.954400974417808</v>
      </c>
      <c r="U145" s="98">
        <v>59.700642194627903</v>
      </c>
      <c r="V145" s="98">
        <v>65.127780450607332</v>
      </c>
      <c r="W145" s="98">
        <v>76.167114991491658</v>
      </c>
      <c r="X145" s="98">
        <v>78.286885740418469</v>
      </c>
      <c r="Y145" s="98">
        <v>80.998119812749323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3.8333998702328918E-2</v>
      </c>
      <c r="C146" s="122">
        <f t="shared" si="53"/>
        <v>4.1849173017788094E-2</v>
      </c>
      <c r="D146" s="122">
        <f t="shared" si="53"/>
        <v>4.9005825711113025E-2</v>
      </c>
      <c r="E146" s="122">
        <f t="shared" si="53"/>
        <v>0.10819720725122393</v>
      </c>
      <c r="F146" s="122">
        <f t="shared" si="53"/>
        <v>6.9741553588662963E-2</v>
      </c>
      <c r="G146" s="122">
        <f t="shared" si="53"/>
        <v>0.10455586099931651</v>
      </c>
      <c r="H146" s="122">
        <f t="shared" si="53"/>
        <v>0.20636502776144361</v>
      </c>
      <c r="I146" s="122">
        <f t="shared" si="53"/>
        <v>0.29566995068535373</v>
      </c>
      <c r="J146" s="122">
        <f t="shared" si="53"/>
        <v>0.43699586159981602</v>
      </c>
      <c r="K146" s="122">
        <f t="shared" si="53"/>
        <v>0.61857840754660021</v>
      </c>
      <c r="L146" s="122">
        <f t="shared" si="53"/>
        <v>0.92073711746677822</v>
      </c>
      <c r="M146" s="122">
        <f t="shared" si="53"/>
        <v>1.1890713628475691</v>
      </c>
      <c r="N146" s="122">
        <f t="shared" si="53"/>
        <v>2.4537571332478372</v>
      </c>
      <c r="O146" s="122">
        <f t="shared" si="53"/>
        <v>2.6894732322557058</v>
      </c>
      <c r="P146" s="122">
        <f t="shared" si="53"/>
        <v>1.2154932608994617</v>
      </c>
      <c r="Q146" s="122">
        <f t="shared" si="53"/>
        <v>4.8527318374955319</v>
      </c>
      <c r="R146" s="122">
        <f t="shared" si="53"/>
        <v>3.5996436992074052</v>
      </c>
      <c r="S146" s="122">
        <f t="shared" si="53"/>
        <v>6.9828533382100266</v>
      </c>
      <c r="T146" s="122">
        <f t="shared" si="53"/>
        <v>6.4021771172844284</v>
      </c>
      <c r="U146" s="122">
        <f t="shared" si="53"/>
        <v>10.485393017804693</v>
      </c>
      <c r="V146" s="122">
        <f t="shared" si="53"/>
        <v>5.8384973293006404</v>
      </c>
      <c r="W146" s="122">
        <f t="shared" si="53"/>
        <v>11.298476385227932</v>
      </c>
      <c r="X146" s="122">
        <f t="shared" si="53"/>
        <v>15.202459890614129</v>
      </c>
      <c r="Y146" s="122">
        <f t="shared" si="53"/>
        <v>10.564017389087885</v>
      </c>
      <c r="DA146" s="130" t="s">
        <v>1876</v>
      </c>
    </row>
    <row r="147" spans="1:105" ht="12" customHeight="1" x14ac:dyDescent="0.25">
      <c r="A147" s="97" t="s">
        <v>53</v>
      </c>
      <c r="B147" s="98">
        <v>3.8333998702328918E-2</v>
      </c>
      <c r="C147" s="98">
        <v>4.1849173017788094E-2</v>
      </c>
      <c r="D147" s="98">
        <v>4.9005825711113025E-2</v>
      </c>
      <c r="E147" s="98">
        <v>0.10819720725122393</v>
      </c>
      <c r="F147" s="98">
        <v>6.9741553588662963E-2</v>
      </c>
      <c r="G147" s="98">
        <v>0.10455586099931651</v>
      </c>
      <c r="H147" s="98">
        <v>0.20636502776144361</v>
      </c>
      <c r="I147" s="98">
        <v>0.29566995068535373</v>
      </c>
      <c r="J147" s="98">
        <v>0.43699586159981602</v>
      </c>
      <c r="K147" s="98">
        <v>0.61857840754660021</v>
      </c>
      <c r="L147" s="98">
        <v>0.92073711746677822</v>
      </c>
      <c r="M147" s="98">
        <v>1.1890713628475691</v>
      </c>
      <c r="N147" s="98">
        <v>2.4537571332478372</v>
      </c>
      <c r="O147" s="98">
        <v>2.6894732322557058</v>
      </c>
      <c r="P147" s="98">
        <v>1.2154932608994617</v>
      </c>
      <c r="Q147" s="98">
        <v>4.8527318374955319</v>
      </c>
      <c r="R147" s="98">
        <v>3.5996436992074052</v>
      </c>
      <c r="S147" s="98">
        <v>6.9828533382100266</v>
      </c>
      <c r="T147" s="98">
        <v>6.4021771172844284</v>
      </c>
      <c r="U147" s="98">
        <v>10.485393017804693</v>
      </c>
      <c r="V147" s="98">
        <v>5.8384973293006404</v>
      </c>
      <c r="W147" s="98">
        <v>11.298476385227932</v>
      </c>
      <c r="X147" s="98">
        <v>15.202459890614129</v>
      </c>
      <c r="Y147" s="98">
        <v>10.564017389087885</v>
      </c>
      <c r="DA147" s="63" t="s">
        <v>1877</v>
      </c>
    </row>
    <row r="148" spans="1:105" ht="12" customHeight="1" x14ac:dyDescent="0.25">
      <c r="A148" s="121" t="s">
        <v>55</v>
      </c>
      <c r="B148" s="122">
        <v>0.40124982804496784</v>
      </c>
      <c r="C148" s="122">
        <v>0.39217667933484807</v>
      </c>
      <c r="D148" s="122">
        <v>0.48118392525079473</v>
      </c>
      <c r="E148" s="122">
        <v>0.62703669885667102</v>
      </c>
      <c r="F148" s="122">
        <v>0.84318581853712915</v>
      </c>
      <c r="G148" s="122">
        <v>1.0323692917127398</v>
      </c>
      <c r="H148" s="122">
        <v>1.4136249906384486</v>
      </c>
      <c r="I148" s="122">
        <v>1.6793677094410986</v>
      </c>
      <c r="J148" s="122">
        <v>2.2596482055282623</v>
      </c>
      <c r="K148" s="122">
        <v>2.7827363099680857</v>
      </c>
      <c r="L148" s="122">
        <v>3.3872018385795304</v>
      </c>
      <c r="M148" s="122">
        <v>4.4792819748082193</v>
      </c>
      <c r="N148" s="122">
        <v>5.5815180616227646</v>
      </c>
      <c r="O148" s="122">
        <v>6.823252558922511</v>
      </c>
      <c r="P148" s="122">
        <v>8.2573634915606959</v>
      </c>
      <c r="Q148" s="122">
        <v>9.7634048763037118</v>
      </c>
      <c r="R148" s="122">
        <v>10.883009876183836</v>
      </c>
      <c r="S148" s="122">
        <v>12.080368043084972</v>
      </c>
      <c r="T148" s="122">
        <v>13.048233088829758</v>
      </c>
      <c r="U148" s="122">
        <v>13.655045496501376</v>
      </c>
      <c r="V148" s="122">
        <v>14.66436310315547</v>
      </c>
      <c r="W148" s="122">
        <v>15.458613295335757</v>
      </c>
      <c r="X148" s="122">
        <v>16.66732523589905</v>
      </c>
      <c r="Y148" s="122">
        <v>17.466160624475169</v>
      </c>
      <c r="DA148" s="130" t="s">
        <v>1878</v>
      </c>
    </row>
    <row r="149" spans="1:105" ht="12" customHeight="1" x14ac:dyDescent="0.25">
      <c r="A149" s="97" t="s">
        <v>124</v>
      </c>
      <c r="B149" s="98">
        <v>5.2537901248379863E-2</v>
      </c>
      <c r="C149" s="98">
        <v>4.8822615307514847E-2</v>
      </c>
      <c r="D149" s="98">
        <v>6.9606350868765599E-2</v>
      </c>
      <c r="E149" s="98">
        <v>7.0692775084725282E-2</v>
      </c>
      <c r="F149" s="98">
        <v>7.6537927777610537E-2</v>
      </c>
      <c r="G149" s="98">
        <v>9.899200678302579E-2</v>
      </c>
      <c r="H149" s="98">
        <v>9.6517480768089747E-2</v>
      </c>
      <c r="I149" s="98">
        <v>0.12187545366465458</v>
      </c>
      <c r="J149" s="98">
        <v>0.1709925021992999</v>
      </c>
      <c r="K149" s="98">
        <v>0.19044003769431381</v>
      </c>
      <c r="L149" s="98">
        <v>0.21931651139692754</v>
      </c>
      <c r="M149" s="98">
        <v>0.3233226760479207</v>
      </c>
      <c r="N149" s="98">
        <v>0.32194023188539422</v>
      </c>
      <c r="O149" s="98">
        <v>0.2953275804356314</v>
      </c>
      <c r="P149" s="98">
        <v>0.27578428296151697</v>
      </c>
      <c r="Q149" s="98">
        <v>0.54963797751078736</v>
      </c>
      <c r="R149" s="98">
        <v>0.59725016221134086</v>
      </c>
      <c r="S149" s="98">
        <v>0.73597308454381394</v>
      </c>
      <c r="T149" s="98">
        <v>0.76035844618465098</v>
      </c>
      <c r="U149" s="98">
        <v>0.81306189757417902</v>
      </c>
      <c r="V149" s="98">
        <v>0.58096949592310132</v>
      </c>
      <c r="W149" s="98">
        <v>0.78558207885191134</v>
      </c>
      <c r="X149" s="98">
        <v>1.0319021116803395</v>
      </c>
      <c r="Y149" s="98">
        <v>1.090726598050245</v>
      </c>
      <c r="DA149" s="63" t="s">
        <v>1879</v>
      </c>
    </row>
    <row r="150" spans="1:105" ht="12" customHeight="1" x14ac:dyDescent="0.25">
      <c r="A150" s="97" t="s">
        <v>123</v>
      </c>
      <c r="B150" s="98">
        <v>1.3505887210380429E-4</v>
      </c>
      <c r="C150" s="98">
        <v>1.2115372682929263E-4</v>
      </c>
      <c r="D150" s="98">
        <v>1.5613481578961958E-4</v>
      </c>
      <c r="E150" s="98">
        <v>1.4646341913876446E-4</v>
      </c>
      <c r="F150" s="98">
        <v>0</v>
      </c>
      <c r="G150" s="98">
        <v>0</v>
      </c>
      <c r="H150" s="98">
        <v>0</v>
      </c>
      <c r="I150" s="98">
        <v>1.4532451285358125E-4</v>
      </c>
      <c r="J150" s="98">
        <v>3.2338052128394045E-4</v>
      </c>
      <c r="K150" s="98">
        <v>5.9444237066726992E-4</v>
      </c>
      <c r="L150" s="98">
        <v>8.6338427297283772E-4</v>
      </c>
      <c r="M150" s="98">
        <v>1.5947538394260506E-3</v>
      </c>
      <c r="N150" s="98">
        <v>1.7477364194725311E-3</v>
      </c>
      <c r="O150" s="98">
        <v>1.4483942696789992E-3</v>
      </c>
      <c r="P150" s="98">
        <v>1.0323514928289781E-3</v>
      </c>
      <c r="Q150" s="98">
        <v>2.1384083600636053E-3</v>
      </c>
      <c r="R150" s="98">
        <v>2.0176668892013007E-3</v>
      </c>
      <c r="S150" s="98">
        <v>2.3529383287713042E-3</v>
      </c>
      <c r="T150" s="98">
        <v>2.3901585864320512E-3</v>
      </c>
      <c r="U150" s="98">
        <v>2.3565586605935598E-3</v>
      </c>
      <c r="V150" s="98">
        <v>1.5091293516382657E-3</v>
      </c>
      <c r="W150" s="98">
        <v>1.7717643020089158E-3</v>
      </c>
      <c r="X150" s="98">
        <v>2.0447555186322271E-3</v>
      </c>
      <c r="Y150" s="98">
        <v>1.845905763639456E-3</v>
      </c>
      <c r="DA150" s="63" t="s">
        <v>1880</v>
      </c>
    </row>
    <row r="151" spans="1:105" ht="12" customHeight="1" x14ac:dyDescent="0.25">
      <c r="A151" s="100" t="s">
        <v>50</v>
      </c>
      <c r="B151" s="101">
        <v>4.5573484147736501E-5</v>
      </c>
      <c r="C151" s="101">
        <v>3.9837154525489807E-5</v>
      </c>
      <c r="D151" s="101">
        <v>5.7990436961547639E-5</v>
      </c>
      <c r="E151" s="101">
        <v>6.7332878547104883E-5</v>
      </c>
      <c r="F151" s="101">
        <v>0</v>
      </c>
      <c r="G151" s="101">
        <v>0</v>
      </c>
      <c r="H151" s="101">
        <v>0</v>
      </c>
      <c r="I151" s="101">
        <v>5.1817797821460706E-5</v>
      </c>
      <c r="J151" s="101">
        <v>1.1692021400990511E-4</v>
      </c>
      <c r="K151" s="101">
        <v>2.0705868457879446E-4</v>
      </c>
      <c r="L151" s="101">
        <v>2.9044713125953416E-4</v>
      </c>
      <c r="M151" s="101">
        <v>5.5625699113546296E-4</v>
      </c>
      <c r="N151" s="101">
        <v>5.9469542748606424E-4</v>
      </c>
      <c r="O151" s="101">
        <v>4.9182701856532052E-4</v>
      </c>
      <c r="P151" s="101">
        <v>3.707312044075168E-4</v>
      </c>
      <c r="Q151" s="101">
        <v>7.6001549359584828E-4</v>
      </c>
      <c r="R151" s="101">
        <v>7.0883243758258232E-4</v>
      </c>
      <c r="S151" s="101">
        <v>8.3260752151131608E-4</v>
      </c>
      <c r="T151" s="101">
        <v>8.5869208598803699E-4</v>
      </c>
      <c r="U151" s="101">
        <v>7.9891791046954178E-4</v>
      </c>
      <c r="V151" s="101">
        <v>5.913911485964081E-4</v>
      </c>
      <c r="W151" s="101">
        <v>8.0880999951554744E-4</v>
      </c>
      <c r="X151" s="101">
        <v>1.0534549997902566E-3</v>
      </c>
      <c r="Y151" s="101">
        <v>1.0937524936394977E-3</v>
      </c>
      <c r="DA151" s="131" t="s">
        <v>1881</v>
      </c>
    </row>
    <row r="152" spans="1:105" ht="12" customHeight="1" x14ac:dyDescent="0.25">
      <c r="A152" s="103" t="s">
        <v>52</v>
      </c>
      <c r="B152" s="104">
        <v>8.9485387956067772E-5</v>
      </c>
      <c r="C152" s="104">
        <v>8.1316572303802824E-5</v>
      </c>
      <c r="D152" s="104">
        <v>9.814437882807194E-5</v>
      </c>
      <c r="E152" s="104">
        <v>7.9130540591659581E-5</v>
      </c>
      <c r="F152" s="104">
        <v>0</v>
      </c>
      <c r="G152" s="104">
        <v>0</v>
      </c>
      <c r="H152" s="104">
        <v>0</v>
      </c>
      <c r="I152" s="104">
        <v>9.3506715032120545E-5</v>
      </c>
      <c r="J152" s="104">
        <v>2.0646030727403534E-4</v>
      </c>
      <c r="K152" s="104">
        <v>3.8738368608847546E-4</v>
      </c>
      <c r="L152" s="104">
        <v>5.7293714171330356E-4</v>
      </c>
      <c r="M152" s="104">
        <v>1.0384968482905876E-3</v>
      </c>
      <c r="N152" s="104">
        <v>1.1530409919864669E-3</v>
      </c>
      <c r="O152" s="104">
        <v>9.5656725111367864E-4</v>
      </c>
      <c r="P152" s="104">
        <v>6.6162028842146122E-4</v>
      </c>
      <c r="Q152" s="104">
        <v>1.3783928664677571E-3</v>
      </c>
      <c r="R152" s="104">
        <v>1.3088344516187182E-3</v>
      </c>
      <c r="S152" s="104">
        <v>1.5203308072599879E-3</v>
      </c>
      <c r="T152" s="104">
        <v>1.5314665004440143E-3</v>
      </c>
      <c r="U152" s="104">
        <v>1.5576407501240179E-3</v>
      </c>
      <c r="V152" s="104">
        <v>9.1773820304185761E-4</v>
      </c>
      <c r="W152" s="104">
        <v>9.6295430249336838E-4</v>
      </c>
      <c r="X152" s="104">
        <v>9.9130051884197077E-4</v>
      </c>
      <c r="Y152" s="104">
        <v>7.5215326999995835E-4</v>
      </c>
      <c r="DA152" s="132" t="s">
        <v>1882</v>
      </c>
    </row>
    <row r="153" spans="1:105" ht="12" customHeight="1" x14ac:dyDescent="0.25">
      <c r="A153" s="106" t="s">
        <v>122</v>
      </c>
      <c r="B153" s="101">
        <v>0.27289038044876973</v>
      </c>
      <c r="C153" s="101">
        <v>0.26637696552439744</v>
      </c>
      <c r="D153" s="101">
        <v>0.31675136772823459</v>
      </c>
      <c r="E153" s="101">
        <v>0.42416568171841518</v>
      </c>
      <c r="F153" s="101">
        <v>0.58710848730449894</v>
      </c>
      <c r="G153" s="101">
        <v>0.71403814335036608</v>
      </c>
      <c r="H153" s="101">
        <v>1.020975768235902</v>
      </c>
      <c r="I153" s="101">
        <v>1.1943885003259012</v>
      </c>
      <c r="J153" s="101">
        <v>1.6039933680487843</v>
      </c>
      <c r="K153" s="101">
        <v>1.84933464300632</v>
      </c>
      <c r="L153" s="101">
        <v>2.2418616746190638</v>
      </c>
      <c r="M153" s="101">
        <v>2.8315954375668082</v>
      </c>
      <c r="N153" s="101">
        <v>3.4522238372720682</v>
      </c>
      <c r="O153" s="101">
        <v>4.3262907374379269</v>
      </c>
      <c r="P153" s="101">
        <v>5.3001335991535647</v>
      </c>
      <c r="Q153" s="101">
        <v>6.231650279820518</v>
      </c>
      <c r="R153" s="101">
        <v>6.9646321950097798</v>
      </c>
      <c r="S153" s="101">
        <v>7.6330658220837373</v>
      </c>
      <c r="T153" s="101">
        <v>8.2566581559950443</v>
      </c>
      <c r="U153" s="101">
        <v>8.7509063924311477</v>
      </c>
      <c r="V153" s="101">
        <v>9.8775794348301531</v>
      </c>
      <c r="W153" s="101">
        <v>10.212726210899337</v>
      </c>
      <c r="X153" s="101">
        <v>11.202719776011911</v>
      </c>
      <c r="Y153" s="101">
        <v>11.92189965637337</v>
      </c>
      <c r="DA153" s="131" t="s">
        <v>1883</v>
      </c>
    </row>
    <row r="154" spans="1:105" ht="12" customHeight="1" x14ac:dyDescent="0.25">
      <c r="A154" s="107" t="s">
        <v>121</v>
      </c>
      <c r="B154" s="104">
        <v>7.5686487475714437E-2</v>
      </c>
      <c r="C154" s="104">
        <v>7.6855944776106508E-2</v>
      </c>
      <c r="D154" s="104">
        <v>9.467007183800491E-2</v>
      </c>
      <c r="E154" s="104">
        <v>0.13203177863439181</v>
      </c>
      <c r="F154" s="104">
        <v>0.17953940345501965</v>
      </c>
      <c r="G154" s="104">
        <v>0.219339141579348</v>
      </c>
      <c r="H154" s="104">
        <v>0.29613174163445677</v>
      </c>
      <c r="I154" s="104">
        <v>0.36295843093768926</v>
      </c>
      <c r="J154" s="104">
        <v>0.48433895475889427</v>
      </c>
      <c r="K154" s="104">
        <v>0.74236718689678471</v>
      </c>
      <c r="L154" s="104">
        <v>0.92516026829056641</v>
      </c>
      <c r="M154" s="104">
        <v>1.3227691073540642</v>
      </c>
      <c r="N154" s="104">
        <v>1.8056062560458301</v>
      </c>
      <c r="O154" s="104">
        <v>2.2001858467792736</v>
      </c>
      <c r="P154" s="104">
        <v>2.6804132579527842</v>
      </c>
      <c r="Q154" s="104">
        <v>2.9799782106123422</v>
      </c>
      <c r="R154" s="104">
        <v>3.3191098520735145</v>
      </c>
      <c r="S154" s="104">
        <v>3.7089761981286493</v>
      </c>
      <c r="T154" s="104">
        <v>4.0288263280636301</v>
      </c>
      <c r="U154" s="104">
        <v>4.0887206478354567</v>
      </c>
      <c r="V154" s="104">
        <v>4.2043050430505788</v>
      </c>
      <c r="W154" s="104">
        <v>4.4585332412825007</v>
      </c>
      <c r="X154" s="104">
        <v>4.4306585926881681</v>
      </c>
      <c r="Y154" s="104">
        <v>4.4516884642879146</v>
      </c>
      <c r="DA154" s="132" t="s">
        <v>1884</v>
      </c>
    </row>
    <row r="155" spans="1:105" ht="12" customHeight="1" x14ac:dyDescent="0.25">
      <c r="A155" s="108" t="s">
        <v>53</v>
      </c>
      <c r="B155" s="98">
        <v>2.5504423350606015E-2</v>
      </c>
      <c r="C155" s="98">
        <v>2.5267524904835588E-2</v>
      </c>
      <c r="D155" s="98">
        <v>3.5033683915368423E-2</v>
      </c>
      <c r="E155" s="98">
        <v>6.0667395738159963E-2</v>
      </c>
      <c r="F155" s="98">
        <v>8.6783049661523115E-2</v>
      </c>
      <c r="G155" s="98">
        <v>9.2604482454055198E-2</v>
      </c>
      <c r="H155" s="98">
        <v>0.12822836733573112</v>
      </c>
      <c r="I155" s="98">
        <v>0.12942357351995212</v>
      </c>
      <c r="J155" s="98">
        <v>0.1753269649085677</v>
      </c>
      <c r="K155" s="98">
        <v>0.25958054947691195</v>
      </c>
      <c r="L155" s="98">
        <v>0.31166898117006148</v>
      </c>
      <c r="M155" s="98">
        <v>0.46044733616519845</v>
      </c>
      <c r="N155" s="98">
        <v>0.61302113173582207</v>
      </c>
      <c r="O155" s="98">
        <v>0.74742437819597107</v>
      </c>
      <c r="P155" s="98">
        <v>0.96528187596205406</v>
      </c>
      <c r="Q155" s="98">
        <v>1.0598116274063916</v>
      </c>
      <c r="R155" s="98">
        <v>1.1710916261152811</v>
      </c>
      <c r="S155" s="98">
        <v>1.3180718377208955</v>
      </c>
      <c r="T155" s="98">
        <v>1.4546278226020291</v>
      </c>
      <c r="U155" s="98">
        <v>1.3841564456878062</v>
      </c>
      <c r="V155" s="98">
        <v>1.6432996231791335</v>
      </c>
      <c r="W155" s="98">
        <v>2.0374469258376302</v>
      </c>
      <c r="X155" s="98">
        <v>2.2855199619550532</v>
      </c>
      <c r="Y155" s="98">
        <v>2.642137057718231</v>
      </c>
      <c r="DA155" s="63" t="s">
        <v>1885</v>
      </c>
    </row>
    <row r="156" spans="1:105" ht="12" customHeight="1" x14ac:dyDescent="0.25">
      <c r="A156" s="108" t="s">
        <v>52</v>
      </c>
      <c r="B156" s="98">
        <v>5.0182064125108429E-2</v>
      </c>
      <c r="C156" s="98">
        <v>5.158841987127092E-2</v>
      </c>
      <c r="D156" s="98">
        <v>5.9636387922636494E-2</v>
      </c>
      <c r="E156" s="98">
        <v>7.1364382896231857E-2</v>
      </c>
      <c r="F156" s="98">
        <v>9.2756353793496532E-2</v>
      </c>
      <c r="G156" s="98">
        <v>0.1267346591252928</v>
      </c>
      <c r="H156" s="98">
        <v>0.16790337429872568</v>
      </c>
      <c r="I156" s="98">
        <v>0.23353485741773714</v>
      </c>
      <c r="J156" s="98">
        <v>0.30901198985032657</v>
      </c>
      <c r="K156" s="98">
        <v>0.48278663741987282</v>
      </c>
      <c r="L156" s="98">
        <v>0.61349128712050494</v>
      </c>
      <c r="M156" s="98">
        <v>0.86232177118886577</v>
      </c>
      <c r="N156" s="98">
        <v>1.1925851243100081</v>
      </c>
      <c r="O156" s="98">
        <v>1.4527614685833028</v>
      </c>
      <c r="P156" s="98">
        <v>1.7151313819907299</v>
      </c>
      <c r="Q156" s="98">
        <v>1.9201665832059507</v>
      </c>
      <c r="R156" s="98">
        <v>2.1480182259582334</v>
      </c>
      <c r="S156" s="98">
        <v>2.3909043604077538</v>
      </c>
      <c r="T156" s="98">
        <v>2.5741985054616006</v>
      </c>
      <c r="U156" s="98">
        <v>2.7045642021476506</v>
      </c>
      <c r="V156" s="98">
        <v>2.5610054198714454</v>
      </c>
      <c r="W156" s="98">
        <v>2.4210863154448701</v>
      </c>
      <c r="X156" s="98">
        <v>2.1451386307331153</v>
      </c>
      <c r="Y156" s="98">
        <v>1.8095514065696834</v>
      </c>
      <c r="DA156" s="63" t="s">
        <v>1886</v>
      </c>
    </row>
    <row r="157" spans="1:105" ht="12" customHeight="1" x14ac:dyDescent="0.25">
      <c r="A157" s="121" t="s">
        <v>54</v>
      </c>
      <c r="B157" s="122">
        <v>0.14080089428346532</v>
      </c>
      <c r="C157" s="122">
        <v>0.15967004312094815</v>
      </c>
      <c r="D157" s="122">
        <v>0.17905852082494106</v>
      </c>
      <c r="E157" s="122">
        <v>0.25253412224753935</v>
      </c>
      <c r="F157" s="122">
        <v>0.30128499358366956</v>
      </c>
      <c r="G157" s="122">
        <v>0.39117022428501691</v>
      </c>
      <c r="H157" s="122">
        <v>0.47395764599248574</v>
      </c>
      <c r="I157" s="122">
        <v>0.5790372420169243</v>
      </c>
      <c r="J157" s="122">
        <v>0.74524922359175683</v>
      </c>
      <c r="K157" s="122">
        <v>0.73261778084986706</v>
      </c>
      <c r="L157" s="122">
        <v>0.84342331700384832</v>
      </c>
      <c r="M157" s="122">
        <v>1.0917026625042414</v>
      </c>
      <c r="N157" s="122">
        <v>1.3815794929868015</v>
      </c>
      <c r="O157" s="122">
        <v>1.7174766390178067</v>
      </c>
      <c r="P157" s="122">
        <v>2.1439879549821512</v>
      </c>
      <c r="Q157" s="122">
        <v>2.4961468568540823</v>
      </c>
      <c r="R157" s="122">
        <v>2.7964500995357033</v>
      </c>
      <c r="S157" s="122">
        <v>3.0514273102467961</v>
      </c>
      <c r="T157" s="122">
        <v>3.269774749439601</v>
      </c>
      <c r="U157" s="122">
        <v>3.4149129156550595</v>
      </c>
      <c r="V157" s="122">
        <v>4.9427260530662611</v>
      </c>
      <c r="W157" s="122">
        <v>5.4224837850239158</v>
      </c>
      <c r="X157" s="122">
        <v>4.6439652152061726</v>
      </c>
      <c r="Y157" s="122">
        <v>4.6017931509926067</v>
      </c>
      <c r="DA157" s="130" t="s">
        <v>1887</v>
      </c>
    </row>
    <row r="158" spans="1:105" ht="12" customHeight="1" x14ac:dyDescent="0.25">
      <c r="A158" s="97" t="s">
        <v>50</v>
      </c>
      <c r="B158" s="98">
        <v>6.4407477628288787E-2</v>
      </c>
      <c r="C158" s="98">
        <v>6.7515934785172579E-2</v>
      </c>
      <c r="D158" s="98">
        <v>9.2414547182285256E-2</v>
      </c>
      <c r="E158" s="98">
        <v>8.0501269753987734E-2</v>
      </c>
      <c r="F158" s="98">
        <v>9.5046235033032042E-2</v>
      </c>
      <c r="G158" s="98">
        <v>0.15103743961515456</v>
      </c>
      <c r="H158" s="98">
        <v>0.16791575388568913</v>
      </c>
      <c r="I158" s="98">
        <v>0.20860897248096955</v>
      </c>
      <c r="J158" s="98">
        <v>0.24503282046881683</v>
      </c>
      <c r="K158" s="98">
        <v>0.33421125194528345</v>
      </c>
      <c r="L158" s="98">
        <v>0.37945333492148386</v>
      </c>
      <c r="M158" s="98">
        <v>0.45577991243056065</v>
      </c>
      <c r="N158" s="98">
        <v>0.54035678765008788</v>
      </c>
      <c r="O158" s="98">
        <v>0.63469653055779574</v>
      </c>
      <c r="P158" s="98">
        <v>0.76218772368720367</v>
      </c>
      <c r="Q158" s="98">
        <v>0.84465795919852082</v>
      </c>
      <c r="R158" s="98">
        <v>0.93232496866311365</v>
      </c>
      <c r="S158" s="98">
        <v>1.0138306201783571</v>
      </c>
      <c r="T158" s="98">
        <v>1.0527714473270369</v>
      </c>
      <c r="U158" s="98">
        <v>1.0657567355744249</v>
      </c>
      <c r="V158" s="98">
        <v>1.5385410868997627</v>
      </c>
      <c r="W158" s="98">
        <v>1.5737303986753619</v>
      </c>
      <c r="X158" s="98">
        <v>1.2328769942986386</v>
      </c>
      <c r="Y158" s="98">
        <v>1.1064922549802754</v>
      </c>
      <c r="DA158" s="63" t="s">
        <v>1888</v>
      </c>
    </row>
    <row r="159" spans="1:105" ht="12" customHeight="1" x14ac:dyDescent="0.25">
      <c r="A159" s="109" t="s">
        <v>120</v>
      </c>
      <c r="B159" s="33">
        <v>7.6393416655176544E-2</v>
      </c>
      <c r="C159" s="33">
        <v>9.2154108335775572E-2</v>
      </c>
      <c r="D159" s="33">
        <v>8.6643973642655817E-2</v>
      </c>
      <c r="E159" s="33">
        <v>0.1720328524935516</v>
      </c>
      <c r="F159" s="33">
        <v>0.2062387585506375</v>
      </c>
      <c r="G159" s="33">
        <v>0.24013278466986232</v>
      </c>
      <c r="H159" s="33">
        <v>0.30604189210679661</v>
      </c>
      <c r="I159" s="33">
        <v>0.3704282695359547</v>
      </c>
      <c r="J159" s="33">
        <v>0.50021640312294002</v>
      </c>
      <c r="K159" s="33">
        <v>0.39840652890458356</v>
      </c>
      <c r="L159" s="33">
        <v>0.4639699820823644</v>
      </c>
      <c r="M159" s="33">
        <v>0.63592275007368071</v>
      </c>
      <c r="N159" s="33">
        <v>0.84122270533671362</v>
      </c>
      <c r="O159" s="33">
        <v>1.0827801084600108</v>
      </c>
      <c r="P159" s="33">
        <v>1.3818002312949476</v>
      </c>
      <c r="Q159" s="33">
        <v>1.6514888976555617</v>
      </c>
      <c r="R159" s="33">
        <v>1.8641251308725897</v>
      </c>
      <c r="S159" s="33">
        <v>2.037596690068439</v>
      </c>
      <c r="T159" s="33">
        <v>2.2170033021125639</v>
      </c>
      <c r="U159" s="33">
        <v>2.3491561800806346</v>
      </c>
      <c r="V159" s="33">
        <v>3.4041849661664987</v>
      </c>
      <c r="W159" s="33">
        <v>3.8487533863485544</v>
      </c>
      <c r="X159" s="33">
        <v>3.4110882209075344</v>
      </c>
      <c r="Y159" s="33">
        <v>3.4953008960123313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9.1740483612122805</v>
      </c>
      <c r="C161" s="117">
        <f t="shared" si="54"/>
        <v>9.9985619923362741</v>
      </c>
      <c r="D161" s="117">
        <f t="shared" si="54"/>
        <v>11.362284780062954</v>
      </c>
      <c r="E161" s="117">
        <f t="shared" si="54"/>
        <v>14.47549186159954</v>
      </c>
      <c r="F161" s="117">
        <f t="shared" si="54"/>
        <v>14.215744332523268</v>
      </c>
      <c r="G161" s="117">
        <f t="shared" si="54"/>
        <v>13.557662262118193</v>
      </c>
      <c r="H161" s="117">
        <f t="shared" si="54"/>
        <v>13.700721623366311</v>
      </c>
      <c r="I161" s="117">
        <f t="shared" si="54"/>
        <v>12.251528109741157</v>
      </c>
      <c r="J161" s="117">
        <f t="shared" si="54"/>
        <v>14.977548947244577</v>
      </c>
      <c r="K161" s="117">
        <f t="shared" si="54"/>
        <v>15.402051189684746</v>
      </c>
      <c r="L161" s="117">
        <f t="shared" si="54"/>
        <v>15.36653131842758</v>
      </c>
      <c r="M161" s="117">
        <f t="shared" si="54"/>
        <v>13.195011945870727</v>
      </c>
      <c r="N161" s="117">
        <f t="shared" si="54"/>
        <v>13.096830980139856</v>
      </c>
      <c r="O161" s="117">
        <f t="shared" si="54"/>
        <v>13.461303577999745</v>
      </c>
      <c r="P161" s="117">
        <f t="shared" si="54"/>
        <v>15.143399925930503</v>
      </c>
      <c r="Q161" s="117">
        <f t="shared" si="54"/>
        <v>13.035997651127284</v>
      </c>
      <c r="R161" s="117">
        <f t="shared" ref="R161:V161" si="55">R162+R164+R166+R175</f>
        <v>12.189934840650539</v>
      </c>
      <c r="S161" s="117">
        <f t="shared" si="55"/>
        <v>13.980489564174466</v>
      </c>
      <c r="T161" s="117">
        <f t="shared" si="55"/>
        <v>17.324943858952903</v>
      </c>
      <c r="U161" s="117">
        <f t="shared" si="55"/>
        <v>23.957171317433176</v>
      </c>
      <c r="V161" s="117">
        <f t="shared" si="55"/>
        <v>30.305628696763474</v>
      </c>
      <c r="W161" s="117">
        <f t="shared" ref="W161:Y161" si="56">W162+W164+W166+W175</f>
        <v>33.724959393007381</v>
      </c>
      <c r="X161" s="117">
        <f t="shared" si="56"/>
        <v>34.258500200239467</v>
      </c>
      <c r="Y161" s="117">
        <f t="shared" si="56"/>
        <v>68.717046702738585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7.1171827068712439</v>
      </c>
      <c r="C162" s="122">
        <f t="shared" si="57"/>
        <v>7.8471327576687466</v>
      </c>
      <c r="D162" s="122">
        <f t="shared" si="57"/>
        <v>8.7689735076427269</v>
      </c>
      <c r="E162" s="122">
        <f t="shared" si="57"/>
        <v>11.226798522211546</v>
      </c>
      <c r="F162" s="122">
        <f t="shared" si="57"/>
        <v>10.980497768751766</v>
      </c>
      <c r="G162" s="122">
        <f t="shared" si="57"/>
        <v>10.500801033447507</v>
      </c>
      <c r="H162" s="122">
        <f t="shared" si="57"/>
        <v>10.487203577674659</v>
      </c>
      <c r="I162" s="122">
        <f t="shared" si="57"/>
        <v>9.1647734219479897</v>
      </c>
      <c r="J162" s="122">
        <f t="shared" si="57"/>
        <v>11.449677626490955</v>
      </c>
      <c r="K162" s="122">
        <f t="shared" si="57"/>
        <v>11.90190815000437</v>
      </c>
      <c r="L162" s="122">
        <f t="shared" si="57"/>
        <v>11.963334745954137</v>
      </c>
      <c r="M162" s="122">
        <f t="shared" si="57"/>
        <v>9.8843280068528401</v>
      </c>
      <c r="N162" s="122">
        <f t="shared" si="57"/>
        <v>9.5824802599106231</v>
      </c>
      <c r="O162" s="122">
        <f t="shared" si="57"/>
        <v>9.9031001204829749</v>
      </c>
      <c r="P162" s="122">
        <f t="shared" si="57"/>
        <v>11.780249505089001</v>
      </c>
      <c r="Q162" s="122">
        <f t="shared" si="57"/>
        <v>8.9718141967323</v>
      </c>
      <c r="R162" s="122">
        <f t="shared" si="57"/>
        <v>8.3744721304483249</v>
      </c>
      <c r="S162" s="122">
        <f t="shared" si="57"/>
        <v>9.29205229992073</v>
      </c>
      <c r="T162" s="122">
        <f t="shared" si="57"/>
        <v>12.340711427434178</v>
      </c>
      <c r="U162" s="122">
        <f t="shared" si="57"/>
        <v>17.05930931193225</v>
      </c>
      <c r="V162" s="122">
        <f t="shared" si="57"/>
        <v>22.86543092736742</v>
      </c>
      <c r="W162" s="122">
        <f t="shared" si="57"/>
        <v>23.660552061973902</v>
      </c>
      <c r="X162" s="122">
        <f t="shared" si="57"/>
        <v>21.842016192103216</v>
      </c>
      <c r="Y162" s="122">
        <f t="shared" si="57"/>
        <v>53.363921171649366</v>
      </c>
      <c r="DA162" s="130" t="s">
        <v>1891</v>
      </c>
    </row>
    <row r="163" spans="1:105" ht="12" customHeight="1" x14ac:dyDescent="0.25">
      <c r="A163" s="97" t="s">
        <v>53</v>
      </c>
      <c r="B163" s="33">
        <v>7.1171827068712439</v>
      </c>
      <c r="C163" s="33">
        <v>7.8471327576687466</v>
      </c>
      <c r="D163" s="33">
        <v>8.7689735076427269</v>
      </c>
      <c r="E163" s="33">
        <v>11.226798522211546</v>
      </c>
      <c r="F163" s="33">
        <v>10.980497768751766</v>
      </c>
      <c r="G163" s="33">
        <v>10.500801033447507</v>
      </c>
      <c r="H163" s="33">
        <v>10.487203577674659</v>
      </c>
      <c r="I163" s="33">
        <v>9.1647734219479897</v>
      </c>
      <c r="J163" s="33">
        <v>11.449677626490955</v>
      </c>
      <c r="K163" s="33">
        <v>11.90190815000437</v>
      </c>
      <c r="L163" s="33">
        <v>11.963334745954137</v>
      </c>
      <c r="M163" s="33">
        <v>9.8843280068528401</v>
      </c>
      <c r="N163" s="33">
        <v>9.5824802599106231</v>
      </c>
      <c r="O163" s="33">
        <v>9.9031001204829749</v>
      </c>
      <c r="P163" s="33">
        <v>11.780249505089001</v>
      </c>
      <c r="Q163" s="33">
        <v>8.9718141967323</v>
      </c>
      <c r="R163" s="33">
        <v>8.3744721304483249</v>
      </c>
      <c r="S163" s="33">
        <v>9.29205229992073</v>
      </c>
      <c r="T163" s="33">
        <v>12.340711427434178</v>
      </c>
      <c r="U163" s="33">
        <v>17.05930931193225</v>
      </c>
      <c r="V163" s="33">
        <v>22.86543092736742</v>
      </c>
      <c r="W163" s="33">
        <v>23.660552061973902</v>
      </c>
      <c r="X163" s="33">
        <v>21.842016192103216</v>
      </c>
      <c r="Y163" s="33">
        <v>53.363921171649366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7.0170709489008887E-2</v>
      </c>
      <c r="C164" s="122">
        <f t="shared" si="58"/>
        <v>8.1193530309529804E-2</v>
      </c>
      <c r="D164" s="122">
        <f t="shared" si="58"/>
        <v>0.10229481192129335</v>
      </c>
      <c r="E164" s="122">
        <f t="shared" si="58"/>
        <v>0.24844174608210351</v>
      </c>
      <c r="F164" s="122">
        <f t="shared" si="58"/>
        <v>0.15260125096491467</v>
      </c>
      <c r="G164" s="122">
        <f t="shared" si="58"/>
        <v>0.18088635381645488</v>
      </c>
      <c r="H164" s="122">
        <f t="shared" si="58"/>
        <v>0.25245518903633146</v>
      </c>
      <c r="I164" s="122">
        <f t="shared" si="58"/>
        <v>0.2576568415064287</v>
      </c>
      <c r="J164" s="122">
        <f t="shared" si="58"/>
        <v>0.30108475573206983</v>
      </c>
      <c r="K164" s="122">
        <f t="shared" si="58"/>
        <v>0.36526921585451921</v>
      </c>
      <c r="L164" s="122">
        <f t="shared" si="58"/>
        <v>0.4419361369230479</v>
      </c>
      <c r="M164" s="122">
        <f t="shared" si="58"/>
        <v>0.40986513409511771</v>
      </c>
      <c r="N164" s="122">
        <f t="shared" si="58"/>
        <v>0.67839881663874968</v>
      </c>
      <c r="O164" s="122">
        <f t="shared" si="58"/>
        <v>0.65840156131602834</v>
      </c>
      <c r="P164" s="122">
        <f t="shared" si="58"/>
        <v>0.25416687141932598</v>
      </c>
      <c r="Q164" s="122">
        <f t="shared" si="58"/>
        <v>0.85750810166677915</v>
      </c>
      <c r="R164" s="122">
        <f t="shared" si="58"/>
        <v>0.57462472059301661</v>
      </c>
      <c r="S164" s="122">
        <f t="shared" si="58"/>
        <v>1.1354225923478067</v>
      </c>
      <c r="T164" s="122">
        <f t="shared" si="58"/>
        <v>1.0994452249994084</v>
      </c>
      <c r="U164" s="122">
        <f t="shared" si="58"/>
        <v>2.0952219860451389</v>
      </c>
      <c r="V164" s="122">
        <f t="shared" si="58"/>
        <v>1.3521739136713535</v>
      </c>
      <c r="W164" s="122">
        <f t="shared" si="58"/>
        <v>2.7977196336674641</v>
      </c>
      <c r="X164" s="122">
        <f t="shared" si="58"/>
        <v>4.2278442758928332</v>
      </c>
      <c r="Y164" s="122">
        <f t="shared" si="58"/>
        <v>3.6627592320239115</v>
      </c>
      <c r="DA164" s="130" t="s">
        <v>1893</v>
      </c>
    </row>
    <row r="165" spans="1:105" ht="12" customHeight="1" x14ac:dyDescent="0.25">
      <c r="A165" s="97" t="s">
        <v>53</v>
      </c>
      <c r="B165" s="98">
        <v>7.0170709489008887E-2</v>
      </c>
      <c r="C165" s="98">
        <v>8.1193530309529804E-2</v>
      </c>
      <c r="D165" s="98">
        <v>0.10229481192129335</v>
      </c>
      <c r="E165" s="98">
        <v>0.24844174608210351</v>
      </c>
      <c r="F165" s="98">
        <v>0.15260125096491467</v>
      </c>
      <c r="G165" s="98">
        <v>0.18088635381645488</v>
      </c>
      <c r="H165" s="98">
        <v>0.25245518903633146</v>
      </c>
      <c r="I165" s="98">
        <v>0.2576568415064287</v>
      </c>
      <c r="J165" s="98">
        <v>0.30108475573206983</v>
      </c>
      <c r="K165" s="98">
        <v>0.36526921585451921</v>
      </c>
      <c r="L165" s="98">
        <v>0.4419361369230479</v>
      </c>
      <c r="M165" s="98">
        <v>0.40986513409511771</v>
      </c>
      <c r="N165" s="98">
        <v>0.67839881663874968</v>
      </c>
      <c r="O165" s="98">
        <v>0.65840156131602834</v>
      </c>
      <c r="P165" s="98">
        <v>0.25416687141932598</v>
      </c>
      <c r="Q165" s="98">
        <v>0.85750810166677915</v>
      </c>
      <c r="R165" s="98">
        <v>0.57462472059301661</v>
      </c>
      <c r="S165" s="98">
        <v>1.1354225923478067</v>
      </c>
      <c r="T165" s="98">
        <v>1.0994452249994084</v>
      </c>
      <c r="U165" s="98">
        <v>2.0952219860451389</v>
      </c>
      <c r="V165" s="98">
        <v>1.3521739136713535</v>
      </c>
      <c r="W165" s="98">
        <v>2.7977196336674641</v>
      </c>
      <c r="X165" s="98">
        <v>4.2278442758928332</v>
      </c>
      <c r="Y165" s="98">
        <v>3.6627592320239115</v>
      </c>
      <c r="DA165" s="63" t="s">
        <v>1894</v>
      </c>
    </row>
    <row r="166" spans="1:105" ht="12" customHeight="1" x14ac:dyDescent="0.25">
      <c r="A166" s="121" t="s">
        <v>55</v>
      </c>
      <c r="B166" s="122">
        <v>1.4706382905912607</v>
      </c>
      <c r="C166" s="122">
        <v>1.4712365872045678</v>
      </c>
      <c r="D166" s="122">
        <v>1.8156260436731018</v>
      </c>
      <c r="E166" s="122">
        <v>2.1396522180580333</v>
      </c>
      <c r="F166" s="122">
        <v>2.2721001572089921</v>
      </c>
      <c r="G166" s="122">
        <v>2.0872384086294535</v>
      </c>
      <c r="H166" s="122">
        <v>2.2178023371188922</v>
      </c>
      <c r="I166" s="122">
        <v>2.1048431007024826</v>
      </c>
      <c r="J166" s="122">
        <v>2.4263452519103454</v>
      </c>
      <c r="K166" s="122">
        <v>2.4844337416154798</v>
      </c>
      <c r="L166" s="122">
        <v>2.3732417535283443</v>
      </c>
      <c r="M166" s="122">
        <v>2.3345567853352525</v>
      </c>
      <c r="N166" s="122">
        <v>2.2752695882956995</v>
      </c>
      <c r="O166" s="122">
        <v>2.3180462853161812</v>
      </c>
      <c r="P166" s="122">
        <v>2.4696236407101742</v>
      </c>
      <c r="Q166" s="122">
        <v>2.5568614215121812</v>
      </c>
      <c r="R166" s="122">
        <v>2.5810195435556915</v>
      </c>
      <c r="S166" s="122">
        <v>2.8384538765668799</v>
      </c>
      <c r="T166" s="122">
        <v>3.1073568717414437</v>
      </c>
      <c r="U166" s="122">
        <v>3.8398155779725274</v>
      </c>
      <c r="V166" s="122">
        <v>4.5512199112768466</v>
      </c>
      <c r="W166" s="122">
        <v>5.3744770992558824</v>
      </c>
      <c r="X166" s="122">
        <v>6.3967157473367191</v>
      </c>
      <c r="Y166" s="122">
        <v>9.2323199208164421</v>
      </c>
      <c r="DA166" s="130" t="s">
        <v>1895</v>
      </c>
    </row>
    <row r="167" spans="1:105" ht="12" customHeight="1" x14ac:dyDescent="0.25">
      <c r="A167" s="97" t="s">
        <v>124</v>
      </c>
      <c r="B167" s="98">
        <v>0.19259395162002491</v>
      </c>
      <c r="C167" s="98">
        <v>0.1832942271876784</v>
      </c>
      <c r="D167" s="98">
        <v>0.26234631064800273</v>
      </c>
      <c r="E167" s="98">
        <v>0.24767170392940752</v>
      </c>
      <c r="F167" s="98">
        <v>0.23087367932641797</v>
      </c>
      <c r="G167" s="98">
        <v>0.23254549611887507</v>
      </c>
      <c r="H167" s="98">
        <v>0.18207994360251045</v>
      </c>
      <c r="I167" s="98">
        <v>0.17715610211630714</v>
      </c>
      <c r="J167" s="98">
        <v>0.2019269276830736</v>
      </c>
      <c r="K167" s="98">
        <v>0.17792988469900159</v>
      </c>
      <c r="L167" s="98">
        <v>0.15850949026098204</v>
      </c>
      <c r="M167" s="98">
        <v>0.17743293851664863</v>
      </c>
      <c r="N167" s="98">
        <v>0.14824744885372615</v>
      </c>
      <c r="O167" s="98">
        <v>0.11563530976576761</v>
      </c>
      <c r="P167" s="98">
        <v>9.239991347746962E-2</v>
      </c>
      <c r="Q167" s="98">
        <v>0.15139802629917509</v>
      </c>
      <c r="R167" s="98">
        <v>0.14214174036754748</v>
      </c>
      <c r="S167" s="98">
        <v>0.17314028944875084</v>
      </c>
      <c r="T167" s="98">
        <v>0.1803876528265897</v>
      </c>
      <c r="U167" s="98">
        <v>0.21335487490935368</v>
      </c>
      <c r="V167" s="98">
        <v>0.16492061446062917</v>
      </c>
      <c r="W167" s="98">
        <v>0.26127344742047848</v>
      </c>
      <c r="X167" s="98">
        <v>0.39338798443044154</v>
      </c>
      <c r="Y167" s="98">
        <v>0.60790283223058728</v>
      </c>
      <c r="DA167" s="63" t="s">
        <v>1896</v>
      </c>
    </row>
    <row r="168" spans="1:105" ht="12" customHeight="1" x14ac:dyDescent="0.25">
      <c r="A168" s="97" t="s">
        <v>123</v>
      </c>
      <c r="B168" s="98">
        <v>5.4023548841521715E-4</v>
      </c>
      <c r="C168" s="98">
        <v>3.6346118048787788E-4</v>
      </c>
      <c r="D168" s="98">
        <v>9.3614811658381436E-4</v>
      </c>
      <c r="E168" s="98">
        <v>7.3169724785768523E-4</v>
      </c>
      <c r="F168" s="98">
        <v>7.2224789481564939E-4</v>
      </c>
      <c r="G168" s="98">
        <v>6.3622639761943081E-4</v>
      </c>
      <c r="H168" s="98">
        <v>4.1839605116348645E-4</v>
      </c>
      <c r="I168" s="98">
        <v>4.3535851068989613E-4</v>
      </c>
      <c r="J168" s="98">
        <v>4.8438649257384787E-4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3.1341379817445114E-4</v>
      </c>
      <c r="T168" s="98">
        <v>2.9864055881893213E-4</v>
      </c>
      <c r="U168" s="98">
        <v>6.2919330120966377E-4</v>
      </c>
      <c r="V168" s="98">
        <v>4.3115380439765069E-4</v>
      </c>
      <c r="W168" s="98">
        <v>5.0618783504397555E-4</v>
      </c>
      <c r="X168" s="98">
        <v>8.1939464762180783E-4</v>
      </c>
      <c r="Y168" s="98">
        <v>1.8494154308998638E-3</v>
      </c>
      <c r="DA168" s="63" t="s">
        <v>1897</v>
      </c>
    </row>
    <row r="169" spans="1:105" ht="12" customHeight="1" x14ac:dyDescent="0.25">
      <c r="A169" s="100" t="s">
        <v>50</v>
      </c>
      <c r="B169" s="101">
        <v>1.82293936590946E-4</v>
      </c>
      <c r="C169" s="101">
        <v>1.1951146357646941E-4</v>
      </c>
      <c r="D169" s="101">
        <v>3.4769720044102088E-4</v>
      </c>
      <c r="E169" s="101">
        <v>3.3637943326022521E-4</v>
      </c>
      <c r="F169" s="101">
        <v>3.4901348410936676E-4</v>
      </c>
      <c r="G169" s="101">
        <v>2.6884223677758949E-4</v>
      </c>
      <c r="H169" s="101">
        <v>1.8107833487012313E-4</v>
      </c>
      <c r="I169" s="101">
        <v>1.5523409536222191E-4</v>
      </c>
      <c r="J169" s="101">
        <v>1.7513291199600201E-4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1.1090417564906813E-4</v>
      </c>
      <c r="T169" s="101">
        <v>1.072900709888323E-4</v>
      </c>
      <c r="U169" s="101">
        <v>2.1330841701061091E-4</v>
      </c>
      <c r="V169" s="101">
        <v>1.6895870677197976E-4</v>
      </c>
      <c r="W169" s="101">
        <v>2.3107463117553754E-4</v>
      </c>
      <c r="X169" s="101">
        <v>4.2215090286978435E-4</v>
      </c>
      <c r="Y169" s="101">
        <v>1.0958320728864618E-3</v>
      </c>
      <c r="DA169" s="131" t="s">
        <v>1898</v>
      </c>
    </row>
    <row r="170" spans="1:105" ht="12" customHeight="1" x14ac:dyDescent="0.25">
      <c r="A170" s="103" t="s">
        <v>52</v>
      </c>
      <c r="B170" s="104">
        <v>3.5794155182427109E-4</v>
      </c>
      <c r="C170" s="104">
        <v>2.4394971691140847E-4</v>
      </c>
      <c r="D170" s="104">
        <v>5.8845091614279348E-4</v>
      </c>
      <c r="E170" s="104">
        <v>3.9531781459745997E-4</v>
      </c>
      <c r="F170" s="104">
        <v>3.7323441070628269E-4</v>
      </c>
      <c r="G170" s="104">
        <v>3.6738416084184137E-4</v>
      </c>
      <c r="H170" s="104">
        <v>2.3731771629336332E-4</v>
      </c>
      <c r="I170" s="104">
        <v>2.8012441532767419E-4</v>
      </c>
      <c r="J170" s="104">
        <v>3.0925358057784584E-4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2.0250962252538299E-4</v>
      </c>
      <c r="T170" s="104">
        <v>1.9135048783009985E-4</v>
      </c>
      <c r="U170" s="104">
        <v>4.1588488419905289E-4</v>
      </c>
      <c r="V170" s="104">
        <v>2.621950976256709E-4</v>
      </c>
      <c r="W170" s="104">
        <v>2.7511320386843798E-4</v>
      </c>
      <c r="X170" s="104">
        <v>3.9724374475202348E-4</v>
      </c>
      <c r="Y170" s="104">
        <v>7.5358335801340207E-4</v>
      </c>
      <c r="DA170" s="132" t="s">
        <v>1899</v>
      </c>
    </row>
    <row r="171" spans="1:105" ht="12" customHeight="1" x14ac:dyDescent="0.25">
      <c r="A171" s="106" t="s">
        <v>122</v>
      </c>
      <c r="B171" s="101">
        <v>1.0000306312318881</v>
      </c>
      <c r="C171" s="101">
        <v>0.99813976080288114</v>
      </c>
      <c r="D171" s="101">
        <v>1.193628345216474</v>
      </c>
      <c r="E171" s="101">
        <v>1.4435660172129137</v>
      </c>
      <c r="F171" s="101">
        <v>1.5575091368979885</v>
      </c>
      <c r="G171" s="101">
        <v>1.4117961789484161</v>
      </c>
      <c r="H171" s="101">
        <v>1.5601876765207172</v>
      </c>
      <c r="I171" s="101">
        <v>1.4712292225110091</v>
      </c>
      <c r="J171" s="101">
        <v>1.703436434867958</v>
      </c>
      <c r="K171" s="101">
        <v>1.6757322362242282</v>
      </c>
      <c r="L171" s="101">
        <v>1.5899059533441624</v>
      </c>
      <c r="M171" s="101">
        <v>1.5122718056124291</v>
      </c>
      <c r="N171" s="101">
        <v>1.4390104084435538</v>
      </c>
      <c r="O171" s="101">
        <v>1.4770979800866417</v>
      </c>
      <c r="P171" s="101">
        <v>1.5845733996864935</v>
      </c>
      <c r="Q171" s="101">
        <v>1.6181102265391907</v>
      </c>
      <c r="R171" s="101">
        <v>1.6405780965165948</v>
      </c>
      <c r="S171" s="101">
        <v>1.7884889531725945</v>
      </c>
      <c r="T171" s="101">
        <v>1.9587584495390782</v>
      </c>
      <c r="U171" s="101">
        <v>2.4810797821956152</v>
      </c>
      <c r="V171" s="101">
        <v>3.1072796332612809</v>
      </c>
      <c r="W171" s="101">
        <v>3.5779168743724461</v>
      </c>
      <c r="X171" s="101">
        <v>4.3407469310496438</v>
      </c>
      <c r="Y171" s="101">
        <v>6.4013334283175265</v>
      </c>
      <c r="DA171" s="131" t="s">
        <v>1900</v>
      </c>
    </row>
    <row r="172" spans="1:105" ht="12" customHeight="1" x14ac:dyDescent="0.25">
      <c r="A172" s="107" t="s">
        <v>121</v>
      </c>
      <c r="B172" s="104">
        <v>0.27747347225093244</v>
      </c>
      <c r="C172" s="104">
        <v>0.2894391380335205</v>
      </c>
      <c r="D172" s="104">
        <v>0.35871523969204122</v>
      </c>
      <c r="E172" s="104">
        <v>0.44768279966785451</v>
      </c>
      <c r="F172" s="104">
        <v>0.48299509308976984</v>
      </c>
      <c r="G172" s="104">
        <v>0.44226050716454302</v>
      </c>
      <c r="H172" s="104">
        <v>0.47511632094450118</v>
      </c>
      <c r="I172" s="104">
        <v>0.4560224175644767</v>
      </c>
      <c r="J172" s="104">
        <v>0.52049750286674024</v>
      </c>
      <c r="K172" s="104">
        <v>0.6307716206922499</v>
      </c>
      <c r="L172" s="104">
        <v>0.62482630992319987</v>
      </c>
      <c r="M172" s="104">
        <v>0.64485204120617456</v>
      </c>
      <c r="N172" s="104">
        <v>0.68801173099841961</v>
      </c>
      <c r="O172" s="104">
        <v>0.72531299546377204</v>
      </c>
      <c r="P172" s="104">
        <v>0.79265032754621112</v>
      </c>
      <c r="Q172" s="104">
        <v>0.78735316867381511</v>
      </c>
      <c r="R172" s="104">
        <v>0.79829970667154926</v>
      </c>
      <c r="S172" s="104">
        <v>0.87651122014736038</v>
      </c>
      <c r="T172" s="104">
        <v>0.96791212881695665</v>
      </c>
      <c r="U172" s="104">
        <v>1.1447517275663488</v>
      </c>
      <c r="V172" s="104">
        <v>1.2785885097505387</v>
      </c>
      <c r="W172" s="104">
        <v>1.5347805896279141</v>
      </c>
      <c r="X172" s="104">
        <v>1.6617614372090124</v>
      </c>
      <c r="Y172" s="104">
        <v>2.2212342448374285</v>
      </c>
      <c r="DA172" s="132" t="s">
        <v>1901</v>
      </c>
    </row>
    <row r="173" spans="1:105" ht="12" customHeight="1" x14ac:dyDescent="0.25">
      <c r="A173" s="108" t="s">
        <v>53</v>
      </c>
      <c r="B173" s="98">
        <v>9.3501510518917239E-2</v>
      </c>
      <c r="C173" s="98">
        <v>9.5157383726154746E-2</v>
      </c>
      <c r="D173" s="98">
        <v>0.13274645385820416</v>
      </c>
      <c r="E173" s="98">
        <v>0.20570615539327824</v>
      </c>
      <c r="F173" s="98">
        <v>0.23346288526787223</v>
      </c>
      <c r="G173" s="98">
        <v>0.18672137166646335</v>
      </c>
      <c r="H173" s="98">
        <v>0.205730698752571</v>
      </c>
      <c r="I173" s="98">
        <v>0.16260829300459098</v>
      </c>
      <c r="J173" s="98">
        <v>0.18841608035748911</v>
      </c>
      <c r="K173" s="98">
        <v>0.22055937652387314</v>
      </c>
      <c r="L173" s="98">
        <v>0.21049215589622672</v>
      </c>
      <c r="M173" s="98">
        <v>0.22446880785415665</v>
      </c>
      <c r="N173" s="98">
        <v>0.23358676819597154</v>
      </c>
      <c r="O173" s="98">
        <v>0.24639582852764008</v>
      </c>
      <c r="P173" s="98">
        <v>0.28545262298102719</v>
      </c>
      <c r="Q173" s="98">
        <v>0.28001749813610516</v>
      </c>
      <c r="R173" s="98">
        <v>0.28166651399901599</v>
      </c>
      <c r="S173" s="98">
        <v>0.31148885649509511</v>
      </c>
      <c r="T173" s="98">
        <v>0.34946949750693468</v>
      </c>
      <c r="U173" s="98">
        <v>0.38753331882970443</v>
      </c>
      <c r="V173" s="98">
        <v>0.49975061151835587</v>
      </c>
      <c r="W173" s="98">
        <v>0.70135935406263183</v>
      </c>
      <c r="X173" s="98">
        <v>0.85720640787264946</v>
      </c>
      <c r="Y173" s="98">
        <v>1.3183324393066012</v>
      </c>
      <c r="DA173" s="63" t="s">
        <v>1902</v>
      </c>
    </row>
    <row r="174" spans="1:105" ht="12" customHeight="1" x14ac:dyDescent="0.25">
      <c r="A174" s="115" t="s">
        <v>52</v>
      </c>
      <c r="B174" s="33">
        <v>0.18397196173201519</v>
      </c>
      <c r="C174" s="33">
        <v>0.19428175430736574</v>
      </c>
      <c r="D174" s="33">
        <v>0.22596878583383703</v>
      </c>
      <c r="E174" s="33">
        <v>0.2419766442745763</v>
      </c>
      <c r="F174" s="33">
        <v>0.24953220782189761</v>
      </c>
      <c r="G174" s="33">
        <v>0.25553913549807966</v>
      </c>
      <c r="H174" s="33">
        <v>0.26938562219193019</v>
      </c>
      <c r="I174" s="33">
        <v>0.29341412455988575</v>
      </c>
      <c r="J174" s="33">
        <v>0.33208142250925116</v>
      </c>
      <c r="K174" s="33">
        <v>0.41021224416837676</v>
      </c>
      <c r="L174" s="33">
        <v>0.4143341540269731</v>
      </c>
      <c r="M174" s="33">
        <v>0.42038323335201788</v>
      </c>
      <c r="N174" s="33">
        <v>0.4544249628024481</v>
      </c>
      <c r="O174" s="33">
        <v>0.4789171669361319</v>
      </c>
      <c r="P174" s="33">
        <v>0.50719770456518387</v>
      </c>
      <c r="Q174" s="33">
        <v>0.50733567053770989</v>
      </c>
      <c r="R174" s="33">
        <v>0.51663319267253327</v>
      </c>
      <c r="S174" s="33">
        <v>0.56502236365226532</v>
      </c>
      <c r="T174" s="33">
        <v>0.61844263131002197</v>
      </c>
      <c r="U174" s="33">
        <v>0.75721840873664437</v>
      </c>
      <c r="V174" s="33">
        <v>0.77883789823218286</v>
      </c>
      <c r="W174" s="33">
        <v>0.83342123556528225</v>
      </c>
      <c r="X174" s="33">
        <v>0.80455502933636303</v>
      </c>
      <c r="Y174" s="33">
        <v>0.90290180553082755</v>
      </c>
      <c r="DA174" s="60" t="s">
        <v>1903</v>
      </c>
    </row>
    <row r="175" spans="1:105" ht="12" customHeight="1" x14ac:dyDescent="0.25">
      <c r="A175" s="121" t="s">
        <v>54</v>
      </c>
      <c r="B175" s="122">
        <v>0.51605665426076786</v>
      </c>
      <c r="C175" s="122">
        <v>0.59899911715343013</v>
      </c>
      <c r="D175" s="122">
        <v>0.67539041682583001</v>
      </c>
      <c r="E175" s="122">
        <v>0.86059937524785701</v>
      </c>
      <c r="F175" s="122">
        <v>0.81054515559759532</v>
      </c>
      <c r="G175" s="122">
        <v>0.78873646622477733</v>
      </c>
      <c r="H175" s="122">
        <v>0.74326051953642902</v>
      </c>
      <c r="I175" s="122">
        <v>0.72425474558425607</v>
      </c>
      <c r="J175" s="122">
        <v>0.80044131311120625</v>
      </c>
      <c r="K175" s="122">
        <v>0.65044008221037686</v>
      </c>
      <c r="L175" s="122">
        <v>0.58801868202205121</v>
      </c>
      <c r="M175" s="122">
        <v>0.56626201958751787</v>
      </c>
      <c r="N175" s="122">
        <v>0.56068231529478396</v>
      </c>
      <c r="O175" s="122">
        <v>0.58175561088456185</v>
      </c>
      <c r="P175" s="122">
        <v>0.63935990871200266</v>
      </c>
      <c r="Q175" s="122">
        <v>0.64981393121602371</v>
      </c>
      <c r="R175" s="122">
        <v>0.65981844605350559</v>
      </c>
      <c r="S175" s="122">
        <v>0.7145607953390497</v>
      </c>
      <c r="T175" s="122">
        <v>0.77743033477787038</v>
      </c>
      <c r="U175" s="122">
        <v>0.96282444148325941</v>
      </c>
      <c r="V175" s="122">
        <v>1.5368039444478536</v>
      </c>
      <c r="W175" s="122">
        <v>1.8922105981101327</v>
      </c>
      <c r="X175" s="122">
        <v>1.791923984906693</v>
      </c>
      <c r="Y175" s="122">
        <v>2.4580463782488637</v>
      </c>
      <c r="DA175" s="130" t="s">
        <v>1904</v>
      </c>
    </row>
    <row r="176" spans="1:105" ht="12" customHeight="1" x14ac:dyDescent="0.25">
      <c r="A176" s="97" t="s">
        <v>50</v>
      </c>
      <c r="B176" s="98">
        <v>0.23607760196519173</v>
      </c>
      <c r="C176" s="98">
        <v>0.25305431507580145</v>
      </c>
      <c r="D176" s="98">
        <v>0.34805047086277935</v>
      </c>
      <c r="E176" s="98">
        <v>0.27881435251575071</v>
      </c>
      <c r="F176" s="98">
        <v>0.26693080841987599</v>
      </c>
      <c r="G176" s="98">
        <v>0.30368419685841058</v>
      </c>
      <c r="H176" s="98">
        <v>0.25999024824234318</v>
      </c>
      <c r="I176" s="98">
        <v>0.25148395619428016</v>
      </c>
      <c r="J176" s="98">
        <v>0.25272363162221761</v>
      </c>
      <c r="K176" s="98">
        <v>0.28250788692728768</v>
      </c>
      <c r="L176" s="98">
        <v>0.25789990481977909</v>
      </c>
      <c r="M176" s="98">
        <v>0.23882222351335597</v>
      </c>
      <c r="N176" s="98">
        <v>0.23291049136382108</v>
      </c>
      <c r="O176" s="98">
        <v>0.23155896276049007</v>
      </c>
      <c r="P176" s="98">
        <v>0.24381648169994038</v>
      </c>
      <c r="Q176" s="98">
        <v>0.23365203892741818</v>
      </c>
      <c r="R176" s="98">
        <v>0.22736814682219744</v>
      </c>
      <c r="S176" s="98">
        <v>0.23957724053361287</v>
      </c>
      <c r="T176" s="98">
        <v>0.25123523707349432</v>
      </c>
      <c r="U176" s="98">
        <v>0.29426007324038006</v>
      </c>
      <c r="V176" s="98">
        <v>0.46636135787279703</v>
      </c>
      <c r="W176" s="98">
        <v>0.5308249627471191</v>
      </c>
      <c r="X176" s="98">
        <v>0.45647813565812595</v>
      </c>
      <c r="Y176" s="98">
        <v>0.55263648988408831</v>
      </c>
      <c r="DA176" s="63" t="s">
        <v>1905</v>
      </c>
    </row>
    <row r="177" spans="1:105" ht="12" customHeight="1" x14ac:dyDescent="0.25">
      <c r="A177" s="109" t="s">
        <v>120</v>
      </c>
      <c r="B177" s="33">
        <v>0.27997905229557607</v>
      </c>
      <c r="C177" s="33">
        <v>0.34594480207762868</v>
      </c>
      <c r="D177" s="33">
        <v>0.32733994596305072</v>
      </c>
      <c r="E177" s="33">
        <v>0.58178502273210631</v>
      </c>
      <c r="F177" s="33">
        <v>0.54361434717771939</v>
      </c>
      <c r="G177" s="33">
        <v>0.4850522693663667</v>
      </c>
      <c r="H177" s="33">
        <v>0.48327027129408584</v>
      </c>
      <c r="I177" s="33">
        <v>0.47277078938997597</v>
      </c>
      <c r="J177" s="33">
        <v>0.54771768148898858</v>
      </c>
      <c r="K177" s="33">
        <v>0.36793219528308913</v>
      </c>
      <c r="L177" s="33">
        <v>0.33011877720227206</v>
      </c>
      <c r="M177" s="33">
        <v>0.32743979607416185</v>
      </c>
      <c r="N177" s="33">
        <v>0.32777182393096288</v>
      </c>
      <c r="O177" s="33">
        <v>0.35019664812407181</v>
      </c>
      <c r="P177" s="33">
        <v>0.39554342701206224</v>
      </c>
      <c r="Q177" s="33">
        <v>0.41616189228860556</v>
      </c>
      <c r="R177" s="33">
        <v>0.43245029923130818</v>
      </c>
      <c r="S177" s="33">
        <v>0.47498355480543686</v>
      </c>
      <c r="T177" s="33">
        <v>0.526195097704376</v>
      </c>
      <c r="U177" s="33">
        <v>0.66856436824287935</v>
      </c>
      <c r="V177" s="33">
        <v>1.0704425865750566</v>
      </c>
      <c r="W177" s="33">
        <v>1.3613856353630136</v>
      </c>
      <c r="X177" s="33">
        <v>1.335445849248567</v>
      </c>
      <c r="Y177" s="33">
        <v>1.9054098883647754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0.52159637838378214</v>
      </c>
      <c r="C24" s="119">
        <f>IF(RES_hhdet_tes!C24=0,"",RES_hhdet_tes!C24/RES_hhdet_fec!C24)</f>
        <v>0.52748070936491442</v>
      </c>
      <c r="D24" s="119">
        <f>IF(RES_hhdet_tes!D24=0,"",RES_hhdet_tes!D24/RES_hhdet_fec!D24)</f>
        <v>0.52830575587155748</v>
      </c>
      <c r="E24" s="119">
        <f>IF(RES_hhdet_tes!E24=0,"",RES_hhdet_tes!E24/RES_hhdet_fec!E24)</f>
        <v>0.53099763322007987</v>
      </c>
      <c r="F24" s="119">
        <f>IF(RES_hhdet_tes!F24=0,"",RES_hhdet_tes!F24/RES_hhdet_fec!F24)</f>
        <v>0.5395792933803164</v>
      </c>
      <c r="G24" s="119">
        <f>IF(RES_hhdet_tes!G24=0,"",RES_hhdet_tes!G24/RES_hhdet_fec!G24)</f>
        <v>0.53807997213017167</v>
      </c>
      <c r="H24" s="119">
        <f>IF(RES_hhdet_tes!H24=0,"",RES_hhdet_tes!H24/RES_hhdet_fec!H24)</f>
        <v>0.54986109933698213</v>
      </c>
      <c r="I24" s="119">
        <f>IF(RES_hhdet_tes!I24=0,"",RES_hhdet_tes!I24/RES_hhdet_fec!I24)</f>
        <v>0.54974670537578707</v>
      </c>
      <c r="J24" s="119">
        <f>IF(RES_hhdet_tes!J24=0,"",RES_hhdet_tes!J24/RES_hhdet_fec!J24)</f>
        <v>0.54962385724456664</v>
      </c>
      <c r="K24" s="119">
        <f>IF(RES_hhdet_tes!K24=0,"",RES_hhdet_tes!K24/RES_hhdet_fec!K24)</f>
        <v>0.56539763155658584</v>
      </c>
      <c r="L24" s="119">
        <f>IF(RES_hhdet_tes!L24=0,"",RES_hhdet_tes!L24/RES_hhdet_fec!L24)</f>
        <v>0.57313625581701277</v>
      </c>
      <c r="M24" s="119">
        <f>IF(RES_hhdet_tes!M24=0,"",RES_hhdet_tes!M24/RES_hhdet_fec!M24)</f>
        <v>0.58218339394097973</v>
      </c>
      <c r="N24" s="119">
        <f>IF(RES_hhdet_tes!N24=0,"",RES_hhdet_tes!N24/RES_hhdet_fec!N24)</f>
        <v>0.59970404470675343</v>
      </c>
      <c r="O24" s="119">
        <f>IF(RES_hhdet_tes!O24=0,"",RES_hhdet_tes!O24/RES_hhdet_fec!O24)</f>
        <v>0.62583674197511374</v>
      </c>
      <c r="P24" s="119">
        <f>IF(RES_hhdet_tes!P24=0,"",RES_hhdet_tes!P24/RES_hhdet_fec!P24)</f>
        <v>0.64002612298030159</v>
      </c>
      <c r="Q24" s="119">
        <f>IF(RES_hhdet_tes!Q24=0,"",RES_hhdet_tes!Q24/RES_hhdet_fec!Q24)</f>
        <v>0.63671501562397215</v>
      </c>
      <c r="R24" s="119">
        <f>IF(RES_hhdet_tes!R24=0,"",RES_hhdet_tes!R24/RES_hhdet_fec!R24)</f>
        <v>0.64656896093050931</v>
      </c>
      <c r="S24" s="119">
        <f>IF(RES_hhdet_tes!S24=0,"",RES_hhdet_tes!S24/RES_hhdet_fec!S24)</f>
        <v>0.67146873920174344</v>
      </c>
      <c r="T24" s="119">
        <f>IF(RES_hhdet_tes!T24=0,"",RES_hhdet_tes!T24/RES_hhdet_fec!T24)</f>
        <v>0.68680811310261358</v>
      </c>
      <c r="U24" s="119">
        <f>IF(RES_hhdet_tes!U24=0,"",RES_hhdet_tes!U24/RES_hhdet_fec!U24)</f>
        <v>0.70037125006186518</v>
      </c>
      <c r="V24" s="119">
        <f>IF(RES_hhdet_tes!V24=0,"",RES_hhdet_tes!V24/RES_hhdet_fec!V24)</f>
        <v>0.70688108217571743</v>
      </c>
      <c r="W24" s="119">
        <f>IF(RES_hhdet_tes!W24=0,"",RES_hhdet_tes!W24/RES_hhdet_fec!W24)</f>
        <v>0.70685737015743966</v>
      </c>
      <c r="X24" s="119">
        <f>IF(RES_hhdet_tes!X24=0,"",RES_hhdet_tes!X24/RES_hhdet_fec!X24)</f>
        <v>0.72365354019453565</v>
      </c>
      <c r="Y24" s="119">
        <f>IF(RES_hhdet_tes!Y24=0,"",RES_hhdet_tes!Y24/RES_hhdet_fec!Y24)</f>
        <v>0.7295575877614513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0.48671694691452849</v>
      </c>
      <c r="C25" s="124">
        <f>IF(RES_hhdet_tes!C25=0,"",RES_hhdet_tes!C25/RES_hhdet_fec!C25)</f>
        <v>0.49152805844932906</v>
      </c>
      <c r="D25" s="124">
        <f>IF(RES_hhdet_tes!D25=0,"",RES_hhdet_tes!D25/RES_hhdet_fec!D25)</f>
        <v>0.49641245327703432</v>
      </c>
      <c r="E25" s="124">
        <f>IF(RES_hhdet_tes!E25=0,"",RES_hhdet_tes!E25/RES_hhdet_fec!E25)</f>
        <v>0.5011940829011341</v>
      </c>
      <c r="F25" s="124">
        <f>IF(RES_hhdet_tes!F25=0,"",RES_hhdet_tes!F25/RES_hhdet_fec!F25)</f>
        <v>0.50566443084127288</v>
      </c>
      <c r="G25" s="124">
        <f>IF(RES_hhdet_tes!G25=0,"",RES_hhdet_tes!G25/RES_hhdet_fec!G25)</f>
        <v>0.50701267916787429</v>
      </c>
      <c r="H25" s="124">
        <f>IF(RES_hhdet_tes!H25=0,"",RES_hhdet_tes!H25/RES_hhdet_fec!H25)</f>
        <v>0.5085046024523312</v>
      </c>
      <c r="I25" s="124">
        <f>IF(RES_hhdet_tes!I25=0,"",RES_hhdet_tes!I25/RES_hhdet_fec!I25)</f>
        <v>0.51203735535714068</v>
      </c>
      <c r="J25" s="124">
        <f>IF(RES_hhdet_tes!J25=0,"",RES_hhdet_tes!J25/RES_hhdet_fec!J25)</f>
        <v>0.51983855428416115</v>
      </c>
      <c r="K25" s="124">
        <f>IF(RES_hhdet_tes!K25=0,"",RES_hhdet_tes!K25/RES_hhdet_fec!K25)</f>
        <v>0.52761587184950698</v>
      </c>
      <c r="L25" s="124">
        <f>IF(RES_hhdet_tes!L25=0,"",RES_hhdet_tes!L25/RES_hhdet_fec!L25)</f>
        <v>0.53704583702750952</v>
      </c>
      <c r="M25" s="124">
        <f>IF(RES_hhdet_tes!M25=0,"",RES_hhdet_tes!M25/RES_hhdet_fec!M25)</f>
        <v>0.54943069873718287</v>
      </c>
      <c r="N25" s="124">
        <f>IF(RES_hhdet_tes!N25=0,"",RES_hhdet_tes!N25/RES_hhdet_fec!N25)</f>
        <v>0.56183428283237891</v>
      </c>
      <c r="O25" s="124">
        <f>IF(RES_hhdet_tes!O25=0,"",RES_hhdet_tes!O25/RES_hhdet_fec!O25)</f>
        <v>0.57941460932584166</v>
      </c>
      <c r="P25" s="124">
        <f>IF(RES_hhdet_tes!P25=0,"",RES_hhdet_tes!P25/RES_hhdet_fec!P25)</f>
        <v>0.58453131870545505</v>
      </c>
      <c r="Q25" s="124">
        <f>IF(RES_hhdet_tes!Q25=0,"",RES_hhdet_tes!Q25/RES_hhdet_fec!Q25)</f>
        <v>0.5954436560202585</v>
      </c>
      <c r="R25" s="124">
        <f>IF(RES_hhdet_tes!R25=0,"",RES_hhdet_tes!R25/RES_hhdet_fec!R25)</f>
        <v>0.61068157971364745</v>
      </c>
      <c r="S25" s="124">
        <f>IF(RES_hhdet_tes!S25=0,"",RES_hhdet_tes!S25/RES_hhdet_fec!S25)</f>
        <v>0.62700527349729507</v>
      </c>
      <c r="T25" s="124">
        <f>IF(RES_hhdet_tes!T25=0,"",RES_hhdet_tes!T25/RES_hhdet_fec!T25)</f>
        <v>0.64136790994868798</v>
      </c>
      <c r="U25" s="124">
        <f>IF(RES_hhdet_tes!U25=0,"",RES_hhdet_tes!U25/RES_hhdet_fec!U25)</f>
        <v>0.64765507275931355</v>
      </c>
      <c r="V25" s="124">
        <f>IF(RES_hhdet_tes!V25=0,"",RES_hhdet_tes!V25/RES_hhdet_fec!V25)</f>
        <v>0.65581274325968597</v>
      </c>
      <c r="W25" s="124">
        <f>IF(RES_hhdet_tes!W25=0,"",RES_hhdet_tes!W25/RES_hhdet_fec!W25)</f>
        <v>0.66060767525233632</v>
      </c>
      <c r="X25" s="124">
        <f>IF(RES_hhdet_tes!X25=0,"",RES_hhdet_tes!X25/RES_hhdet_fec!X25)</f>
        <v>0.67484716084710539</v>
      </c>
      <c r="Y25" s="124">
        <f>IF(RES_hhdet_tes!Y25=0,"",RES_hhdet_tes!Y25/RES_hhdet_fec!Y25)</f>
        <v>0.68694832953005558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0.4805893932805525</v>
      </c>
      <c r="C26" s="111">
        <f>IF(RES_hhdet_tes!C26=0,"",RES_hhdet_tes!C26/RES_hhdet_fec!C26)</f>
        <v>0.48556516088891738</v>
      </c>
      <c r="D26" s="111">
        <f>IF(RES_hhdet_tes!D26=0,"",RES_hhdet_tes!D26/RES_hhdet_fec!D26)</f>
        <v>0.49052371618410617</v>
      </c>
      <c r="E26" s="111">
        <f>IF(RES_hhdet_tes!E26=0,"",RES_hhdet_tes!E26/RES_hhdet_fec!E26)</f>
        <v>0.49534832453857475</v>
      </c>
      <c r="F26" s="111">
        <f>IF(RES_hhdet_tes!F26=0,"",RES_hhdet_tes!F26/RES_hhdet_fec!F26)</f>
        <v>0.49987602891316868</v>
      </c>
      <c r="G26" s="111">
        <f>IF(RES_hhdet_tes!G26=0,"",RES_hhdet_tes!G26/RES_hhdet_fec!G26)</f>
        <v>0.50144020738011463</v>
      </c>
      <c r="H26" s="111">
        <f>IF(RES_hhdet_tes!H26=0,"",RES_hhdet_tes!H26/RES_hhdet_fec!H26)</f>
        <v>0.502976053518292</v>
      </c>
      <c r="I26" s="111">
        <f>IF(RES_hhdet_tes!I26=0,"",RES_hhdet_tes!I26/RES_hhdet_fec!I26)</f>
        <v>0.50669127450751961</v>
      </c>
      <c r="J26" s="111">
        <f>IF(RES_hhdet_tes!J26=0,"",RES_hhdet_tes!J26/RES_hhdet_fec!J26)</f>
        <v>0.51449172025090806</v>
      </c>
      <c r="K26" s="111">
        <f>IF(RES_hhdet_tes!K26=0,"",RES_hhdet_tes!K26/RES_hhdet_fec!K26)</f>
        <v>0.52232520259959681</v>
      </c>
      <c r="L26" s="111">
        <f>IF(RES_hhdet_tes!L26=0,"",RES_hhdet_tes!L26/RES_hhdet_fec!L26)</f>
        <v>0.53182879623706447</v>
      </c>
      <c r="M26" s="111">
        <f>IF(RES_hhdet_tes!M26=0,"",RES_hhdet_tes!M26/RES_hhdet_fec!M26)</f>
        <v>0.54430293409322272</v>
      </c>
      <c r="N26" s="111">
        <f>IF(RES_hhdet_tes!N26=0,"",RES_hhdet_tes!N26/RES_hhdet_fec!N26)</f>
        <v>0.55680980750256537</v>
      </c>
      <c r="O26" s="111">
        <f>IF(RES_hhdet_tes!O26=0,"",RES_hhdet_tes!O26/RES_hhdet_fec!O26)</f>
        <v>0.57448799796641903</v>
      </c>
      <c r="P26" s="111">
        <f>IF(RES_hhdet_tes!P26=0,"",RES_hhdet_tes!P26/RES_hhdet_fec!P26)</f>
        <v>0.57968714539665767</v>
      </c>
      <c r="Q26" s="111">
        <f>IF(RES_hhdet_tes!Q26=0,"",RES_hhdet_tes!Q26/RES_hhdet_fec!Q26)</f>
        <v>0.59064506940150119</v>
      </c>
      <c r="R26" s="111">
        <f>IF(RES_hhdet_tes!R26=0,"",RES_hhdet_tes!R26/RES_hhdet_fec!R26)</f>
        <v>0.60596928015358209</v>
      </c>
      <c r="S26" s="111">
        <f>IF(RES_hhdet_tes!S26=0,"",RES_hhdet_tes!S26/RES_hhdet_fec!S26)</f>
        <v>0.62239731672472376</v>
      </c>
      <c r="T26" s="111">
        <f>IF(RES_hhdet_tes!T26=0,"",RES_hhdet_tes!T26/RES_hhdet_fec!T26)</f>
        <v>0.63687059907299315</v>
      </c>
      <c r="U26" s="111">
        <f>IF(RES_hhdet_tes!U26=0,"",RES_hhdet_tes!U26/RES_hhdet_fec!U26)</f>
        <v>0.64322379265317819</v>
      </c>
      <c r="V26" s="111">
        <f>IF(RES_hhdet_tes!V26=0,"",RES_hhdet_tes!V26/RES_hhdet_fec!V26)</f>
        <v>0.65145980511737256</v>
      </c>
      <c r="W26" s="111">
        <f>IF(RES_hhdet_tes!W26=0,"",RES_hhdet_tes!W26/RES_hhdet_fec!W26)</f>
        <v>0.65627687116450573</v>
      </c>
      <c r="X26" s="111">
        <f>IF(RES_hhdet_tes!X26=0,"",RES_hhdet_tes!X26/RES_hhdet_fec!X26)</f>
        <v>0.67063517369050873</v>
      </c>
      <c r="Y26" s="111">
        <f>IF(RES_hhdet_tes!Y26=0,"",RES_hhdet_tes!Y26/RES_hhdet_fec!Y26)</f>
        <v>0.68283987115914646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1.7224603903789437</v>
      </c>
      <c r="C28" s="124">
        <f>IF(RES_hhdet_tes!C28=0,"",RES_hhdet_tes!C28/RES_hhdet_fec!C28)</f>
        <v>1.8530355513403804</v>
      </c>
      <c r="D28" s="124">
        <f>IF(RES_hhdet_tes!D28=0,"",RES_hhdet_tes!D28/RES_hhdet_fec!D28)</f>
        <v>1.9764958080574755</v>
      </c>
      <c r="E28" s="124">
        <f>IF(RES_hhdet_tes!E28=0,"",RES_hhdet_tes!E28/RES_hhdet_fec!E28)</f>
        <v>2.0851926751097332</v>
      </c>
      <c r="F28" s="124">
        <f>IF(RES_hhdet_tes!F28=0,"",RES_hhdet_tes!F28/RES_hhdet_fec!F28)</f>
        <v>2.1836019502124371</v>
      </c>
      <c r="G28" s="124">
        <f>IF(RES_hhdet_tes!G28=0,"",RES_hhdet_tes!G28/RES_hhdet_fec!G28)</f>
        <v>2.2654248661408731</v>
      </c>
      <c r="H28" s="124">
        <f>IF(RES_hhdet_tes!H28=0,"",RES_hhdet_tes!H28/RES_hhdet_fec!H28)</f>
        <v>2.3396767421419145</v>
      </c>
      <c r="I28" s="124">
        <f>IF(RES_hhdet_tes!I28=0,"",RES_hhdet_tes!I28/RES_hhdet_fec!I28)</f>
        <v>2.3997701169204713</v>
      </c>
      <c r="J28" s="124">
        <f>IF(RES_hhdet_tes!J28=0,"",RES_hhdet_tes!J28/RES_hhdet_fec!J28)</f>
        <v>2.4951904167382777</v>
      </c>
      <c r="K28" s="124">
        <f>IF(RES_hhdet_tes!K28=0,"",RES_hhdet_tes!K28/RES_hhdet_fec!K28)</f>
        <v>2.6207655290131133</v>
      </c>
      <c r="L28" s="124">
        <f>IF(RES_hhdet_tes!L28=0,"",RES_hhdet_tes!L28/RES_hhdet_fec!L28)</f>
        <v>2.7647584742382953</v>
      </c>
      <c r="M28" s="124">
        <f>IF(RES_hhdet_tes!M28=0,"",RES_hhdet_tes!M28/RES_hhdet_fec!M28)</f>
        <v>2.8904442836427475</v>
      </c>
      <c r="N28" s="124">
        <f>IF(RES_hhdet_tes!N28=0,"",RES_hhdet_tes!N28/RES_hhdet_fec!N28)</f>
        <v>2.9875912760790899</v>
      </c>
      <c r="O28" s="124">
        <f>IF(RES_hhdet_tes!O28=0,"",RES_hhdet_tes!O28/RES_hhdet_fec!O28)</f>
        <v>3.0954861221547763</v>
      </c>
      <c r="P28" s="124">
        <f>IF(RES_hhdet_tes!P28=0,"",RES_hhdet_tes!P28/RES_hhdet_fec!P28)</f>
        <v>3.1689832862286096</v>
      </c>
      <c r="Q28" s="124">
        <f>IF(RES_hhdet_tes!Q28=0,"",RES_hhdet_tes!Q28/RES_hhdet_fec!Q28)</f>
        <v>3.258642326395488</v>
      </c>
      <c r="R28" s="124">
        <f>IF(RES_hhdet_tes!R28=0,"",RES_hhdet_tes!R28/RES_hhdet_fec!R28)</f>
        <v>3.3749441403727811</v>
      </c>
      <c r="S28" s="124">
        <f>IF(RES_hhdet_tes!S28=0,"",RES_hhdet_tes!S28/RES_hhdet_fec!S28)</f>
        <v>3.4801842303373678</v>
      </c>
      <c r="T28" s="124">
        <f>IF(RES_hhdet_tes!T28=0,"",RES_hhdet_tes!T28/RES_hhdet_fec!T28)</f>
        <v>3.5622931058951872</v>
      </c>
      <c r="U28" s="124">
        <f>IF(RES_hhdet_tes!U28=0,"",RES_hhdet_tes!U28/RES_hhdet_fec!U28)</f>
        <v>3.6175086256741906</v>
      </c>
      <c r="V28" s="124">
        <f>IF(RES_hhdet_tes!V28=0,"",RES_hhdet_tes!V28/RES_hhdet_fec!V28)</f>
        <v>3.6499103957569194</v>
      </c>
      <c r="W28" s="124">
        <f>IF(RES_hhdet_tes!W28=0,"",RES_hhdet_tes!W28/RES_hhdet_fec!W28)</f>
        <v>3.6775694542891952</v>
      </c>
      <c r="X28" s="124">
        <f>IF(RES_hhdet_tes!X28=0,"",RES_hhdet_tes!X28/RES_hhdet_fec!X28)</f>
        <v>3.6971485300294726</v>
      </c>
      <c r="Y28" s="124">
        <f>IF(RES_hhdet_tes!Y28=0,"",RES_hhdet_tes!Y28/RES_hhdet_fec!Y28)</f>
        <v>3.7265707360196036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1.7224603903789437</v>
      </c>
      <c r="C29" s="111">
        <f>IF(RES_hhdet_tes!C29=0,"",RES_hhdet_tes!C29/RES_hhdet_fec!C29)</f>
        <v>1.8530355513403804</v>
      </c>
      <c r="D29" s="111">
        <f>IF(RES_hhdet_tes!D29=0,"",RES_hhdet_tes!D29/RES_hhdet_fec!D29)</f>
        <v>1.9764958080574755</v>
      </c>
      <c r="E29" s="111">
        <f>IF(RES_hhdet_tes!E29=0,"",RES_hhdet_tes!E29/RES_hhdet_fec!E29)</f>
        <v>2.0851926751097332</v>
      </c>
      <c r="F29" s="111">
        <f>IF(RES_hhdet_tes!F29=0,"",RES_hhdet_tes!F29/RES_hhdet_fec!F29)</f>
        <v>2.1836019502124371</v>
      </c>
      <c r="G29" s="111">
        <f>IF(RES_hhdet_tes!G29=0,"",RES_hhdet_tes!G29/RES_hhdet_fec!G29)</f>
        <v>2.2654248661408731</v>
      </c>
      <c r="H29" s="111">
        <f>IF(RES_hhdet_tes!H29=0,"",RES_hhdet_tes!H29/RES_hhdet_fec!H29)</f>
        <v>2.3396767421419145</v>
      </c>
      <c r="I29" s="111">
        <f>IF(RES_hhdet_tes!I29=0,"",RES_hhdet_tes!I29/RES_hhdet_fec!I29)</f>
        <v>2.3997701169204713</v>
      </c>
      <c r="J29" s="111">
        <f>IF(RES_hhdet_tes!J29=0,"",RES_hhdet_tes!J29/RES_hhdet_fec!J29)</f>
        <v>2.4951904167382777</v>
      </c>
      <c r="K29" s="111">
        <f>IF(RES_hhdet_tes!K29=0,"",RES_hhdet_tes!K29/RES_hhdet_fec!K29)</f>
        <v>2.6207655290131133</v>
      </c>
      <c r="L29" s="111">
        <f>IF(RES_hhdet_tes!L29=0,"",RES_hhdet_tes!L29/RES_hhdet_fec!L29)</f>
        <v>2.7647584742382953</v>
      </c>
      <c r="M29" s="111">
        <f>IF(RES_hhdet_tes!M29=0,"",RES_hhdet_tes!M29/RES_hhdet_fec!M29)</f>
        <v>2.8904442836427475</v>
      </c>
      <c r="N29" s="111">
        <f>IF(RES_hhdet_tes!N29=0,"",RES_hhdet_tes!N29/RES_hhdet_fec!N29)</f>
        <v>2.9875912760790899</v>
      </c>
      <c r="O29" s="111">
        <f>IF(RES_hhdet_tes!O29=0,"",RES_hhdet_tes!O29/RES_hhdet_fec!O29)</f>
        <v>3.0954861221547763</v>
      </c>
      <c r="P29" s="111">
        <f>IF(RES_hhdet_tes!P29=0,"",RES_hhdet_tes!P29/RES_hhdet_fec!P29)</f>
        <v>3.1689832862286096</v>
      </c>
      <c r="Q29" s="111">
        <f>IF(RES_hhdet_tes!Q29=0,"",RES_hhdet_tes!Q29/RES_hhdet_fec!Q29)</f>
        <v>3.258642326395488</v>
      </c>
      <c r="R29" s="111">
        <f>IF(RES_hhdet_tes!R29=0,"",RES_hhdet_tes!R29/RES_hhdet_fec!R29)</f>
        <v>3.3749441403727811</v>
      </c>
      <c r="S29" s="111">
        <f>IF(RES_hhdet_tes!S29=0,"",RES_hhdet_tes!S29/RES_hhdet_fec!S29)</f>
        <v>3.4801842303373678</v>
      </c>
      <c r="T29" s="111">
        <f>IF(RES_hhdet_tes!T29=0,"",RES_hhdet_tes!T29/RES_hhdet_fec!T29)</f>
        <v>3.5622931058951872</v>
      </c>
      <c r="U29" s="111">
        <f>IF(RES_hhdet_tes!U29=0,"",RES_hhdet_tes!U29/RES_hhdet_fec!U29)</f>
        <v>3.6175086256741906</v>
      </c>
      <c r="V29" s="111">
        <f>IF(RES_hhdet_tes!V29=0,"",RES_hhdet_tes!V29/RES_hhdet_fec!V29)</f>
        <v>3.6499103957569194</v>
      </c>
      <c r="W29" s="111">
        <f>IF(RES_hhdet_tes!W29=0,"",RES_hhdet_tes!W29/RES_hhdet_fec!W29)</f>
        <v>3.6775694542891952</v>
      </c>
      <c r="X29" s="111">
        <f>IF(RES_hhdet_tes!X29=0,"",RES_hhdet_tes!X29/RES_hhdet_fec!X29)</f>
        <v>3.6971485300294726</v>
      </c>
      <c r="Y29" s="111">
        <f>IF(RES_hhdet_tes!Y29=0,"",RES_hhdet_tes!Y29/RES_hhdet_fec!Y29)</f>
        <v>3.7265707360196036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0.67753501598713617</v>
      </c>
      <c r="C30" s="124">
        <f>IF(RES_hhdet_tes!C30=0,"",RES_hhdet_tes!C30/RES_hhdet_fec!C30)</f>
        <v>0.68291321526922832</v>
      </c>
      <c r="D30" s="124">
        <f>IF(RES_hhdet_tes!D30=0,"",RES_hhdet_tes!D30/RES_hhdet_fec!D30)</f>
        <v>0.68238291212990199</v>
      </c>
      <c r="E30" s="124">
        <f>IF(RES_hhdet_tes!E30=0,"",RES_hhdet_tes!E30/RES_hhdet_fec!E30)</f>
        <v>0.68538206634749888</v>
      </c>
      <c r="F30" s="124">
        <f>IF(RES_hhdet_tes!F30=0,"",RES_hhdet_tes!F30/RES_hhdet_fec!F30)</f>
        <v>0.6894120009572684</v>
      </c>
      <c r="G30" s="124">
        <f>IF(RES_hhdet_tes!G30=0,"",RES_hhdet_tes!G30/RES_hhdet_fec!G30)</f>
        <v>0.69444077809778004</v>
      </c>
      <c r="H30" s="124">
        <f>IF(RES_hhdet_tes!H30=0,"",RES_hhdet_tes!H30/RES_hhdet_fec!H30)</f>
        <v>0.70125835949777315</v>
      </c>
      <c r="I30" s="124">
        <f>IF(RES_hhdet_tes!I30=0,"",RES_hhdet_tes!I30/RES_hhdet_fec!I30)</f>
        <v>0.70802149776812784</v>
      </c>
      <c r="J30" s="124">
        <f>IF(RES_hhdet_tes!J30=0,"",RES_hhdet_tes!J30/RES_hhdet_fec!J30)</f>
        <v>0.70886200569138369</v>
      </c>
      <c r="K30" s="124">
        <f>IF(RES_hhdet_tes!K30=0,"",RES_hhdet_tes!K30/RES_hhdet_fec!K30)</f>
        <v>0.71770771309571857</v>
      </c>
      <c r="L30" s="124">
        <f>IF(RES_hhdet_tes!L30=0,"",RES_hhdet_tes!L30/RES_hhdet_fec!L30)</f>
        <v>0.72258213384974546</v>
      </c>
      <c r="M30" s="124">
        <f>IF(RES_hhdet_tes!M30=0,"",RES_hhdet_tes!M30/RES_hhdet_fec!M30)</f>
        <v>0.7266536733799952</v>
      </c>
      <c r="N30" s="124">
        <f>IF(RES_hhdet_tes!N30=0,"",RES_hhdet_tes!N30/RES_hhdet_fec!N30)</f>
        <v>0.73397268211395461</v>
      </c>
      <c r="O30" s="124">
        <f>IF(RES_hhdet_tes!O30=0,"",RES_hhdet_tes!O30/RES_hhdet_fec!O30)</f>
        <v>0.74088370278350668</v>
      </c>
      <c r="P30" s="124">
        <f>IF(RES_hhdet_tes!P30=0,"",RES_hhdet_tes!P30/RES_hhdet_fec!P30)</f>
        <v>0.74470623161889304</v>
      </c>
      <c r="Q30" s="124">
        <f>IF(RES_hhdet_tes!Q30=0,"",RES_hhdet_tes!Q30/RES_hhdet_fec!Q30)</f>
        <v>0.74978514667494867</v>
      </c>
      <c r="R30" s="124">
        <f>IF(RES_hhdet_tes!R30=0,"",RES_hhdet_tes!R30/RES_hhdet_fec!R30)</f>
        <v>0.76171787011078407</v>
      </c>
      <c r="S30" s="124">
        <f>IF(RES_hhdet_tes!S30=0,"",RES_hhdet_tes!S30/RES_hhdet_fec!S30)</f>
        <v>0.77183476572687182</v>
      </c>
      <c r="T30" s="124">
        <f>IF(RES_hhdet_tes!T30=0,"",RES_hhdet_tes!T30/RES_hhdet_fec!T30)</f>
        <v>0.78236229015857173</v>
      </c>
      <c r="U30" s="124">
        <f>IF(RES_hhdet_tes!U30=0,"",RES_hhdet_tes!U30/RES_hhdet_fec!U30)</f>
        <v>0.78998254978056082</v>
      </c>
      <c r="V30" s="124">
        <f>IF(RES_hhdet_tes!V30=0,"",RES_hhdet_tes!V30/RES_hhdet_fec!V30)</f>
        <v>0.79342921549247591</v>
      </c>
      <c r="W30" s="124">
        <f>IF(RES_hhdet_tes!W30=0,"",RES_hhdet_tes!W30/RES_hhdet_fec!W30)</f>
        <v>0.79622631859382187</v>
      </c>
      <c r="X30" s="124">
        <f>IF(RES_hhdet_tes!X30=0,"",RES_hhdet_tes!X30/RES_hhdet_fec!X30)</f>
        <v>0.80166152268701552</v>
      </c>
      <c r="Y30" s="124">
        <f>IF(RES_hhdet_tes!Y30=0,"",RES_hhdet_tes!Y30/RES_hhdet_fec!Y30)</f>
        <v>0.80730904641227197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0.58507912035721876</v>
      </c>
      <c r="C31" s="111">
        <f>IF(RES_hhdet_tes!C31=0,"",RES_hhdet_tes!C31/RES_hhdet_fec!C31)</f>
        <v>0.58907251302097374</v>
      </c>
      <c r="D31" s="111">
        <f>IF(RES_hhdet_tes!D31=0,"",RES_hhdet_tes!D31/RES_hhdet_fec!D31)</f>
        <v>0.59273397043085752</v>
      </c>
      <c r="E31" s="111">
        <f>IF(RES_hhdet_tes!E31=0,"",RES_hhdet_tes!E31/RES_hhdet_fec!E31)</f>
        <v>0.59594375637644603</v>
      </c>
      <c r="F31" s="111">
        <f>IF(RES_hhdet_tes!F31=0,"",RES_hhdet_tes!F31/RES_hhdet_fec!F31)</f>
        <v>0.59924657261125347</v>
      </c>
      <c r="G31" s="111">
        <f>IF(RES_hhdet_tes!G31=0,"",RES_hhdet_tes!G31/RES_hhdet_fec!G31)</f>
        <v>0.60287706380809103</v>
      </c>
      <c r="H31" s="111">
        <f>IF(RES_hhdet_tes!H31=0,"",RES_hhdet_tes!H31/RES_hhdet_fec!H31)</f>
        <v>0.60829611383488469</v>
      </c>
      <c r="I31" s="111">
        <f>IF(RES_hhdet_tes!I31=0,"",RES_hhdet_tes!I31/RES_hhdet_fec!I31)</f>
        <v>0.612388256281024</v>
      </c>
      <c r="J31" s="111">
        <f>IF(RES_hhdet_tes!J31=0,"",RES_hhdet_tes!J31/RES_hhdet_fec!J31)</f>
        <v>0.61477892398218414</v>
      </c>
      <c r="K31" s="111">
        <f>IF(RES_hhdet_tes!K31=0,"",RES_hhdet_tes!K31/RES_hhdet_fec!K31)</f>
        <v>0.61851953808009863</v>
      </c>
      <c r="L31" s="111">
        <f>IF(RES_hhdet_tes!L31=0,"",RES_hhdet_tes!L31/RES_hhdet_fec!L31)</f>
        <v>0.62238336613561429</v>
      </c>
      <c r="M31" s="111">
        <f>IF(RES_hhdet_tes!M31=0,"",RES_hhdet_tes!M31/RES_hhdet_fec!M31)</f>
        <v>0.6267952164243199</v>
      </c>
      <c r="N31" s="111">
        <f>IF(RES_hhdet_tes!N31=0,"",RES_hhdet_tes!N31/RES_hhdet_fec!N31)</f>
        <v>0.63039155616150966</v>
      </c>
      <c r="O31" s="111">
        <f>IF(RES_hhdet_tes!O31=0,"",RES_hhdet_tes!O31/RES_hhdet_fec!O31)</f>
        <v>0.63610447693679362</v>
      </c>
      <c r="P31" s="111">
        <f>IF(RES_hhdet_tes!P31=0,"",RES_hhdet_tes!P31/RES_hhdet_fec!P31)</f>
        <v>0.64248375074097519</v>
      </c>
      <c r="Q31" s="111">
        <f>IF(RES_hhdet_tes!Q31=0,"",RES_hhdet_tes!Q31/RES_hhdet_fec!Q31)</f>
        <v>0.66204763948182832</v>
      </c>
      <c r="R31" s="111">
        <f>IF(RES_hhdet_tes!R31=0,"",RES_hhdet_tes!R31/RES_hhdet_fec!R31)</f>
        <v>0.69103783076837588</v>
      </c>
      <c r="S31" s="111">
        <f>IF(RES_hhdet_tes!S31=0,"",RES_hhdet_tes!S31/RES_hhdet_fec!S31)</f>
        <v>0.71450493479425436</v>
      </c>
      <c r="T31" s="111">
        <f>IF(RES_hhdet_tes!T31=0,"",RES_hhdet_tes!T31/RES_hhdet_fec!T31)</f>
        <v>0.73375369838521987</v>
      </c>
      <c r="U31" s="111">
        <f>IF(RES_hhdet_tes!U31=0,"",RES_hhdet_tes!U31/RES_hhdet_fec!U31)</f>
        <v>0.74449442474023131</v>
      </c>
      <c r="V31" s="111">
        <f>IF(RES_hhdet_tes!V31=0,"",RES_hhdet_tes!V31/RES_hhdet_fec!V31)</f>
        <v>0.75329422602758067</v>
      </c>
      <c r="W31" s="111">
        <f>IF(RES_hhdet_tes!W31=0,"",RES_hhdet_tes!W31/RES_hhdet_fec!W31)</f>
        <v>0.76298605335193559</v>
      </c>
      <c r="X31" s="111">
        <f>IF(RES_hhdet_tes!X31=0,"",RES_hhdet_tes!X31/RES_hhdet_fec!X31)</f>
        <v>0.77957230058921345</v>
      </c>
      <c r="Y31" s="111">
        <f>IF(RES_hhdet_tes!Y31=0,"",RES_hhdet_tes!Y31/RES_hhdet_fec!Y31)</f>
        <v>0.79054387074981303</v>
      </c>
      <c r="DA31" s="63" t="s">
        <v>1935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0.80690816353170747</v>
      </c>
      <c r="C32" s="111">
        <f>IF(RES_hhdet_tes!C32=0,"",RES_hhdet_tes!C32/RES_hhdet_fec!C32)</f>
        <v>0.81090776982398616</v>
      </c>
      <c r="D32" s="111">
        <f>IF(RES_hhdet_tes!D32=0,"",RES_hhdet_tes!D32/RES_hhdet_fec!D32)</f>
        <v>0.79683318238731249</v>
      </c>
      <c r="E32" s="111">
        <f>IF(RES_hhdet_tes!E32=0,"",RES_hhdet_tes!E32/RES_hhdet_fec!E32)</f>
        <v>0.76132099531812414</v>
      </c>
      <c r="F32" s="111">
        <f>IF(RES_hhdet_tes!F32=0,"",RES_hhdet_tes!F32/RES_hhdet_fec!F32)</f>
        <v>0.75400687319500281</v>
      </c>
      <c r="G32" s="111">
        <f>IF(RES_hhdet_tes!G32=0,"",RES_hhdet_tes!G32/RES_hhdet_fec!G32)</f>
        <v>0.78095082827211593</v>
      </c>
      <c r="H32" s="111">
        <f>IF(RES_hhdet_tes!H32=0,"",RES_hhdet_tes!H32/RES_hhdet_fec!H32)</f>
        <v>0.78280090665547775</v>
      </c>
      <c r="I32" s="111">
        <f>IF(RES_hhdet_tes!I32=0,"",RES_hhdet_tes!I32/RES_hhdet_fec!I32)</f>
        <v>0.81393748079241002</v>
      </c>
      <c r="J32" s="111">
        <f>IF(RES_hhdet_tes!J32=0,"",RES_hhdet_tes!J32/RES_hhdet_fec!J32)</f>
        <v>0.81182358800012433</v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0.58507912035721876</v>
      </c>
      <c r="C33" s="112">
        <f>IF(RES_hhdet_tes!C33=0,"",RES_hhdet_tes!C33/RES_hhdet_fec!C33)</f>
        <v>0.58507912035721876</v>
      </c>
      <c r="D33" s="112">
        <f>IF(RES_hhdet_tes!D33=0,"",RES_hhdet_tes!D33/RES_hhdet_fec!D33)</f>
        <v>0.59295052508266755</v>
      </c>
      <c r="E33" s="112">
        <f>IF(RES_hhdet_tes!E33=0,"",RES_hhdet_tes!E33/RES_hhdet_fec!E33)</f>
        <v>0.5945502902430716</v>
      </c>
      <c r="F33" s="112">
        <f>IF(RES_hhdet_tes!F33=0,"",RES_hhdet_tes!F33/RES_hhdet_fec!F33)</f>
        <v>0.5969661892204462</v>
      </c>
      <c r="G33" s="112">
        <f>IF(RES_hhdet_tes!G33=0,"",RES_hhdet_tes!G33/RES_hhdet_fec!G33)</f>
        <v>0.60103661513083095</v>
      </c>
      <c r="H33" s="112">
        <f>IF(RES_hhdet_tes!H33=0,"",RES_hhdet_tes!H33/RES_hhdet_fec!H33)</f>
        <v>0.60934629494903436</v>
      </c>
      <c r="I33" s="112">
        <f>IF(RES_hhdet_tes!I33=0,"",RES_hhdet_tes!I33/RES_hhdet_fec!I33)</f>
        <v>0.60934629494903436</v>
      </c>
      <c r="J33" s="112">
        <f>IF(RES_hhdet_tes!J33=0,"",RES_hhdet_tes!J33/RES_hhdet_fec!J33)</f>
        <v>0.60934629494903436</v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0.66004770076808839</v>
      </c>
      <c r="C35" s="112">
        <f>IF(RES_hhdet_tes!C35=0,"",RES_hhdet_tes!C35/RES_hhdet_fec!C35)</f>
        <v>0.66327155340396826</v>
      </c>
      <c r="D35" s="112">
        <f>IF(RES_hhdet_tes!D35=0,"",RES_hhdet_tes!D35/RES_hhdet_fec!D35)</f>
        <v>0.66665204302728753</v>
      </c>
      <c r="E35" s="112">
        <f>IF(RES_hhdet_tes!E35=0,"",RES_hhdet_tes!E35/RES_hhdet_fec!E35)</f>
        <v>0.67015064061830909</v>
      </c>
      <c r="F35" s="112">
        <f>IF(RES_hhdet_tes!F35=0,"",RES_hhdet_tes!F35/RES_hhdet_fec!F35)</f>
        <v>0.67380708098524866</v>
      </c>
      <c r="G35" s="112">
        <f>IF(RES_hhdet_tes!G35=0,"",RES_hhdet_tes!G35/RES_hhdet_fec!G35)</f>
        <v>0.6769597360691807</v>
      </c>
      <c r="H35" s="112">
        <f>IF(RES_hhdet_tes!H35=0,"",RES_hhdet_tes!H35/RES_hhdet_fec!H35)</f>
        <v>0.68124127444349059</v>
      </c>
      <c r="I35" s="112">
        <f>IF(RES_hhdet_tes!I35=0,"",RES_hhdet_tes!I35/RES_hhdet_fec!I35)</f>
        <v>0.68380543327968613</v>
      </c>
      <c r="J35" s="112">
        <f>IF(RES_hhdet_tes!J35=0,"",RES_hhdet_tes!J35/RES_hhdet_fec!J35)</f>
        <v>0.68499135951266399</v>
      </c>
      <c r="K35" s="112">
        <f>IF(RES_hhdet_tes!K35=0,"",RES_hhdet_tes!K35/RES_hhdet_fec!K35)</f>
        <v>0.68648938737720155</v>
      </c>
      <c r="L35" s="112">
        <f>IF(RES_hhdet_tes!L35=0,"",RES_hhdet_tes!L35/RES_hhdet_fec!L35)</f>
        <v>0.68844174240796618</v>
      </c>
      <c r="M35" s="112">
        <f>IF(RES_hhdet_tes!M35=0,"",RES_hhdet_tes!M35/RES_hhdet_fec!M35)</f>
        <v>0.69079394866483779</v>
      </c>
      <c r="N35" s="112">
        <f>IF(RES_hhdet_tes!N35=0,"",RES_hhdet_tes!N35/RES_hhdet_fec!N35)</f>
        <v>0.69330286120897844</v>
      </c>
      <c r="O35" s="112">
        <f>IF(RES_hhdet_tes!O35=0,"",RES_hhdet_tes!O35/RES_hhdet_fec!O35)</f>
        <v>0.69758201659483721</v>
      </c>
      <c r="P35" s="112">
        <f>IF(RES_hhdet_tes!P35=0,"",RES_hhdet_tes!P35/RES_hhdet_fec!P35)</f>
        <v>0.70131737235816916</v>
      </c>
      <c r="Q35" s="112">
        <f>IF(RES_hhdet_tes!Q35=0,"",RES_hhdet_tes!Q35/RES_hhdet_fec!Q35)</f>
        <v>0.71011174842677893</v>
      </c>
      <c r="R35" s="112">
        <f>IF(RES_hhdet_tes!R35=0,"",RES_hhdet_tes!R35/RES_hhdet_fec!R35)</f>
        <v>0.72138167996113689</v>
      </c>
      <c r="S35" s="112">
        <f>IF(RES_hhdet_tes!S35=0,"",RES_hhdet_tes!S35/RES_hhdet_fec!S35)</f>
        <v>0.73211117876225584</v>
      </c>
      <c r="T35" s="112">
        <f>IF(RES_hhdet_tes!T35=0,"",RES_hhdet_tes!T35/RES_hhdet_fec!T35)</f>
        <v>0.74326172288035963</v>
      </c>
      <c r="U35" s="112">
        <f>IF(RES_hhdet_tes!U35=0,"",RES_hhdet_tes!U35/RES_hhdet_fec!U35)</f>
        <v>0.75111416593027291</v>
      </c>
      <c r="V35" s="112">
        <f>IF(RES_hhdet_tes!V35=0,"",RES_hhdet_tes!V35/RES_hhdet_fec!V35)</f>
        <v>0.75942609621854673</v>
      </c>
      <c r="W35" s="112">
        <f>IF(RES_hhdet_tes!W35=0,"",RES_hhdet_tes!W35/RES_hhdet_fec!W35)</f>
        <v>0.76670686825952983</v>
      </c>
      <c r="X35" s="112">
        <f>IF(RES_hhdet_tes!X35=0,"",RES_hhdet_tes!X35/RES_hhdet_fec!X35)</f>
        <v>0.77918575344254237</v>
      </c>
      <c r="Y35" s="112">
        <f>IF(RES_hhdet_tes!Y35=0,"",RES_hhdet_tes!Y35/RES_hhdet_fec!Y35)</f>
        <v>0.79065256019416241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0.8521109658399455</v>
      </c>
      <c r="C36" s="113">
        <f>IF(RES_hhdet_tes!C36=0,"",RES_hhdet_tes!C36/RES_hhdet_fec!C36)</f>
        <v>0.85731771071598639</v>
      </c>
      <c r="D36" s="113">
        <f>IF(RES_hhdet_tes!D36=0,"",RES_hhdet_tes!D36/RES_hhdet_fec!D36)</f>
        <v>0.84437307336671241</v>
      </c>
      <c r="E36" s="113">
        <f>IF(RES_hhdet_tes!E36=0,"",RES_hhdet_tes!E36/RES_hhdet_fec!E36)</f>
        <v>0.81623212172317816</v>
      </c>
      <c r="F36" s="113">
        <f>IF(RES_hhdet_tes!F36=0,"",RES_hhdet_tes!F36/RES_hhdet_fec!F36)</f>
        <v>0.8108740830748602</v>
      </c>
      <c r="G36" s="113">
        <f>IF(RES_hhdet_tes!G36=0,"",RES_hhdet_tes!G36/RES_hhdet_fec!G36)</f>
        <v>0.83264354279874941</v>
      </c>
      <c r="H36" s="113">
        <f>IF(RES_hhdet_tes!H36=0,"",RES_hhdet_tes!H36/RES_hhdet_fec!H36)</f>
        <v>0.83153257028106708</v>
      </c>
      <c r="I36" s="113">
        <f>IF(RES_hhdet_tes!I36=0,"",RES_hhdet_tes!I36/RES_hhdet_fec!I36)</f>
        <v>0.85840644778898756</v>
      </c>
      <c r="J36" s="113">
        <f>IF(RES_hhdet_tes!J36=0,"",RES_hhdet_tes!J36/RES_hhdet_fec!J36)</f>
        <v>0.85723562904658834</v>
      </c>
      <c r="K36" s="113">
        <f>IF(RES_hhdet_tes!K36=0,"",RES_hhdet_tes!K36/RES_hhdet_fec!K36)</f>
        <v>0.86278716635409503</v>
      </c>
      <c r="L36" s="113">
        <f>IF(RES_hhdet_tes!L36=0,"",RES_hhdet_tes!L36/RES_hhdet_fec!L36)</f>
        <v>0.86814625431199011</v>
      </c>
      <c r="M36" s="113">
        <f>IF(RES_hhdet_tes!M36=0,"",RES_hhdet_tes!M36/RES_hhdet_fec!M36)</f>
        <v>0.86576403306906557</v>
      </c>
      <c r="N36" s="113">
        <f>IF(RES_hhdet_tes!N36=0,"",RES_hhdet_tes!N36/RES_hhdet_fec!N36)</f>
        <v>0.86998050307589592</v>
      </c>
      <c r="O36" s="113">
        <f>IF(RES_hhdet_tes!O36=0,"",RES_hhdet_tes!O36/RES_hhdet_fec!O36)</f>
        <v>0.87170492403905564</v>
      </c>
      <c r="P36" s="113">
        <f>IF(RES_hhdet_tes!P36=0,"",RES_hhdet_tes!P36/RES_hhdet_fec!P36)</f>
        <v>0.86683019673587869</v>
      </c>
      <c r="Q36" s="113">
        <f>IF(RES_hhdet_tes!Q36=0,"",RES_hhdet_tes!Q36/RES_hhdet_fec!Q36)</f>
        <v>0.87195430059408241</v>
      </c>
      <c r="R36" s="113">
        <f>IF(RES_hhdet_tes!R36=0,"",RES_hhdet_tes!R36/RES_hhdet_fec!R36)</f>
        <v>0.87870567214020268</v>
      </c>
      <c r="S36" s="113">
        <f>IF(RES_hhdet_tes!S36=0,"",RES_hhdet_tes!S36/RES_hhdet_fec!S36)</f>
        <v>0.88470628507438653</v>
      </c>
      <c r="T36" s="113">
        <f>IF(RES_hhdet_tes!T36=0,"",RES_hhdet_tes!T36/RES_hhdet_fec!T36)</f>
        <v>0.88899473837275444</v>
      </c>
      <c r="U36" s="113">
        <f>IF(RES_hhdet_tes!U36=0,"",RES_hhdet_tes!U36/RES_hhdet_fec!U36)</f>
        <v>0.89928913950402445</v>
      </c>
      <c r="V36" s="113">
        <f>IF(RES_hhdet_tes!V36=0,"",RES_hhdet_tes!V36/RES_hhdet_fec!V36)</f>
        <v>0.88933577589595836</v>
      </c>
      <c r="W36" s="113">
        <f>IF(RES_hhdet_tes!W36=0,"",RES_hhdet_tes!W36/RES_hhdet_fec!W36)</f>
        <v>0.87740010345700303</v>
      </c>
      <c r="X36" s="113">
        <f>IF(RES_hhdet_tes!X36=0,"",RES_hhdet_tes!X36/RES_hhdet_fec!X36)</f>
        <v>0.86974640082925503</v>
      </c>
      <c r="Y36" s="113">
        <f>IF(RES_hhdet_tes!Y36=0,"",RES_hhdet_tes!Y36/RES_hhdet_fec!Y36)</f>
        <v>0.86034664909421432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0.66004770076808839</v>
      </c>
      <c r="C37" s="111">
        <f>IF(RES_hhdet_tes!C37=0,"",RES_hhdet_tes!C37/RES_hhdet_fec!C37)</f>
        <v>0.66391171814840966</v>
      </c>
      <c r="D37" s="111">
        <f>IF(RES_hhdet_tes!D37=0,"",RES_hhdet_tes!D37/RES_hhdet_fec!D37)</f>
        <v>0.66753225363168711</v>
      </c>
      <c r="E37" s="111">
        <f>IF(RES_hhdet_tes!E37=0,"",RES_hhdet_tes!E37/RES_hhdet_fec!E37)</f>
        <v>0.67114959903455362</v>
      </c>
      <c r="F37" s="111">
        <f>IF(RES_hhdet_tes!F37=0,"",RES_hhdet_tes!F37/RES_hhdet_fec!F37)</f>
        <v>0.67452352802804239</v>
      </c>
      <c r="G37" s="111">
        <f>IF(RES_hhdet_tes!G37=0,"",RES_hhdet_tes!G37/RES_hhdet_fec!G37)</f>
        <v>0.67747632045349437</v>
      </c>
      <c r="H37" s="111">
        <f>IF(RES_hhdet_tes!H37=0,"",RES_hhdet_tes!H37/RES_hhdet_fec!H37)</f>
        <v>0.68125307239985433</v>
      </c>
      <c r="I37" s="111">
        <f>IF(RES_hhdet_tes!I37=0,"",RES_hhdet_tes!I37/RES_hhdet_fec!I37)</f>
        <v>0.68371972028158501</v>
      </c>
      <c r="J37" s="111">
        <f>IF(RES_hhdet_tes!J37=0,"",RES_hhdet_tes!J37/RES_hhdet_fec!J37)</f>
        <v>0.68490046147853012</v>
      </c>
      <c r="K37" s="111">
        <f>IF(RES_hhdet_tes!K37=0,"",RES_hhdet_tes!K37/RES_hhdet_fec!K37)</f>
        <v>0.68737118761015947</v>
      </c>
      <c r="L37" s="111">
        <f>IF(RES_hhdet_tes!L37=0,"",RES_hhdet_tes!L37/RES_hhdet_fec!L37)</f>
        <v>0.68925561950520153</v>
      </c>
      <c r="M37" s="111">
        <f>IF(RES_hhdet_tes!M37=0,"",RES_hhdet_tes!M37/RES_hhdet_fec!M37)</f>
        <v>0.69183860725655777</v>
      </c>
      <c r="N37" s="111">
        <f>IF(RES_hhdet_tes!N37=0,"",RES_hhdet_tes!N37/RES_hhdet_fec!N37)</f>
        <v>0.69434970364783177</v>
      </c>
      <c r="O37" s="111">
        <f>IF(RES_hhdet_tes!O37=0,"",RES_hhdet_tes!O37/RES_hhdet_fec!O37)</f>
        <v>0.69771788486784969</v>
      </c>
      <c r="P37" s="111">
        <f>IF(RES_hhdet_tes!P37=0,"",RES_hhdet_tes!P37/RES_hhdet_fec!P37)</f>
        <v>0.70096806829946379</v>
      </c>
      <c r="Q37" s="111">
        <f>IF(RES_hhdet_tes!Q37=0,"",RES_hhdet_tes!Q37/RES_hhdet_fec!Q37)</f>
        <v>0.70775903018425934</v>
      </c>
      <c r="R37" s="111">
        <f>IF(RES_hhdet_tes!R37=0,"",RES_hhdet_tes!R37/RES_hhdet_fec!R37)</f>
        <v>0.71879042850468045</v>
      </c>
      <c r="S37" s="111">
        <f>IF(RES_hhdet_tes!S37=0,"",RES_hhdet_tes!S37/RES_hhdet_fec!S37)</f>
        <v>0.73168469019919369</v>
      </c>
      <c r="T37" s="111">
        <f>IF(RES_hhdet_tes!T37=0,"",RES_hhdet_tes!T37/RES_hhdet_fec!T37)</f>
        <v>0.74303221801553343</v>
      </c>
      <c r="U37" s="111">
        <f>IF(RES_hhdet_tes!U37=0,"",RES_hhdet_tes!U37/RES_hhdet_fec!U37)</f>
        <v>0.75142181303159294</v>
      </c>
      <c r="V37" s="111">
        <f>IF(RES_hhdet_tes!V37=0,"",RES_hhdet_tes!V37/RES_hhdet_fec!V37)</f>
        <v>0.75851797035203672</v>
      </c>
      <c r="W37" s="111">
        <f>IF(RES_hhdet_tes!W37=0,"",RES_hhdet_tes!W37/RES_hhdet_fec!W37)</f>
        <v>0.76583031135496593</v>
      </c>
      <c r="X37" s="111">
        <f>IF(RES_hhdet_tes!X37=0,"",RES_hhdet_tes!X37/RES_hhdet_fec!X37)</f>
        <v>0.7750001829305555</v>
      </c>
      <c r="Y37" s="111">
        <f>IF(RES_hhdet_tes!Y37=0,"",RES_hhdet_tes!Y37/RES_hhdet_fec!Y37)</f>
        <v>0.78524142500973382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0.67988337691735323</v>
      </c>
      <c r="C39" s="124">
        <f>IF(RES_hhdet_tes!C39=0,"",RES_hhdet_tes!C39/RES_hhdet_fec!C39)</f>
        <v>0.68666309408458992</v>
      </c>
      <c r="D39" s="124">
        <f>IF(RES_hhdet_tes!D39=0,"",RES_hhdet_tes!D39/RES_hhdet_fec!D39)</f>
        <v>0.67342936953252619</v>
      </c>
      <c r="E39" s="124">
        <f>IF(RES_hhdet_tes!E39=0,"",RES_hhdet_tes!E39/RES_hhdet_fec!E39)</f>
        <v>0.70452691102591669</v>
      </c>
      <c r="F39" s="124">
        <f>IF(RES_hhdet_tes!F39=0,"",RES_hhdet_tes!F39/RES_hhdet_fec!F39)</f>
        <v>0.7057119552214155</v>
      </c>
      <c r="G39" s="124">
        <f>IF(RES_hhdet_tes!G39=0,"",RES_hhdet_tes!G39/RES_hhdet_fec!G39)</f>
        <v>0.69874164478567224</v>
      </c>
      <c r="H39" s="124">
        <f>IF(RES_hhdet_tes!H39=0,"",RES_hhdet_tes!H39/RES_hhdet_fec!H39)</f>
        <v>0.7072552185801243</v>
      </c>
      <c r="I39" s="124">
        <f>IF(RES_hhdet_tes!I39=0,"",RES_hhdet_tes!I39/RES_hhdet_fec!I39)</f>
        <v>0.70955957434795736</v>
      </c>
      <c r="J39" s="124">
        <f>IF(RES_hhdet_tes!J39=0,"",RES_hhdet_tes!J39/RES_hhdet_fec!J39)</f>
        <v>0.71605833930341489</v>
      </c>
      <c r="K39" s="124">
        <f>IF(RES_hhdet_tes!K39=0,"",RES_hhdet_tes!K39/RES_hhdet_fec!K39)</f>
        <v>0.69774936695887546</v>
      </c>
      <c r="L39" s="124">
        <f>IF(RES_hhdet_tes!L39=0,"",RES_hhdet_tes!L39/RES_hhdet_fec!L39)</f>
        <v>0.6977669311235134</v>
      </c>
      <c r="M39" s="124">
        <f>IF(RES_hhdet_tes!M39=0,"",RES_hhdet_tes!M39/RES_hhdet_fec!M39)</f>
        <v>0.70160209644594851</v>
      </c>
      <c r="N39" s="124">
        <f>IF(RES_hhdet_tes!N39=0,"",RES_hhdet_tes!N39/RES_hhdet_fec!N39)</f>
        <v>0.70229973652891597</v>
      </c>
      <c r="O39" s="124">
        <f>IF(RES_hhdet_tes!O39=0,"",RES_hhdet_tes!O39/RES_hhdet_fec!O39)</f>
        <v>0.70601156556228362</v>
      </c>
      <c r="P39" s="124">
        <f>IF(RES_hhdet_tes!P39=0,"",RES_hhdet_tes!P39/RES_hhdet_fec!P39)</f>
        <v>0.7089667985265532</v>
      </c>
      <c r="Q39" s="124">
        <f>IF(RES_hhdet_tes!Q39=0,"",RES_hhdet_tes!Q39/RES_hhdet_fec!Q39)</f>
        <v>0.71620463510564369</v>
      </c>
      <c r="R39" s="124">
        <f>IF(RES_hhdet_tes!R39=0,"",RES_hhdet_tes!R39/RES_hhdet_fec!R39)</f>
        <v>0.72430680065137376</v>
      </c>
      <c r="S39" s="124">
        <f>IF(RES_hhdet_tes!S39=0,"",RES_hhdet_tes!S39/RES_hhdet_fec!S39)</f>
        <v>0.73251528418014955</v>
      </c>
      <c r="T39" s="124">
        <f>IF(RES_hhdet_tes!T39=0,"",RES_hhdet_tes!T39/RES_hhdet_fec!T39)</f>
        <v>0.74230431216976356</v>
      </c>
      <c r="U39" s="124">
        <f>IF(RES_hhdet_tes!U39=0,"",RES_hhdet_tes!U39/RES_hhdet_fec!U39)</f>
        <v>0.74863367070593778</v>
      </c>
      <c r="V39" s="124">
        <f>IF(RES_hhdet_tes!V39=0,"",RES_hhdet_tes!V39/RES_hhdet_fec!V39)</f>
        <v>0.75439281912104406</v>
      </c>
      <c r="W39" s="124">
        <f>IF(RES_hhdet_tes!W39=0,"",RES_hhdet_tes!W39/RES_hhdet_fec!W39)</f>
        <v>0.76494857438168462</v>
      </c>
      <c r="X39" s="124">
        <f>IF(RES_hhdet_tes!X39=0,"",RES_hhdet_tes!X39/RES_hhdet_fec!X39)</f>
        <v>0.78376299421038031</v>
      </c>
      <c r="Y39" s="124">
        <f>IF(RES_hhdet_tes!Y39=0,"",RES_hhdet_tes!Y39/RES_hhdet_fec!Y39)</f>
        <v>0.80165001909141864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0.60759546379671747</v>
      </c>
      <c r="C40" s="111">
        <f>IF(RES_hhdet_tes!C40=0,"",RES_hhdet_tes!C40/RES_hhdet_fec!C40)</f>
        <v>0.60859225225842528</v>
      </c>
      <c r="D40" s="111">
        <f>IF(RES_hhdet_tes!D40=0,"",RES_hhdet_tes!D40/RES_hhdet_fec!D40)</f>
        <v>0.60953702962485223</v>
      </c>
      <c r="E40" s="111">
        <f>IF(RES_hhdet_tes!E40=0,"",RES_hhdet_tes!E40/RES_hhdet_fec!E40)</f>
        <v>0.61047077653523396</v>
      </c>
      <c r="F40" s="111">
        <f>IF(RES_hhdet_tes!F40=0,"",RES_hhdet_tes!F40/RES_hhdet_fec!F40)</f>
        <v>0.61147330307860515</v>
      </c>
      <c r="G40" s="111">
        <f>IF(RES_hhdet_tes!G40=0,"",RES_hhdet_tes!G40/RES_hhdet_fec!G40)</f>
        <v>0.61248999810551108</v>
      </c>
      <c r="H40" s="111">
        <f>IF(RES_hhdet_tes!H40=0,"",RES_hhdet_tes!H40/RES_hhdet_fec!H40)</f>
        <v>0.61385344642541129</v>
      </c>
      <c r="I40" s="111">
        <f>IF(RES_hhdet_tes!I40=0,"",RES_hhdet_tes!I40/RES_hhdet_fec!I40)</f>
        <v>0.61465908426053373</v>
      </c>
      <c r="J40" s="111">
        <f>IF(RES_hhdet_tes!J40=0,"",RES_hhdet_tes!J40/RES_hhdet_fec!J40)</f>
        <v>0.61488951421392424</v>
      </c>
      <c r="K40" s="111">
        <f>IF(RES_hhdet_tes!K40=0,"",RES_hhdet_tes!K40/RES_hhdet_fec!K40)</f>
        <v>0.6152370381633756</v>
      </c>
      <c r="L40" s="111">
        <f>IF(RES_hhdet_tes!L40=0,"",RES_hhdet_tes!L40/RES_hhdet_fec!L40)</f>
        <v>0.61550048577131244</v>
      </c>
      <c r="M40" s="111">
        <f>IF(RES_hhdet_tes!M40=0,"",RES_hhdet_tes!M40/RES_hhdet_fec!M40)</f>
        <v>0.61572765289248299</v>
      </c>
      <c r="N40" s="111">
        <f>IF(RES_hhdet_tes!N40=0,"",RES_hhdet_tes!N40/RES_hhdet_fec!N40)</f>
        <v>0.61588317145253435</v>
      </c>
      <c r="O40" s="111">
        <f>IF(RES_hhdet_tes!O40=0,"",RES_hhdet_tes!O40/RES_hhdet_fec!O40)</f>
        <v>0.61602259392606573</v>
      </c>
      <c r="P40" s="111">
        <f>IF(RES_hhdet_tes!P40=0,"",RES_hhdet_tes!P40/RES_hhdet_fec!P40)</f>
        <v>0.61610099050891609</v>
      </c>
      <c r="Q40" s="111">
        <f>IF(RES_hhdet_tes!Q40=0,"",RES_hhdet_tes!Q40/RES_hhdet_fec!Q40)</f>
        <v>0.61632398961628176</v>
      </c>
      <c r="R40" s="111">
        <f>IF(RES_hhdet_tes!R40=0,"",RES_hhdet_tes!R40/RES_hhdet_fec!R40)</f>
        <v>0.61695911042197227</v>
      </c>
      <c r="S40" s="111">
        <f>IF(RES_hhdet_tes!S40=0,"",RES_hhdet_tes!S40/RES_hhdet_fec!S40)</f>
        <v>0.61811737675226874</v>
      </c>
      <c r="T40" s="111">
        <f>IF(RES_hhdet_tes!T40=0,"",RES_hhdet_tes!T40/RES_hhdet_fec!T40)</f>
        <v>0.61945210433114894</v>
      </c>
      <c r="U40" s="111">
        <f>IF(RES_hhdet_tes!U40=0,"",RES_hhdet_tes!U40/RES_hhdet_fec!U40)</f>
        <v>0.62043066578950923</v>
      </c>
      <c r="V40" s="111">
        <f>IF(RES_hhdet_tes!V40=0,"",RES_hhdet_tes!V40/RES_hhdet_fec!V40)</f>
        <v>0.62168416014011674</v>
      </c>
      <c r="W40" s="111">
        <f>IF(RES_hhdet_tes!W40=0,"",RES_hhdet_tes!W40/RES_hhdet_fec!W40)</f>
        <v>0.62289120864354142</v>
      </c>
      <c r="X40" s="111">
        <f>IF(RES_hhdet_tes!X40=0,"",RES_hhdet_tes!X40/RES_hhdet_fec!X40)</f>
        <v>0.62464496971281347</v>
      </c>
      <c r="Y40" s="111">
        <f>IF(RES_hhdet_tes!Y40=0,"",RES_hhdet_tes!Y40/RES_hhdet_fec!Y40)</f>
        <v>0.6263902562989232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0.7556935991822058</v>
      </c>
      <c r="C41" s="45">
        <f>IF(RES_hhdet_tes!C41=0,"",RES_hhdet_tes!C41/RES_hhdet_fec!C41)</f>
        <v>0.75802824513420841</v>
      </c>
      <c r="D41" s="45">
        <f>IF(RES_hhdet_tes!D41=0,"",RES_hhdet_tes!D41/RES_hhdet_fec!D41)</f>
        <v>0.76050610868437329</v>
      </c>
      <c r="E41" s="45">
        <f>IF(RES_hhdet_tes!E41=0,"",RES_hhdet_tes!E41/RES_hhdet_fec!E41)</f>
        <v>0.76306122735091253</v>
      </c>
      <c r="F41" s="45">
        <f>IF(RES_hhdet_tes!F41=0,"",RES_hhdet_tes!F41/RES_hhdet_fec!F41)</f>
        <v>0.76563334054891552</v>
      </c>
      <c r="G41" s="45">
        <f>IF(RES_hhdet_tes!G41=0,"",RES_hhdet_tes!G41/RES_hhdet_fec!G41)</f>
        <v>0.76771555032769523</v>
      </c>
      <c r="H41" s="45">
        <f>IF(RES_hhdet_tes!H41=0,"",RES_hhdet_tes!H41/RES_hhdet_fec!H41)</f>
        <v>0.77060506692663922</v>
      </c>
      <c r="I41" s="45">
        <f>IF(RES_hhdet_tes!I41=0,"",RES_hhdet_tes!I41/RES_hhdet_fec!I41)</f>
        <v>0.77252458701797933</v>
      </c>
      <c r="J41" s="45">
        <f>IF(RES_hhdet_tes!J41=0,"",RES_hhdet_tes!J41/RES_hhdet_fec!J41)</f>
        <v>0.7737328710455631</v>
      </c>
      <c r="K41" s="45">
        <f>IF(RES_hhdet_tes!K41=0,"",RES_hhdet_tes!K41/RES_hhdet_fec!K41)</f>
        <v>0.77533111834286628</v>
      </c>
      <c r="L41" s="45">
        <f>IF(RES_hhdet_tes!L41=0,"",RES_hhdet_tes!L41/RES_hhdet_fec!L41)</f>
        <v>0.77737655195565447</v>
      </c>
      <c r="M41" s="45">
        <f>IF(RES_hhdet_tes!M41=0,"",RES_hhdet_tes!M41/RES_hhdet_fec!M41)</f>
        <v>0.77974505087567803</v>
      </c>
      <c r="N41" s="45">
        <f>IF(RES_hhdet_tes!N41=0,"",RES_hhdet_tes!N41/RES_hhdet_fec!N41)</f>
        <v>0.78198074892488345</v>
      </c>
      <c r="O41" s="45">
        <f>IF(RES_hhdet_tes!O41=0,"",RES_hhdet_tes!O41/RES_hhdet_fec!O41)</f>
        <v>0.78479767594662619</v>
      </c>
      <c r="P41" s="45">
        <f>IF(RES_hhdet_tes!P41=0,"",RES_hhdet_tes!P41/RES_hhdet_fec!P41)</f>
        <v>0.78702769752167623</v>
      </c>
      <c r="Q41" s="45">
        <f>IF(RES_hhdet_tes!Q41=0,"",RES_hhdet_tes!Q41/RES_hhdet_fec!Q41)</f>
        <v>0.79233600519168756</v>
      </c>
      <c r="R41" s="45">
        <f>IF(RES_hhdet_tes!R41=0,"",RES_hhdet_tes!R41/RES_hhdet_fec!R41)</f>
        <v>0.80044574411304525</v>
      </c>
      <c r="S41" s="45">
        <f>IF(RES_hhdet_tes!S41=0,"",RES_hhdet_tes!S41/RES_hhdet_fec!S41)</f>
        <v>0.80955009071759276</v>
      </c>
      <c r="T41" s="45">
        <f>IF(RES_hhdet_tes!T41=0,"",RES_hhdet_tes!T41/RES_hhdet_fec!T41)</f>
        <v>0.82086844528810521</v>
      </c>
      <c r="U41" s="45">
        <f>IF(RES_hhdet_tes!U41=0,"",RES_hhdet_tes!U41/RES_hhdet_fec!U41)</f>
        <v>0.82938522849290552</v>
      </c>
      <c r="V41" s="45">
        <f>IF(RES_hhdet_tes!V41=0,"",RES_hhdet_tes!V41/RES_hhdet_fec!V41)</f>
        <v>0.83987051789330025</v>
      </c>
      <c r="W41" s="45">
        <f>IF(RES_hhdet_tes!W41=0,"",RES_hhdet_tes!W41/RES_hhdet_fec!W41)</f>
        <v>0.85063805632453493</v>
      </c>
      <c r="X41" s="45">
        <f>IF(RES_hhdet_tes!X41=0,"",RES_hhdet_tes!X41/RES_hhdet_fec!X41)</f>
        <v>0.8679573165705371</v>
      </c>
      <c r="Y41" s="45">
        <f>IF(RES_hhdet_tes!Y41=0,"",RES_hhdet_tes!Y41/RES_hhdet_fec!Y41)</f>
        <v>0.88183076540276673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0.48818186200706187</v>
      </c>
      <c r="C43" s="119">
        <f>IF(RES_hhdet_tes!C43=0,"",RES_hhdet_tes!C43/RES_hhdet_fec!C43)</f>
        <v>0.49281539187962764</v>
      </c>
      <c r="D43" s="119">
        <f>IF(RES_hhdet_tes!D43=0,"",RES_hhdet_tes!D43/RES_hhdet_fec!D43)</f>
        <v>0.49379208037576411</v>
      </c>
      <c r="E43" s="119">
        <f>IF(RES_hhdet_tes!E43=0,"",RES_hhdet_tes!E43/RES_hhdet_fec!E43)</f>
        <v>0.5009594897059656</v>
      </c>
      <c r="F43" s="119">
        <f>IF(RES_hhdet_tes!F43=0,"",RES_hhdet_tes!F43/RES_hhdet_fec!F43)</f>
        <v>0.50403331271045759</v>
      </c>
      <c r="G43" s="119">
        <f>IF(RES_hhdet_tes!G43=0,"",RES_hhdet_tes!G43/RES_hhdet_fec!G43)</f>
        <v>0.50484909728681238</v>
      </c>
      <c r="H43" s="119">
        <f>IF(RES_hhdet_tes!H43=0,"",RES_hhdet_tes!H43/RES_hhdet_fec!H43)</f>
        <v>0.50782662321147443</v>
      </c>
      <c r="I43" s="119">
        <f>IF(RES_hhdet_tes!I43=0,"",RES_hhdet_tes!I43/RES_hhdet_fec!I43)</f>
        <v>0.51224740127740165</v>
      </c>
      <c r="J43" s="119">
        <f>IF(RES_hhdet_tes!J43=0,"",RES_hhdet_tes!J43/RES_hhdet_fec!J43)</f>
        <v>0.51669742412177677</v>
      </c>
      <c r="K43" s="119">
        <f>IF(RES_hhdet_tes!K43=0,"",RES_hhdet_tes!K43/RES_hhdet_fec!K43)</f>
        <v>0.52321304116758605</v>
      </c>
      <c r="L43" s="119">
        <f>IF(RES_hhdet_tes!L43=0,"",RES_hhdet_tes!L43/RES_hhdet_fec!L43)</f>
        <v>0.53194499297209574</v>
      </c>
      <c r="M43" s="119">
        <f>IF(RES_hhdet_tes!M43=0,"",RES_hhdet_tes!M43/RES_hhdet_fec!M43)</f>
        <v>0.54497571197488648</v>
      </c>
      <c r="N43" s="119">
        <f>IF(RES_hhdet_tes!N43=0,"",RES_hhdet_tes!N43/RES_hhdet_fec!N43)</f>
        <v>0.56352539860512141</v>
      </c>
      <c r="O43" s="119">
        <f>IF(RES_hhdet_tes!O43=0,"",RES_hhdet_tes!O43/RES_hhdet_fec!O43)</f>
        <v>0.57947715678744405</v>
      </c>
      <c r="P43" s="119">
        <f>IF(RES_hhdet_tes!P43=0,"",RES_hhdet_tes!P43/RES_hhdet_fec!P43)</f>
        <v>0.57716438960807614</v>
      </c>
      <c r="Q43" s="119">
        <f>IF(RES_hhdet_tes!Q43=0,"",RES_hhdet_tes!Q43/RES_hhdet_fec!Q43)</f>
        <v>0.58999603906932507</v>
      </c>
      <c r="R43" s="119">
        <f>IF(RES_hhdet_tes!R43=0,"",RES_hhdet_tes!R43/RES_hhdet_fec!R43)</f>
        <v>0.58652196565297088</v>
      </c>
      <c r="S43" s="119">
        <f>IF(RES_hhdet_tes!S43=0,"",RES_hhdet_tes!S43/RES_hhdet_fec!S43)</f>
        <v>0.60771893428907342</v>
      </c>
      <c r="T43" s="119">
        <f>IF(RES_hhdet_tes!T43=0,"",RES_hhdet_tes!T43/RES_hhdet_fec!T43)</f>
        <v>0.62544528508361785</v>
      </c>
      <c r="U43" s="119">
        <f>IF(RES_hhdet_tes!U43=0,"",RES_hhdet_tes!U43/RES_hhdet_fec!U43)</f>
        <v>0.64871888392880717</v>
      </c>
      <c r="V43" s="119">
        <f>IF(RES_hhdet_tes!V43=0,"",RES_hhdet_tes!V43/RES_hhdet_fec!V43)</f>
        <v>0.64814856143731903</v>
      </c>
      <c r="W43" s="119">
        <f>IF(RES_hhdet_tes!W43=0,"",RES_hhdet_tes!W43/RES_hhdet_fec!W43)</f>
        <v>0.67160438926197841</v>
      </c>
      <c r="X43" s="119">
        <f>IF(RES_hhdet_tes!X43=0,"",RES_hhdet_tes!X43/RES_hhdet_fec!X43)</f>
        <v>0.68684006076427784</v>
      </c>
      <c r="Y43" s="119">
        <f>IF(RES_hhdet_tes!Y43=0,"",RES_hhdet_tes!Y43/RES_hhdet_fec!Y43)</f>
        <v>0.69586687494515864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0.46289982859171974</v>
      </c>
      <c r="C44" s="124">
        <f>IF(RES_hhdet_tes!C44=0,"",RES_hhdet_tes!C44/RES_hhdet_fec!C44)</f>
        <v>0.46655723994018133</v>
      </c>
      <c r="D44" s="124">
        <f>IF(RES_hhdet_tes!D44=0,"",RES_hhdet_tes!D44/RES_hhdet_fec!D44)</f>
        <v>0.47028341775027233</v>
      </c>
      <c r="E44" s="124">
        <f>IF(RES_hhdet_tes!E44=0,"",RES_hhdet_tes!E44/RES_hhdet_fec!E44)</f>
        <v>0.47538235182674865</v>
      </c>
      <c r="F44" s="124">
        <f>IF(RES_hhdet_tes!F44=0,"",RES_hhdet_tes!F44/RES_hhdet_fec!F44)</f>
        <v>0.4793877706983618</v>
      </c>
      <c r="G44" s="124">
        <f>IF(RES_hhdet_tes!G44=0,"",RES_hhdet_tes!G44/RES_hhdet_fec!G44)</f>
        <v>0.48061556344653505</v>
      </c>
      <c r="H44" s="124">
        <f>IF(RES_hhdet_tes!H44=0,"",RES_hhdet_tes!H44/RES_hhdet_fec!H44)</f>
        <v>0.48264042768786425</v>
      </c>
      <c r="I44" s="124">
        <f>IF(RES_hhdet_tes!I44=0,"",RES_hhdet_tes!I44/RES_hhdet_fec!I44)</f>
        <v>0.48453697978498939</v>
      </c>
      <c r="J44" s="124">
        <f>IF(RES_hhdet_tes!J44=0,"",RES_hhdet_tes!J44/RES_hhdet_fec!J44)</f>
        <v>0.49091825735959227</v>
      </c>
      <c r="K44" s="124">
        <f>IF(RES_hhdet_tes!K44=0,"",RES_hhdet_tes!K44/RES_hhdet_fec!K44)</f>
        <v>0.49951724775224066</v>
      </c>
      <c r="L44" s="124">
        <f>IF(RES_hhdet_tes!L44=0,"",RES_hhdet_tes!L44/RES_hhdet_fec!L44)</f>
        <v>0.51027680453805846</v>
      </c>
      <c r="M44" s="124">
        <f>IF(RES_hhdet_tes!M44=0,"",RES_hhdet_tes!M44/RES_hhdet_fec!M44)</f>
        <v>0.51991264984499264</v>
      </c>
      <c r="N44" s="124">
        <f>IF(RES_hhdet_tes!N44=0,"",RES_hhdet_tes!N44/RES_hhdet_fec!N44)</f>
        <v>0.53352496342771172</v>
      </c>
      <c r="O44" s="124">
        <f>IF(RES_hhdet_tes!O44=0,"",RES_hhdet_tes!O44/RES_hhdet_fec!O44)</f>
        <v>0.54795835254416991</v>
      </c>
      <c r="P44" s="124">
        <f>IF(RES_hhdet_tes!P44=0,"",RES_hhdet_tes!P44/RES_hhdet_fec!P44)</f>
        <v>0.54960528250891438</v>
      </c>
      <c r="Q44" s="124">
        <f>IF(RES_hhdet_tes!Q44=0,"",RES_hhdet_tes!Q44/RES_hhdet_fec!Q44)</f>
        <v>0.55165382902646098</v>
      </c>
      <c r="R44" s="124">
        <f>IF(RES_hhdet_tes!R44=0,"",RES_hhdet_tes!R44/RES_hhdet_fec!R44)</f>
        <v>0.55454372235011906</v>
      </c>
      <c r="S44" s="124">
        <f>IF(RES_hhdet_tes!S44=0,"",RES_hhdet_tes!S44/RES_hhdet_fec!S44)</f>
        <v>0.56963931009690594</v>
      </c>
      <c r="T44" s="124">
        <f>IF(RES_hhdet_tes!T44=0,"",RES_hhdet_tes!T44/RES_hhdet_fec!T44)</f>
        <v>0.590471240189818</v>
      </c>
      <c r="U44" s="124">
        <f>IF(RES_hhdet_tes!U44=0,"",RES_hhdet_tes!U44/RES_hhdet_fec!U44)</f>
        <v>0.60931227053208814</v>
      </c>
      <c r="V44" s="124">
        <f>IF(RES_hhdet_tes!V44=0,"",RES_hhdet_tes!V44/RES_hhdet_fec!V44)</f>
        <v>0.61925734988709602</v>
      </c>
      <c r="W44" s="124">
        <f>IF(RES_hhdet_tes!W44=0,"",RES_hhdet_tes!W44/RES_hhdet_fec!W44)</f>
        <v>0.63045283943756836</v>
      </c>
      <c r="X44" s="124">
        <f>IF(RES_hhdet_tes!X44=0,"",RES_hhdet_tes!X44/RES_hhdet_fec!X44)</f>
        <v>0.64366968268262781</v>
      </c>
      <c r="Y44" s="124">
        <f>IF(RES_hhdet_tes!Y44=0,"",RES_hhdet_tes!Y44/RES_hhdet_fec!Y44)</f>
        <v>0.65943798982880508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0.4568052678659969</v>
      </c>
      <c r="C45" s="111">
        <f>IF(RES_hhdet_tes!C45=0,"",RES_hhdet_tes!C45/RES_hhdet_fec!C45)</f>
        <v>0.4606228491833872</v>
      </c>
      <c r="D45" s="111">
        <f>IF(RES_hhdet_tes!D45=0,"",RES_hhdet_tes!D45/RES_hhdet_fec!D45)</f>
        <v>0.46441878901870137</v>
      </c>
      <c r="E45" s="111">
        <f>IF(RES_hhdet_tes!E45=0,"",RES_hhdet_tes!E45/RES_hhdet_fec!E45)</f>
        <v>0.46955424860162032</v>
      </c>
      <c r="F45" s="111">
        <f>IF(RES_hhdet_tes!F45=0,"",RES_hhdet_tes!F45/RES_hhdet_fec!F45)</f>
        <v>0.47361197861037641</v>
      </c>
      <c r="G45" s="111">
        <f>IF(RES_hhdet_tes!G45=0,"",RES_hhdet_tes!G45/RES_hhdet_fec!G45)</f>
        <v>0.47505364570720998</v>
      </c>
      <c r="H45" s="111">
        <f>IF(RES_hhdet_tes!H45=0,"",RES_hhdet_tes!H45/RES_hhdet_fec!H45)</f>
        <v>0.47712010330455173</v>
      </c>
      <c r="I45" s="111">
        <f>IF(RES_hhdet_tes!I45=0,"",RES_hhdet_tes!I45/RES_hhdet_fec!I45)</f>
        <v>0.47919605735283888</v>
      </c>
      <c r="J45" s="111">
        <f>IF(RES_hhdet_tes!J45=0,"",RES_hhdet_tes!J45/RES_hhdet_fec!J45)</f>
        <v>0.48556807390190992</v>
      </c>
      <c r="K45" s="111">
        <f>IF(RES_hhdet_tes!K45=0,"",RES_hhdet_tes!K45/RES_hhdet_fec!K45)</f>
        <v>0.49421355808476719</v>
      </c>
      <c r="L45" s="111">
        <f>IF(RES_hhdet_tes!L45=0,"",RES_hhdet_tes!L45/RES_hhdet_fec!L45)</f>
        <v>0.50503612613826654</v>
      </c>
      <c r="M45" s="111">
        <f>IF(RES_hhdet_tes!M45=0,"",RES_hhdet_tes!M45/RES_hhdet_fec!M45)</f>
        <v>0.5147456463582033</v>
      </c>
      <c r="N45" s="111">
        <f>IF(RES_hhdet_tes!N45=0,"",RES_hhdet_tes!N45/RES_hhdet_fec!N45)</f>
        <v>0.52844832329113112</v>
      </c>
      <c r="O45" s="111">
        <f>IF(RES_hhdet_tes!O45=0,"",RES_hhdet_tes!O45/RES_hhdet_fec!O45)</f>
        <v>0.542953922932634</v>
      </c>
      <c r="P45" s="111">
        <f>IF(RES_hhdet_tes!P45=0,"",RES_hhdet_tes!P45/RES_hhdet_fec!P45)</f>
        <v>0.54467109862541685</v>
      </c>
      <c r="Q45" s="111">
        <f>IF(RES_hhdet_tes!Q45=0,"",RES_hhdet_tes!Q45/RES_hhdet_fec!Q45)</f>
        <v>0.54673122297317234</v>
      </c>
      <c r="R45" s="111">
        <f>IF(RES_hhdet_tes!R45=0,"",RES_hhdet_tes!R45/RES_hhdet_fec!R45)</f>
        <v>0.54965302223203305</v>
      </c>
      <c r="S45" s="111">
        <f>IF(RES_hhdet_tes!S45=0,"",RES_hhdet_tes!S45/RES_hhdet_fec!S45)</f>
        <v>0.56481454184576629</v>
      </c>
      <c r="T45" s="111">
        <f>IF(RES_hhdet_tes!T45=0,"",RES_hhdet_tes!T45/RES_hhdet_fec!T45)</f>
        <v>0.58574791637627155</v>
      </c>
      <c r="U45" s="111">
        <f>IF(RES_hhdet_tes!U45=0,"",RES_hhdet_tes!U45/RES_hhdet_fec!U45)</f>
        <v>0.60469310139582599</v>
      </c>
      <c r="V45" s="111">
        <f>IF(RES_hhdet_tes!V45=0,"",RES_hhdet_tes!V45/RES_hhdet_fec!V45)</f>
        <v>0.61471370368500411</v>
      </c>
      <c r="W45" s="111">
        <f>IF(RES_hhdet_tes!W45=0,"",RES_hhdet_tes!W45/RES_hhdet_fec!W45)</f>
        <v>0.62595511869308851</v>
      </c>
      <c r="X45" s="111">
        <f>IF(RES_hhdet_tes!X45=0,"",RES_hhdet_tes!X45/RES_hhdet_fec!X45)</f>
        <v>0.63926970917943682</v>
      </c>
      <c r="Y45" s="111">
        <f>IF(RES_hhdet_tes!Y45=0,"",RES_hhdet_tes!Y45/RES_hhdet_fec!Y45)</f>
        <v>0.65514973324882242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1.7224603903789439</v>
      </c>
      <c r="C47" s="124">
        <f>IF(RES_hhdet_tes!C47=0,"",RES_hhdet_tes!C47/RES_hhdet_fec!C47)</f>
        <v>1.84195460984795</v>
      </c>
      <c r="D47" s="124">
        <f>IF(RES_hhdet_tes!D47=0,"",RES_hhdet_tes!D47/RES_hhdet_fec!D47)</f>
        <v>1.9594556759308039</v>
      </c>
      <c r="E47" s="124">
        <f>IF(RES_hhdet_tes!E47=0,"",RES_hhdet_tes!E47/RES_hhdet_fec!E47)</f>
        <v>2.0700989022980285</v>
      </c>
      <c r="F47" s="124">
        <f>IF(RES_hhdet_tes!F47=0,"",RES_hhdet_tes!F47/RES_hhdet_fec!F47)</f>
        <v>2.172291272840698</v>
      </c>
      <c r="G47" s="124">
        <f>IF(RES_hhdet_tes!G47=0,"",RES_hhdet_tes!G47/RES_hhdet_fec!G47)</f>
        <v>2.2622752886201387</v>
      </c>
      <c r="H47" s="124">
        <f>IF(RES_hhdet_tes!H47=0,"",RES_hhdet_tes!H47/RES_hhdet_fec!H47)</f>
        <v>2.3440950669909828</v>
      </c>
      <c r="I47" s="124">
        <f>IF(RES_hhdet_tes!I47=0,"",RES_hhdet_tes!I47/RES_hhdet_fec!I47)</f>
        <v>2.3899535293515668</v>
      </c>
      <c r="J47" s="124">
        <f>IF(RES_hhdet_tes!J47=0,"",RES_hhdet_tes!J47/RES_hhdet_fec!J47)</f>
        <v>2.4703888704564827</v>
      </c>
      <c r="K47" s="124">
        <f>IF(RES_hhdet_tes!K47=0,"",RES_hhdet_tes!K47/RES_hhdet_fec!K47)</f>
        <v>2.5950509488208451</v>
      </c>
      <c r="L47" s="124">
        <f>IF(RES_hhdet_tes!L47=0,"",RES_hhdet_tes!L47/RES_hhdet_fec!L47)</f>
        <v>2.7653145330102635</v>
      </c>
      <c r="M47" s="124">
        <f>IF(RES_hhdet_tes!M47=0,"",RES_hhdet_tes!M47/RES_hhdet_fec!M47)</f>
        <v>2.8937443376293843</v>
      </c>
      <c r="N47" s="124">
        <f>IF(RES_hhdet_tes!N47=0,"",RES_hhdet_tes!N47/RES_hhdet_fec!N47)</f>
        <v>2.9911625546804839</v>
      </c>
      <c r="O47" s="124">
        <f>IF(RES_hhdet_tes!O47=0,"",RES_hhdet_tes!O47/RES_hhdet_fec!O47)</f>
        <v>3.0807902088652077</v>
      </c>
      <c r="P47" s="124">
        <f>IF(RES_hhdet_tes!P47=0,"",RES_hhdet_tes!P47/RES_hhdet_fec!P47)</f>
        <v>3.1283996501860347</v>
      </c>
      <c r="Q47" s="124">
        <f>IF(RES_hhdet_tes!Q47=0,"",RES_hhdet_tes!Q47/RES_hhdet_fec!Q47)</f>
        <v>3.1660045871157911</v>
      </c>
      <c r="R47" s="124">
        <f>IF(RES_hhdet_tes!R47=0,"",RES_hhdet_tes!R47/RES_hhdet_fec!R47)</f>
        <v>3.2178510559762947</v>
      </c>
      <c r="S47" s="124">
        <f>IF(RES_hhdet_tes!S47=0,"",RES_hhdet_tes!S47/RES_hhdet_fec!S47)</f>
        <v>3.2968888327192816</v>
      </c>
      <c r="T47" s="124">
        <f>IF(RES_hhdet_tes!T47=0,"",RES_hhdet_tes!T47/RES_hhdet_fec!T47)</f>
        <v>3.4617805191759663</v>
      </c>
      <c r="U47" s="124">
        <f>IF(RES_hhdet_tes!U47=0,"",RES_hhdet_tes!U47/RES_hhdet_fec!U47)</f>
        <v>3.5914988002350952</v>
      </c>
      <c r="V47" s="124">
        <f>IF(RES_hhdet_tes!V47=0,"",RES_hhdet_tes!V47/RES_hhdet_fec!V47)</f>
        <v>3.6552984142956633</v>
      </c>
      <c r="W47" s="124">
        <f>IF(RES_hhdet_tes!W47=0,"",RES_hhdet_tes!W47/RES_hhdet_fec!W47)</f>
        <v>3.6871250033323357</v>
      </c>
      <c r="X47" s="124">
        <f>IF(RES_hhdet_tes!X47=0,"",RES_hhdet_tes!X47/RES_hhdet_fec!X47)</f>
        <v>3.7063303593907562</v>
      </c>
      <c r="Y47" s="124">
        <f>IF(RES_hhdet_tes!Y47=0,"",RES_hhdet_tes!Y47/RES_hhdet_fec!Y47)</f>
        <v>3.726059884657972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1.7224603903789439</v>
      </c>
      <c r="C48" s="111">
        <f>IF(RES_hhdet_tes!C48=0,"",RES_hhdet_tes!C48/RES_hhdet_fec!C48)</f>
        <v>1.84195460984795</v>
      </c>
      <c r="D48" s="111">
        <f>IF(RES_hhdet_tes!D48=0,"",RES_hhdet_tes!D48/RES_hhdet_fec!D48)</f>
        <v>1.9594556759308039</v>
      </c>
      <c r="E48" s="111">
        <f>IF(RES_hhdet_tes!E48=0,"",RES_hhdet_tes!E48/RES_hhdet_fec!E48)</f>
        <v>2.0700989022980285</v>
      </c>
      <c r="F48" s="111">
        <f>IF(RES_hhdet_tes!F48=0,"",RES_hhdet_tes!F48/RES_hhdet_fec!F48)</f>
        <v>2.172291272840698</v>
      </c>
      <c r="G48" s="111">
        <f>IF(RES_hhdet_tes!G48=0,"",RES_hhdet_tes!G48/RES_hhdet_fec!G48)</f>
        <v>2.2622752886201387</v>
      </c>
      <c r="H48" s="111">
        <f>IF(RES_hhdet_tes!H48=0,"",RES_hhdet_tes!H48/RES_hhdet_fec!H48)</f>
        <v>2.3440950669909828</v>
      </c>
      <c r="I48" s="111">
        <f>IF(RES_hhdet_tes!I48=0,"",RES_hhdet_tes!I48/RES_hhdet_fec!I48)</f>
        <v>2.3899535293515668</v>
      </c>
      <c r="J48" s="111">
        <f>IF(RES_hhdet_tes!J48=0,"",RES_hhdet_tes!J48/RES_hhdet_fec!J48)</f>
        <v>2.4703888704564827</v>
      </c>
      <c r="K48" s="111">
        <f>IF(RES_hhdet_tes!K48=0,"",RES_hhdet_tes!K48/RES_hhdet_fec!K48)</f>
        <v>2.5950509488208451</v>
      </c>
      <c r="L48" s="111">
        <f>IF(RES_hhdet_tes!L48=0,"",RES_hhdet_tes!L48/RES_hhdet_fec!L48)</f>
        <v>2.7653145330102635</v>
      </c>
      <c r="M48" s="111">
        <f>IF(RES_hhdet_tes!M48=0,"",RES_hhdet_tes!M48/RES_hhdet_fec!M48)</f>
        <v>2.8937443376293843</v>
      </c>
      <c r="N48" s="111">
        <f>IF(RES_hhdet_tes!N48=0,"",RES_hhdet_tes!N48/RES_hhdet_fec!N48)</f>
        <v>2.9911625546804839</v>
      </c>
      <c r="O48" s="111">
        <f>IF(RES_hhdet_tes!O48=0,"",RES_hhdet_tes!O48/RES_hhdet_fec!O48)</f>
        <v>3.0807902088652077</v>
      </c>
      <c r="P48" s="111">
        <f>IF(RES_hhdet_tes!P48=0,"",RES_hhdet_tes!P48/RES_hhdet_fec!P48)</f>
        <v>3.1283996501860347</v>
      </c>
      <c r="Q48" s="111">
        <f>IF(RES_hhdet_tes!Q48=0,"",RES_hhdet_tes!Q48/RES_hhdet_fec!Q48)</f>
        <v>3.1660045871157911</v>
      </c>
      <c r="R48" s="111">
        <f>IF(RES_hhdet_tes!R48=0,"",RES_hhdet_tes!R48/RES_hhdet_fec!R48)</f>
        <v>3.2178510559762947</v>
      </c>
      <c r="S48" s="111">
        <f>IF(RES_hhdet_tes!S48=0,"",RES_hhdet_tes!S48/RES_hhdet_fec!S48)</f>
        <v>3.2968888327192816</v>
      </c>
      <c r="T48" s="111">
        <f>IF(RES_hhdet_tes!T48=0,"",RES_hhdet_tes!T48/RES_hhdet_fec!T48)</f>
        <v>3.4617805191759663</v>
      </c>
      <c r="U48" s="111">
        <f>IF(RES_hhdet_tes!U48=0,"",RES_hhdet_tes!U48/RES_hhdet_fec!U48)</f>
        <v>3.5914988002350952</v>
      </c>
      <c r="V48" s="111">
        <f>IF(RES_hhdet_tes!V48=0,"",RES_hhdet_tes!V48/RES_hhdet_fec!V48)</f>
        <v>3.6552984142956633</v>
      </c>
      <c r="W48" s="111">
        <f>IF(RES_hhdet_tes!W48=0,"",RES_hhdet_tes!W48/RES_hhdet_fec!W48)</f>
        <v>3.6871250033323357</v>
      </c>
      <c r="X48" s="111">
        <f>IF(RES_hhdet_tes!X48=0,"",RES_hhdet_tes!X48/RES_hhdet_fec!X48)</f>
        <v>3.7063303593907562</v>
      </c>
      <c r="Y48" s="111">
        <f>IF(RES_hhdet_tes!Y48=0,"",RES_hhdet_tes!Y48/RES_hhdet_fec!Y48)</f>
        <v>3.726059884657972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0.57517230579735767</v>
      </c>
      <c r="C49" s="124">
        <f>IF(RES_hhdet_tes!C49=0,"",RES_hhdet_tes!C49/RES_hhdet_fec!C49)</f>
        <v>0.58243503380924322</v>
      </c>
      <c r="D49" s="124">
        <f>IF(RES_hhdet_tes!D49=0,"",RES_hhdet_tes!D49/RES_hhdet_fec!D49)</f>
        <v>0.57436893494617414</v>
      </c>
      <c r="E49" s="124">
        <f>IF(RES_hhdet_tes!E49=0,"",RES_hhdet_tes!E49/RES_hhdet_fec!E49)</f>
        <v>0.57740038566509599</v>
      </c>
      <c r="F49" s="124">
        <f>IF(RES_hhdet_tes!F49=0,"",RES_hhdet_tes!F49/RES_hhdet_fec!F49)</f>
        <v>0.57918545956614442</v>
      </c>
      <c r="G49" s="124">
        <f>IF(RES_hhdet_tes!G49=0,"",RES_hhdet_tes!G49/RES_hhdet_fec!G49)</f>
        <v>0.5847107748359297</v>
      </c>
      <c r="H49" s="124">
        <f>IF(RES_hhdet_tes!H49=0,"",RES_hhdet_tes!H49/RES_hhdet_fec!H49)</f>
        <v>0.58122468299936347</v>
      </c>
      <c r="I49" s="124">
        <f>IF(RES_hhdet_tes!I49=0,"",RES_hhdet_tes!I49/RES_hhdet_fec!I49)</f>
        <v>0.59061783793524358</v>
      </c>
      <c r="J49" s="124">
        <f>IF(RES_hhdet_tes!J49=0,"",RES_hhdet_tes!J49/RES_hhdet_fec!J49)</f>
        <v>0.59076313035840278</v>
      </c>
      <c r="K49" s="124">
        <f>IF(RES_hhdet_tes!K49=0,"",RES_hhdet_tes!K49/RES_hhdet_fec!K49)</f>
        <v>0.59496262986118031</v>
      </c>
      <c r="L49" s="124">
        <f>IF(RES_hhdet_tes!L49=0,"",RES_hhdet_tes!L49/RES_hhdet_fec!L49)</f>
        <v>0.59831686975677023</v>
      </c>
      <c r="M49" s="124">
        <f>IF(RES_hhdet_tes!M49=0,"",RES_hhdet_tes!M49/RES_hhdet_fec!M49)</f>
        <v>0.61053401235507687</v>
      </c>
      <c r="N49" s="124">
        <f>IF(RES_hhdet_tes!N49=0,"",RES_hhdet_tes!N49/RES_hhdet_fec!N49)</f>
        <v>0.61956385723977581</v>
      </c>
      <c r="O49" s="124">
        <f>IF(RES_hhdet_tes!O49=0,"",RES_hhdet_tes!O49/RES_hhdet_fec!O49)</f>
        <v>0.6320350286614479</v>
      </c>
      <c r="P49" s="124">
        <f>IF(RES_hhdet_tes!P49=0,"",RES_hhdet_tes!P49/RES_hhdet_fec!P49)</f>
        <v>0.63511230797380502</v>
      </c>
      <c r="Q49" s="124">
        <f>IF(RES_hhdet_tes!Q49=0,"",RES_hhdet_tes!Q49/RES_hhdet_fec!Q49)</f>
        <v>0.64634067647040039</v>
      </c>
      <c r="R49" s="124">
        <f>IF(RES_hhdet_tes!R49=0,"",RES_hhdet_tes!R49/RES_hhdet_fec!R49)</f>
        <v>0.65942789987371953</v>
      </c>
      <c r="S49" s="124">
        <f>IF(RES_hhdet_tes!S49=0,"",RES_hhdet_tes!S49/RES_hhdet_fec!S49)</f>
        <v>0.67681304349194826</v>
      </c>
      <c r="T49" s="124">
        <f>IF(RES_hhdet_tes!T49=0,"",RES_hhdet_tes!T49/RES_hhdet_fec!T49)</f>
        <v>0.69313635233936288</v>
      </c>
      <c r="U49" s="124">
        <f>IF(RES_hhdet_tes!U49=0,"",RES_hhdet_tes!U49/RES_hhdet_fec!U49)</f>
        <v>0.70587932112664564</v>
      </c>
      <c r="V49" s="124">
        <f>IF(RES_hhdet_tes!V49=0,"",RES_hhdet_tes!V49/RES_hhdet_fec!V49)</f>
        <v>0.70792360405139232</v>
      </c>
      <c r="W49" s="124">
        <f>IF(RES_hhdet_tes!W49=0,"",RES_hhdet_tes!W49/RES_hhdet_fec!W49)</f>
        <v>0.72242341466994475</v>
      </c>
      <c r="X49" s="124">
        <f>IF(RES_hhdet_tes!X49=0,"",RES_hhdet_tes!X49/RES_hhdet_fec!X49)</f>
        <v>0.72330289769284017</v>
      </c>
      <c r="Y49" s="124">
        <f>IF(RES_hhdet_tes!Y49=0,"",RES_hhdet_tes!Y49/RES_hhdet_fec!Y49)</f>
        <v>0.73284252240530978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0.52726935100878281</v>
      </c>
      <c r="C50" s="111">
        <f>IF(RES_hhdet_tes!C50=0,"",RES_hhdet_tes!C50/RES_hhdet_fec!C50)</f>
        <v>0.52884607371409453</v>
      </c>
      <c r="D50" s="111">
        <f>IF(RES_hhdet_tes!D50=0,"",RES_hhdet_tes!D50/RES_hhdet_fec!D50)</f>
        <v>0.53059223363987706</v>
      </c>
      <c r="E50" s="111">
        <f>IF(RES_hhdet_tes!E50=0,"",RES_hhdet_tes!E50/RES_hhdet_fec!E50)</f>
        <v>0.53233692923431608</v>
      </c>
      <c r="F50" s="111">
        <f>IF(RES_hhdet_tes!F50=0,"",RES_hhdet_tes!F50/RES_hhdet_fec!F50)</f>
        <v>0.53402322319459894</v>
      </c>
      <c r="G50" s="111">
        <f>IF(RES_hhdet_tes!G50=0,"",RES_hhdet_tes!G50/RES_hhdet_fec!G50)</f>
        <v>0.53483748719614455</v>
      </c>
      <c r="H50" s="111">
        <f>IF(RES_hhdet_tes!H50=0,"",RES_hhdet_tes!H50/RES_hhdet_fec!H50)</f>
        <v>0.53547620357429793</v>
      </c>
      <c r="I50" s="111">
        <f>IF(RES_hhdet_tes!I50=0,"",RES_hhdet_tes!I50/RES_hhdet_fec!I50)</f>
        <v>0.5367579883547039</v>
      </c>
      <c r="J50" s="111">
        <f>IF(RES_hhdet_tes!J50=0,"",RES_hhdet_tes!J50/RES_hhdet_fec!J50)</f>
        <v>0.540661440576786</v>
      </c>
      <c r="K50" s="111">
        <f>IF(RES_hhdet_tes!K50=0,"",RES_hhdet_tes!K50/RES_hhdet_fec!K50)</f>
        <v>0.54562343820661052</v>
      </c>
      <c r="L50" s="111">
        <f>IF(RES_hhdet_tes!L50=0,"",RES_hhdet_tes!L50/RES_hhdet_fec!L50)</f>
        <v>0.55150272859682736</v>
      </c>
      <c r="M50" s="111">
        <f>IF(RES_hhdet_tes!M50=0,"",RES_hhdet_tes!M50/RES_hhdet_fec!M50)</f>
        <v>0.55790278414664329</v>
      </c>
      <c r="N50" s="111">
        <f>IF(RES_hhdet_tes!N50=0,"",RES_hhdet_tes!N50/RES_hhdet_fec!N50)</f>
        <v>0.56716062216051422</v>
      </c>
      <c r="O50" s="111">
        <f>IF(RES_hhdet_tes!O50=0,"",RES_hhdet_tes!O50/RES_hhdet_fec!O50)</f>
        <v>0.57859167584415261</v>
      </c>
      <c r="P50" s="111">
        <f>IF(RES_hhdet_tes!P50=0,"",RES_hhdet_tes!P50/RES_hhdet_fec!P50)</f>
        <v>0.58446978104222136</v>
      </c>
      <c r="Q50" s="111">
        <f>IF(RES_hhdet_tes!Q50=0,"",RES_hhdet_tes!Q50/RES_hhdet_fec!Q50)</f>
        <v>0.59362011380529445</v>
      </c>
      <c r="R50" s="111">
        <f>IF(RES_hhdet_tes!R50=0,"",RES_hhdet_tes!R50/RES_hhdet_fec!R50)</f>
        <v>0.60329294807837641</v>
      </c>
      <c r="S50" s="111">
        <f>IF(RES_hhdet_tes!S50=0,"",RES_hhdet_tes!S50/RES_hhdet_fec!S50)</f>
        <v>0.61934834423562213</v>
      </c>
      <c r="T50" s="111">
        <f>IF(RES_hhdet_tes!T50=0,"",RES_hhdet_tes!T50/RES_hhdet_fec!T50)</f>
        <v>0.63878227848146896</v>
      </c>
      <c r="U50" s="111">
        <f>IF(RES_hhdet_tes!U50=0,"",RES_hhdet_tes!U50/RES_hhdet_fec!U50)</f>
        <v>0.65719463836320313</v>
      </c>
      <c r="V50" s="111">
        <f>IF(RES_hhdet_tes!V50=0,"",RES_hhdet_tes!V50/RES_hhdet_fec!V50)</f>
        <v>0.66815459675095767</v>
      </c>
      <c r="W50" s="111">
        <f>IF(RES_hhdet_tes!W50=0,"",RES_hhdet_tes!W50/RES_hhdet_fec!W50)</f>
        <v>0.67535877869606242</v>
      </c>
      <c r="X50" s="111">
        <f>IF(RES_hhdet_tes!X50=0,"",RES_hhdet_tes!X50/RES_hhdet_fec!X50)</f>
        <v>0.6860928963658709</v>
      </c>
      <c r="Y50" s="111">
        <f>IF(RES_hhdet_tes!Y50=0,"",RES_hhdet_tes!Y50/RES_hhdet_fec!Y50)</f>
        <v>0.69915129783565089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0.76790936199539805</v>
      </c>
      <c r="C51" s="111">
        <f>IF(RES_hhdet_tes!C51=0,"",RES_hhdet_tes!C51/RES_hhdet_fec!C51)</f>
        <v>0.7725139094402369</v>
      </c>
      <c r="D51" s="111">
        <f>IF(RES_hhdet_tes!D51=0,"",RES_hhdet_tes!D51/RES_hhdet_fec!D51)</f>
        <v>0.75476301007788493</v>
      </c>
      <c r="E51" s="111">
        <f>IF(RES_hhdet_tes!E51=0,"",RES_hhdet_tes!E51/RES_hhdet_fec!E51)</f>
        <v>0.71408919681947924</v>
      </c>
      <c r="F51" s="111">
        <f>IF(RES_hhdet_tes!F51=0,"",RES_hhdet_tes!F51/RES_hhdet_fec!F51)</f>
        <v>0.70480455634478079</v>
      </c>
      <c r="G51" s="111">
        <f>IF(RES_hhdet_tes!G51=0,"",RES_hhdet_tes!G51/RES_hhdet_fec!G51)</f>
        <v>0.73265821755954286</v>
      </c>
      <c r="H51" s="111">
        <f>IF(RES_hhdet_tes!H51=0,"",RES_hhdet_tes!H51/RES_hhdet_fec!H51)</f>
        <v>0.72848434041512944</v>
      </c>
      <c r="I51" s="111">
        <f>IF(RES_hhdet_tes!I51=0,"",RES_hhdet_tes!I51/RES_hhdet_fec!I51)</f>
        <v>0.76568265426454651</v>
      </c>
      <c r="J51" s="111">
        <f>IF(RES_hhdet_tes!J51=0,"",RES_hhdet_tes!J51/RES_hhdet_fec!J51)</f>
        <v>0.76445218777478752</v>
      </c>
      <c r="K51" s="111">
        <f>IF(RES_hhdet_tes!K51=0,"",RES_hhdet_tes!K51/RES_hhdet_fec!K51)</f>
        <v>0.77729416304759669</v>
      </c>
      <c r="L51" s="111">
        <f>IF(RES_hhdet_tes!L51=0,"",RES_hhdet_tes!L51/RES_hhdet_fec!L51)</f>
        <v>0.78779712143898684</v>
      </c>
      <c r="M51" s="111">
        <f>IF(RES_hhdet_tes!M51=0,"",RES_hhdet_tes!M51/RES_hhdet_fec!M51)</f>
        <v>0.78470163470631782</v>
      </c>
      <c r="N51" s="111">
        <f>IF(RES_hhdet_tes!N51=0,"",RES_hhdet_tes!N51/RES_hhdet_fec!N51)</f>
        <v>0.79476539366887233</v>
      </c>
      <c r="O51" s="111">
        <f>IF(RES_hhdet_tes!O51=0,"",RES_hhdet_tes!O51/RES_hhdet_fec!O51)</f>
        <v>0.79839124178861842</v>
      </c>
      <c r="P51" s="111">
        <f>IF(RES_hhdet_tes!P51=0,"",RES_hhdet_tes!P51/RES_hhdet_fec!P51)</f>
        <v>0.79248655517255506</v>
      </c>
      <c r="Q51" s="111">
        <f>IF(RES_hhdet_tes!Q51=0,"",RES_hhdet_tes!Q51/RES_hhdet_fec!Q51)</f>
        <v>0.79540795923036722</v>
      </c>
      <c r="R51" s="111">
        <f>IF(RES_hhdet_tes!R51=0,"",RES_hhdet_tes!R51/RES_hhdet_fec!R51)</f>
        <v>0.79779226870848696</v>
      </c>
      <c r="S51" s="111">
        <f>IF(RES_hhdet_tes!S51=0,"",RES_hhdet_tes!S51/RES_hhdet_fec!S51)</f>
        <v>0.79907842568940779</v>
      </c>
      <c r="T51" s="111">
        <f>IF(RES_hhdet_tes!T51=0,"",RES_hhdet_tes!T51/RES_hhdet_fec!T51)</f>
        <v>0.81443252934293686</v>
      </c>
      <c r="U51" s="111">
        <f>IF(RES_hhdet_tes!U51=0,"",RES_hhdet_tes!U51/RES_hhdet_fec!U51)</f>
        <v>0.83845082047026709</v>
      </c>
      <c r="V51" s="111">
        <f>IF(RES_hhdet_tes!V51=0,"",RES_hhdet_tes!V51/RES_hhdet_fec!V51)</f>
        <v>0.8253828442378871</v>
      </c>
      <c r="W51" s="111">
        <f>IF(RES_hhdet_tes!W51=0,"",RES_hhdet_tes!W51/RES_hhdet_fec!W51)</f>
        <v>0.80413634308575854</v>
      </c>
      <c r="X51" s="111">
        <f>IF(RES_hhdet_tes!X51=0,"",RES_hhdet_tes!X51/RES_hhdet_fec!X51)</f>
        <v>0.78729249024023396</v>
      </c>
      <c r="Y51" s="111">
        <f>IF(RES_hhdet_tes!Y51=0,"",RES_hhdet_tes!Y51/RES_hhdet_fec!Y51)</f>
        <v>0.77252725614270412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0.52726935100878281</v>
      </c>
      <c r="C52" s="112">
        <f>IF(RES_hhdet_tes!C52=0,"",RES_hhdet_tes!C52/RES_hhdet_fec!C52)</f>
        <v>0.52726935100878281</v>
      </c>
      <c r="D52" s="112">
        <f>IF(RES_hhdet_tes!D52=0,"",RES_hhdet_tes!D52/RES_hhdet_fec!D52)</f>
        <v>0.53308694132271317</v>
      </c>
      <c r="E52" s="112">
        <f>IF(RES_hhdet_tes!E52=0,"",RES_hhdet_tes!E52/RES_hhdet_fec!E52)</f>
        <v>0.5345166903004861</v>
      </c>
      <c r="F52" s="112">
        <f>IF(RES_hhdet_tes!F52=0,"",RES_hhdet_tes!F52/RES_hhdet_fec!F52)</f>
        <v>0.5358354754564193</v>
      </c>
      <c r="G52" s="112">
        <f>IF(RES_hhdet_tes!G52=0,"",RES_hhdet_tes!G52/RES_hhdet_fec!G52)</f>
        <v>0.53654066047584381</v>
      </c>
      <c r="H52" s="112">
        <f>IF(RES_hhdet_tes!H52=0,"",RES_hhdet_tes!H52/RES_hhdet_fec!H52)</f>
        <v>0.53766407322726228</v>
      </c>
      <c r="I52" s="112">
        <f>IF(RES_hhdet_tes!I52=0,"",RES_hhdet_tes!I52/RES_hhdet_fec!I52)</f>
        <v>0.53854438651296432</v>
      </c>
      <c r="J52" s="112">
        <f>IF(RES_hhdet_tes!J52=0,"",RES_hhdet_tes!J52/RES_hhdet_fec!J52)</f>
        <v>0.53985509269451004</v>
      </c>
      <c r="K52" s="112">
        <f>IF(RES_hhdet_tes!K52=0,"",RES_hhdet_tes!K52/RES_hhdet_fec!K52)</f>
        <v>0.54964457753696194</v>
      </c>
      <c r="L52" s="112">
        <f>IF(RES_hhdet_tes!L52=0,"",RES_hhdet_tes!L52/RES_hhdet_fec!L52)</f>
        <v>0.55667571960158979</v>
      </c>
      <c r="M52" s="112">
        <f>IF(RES_hhdet_tes!M52=0,"",RES_hhdet_tes!M52/RES_hhdet_fec!M52)</f>
        <v>0.5591415622858904</v>
      </c>
      <c r="N52" s="112">
        <f>IF(RES_hhdet_tes!N52=0,"",RES_hhdet_tes!N52/RES_hhdet_fec!N52)</f>
        <v>0.56817213047104187</v>
      </c>
      <c r="O52" s="112">
        <f>IF(RES_hhdet_tes!O52=0,"",RES_hhdet_tes!O52/RES_hhdet_fec!O52)</f>
        <v>0.57343745763224063</v>
      </c>
      <c r="P52" s="112">
        <f>IF(RES_hhdet_tes!P52=0,"",RES_hhdet_tes!P52/RES_hhdet_fec!P52)</f>
        <v>0.5790916020593474</v>
      </c>
      <c r="Q52" s="112">
        <f>IF(RES_hhdet_tes!Q52=0,"",RES_hhdet_tes!Q52/RES_hhdet_fec!Q52)</f>
        <v>0.58069296128384984</v>
      </c>
      <c r="R52" s="112">
        <f>IF(RES_hhdet_tes!R52=0,"",RES_hhdet_tes!R52/RES_hhdet_fec!R52)</f>
        <v>0.58245086767019927</v>
      </c>
      <c r="S52" s="112">
        <f>IF(RES_hhdet_tes!S52=0,"",RES_hhdet_tes!S52/RES_hhdet_fec!S52)</f>
        <v>0.58547133095411341</v>
      </c>
      <c r="T52" s="112">
        <f>IF(RES_hhdet_tes!T52=0,"",RES_hhdet_tes!T52/RES_hhdet_fec!T52)</f>
        <v>0.61281616013025486</v>
      </c>
      <c r="U52" s="112">
        <f>IF(RES_hhdet_tes!U52=0,"",RES_hhdet_tes!U52/RES_hhdet_fec!U52)</f>
        <v>0.63756588165994743</v>
      </c>
      <c r="V52" s="112">
        <f>IF(RES_hhdet_tes!V52=0,"",RES_hhdet_tes!V52/RES_hhdet_fec!V52)</f>
        <v>0.64955945345337374</v>
      </c>
      <c r="W52" s="112">
        <f>IF(RES_hhdet_tes!W52=0,"",RES_hhdet_tes!W52/RES_hhdet_fec!W52)</f>
        <v>0.65261977796582438</v>
      </c>
      <c r="X52" s="112">
        <f>IF(RES_hhdet_tes!X52=0,"",RES_hhdet_tes!X52/RES_hhdet_fec!X52)</f>
        <v>0.65629817879251606</v>
      </c>
      <c r="Y52" s="112">
        <f>IF(RES_hhdet_tes!Y52=0,"",RES_hhdet_tes!Y52/RES_hhdet_fec!Y52)</f>
        <v>0.6684256780574872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0.66004770076808839</v>
      </c>
      <c r="C54" s="112">
        <f>IF(RES_hhdet_tes!C54=0,"",RES_hhdet_tes!C54/RES_hhdet_fec!C54)</f>
        <v>0.66286668057539255</v>
      </c>
      <c r="D54" s="112">
        <f>IF(RES_hhdet_tes!D54=0,"",RES_hhdet_tes!D54/RES_hhdet_fec!D54)</f>
        <v>0.66556043056120751</v>
      </c>
      <c r="E54" s="112">
        <f>IF(RES_hhdet_tes!E54=0,"",RES_hhdet_tes!E54/RES_hhdet_fec!E54)</f>
        <v>0.66968672230277715</v>
      </c>
      <c r="F54" s="112">
        <f>IF(RES_hhdet_tes!F54=0,"",RES_hhdet_tes!F54/RES_hhdet_fec!F54)</f>
        <v>0.67323844758376139</v>
      </c>
      <c r="G54" s="112">
        <f>IF(RES_hhdet_tes!G54=0,"",RES_hhdet_tes!G54/RES_hhdet_fec!G54)</f>
        <v>0.67662817182734258</v>
      </c>
      <c r="H54" s="112">
        <f>IF(RES_hhdet_tes!H54=0,"",RES_hhdet_tes!H54/RES_hhdet_fec!H54)</f>
        <v>0.68137768702044976</v>
      </c>
      <c r="I54" s="112">
        <f>IF(RES_hhdet_tes!I54=0,"",RES_hhdet_tes!I54/RES_hhdet_fec!I54)</f>
        <v>0.6835940174095928</v>
      </c>
      <c r="J54" s="112">
        <f>IF(RES_hhdet_tes!J54=0,"",RES_hhdet_tes!J54/RES_hhdet_fec!J54)</f>
        <v>0.68452411135825564</v>
      </c>
      <c r="K54" s="112">
        <f>IF(RES_hhdet_tes!K54=0,"",RES_hhdet_tes!K54/RES_hhdet_fec!K54)</f>
        <v>0.6860962742734511</v>
      </c>
      <c r="L54" s="112">
        <f>IF(RES_hhdet_tes!L54=0,"",RES_hhdet_tes!L54/RES_hhdet_fec!L54)</f>
        <v>0.6883122903751353</v>
      </c>
      <c r="M54" s="112">
        <f>IF(RES_hhdet_tes!M54=0,"",RES_hhdet_tes!M54/RES_hhdet_fec!M54)</f>
        <v>0.69069200301522771</v>
      </c>
      <c r="N54" s="112">
        <f>IF(RES_hhdet_tes!N54=0,"",RES_hhdet_tes!N54/RES_hhdet_fec!N54)</f>
        <v>0.6930929985201274</v>
      </c>
      <c r="O54" s="112">
        <f>IF(RES_hhdet_tes!O54=0,"",RES_hhdet_tes!O54/RES_hhdet_fec!O54)</f>
        <v>0.6952123350522853</v>
      </c>
      <c r="P54" s="112">
        <f>IF(RES_hhdet_tes!P54=0,"",RES_hhdet_tes!P54/RES_hhdet_fec!P54)</f>
        <v>0.6980175165347815</v>
      </c>
      <c r="Q54" s="112">
        <f>IF(RES_hhdet_tes!Q54=0,"",RES_hhdet_tes!Q54/RES_hhdet_fec!Q54)</f>
        <v>0.70383076101667108</v>
      </c>
      <c r="R54" s="112">
        <f>IF(RES_hhdet_tes!R54=0,"",RES_hhdet_tes!R54/RES_hhdet_fec!R54)</f>
        <v>0.7156369995108578</v>
      </c>
      <c r="S54" s="112">
        <f>IF(RES_hhdet_tes!S54=0,"",RES_hhdet_tes!S54/RES_hhdet_fec!S54)</f>
        <v>0.73126340624115549</v>
      </c>
      <c r="T54" s="112">
        <f>IF(RES_hhdet_tes!T54=0,"",RES_hhdet_tes!T54/RES_hhdet_fec!T54)</f>
        <v>0.74687787221321067</v>
      </c>
      <c r="U54" s="112">
        <f>IF(RES_hhdet_tes!U54=0,"",RES_hhdet_tes!U54/RES_hhdet_fec!U54)</f>
        <v>0.75672702311232787</v>
      </c>
      <c r="V54" s="112">
        <f>IF(RES_hhdet_tes!V54=0,"",RES_hhdet_tes!V54/RES_hhdet_fec!V54)</f>
        <v>0.7611671134378758</v>
      </c>
      <c r="W54" s="112">
        <f>IF(RES_hhdet_tes!W54=0,"",RES_hhdet_tes!W54/RES_hhdet_fec!W54)</f>
        <v>0.76815664039639642</v>
      </c>
      <c r="X54" s="112">
        <f>IF(RES_hhdet_tes!X54=0,"",RES_hhdet_tes!X54/RES_hhdet_fec!X54)</f>
        <v>0.7762049251116363</v>
      </c>
      <c r="Y54" s="112">
        <f>IF(RES_hhdet_tes!Y54=0,"",RES_hhdet_tes!Y54/RES_hhdet_fec!Y54)</f>
        <v>0.7866599363735719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0.85211096583994561</v>
      </c>
      <c r="C55" s="113">
        <f>IF(RES_hhdet_tes!C55=0,"",RES_hhdet_tes!C55/RES_hhdet_fec!C55)</f>
        <v>0.85706127940680121</v>
      </c>
      <c r="D55" s="113">
        <f>IF(RES_hhdet_tes!D55=0,"",RES_hhdet_tes!D55/RES_hhdet_fec!D55)</f>
        <v>0.84368657212631526</v>
      </c>
      <c r="E55" s="113">
        <f>IF(RES_hhdet_tes!E55=0,"",RES_hhdet_tes!E55/RES_hhdet_fec!E55)</f>
        <v>0.81592870177783283</v>
      </c>
      <c r="F55" s="113">
        <f>IF(RES_hhdet_tes!F55=0,"",RES_hhdet_tes!F55/RES_hhdet_fec!F55)</f>
        <v>0.81051324606205888</v>
      </c>
      <c r="G55" s="113">
        <f>IF(RES_hhdet_tes!G55=0,"",RES_hhdet_tes!G55/RES_hhdet_fec!G55)</f>
        <v>0.83246085913999723</v>
      </c>
      <c r="H55" s="113">
        <f>IF(RES_hhdet_tes!H55=0,"",RES_hhdet_tes!H55/RES_hhdet_fec!H55)</f>
        <v>0.83161074753697339</v>
      </c>
      <c r="I55" s="113">
        <f>IF(RES_hhdet_tes!I55=0,"",RES_hhdet_tes!I55/RES_hhdet_fec!I55)</f>
        <v>0.85824619886259468</v>
      </c>
      <c r="J55" s="113">
        <f>IF(RES_hhdet_tes!J55=0,"",RES_hhdet_tes!J55/RES_hhdet_fec!J55)</f>
        <v>0.85694005871196277</v>
      </c>
      <c r="K55" s="113">
        <f>IF(RES_hhdet_tes!K55=0,"",RES_hhdet_tes!K55/RES_hhdet_fec!K55)</f>
        <v>0.86264227429638896</v>
      </c>
      <c r="L55" s="113">
        <f>IF(RES_hhdet_tes!L55=0,"",RES_hhdet_tes!L55/RES_hhdet_fec!L55)</f>
        <v>0.86814303200341003</v>
      </c>
      <c r="M55" s="113">
        <f>IF(RES_hhdet_tes!M55=0,"",RES_hhdet_tes!M55/RES_hhdet_fec!M55)</f>
        <v>0.8657186575004967</v>
      </c>
      <c r="N55" s="113">
        <f>IF(RES_hhdet_tes!N55=0,"",RES_hhdet_tes!N55/RES_hhdet_fec!N55)</f>
        <v>0.86983353726269086</v>
      </c>
      <c r="O55" s="113">
        <f>IF(RES_hhdet_tes!O55=0,"",RES_hhdet_tes!O55/RES_hhdet_fec!O55)</f>
        <v>0.87059969038786789</v>
      </c>
      <c r="P55" s="113">
        <f>IF(RES_hhdet_tes!P55=0,"",RES_hhdet_tes!P55/RES_hhdet_fec!P55)</f>
        <v>0.86514769314426232</v>
      </c>
      <c r="Q55" s="113">
        <f>IF(RES_hhdet_tes!Q55=0,"",RES_hhdet_tes!Q55/RES_hhdet_fec!Q55)</f>
        <v>0.8689667665941696</v>
      </c>
      <c r="R55" s="113">
        <f>IF(RES_hhdet_tes!R55=0,"",RES_hhdet_tes!R55/RES_hhdet_fec!R55)</f>
        <v>0.87580283164719752</v>
      </c>
      <c r="S55" s="113">
        <f>IF(RES_hhdet_tes!S55=0,"",RES_hhdet_tes!S55/RES_hhdet_fec!S55)</f>
        <v>0.8844506721646106</v>
      </c>
      <c r="T55" s="113">
        <f>IF(RES_hhdet_tes!T55=0,"",RES_hhdet_tes!T55/RES_hhdet_fec!T55)</f>
        <v>0.89072720537063066</v>
      </c>
      <c r="U55" s="113">
        <f>IF(RES_hhdet_tes!U55=0,"",RES_hhdet_tes!U55/RES_hhdet_fec!U55)</f>
        <v>0.90168093326027576</v>
      </c>
      <c r="V55" s="113">
        <f>IF(RES_hhdet_tes!V55=0,"",RES_hhdet_tes!V55/RES_hhdet_fec!V55)</f>
        <v>0.89067497898705683</v>
      </c>
      <c r="W55" s="113">
        <f>IF(RES_hhdet_tes!W55=0,"",RES_hhdet_tes!W55/RES_hhdet_fec!W55)</f>
        <v>0.87865482109549442</v>
      </c>
      <c r="X55" s="113">
        <f>IF(RES_hhdet_tes!X55=0,"",RES_hhdet_tes!X55/RES_hhdet_fec!X55)</f>
        <v>0.86877701093465132</v>
      </c>
      <c r="Y55" s="113">
        <f>IF(RES_hhdet_tes!Y55=0,"",RES_hhdet_tes!Y55/RES_hhdet_fec!Y55)</f>
        <v>0.85801663856045629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0.66004770076808839</v>
      </c>
      <c r="C56" s="111">
        <f>IF(RES_hhdet_tes!C56=0,"",RES_hhdet_tes!C56/RES_hhdet_fec!C56)</f>
        <v>0.6634441479269475</v>
      </c>
      <c r="D56" s="111">
        <f>IF(RES_hhdet_tes!D56=0,"",RES_hhdet_tes!D56/RES_hhdet_fec!D56)</f>
        <v>0.66637389525572188</v>
      </c>
      <c r="E56" s="111">
        <f>IF(RES_hhdet_tes!E56=0,"",RES_hhdet_tes!E56/RES_hhdet_fec!E56)</f>
        <v>0.67070327413461184</v>
      </c>
      <c r="F56" s="111">
        <f>IF(RES_hhdet_tes!F56=0,"",RES_hhdet_tes!F56/RES_hhdet_fec!F56)</f>
        <v>0.67400713067630846</v>
      </c>
      <c r="G56" s="111">
        <f>IF(RES_hhdet_tes!G56=0,"",RES_hhdet_tes!G56/RES_hhdet_fec!G56)</f>
        <v>0.67718992540919754</v>
      </c>
      <c r="H56" s="111">
        <f>IF(RES_hhdet_tes!H56=0,"",RES_hhdet_tes!H56/RES_hhdet_fec!H56)</f>
        <v>0.68137426500265474</v>
      </c>
      <c r="I56" s="111">
        <f>IF(RES_hhdet_tes!I56=0,"",RES_hhdet_tes!I56/RES_hhdet_fec!I56)</f>
        <v>0.68343467826057414</v>
      </c>
      <c r="J56" s="111">
        <f>IF(RES_hhdet_tes!J56=0,"",RES_hhdet_tes!J56/RES_hhdet_fec!J56)</f>
        <v>0.68437946438691399</v>
      </c>
      <c r="K56" s="111">
        <f>IF(RES_hhdet_tes!K56=0,"",RES_hhdet_tes!K56/RES_hhdet_fec!K56)</f>
        <v>0.68710823755529249</v>
      </c>
      <c r="L56" s="111">
        <f>IF(RES_hhdet_tes!L56=0,"",RES_hhdet_tes!L56/RES_hhdet_fec!L56)</f>
        <v>0.68924959025686261</v>
      </c>
      <c r="M56" s="111">
        <f>IF(RES_hhdet_tes!M56=0,"",RES_hhdet_tes!M56/RES_hhdet_fec!M56)</f>
        <v>0.69175537202810444</v>
      </c>
      <c r="N56" s="111">
        <f>IF(RES_hhdet_tes!N56=0,"",RES_hhdet_tes!N56/RES_hhdet_fec!N56)</f>
        <v>0.69407402552322106</v>
      </c>
      <c r="O56" s="111">
        <f>IF(RES_hhdet_tes!O56=0,"",RES_hhdet_tes!O56/RES_hhdet_fec!O56)</f>
        <v>0.69563713052257736</v>
      </c>
      <c r="P56" s="111">
        <f>IF(RES_hhdet_tes!P56=0,"",RES_hhdet_tes!P56/RES_hhdet_fec!P56)</f>
        <v>0.69792028995876365</v>
      </c>
      <c r="Q56" s="111">
        <f>IF(RES_hhdet_tes!Q56=0,"",RES_hhdet_tes!Q56/RES_hhdet_fec!Q56)</f>
        <v>0.70224871115484855</v>
      </c>
      <c r="R56" s="111">
        <f>IF(RES_hhdet_tes!R56=0,"",RES_hhdet_tes!R56/RES_hhdet_fec!R56)</f>
        <v>0.71330912044419048</v>
      </c>
      <c r="S56" s="111">
        <f>IF(RES_hhdet_tes!S56=0,"",RES_hhdet_tes!S56/RES_hhdet_fec!S56)</f>
        <v>0.73119289877240501</v>
      </c>
      <c r="T56" s="111">
        <f>IF(RES_hhdet_tes!T56=0,"",RES_hhdet_tes!T56/RES_hhdet_fec!T56)</f>
        <v>0.74639286460191312</v>
      </c>
      <c r="U56" s="111">
        <f>IF(RES_hhdet_tes!U56=0,"",RES_hhdet_tes!U56/RES_hhdet_fec!U56)</f>
        <v>0.75637396682593594</v>
      </c>
      <c r="V56" s="111">
        <f>IF(RES_hhdet_tes!V56=0,"",RES_hhdet_tes!V56/RES_hhdet_fec!V56)</f>
        <v>0.7610148516547105</v>
      </c>
      <c r="W56" s="111">
        <f>IF(RES_hhdet_tes!W56=0,"",RES_hhdet_tes!W56/RES_hhdet_fec!W56)</f>
        <v>0.76792484335342093</v>
      </c>
      <c r="X56" s="111">
        <f>IF(RES_hhdet_tes!X56=0,"",RES_hhdet_tes!X56/RES_hhdet_fec!X56)</f>
        <v>0.773509284247903</v>
      </c>
      <c r="Y56" s="111">
        <f>IF(RES_hhdet_tes!Y56=0,"",RES_hhdet_tes!Y56/RES_hhdet_fec!Y56)</f>
        <v>0.78197588740674873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0.6798794158793261</v>
      </c>
      <c r="C58" s="124">
        <f>IF(RES_hhdet_tes!C58=0,"",RES_hhdet_tes!C58/RES_hhdet_fec!C58)</f>
        <v>0.68638223180044944</v>
      </c>
      <c r="D58" s="124">
        <f>IF(RES_hhdet_tes!D58=0,"",RES_hhdet_tes!D58/RES_hhdet_fec!D58)</f>
        <v>0.6728779328038067</v>
      </c>
      <c r="E58" s="124">
        <f>IF(RES_hhdet_tes!E58=0,"",RES_hhdet_tes!E58/RES_hhdet_fec!E58)</f>
        <v>0.70423514998111536</v>
      </c>
      <c r="F58" s="124">
        <f>IF(RES_hhdet_tes!F58=0,"",RES_hhdet_tes!F58/RES_hhdet_fec!F58)</f>
        <v>0.7054266413801551</v>
      </c>
      <c r="G58" s="124">
        <f>IF(RES_hhdet_tes!G58=0,"",RES_hhdet_tes!G58/RES_hhdet_fec!G58)</f>
        <v>0.6985788856596129</v>
      </c>
      <c r="H58" s="124">
        <f>IF(RES_hhdet_tes!H58=0,"",RES_hhdet_tes!H58/RES_hhdet_fec!H58)</f>
        <v>0.70743610682132574</v>
      </c>
      <c r="I58" s="124">
        <f>IF(RES_hhdet_tes!I58=0,"",RES_hhdet_tes!I58/RES_hhdet_fec!I58)</f>
        <v>0.71027351107393843</v>
      </c>
      <c r="J58" s="124">
        <f>IF(RES_hhdet_tes!J58=0,"",RES_hhdet_tes!J58/RES_hhdet_fec!J58)</f>
        <v>0.71684721356275816</v>
      </c>
      <c r="K58" s="124">
        <f>IF(RES_hhdet_tes!K58=0,"",RES_hhdet_tes!K58/RES_hhdet_fec!K58)</f>
        <v>0.69847137420781724</v>
      </c>
      <c r="L58" s="124">
        <f>IF(RES_hhdet_tes!L58=0,"",RES_hhdet_tes!L58/RES_hhdet_fec!L58)</f>
        <v>0.69832581137609218</v>
      </c>
      <c r="M58" s="124">
        <f>IF(RES_hhdet_tes!M58=0,"",RES_hhdet_tes!M58/RES_hhdet_fec!M58)</f>
        <v>0.701413897235454</v>
      </c>
      <c r="N58" s="124">
        <f>IF(RES_hhdet_tes!N58=0,"",RES_hhdet_tes!N58/RES_hhdet_fec!N58)</f>
        <v>0.70170123560500108</v>
      </c>
      <c r="O58" s="124">
        <f>IF(RES_hhdet_tes!O58=0,"",RES_hhdet_tes!O58/RES_hhdet_fec!O58)</f>
        <v>0.70348922614684928</v>
      </c>
      <c r="P58" s="124">
        <f>IF(RES_hhdet_tes!P58=0,"",RES_hhdet_tes!P58/RES_hhdet_fec!P58)</f>
        <v>0.70506839507627916</v>
      </c>
      <c r="Q58" s="124">
        <f>IF(RES_hhdet_tes!Q58=0,"",RES_hhdet_tes!Q58/RES_hhdet_fec!Q58)</f>
        <v>0.70944712880901972</v>
      </c>
      <c r="R58" s="124">
        <f>IF(RES_hhdet_tes!R58=0,"",RES_hhdet_tes!R58/RES_hhdet_fec!R58)</f>
        <v>0.71777635033618115</v>
      </c>
      <c r="S58" s="124">
        <f>IF(RES_hhdet_tes!S58=0,"",RES_hhdet_tes!S58/RES_hhdet_fec!S58)</f>
        <v>0.72996937375326354</v>
      </c>
      <c r="T58" s="124">
        <f>IF(RES_hhdet_tes!T58=0,"",RES_hhdet_tes!T58/RES_hhdet_fec!T58)</f>
        <v>0.74449883792972382</v>
      </c>
      <c r="U58" s="124">
        <f>IF(RES_hhdet_tes!U58=0,"",RES_hhdet_tes!U58/RES_hhdet_fec!U58)</f>
        <v>0.75585244086175607</v>
      </c>
      <c r="V58" s="124">
        <f>IF(RES_hhdet_tes!V58=0,"",RES_hhdet_tes!V58/RES_hhdet_fec!V58)</f>
        <v>0.7606715207062289</v>
      </c>
      <c r="W58" s="124">
        <f>IF(RES_hhdet_tes!W58=0,"",RES_hhdet_tes!W58/RES_hhdet_fec!W58)</f>
        <v>0.77028877358068271</v>
      </c>
      <c r="X58" s="124">
        <f>IF(RES_hhdet_tes!X58=0,"",RES_hhdet_tes!X58/RES_hhdet_fec!X58)</f>
        <v>0.78112135421771345</v>
      </c>
      <c r="Y58" s="124">
        <f>IF(RES_hhdet_tes!Y58=0,"",RES_hhdet_tes!Y58/RES_hhdet_fec!Y58)</f>
        <v>0.79691696080746643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0.60759546379671747</v>
      </c>
      <c r="C59" s="111">
        <f>IF(RES_hhdet_tes!C59=0,"",RES_hhdet_tes!C59/RES_hhdet_fec!C59)</f>
        <v>0.60849085789960122</v>
      </c>
      <c r="D59" s="111">
        <f>IF(RES_hhdet_tes!D59=0,"",RES_hhdet_tes!D59/RES_hhdet_fec!D59)</f>
        <v>0.60935620611478203</v>
      </c>
      <c r="E59" s="111">
        <f>IF(RES_hhdet_tes!E59=0,"",RES_hhdet_tes!E59/RES_hhdet_fec!E59)</f>
        <v>0.61033953185767242</v>
      </c>
      <c r="F59" s="111">
        <f>IF(RES_hhdet_tes!F59=0,"",RES_hhdet_tes!F59/RES_hhdet_fec!F59)</f>
        <v>0.61134437177029177</v>
      </c>
      <c r="G59" s="111">
        <f>IF(RES_hhdet_tes!G59=0,"",RES_hhdet_tes!G59/RES_hhdet_fec!G59)</f>
        <v>0.61243639687089524</v>
      </c>
      <c r="H59" s="111">
        <f>IF(RES_hhdet_tes!H59=0,"",RES_hhdet_tes!H59/RES_hhdet_fec!H59)</f>
        <v>0.61390426220679806</v>
      </c>
      <c r="I59" s="111">
        <f>IF(RES_hhdet_tes!I59=0,"",RES_hhdet_tes!I59/RES_hhdet_fec!I59)</f>
        <v>0.61462237580177037</v>
      </c>
      <c r="J59" s="111">
        <f>IF(RES_hhdet_tes!J59=0,"",RES_hhdet_tes!J59/RES_hhdet_fec!J59)</f>
        <v>0.61482930010099335</v>
      </c>
      <c r="K59" s="111">
        <f>IF(RES_hhdet_tes!K59=0,"",RES_hhdet_tes!K59/RES_hhdet_fec!K59)</f>
        <v>0.61519229576273005</v>
      </c>
      <c r="L59" s="111">
        <f>IF(RES_hhdet_tes!L59=0,"",RES_hhdet_tes!L59/RES_hhdet_fec!L59)</f>
        <v>0.61547654022413223</v>
      </c>
      <c r="M59" s="111">
        <f>IF(RES_hhdet_tes!M59=0,"",RES_hhdet_tes!M59/RES_hhdet_fec!M59)</f>
        <v>0.61568917989388217</v>
      </c>
      <c r="N59" s="111">
        <f>IF(RES_hhdet_tes!N59=0,"",RES_hhdet_tes!N59/RES_hhdet_fec!N59)</f>
        <v>0.61586260688480199</v>
      </c>
      <c r="O59" s="111">
        <f>IF(RES_hhdet_tes!O59=0,"",RES_hhdet_tes!O59/RES_hhdet_fec!O59)</f>
        <v>0.61599534361071928</v>
      </c>
      <c r="P59" s="111">
        <f>IF(RES_hhdet_tes!P59=0,"",RES_hhdet_tes!P59/RES_hhdet_fec!P59)</f>
        <v>0.61604912228544861</v>
      </c>
      <c r="Q59" s="111">
        <f>IF(RES_hhdet_tes!Q59=0,"",RES_hhdet_tes!Q59/RES_hhdet_fec!Q59)</f>
        <v>0.61616514962509139</v>
      </c>
      <c r="R59" s="111">
        <f>IF(RES_hhdet_tes!R59=0,"",RES_hhdet_tes!R59/RES_hhdet_fec!R59)</f>
        <v>0.6166951767858736</v>
      </c>
      <c r="S59" s="111">
        <f>IF(RES_hhdet_tes!S59=0,"",RES_hhdet_tes!S59/RES_hhdet_fec!S59)</f>
        <v>0.61819229268114784</v>
      </c>
      <c r="T59" s="111">
        <f>IF(RES_hhdet_tes!T59=0,"",RES_hhdet_tes!T59/RES_hhdet_fec!T59)</f>
        <v>0.6201289304283486</v>
      </c>
      <c r="U59" s="111">
        <f>IF(RES_hhdet_tes!U59=0,"",RES_hhdet_tes!U59/RES_hhdet_fec!U59)</f>
        <v>0.62176345328172555</v>
      </c>
      <c r="V59" s="111">
        <f>IF(RES_hhdet_tes!V59=0,"",RES_hhdet_tes!V59/RES_hhdet_fec!V59)</f>
        <v>0.62287347712401964</v>
      </c>
      <c r="W59" s="111">
        <f>IF(RES_hhdet_tes!W59=0,"",RES_hhdet_tes!W59/RES_hhdet_fec!W59)</f>
        <v>0.62392315451869773</v>
      </c>
      <c r="X59" s="111">
        <f>IF(RES_hhdet_tes!X59=0,"",RES_hhdet_tes!X59/RES_hhdet_fec!X59)</f>
        <v>0.62489137184677934</v>
      </c>
      <c r="Y59" s="111">
        <f>IF(RES_hhdet_tes!Y59=0,"",RES_hhdet_tes!Y59/RES_hhdet_fec!Y59)</f>
        <v>0.62619107253527551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0.7556935991822058</v>
      </c>
      <c r="C60" s="45">
        <f>IF(RES_hhdet_tes!C60=0,"",RES_hhdet_tes!C60/RES_hhdet_fec!C60)</f>
        <v>0.75779604645548504</v>
      </c>
      <c r="D60" s="45">
        <f>IF(RES_hhdet_tes!D60=0,"",RES_hhdet_tes!D60/RES_hhdet_fec!D60)</f>
        <v>0.76008610801469068</v>
      </c>
      <c r="E60" s="45">
        <f>IF(RES_hhdet_tes!E60=0,"",RES_hhdet_tes!E60/RES_hhdet_fec!E60)</f>
        <v>0.76282528544508854</v>
      </c>
      <c r="F60" s="45">
        <f>IF(RES_hhdet_tes!F60=0,"",RES_hhdet_tes!F60/RES_hhdet_fec!F60)</f>
        <v>0.76541337868230219</v>
      </c>
      <c r="G60" s="45">
        <f>IF(RES_hhdet_tes!G60=0,"",RES_hhdet_tes!G60/RES_hhdet_fec!G60)</f>
        <v>0.76766853926541889</v>
      </c>
      <c r="H60" s="45">
        <f>IF(RES_hhdet_tes!H60=0,"",RES_hhdet_tes!H60/RES_hhdet_fec!H60)</f>
        <v>0.77087359951494971</v>
      </c>
      <c r="I60" s="45">
        <f>IF(RES_hhdet_tes!I60=0,"",RES_hhdet_tes!I60/RES_hhdet_fec!I60)</f>
        <v>0.77237313752023218</v>
      </c>
      <c r="J60" s="45">
        <f>IF(RES_hhdet_tes!J60=0,"",RES_hhdet_tes!J60/RES_hhdet_fec!J60)</f>
        <v>0.77342393209437899</v>
      </c>
      <c r="K60" s="45">
        <f>IF(RES_hhdet_tes!K60=0,"",RES_hhdet_tes!K60/RES_hhdet_fec!K60)</f>
        <v>0.77501708487631005</v>
      </c>
      <c r="L60" s="45">
        <f>IF(RES_hhdet_tes!L60=0,"",RES_hhdet_tes!L60/RES_hhdet_fec!L60)</f>
        <v>0.77716402310776178</v>
      </c>
      <c r="M60" s="45">
        <f>IF(RES_hhdet_tes!M60=0,"",RES_hhdet_tes!M60/RES_hhdet_fec!M60)</f>
        <v>0.77926766463365793</v>
      </c>
      <c r="N60" s="45">
        <f>IF(RES_hhdet_tes!N60=0,"",RES_hhdet_tes!N60/RES_hhdet_fec!N60)</f>
        <v>0.78169097435384616</v>
      </c>
      <c r="O60" s="45">
        <f>IF(RES_hhdet_tes!O60=0,"",RES_hhdet_tes!O60/RES_hhdet_fec!O60)</f>
        <v>0.78381641633856114</v>
      </c>
      <c r="P60" s="45">
        <f>IF(RES_hhdet_tes!P60=0,"",RES_hhdet_tes!P60/RES_hhdet_fec!P60)</f>
        <v>0.78510449448911324</v>
      </c>
      <c r="Q60" s="45">
        <f>IF(RES_hhdet_tes!Q60=0,"",RES_hhdet_tes!Q60/RES_hhdet_fec!Q60)</f>
        <v>0.78794637564818704</v>
      </c>
      <c r="R60" s="45">
        <f>IF(RES_hhdet_tes!R60=0,"",RES_hhdet_tes!R60/RES_hhdet_fec!R60)</f>
        <v>0.79563710270601229</v>
      </c>
      <c r="S60" s="45">
        <f>IF(RES_hhdet_tes!S60=0,"",RES_hhdet_tes!S60/RES_hhdet_fec!S60)</f>
        <v>0.80823106823228141</v>
      </c>
      <c r="T60" s="45">
        <f>IF(RES_hhdet_tes!T60=0,"",RES_hhdet_tes!T60/RES_hhdet_fec!T60)</f>
        <v>0.82497654874228576</v>
      </c>
      <c r="U60" s="45">
        <f>IF(RES_hhdet_tes!U60=0,"",RES_hhdet_tes!U60/RES_hhdet_fec!U60)</f>
        <v>0.83896310355682224</v>
      </c>
      <c r="V60" s="45">
        <f>IF(RES_hhdet_tes!V60=0,"",RES_hhdet_tes!V60/RES_hhdet_fec!V60)</f>
        <v>0.8483779556872566</v>
      </c>
      <c r="W60" s="45">
        <f>IF(RES_hhdet_tes!W60=0,"",RES_hhdet_tes!W60/RES_hhdet_fec!W60)</f>
        <v>0.85749478793130651</v>
      </c>
      <c r="X60" s="45">
        <f>IF(RES_hhdet_tes!X60=0,"",RES_hhdet_tes!X60/RES_hhdet_fec!X60)</f>
        <v>0.86706467790639419</v>
      </c>
      <c r="Y60" s="45">
        <f>IF(RES_hhdet_tes!Y60=0,"",RES_hhdet_tes!Y60/RES_hhdet_fec!Y60)</f>
        <v>0.87858484032111395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0.52164797187623257</v>
      </c>
      <c r="C62" s="119">
        <f>IF(RES_hhdet_tes!C62=0,"",RES_hhdet_tes!C62/RES_hhdet_fec!C62)</f>
        <v>0.52643707997498945</v>
      </c>
      <c r="D62" s="119">
        <f>IF(RES_hhdet_tes!D62=0,"",RES_hhdet_tes!D62/RES_hhdet_fec!D62)</f>
        <v>0.53669556636762195</v>
      </c>
      <c r="E62" s="119">
        <f>IF(RES_hhdet_tes!E62=0,"",RES_hhdet_tes!E62/RES_hhdet_fec!E62)</f>
        <v>0.54629535224935255</v>
      </c>
      <c r="F62" s="119">
        <f>IF(RES_hhdet_tes!F62=0,"",RES_hhdet_tes!F62/RES_hhdet_fec!F62)</f>
        <v>0.55235063661191863</v>
      </c>
      <c r="G62" s="119">
        <f>IF(RES_hhdet_tes!G62=0,"",RES_hhdet_tes!G62/RES_hhdet_fec!G62)</f>
        <v>0.55654570133819803</v>
      </c>
      <c r="H62" s="119">
        <f>IF(RES_hhdet_tes!H62=0,"",RES_hhdet_tes!H62/RES_hhdet_fec!H62)</f>
        <v>0.56374249646286378</v>
      </c>
      <c r="I62" s="119">
        <f>IF(RES_hhdet_tes!I62=0,"",RES_hhdet_tes!I62/RES_hhdet_fec!I62)</f>
        <v>0.56881459271196921</v>
      </c>
      <c r="J62" s="119">
        <f>IF(RES_hhdet_tes!J62=0,"",RES_hhdet_tes!J62/RES_hhdet_fec!J62)</f>
        <v>0.57591513978585029</v>
      </c>
      <c r="K62" s="119">
        <f>IF(RES_hhdet_tes!K62=0,"",RES_hhdet_tes!K62/RES_hhdet_fec!K62)</f>
        <v>0.58377900945701877</v>
      </c>
      <c r="L62" s="119">
        <f>IF(RES_hhdet_tes!L62=0,"",RES_hhdet_tes!L62/RES_hhdet_fec!L62)</f>
        <v>0.59221993371505888</v>
      </c>
      <c r="M62" s="119">
        <f>IF(RES_hhdet_tes!M62=0,"",RES_hhdet_tes!M62/RES_hhdet_fec!M62)</f>
        <v>0.60175174180481272</v>
      </c>
      <c r="N62" s="119">
        <f>IF(RES_hhdet_tes!N62=0,"",RES_hhdet_tes!N62/RES_hhdet_fec!N62)</f>
        <v>0.61660955469968026</v>
      </c>
      <c r="O62" s="119">
        <f>IF(RES_hhdet_tes!O62=0,"",RES_hhdet_tes!O62/RES_hhdet_fec!O62)</f>
        <v>0.62541091881510757</v>
      </c>
      <c r="P62" s="119">
        <f>IF(RES_hhdet_tes!P62=0,"",RES_hhdet_tes!P62/RES_hhdet_fec!P62)</f>
        <v>0.62423609420678128</v>
      </c>
      <c r="Q62" s="119">
        <f>IF(RES_hhdet_tes!Q62=0,"",RES_hhdet_tes!Q62/RES_hhdet_fec!Q62)</f>
        <v>0.64580259536745244</v>
      </c>
      <c r="R62" s="119">
        <f>IF(RES_hhdet_tes!R62=0,"",RES_hhdet_tes!R62/RES_hhdet_fec!R62)</f>
        <v>0.65573029075265088</v>
      </c>
      <c r="S62" s="119">
        <f>IF(RES_hhdet_tes!S62=0,"",RES_hhdet_tes!S62/RES_hhdet_fec!S62)</f>
        <v>0.68638023295051853</v>
      </c>
      <c r="T62" s="119">
        <f>IF(RES_hhdet_tes!T62=0,"",RES_hhdet_tes!T62/RES_hhdet_fec!T62)</f>
        <v>0.70249849525970831</v>
      </c>
      <c r="U62" s="119">
        <f>IF(RES_hhdet_tes!U62=0,"",RES_hhdet_tes!U62/RES_hhdet_fec!U62)</f>
        <v>0.7268973721762545</v>
      </c>
      <c r="V62" s="119">
        <f>IF(RES_hhdet_tes!V62=0,"",RES_hhdet_tes!V62/RES_hhdet_fec!V62)</f>
        <v>0.72540813962659589</v>
      </c>
      <c r="W62" s="119">
        <f>IF(RES_hhdet_tes!W62=0,"",RES_hhdet_tes!W62/RES_hhdet_fec!W62)</f>
        <v>0.74611662358820607</v>
      </c>
      <c r="X62" s="119">
        <f>IF(RES_hhdet_tes!X62=0,"",RES_hhdet_tes!X62/RES_hhdet_fec!X62)</f>
        <v>0.76743355096233401</v>
      </c>
      <c r="Y62" s="119">
        <f>IF(RES_hhdet_tes!Y62=0,"",RES_hhdet_tes!Y62/RES_hhdet_fec!Y62)</f>
        <v>0.77000580342922131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0.50986867221340149</v>
      </c>
      <c r="C63" s="124">
        <f>IF(RES_hhdet_tes!C63=0,"",RES_hhdet_tes!C63/RES_hhdet_fec!C63)</f>
        <v>0.51509637582120382</v>
      </c>
      <c r="D63" s="124">
        <f>IF(RES_hhdet_tes!D63=0,"",RES_hhdet_tes!D63/RES_hhdet_fec!D63)</f>
        <v>0.52465544416882304</v>
      </c>
      <c r="E63" s="124">
        <f>IF(RES_hhdet_tes!E63=0,"",RES_hhdet_tes!E63/RES_hhdet_fec!E63)</f>
        <v>0.53281228293436889</v>
      </c>
      <c r="F63" s="124">
        <f>IF(RES_hhdet_tes!F63=0,"",RES_hhdet_tes!F63/RES_hhdet_fec!F63)</f>
        <v>0.53998956355386374</v>
      </c>
      <c r="G63" s="124">
        <f>IF(RES_hhdet_tes!G63=0,"",RES_hhdet_tes!G63/RES_hhdet_fec!G63)</f>
        <v>0.54453764285010808</v>
      </c>
      <c r="H63" s="124">
        <f>IF(RES_hhdet_tes!H63=0,"",RES_hhdet_tes!H63/RES_hhdet_fec!H63)</f>
        <v>0.54935445165579433</v>
      </c>
      <c r="I63" s="124">
        <f>IF(RES_hhdet_tes!I63=0,"",RES_hhdet_tes!I63/RES_hhdet_fec!I63)</f>
        <v>0.5541421269159289</v>
      </c>
      <c r="J63" s="124">
        <f>IF(RES_hhdet_tes!J63=0,"",RES_hhdet_tes!J63/RES_hhdet_fec!J63)</f>
        <v>0.56144259510382921</v>
      </c>
      <c r="K63" s="124">
        <f>IF(RES_hhdet_tes!K63=0,"",RES_hhdet_tes!K63/RES_hhdet_fec!K63)</f>
        <v>0.56886314016168182</v>
      </c>
      <c r="L63" s="124">
        <f>IF(RES_hhdet_tes!L63=0,"",RES_hhdet_tes!L63/RES_hhdet_fec!L63)</f>
        <v>0.57648847752633903</v>
      </c>
      <c r="M63" s="124">
        <f>IF(RES_hhdet_tes!M63=0,"",RES_hhdet_tes!M63/RES_hhdet_fec!M63)</f>
        <v>0.58461020874397496</v>
      </c>
      <c r="N63" s="124">
        <f>IF(RES_hhdet_tes!N63=0,"",RES_hhdet_tes!N63/RES_hhdet_fec!N63)</f>
        <v>0.59370403851579279</v>
      </c>
      <c r="O63" s="124">
        <f>IF(RES_hhdet_tes!O63=0,"",RES_hhdet_tes!O63/RES_hhdet_fec!O63)</f>
        <v>0.60224045293059547</v>
      </c>
      <c r="P63" s="124">
        <f>IF(RES_hhdet_tes!P63=0,"",RES_hhdet_tes!P63/RES_hhdet_fec!P63)</f>
        <v>0.60680446879519567</v>
      </c>
      <c r="Q63" s="124">
        <f>IF(RES_hhdet_tes!Q63=0,"",RES_hhdet_tes!Q63/RES_hhdet_fec!Q63)</f>
        <v>0.61835163339240318</v>
      </c>
      <c r="R63" s="124">
        <f>IF(RES_hhdet_tes!R63=0,"",RES_hhdet_tes!R63/RES_hhdet_fec!R63)</f>
        <v>0.63617008235701289</v>
      </c>
      <c r="S63" s="124">
        <f>IF(RES_hhdet_tes!S63=0,"",RES_hhdet_tes!S63/RES_hhdet_fec!S63)</f>
        <v>0.65711288450191829</v>
      </c>
      <c r="T63" s="124">
        <f>IF(RES_hhdet_tes!T63=0,"",RES_hhdet_tes!T63/RES_hhdet_fec!T63)</f>
        <v>0.67569511459647924</v>
      </c>
      <c r="U63" s="124">
        <f>IF(RES_hhdet_tes!U63=0,"",RES_hhdet_tes!U63/RES_hhdet_fec!U63)</f>
        <v>0.69103353513156152</v>
      </c>
      <c r="V63" s="124">
        <f>IF(RES_hhdet_tes!V63=0,"",RES_hhdet_tes!V63/RES_hhdet_fec!V63)</f>
        <v>0.70530230645977077</v>
      </c>
      <c r="W63" s="124">
        <f>IF(RES_hhdet_tes!W63=0,"",RES_hhdet_tes!W63/RES_hhdet_fec!W63)</f>
        <v>0.71777454414316422</v>
      </c>
      <c r="X63" s="124">
        <f>IF(RES_hhdet_tes!X63=0,"",RES_hhdet_tes!X63/RES_hhdet_fec!X63)</f>
        <v>0.73068241581779469</v>
      </c>
      <c r="Y63" s="124">
        <f>IF(RES_hhdet_tes!Y63=0,"",RES_hhdet_tes!Y63/RES_hhdet_fec!Y63)</f>
        <v>0.74165651773301555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0.50373569707014076</v>
      </c>
      <c r="C64" s="111">
        <f>IF(RES_hhdet_tes!C64=0,"",RES_hhdet_tes!C64/RES_hhdet_fec!C64)</f>
        <v>0.5091338504543419</v>
      </c>
      <c r="D64" s="111">
        <f>IF(RES_hhdet_tes!D64=0,"",RES_hhdet_tes!D64/RES_hhdet_fec!D64)</f>
        <v>0.51877681244034979</v>
      </c>
      <c r="E64" s="111">
        <f>IF(RES_hhdet_tes!E64=0,"",RES_hhdet_tes!E64/RES_hhdet_fec!E64)</f>
        <v>0.52698736006077518</v>
      </c>
      <c r="F64" s="111">
        <f>IF(RES_hhdet_tes!F64=0,"",RES_hhdet_tes!F64/RES_hhdet_fec!F64)</f>
        <v>0.5342328741051765</v>
      </c>
      <c r="G64" s="111">
        <f>IF(RES_hhdet_tes!G64=0,"",RES_hhdet_tes!G64/RES_hhdet_fec!G64)</f>
        <v>0.5390036679597493</v>
      </c>
      <c r="H64" s="111">
        <f>IF(RES_hhdet_tes!H64=0,"",RES_hhdet_tes!H64/RES_hhdet_fec!H64)</f>
        <v>0.54387323253767106</v>
      </c>
      <c r="I64" s="111">
        <f>IF(RES_hhdet_tes!I64=0,"",RES_hhdet_tes!I64/RES_hhdet_fec!I64)</f>
        <v>0.54885090055228847</v>
      </c>
      <c r="J64" s="111">
        <f>IF(RES_hhdet_tes!J64=0,"",RES_hhdet_tes!J64/RES_hhdet_fec!J64)</f>
        <v>0.55616349429399936</v>
      </c>
      <c r="K64" s="111">
        <f>IF(RES_hhdet_tes!K64=0,"",RES_hhdet_tes!K64/RES_hhdet_fec!K64)</f>
        <v>0.56365238298563047</v>
      </c>
      <c r="L64" s="111">
        <f>IF(RES_hhdet_tes!L64=0,"",RES_hhdet_tes!L64/RES_hhdet_fec!L64)</f>
        <v>0.57136115857640968</v>
      </c>
      <c r="M64" s="111">
        <f>IF(RES_hhdet_tes!M64=0,"",RES_hhdet_tes!M64/RES_hhdet_fec!M64)</f>
        <v>0.57957645043646633</v>
      </c>
      <c r="N64" s="111">
        <f>IF(RES_hhdet_tes!N64=0,"",RES_hhdet_tes!N64/RES_hhdet_fec!N64)</f>
        <v>0.58877753064849492</v>
      </c>
      <c r="O64" s="111">
        <f>IF(RES_hhdet_tes!O64=0,"",RES_hhdet_tes!O64/RES_hhdet_fec!O64)</f>
        <v>0.59739543185466115</v>
      </c>
      <c r="P64" s="111">
        <f>IF(RES_hhdet_tes!P64=0,"",RES_hhdet_tes!P64/RES_hhdet_fec!P64)</f>
        <v>0.60204318651670552</v>
      </c>
      <c r="Q64" s="111">
        <f>IF(RES_hhdet_tes!Q64=0,"",RES_hhdet_tes!Q64/RES_hhdet_fec!Q64)</f>
        <v>0.61364846208189738</v>
      </c>
      <c r="R64" s="111">
        <f>IF(RES_hhdet_tes!R64=0,"",RES_hhdet_tes!R64/RES_hhdet_fec!R64)</f>
        <v>0.63158017177080383</v>
      </c>
      <c r="S64" s="111">
        <f>IF(RES_hhdet_tes!S64=0,"",RES_hhdet_tes!S64/RES_hhdet_fec!S64)</f>
        <v>0.65267083528921566</v>
      </c>
      <c r="T64" s="111">
        <f>IF(RES_hhdet_tes!T64=0,"",RES_hhdet_tes!T64/RES_hhdet_fec!T64)</f>
        <v>0.67140773052595359</v>
      </c>
      <c r="U64" s="111">
        <f>IF(RES_hhdet_tes!U64=0,"",RES_hhdet_tes!U64/RES_hhdet_fec!U64)</f>
        <v>0.68688405339764991</v>
      </c>
      <c r="V64" s="111">
        <f>IF(RES_hhdet_tes!V64=0,"",RES_hhdet_tes!V64/RES_hhdet_fec!V64)</f>
        <v>0.70129018032218304</v>
      </c>
      <c r="W64" s="111">
        <f>IF(RES_hhdet_tes!W64=0,"",RES_hhdet_tes!W64/RES_hhdet_fec!W64)</f>
        <v>0.71385724284991159</v>
      </c>
      <c r="X64" s="111">
        <f>IF(RES_hhdet_tes!X64=0,"",RES_hhdet_tes!X64/RES_hhdet_fec!X64)</f>
        <v>0.7269010112611286</v>
      </c>
      <c r="Y64" s="111">
        <f>IF(RES_hhdet_tes!Y64=0,"",RES_hhdet_tes!Y64/RES_hhdet_fec!Y64)</f>
        <v>0.73799219873929178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1.7224603903789437</v>
      </c>
      <c r="C66" s="124">
        <f>IF(RES_hhdet_tes!C66=0,"",RES_hhdet_tes!C66/RES_hhdet_fec!C66)</f>
        <v>1.8592664325019104</v>
      </c>
      <c r="D66" s="124">
        <f>IF(RES_hhdet_tes!D66=0,"",RES_hhdet_tes!D66/RES_hhdet_fec!D66)</f>
        <v>2.0235212878103135</v>
      </c>
      <c r="E66" s="124">
        <f>IF(RES_hhdet_tes!E66=0,"",RES_hhdet_tes!E66/RES_hhdet_fec!E66)</f>
        <v>2.1497193673860089</v>
      </c>
      <c r="F66" s="124">
        <f>IF(RES_hhdet_tes!F66=0,"",RES_hhdet_tes!F66/RES_hhdet_fec!F66)</f>
        <v>2.2565564743928301</v>
      </c>
      <c r="G66" s="124">
        <f>IF(RES_hhdet_tes!G66=0,"",RES_hhdet_tes!G66/RES_hhdet_fec!G66)</f>
        <v>2.343969994689882</v>
      </c>
      <c r="H66" s="124">
        <f>IF(RES_hhdet_tes!H66=0,"",RES_hhdet_tes!H66/RES_hhdet_fec!H66)</f>
        <v>2.4177014739321159</v>
      </c>
      <c r="I66" s="124">
        <f>IF(RES_hhdet_tes!I66=0,"",RES_hhdet_tes!I66/RES_hhdet_fec!I66)</f>
        <v>2.4858304778614513</v>
      </c>
      <c r="J66" s="124">
        <f>IF(RES_hhdet_tes!J66=0,"",RES_hhdet_tes!J66/RES_hhdet_fec!J66)</f>
        <v>2.5693560971988432</v>
      </c>
      <c r="K66" s="124">
        <f>IF(RES_hhdet_tes!K66=0,"",RES_hhdet_tes!K66/RES_hhdet_fec!K66)</f>
        <v>2.6573803886789711</v>
      </c>
      <c r="L66" s="124">
        <f>IF(RES_hhdet_tes!L66=0,"",RES_hhdet_tes!L66/RES_hhdet_fec!L66)</f>
        <v>2.7688410911556427</v>
      </c>
      <c r="M66" s="124">
        <f>IF(RES_hhdet_tes!M66=0,"",RES_hhdet_tes!M66/RES_hhdet_fec!M66)</f>
        <v>2.8719012313329126</v>
      </c>
      <c r="N66" s="124">
        <f>IF(RES_hhdet_tes!N66=0,"",RES_hhdet_tes!N66/RES_hhdet_fec!N66)</f>
        <v>2.9632086628993739</v>
      </c>
      <c r="O66" s="124">
        <f>IF(RES_hhdet_tes!O66=0,"",RES_hhdet_tes!O66/RES_hhdet_fec!O66)</f>
        <v>3.0689911668077188</v>
      </c>
      <c r="P66" s="124">
        <f>IF(RES_hhdet_tes!P66=0,"",RES_hhdet_tes!P66/RES_hhdet_fec!P66)</f>
        <v>3.141290374177248</v>
      </c>
      <c r="Q66" s="124">
        <f>IF(RES_hhdet_tes!Q66=0,"",RES_hhdet_tes!Q66/RES_hhdet_fec!Q66)</f>
        <v>3.2340631571131948</v>
      </c>
      <c r="R66" s="124">
        <f>IF(RES_hhdet_tes!R66=0,"",RES_hhdet_tes!R66/RES_hhdet_fec!R66)</f>
        <v>3.362826930681508</v>
      </c>
      <c r="S66" s="124">
        <f>IF(RES_hhdet_tes!S66=0,"",RES_hhdet_tes!S66/RES_hhdet_fec!S66)</f>
        <v>3.4811571547212852</v>
      </c>
      <c r="T66" s="124">
        <f>IF(RES_hhdet_tes!T66=0,"",RES_hhdet_tes!T66/RES_hhdet_fec!T66)</f>
        <v>3.5710511544867463</v>
      </c>
      <c r="U66" s="124">
        <f>IF(RES_hhdet_tes!U66=0,"",RES_hhdet_tes!U66/RES_hhdet_fec!U66)</f>
        <v>3.6269049510074796</v>
      </c>
      <c r="V66" s="124">
        <f>IF(RES_hhdet_tes!V66=0,"",RES_hhdet_tes!V66/RES_hhdet_fec!V66)</f>
        <v>3.6593085951816788</v>
      </c>
      <c r="W66" s="124">
        <f>IF(RES_hhdet_tes!W66=0,"",RES_hhdet_tes!W66/RES_hhdet_fec!W66)</f>
        <v>3.6822615376027077</v>
      </c>
      <c r="X66" s="124">
        <f>IF(RES_hhdet_tes!X66=0,"",RES_hhdet_tes!X66/RES_hhdet_fec!X66)</f>
        <v>3.697327226933854</v>
      </c>
      <c r="Y66" s="124">
        <f>IF(RES_hhdet_tes!Y66=0,"",RES_hhdet_tes!Y66/RES_hhdet_fec!Y66)</f>
        <v>3.7128377538260482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1.7224603903789437</v>
      </c>
      <c r="C67" s="111">
        <f>IF(RES_hhdet_tes!C67=0,"",RES_hhdet_tes!C67/RES_hhdet_fec!C67)</f>
        <v>1.8592664325019104</v>
      </c>
      <c r="D67" s="111">
        <f>IF(RES_hhdet_tes!D67=0,"",RES_hhdet_tes!D67/RES_hhdet_fec!D67)</f>
        <v>2.0235212878103135</v>
      </c>
      <c r="E67" s="111">
        <f>IF(RES_hhdet_tes!E67=0,"",RES_hhdet_tes!E67/RES_hhdet_fec!E67)</f>
        <v>2.1497193673860089</v>
      </c>
      <c r="F67" s="111">
        <f>IF(RES_hhdet_tes!F67=0,"",RES_hhdet_tes!F67/RES_hhdet_fec!F67)</f>
        <v>2.2565564743928301</v>
      </c>
      <c r="G67" s="111">
        <f>IF(RES_hhdet_tes!G67=0,"",RES_hhdet_tes!G67/RES_hhdet_fec!G67)</f>
        <v>2.343969994689882</v>
      </c>
      <c r="H67" s="111">
        <f>IF(RES_hhdet_tes!H67=0,"",RES_hhdet_tes!H67/RES_hhdet_fec!H67)</f>
        <v>2.4177014739321159</v>
      </c>
      <c r="I67" s="111">
        <f>IF(RES_hhdet_tes!I67=0,"",RES_hhdet_tes!I67/RES_hhdet_fec!I67)</f>
        <v>2.4858304778614513</v>
      </c>
      <c r="J67" s="111">
        <f>IF(RES_hhdet_tes!J67=0,"",RES_hhdet_tes!J67/RES_hhdet_fec!J67)</f>
        <v>2.5693560971988432</v>
      </c>
      <c r="K67" s="111">
        <f>IF(RES_hhdet_tes!K67=0,"",RES_hhdet_tes!K67/RES_hhdet_fec!K67)</f>
        <v>2.6573803886789711</v>
      </c>
      <c r="L67" s="111">
        <f>IF(RES_hhdet_tes!L67=0,"",RES_hhdet_tes!L67/RES_hhdet_fec!L67)</f>
        <v>2.7688410911556427</v>
      </c>
      <c r="M67" s="111">
        <f>IF(RES_hhdet_tes!M67=0,"",RES_hhdet_tes!M67/RES_hhdet_fec!M67)</f>
        <v>2.8719012313329126</v>
      </c>
      <c r="N67" s="111">
        <f>IF(RES_hhdet_tes!N67=0,"",RES_hhdet_tes!N67/RES_hhdet_fec!N67)</f>
        <v>2.9632086628993739</v>
      </c>
      <c r="O67" s="111">
        <f>IF(RES_hhdet_tes!O67=0,"",RES_hhdet_tes!O67/RES_hhdet_fec!O67)</f>
        <v>3.0689911668077188</v>
      </c>
      <c r="P67" s="111">
        <f>IF(RES_hhdet_tes!P67=0,"",RES_hhdet_tes!P67/RES_hhdet_fec!P67)</f>
        <v>3.141290374177248</v>
      </c>
      <c r="Q67" s="111">
        <f>IF(RES_hhdet_tes!Q67=0,"",RES_hhdet_tes!Q67/RES_hhdet_fec!Q67)</f>
        <v>3.2340631571131948</v>
      </c>
      <c r="R67" s="111">
        <f>IF(RES_hhdet_tes!R67=0,"",RES_hhdet_tes!R67/RES_hhdet_fec!R67)</f>
        <v>3.362826930681508</v>
      </c>
      <c r="S67" s="111">
        <f>IF(RES_hhdet_tes!S67=0,"",RES_hhdet_tes!S67/RES_hhdet_fec!S67)</f>
        <v>3.4811571547212852</v>
      </c>
      <c r="T67" s="111">
        <f>IF(RES_hhdet_tes!T67=0,"",RES_hhdet_tes!T67/RES_hhdet_fec!T67)</f>
        <v>3.5710511544867463</v>
      </c>
      <c r="U67" s="111">
        <f>IF(RES_hhdet_tes!U67=0,"",RES_hhdet_tes!U67/RES_hhdet_fec!U67)</f>
        <v>3.6269049510074796</v>
      </c>
      <c r="V67" s="111">
        <f>IF(RES_hhdet_tes!V67=0,"",RES_hhdet_tes!V67/RES_hhdet_fec!V67)</f>
        <v>3.6593085951816788</v>
      </c>
      <c r="W67" s="111">
        <f>IF(RES_hhdet_tes!W67=0,"",RES_hhdet_tes!W67/RES_hhdet_fec!W67)</f>
        <v>3.6822615376027077</v>
      </c>
      <c r="X67" s="111">
        <f>IF(RES_hhdet_tes!X67=0,"",RES_hhdet_tes!X67/RES_hhdet_fec!X67)</f>
        <v>3.697327226933854</v>
      </c>
      <c r="Y67" s="111">
        <f>IF(RES_hhdet_tes!Y67=0,"",RES_hhdet_tes!Y67/RES_hhdet_fec!Y67)</f>
        <v>3.7128377538260482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0.55048737465335651</v>
      </c>
      <c r="C68" s="124">
        <f>IF(RES_hhdet_tes!C68=0,"",RES_hhdet_tes!C68/RES_hhdet_fec!C68)</f>
        <v>0.55625344665667897</v>
      </c>
      <c r="D68" s="124">
        <f>IF(RES_hhdet_tes!D68=0,"",RES_hhdet_tes!D68/RES_hhdet_fec!D68)</f>
        <v>0.56613155918190883</v>
      </c>
      <c r="E68" s="124">
        <f>IF(RES_hhdet_tes!E68=0,"",RES_hhdet_tes!E68/RES_hhdet_fec!E68)</f>
        <v>0.57479063718655921</v>
      </c>
      <c r="F68" s="124">
        <f>IF(RES_hhdet_tes!F68=0,"",RES_hhdet_tes!F68/RES_hhdet_fec!F68)</f>
        <v>0.58254740795231041</v>
      </c>
      <c r="G68" s="124">
        <f>IF(RES_hhdet_tes!G68=0,"",RES_hhdet_tes!G68/RES_hhdet_fec!G68)</f>
        <v>0.58824317875208121</v>
      </c>
      <c r="H68" s="124">
        <f>IF(RES_hhdet_tes!H68=0,"",RES_hhdet_tes!H68/RES_hhdet_fec!H68)</f>
        <v>0.59368745219523977</v>
      </c>
      <c r="I68" s="124">
        <f>IF(RES_hhdet_tes!I68=0,"",RES_hhdet_tes!I68/RES_hhdet_fec!I68)</f>
        <v>0.59987894632885241</v>
      </c>
      <c r="J68" s="124">
        <f>IF(RES_hhdet_tes!J68=0,"",RES_hhdet_tes!J68/RES_hhdet_fec!J68)</f>
        <v>0.60820535269438181</v>
      </c>
      <c r="K68" s="124">
        <f>IF(RES_hhdet_tes!K68=0,"",RES_hhdet_tes!K68/RES_hhdet_fec!K68)</f>
        <v>0.61718914244730627</v>
      </c>
      <c r="L68" s="124">
        <f>IF(RES_hhdet_tes!L68=0,"",RES_hhdet_tes!L68/RES_hhdet_fec!L68)</f>
        <v>0.62630758894403238</v>
      </c>
      <c r="M68" s="124">
        <f>IF(RES_hhdet_tes!M68=0,"",RES_hhdet_tes!M68/RES_hhdet_fec!M68)</f>
        <v>0.63568298563762604</v>
      </c>
      <c r="N68" s="124">
        <f>IF(RES_hhdet_tes!N68=0,"",RES_hhdet_tes!N68/RES_hhdet_fec!N68)</f>
        <v>0.64564401832819929</v>
      </c>
      <c r="O68" s="124">
        <f>IF(RES_hhdet_tes!O68=0,"",RES_hhdet_tes!O68/RES_hhdet_fec!O68)</f>
        <v>0.6543364248967275</v>
      </c>
      <c r="P68" s="124">
        <f>IF(RES_hhdet_tes!P68=0,"",RES_hhdet_tes!P68/RES_hhdet_fec!P68)</f>
        <v>0.65932491770998558</v>
      </c>
      <c r="Q68" s="124">
        <f>IF(RES_hhdet_tes!Q68=0,"",RES_hhdet_tes!Q68/RES_hhdet_fec!Q68)</f>
        <v>0.67032647221596486</v>
      </c>
      <c r="R68" s="124">
        <f>IF(RES_hhdet_tes!R68=0,"",RES_hhdet_tes!R68/RES_hhdet_fec!R68)</f>
        <v>0.68682689217810389</v>
      </c>
      <c r="S68" s="124">
        <f>IF(RES_hhdet_tes!S68=0,"",RES_hhdet_tes!S68/RES_hhdet_fec!S68)</f>
        <v>0.70570428996232082</v>
      </c>
      <c r="T68" s="124">
        <f>IF(RES_hhdet_tes!T68=0,"",RES_hhdet_tes!T68/RES_hhdet_fec!T68)</f>
        <v>0.72271724149363048</v>
      </c>
      <c r="U68" s="124">
        <f>IF(RES_hhdet_tes!U68=0,"",RES_hhdet_tes!U68/RES_hhdet_fec!U68)</f>
        <v>0.7370484001548111</v>
      </c>
      <c r="V68" s="124">
        <f>IF(RES_hhdet_tes!V68=0,"",RES_hhdet_tes!V68/RES_hhdet_fec!V68)</f>
        <v>0.74999851370783921</v>
      </c>
      <c r="W68" s="124">
        <f>IF(RES_hhdet_tes!W68=0,"",RES_hhdet_tes!W68/RES_hhdet_fec!W68)</f>
        <v>0.76073517770399668</v>
      </c>
      <c r="X68" s="124">
        <f>IF(RES_hhdet_tes!X68=0,"",RES_hhdet_tes!X68/RES_hhdet_fec!X68)</f>
        <v>0.77211889930219524</v>
      </c>
      <c r="Y68" s="124">
        <f>IF(RES_hhdet_tes!Y68=0,"",RES_hhdet_tes!Y68/RES_hhdet_fec!Y68)</f>
        <v>0.78163454281340428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0.54600521272642033</v>
      </c>
      <c r="C69" s="111">
        <f>IF(RES_hhdet_tes!C69=0,"",RES_hhdet_tes!C69/RES_hhdet_fec!C69)</f>
        <v>0.55157523471269809</v>
      </c>
      <c r="D69" s="111">
        <f>IF(RES_hhdet_tes!D69=0,"",RES_hhdet_tes!D69/RES_hhdet_fec!D69)</f>
        <v>0.56183498940846754</v>
      </c>
      <c r="E69" s="111">
        <f>IF(RES_hhdet_tes!E69=0,"",RES_hhdet_tes!E69/RES_hhdet_fec!E69)</f>
        <v>0.57078915141643649</v>
      </c>
      <c r="F69" s="111">
        <f>IF(RES_hhdet_tes!F69=0,"",RES_hhdet_tes!F69/RES_hhdet_fec!F69)</f>
        <v>0.57886927685700451</v>
      </c>
      <c r="G69" s="111">
        <f>IF(RES_hhdet_tes!G69=0,"",RES_hhdet_tes!G69/RES_hhdet_fec!G69)</f>
        <v>0.58427442816108444</v>
      </c>
      <c r="H69" s="111">
        <f>IF(RES_hhdet_tes!H69=0,"",RES_hhdet_tes!H69/RES_hhdet_fec!H69)</f>
        <v>0.58989912216919416</v>
      </c>
      <c r="I69" s="111">
        <f>IF(RES_hhdet_tes!I69=0,"",RES_hhdet_tes!I69/RES_hhdet_fec!I69)</f>
        <v>0.59570915659144363</v>
      </c>
      <c r="J69" s="111">
        <f>IF(RES_hhdet_tes!J69=0,"",RES_hhdet_tes!J69/RES_hhdet_fec!J69)</f>
        <v>0.60446055182178637</v>
      </c>
      <c r="K69" s="111">
        <f>IF(RES_hhdet_tes!K69=0,"",RES_hhdet_tes!K69/RES_hhdet_fec!K69)</f>
        <v>0.61346568303379734</v>
      </c>
      <c r="L69" s="111">
        <f>IF(RES_hhdet_tes!L69=0,"",RES_hhdet_tes!L69/RES_hhdet_fec!L69)</f>
        <v>0.62270652107492253</v>
      </c>
      <c r="M69" s="111">
        <f>IF(RES_hhdet_tes!M69=0,"",RES_hhdet_tes!M69/RES_hhdet_fec!M69)</f>
        <v>0.63208206435505143</v>
      </c>
      <c r="N69" s="111">
        <f>IF(RES_hhdet_tes!N69=0,"",RES_hhdet_tes!N69/RES_hhdet_fec!N69)</f>
        <v>0.64214605048579154</v>
      </c>
      <c r="O69" s="111">
        <f>IF(RES_hhdet_tes!O69=0,"",RES_hhdet_tes!O69/RES_hhdet_fec!O69)</f>
        <v>0.65080957357028446</v>
      </c>
      <c r="P69" s="111">
        <f>IF(RES_hhdet_tes!P69=0,"",RES_hhdet_tes!P69/RES_hhdet_fec!P69)</f>
        <v>0.65535248134921797</v>
      </c>
      <c r="Q69" s="111">
        <f>IF(RES_hhdet_tes!Q69=0,"",RES_hhdet_tes!Q69/RES_hhdet_fec!Q69)</f>
        <v>0.66624209369643195</v>
      </c>
      <c r="R69" s="111">
        <f>IF(RES_hhdet_tes!R69=0,"",RES_hhdet_tes!R69/RES_hhdet_fec!R69)</f>
        <v>0.68269199052341822</v>
      </c>
      <c r="S69" s="111">
        <f>IF(RES_hhdet_tes!S69=0,"",RES_hhdet_tes!S69/RES_hhdet_fec!S69)</f>
        <v>0.70187593776048685</v>
      </c>
      <c r="T69" s="111">
        <f>IF(RES_hhdet_tes!T69=0,"",RES_hhdet_tes!T69/RES_hhdet_fec!T69)</f>
        <v>0.71952965816783887</v>
      </c>
      <c r="U69" s="111">
        <f>IF(RES_hhdet_tes!U69=0,"",RES_hhdet_tes!U69/RES_hhdet_fec!U69)</f>
        <v>0.73460394336938784</v>
      </c>
      <c r="V69" s="111">
        <f>IF(RES_hhdet_tes!V69=0,"",RES_hhdet_tes!V69/RES_hhdet_fec!V69)</f>
        <v>0.74840126151990349</v>
      </c>
      <c r="W69" s="111">
        <f>IF(RES_hhdet_tes!W69=0,"",RES_hhdet_tes!W69/RES_hhdet_fec!W69)</f>
        <v>0.75959233185604857</v>
      </c>
      <c r="X69" s="111">
        <f>IF(RES_hhdet_tes!X69=0,"",RES_hhdet_tes!X69/RES_hhdet_fec!X69)</f>
        <v>0.77122083285049337</v>
      </c>
      <c r="Y69" s="111">
        <f>IF(RES_hhdet_tes!Y69=0,"",RES_hhdet_tes!Y69/RES_hhdet_fec!Y69)</f>
        <v>0.78079988346588736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0.78088853585688078</v>
      </c>
      <c r="C70" s="111">
        <f>IF(RES_hhdet_tes!C70=0,"",RES_hhdet_tes!C70/RES_hhdet_fec!C70)</f>
        <v>0.78802883296534176</v>
      </c>
      <c r="D70" s="111">
        <f>IF(RES_hhdet_tes!D70=0,"",RES_hhdet_tes!D70/RES_hhdet_fec!D70)</f>
        <v>0.77612069767815528</v>
      </c>
      <c r="E70" s="111">
        <f>IF(RES_hhdet_tes!E70=0,"",RES_hhdet_tes!E70/RES_hhdet_fec!E70)</f>
        <v>0.74395951085722167</v>
      </c>
      <c r="F70" s="111">
        <f>IF(RES_hhdet_tes!F70=0,"",RES_hhdet_tes!F70/RES_hhdet_fec!F70)</f>
        <v>0.74206326748778517</v>
      </c>
      <c r="G70" s="111">
        <f>IF(RES_hhdet_tes!G70=0,"",RES_hhdet_tes!G70/RES_hhdet_fec!G70)</f>
        <v>0.76971045124040749</v>
      </c>
      <c r="H70" s="111">
        <f>IF(RES_hhdet_tes!H70=0,"",RES_hhdet_tes!H70/RES_hhdet_fec!H70)</f>
        <v>0.76922573312136722</v>
      </c>
      <c r="I70" s="111">
        <f>IF(RES_hhdet_tes!I70=0,"",RES_hhdet_tes!I70/RES_hhdet_fec!I70)</f>
        <v>0.80375043761641141</v>
      </c>
      <c r="J70" s="111">
        <f>IF(RES_hhdet_tes!J70=0,"",RES_hhdet_tes!J70/RES_hhdet_fec!J70)</f>
        <v>0.80818017432385925</v>
      </c>
      <c r="K70" s="111">
        <f>IF(RES_hhdet_tes!K70=0,"",RES_hhdet_tes!K70/RES_hhdet_fec!K70)</f>
        <v>0.82419981217031868</v>
      </c>
      <c r="L70" s="111">
        <f>IF(RES_hhdet_tes!L70=0,"",RES_hhdet_tes!L70/RES_hhdet_fec!L70)</f>
        <v>0.83522769717941625</v>
      </c>
      <c r="M70" s="111">
        <f>IF(RES_hhdet_tes!M70=0,"",RES_hhdet_tes!M70/RES_hhdet_fec!M70)</f>
        <v>0.83677523564728129</v>
      </c>
      <c r="N70" s="111">
        <f>IF(RES_hhdet_tes!N70=0,"",RES_hhdet_tes!N70/RES_hhdet_fec!N70)</f>
        <v>0.84767392980381351</v>
      </c>
      <c r="O70" s="111">
        <f>IF(RES_hhdet_tes!O70=0,"",RES_hhdet_tes!O70/RES_hhdet_fec!O70)</f>
        <v>0.85085656400691989</v>
      </c>
      <c r="P70" s="111">
        <f>IF(RES_hhdet_tes!P70=0,"",RES_hhdet_tes!P70/RES_hhdet_fec!P70)</f>
        <v>0.84461564547454304</v>
      </c>
      <c r="Q70" s="111">
        <f>IF(RES_hhdet_tes!Q70=0,"",RES_hhdet_tes!Q70/RES_hhdet_fec!Q70)</f>
        <v>0.84745998171766068</v>
      </c>
      <c r="R70" s="111">
        <f>IF(RES_hhdet_tes!R70=0,"",RES_hhdet_tes!R70/RES_hhdet_fec!R70)</f>
        <v>0.85789820941453432</v>
      </c>
      <c r="S70" s="111">
        <f>IF(RES_hhdet_tes!S70=0,"",RES_hhdet_tes!S70/RES_hhdet_fec!S70)</f>
        <v>0.86676230872530668</v>
      </c>
      <c r="T70" s="111">
        <f>IF(RES_hhdet_tes!T70=0,"",RES_hhdet_tes!T70/RES_hhdet_fec!T70)</f>
        <v>0.87232676228296868</v>
      </c>
      <c r="U70" s="111">
        <f>IF(RES_hhdet_tes!U70=0,"",RES_hhdet_tes!U70/RES_hhdet_fec!U70)</f>
        <v>0.88446769692670546</v>
      </c>
      <c r="V70" s="111">
        <f>IF(RES_hhdet_tes!V70=0,"",RES_hhdet_tes!V70/RES_hhdet_fec!V70)</f>
        <v>0.87163785449714581</v>
      </c>
      <c r="W70" s="111">
        <f>IF(RES_hhdet_tes!W70=0,"",RES_hhdet_tes!W70/RES_hhdet_fec!W70)</f>
        <v>0.8574091610542921</v>
      </c>
      <c r="X70" s="111">
        <f>IF(RES_hhdet_tes!X70=0,"",RES_hhdet_tes!X70/RES_hhdet_fec!X70)</f>
        <v>0.84748162475618916</v>
      </c>
      <c r="Y70" s="111">
        <f>IF(RES_hhdet_tes!Y70=0,"",RES_hhdet_tes!Y70/RES_hhdet_fec!Y70)</f>
        <v>0.83378541912421589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0.54600521272642033</v>
      </c>
      <c r="C71" s="112">
        <f>IF(RES_hhdet_tes!C71=0,"",RES_hhdet_tes!C71/RES_hhdet_fec!C71)</f>
        <v>0.55025541202654915</v>
      </c>
      <c r="D71" s="112">
        <f>IF(RES_hhdet_tes!D71=0,"",RES_hhdet_tes!D71/RES_hhdet_fec!D71)</f>
        <v>0.56232270722876043</v>
      </c>
      <c r="E71" s="112">
        <f>IF(RES_hhdet_tes!E71=0,"",RES_hhdet_tes!E71/RES_hhdet_fec!E71)</f>
        <v>0.57181141668652891</v>
      </c>
      <c r="F71" s="112">
        <f>IF(RES_hhdet_tes!F71=0,"",RES_hhdet_tes!F71/RES_hhdet_fec!F71)</f>
        <v>0.58180303889492357</v>
      </c>
      <c r="G71" s="112">
        <f>IF(RES_hhdet_tes!G71=0,"",RES_hhdet_tes!G71/RES_hhdet_fec!G71)</f>
        <v>0.58531610541335655</v>
      </c>
      <c r="H71" s="112">
        <f>IF(RES_hhdet_tes!H71=0,"",RES_hhdet_tes!H71/RES_hhdet_fec!H71)</f>
        <v>0.59082535389919777</v>
      </c>
      <c r="I71" s="112">
        <f>IF(RES_hhdet_tes!I71=0,"",RES_hhdet_tes!I71/RES_hhdet_fec!I71)</f>
        <v>0.59349952921260662</v>
      </c>
      <c r="J71" s="112">
        <f>IF(RES_hhdet_tes!J71=0,"",RES_hhdet_tes!J71/RES_hhdet_fec!J71)</f>
        <v>0.60369943384788949</v>
      </c>
      <c r="K71" s="112">
        <f>IF(RES_hhdet_tes!K71=0,"",RES_hhdet_tes!K71/RES_hhdet_fec!K71)</f>
        <v>0.62107961659430166</v>
      </c>
      <c r="L71" s="112">
        <f>IF(RES_hhdet_tes!L71=0,"",RES_hhdet_tes!L71/RES_hhdet_fec!L71)</f>
        <v>0.63102208695164985</v>
      </c>
      <c r="M71" s="112">
        <f>IF(RES_hhdet_tes!M71=0,"",RES_hhdet_tes!M71/RES_hhdet_fec!M71)</f>
        <v>0.64077673015090419</v>
      </c>
      <c r="N71" s="112">
        <f>IF(RES_hhdet_tes!N71=0,"",RES_hhdet_tes!N71/RES_hhdet_fec!N71)</f>
        <v>0.65449098069178868</v>
      </c>
      <c r="O71" s="112">
        <f>IF(RES_hhdet_tes!O71=0,"",RES_hhdet_tes!O71/RES_hhdet_fec!O71)</f>
        <v>0.66006891050105954</v>
      </c>
      <c r="P71" s="112">
        <f>IF(RES_hhdet_tes!P71=0,"",RES_hhdet_tes!P71/RES_hhdet_fec!P71)</f>
        <v>0.66171931423321295</v>
      </c>
      <c r="Q71" s="112">
        <f>IF(RES_hhdet_tes!Q71=0,"",RES_hhdet_tes!Q71/RES_hhdet_fec!Q71)</f>
        <v>0.66382088348053292</v>
      </c>
      <c r="R71" s="112">
        <f>IF(RES_hhdet_tes!R71=0,"",RES_hhdet_tes!R71/RES_hhdet_fec!R71)</f>
        <v>0.68064209262327546</v>
      </c>
      <c r="S71" s="112">
        <f>IF(RES_hhdet_tes!S71=0,"",RES_hhdet_tes!S71/RES_hhdet_fec!S71)</f>
        <v>0.69809037457392886</v>
      </c>
      <c r="T71" s="112">
        <f>IF(RES_hhdet_tes!T71=0,"",RES_hhdet_tes!T71/RES_hhdet_fec!T71)</f>
        <v>0.71149022373830451</v>
      </c>
      <c r="U71" s="112">
        <f>IF(RES_hhdet_tes!U71=0,"",RES_hhdet_tes!U71/RES_hhdet_fec!U71)</f>
        <v>0.72171764728934973</v>
      </c>
      <c r="V71" s="112">
        <f>IF(RES_hhdet_tes!V71=0,"",RES_hhdet_tes!V71/RES_hhdet_fec!V71)</f>
        <v>0.72652885897587616</v>
      </c>
      <c r="W71" s="112">
        <f>IF(RES_hhdet_tes!W71=0,"",RES_hhdet_tes!W71/RES_hhdet_fec!W71)</f>
        <v>0.73329956722655365</v>
      </c>
      <c r="X71" s="112">
        <f>IF(RES_hhdet_tes!X71=0,"",RES_hhdet_tes!X71/RES_hhdet_fec!X71)</f>
        <v>0.74138512330364514</v>
      </c>
      <c r="Y71" s="112">
        <f>IF(RES_hhdet_tes!Y71=0,"",RES_hhdet_tes!Y71/RES_hhdet_fec!Y71)</f>
        <v>0.748532719744612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0.66004770076808839</v>
      </c>
      <c r="C73" s="112">
        <f>IF(RES_hhdet_tes!C73=0,"",RES_hhdet_tes!C73/RES_hhdet_fec!C73)</f>
        <v>0.66342770505050019</v>
      </c>
      <c r="D73" s="112">
        <f>IF(RES_hhdet_tes!D73=0,"",RES_hhdet_tes!D73/RES_hhdet_fec!D73)</f>
        <v>0.66806878144490456</v>
      </c>
      <c r="E73" s="112">
        <f>IF(RES_hhdet_tes!E73=0,"",RES_hhdet_tes!E73/RES_hhdet_fec!E73)</f>
        <v>0.67217870706204341</v>
      </c>
      <c r="F73" s="112">
        <f>IF(RES_hhdet_tes!F73=0,"",RES_hhdet_tes!F73/RES_hhdet_fec!F73)</f>
        <v>0.67597191727269867</v>
      </c>
      <c r="G73" s="112">
        <f>IF(RES_hhdet_tes!G73=0,"",RES_hhdet_tes!G73/RES_hhdet_fec!G73)</f>
        <v>0.67914428743196753</v>
      </c>
      <c r="H73" s="112">
        <f>IF(RES_hhdet_tes!H73=0,"",RES_hhdet_tes!H73/RES_hhdet_fec!H73)</f>
        <v>0.68244934670622492</v>
      </c>
      <c r="I73" s="112">
        <f>IF(RES_hhdet_tes!I73=0,"",RES_hhdet_tes!I73/RES_hhdet_fec!I73)</f>
        <v>0.68417312393070839</v>
      </c>
      <c r="J73" s="112">
        <f>IF(RES_hhdet_tes!J73=0,"",RES_hhdet_tes!J73/RES_hhdet_fec!J73)</f>
        <v>0.6852885843996358</v>
      </c>
      <c r="K73" s="112">
        <f>IF(RES_hhdet_tes!K73=0,"",RES_hhdet_tes!K73/RES_hhdet_fec!K73)</f>
        <v>0.68673050509380695</v>
      </c>
      <c r="L73" s="112">
        <f>IF(RES_hhdet_tes!L73=0,"",RES_hhdet_tes!L73/RES_hhdet_fec!L73)</f>
        <v>0.68874056621538648</v>
      </c>
      <c r="M73" s="112">
        <f>IF(RES_hhdet_tes!M73=0,"",RES_hhdet_tes!M73/RES_hhdet_fec!M73)</f>
        <v>0.69099609361629621</v>
      </c>
      <c r="N73" s="112">
        <f>IF(RES_hhdet_tes!N73=0,"",RES_hhdet_tes!N73/RES_hhdet_fec!N73)</f>
        <v>0.69387970471833815</v>
      </c>
      <c r="O73" s="112">
        <f>IF(RES_hhdet_tes!O73=0,"",RES_hhdet_tes!O73/RES_hhdet_fec!O73)</f>
        <v>0.69802972036768063</v>
      </c>
      <c r="P73" s="112">
        <f>IF(RES_hhdet_tes!P73=0,"",RES_hhdet_tes!P73/RES_hhdet_fec!P73)</f>
        <v>0.70428854196429858</v>
      </c>
      <c r="Q73" s="112">
        <f>IF(RES_hhdet_tes!Q73=0,"",RES_hhdet_tes!Q73/RES_hhdet_fec!Q73)</f>
        <v>0.7153892516863084</v>
      </c>
      <c r="R73" s="112">
        <f>IF(RES_hhdet_tes!R73=0,"",RES_hhdet_tes!R73/RES_hhdet_fec!R73)</f>
        <v>0.72715413646095117</v>
      </c>
      <c r="S73" s="112">
        <f>IF(RES_hhdet_tes!S73=0,"",RES_hhdet_tes!S73/RES_hhdet_fec!S73)</f>
        <v>0.73675580648540862</v>
      </c>
      <c r="T73" s="112">
        <f>IF(RES_hhdet_tes!T73=0,"",RES_hhdet_tes!T73/RES_hhdet_fec!T73)</f>
        <v>0.74312520273751703</v>
      </c>
      <c r="U73" s="112">
        <f>IF(RES_hhdet_tes!U73=0,"",RES_hhdet_tes!U73/RES_hhdet_fec!U73)</f>
        <v>0.74853966632132851</v>
      </c>
      <c r="V73" s="112">
        <f>IF(RES_hhdet_tes!V73=0,"",RES_hhdet_tes!V73/RES_hhdet_fec!V73)</f>
        <v>0.75486946804063959</v>
      </c>
      <c r="W73" s="112">
        <f>IF(RES_hhdet_tes!W73=0,"",RES_hhdet_tes!W73/RES_hhdet_fec!W73)</f>
        <v>0.75732981576307079</v>
      </c>
      <c r="X73" s="112">
        <f>IF(RES_hhdet_tes!X73=0,"",RES_hhdet_tes!X73/RES_hhdet_fec!X73)</f>
        <v>0.77037696390083654</v>
      </c>
      <c r="Y73" s="112">
        <f>IF(RES_hhdet_tes!Y73=0,"",RES_hhdet_tes!Y73/RES_hhdet_fec!Y73)</f>
        <v>0.78601494805586047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0.85211096583994539</v>
      </c>
      <c r="C74" s="113">
        <f>IF(RES_hhdet_tes!C74=0,"",RES_hhdet_tes!C74/RES_hhdet_fec!C74)</f>
        <v>0.85740848867029229</v>
      </c>
      <c r="D74" s="113">
        <f>IF(RES_hhdet_tes!D74=0,"",RES_hhdet_tes!D74/RES_hhdet_fec!D74)</f>
        <v>0.84520996727866082</v>
      </c>
      <c r="E74" s="113">
        <f>IF(RES_hhdet_tes!E74=0,"",RES_hhdet_tes!E74/RES_hhdet_fec!E74)</f>
        <v>0.81758479337821888</v>
      </c>
      <c r="F74" s="113">
        <f>IF(RES_hhdet_tes!F74=0,"",RES_hhdet_tes!F74/RES_hhdet_fec!F74)</f>
        <v>0.8122586228042814</v>
      </c>
      <c r="G74" s="113">
        <f>IF(RES_hhdet_tes!G74=0,"",RES_hhdet_tes!G74/RES_hhdet_fec!G74)</f>
        <v>0.83388973513332587</v>
      </c>
      <c r="H74" s="113">
        <f>IF(RES_hhdet_tes!H74=0,"",RES_hhdet_tes!H74/RES_hhdet_fec!H74)</f>
        <v>0.83225291155504377</v>
      </c>
      <c r="I74" s="113">
        <f>IF(RES_hhdet_tes!I74=0,"",RES_hhdet_tes!I74/RES_hhdet_fec!I74)</f>
        <v>0.85860371907876243</v>
      </c>
      <c r="J74" s="113">
        <f>IF(RES_hhdet_tes!J74=0,"",RES_hhdet_tes!J74/RES_hhdet_fec!J74)</f>
        <v>0.85739886084245531</v>
      </c>
      <c r="K74" s="113">
        <f>IF(RES_hhdet_tes!K74=0,"",RES_hhdet_tes!K74/RES_hhdet_fec!K74)</f>
        <v>0.86296942382454389</v>
      </c>
      <c r="L74" s="113">
        <f>IF(RES_hhdet_tes!L74=0,"",RES_hhdet_tes!L74/RES_hhdet_fec!L74)</f>
        <v>0.86832924725373695</v>
      </c>
      <c r="M74" s="113">
        <f>IF(RES_hhdet_tes!M74=0,"",RES_hhdet_tes!M74/RES_hhdet_fec!M74)</f>
        <v>0.86590267122115205</v>
      </c>
      <c r="N74" s="113">
        <f>IF(RES_hhdet_tes!N74=0,"",RES_hhdet_tes!N74/RES_hhdet_fec!N74)</f>
        <v>0.87038256594948926</v>
      </c>
      <c r="O74" s="113">
        <f>IF(RES_hhdet_tes!O74=0,"",RES_hhdet_tes!O74/RES_hhdet_fec!O74)</f>
        <v>0.87207882287006688</v>
      </c>
      <c r="P74" s="113">
        <f>IF(RES_hhdet_tes!P74=0,"",RES_hhdet_tes!P74/RES_hhdet_fec!P74)</f>
        <v>0.86844554546095754</v>
      </c>
      <c r="Q74" s="113">
        <f>IF(RES_hhdet_tes!Q74=0,"",RES_hhdet_tes!Q74/RES_hhdet_fec!Q74)</f>
        <v>0.87456712680638637</v>
      </c>
      <c r="R74" s="113">
        <f>IF(RES_hhdet_tes!R74=0,"",RES_hhdet_tes!R74/RES_hhdet_fec!R74)</f>
        <v>0.88187367073051537</v>
      </c>
      <c r="S74" s="113">
        <f>IF(RES_hhdet_tes!S74=0,"",RES_hhdet_tes!S74/RES_hhdet_fec!S74)</f>
        <v>0.88718551894687059</v>
      </c>
      <c r="T74" s="113">
        <f>IF(RES_hhdet_tes!T74=0,"",RES_hhdet_tes!T74/RES_hhdet_fec!T74)</f>
        <v>0.88898622849922426</v>
      </c>
      <c r="U74" s="113">
        <f>IF(RES_hhdet_tes!U74=0,"",RES_hhdet_tes!U74/RES_hhdet_fec!U74)</f>
        <v>0.89843105608355245</v>
      </c>
      <c r="V74" s="113">
        <f>IF(RES_hhdet_tes!V74=0,"",RES_hhdet_tes!V74/RES_hhdet_fec!V74)</f>
        <v>0.88789592735549705</v>
      </c>
      <c r="W74" s="113">
        <f>IF(RES_hhdet_tes!W74=0,"",RES_hhdet_tes!W74/RES_hhdet_fec!W74)</f>
        <v>0.87286825375599697</v>
      </c>
      <c r="X74" s="113">
        <f>IF(RES_hhdet_tes!X74=0,"",RES_hhdet_tes!X74/RES_hhdet_fec!X74)</f>
        <v>0.86417359865553911</v>
      </c>
      <c r="Y74" s="113">
        <f>IF(RES_hhdet_tes!Y74=0,"",RES_hhdet_tes!Y74/RES_hhdet_fec!Y74)</f>
        <v>0.85548719424664643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0.66004770076808839</v>
      </c>
      <c r="C75" s="111">
        <f>IF(RES_hhdet_tes!C75=0,"",RES_hhdet_tes!C75/RES_hhdet_fec!C75)</f>
        <v>0.6640773312039604</v>
      </c>
      <c r="D75" s="111">
        <f>IF(RES_hhdet_tes!D75=0,"",RES_hhdet_tes!D75/RES_hhdet_fec!D75)</f>
        <v>0.66894727326292414</v>
      </c>
      <c r="E75" s="111">
        <f>IF(RES_hhdet_tes!E75=0,"",RES_hhdet_tes!E75/RES_hhdet_fec!E75)</f>
        <v>0.67314254442666011</v>
      </c>
      <c r="F75" s="111">
        <f>IF(RES_hhdet_tes!F75=0,"",RES_hhdet_tes!F75/RES_hhdet_fec!F75)</f>
        <v>0.67650803488656752</v>
      </c>
      <c r="G75" s="111">
        <f>IF(RES_hhdet_tes!G75=0,"",RES_hhdet_tes!G75/RES_hhdet_fec!G75)</f>
        <v>0.67943310171853288</v>
      </c>
      <c r="H75" s="111">
        <f>IF(RES_hhdet_tes!H75=0,"",RES_hhdet_tes!H75/RES_hhdet_fec!H75)</f>
        <v>0.68237053577969797</v>
      </c>
      <c r="I75" s="111">
        <f>IF(RES_hhdet_tes!I75=0,"",RES_hhdet_tes!I75/RES_hhdet_fec!I75)</f>
        <v>0.68407079601023368</v>
      </c>
      <c r="J75" s="111">
        <f>IF(RES_hhdet_tes!J75=0,"",RES_hhdet_tes!J75/RES_hhdet_fec!J75)</f>
        <v>0.6851883734827191</v>
      </c>
      <c r="K75" s="111">
        <f>IF(RES_hhdet_tes!K75=0,"",RES_hhdet_tes!K75/RES_hhdet_fec!K75)</f>
        <v>0.68770210878212057</v>
      </c>
      <c r="L75" s="111">
        <f>IF(RES_hhdet_tes!L75=0,"",RES_hhdet_tes!L75/RES_hhdet_fec!L75)</f>
        <v>0.68959811651805725</v>
      </c>
      <c r="M75" s="111">
        <f>IF(RES_hhdet_tes!M75=0,"",RES_hhdet_tes!M75/RES_hhdet_fec!M75)</f>
        <v>0.69209298989340462</v>
      </c>
      <c r="N75" s="111">
        <f>IF(RES_hhdet_tes!N75=0,"",RES_hhdet_tes!N75/RES_hhdet_fec!N75)</f>
        <v>0.69510453555732143</v>
      </c>
      <c r="O75" s="111">
        <f>IF(RES_hhdet_tes!O75=0,"",RES_hhdet_tes!O75/RES_hhdet_fec!O75)</f>
        <v>0.69842342159490201</v>
      </c>
      <c r="P75" s="111">
        <f>IF(RES_hhdet_tes!P75=0,"",RES_hhdet_tes!P75/RES_hhdet_fec!P75)</f>
        <v>0.70390809632308171</v>
      </c>
      <c r="Q75" s="111">
        <f>IF(RES_hhdet_tes!Q75=0,"",RES_hhdet_tes!Q75/RES_hhdet_fec!Q75)</f>
        <v>0.71261806833185881</v>
      </c>
      <c r="R75" s="111">
        <f>IF(RES_hhdet_tes!R75=0,"",RES_hhdet_tes!R75/RES_hhdet_fec!R75)</f>
        <v>0.72482717133235242</v>
      </c>
      <c r="S75" s="111">
        <f>IF(RES_hhdet_tes!S75=0,"",RES_hhdet_tes!S75/RES_hhdet_fec!S75)</f>
        <v>0.73647430372595701</v>
      </c>
      <c r="T75" s="111">
        <f>IF(RES_hhdet_tes!T75=0,"",RES_hhdet_tes!T75/RES_hhdet_fec!T75)</f>
        <v>0.74301575303561695</v>
      </c>
      <c r="U75" s="111">
        <f>IF(RES_hhdet_tes!U75=0,"",RES_hhdet_tes!U75/RES_hhdet_fec!U75)</f>
        <v>0.74965458469820612</v>
      </c>
      <c r="V75" s="111">
        <f>IF(RES_hhdet_tes!V75=0,"",RES_hhdet_tes!V75/RES_hhdet_fec!V75)</f>
        <v>0.75584333789786973</v>
      </c>
      <c r="W75" s="111">
        <f>IF(RES_hhdet_tes!W75=0,"",RES_hhdet_tes!W75/RES_hhdet_fec!W75)</f>
        <v>0.75831037144523372</v>
      </c>
      <c r="X75" s="111">
        <f>IF(RES_hhdet_tes!X75=0,"",RES_hhdet_tes!X75/RES_hhdet_fec!X75)</f>
        <v>0.76646218981019798</v>
      </c>
      <c r="Y75" s="111">
        <f>IF(RES_hhdet_tes!Y75=0,"",RES_hhdet_tes!Y75/RES_hhdet_fec!Y75)</f>
        <v>0.77844157685621673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0.61115915746804605</v>
      </c>
      <c r="C77" s="124">
        <f>IF(RES_hhdet_tes!C77=0,"",RES_hhdet_tes!C77/RES_hhdet_fec!C77)</f>
        <v>0.61275026463431836</v>
      </c>
      <c r="D77" s="124">
        <f>IF(RES_hhdet_tes!D77=0,"",RES_hhdet_tes!D77/RES_hhdet_fec!D77)</f>
        <v>0.61341627453533698</v>
      </c>
      <c r="E77" s="124">
        <f>IF(RES_hhdet_tes!E77=0,"",RES_hhdet_tes!E77/RES_hhdet_fec!E77)</f>
        <v>0.61596221353198832</v>
      </c>
      <c r="F77" s="124">
        <f>IF(RES_hhdet_tes!F77=0,"",RES_hhdet_tes!F77/RES_hhdet_fec!F77)</f>
        <v>0.61671859326119016</v>
      </c>
      <c r="G77" s="124">
        <f>IF(RES_hhdet_tes!G77=0,"",RES_hhdet_tes!G77/RES_hhdet_fec!G77)</f>
        <v>0.61754827622702668</v>
      </c>
      <c r="H77" s="124">
        <f>IF(RES_hhdet_tes!H77=0,"",RES_hhdet_tes!H77/RES_hhdet_fec!H77)</f>
        <v>0.6187197466778902</v>
      </c>
      <c r="I77" s="124">
        <f>IF(RES_hhdet_tes!I77=0,"",RES_hhdet_tes!I77/RES_hhdet_fec!I77)</f>
        <v>0.61965572438874805</v>
      </c>
      <c r="J77" s="124">
        <f>IF(RES_hhdet_tes!J77=0,"",RES_hhdet_tes!J77/RES_hhdet_fec!J77)</f>
        <v>0.61998498114722977</v>
      </c>
      <c r="K77" s="124">
        <f>IF(RES_hhdet_tes!K77=0,"",RES_hhdet_tes!K77/RES_hhdet_fec!K77)</f>
        <v>0.61978465957772599</v>
      </c>
      <c r="L77" s="124">
        <f>IF(RES_hhdet_tes!L77=0,"",RES_hhdet_tes!L77/RES_hhdet_fec!L77)</f>
        <v>0.62034532344574789</v>
      </c>
      <c r="M77" s="124">
        <f>IF(RES_hhdet_tes!M77=0,"",RES_hhdet_tes!M77/RES_hhdet_fec!M77)</f>
        <v>0.62103274795074037</v>
      </c>
      <c r="N77" s="124">
        <f>IF(RES_hhdet_tes!N77=0,"",RES_hhdet_tes!N77/RES_hhdet_fec!N77)</f>
        <v>0.62080609853911872</v>
      </c>
      <c r="O77" s="124">
        <f>IF(RES_hhdet_tes!O77=0,"",RES_hhdet_tes!O77/RES_hhdet_fec!O77)</f>
        <v>0.62072025535093522</v>
      </c>
      <c r="P77" s="124">
        <f>IF(RES_hhdet_tes!P77=0,"",RES_hhdet_tes!P77/RES_hhdet_fec!P77)</f>
        <v>0.62144928585191217</v>
      </c>
      <c r="Q77" s="124">
        <f>IF(RES_hhdet_tes!Q77=0,"",RES_hhdet_tes!Q77/RES_hhdet_fec!Q77)</f>
        <v>0.62496092476492948</v>
      </c>
      <c r="R77" s="124">
        <f>IF(RES_hhdet_tes!R77=0,"",RES_hhdet_tes!R77/RES_hhdet_fec!R77)</f>
        <v>0.63388472082653091</v>
      </c>
      <c r="S77" s="124">
        <f>IF(RES_hhdet_tes!S77=0,"",RES_hhdet_tes!S77/RES_hhdet_fec!S77)</f>
        <v>0.64685765983379961</v>
      </c>
      <c r="T77" s="124">
        <f>IF(RES_hhdet_tes!T77=0,"",RES_hhdet_tes!T77/RES_hhdet_fec!T77)</f>
        <v>0.65737407074345022</v>
      </c>
      <c r="U77" s="124">
        <f>IF(RES_hhdet_tes!U77=0,"",RES_hhdet_tes!U77/RES_hhdet_fec!U77)</f>
        <v>0.66463632675125484</v>
      </c>
      <c r="V77" s="124">
        <f>IF(RES_hhdet_tes!V77=0,"",RES_hhdet_tes!V77/RES_hhdet_fec!V77)</f>
        <v>0.66944705963707296</v>
      </c>
      <c r="W77" s="124">
        <f>IF(RES_hhdet_tes!W77=0,"",RES_hhdet_tes!W77/RES_hhdet_fec!W77)</f>
        <v>0.68143515121079146</v>
      </c>
      <c r="X77" s="124">
        <f>IF(RES_hhdet_tes!X77=0,"",RES_hhdet_tes!X77/RES_hhdet_fec!X77)</f>
        <v>0.68507498287179402</v>
      </c>
      <c r="Y77" s="124">
        <f>IF(RES_hhdet_tes!Y77=0,"",RES_hhdet_tes!Y77/RES_hhdet_fec!Y77)</f>
        <v>0.68594217256943779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0.60664977282720833</v>
      </c>
      <c r="C78" s="111">
        <f>IF(RES_hhdet_tes!C78=0,"",RES_hhdet_tes!C78/RES_hhdet_fec!C78)</f>
        <v>0.60784332954093911</v>
      </c>
      <c r="D78" s="111">
        <f>IF(RES_hhdet_tes!D78=0,"",RES_hhdet_tes!D78/RES_hhdet_fec!D78)</f>
        <v>0.60946430547880659</v>
      </c>
      <c r="E78" s="111">
        <f>IF(RES_hhdet_tes!E78=0,"",RES_hhdet_tes!E78/RES_hhdet_fec!E78)</f>
        <v>0.6108065192284472</v>
      </c>
      <c r="F78" s="111">
        <f>IF(RES_hhdet_tes!F78=0,"",RES_hhdet_tes!F78/RES_hhdet_fec!F78)</f>
        <v>0.61197083455916401</v>
      </c>
      <c r="G78" s="111">
        <f>IF(RES_hhdet_tes!G78=0,"",RES_hhdet_tes!G78/RES_hhdet_fec!G78)</f>
        <v>0.61292702810267619</v>
      </c>
      <c r="H78" s="111">
        <f>IF(RES_hhdet_tes!H78=0,"",RES_hhdet_tes!H78/RES_hhdet_fec!H78)</f>
        <v>0.61392158283201959</v>
      </c>
      <c r="I78" s="111">
        <f>IF(RES_hhdet_tes!I78=0,"",RES_hhdet_tes!I78/RES_hhdet_fec!I78)</f>
        <v>0.61444389588153381</v>
      </c>
      <c r="J78" s="111">
        <f>IF(RES_hhdet_tes!J78=0,"",RES_hhdet_tes!J78/RES_hhdet_fec!J78)</f>
        <v>0.61480312287839423</v>
      </c>
      <c r="K78" s="111">
        <f>IF(RES_hhdet_tes!K78=0,"",RES_hhdet_tes!K78/RES_hhdet_fec!K78)</f>
        <v>0.61527132230619852</v>
      </c>
      <c r="L78" s="111">
        <f>IF(RES_hhdet_tes!L78=0,"",RES_hhdet_tes!L78/RES_hhdet_fec!L78)</f>
        <v>0.61576097131650587</v>
      </c>
      <c r="M78" s="111">
        <f>IF(RES_hhdet_tes!M78=0,"",RES_hhdet_tes!M78/RES_hhdet_fec!M78)</f>
        <v>0.61617063541085515</v>
      </c>
      <c r="N78" s="111">
        <f>IF(RES_hhdet_tes!N78=0,"",RES_hhdet_tes!N78/RES_hhdet_fec!N78)</f>
        <v>0.61649941844792988</v>
      </c>
      <c r="O78" s="111">
        <f>IF(RES_hhdet_tes!O78=0,"",RES_hhdet_tes!O78/RES_hhdet_fec!O78)</f>
        <v>0.61673007001847269</v>
      </c>
      <c r="P78" s="111">
        <f>IF(RES_hhdet_tes!P78=0,"",RES_hhdet_tes!P78/RES_hhdet_fec!P78)</f>
        <v>0.61690928952537849</v>
      </c>
      <c r="Q78" s="111">
        <f>IF(RES_hhdet_tes!Q78=0,"",RES_hhdet_tes!Q78/RES_hhdet_fec!Q78)</f>
        <v>0.61727738325510773</v>
      </c>
      <c r="R78" s="111">
        <f>IF(RES_hhdet_tes!R78=0,"",RES_hhdet_tes!R78/RES_hhdet_fec!R78)</f>
        <v>0.61818819838768224</v>
      </c>
      <c r="S78" s="111">
        <f>IF(RES_hhdet_tes!S78=0,"",RES_hhdet_tes!S78/RES_hhdet_fec!S78)</f>
        <v>0.61976659504145404</v>
      </c>
      <c r="T78" s="111">
        <f>IF(RES_hhdet_tes!T78=0,"",RES_hhdet_tes!T78/RES_hhdet_fec!T78)</f>
        <v>0.62199978830321312</v>
      </c>
      <c r="U78" s="111">
        <f>IF(RES_hhdet_tes!U78=0,"",RES_hhdet_tes!U78/RES_hhdet_fec!U78)</f>
        <v>0.62456242434293618</v>
      </c>
      <c r="V78" s="111">
        <f>IF(RES_hhdet_tes!V78=0,"",RES_hhdet_tes!V78/RES_hhdet_fec!V78)</f>
        <v>0.6272816878166193</v>
      </c>
      <c r="W78" s="111">
        <f>IF(RES_hhdet_tes!W78=0,"",RES_hhdet_tes!W78/RES_hhdet_fec!W78)</f>
        <v>0.62959192506817552</v>
      </c>
      <c r="X78" s="111">
        <f>IF(RES_hhdet_tes!X78=0,"",RES_hhdet_tes!X78/RES_hhdet_fec!X78)</f>
        <v>0.63210098553123906</v>
      </c>
      <c r="Y78" s="111">
        <f>IF(RES_hhdet_tes!Y78=0,"",RES_hhdet_tes!Y78/RES_hhdet_fec!Y78)</f>
        <v>0.63481709952746823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0.7556935991822058</v>
      </c>
      <c r="C79" s="45">
        <f>IF(RES_hhdet_tes!C79=0,"",RES_hhdet_tes!C79/RES_hhdet_fec!C79)</f>
        <v>0.75796494494100464</v>
      </c>
      <c r="D79" s="45">
        <f>IF(RES_hhdet_tes!D79=0,"",RES_hhdet_tes!D79/RES_hhdet_fec!D79)</f>
        <v>0.76112274081331321</v>
      </c>
      <c r="E79" s="45">
        <f>IF(RES_hhdet_tes!E79=0,"",RES_hhdet_tes!E79/RES_hhdet_fec!E79)</f>
        <v>0.76402099379729493</v>
      </c>
      <c r="F79" s="45">
        <f>IF(RES_hhdet_tes!F79=0,"",RES_hhdet_tes!F79/RES_hhdet_fec!F79)</f>
        <v>0.7667265071121131</v>
      </c>
      <c r="G79" s="45">
        <f>IF(RES_hhdet_tes!G79=0,"",RES_hhdet_tes!G79/RES_hhdet_fec!G79)</f>
        <v>0.76904631367449827</v>
      </c>
      <c r="H79" s="45">
        <f>IF(RES_hhdet_tes!H79=0,"",RES_hhdet_tes!H79/RES_hhdet_fec!H79)</f>
        <v>0.77155976216527944</v>
      </c>
      <c r="I79" s="45">
        <f>IF(RES_hhdet_tes!I79=0,"",RES_hhdet_tes!I79/RES_hhdet_fec!I79)</f>
        <v>0.77303284188700128</v>
      </c>
      <c r="J79" s="45">
        <f>IF(RES_hhdet_tes!J79=0,"",RES_hhdet_tes!J79/RES_hhdet_fec!J79)</f>
        <v>0.77423268258626832</v>
      </c>
      <c r="K79" s="45">
        <f>IF(RES_hhdet_tes!K79=0,"",RES_hhdet_tes!K79/RES_hhdet_fec!K79)</f>
        <v>0.77605777411806753</v>
      </c>
      <c r="L79" s="45">
        <f>IF(RES_hhdet_tes!L79=0,"",RES_hhdet_tes!L79/RES_hhdet_fec!L79)</f>
        <v>0.77800325818042326</v>
      </c>
      <c r="M79" s="45">
        <f>IF(RES_hhdet_tes!M79=0,"",RES_hhdet_tes!M79/RES_hhdet_fec!M79)</f>
        <v>0.78003253380185145</v>
      </c>
      <c r="N79" s="45">
        <f>IF(RES_hhdet_tes!N79=0,"",RES_hhdet_tes!N79/RES_hhdet_fec!N79)</f>
        <v>0.78170856896612195</v>
      </c>
      <c r="O79" s="45">
        <f>IF(RES_hhdet_tes!O79=0,"",RES_hhdet_tes!O79/RES_hhdet_fec!O79)</f>
        <v>0.78286817601118075</v>
      </c>
      <c r="P79" s="45">
        <f>IF(RES_hhdet_tes!P79=0,"",RES_hhdet_tes!P79/RES_hhdet_fec!P79)</f>
        <v>0.78671598119897823</v>
      </c>
      <c r="Q79" s="45">
        <f>IF(RES_hhdet_tes!Q79=0,"",RES_hhdet_tes!Q79/RES_hhdet_fec!Q79)</f>
        <v>0.79949367651040959</v>
      </c>
      <c r="R79" s="45">
        <f>IF(RES_hhdet_tes!R79=0,"",RES_hhdet_tes!R79/RES_hhdet_fec!R79)</f>
        <v>0.81385727573389421</v>
      </c>
      <c r="S79" s="45">
        <f>IF(RES_hhdet_tes!S79=0,"",RES_hhdet_tes!S79/RES_hhdet_fec!S79)</f>
        <v>0.82561681528432274</v>
      </c>
      <c r="T79" s="45">
        <f>IF(RES_hhdet_tes!T79=0,"",RES_hhdet_tes!T79/RES_hhdet_fec!T79)</f>
        <v>0.83383746836150341</v>
      </c>
      <c r="U79" s="45">
        <f>IF(RES_hhdet_tes!U79=0,"",RES_hhdet_tes!U79/RES_hhdet_fec!U79)</f>
        <v>0.84027802125387918</v>
      </c>
      <c r="V79" s="45">
        <f>IF(RES_hhdet_tes!V79=0,"",RES_hhdet_tes!V79/RES_hhdet_fec!V79)</f>
        <v>0.84617051874895266</v>
      </c>
      <c r="W79" s="45">
        <f>IF(RES_hhdet_tes!W79=0,"",RES_hhdet_tes!W79/RES_hhdet_fec!W79)</f>
        <v>0.85493917936332142</v>
      </c>
      <c r="X79" s="45">
        <f>IF(RES_hhdet_tes!X79=0,"",RES_hhdet_tes!X79/RES_hhdet_fec!X79)</f>
        <v>0.86411652556404128</v>
      </c>
      <c r="Y79" s="45">
        <f>IF(RES_hhdet_tes!Y79=0,"",RES_hhdet_tes!Y79/RES_hhdet_fec!Y79)</f>
        <v>0.87603241376411445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0.47930845364596669</v>
      </c>
      <c r="C81" s="119">
        <f>IF(RES_hhdet_tes!C81=0,"",RES_hhdet_tes!C81/RES_hhdet_fec!C81)</f>
        <v>0.48559756381646757</v>
      </c>
      <c r="D81" s="119">
        <f>IF(RES_hhdet_tes!D81=0,"",RES_hhdet_tes!D81/RES_hhdet_fec!D81)</f>
        <v>0.49879037207793486</v>
      </c>
      <c r="E81" s="119">
        <f>IF(RES_hhdet_tes!E81=0,"",RES_hhdet_tes!E81/RES_hhdet_fec!E81)</f>
        <v>0.50907849936057825</v>
      </c>
      <c r="F81" s="119">
        <f>IF(RES_hhdet_tes!F81=0,"",RES_hhdet_tes!F81/RES_hhdet_fec!F81)</f>
        <v>0.51918475525771457</v>
      </c>
      <c r="G81" s="119">
        <f>IF(RES_hhdet_tes!G81=0,"",RES_hhdet_tes!G81/RES_hhdet_fec!G81)</f>
        <v>0.53510781457137202</v>
      </c>
      <c r="H81" s="119">
        <f>IF(RES_hhdet_tes!H81=0,"",RES_hhdet_tes!H81/RES_hhdet_fec!H81)</f>
        <v>0.55851170018198348</v>
      </c>
      <c r="I81" s="119">
        <f>IF(RES_hhdet_tes!I81=0,"",RES_hhdet_tes!I81/RES_hhdet_fec!I81)</f>
        <v>0.5754400935101176</v>
      </c>
      <c r="J81" s="119">
        <f>IF(RES_hhdet_tes!J81=0,"",RES_hhdet_tes!J81/RES_hhdet_fec!J81)</f>
        <v>0.59111336292520078</v>
      </c>
      <c r="K81" s="119">
        <f>IF(RES_hhdet_tes!K81=0,"",RES_hhdet_tes!K81/RES_hhdet_fec!K81)</f>
        <v>0.60843231377941631</v>
      </c>
      <c r="L81" s="119">
        <f>IF(RES_hhdet_tes!L81=0,"",RES_hhdet_tes!L81/RES_hhdet_fec!L81)</f>
        <v>0.62700547060614165</v>
      </c>
      <c r="M81" s="119">
        <f>IF(RES_hhdet_tes!M81=0,"",RES_hhdet_tes!M81/RES_hhdet_fec!M81)</f>
        <v>0.64604385153590826</v>
      </c>
      <c r="N81" s="119">
        <f>IF(RES_hhdet_tes!N81=0,"",RES_hhdet_tes!N81/RES_hhdet_fec!N81)</f>
        <v>0.67298994190742523</v>
      </c>
      <c r="O81" s="119">
        <f>IF(RES_hhdet_tes!O81=0,"",RES_hhdet_tes!O81/RES_hhdet_fec!O81)</f>
        <v>0.68904162104535238</v>
      </c>
      <c r="P81" s="119">
        <f>IF(RES_hhdet_tes!P81=0,"",RES_hhdet_tes!P81/RES_hhdet_fec!P81)</f>
        <v>0.68632132025281489</v>
      </c>
      <c r="Q81" s="119">
        <f>IF(RES_hhdet_tes!Q81=0,"",RES_hhdet_tes!Q81/RES_hhdet_fec!Q81)</f>
        <v>0.70260000274404122</v>
      </c>
      <c r="R81" s="119">
        <f>IF(RES_hhdet_tes!R81=0,"",RES_hhdet_tes!R81/RES_hhdet_fec!R81)</f>
        <v>0.70114588286625934</v>
      </c>
      <c r="S81" s="119">
        <f>IF(RES_hhdet_tes!S81=0,"",RES_hhdet_tes!S81/RES_hhdet_fec!S81)</f>
        <v>0.71790089819844571</v>
      </c>
      <c r="T81" s="119">
        <f>IF(RES_hhdet_tes!T81=0,"",RES_hhdet_tes!T81/RES_hhdet_fec!T81)</f>
        <v>0.72269962335206361</v>
      </c>
      <c r="U81" s="119">
        <f>IF(RES_hhdet_tes!U81=0,"",RES_hhdet_tes!U81/RES_hhdet_fec!U81)</f>
        <v>0.74047511380006714</v>
      </c>
      <c r="V81" s="119">
        <f>IF(RES_hhdet_tes!V81=0,"",RES_hhdet_tes!V81/RES_hhdet_fec!V81)</f>
        <v>0.73840294278689422</v>
      </c>
      <c r="W81" s="119">
        <f>IF(RES_hhdet_tes!W81=0,"",RES_hhdet_tes!W81/RES_hhdet_fec!W81)</f>
        <v>0.75557446010622265</v>
      </c>
      <c r="X81" s="119">
        <f>IF(RES_hhdet_tes!X81=0,"",RES_hhdet_tes!X81/RES_hhdet_fec!X81)</f>
        <v>0.77832337982653987</v>
      </c>
      <c r="Y81" s="119">
        <f>IF(RES_hhdet_tes!Y81=0,"",RES_hhdet_tes!Y81/RES_hhdet_fec!Y81)</f>
        <v>0.77965733352072752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0.45894156399386243</v>
      </c>
      <c r="C82" s="124">
        <f>IF(RES_hhdet_tes!C82=0,"",RES_hhdet_tes!C82/RES_hhdet_fec!C82)</f>
        <v>0.46793095657451944</v>
      </c>
      <c r="D82" s="124">
        <f>IF(RES_hhdet_tes!D82=0,"",RES_hhdet_tes!D82/RES_hhdet_fec!D82)</f>
        <v>0.47741507542097084</v>
      </c>
      <c r="E82" s="124">
        <f>IF(RES_hhdet_tes!E82=0,"",RES_hhdet_tes!E82/RES_hhdet_fec!E82)</f>
        <v>0.48598651996182474</v>
      </c>
      <c r="F82" s="124">
        <f>IF(RES_hhdet_tes!F82=0,"",RES_hhdet_tes!F82/RES_hhdet_fec!F82)</f>
        <v>0.49732687839391038</v>
      </c>
      <c r="G82" s="124">
        <f>IF(RES_hhdet_tes!G82=0,"",RES_hhdet_tes!G82/RES_hhdet_fec!G82)</f>
        <v>0.51706245263456996</v>
      </c>
      <c r="H82" s="124">
        <f>IF(RES_hhdet_tes!H82=0,"",RES_hhdet_tes!H82/RES_hhdet_fec!H82)</f>
        <v>0.53698453152568004</v>
      </c>
      <c r="I82" s="124">
        <f>IF(RES_hhdet_tes!I82=0,"",RES_hhdet_tes!I82/RES_hhdet_fec!I82)</f>
        <v>0.55621560413673665</v>
      </c>
      <c r="J82" s="124">
        <f>IF(RES_hhdet_tes!J82=0,"",RES_hhdet_tes!J82/RES_hhdet_fec!J82)</f>
        <v>0.57029699150195801</v>
      </c>
      <c r="K82" s="124">
        <f>IF(RES_hhdet_tes!K82=0,"",RES_hhdet_tes!K82/RES_hhdet_fec!K82)</f>
        <v>0.58775349774332009</v>
      </c>
      <c r="L82" s="124">
        <f>IF(RES_hhdet_tes!L82=0,"",RES_hhdet_tes!L82/RES_hhdet_fec!L82)</f>
        <v>0.60612901995050128</v>
      </c>
      <c r="M82" s="124">
        <f>IF(RES_hhdet_tes!M82=0,"",RES_hhdet_tes!M82/RES_hhdet_fec!M82)</f>
        <v>0.6246436362027058</v>
      </c>
      <c r="N82" s="124">
        <f>IF(RES_hhdet_tes!N82=0,"",RES_hhdet_tes!N82/RES_hhdet_fec!N82)</f>
        <v>0.64493788787668094</v>
      </c>
      <c r="O82" s="124">
        <f>IF(RES_hhdet_tes!O82=0,"",RES_hhdet_tes!O82/RES_hhdet_fec!O82)</f>
        <v>0.66208743563020123</v>
      </c>
      <c r="P82" s="124">
        <f>IF(RES_hhdet_tes!P82=0,"",RES_hhdet_tes!P82/RES_hhdet_fec!P82)</f>
        <v>0.66580518111264375</v>
      </c>
      <c r="Q82" s="124">
        <f>IF(RES_hhdet_tes!Q82=0,"",RES_hhdet_tes!Q82/RES_hhdet_fec!Q82)</f>
        <v>0.67100523736609463</v>
      </c>
      <c r="R82" s="124">
        <f>IF(RES_hhdet_tes!R82=0,"",RES_hhdet_tes!R82/RES_hhdet_fec!R82)</f>
        <v>0.67697800548278242</v>
      </c>
      <c r="S82" s="124">
        <f>IF(RES_hhdet_tes!S82=0,"",RES_hhdet_tes!S82/RES_hhdet_fec!S82)</f>
        <v>0.68396552971496438</v>
      </c>
      <c r="T82" s="124">
        <f>IF(RES_hhdet_tes!T82=0,"",RES_hhdet_tes!T82/RES_hhdet_fec!T82)</f>
        <v>0.69186667549328873</v>
      </c>
      <c r="U82" s="124">
        <f>IF(RES_hhdet_tes!U82=0,"",RES_hhdet_tes!U82/RES_hhdet_fec!U82)</f>
        <v>0.70187082546414026</v>
      </c>
      <c r="V82" s="124">
        <f>IF(RES_hhdet_tes!V82=0,"",RES_hhdet_tes!V82/RES_hhdet_fec!V82)</f>
        <v>0.71302399087718926</v>
      </c>
      <c r="W82" s="124">
        <f>IF(RES_hhdet_tes!W82=0,"",RES_hhdet_tes!W82/RES_hhdet_fec!W82)</f>
        <v>0.72487745927624614</v>
      </c>
      <c r="X82" s="124">
        <f>IF(RES_hhdet_tes!X82=0,"",RES_hhdet_tes!X82/RES_hhdet_fec!X82)</f>
        <v>0.73711528832813489</v>
      </c>
      <c r="Y82" s="124">
        <f>IF(RES_hhdet_tes!Y82=0,"",RES_hhdet_tes!Y82/RES_hhdet_fec!Y82)</f>
        <v>0.747030181147742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0.45648748210129209</v>
      </c>
      <c r="C83" s="111">
        <f>IF(RES_hhdet_tes!C83=0,"",RES_hhdet_tes!C83/RES_hhdet_fec!C83)</f>
        <v>0.46553804857320369</v>
      </c>
      <c r="D83" s="111">
        <f>IF(RES_hhdet_tes!D83=0,"",RES_hhdet_tes!D83/RES_hhdet_fec!D83)</f>
        <v>0.4750478403289613</v>
      </c>
      <c r="E83" s="111">
        <f>IF(RES_hhdet_tes!E83=0,"",RES_hhdet_tes!E83/RES_hhdet_fec!E83)</f>
        <v>0.48363391066520478</v>
      </c>
      <c r="F83" s="111">
        <f>IF(RES_hhdet_tes!F83=0,"",RES_hhdet_tes!F83/RES_hhdet_fec!F83)</f>
        <v>0.49499545380165527</v>
      </c>
      <c r="G83" s="111">
        <f>IF(RES_hhdet_tes!G83=0,"",RES_hhdet_tes!G83/RES_hhdet_fec!G83)</f>
        <v>0.51482063704245173</v>
      </c>
      <c r="H83" s="111">
        <f>IF(RES_hhdet_tes!H83=0,"",RES_hhdet_tes!H83/RES_hhdet_fec!H83)</f>
        <v>0.53476956804482934</v>
      </c>
      <c r="I83" s="111">
        <f>IF(RES_hhdet_tes!I83=0,"",RES_hhdet_tes!I83/RES_hhdet_fec!I83)</f>
        <v>0.55408885163870292</v>
      </c>
      <c r="J83" s="111">
        <f>IF(RES_hhdet_tes!J83=0,"",RES_hhdet_tes!J83/RES_hhdet_fec!J83)</f>
        <v>0.56818326956237342</v>
      </c>
      <c r="K83" s="111">
        <f>IF(RES_hhdet_tes!K83=0,"",RES_hhdet_tes!K83/RES_hhdet_fec!K83)</f>
        <v>0.58568262389377324</v>
      </c>
      <c r="L83" s="111">
        <f>IF(RES_hhdet_tes!L83=0,"",RES_hhdet_tes!L83/RES_hhdet_fec!L83)</f>
        <v>0.60411229792424126</v>
      </c>
      <c r="M83" s="111">
        <f>IF(RES_hhdet_tes!M83=0,"",RES_hhdet_tes!M83/RES_hhdet_fec!M83)</f>
        <v>0.62268884368027033</v>
      </c>
      <c r="N83" s="111">
        <f>IF(RES_hhdet_tes!N83=0,"",RES_hhdet_tes!N83/RES_hhdet_fec!N83)</f>
        <v>0.6430570158317076</v>
      </c>
      <c r="O83" s="111">
        <f>IF(RES_hhdet_tes!O83=0,"",RES_hhdet_tes!O83/RES_hhdet_fec!O83)</f>
        <v>0.66026774493589724</v>
      </c>
      <c r="P83" s="111">
        <f>IF(RES_hhdet_tes!P83=0,"",RES_hhdet_tes!P83/RES_hhdet_fec!P83)</f>
        <v>0.66401981021599243</v>
      </c>
      <c r="Q83" s="111">
        <f>IF(RES_hhdet_tes!Q83=0,"",RES_hhdet_tes!Q83/RES_hhdet_fec!Q83)</f>
        <v>0.6692366097337914</v>
      </c>
      <c r="R83" s="111">
        <f>IF(RES_hhdet_tes!R83=0,"",RES_hhdet_tes!R83/RES_hhdet_fec!R83)</f>
        <v>0.67523529777210523</v>
      </c>
      <c r="S83" s="111">
        <f>IF(RES_hhdet_tes!S83=0,"",RES_hhdet_tes!S83/RES_hhdet_fec!S83)</f>
        <v>0.682253630102306</v>
      </c>
      <c r="T83" s="111">
        <f>IF(RES_hhdet_tes!T83=0,"",RES_hhdet_tes!T83/RES_hhdet_fec!T83)</f>
        <v>0.69019165191521237</v>
      </c>
      <c r="U83" s="111">
        <f>IF(RES_hhdet_tes!U83=0,"",RES_hhdet_tes!U83/RES_hhdet_fec!U83)</f>
        <v>0.70023811455546181</v>
      </c>
      <c r="V83" s="111">
        <f>IF(RES_hhdet_tes!V83=0,"",RES_hhdet_tes!V83/RES_hhdet_fec!V83)</f>
        <v>0.7114385754623942</v>
      </c>
      <c r="W83" s="111">
        <f>IF(RES_hhdet_tes!W83=0,"",RES_hhdet_tes!W83/RES_hhdet_fec!W83)</f>
        <v>0.72332970544327668</v>
      </c>
      <c r="X83" s="111">
        <f>IF(RES_hhdet_tes!X83=0,"",RES_hhdet_tes!X83/RES_hhdet_fec!X83)</f>
        <v>0.73562114353819408</v>
      </c>
      <c r="Y83" s="111">
        <f>IF(RES_hhdet_tes!Y83=0,"",RES_hhdet_tes!Y83/RES_hhdet_fec!Y83)</f>
        <v>0.74558018432147521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1.7224603903789437</v>
      </c>
      <c r="C85" s="124">
        <f>IF(RES_hhdet_tes!C85=0,"",RES_hhdet_tes!C85/RES_hhdet_fec!C85)</f>
        <v>1.8478385710269334</v>
      </c>
      <c r="D85" s="124">
        <f>IF(RES_hhdet_tes!D85=0,"",RES_hhdet_tes!D85/RES_hhdet_fec!D85)</f>
        <v>1.9703987629390123</v>
      </c>
      <c r="E85" s="124">
        <f>IF(RES_hhdet_tes!E85=0,"",RES_hhdet_tes!E85/RES_hhdet_fec!E85)</f>
        <v>2.0751108696140697</v>
      </c>
      <c r="F85" s="124">
        <f>IF(RES_hhdet_tes!F85=0,"",RES_hhdet_tes!F85/RES_hhdet_fec!F85)</f>
        <v>2.1796013269087324</v>
      </c>
      <c r="G85" s="124">
        <f>IF(RES_hhdet_tes!G85=0,"",RES_hhdet_tes!G85/RES_hhdet_fec!G85)</f>
        <v>2.3126807253612638</v>
      </c>
      <c r="H85" s="124">
        <f>IF(RES_hhdet_tes!H85=0,"",RES_hhdet_tes!H85/RES_hhdet_fec!H85)</f>
        <v>2.4340464052722903</v>
      </c>
      <c r="I85" s="124">
        <f>IF(RES_hhdet_tes!I85=0,"",RES_hhdet_tes!I85/RES_hhdet_fec!I85)</f>
        <v>2.5454312375528034</v>
      </c>
      <c r="J85" s="124">
        <f>IF(RES_hhdet_tes!J85=0,"",RES_hhdet_tes!J85/RES_hhdet_fec!J85)</f>
        <v>2.6211015428842726</v>
      </c>
      <c r="K85" s="124">
        <f>IF(RES_hhdet_tes!K85=0,"",RES_hhdet_tes!K85/RES_hhdet_fec!K85)</f>
        <v>2.6903266217790849</v>
      </c>
      <c r="L85" s="124">
        <f>IF(RES_hhdet_tes!L85=0,"",RES_hhdet_tes!L85/RES_hhdet_fec!L85)</f>
        <v>2.7687229488436231</v>
      </c>
      <c r="M85" s="124">
        <f>IF(RES_hhdet_tes!M85=0,"",RES_hhdet_tes!M85/RES_hhdet_fec!M85)</f>
        <v>2.8506574254319883</v>
      </c>
      <c r="N85" s="124">
        <f>IF(RES_hhdet_tes!N85=0,"",RES_hhdet_tes!N85/RES_hhdet_fec!N85)</f>
        <v>2.9331470044205474</v>
      </c>
      <c r="O85" s="124">
        <f>IF(RES_hhdet_tes!O85=0,"",RES_hhdet_tes!O85/RES_hhdet_fec!O85)</f>
        <v>3.0548630023194918</v>
      </c>
      <c r="P85" s="124">
        <f>IF(RES_hhdet_tes!P85=0,"",RES_hhdet_tes!P85/RES_hhdet_fec!P85)</f>
        <v>3.1491994435405126</v>
      </c>
      <c r="Q85" s="124">
        <f>IF(RES_hhdet_tes!Q85=0,"",RES_hhdet_tes!Q85/RES_hhdet_fec!Q85)</f>
        <v>3.2568076375757276</v>
      </c>
      <c r="R85" s="124">
        <f>IF(RES_hhdet_tes!R85=0,"",RES_hhdet_tes!R85/RES_hhdet_fec!R85)</f>
        <v>3.360260184297061</v>
      </c>
      <c r="S85" s="124">
        <f>IF(RES_hhdet_tes!S85=0,"",RES_hhdet_tes!S85/RES_hhdet_fec!S85)</f>
        <v>3.4458721246542114</v>
      </c>
      <c r="T85" s="124">
        <f>IF(RES_hhdet_tes!T85=0,"",RES_hhdet_tes!T85/RES_hhdet_fec!T85)</f>
        <v>3.5265395161200526</v>
      </c>
      <c r="U85" s="124">
        <f>IF(RES_hhdet_tes!U85=0,"",RES_hhdet_tes!U85/RES_hhdet_fec!U85)</f>
        <v>3.5946658747521854</v>
      </c>
      <c r="V85" s="124">
        <f>IF(RES_hhdet_tes!V85=0,"",RES_hhdet_tes!V85/RES_hhdet_fec!V85)</f>
        <v>3.6436147193326165</v>
      </c>
      <c r="W85" s="124">
        <f>IF(RES_hhdet_tes!W85=0,"",RES_hhdet_tes!W85/RES_hhdet_fec!W85)</f>
        <v>3.6811304228648529</v>
      </c>
      <c r="X85" s="124">
        <f>IF(RES_hhdet_tes!X85=0,"",RES_hhdet_tes!X85/RES_hhdet_fec!X85)</f>
        <v>3.7033942455426079</v>
      </c>
      <c r="Y85" s="124">
        <f>IF(RES_hhdet_tes!Y85=0,"",RES_hhdet_tes!Y85/RES_hhdet_fec!Y85)</f>
        <v>3.7244338735604421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1.7224603903789437</v>
      </c>
      <c r="C86" s="111">
        <f>IF(RES_hhdet_tes!C86=0,"",RES_hhdet_tes!C86/RES_hhdet_fec!C86)</f>
        <v>1.8478385710269334</v>
      </c>
      <c r="D86" s="111">
        <f>IF(RES_hhdet_tes!D86=0,"",RES_hhdet_tes!D86/RES_hhdet_fec!D86)</f>
        <v>1.9703987629390123</v>
      </c>
      <c r="E86" s="111">
        <f>IF(RES_hhdet_tes!E86=0,"",RES_hhdet_tes!E86/RES_hhdet_fec!E86)</f>
        <v>2.0751108696140697</v>
      </c>
      <c r="F86" s="111">
        <f>IF(RES_hhdet_tes!F86=0,"",RES_hhdet_tes!F86/RES_hhdet_fec!F86)</f>
        <v>2.1796013269087324</v>
      </c>
      <c r="G86" s="111">
        <f>IF(RES_hhdet_tes!G86=0,"",RES_hhdet_tes!G86/RES_hhdet_fec!G86)</f>
        <v>2.3126807253612638</v>
      </c>
      <c r="H86" s="111">
        <f>IF(RES_hhdet_tes!H86=0,"",RES_hhdet_tes!H86/RES_hhdet_fec!H86)</f>
        <v>2.4340464052722903</v>
      </c>
      <c r="I86" s="111">
        <f>IF(RES_hhdet_tes!I86=0,"",RES_hhdet_tes!I86/RES_hhdet_fec!I86)</f>
        <v>2.5454312375528034</v>
      </c>
      <c r="J86" s="111">
        <f>IF(RES_hhdet_tes!J86=0,"",RES_hhdet_tes!J86/RES_hhdet_fec!J86)</f>
        <v>2.6211015428842726</v>
      </c>
      <c r="K86" s="111">
        <f>IF(RES_hhdet_tes!K86=0,"",RES_hhdet_tes!K86/RES_hhdet_fec!K86)</f>
        <v>2.6903266217790849</v>
      </c>
      <c r="L86" s="111">
        <f>IF(RES_hhdet_tes!L86=0,"",RES_hhdet_tes!L86/RES_hhdet_fec!L86)</f>
        <v>2.7687229488436231</v>
      </c>
      <c r="M86" s="111">
        <f>IF(RES_hhdet_tes!M86=0,"",RES_hhdet_tes!M86/RES_hhdet_fec!M86)</f>
        <v>2.8506574254319883</v>
      </c>
      <c r="N86" s="111">
        <f>IF(RES_hhdet_tes!N86=0,"",RES_hhdet_tes!N86/RES_hhdet_fec!N86)</f>
        <v>2.9331470044205474</v>
      </c>
      <c r="O86" s="111">
        <f>IF(RES_hhdet_tes!O86=0,"",RES_hhdet_tes!O86/RES_hhdet_fec!O86)</f>
        <v>3.0548630023194918</v>
      </c>
      <c r="P86" s="111">
        <f>IF(RES_hhdet_tes!P86=0,"",RES_hhdet_tes!P86/RES_hhdet_fec!P86)</f>
        <v>3.1491994435405126</v>
      </c>
      <c r="Q86" s="111">
        <f>IF(RES_hhdet_tes!Q86=0,"",RES_hhdet_tes!Q86/RES_hhdet_fec!Q86)</f>
        <v>3.2568076375757276</v>
      </c>
      <c r="R86" s="111">
        <f>IF(RES_hhdet_tes!R86=0,"",RES_hhdet_tes!R86/RES_hhdet_fec!R86)</f>
        <v>3.360260184297061</v>
      </c>
      <c r="S86" s="111">
        <f>IF(RES_hhdet_tes!S86=0,"",RES_hhdet_tes!S86/RES_hhdet_fec!S86)</f>
        <v>3.4458721246542114</v>
      </c>
      <c r="T86" s="111">
        <f>IF(RES_hhdet_tes!T86=0,"",RES_hhdet_tes!T86/RES_hhdet_fec!T86)</f>
        <v>3.5265395161200526</v>
      </c>
      <c r="U86" s="111">
        <f>IF(RES_hhdet_tes!U86=0,"",RES_hhdet_tes!U86/RES_hhdet_fec!U86)</f>
        <v>3.5946658747521854</v>
      </c>
      <c r="V86" s="111">
        <f>IF(RES_hhdet_tes!V86=0,"",RES_hhdet_tes!V86/RES_hhdet_fec!V86)</f>
        <v>3.6436147193326165</v>
      </c>
      <c r="W86" s="111">
        <f>IF(RES_hhdet_tes!W86=0,"",RES_hhdet_tes!W86/RES_hhdet_fec!W86)</f>
        <v>3.6811304228648529</v>
      </c>
      <c r="X86" s="111">
        <f>IF(RES_hhdet_tes!X86=0,"",RES_hhdet_tes!X86/RES_hhdet_fec!X86)</f>
        <v>3.7033942455426079</v>
      </c>
      <c r="Y86" s="111">
        <f>IF(RES_hhdet_tes!Y86=0,"",RES_hhdet_tes!Y86/RES_hhdet_fec!Y86)</f>
        <v>3.7244338735604421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0.54205388773738461</v>
      </c>
      <c r="C87" s="124">
        <f>IF(RES_hhdet_tes!C87=0,"",RES_hhdet_tes!C87/RES_hhdet_fec!C87)</f>
        <v>0.54592417651281411</v>
      </c>
      <c r="D87" s="124">
        <f>IF(RES_hhdet_tes!D87=0,"",RES_hhdet_tes!D87/RES_hhdet_fec!D87)</f>
        <v>0.56146633759181752</v>
      </c>
      <c r="E87" s="124">
        <f>IF(RES_hhdet_tes!E87=0,"",RES_hhdet_tes!E87/RES_hhdet_fec!E87)</f>
        <v>0.56908028508735031</v>
      </c>
      <c r="F87" s="124">
        <f>IF(RES_hhdet_tes!F87=0,"",RES_hhdet_tes!F87/RES_hhdet_fec!F87)</f>
        <v>0.57916752070708666</v>
      </c>
      <c r="G87" s="124">
        <f>IF(RES_hhdet_tes!G87=0,"",RES_hhdet_tes!G87/RES_hhdet_fec!G87)</f>
        <v>0.59384592496451294</v>
      </c>
      <c r="H87" s="124">
        <f>IF(RES_hhdet_tes!H87=0,"",RES_hhdet_tes!H87/RES_hhdet_fec!H87)</f>
        <v>0.61269430759958576</v>
      </c>
      <c r="I87" s="124">
        <f>IF(RES_hhdet_tes!I87=0,"",RES_hhdet_tes!I87/RES_hhdet_fec!I87)</f>
        <v>0.62749901411062281</v>
      </c>
      <c r="J87" s="124">
        <f>IF(RES_hhdet_tes!J87=0,"",RES_hhdet_tes!J87/RES_hhdet_fec!J87)</f>
        <v>0.64457217654178389</v>
      </c>
      <c r="K87" s="124">
        <f>IF(RES_hhdet_tes!K87=0,"",RES_hhdet_tes!K87/RES_hhdet_fec!K87)</f>
        <v>0.66272445828212412</v>
      </c>
      <c r="L87" s="124">
        <f>IF(RES_hhdet_tes!L87=0,"",RES_hhdet_tes!L87/RES_hhdet_fec!L87)</f>
        <v>0.67969609143159915</v>
      </c>
      <c r="M87" s="124">
        <f>IF(RES_hhdet_tes!M87=0,"",RES_hhdet_tes!M87/RES_hhdet_fec!M87)</f>
        <v>0.69620062509176117</v>
      </c>
      <c r="N87" s="124">
        <f>IF(RES_hhdet_tes!N87=0,"",RES_hhdet_tes!N87/RES_hhdet_fec!N87)</f>
        <v>0.71519686423268147</v>
      </c>
      <c r="O87" s="124">
        <f>IF(RES_hhdet_tes!O87=0,"",RES_hhdet_tes!O87/RES_hhdet_fec!O87)</f>
        <v>0.72930339096695362</v>
      </c>
      <c r="P87" s="124">
        <f>IF(RES_hhdet_tes!P87=0,"",RES_hhdet_tes!P87/RES_hhdet_fec!P87)</f>
        <v>0.73473102169841664</v>
      </c>
      <c r="Q87" s="124">
        <f>IF(RES_hhdet_tes!Q87=0,"",RES_hhdet_tes!Q87/RES_hhdet_fec!Q87)</f>
        <v>0.73959975294615432</v>
      </c>
      <c r="R87" s="124">
        <f>IF(RES_hhdet_tes!R87=0,"",RES_hhdet_tes!R87/RES_hhdet_fec!R87)</f>
        <v>0.74621344207373164</v>
      </c>
      <c r="S87" s="124">
        <f>IF(RES_hhdet_tes!S87=0,"",RES_hhdet_tes!S87/RES_hhdet_fec!S87)</f>
        <v>0.75410188852229998</v>
      </c>
      <c r="T87" s="124">
        <f>IF(RES_hhdet_tes!T87=0,"",RES_hhdet_tes!T87/RES_hhdet_fec!T87)</f>
        <v>0.76370249317419003</v>
      </c>
      <c r="U87" s="124">
        <f>IF(RES_hhdet_tes!U87=0,"",RES_hhdet_tes!U87/RES_hhdet_fec!U87)</f>
        <v>0.7745452780170794</v>
      </c>
      <c r="V87" s="124">
        <f>IF(RES_hhdet_tes!V87=0,"",RES_hhdet_tes!V87/RES_hhdet_fec!V87)</f>
        <v>0.7847873451380587</v>
      </c>
      <c r="W87" s="124">
        <f>IF(RES_hhdet_tes!W87=0,"",RES_hhdet_tes!W87/RES_hhdet_fec!W87)</f>
        <v>0.79498362898746577</v>
      </c>
      <c r="X87" s="124">
        <f>IF(RES_hhdet_tes!X87=0,"",RES_hhdet_tes!X87/RES_hhdet_fec!X87)</f>
        <v>0.80463529544032009</v>
      </c>
      <c r="Y87" s="124">
        <f>IF(RES_hhdet_tes!Y87=0,"",RES_hhdet_tes!Y87/RES_hhdet_fec!Y87)</f>
        <v>0.81324005606881022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0.47714258677644505</v>
      </c>
      <c r="C88" s="111">
        <f>IF(RES_hhdet_tes!C88=0,"",RES_hhdet_tes!C88/RES_hhdet_fec!C88)</f>
        <v>0.48567934458412942</v>
      </c>
      <c r="D88" s="111">
        <f>IF(RES_hhdet_tes!D88=0,"",RES_hhdet_tes!D88/RES_hhdet_fec!D88)</f>
        <v>0.49670600291021205</v>
      </c>
      <c r="E88" s="111">
        <f>IF(RES_hhdet_tes!E88=0,"",RES_hhdet_tes!E88/RES_hhdet_fec!E88)</f>
        <v>0.50860417539743408</v>
      </c>
      <c r="F88" s="111">
        <f>IF(RES_hhdet_tes!F88=0,"",RES_hhdet_tes!F88/RES_hhdet_fec!F88)</f>
        <v>0.52121641741047986</v>
      </c>
      <c r="G88" s="111">
        <f>IF(RES_hhdet_tes!G88=0,"",RES_hhdet_tes!G88/RES_hhdet_fec!G88)</f>
        <v>0.54277045935179191</v>
      </c>
      <c r="H88" s="111">
        <f>IF(RES_hhdet_tes!H88=0,"",RES_hhdet_tes!H88/RES_hhdet_fec!H88)</f>
        <v>0.56235904183297847</v>
      </c>
      <c r="I88" s="111">
        <f>IF(RES_hhdet_tes!I88=0,"",RES_hhdet_tes!I88/RES_hhdet_fec!I88)</f>
        <v>0.58482539564649128</v>
      </c>
      <c r="J88" s="111">
        <f>IF(RES_hhdet_tes!J88=0,"",RES_hhdet_tes!J88/RES_hhdet_fec!J88)</f>
        <v>0.60691963644120184</v>
      </c>
      <c r="K88" s="111">
        <f>IF(RES_hhdet_tes!K88=0,"",RES_hhdet_tes!K88/RES_hhdet_fec!K88)</f>
        <v>0.62947041705490314</v>
      </c>
      <c r="L88" s="111">
        <f>IF(RES_hhdet_tes!L88=0,"",RES_hhdet_tes!L88/RES_hhdet_fec!L88)</f>
        <v>0.65224913632891024</v>
      </c>
      <c r="M88" s="111">
        <f>IF(RES_hhdet_tes!M88=0,"",RES_hhdet_tes!M88/RES_hhdet_fec!M88)</f>
        <v>0.67754544442070985</v>
      </c>
      <c r="N88" s="111">
        <f>IF(RES_hhdet_tes!N88=0,"",RES_hhdet_tes!N88/RES_hhdet_fec!N88)</f>
        <v>0.70235170605918051</v>
      </c>
      <c r="O88" s="111">
        <f>IF(RES_hhdet_tes!O88=0,"",RES_hhdet_tes!O88/RES_hhdet_fec!O88)</f>
        <v>0.7205518500240996</v>
      </c>
      <c r="P88" s="111">
        <f>IF(RES_hhdet_tes!P88=0,"",RES_hhdet_tes!P88/RES_hhdet_fec!P88)</f>
        <v>0.72454000331746438</v>
      </c>
      <c r="Q88" s="111">
        <f>IF(RES_hhdet_tes!Q88=0,"",RES_hhdet_tes!Q88/RES_hhdet_fec!Q88)</f>
        <v>0.7298414351088478</v>
      </c>
      <c r="R88" s="111">
        <f>IF(RES_hhdet_tes!R88=0,"",RES_hhdet_tes!R88/RES_hhdet_fec!R88)</f>
        <v>0.73633843223125606</v>
      </c>
      <c r="S88" s="111">
        <f>IF(RES_hhdet_tes!S88=0,"",RES_hhdet_tes!S88/RES_hhdet_fec!S88)</f>
        <v>0.74474012968626058</v>
      </c>
      <c r="T88" s="111">
        <f>IF(RES_hhdet_tes!T88=0,"",RES_hhdet_tes!T88/RES_hhdet_fec!T88)</f>
        <v>0.75382611625651086</v>
      </c>
      <c r="U88" s="111">
        <f>IF(RES_hhdet_tes!U88=0,"",RES_hhdet_tes!U88/RES_hhdet_fec!U88)</f>
        <v>0.76417458706015762</v>
      </c>
      <c r="V88" s="111">
        <f>IF(RES_hhdet_tes!V88=0,"",RES_hhdet_tes!V88/RES_hhdet_fec!V88)</f>
        <v>0.77634129934090157</v>
      </c>
      <c r="W88" s="111">
        <f>IF(RES_hhdet_tes!W88=0,"",RES_hhdet_tes!W88/RES_hhdet_fec!W88)</f>
        <v>0.79187000917881278</v>
      </c>
      <c r="X88" s="111">
        <f>IF(RES_hhdet_tes!X88=0,"",RES_hhdet_tes!X88/RES_hhdet_fec!X88)</f>
        <v>0.80597593096909237</v>
      </c>
      <c r="Y88" s="111">
        <f>IF(RES_hhdet_tes!Y88=0,"",RES_hhdet_tes!Y88/RES_hhdet_fec!Y88)</f>
        <v>0.81995372917347009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0.72980477558829437</v>
      </c>
      <c r="C89" s="111">
        <f>IF(RES_hhdet_tes!C89=0,"",RES_hhdet_tes!C89/RES_hhdet_fec!C89)</f>
        <v>0.7502551784743523</v>
      </c>
      <c r="D89" s="111">
        <f>IF(RES_hhdet_tes!D89=0,"",RES_hhdet_tes!D89/RES_hhdet_fec!D89)</f>
        <v>0.72919540624826296</v>
      </c>
      <c r="E89" s="111">
        <f>IF(RES_hhdet_tes!E89=0,"",RES_hhdet_tes!E89/RES_hhdet_fec!E89)</f>
        <v>0.68665160137729253</v>
      </c>
      <c r="F89" s="111">
        <f>IF(RES_hhdet_tes!F89=0,"",RES_hhdet_tes!F89/RES_hhdet_fec!F89)</f>
        <v>0.68084732009110105</v>
      </c>
      <c r="G89" s="111">
        <f>IF(RES_hhdet_tes!G89=0,"",RES_hhdet_tes!G89/RES_hhdet_fec!G89)</f>
        <v>0.73729421125688399</v>
      </c>
      <c r="H89" s="111">
        <f>IF(RES_hhdet_tes!H89=0,"",RES_hhdet_tes!H89/RES_hhdet_fec!H89)</f>
        <v>0.74112280998113067</v>
      </c>
      <c r="I89" s="111">
        <f>IF(RES_hhdet_tes!I89=0,"",RES_hhdet_tes!I89/RES_hhdet_fec!I89)</f>
        <v>0.80068915193790413</v>
      </c>
      <c r="J89" s="111">
        <f>IF(RES_hhdet_tes!J89=0,"",RES_hhdet_tes!J89/RES_hhdet_fec!J89)</f>
        <v>0.80742378821559724</v>
      </c>
      <c r="K89" s="111">
        <f>IF(RES_hhdet_tes!K89=0,"",RES_hhdet_tes!K89/RES_hhdet_fec!K89)</f>
        <v>0.83673383794948897</v>
      </c>
      <c r="L89" s="111">
        <f>IF(RES_hhdet_tes!L89=0,"",RES_hhdet_tes!L89/RES_hhdet_fec!L89)</f>
        <v>0.85494385174637388</v>
      </c>
      <c r="M89" s="111">
        <f>IF(RES_hhdet_tes!M89=0,"",RES_hhdet_tes!M89/RES_hhdet_fec!M89)</f>
        <v>0.86518010911573862</v>
      </c>
      <c r="N89" s="111">
        <f>IF(RES_hhdet_tes!N89=0,"",RES_hhdet_tes!N89/RES_hhdet_fec!N89)</f>
        <v>0.88082809584590072</v>
      </c>
      <c r="O89" s="111">
        <f>IF(RES_hhdet_tes!O89=0,"",RES_hhdet_tes!O89/RES_hhdet_fec!O89)</f>
        <v>0.88807495104202006</v>
      </c>
      <c r="P89" s="111">
        <f>IF(RES_hhdet_tes!P89=0,"",RES_hhdet_tes!P89/RES_hhdet_fec!P89)</f>
        <v>0.88294313715725636</v>
      </c>
      <c r="Q89" s="111">
        <f>IF(RES_hhdet_tes!Q89=0,"",RES_hhdet_tes!Q89/RES_hhdet_fec!Q89)</f>
        <v>0.88588346777372906</v>
      </c>
      <c r="R89" s="111">
        <f>IF(RES_hhdet_tes!R89=0,"",RES_hhdet_tes!R89/RES_hhdet_fec!R89)</f>
        <v>0.88935762862283219</v>
      </c>
      <c r="S89" s="111">
        <f>IF(RES_hhdet_tes!S89=0,"",RES_hhdet_tes!S89/RES_hhdet_fec!S89)</f>
        <v>0.8917380807414147</v>
      </c>
      <c r="T89" s="111">
        <f>IF(RES_hhdet_tes!T89=0,"",RES_hhdet_tes!T89/RES_hhdet_fec!T89)</f>
        <v>0.89334873718706154</v>
      </c>
      <c r="U89" s="111">
        <f>IF(RES_hhdet_tes!U89=0,"",RES_hhdet_tes!U89/RES_hhdet_fec!U89)</f>
        <v>0.90282616330367405</v>
      </c>
      <c r="V89" s="111">
        <f>IF(RES_hhdet_tes!V89=0,"",RES_hhdet_tes!V89/RES_hhdet_fec!V89)</f>
        <v>0.89205179114788069</v>
      </c>
      <c r="W89" s="111">
        <f>IF(RES_hhdet_tes!W89=0,"",RES_hhdet_tes!W89/RES_hhdet_fec!W89)</f>
        <v>0.8865741160160453</v>
      </c>
      <c r="X89" s="111">
        <f>IF(RES_hhdet_tes!X89=0,"",RES_hhdet_tes!X89/RES_hhdet_fec!X89)</f>
        <v>0.87856839672840148</v>
      </c>
      <c r="Y89" s="111">
        <f>IF(RES_hhdet_tes!Y89=0,"",RES_hhdet_tes!Y89/RES_hhdet_fec!Y89)</f>
        <v>0.86814088851597415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0.47714258677644505</v>
      </c>
      <c r="C90" s="112">
        <f>IF(RES_hhdet_tes!C90=0,"",RES_hhdet_tes!C90/RES_hhdet_fec!C90)</f>
        <v>0.49825170572106886</v>
      </c>
      <c r="D90" s="112">
        <f>IF(RES_hhdet_tes!D90=0,"",RES_hhdet_tes!D90/RES_hhdet_fec!D90)</f>
        <v>0.49986991894959082</v>
      </c>
      <c r="E90" s="112">
        <f>IF(RES_hhdet_tes!E90=0,"",RES_hhdet_tes!E90/RES_hhdet_fec!E90)</f>
        <v>0.50175683329350507</v>
      </c>
      <c r="F90" s="112">
        <f>IF(RES_hhdet_tes!F90=0,"",RES_hhdet_tes!F90/RES_hhdet_fec!F90)</f>
        <v>0.50756314387730828</v>
      </c>
      <c r="G90" s="112">
        <f>IF(RES_hhdet_tes!G90=0,"",RES_hhdet_tes!G90/RES_hhdet_fec!G90)</f>
        <v>0.54245268245068912</v>
      </c>
      <c r="H90" s="112">
        <f>IF(RES_hhdet_tes!H90=0,"",RES_hhdet_tes!H90/RES_hhdet_fec!H90)</f>
        <v>0.55347623206505669</v>
      </c>
      <c r="I90" s="112">
        <f>IF(RES_hhdet_tes!I90=0,"",RES_hhdet_tes!I90/RES_hhdet_fec!I90)</f>
        <v>0.58933805889999935</v>
      </c>
      <c r="J90" s="112">
        <f>IF(RES_hhdet_tes!J90=0,"",RES_hhdet_tes!J90/RES_hhdet_fec!J90)</f>
        <v>0.60250482793998539</v>
      </c>
      <c r="K90" s="112">
        <f>IF(RES_hhdet_tes!K90=0,"",RES_hhdet_tes!K90/RES_hhdet_fec!K90)</f>
        <v>0.64172979585105194</v>
      </c>
      <c r="L90" s="112">
        <f>IF(RES_hhdet_tes!L90=0,"",RES_hhdet_tes!L90/RES_hhdet_fec!L90)</f>
        <v>0.66526042788705408</v>
      </c>
      <c r="M90" s="112">
        <f>IF(RES_hhdet_tes!M90=0,"",RES_hhdet_tes!M90/RES_hhdet_fec!M90)</f>
        <v>0.69076236525230428</v>
      </c>
      <c r="N90" s="112">
        <f>IF(RES_hhdet_tes!N90=0,"",RES_hhdet_tes!N90/RES_hhdet_fec!N90)</f>
        <v>0.71530089945451647</v>
      </c>
      <c r="O90" s="112">
        <f>IF(RES_hhdet_tes!O90=0,"",RES_hhdet_tes!O90/RES_hhdet_fec!O90)</f>
        <v>0.72979352507310713</v>
      </c>
      <c r="P90" s="112">
        <f>IF(RES_hhdet_tes!P90=0,"",RES_hhdet_tes!P90/RES_hhdet_fec!P90)</f>
        <v>0.73081834718426375</v>
      </c>
      <c r="Q90" s="112">
        <f>IF(RES_hhdet_tes!Q90=0,"",RES_hhdet_tes!Q90/RES_hhdet_fec!Q90)</f>
        <v>0.73417052281120321</v>
      </c>
      <c r="R90" s="112">
        <f>IF(RES_hhdet_tes!R90=0,"",RES_hhdet_tes!R90/RES_hhdet_fec!R90)</f>
        <v>0.73948625276215985</v>
      </c>
      <c r="S90" s="112">
        <f>IF(RES_hhdet_tes!S90=0,"",RES_hhdet_tes!S90/RES_hhdet_fec!S90)</f>
        <v>0.74535244077700569</v>
      </c>
      <c r="T90" s="112">
        <f>IF(RES_hhdet_tes!T90=0,"",RES_hhdet_tes!T90/RES_hhdet_fec!T90)</f>
        <v>0.75141914328480508</v>
      </c>
      <c r="U90" s="112">
        <f>IF(RES_hhdet_tes!U90=0,"",RES_hhdet_tes!U90/RES_hhdet_fec!U90)</f>
        <v>0.75889587130285074</v>
      </c>
      <c r="V90" s="112">
        <f>IF(RES_hhdet_tes!V90=0,"",RES_hhdet_tes!V90/RES_hhdet_fec!V90)</f>
        <v>0.76378272703245076</v>
      </c>
      <c r="W90" s="112">
        <f>IF(RES_hhdet_tes!W90=0,"",RES_hhdet_tes!W90/RES_hhdet_fec!W90)</f>
        <v>0.78144495088570132</v>
      </c>
      <c r="X90" s="112">
        <f>IF(RES_hhdet_tes!X90=0,"",RES_hhdet_tes!X90/RES_hhdet_fec!X90)</f>
        <v>0.78872613747372922</v>
      </c>
      <c r="Y90" s="112">
        <f>IF(RES_hhdet_tes!Y90=0,"",RES_hhdet_tes!Y90/RES_hhdet_fec!Y90)</f>
        <v>0.79624898378754694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0.58507912035721887</v>
      </c>
      <c r="C92" s="112">
        <f>IF(RES_hhdet_tes!C92=0,"",RES_hhdet_tes!C92/RES_hhdet_fec!C92)</f>
        <v>0.58901874948795652</v>
      </c>
      <c r="D92" s="112">
        <f>IF(RES_hhdet_tes!D92=0,"",RES_hhdet_tes!D92/RES_hhdet_fec!D92)</f>
        <v>0.59231383605129317</v>
      </c>
      <c r="E92" s="112">
        <f>IF(RES_hhdet_tes!E92=0,"",RES_hhdet_tes!E92/RES_hhdet_fec!E92)</f>
        <v>0.59494045551323449</v>
      </c>
      <c r="F92" s="112">
        <f>IF(RES_hhdet_tes!F92=0,"",RES_hhdet_tes!F92/RES_hhdet_fec!F92)</f>
        <v>0.59842995228407492</v>
      </c>
      <c r="G92" s="112">
        <f>IF(RES_hhdet_tes!G92=0,"",RES_hhdet_tes!G92/RES_hhdet_fec!G92)</f>
        <v>0.60390227360794635</v>
      </c>
      <c r="H92" s="112">
        <f>IF(RES_hhdet_tes!H92=0,"",RES_hhdet_tes!H92/RES_hhdet_fec!H92)</f>
        <v>0.61039273989167486</v>
      </c>
      <c r="I92" s="112">
        <f>IF(RES_hhdet_tes!I92=0,"",RES_hhdet_tes!I92/RES_hhdet_fec!I92)</f>
        <v>0.61442670618102568</v>
      </c>
      <c r="J92" s="112">
        <f>IF(RES_hhdet_tes!J92=0,"",RES_hhdet_tes!J92/RES_hhdet_fec!J92)</f>
        <v>0.61597075742265783</v>
      </c>
      <c r="K92" s="112">
        <f>IF(RES_hhdet_tes!K92=0,"",RES_hhdet_tes!K92/RES_hhdet_fec!K92)</f>
        <v>0.61934451425379577</v>
      </c>
      <c r="L92" s="112">
        <f>IF(RES_hhdet_tes!L92=0,"",RES_hhdet_tes!L92/RES_hhdet_fec!L92)</f>
        <v>0.62254336589093973</v>
      </c>
      <c r="M92" s="112">
        <f>IF(RES_hhdet_tes!M92=0,"",RES_hhdet_tes!M92/RES_hhdet_fec!M92)</f>
        <v>0.6256774384622058</v>
      </c>
      <c r="N92" s="112">
        <f>IF(RES_hhdet_tes!N92=0,"",RES_hhdet_tes!N92/RES_hhdet_fec!N92)</f>
        <v>0.63055491670955655</v>
      </c>
      <c r="O92" s="112">
        <f>IF(RES_hhdet_tes!O92=0,"",RES_hhdet_tes!O92/RES_hhdet_fec!O92)</f>
        <v>0.63867921201903644</v>
      </c>
      <c r="P92" s="112">
        <f>IF(RES_hhdet_tes!P92=0,"",RES_hhdet_tes!P92/RES_hhdet_fec!P92)</f>
        <v>0.65128576407985672</v>
      </c>
      <c r="Q92" s="112">
        <f>IF(RES_hhdet_tes!Q92=0,"",RES_hhdet_tes!Q92/RES_hhdet_fec!Q92)</f>
        <v>0.66988247923444511</v>
      </c>
      <c r="R92" s="112">
        <f>IF(RES_hhdet_tes!R92=0,"",RES_hhdet_tes!R92/RES_hhdet_fec!R92)</f>
        <v>0.68859624364088412</v>
      </c>
      <c r="S92" s="112">
        <f>IF(RES_hhdet_tes!S92=0,"",RES_hhdet_tes!S92/RES_hhdet_fec!S92)</f>
        <v>0.70755902285791139</v>
      </c>
      <c r="T92" s="112">
        <f>IF(RES_hhdet_tes!T92=0,"",RES_hhdet_tes!T92/RES_hhdet_fec!T92)</f>
        <v>0.72629218095623904</v>
      </c>
      <c r="U92" s="112">
        <f>IF(RES_hhdet_tes!U92=0,"",RES_hhdet_tes!U92/RES_hhdet_fec!U92)</f>
        <v>0.74100590762977192</v>
      </c>
      <c r="V92" s="112">
        <f>IF(RES_hhdet_tes!V92=0,"",RES_hhdet_tes!V92/RES_hhdet_fec!V92)</f>
        <v>0.75552409894311801</v>
      </c>
      <c r="W92" s="112">
        <f>IF(RES_hhdet_tes!W92=0,"",RES_hhdet_tes!W92/RES_hhdet_fec!W92)</f>
        <v>0.76877638613577637</v>
      </c>
      <c r="X92" s="112">
        <f>IF(RES_hhdet_tes!X92=0,"",RES_hhdet_tes!X92/RES_hhdet_fec!X92)</f>
        <v>0.78212081441442394</v>
      </c>
      <c r="Y92" s="112">
        <f>IF(RES_hhdet_tes!Y92=0,"",RES_hhdet_tes!Y92/RES_hhdet_fec!Y92)</f>
        <v>0.79068637785901597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0.80690816353170747</v>
      </c>
      <c r="C93" s="113">
        <f>IF(RES_hhdet_tes!C93=0,"",RES_hhdet_tes!C93/RES_hhdet_fec!C93)</f>
        <v>0.81296063105901706</v>
      </c>
      <c r="D93" s="113">
        <f>IF(RES_hhdet_tes!D93=0,"",RES_hhdet_tes!D93/RES_hhdet_fec!D93)</f>
        <v>0.7980234176214962</v>
      </c>
      <c r="E93" s="113">
        <f>IF(RES_hhdet_tes!E93=0,"",RES_hhdet_tes!E93/RES_hhdet_fec!E93)</f>
        <v>0.76271949870068978</v>
      </c>
      <c r="F93" s="113">
        <f>IF(RES_hhdet_tes!F93=0,"",RES_hhdet_tes!F93/RES_hhdet_fec!F93)</f>
        <v>0.75510784765944794</v>
      </c>
      <c r="G93" s="113">
        <f>IF(RES_hhdet_tes!G93=0,"",RES_hhdet_tes!G93/RES_hhdet_fec!G93)</f>
        <v>0.78388851799239956</v>
      </c>
      <c r="H93" s="113">
        <f>IF(RES_hhdet_tes!H93=0,"",RES_hhdet_tes!H93/RES_hhdet_fec!H93)</f>
        <v>0.78246525697358449</v>
      </c>
      <c r="I93" s="113">
        <f>IF(RES_hhdet_tes!I93=0,"",RES_hhdet_tes!I93/RES_hhdet_fec!I93)</f>
        <v>0.81698853504965829</v>
      </c>
      <c r="J93" s="113">
        <f>IF(RES_hhdet_tes!J93=0,"",RES_hhdet_tes!J93/RES_hhdet_fec!J93)</f>
        <v>0.81592765851949733</v>
      </c>
      <c r="K93" s="113">
        <f>IF(RES_hhdet_tes!K93=0,"",RES_hhdet_tes!K93/RES_hhdet_fec!K93)</f>
        <v>0.82445869023875051</v>
      </c>
      <c r="L93" s="113">
        <f>IF(RES_hhdet_tes!L93=0,"",RES_hhdet_tes!L93/RES_hhdet_fec!L93)</f>
        <v>0.83229518856027418</v>
      </c>
      <c r="M93" s="113">
        <f>IF(RES_hhdet_tes!M93=0,"",RES_hhdet_tes!M93/RES_hhdet_fec!M93)</f>
        <v>0.82966124374792694</v>
      </c>
      <c r="N93" s="113">
        <f>IF(RES_hhdet_tes!N93=0,"",RES_hhdet_tes!N93/RES_hhdet_fec!N93)</f>
        <v>0.83528564285499818</v>
      </c>
      <c r="O93" s="113">
        <f>IF(RES_hhdet_tes!O93=0,"",RES_hhdet_tes!O93/RES_hhdet_fec!O93)</f>
        <v>0.83656360749340586</v>
      </c>
      <c r="P93" s="113">
        <f>IF(RES_hhdet_tes!P93=0,"",RES_hhdet_tes!P93/RES_hhdet_fec!P93)</f>
        <v>0.82941660307896592</v>
      </c>
      <c r="Q93" s="113">
        <f>IF(RES_hhdet_tes!Q93=0,"",RES_hhdet_tes!Q93/RES_hhdet_fec!Q93)</f>
        <v>0.84809729038502513</v>
      </c>
      <c r="R93" s="113">
        <f>IF(RES_hhdet_tes!R93=0,"",RES_hhdet_tes!R93/RES_hhdet_fec!R93)</f>
        <v>0.8587138164366237</v>
      </c>
      <c r="S93" s="113">
        <f>IF(RES_hhdet_tes!S93=0,"",RES_hhdet_tes!S93/RES_hhdet_fec!S93)</f>
        <v>0.87388051418774115</v>
      </c>
      <c r="T93" s="113">
        <f>IF(RES_hhdet_tes!T93=0,"",RES_hhdet_tes!T93/RES_hhdet_fec!T93)</f>
        <v>0.88549758894210862</v>
      </c>
      <c r="U93" s="113">
        <f>IF(RES_hhdet_tes!U93=0,"",RES_hhdet_tes!U93/RES_hhdet_fec!U93)</f>
        <v>0.89971605092625473</v>
      </c>
      <c r="V93" s="113">
        <f>IF(RES_hhdet_tes!V93=0,"",RES_hhdet_tes!V93/RES_hhdet_fec!V93)</f>
        <v>0.88836068603804197</v>
      </c>
      <c r="W93" s="113">
        <f>IF(RES_hhdet_tes!W93=0,"",RES_hhdet_tes!W93/RES_hhdet_fec!W93)</f>
        <v>0.8739574866617138</v>
      </c>
      <c r="X93" s="113">
        <f>IF(RES_hhdet_tes!X93=0,"",RES_hhdet_tes!X93/RES_hhdet_fec!X93)</f>
        <v>0.86670813024814519</v>
      </c>
      <c r="Y93" s="113">
        <f>IF(RES_hhdet_tes!Y93=0,"",RES_hhdet_tes!Y93/RES_hhdet_fec!Y93)</f>
        <v>0.85762708666918708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0.58507912035721876</v>
      </c>
      <c r="C94" s="111">
        <f>IF(RES_hhdet_tes!C94=0,"",RES_hhdet_tes!C94/RES_hhdet_fec!C94)</f>
        <v>0.58833905855171753</v>
      </c>
      <c r="D94" s="111">
        <f>IF(RES_hhdet_tes!D94=0,"",RES_hhdet_tes!D94/RES_hhdet_fec!D94)</f>
        <v>0.59472769827299576</v>
      </c>
      <c r="E94" s="111">
        <f>IF(RES_hhdet_tes!E94=0,"",RES_hhdet_tes!E94/RES_hhdet_fec!E94)</f>
        <v>0.59640794441631795</v>
      </c>
      <c r="F94" s="111">
        <f>IF(RES_hhdet_tes!F94=0,"",RES_hhdet_tes!F94/RES_hhdet_fec!F94)</f>
        <v>0.59839565974726416</v>
      </c>
      <c r="G94" s="111">
        <f>IF(RES_hhdet_tes!G94=0,"",RES_hhdet_tes!G94/RES_hhdet_fec!G94)</f>
        <v>0.60516726585087421</v>
      </c>
      <c r="H94" s="111">
        <f>IF(RES_hhdet_tes!H94=0,"",RES_hhdet_tes!H94/RES_hhdet_fec!H94)</f>
        <v>0.6088765259565474</v>
      </c>
      <c r="I94" s="111">
        <f>IF(RES_hhdet_tes!I94=0,"",RES_hhdet_tes!I94/RES_hhdet_fec!I94)</f>
        <v>0.61416188915287162</v>
      </c>
      <c r="J94" s="111">
        <f>IF(RES_hhdet_tes!J94=0,"",RES_hhdet_tes!J94/RES_hhdet_fec!J94)</f>
        <v>0.61577632362734547</v>
      </c>
      <c r="K94" s="111">
        <f>IF(RES_hhdet_tes!K94=0,"",RES_hhdet_tes!K94/RES_hhdet_fec!K94)</f>
        <v>0.62063188593727048</v>
      </c>
      <c r="L94" s="111">
        <f>IF(RES_hhdet_tes!L94=0,"",RES_hhdet_tes!L94/RES_hhdet_fec!L94)</f>
        <v>0.62540254361956948</v>
      </c>
      <c r="M94" s="111">
        <f>IF(RES_hhdet_tes!M94=0,"",RES_hhdet_tes!M94/RES_hhdet_fec!M94)</f>
        <v>0.62947939662542285</v>
      </c>
      <c r="N94" s="111">
        <f>IF(RES_hhdet_tes!N94=0,"",RES_hhdet_tes!N94/RES_hhdet_fec!N94)</f>
        <v>0.63309872832932867</v>
      </c>
      <c r="O94" s="111">
        <f>IF(RES_hhdet_tes!O94=0,"",RES_hhdet_tes!O94/RES_hhdet_fec!O94)</f>
        <v>0.63478379140373042</v>
      </c>
      <c r="P94" s="111">
        <f>IF(RES_hhdet_tes!P94=0,"",RES_hhdet_tes!P94/RES_hhdet_fec!P94)</f>
        <v>0.63584635155685276</v>
      </c>
      <c r="Q94" s="111">
        <f>IF(RES_hhdet_tes!Q94=0,"",RES_hhdet_tes!Q94/RES_hhdet_fec!Q94)</f>
        <v>0.66491541752470174</v>
      </c>
      <c r="R94" s="111">
        <f>IF(RES_hhdet_tes!R94=0,"",RES_hhdet_tes!R94/RES_hhdet_fec!R94)</f>
        <v>0.68104323875698947</v>
      </c>
      <c r="S94" s="111">
        <f>IF(RES_hhdet_tes!S94=0,"",RES_hhdet_tes!S94/RES_hhdet_fec!S94)</f>
        <v>0.71030299927840912</v>
      </c>
      <c r="T94" s="111">
        <f>IF(RES_hhdet_tes!T94=0,"",RES_hhdet_tes!T94/RES_hhdet_fec!T94)</f>
        <v>0.73533265611396115</v>
      </c>
      <c r="U94" s="111">
        <f>IF(RES_hhdet_tes!U94=0,"",RES_hhdet_tes!U94/RES_hhdet_fec!U94)</f>
        <v>0.75257145628654265</v>
      </c>
      <c r="V94" s="111">
        <f>IF(RES_hhdet_tes!V94=0,"",RES_hhdet_tes!V94/RES_hhdet_fec!V94)</f>
        <v>0.75718247516940163</v>
      </c>
      <c r="W94" s="111">
        <f>IF(RES_hhdet_tes!W94=0,"",RES_hhdet_tes!W94/RES_hhdet_fec!W94)</f>
        <v>0.75992080865121547</v>
      </c>
      <c r="X94" s="111">
        <f>IF(RES_hhdet_tes!X94=0,"",RES_hhdet_tes!X94/RES_hhdet_fec!X94)</f>
        <v>0.77011453615070757</v>
      </c>
      <c r="Y94" s="111">
        <f>IF(RES_hhdet_tes!Y94=0,"",RES_hhdet_tes!Y94/RES_hhdet_fec!Y94)</f>
        <v>0.78114715053332251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0.66004770076808839</v>
      </c>
      <c r="C96" s="112">
        <f>IF(RES_hhdet_tes!C96=0,"",RES_hhdet_tes!C96/RES_hhdet_fec!C96)</f>
        <v>0.66323013742228631</v>
      </c>
      <c r="D96" s="112">
        <f>IF(RES_hhdet_tes!D96=0,"",RES_hhdet_tes!D96/RES_hhdet_fec!D96)</f>
        <v>0.66626832213597642</v>
      </c>
      <c r="E96" s="112">
        <f>IF(RES_hhdet_tes!E96=0,"",RES_hhdet_tes!E96/RES_hhdet_fec!E96)</f>
        <v>0.66909629369629975</v>
      </c>
      <c r="F96" s="112">
        <f>IF(RES_hhdet_tes!F96=0,"",RES_hhdet_tes!F96/RES_hhdet_fec!F96)</f>
        <v>0.67310348989504132</v>
      </c>
      <c r="G96" s="112">
        <f>IF(RES_hhdet_tes!G96=0,"",RES_hhdet_tes!G96/RES_hhdet_fec!G96)</f>
        <v>0.67795789441185517</v>
      </c>
      <c r="H96" s="112">
        <f>IF(RES_hhdet_tes!H96=0,"",RES_hhdet_tes!H96/RES_hhdet_fec!H96)</f>
        <v>0.68282560592243402</v>
      </c>
      <c r="I96" s="112">
        <f>IF(RES_hhdet_tes!I96=0,"",RES_hhdet_tes!I96/RES_hhdet_fec!I96)</f>
        <v>0.68491581180580807</v>
      </c>
      <c r="J96" s="112">
        <f>IF(RES_hhdet_tes!J96=0,"",RES_hhdet_tes!J96/RES_hhdet_fec!J96)</f>
        <v>0.68556060634459537</v>
      </c>
      <c r="K96" s="112">
        <f>IF(RES_hhdet_tes!K96=0,"",RES_hhdet_tes!K96/RES_hhdet_fec!K96)</f>
        <v>0.68680380212446612</v>
      </c>
      <c r="L96" s="112">
        <f>IF(RES_hhdet_tes!L96=0,"",RES_hhdet_tes!L96/RES_hhdet_fec!L96)</f>
        <v>0.68846508840819731</v>
      </c>
      <c r="M96" s="112">
        <f>IF(RES_hhdet_tes!M96=0,"",RES_hhdet_tes!M96/RES_hhdet_fec!M96)</f>
        <v>0.69010696828379547</v>
      </c>
      <c r="N96" s="112">
        <f>IF(RES_hhdet_tes!N96=0,"",RES_hhdet_tes!N96/RES_hhdet_fec!N96)</f>
        <v>0.69354721531289476</v>
      </c>
      <c r="O96" s="112">
        <f>IF(RES_hhdet_tes!O96=0,"",RES_hhdet_tes!O96/RES_hhdet_fec!O96)</f>
        <v>0.6989925369476423</v>
      </c>
      <c r="P96" s="112">
        <f>IF(RES_hhdet_tes!P96=0,"",RES_hhdet_tes!P96/RES_hhdet_fec!P96)</f>
        <v>0.70546480044965509</v>
      </c>
      <c r="Q96" s="112">
        <f>IF(RES_hhdet_tes!Q96=0,"",RES_hhdet_tes!Q96/RES_hhdet_fec!Q96)</f>
        <v>0.71284828406212775</v>
      </c>
      <c r="R96" s="112">
        <f>IF(RES_hhdet_tes!R96=0,"",RES_hhdet_tes!R96/RES_hhdet_fec!R96)</f>
        <v>0.71959146561417819</v>
      </c>
      <c r="S96" s="112">
        <f>IF(RES_hhdet_tes!S96=0,"",RES_hhdet_tes!S96/RES_hhdet_fec!S96)</f>
        <v>0.7274761048012488</v>
      </c>
      <c r="T96" s="112">
        <f>IF(RES_hhdet_tes!T96=0,"",RES_hhdet_tes!T96/RES_hhdet_fec!T96)</f>
        <v>0.73799503822038337</v>
      </c>
      <c r="U96" s="112">
        <f>IF(RES_hhdet_tes!U96=0,"",RES_hhdet_tes!U96/RES_hhdet_fec!U96)</f>
        <v>0.74993031535994836</v>
      </c>
      <c r="V96" s="112">
        <f>IF(RES_hhdet_tes!V96=0,"",RES_hhdet_tes!V96/RES_hhdet_fec!V96)</f>
        <v>0.76221990322800492</v>
      </c>
      <c r="W96" s="112">
        <f>IF(RES_hhdet_tes!W96=0,"",RES_hhdet_tes!W96/RES_hhdet_fec!W96)</f>
        <v>0.7707631200503906</v>
      </c>
      <c r="X96" s="112">
        <f>IF(RES_hhdet_tes!X96=0,"",RES_hhdet_tes!X96/RES_hhdet_fec!X96)</f>
        <v>0.78022576309977143</v>
      </c>
      <c r="Y96" s="112">
        <f>IF(RES_hhdet_tes!Y96=0,"",RES_hhdet_tes!Y96/RES_hhdet_fec!Y96)</f>
        <v>0.78749249950877809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0.85211096583994539</v>
      </c>
      <c r="C97" s="113">
        <f>IF(RES_hhdet_tes!C97=0,"",RES_hhdet_tes!C97/RES_hhdet_fec!C97)</f>
        <v>0.85729281019407733</v>
      </c>
      <c r="D97" s="113">
        <f>IF(RES_hhdet_tes!D97=0,"",RES_hhdet_tes!D97/RES_hhdet_fec!D97)</f>
        <v>0.84413703791810601</v>
      </c>
      <c r="E97" s="113">
        <f>IF(RES_hhdet_tes!E97=0,"",RES_hhdet_tes!E97/RES_hhdet_fec!E97)</f>
        <v>0.81551402996684685</v>
      </c>
      <c r="F97" s="113">
        <f>IF(RES_hhdet_tes!F97=0,"",RES_hhdet_tes!F97/RES_hhdet_fec!F97)</f>
        <v>0.81038250218643759</v>
      </c>
      <c r="G97" s="113">
        <f>IF(RES_hhdet_tes!G97=0,"",RES_hhdet_tes!G97/RES_hhdet_fec!G97)</f>
        <v>0.83322436259371102</v>
      </c>
      <c r="H97" s="113">
        <f>IF(RES_hhdet_tes!H97=0,"",RES_hhdet_tes!H97/RES_hhdet_fec!H97)</f>
        <v>0.8324595990038719</v>
      </c>
      <c r="I97" s="113">
        <f>IF(RES_hhdet_tes!I97=0,"",RES_hhdet_tes!I97/RES_hhdet_fec!I97)</f>
        <v>0.85903399938132263</v>
      </c>
      <c r="J97" s="113">
        <f>IF(RES_hhdet_tes!J97=0,"",RES_hhdet_tes!J97/RES_hhdet_fec!J97)</f>
        <v>0.85758153477250654</v>
      </c>
      <c r="K97" s="113">
        <f>IF(RES_hhdet_tes!K97=0,"",RES_hhdet_tes!K97/RES_hhdet_fec!K97)</f>
        <v>0.8629814896665875</v>
      </c>
      <c r="L97" s="113">
        <f>IF(RES_hhdet_tes!L97=0,"",RES_hhdet_tes!L97/RES_hhdet_fec!L97)</f>
        <v>0.86818504021471976</v>
      </c>
      <c r="M97" s="113">
        <f>IF(RES_hhdet_tes!M97=0,"",RES_hhdet_tes!M97/RES_hhdet_fec!M97)</f>
        <v>0.86544168784086495</v>
      </c>
      <c r="N97" s="113">
        <f>IF(RES_hhdet_tes!N97=0,"",RES_hhdet_tes!N97/RES_hhdet_fec!N97)</f>
        <v>0.87039223544694699</v>
      </c>
      <c r="O97" s="113">
        <f>IF(RES_hhdet_tes!O97=0,"",RES_hhdet_tes!O97/RES_hhdet_fec!O97)</f>
        <v>0.87262656962470475</v>
      </c>
      <c r="P97" s="113">
        <f>IF(RES_hhdet_tes!P97=0,"",RES_hhdet_tes!P97/RES_hhdet_fec!P97)</f>
        <v>0.86894928444737174</v>
      </c>
      <c r="Q97" s="113">
        <f>IF(RES_hhdet_tes!Q97=0,"",RES_hhdet_tes!Q97/RES_hhdet_fec!Q97)</f>
        <v>0.87345937249147865</v>
      </c>
      <c r="R97" s="113">
        <f>IF(RES_hhdet_tes!R97=0,"",RES_hhdet_tes!R97/RES_hhdet_fec!R97)</f>
        <v>0.87793551989902785</v>
      </c>
      <c r="S97" s="113">
        <f>IF(RES_hhdet_tes!S97=0,"",RES_hhdet_tes!S97/RES_hhdet_fec!S97)</f>
        <v>0.88209239644706805</v>
      </c>
      <c r="T97" s="113">
        <f>IF(RES_hhdet_tes!T97=0,"",RES_hhdet_tes!T97/RES_hhdet_fec!T97)</f>
        <v>0.8861155498302874</v>
      </c>
      <c r="U97" s="113">
        <f>IF(RES_hhdet_tes!U97=0,"",RES_hhdet_tes!U97/RES_hhdet_fec!U97)</f>
        <v>0.89823026122225469</v>
      </c>
      <c r="V97" s="113">
        <f>IF(RES_hhdet_tes!V97=0,"",RES_hhdet_tes!V97/RES_hhdet_fec!V97)</f>
        <v>0.89040917015534604</v>
      </c>
      <c r="W97" s="113">
        <f>IF(RES_hhdet_tes!W97=0,"",RES_hhdet_tes!W97/RES_hhdet_fec!W97)</f>
        <v>0.87965089839598753</v>
      </c>
      <c r="X97" s="113">
        <f>IF(RES_hhdet_tes!X97=0,"",RES_hhdet_tes!X97/RES_hhdet_fec!X97)</f>
        <v>0.87126889394540341</v>
      </c>
      <c r="Y97" s="113">
        <f>IF(RES_hhdet_tes!Y97=0,"",RES_hhdet_tes!Y97/RES_hhdet_fec!Y97)</f>
        <v>0.85942668526294275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0.66004770076808839</v>
      </c>
      <c r="C98" s="111">
        <f>IF(RES_hhdet_tes!C98=0,"",RES_hhdet_tes!C98/RES_hhdet_fec!C98)</f>
        <v>0.66386629856022505</v>
      </c>
      <c r="D98" s="111">
        <f>IF(RES_hhdet_tes!D98=0,"",RES_hhdet_tes!D98/RES_hhdet_fec!D98)</f>
        <v>0.66713374112059531</v>
      </c>
      <c r="E98" s="111">
        <f>IF(RES_hhdet_tes!E98=0,"",RES_hhdet_tes!E98/RES_hhdet_fec!E98)</f>
        <v>0.6700937232530797</v>
      </c>
      <c r="F98" s="111">
        <f>IF(RES_hhdet_tes!F98=0,"",RES_hhdet_tes!F98/RES_hhdet_fec!F98)</f>
        <v>0.67382010359000866</v>
      </c>
      <c r="G98" s="111">
        <f>IF(RES_hhdet_tes!G98=0,"",RES_hhdet_tes!G98/RES_hhdet_fec!G98)</f>
        <v>0.67838765223516961</v>
      </c>
      <c r="H98" s="111">
        <f>IF(RES_hhdet_tes!H98=0,"",RES_hhdet_tes!H98/RES_hhdet_fec!H98)</f>
        <v>0.68269148861656048</v>
      </c>
      <c r="I98" s="111">
        <f>IF(RES_hhdet_tes!I98=0,"",RES_hhdet_tes!I98/RES_hhdet_fec!I98)</f>
        <v>0.68483723972515098</v>
      </c>
      <c r="J98" s="111">
        <f>IF(RES_hhdet_tes!J98=0,"",RES_hhdet_tes!J98/RES_hhdet_fec!J98)</f>
        <v>0.68551073499127468</v>
      </c>
      <c r="K98" s="111">
        <f>IF(RES_hhdet_tes!K98=0,"",RES_hhdet_tes!K98/RES_hhdet_fec!K98)</f>
        <v>0.68772402279526579</v>
      </c>
      <c r="L98" s="111">
        <f>IF(RES_hhdet_tes!L98=0,"",RES_hhdet_tes!L98/RES_hhdet_fec!L98)</f>
        <v>0.68932819641303711</v>
      </c>
      <c r="M98" s="111">
        <f>IF(RES_hhdet_tes!M98=0,"",RES_hhdet_tes!M98/RES_hhdet_fec!M98)</f>
        <v>0.69124755432595797</v>
      </c>
      <c r="N98" s="111">
        <f>IF(RES_hhdet_tes!N98=0,"",RES_hhdet_tes!N98/RES_hhdet_fec!N98)</f>
        <v>0.69512270066226101</v>
      </c>
      <c r="O98" s="111">
        <f>IF(RES_hhdet_tes!O98=0,"",RES_hhdet_tes!O98/RES_hhdet_fec!O98)</f>
        <v>0.69945848865639992</v>
      </c>
      <c r="P98" s="111">
        <f>IF(RES_hhdet_tes!P98=0,"",RES_hhdet_tes!P98/RES_hhdet_fec!P98)</f>
        <v>0.70482773047386849</v>
      </c>
      <c r="Q98" s="111">
        <f>IF(RES_hhdet_tes!Q98=0,"",RES_hhdet_tes!Q98/RES_hhdet_fec!Q98)</f>
        <v>0.71055342248994413</v>
      </c>
      <c r="R98" s="111">
        <f>IF(RES_hhdet_tes!R98=0,"",RES_hhdet_tes!R98/RES_hhdet_fec!R98)</f>
        <v>0.71733153532686611</v>
      </c>
      <c r="S98" s="111">
        <f>IF(RES_hhdet_tes!S98=0,"",RES_hhdet_tes!S98/RES_hhdet_fec!S98)</f>
        <v>0.72667337098944651</v>
      </c>
      <c r="T98" s="111">
        <f>IF(RES_hhdet_tes!T98=0,"",RES_hhdet_tes!T98/RES_hhdet_fec!T98)</f>
        <v>0.73748509108114801</v>
      </c>
      <c r="U98" s="111">
        <f>IF(RES_hhdet_tes!U98=0,"",RES_hhdet_tes!U98/RES_hhdet_fec!U98)</f>
        <v>0.74924176007525201</v>
      </c>
      <c r="V98" s="111">
        <f>IF(RES_hhdet_tes!V98=0,"",RES_hhdet_tes!V98/RES_hhdet_fec!V98)</f>
        <v>0.76051855546562042</v>
      </c>
      <c r="W98" s="111">
        <f>IF(RES_hhdet_tes!W98=0,"",RES_hhdet_tes!W98/RES_hhdet_fec!W98)</f>
        <v>0.7695915113157431</v>
      </c>
      <c r="X98" s="111">
        <f>IF(RES_hhdet_tes!X98=0,"",RES_hhdet_tes!X98/RES_hhdet_fec!X98)</f>
        <v>0.77734662739424498</v>
      </c>
      <c r="Y98" s="111">
        <f>IF(RES_hhdet_tes!Y98=0,"",RES_hhdet_tes!Y98/RES_hhdet_fec!Y98)</f>
        <v>0.78395094892162298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0.64845857818571295</v>
      </c>
      <c r="C100" s="124">
        <f>IF(RES_hhdet_tes!C100=0,"",RES_hhdet_tes!C100/RES_hhdet_fec!C100)</f>
        <v>0.65078603195598206</v>
      </c>
      <c r="D100" s="124">
        <f>IF(RES_hhdet_tes!D100=0,"",RES_hhdet_tes!D100/RES_hhdet_fec!D100)</f>
        <v>0.64658167853028881</v>
      </c>
      <c r="E100" s="124">
        <f>IF(RES_hhdet_tes!E100=0,"",RES_hhdet_tes!E100/RES_hhdet_fec!E100)</f>
        <v>0.66822762804687508</v>
      </c>
      <c r="F100" s="124">
        <f>IF(RES_hhdet_tes!F100=0,"",RES_hhdet_tes!F100/RES_hhdet_fec!F100)</f>
        <v>0.6698228809107194</v>
      </c>
      <c r="G100" s="124">
        <f>IF(RES_hhdet_tes!G100=0,"",RES_hhdet_tes!G100/RES_hhdet_fec!G100)</f>
        <v>0.6624657793277241</v>
      </c>
      <c r="H100" s="124">
        <f>IF(RES_hhdet_tes!H100=0,"",RES_hhdet_tes!H100/RES_hhdet_fec!H100)</f>
        <v>0.67112199889036761</v>
      </c>
      <c r="I100" s="124">
        <f>IF(RES_hhdet_tes!I100=0,"",RES_hhdet_tes!I100/RES_hhdet_fec!I100)</f>
        <v>0.66893597539665328</v>
      </c>
      <c r="J100" s="124">
        <f>IF(RES_hhdet_tes!J100=0,"",RES_hhdet_tes!J100/RES_hhdet_fec!J100)</f>
        <v>0.67556441732277794</v>
      </c>
      <c r="K100" s="124">
        <f>IF(RES_hhdet_tes!K100=0,"",RES_hhdet_tes!K100/RES_hhdet_fec!K100)</f>
        <v>0.663374417349473</v>
      </c>
      <c r="L100" s="124">
        <f>IF(RES_hhdet_tes!L100=0,"",RES_hhdet_tes!L100/RES_hhdet_fec!L100)</f>
        <v>0.66491151630748069</v>
      </c>
      <c r="M100" s="124">
        <f>IF(RES_hhdet_tes!M100=0,"",RES_hhdet_tes!M100/RES_hhdet_fec!M100)</f>
        <v>0.67068881253927537</v>
      </c>
      <c r="N100" s="124">
        <f>IF(RES_hhdet_tes!N100=0,"",RES_hhdet_tes!N100/RES_hhdet_fec!N100)</f>
        <v>0.67493758032142859</v>
      </c>
      <c r="O100" s="124">
        <f>IF(RES_hhdet_tes!O100=0,"",RES_hhdet_tes!O100/RES_hhdet_fec!O100)</f>
        <v>0.68029013723023746</v>
      </c>
      <c r="P100" s="124">
        <f>IF(RES_hhdet_tes!P100=0,"",RES_hhdet_tes!P100/RES_hhdet_fec!P100)</f>
        <v>0.683953977059514</v>
      </c>
      <c r="Q100" s="124">
        <f>IF(RES_hhdet_tes!Q100=0,"",RES_hhdet_tes!Q100/RES_hhdet_fec!Q100)</f>
        <v>0.68962130657019183</v>
      </c>
      <c r="R100" s="124">
        <f>IF(RES_hhdet_tes!R100=0,"",RES_hhdet_tes!R100/RES_hhdet_fec!R100)</f>
        <v>0.69397424078363057</v>
      </c>
      <c r="S100" s="124">
        <f>IF(RES_hhdet_tes!S100=0,"",RES_hhdet_tes!S100/RES_hhdet_fec!S100)</f>
        <v>0.6990386623846585</v>
      </c>
      <c r="T100" s="124">
        <f>IF(RES_hhdet_tes!T100=0,"",RES_hhdet_tes!T100/RES_hhdet_fec!T100)</f>
        <v>0.70600939763445336</v>
      </c>
      <c r="U100" s="124">
        <f>IF(RES_hhdet_tes!U100=0,"",RES_hhdet_tes!U100/RES_hhdet_fec!U100)</f>
        <v>0.71457060913816273</v>
      </c>
      <c r="V100" s="124">
        <f>IF(RES_hhdet_tes!V100=0,"",RES_hhdet_tes!V100/RES_hhdet_fec!V100)</f>
        <v>0.72198542873926053</v>
      </c>
      <c r="W100" s="124">
        <f>IF(RES_hhdet_tes!W100=0,"",RES_hhdet_tes!W100/RES_hhdet_fec!W100)</f>
        <v>0.73136799451878953</v>
      </c>
      <c r="X100" s="124">
        <f>IF(RES_hhdet_tes!X100=0,"",RES_hhdet_tes!X100/RES_hhdet_fec!X100)</f>
        <v>0.74431173507464621</v>
      </c>
      <c r="Y100" s="124">
        <f>IF(RES_hhdet_tes!Y100=0,"",RES_hhdet_tes!Y100/RES_hhdet_fec!Y100)</f>
        <v>0.75575964814178631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0.5677114505633597</v>
      </c>
      <c r="C101" s="111">
        <f>IF(RES_hhdet_tes!C101=0,"",RES_hhdet_tes!C101/RES_hhdet_fec!C101)</f>
        <v>0.56864608554791463</v>
      </c>
      <c r="D101" s="111">
        <f>IF(RES_hhdet_tes!D101=0,"",RES_hhdet_tes!D101/RES_hhdet_fec!D101)</f>
        <v>0.56975635280017256</v>
      </c>
      <c r="E101" s="111">
        <f>IF(RES_hhdet_tes!E101=0,"",RES_hhdet_tes!E101/RES_hhdet_fec!E101)</f>
        <v>0.57086481578027659</v>
      </c>
      <c r="F101" s="111">
        <f>IF(RES_hhdet_tes!F101=0,"",RES_hhdet_tes!F101/RES_hhdet_fec!F101)</f>
        <v>0.57192575728411887</v>
      </c>
      <c r="G101" s="111">
        <f>IF(RES_hhdet_tes!G101=0,"",RES_hhdet_tes!G101/RES_hhdet_fec!G101)</f>
        <v>0.57315654580648157</v>
      </c>
      <c r="H101" s="111">
        <f>IF(RES_hhdet_tes!H101=0,"",RES_hhdet_tes!H101/RES_hhdet_fec!H101)</f>
        <v>0.57425236294081228</v>
      </c>
      <c r="I101" s="111">
        <f>IF(RES_hhdet_tes!I101=0,"",RES_hhdet_tes!I101/RES_hhdet_fec!I101)</f>
        <v>0.57477727064468476</v>
      </c>
      <c r="J101" s="111">
        <f>IF(RES_hhdet_tes!J101=0,"",RES_hhdet_tes!J101/RES_hhdet_fec!J101)</f>
        <v>0.5749729149040349</v>
      </c>
      <c r="K101" s="111">
        <f>IF(RES_hhdet_tes!K101=0,"",RES_hhdet_tes!K101/RES_hhdet_fec!K101)</f>
        <v>0.57521937694410619</v>
      </c>
      <c r="L101" s="111">
        <f>IF(RES_hhdet_tes!L101=0,"",RES_hhdet_tes!L101/RES_hhdet_fec!L101)</f>
        <v>0.57547570440399554</v>
      </c>
      <c r="M101" s="111">
        <f>IF(RES_hhdet_tes!M101=0,"",RES_hhdet_tes!M101/RES_hhdet_fec!M101)</f>
        <v>0.57573280080186218</v>
      </c>
      <c r="N101" s="111">
        <f>IF(RES_hhdet_tes!N101=0,"",RES_hhdet_tes!N101/RES_hhdet_fec!N101)</f>
        <v>0.57600286402691436</v>
      </c>
      <c r="O101" s="111">
        <f>IF(RES_hhdet_tes!O101=0,"",RES_hhdet_tes!O101/RES_hhdet_fec!O101)</f>
        <v>0.57627047763524886</v>
      </c>
      <c r="P101" s="111">
        <f>IF(RES_hhdet_tes!P101=0,"",RES_hhdet_tes!P101/RES_hhdet_fec!P101)</f>
        <v>0.5764228521675252</v>
      </c>
      <c r="Q101" s="111">
        <f>IF(RES_hhdet_tes!Q101=0,"",RES_hhdet_tes!Q101/RES_hhdet_fec!Q101)</f>
        <v>0.57666692779974338</v>
      </c>
      <c r="R101" s="111">
        <f>IF(RES_hhdet_tes!R101=0,"",RES_hhdet_tes!R101/RES_hhdet_fec!R101)</f>
        <v>0.57720257910430184</v>
      </c>
      <c r="S101" s="111">
        <f>IF(RES_hhdet_tes!S101=0,"",RES_hhdet_tes!S101/RES_hhdet_fec!S101)</f>
        <v>0.57822921701632179</v>
      </c>
      <c r="T101" s="111">
        <f>IF(RES_hhdet_tes!T101=0,"",RES_hhdet_tes!T101/RES_hhdet_fec!T101)</f>
        <v>0.57978941830383879</v>
      </c>
      <c r="U101" s="111">
        <f>IF(RES_hhdet_tes!U101=0,"",RES_hhdet_tes!U101/RES_hhdet_fec!U101)</f>
        <v>0.58187744001783592</v>
      </c>
      <c r="V101" s="111">
        <f>IF(RES_hhdet_tes!V101=0,"",RES_hhdet_tes!V101/RES_hhdet_fec!V101)</f>
        <v>0.58424079846774468</v>
      </c>
      <c r="W101" s="111">
        <f>IF(RES_hhdet_tes!W101=0,"",RES_hhdet_tes!W101/RES_hhdet_fec!W101)</f>
        <v>0.58650038933698512</v>
      </c>
      <c r="X101" s="111">
        <f>IF(RES_hhdet_tes!X101=0,"",RES_hhdet_tes!X101/RES_hhdet_fec!X101)</f>
        <v>0.58815479444252683</v>
      </c>
      <c r="Y101" s="111">
        <f>IF(RES_hhdet_tes!Y101=0,"",RES_hhdet_tes!Y101/RES_hhdet_fec!Y101)</f>
        <v>0.58972304659616426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0.60759546379671747</v>
      </c>
      <c r="C102" s="111">
        <f>IF(RES_hhdet_tes!C102=0,"",RES_hhdet_tes!C102/RES_hhdet_fec!C102)</f>
        <v>0.60856178086280732</v>
      </c>
      <c r="D102" s="111">
        <f>IF(RES_hhdet_tes!D102=0,"",RES_hhdet_tes!D102/RES_hhdet_fec!D102)</f>
        <v>0.60945634305281993</v>
      </c>
      <c r="E102" s="111">
        <f>IF(RES_hhdet_tes!E102=0,"",RES_hhdet_tes!E102/RES_hhdet_fec!E102)</f>
        <v>0.61030991756009112</v>
      </c>
      <c r="F102" s="111">
        <f>IF(RES_hhdet_tes!F102=0,"",RES_hhdet_tes!F102/RES_hhdet_fec!F102)</f>
        <v>0.61138409563111062</v>
      </c>
      <c r="G102" s="111">
        <f>IF(RES_hhdet_tes!G102=0,"",RES_hhdet_tes!G102/RES_hhdet_fec!G102)</f>
        <v>0.61289852343421569</v>
      </c>
      <c r="H102" s="111">
        <f>IF(RES_hhdet_tes!H102=0,"",RES_hhdet_tes!H102/RES_hhdet_fec!H102)</f>
        <v>0.61425264510223665</v>
      </c>
      <c r="I102" s="111">
        <f>IF(RES_hhdet_tes!I102=0,"",RES_hhdet_tes!I102/RES_hhdet_fec!I102)</f>
        <v>0.61486189507552225</v>
      </c>
      <c r="J102" s="111">
        <f>IF(RES_hhdet_tes!J102=0,"",RES_hhdet_tes!J102/RES_hhdet_fec!J102)</f>
        <v>0.61500631067531508</v>
      </c>
      <c r="K102" s="111">
        <f>IF(RES_hhdet_tes!K102=0,"",RES_hhdet_tes!K102/RES_hhdet_fec!K102)</f>
        <v>0.61527981190086922</v>
      </c>
      <c r="L102" s="111">
        <f>IF(RES_hhdet_tes!L102=0,"",RES_hhdet_tes!L102/RES_hhdet_fec!L102)</f>
        <v>0.61549278487153114</v>
      </c>
      <c r="M102" s="111">
        <f>IF(RES_hhdet_tes!M102=0,"",RES_hhdet_tes!M102/RES_hhdet_fec!M102)</f>
        <v>0.61568417038095058</v>
      </c>
      <c r="N102" s="111">
        <f>IF(RES_hhdet_tes!N102=0,"",RES_hhdet_tes!N102/RES_hhdet_fec!N102)</f>
        <v>0.61587035895176923</v>
      </c>
      <c r="O102" s="111">
        <f>IF(RES_hhdet_tes!O102=0,"",RES_hhdet_tes!O102/RES_hhdet_fec!O102)</f>
        <v>0.61605202350229804</v>
      </c>
      <c r="P102" s="111">
        <f>IF(RES_hhdet_tes!P102=0,"",RES_hhdet_tes!P102/RES_hhdet_fec!P102)</f>
        <v>0.6161853843332491</v>
      </c>
      <c r="Q102" s="111">
        <f>IF(RES_hhdet_tes!Q102=0,"",RES_hhdet_tes!Q102/RES_hhdet_fec!Q102)</f>
        <v>0.61638812419475897</v>
      </c>
      <c r="R102" s="111">
        <f>IF(RES_hhdet_tes!R102=0,"",RES_hhdet_tes!R102/RES_hhdet_fec!R102)</f>
        <v>0.61678796476658915</v>
      </c>
      <c r="S102" s="111">
        <f>IF(RES_hhdet_tes!S102=0,"",RES_hhdet_tes!S102/RES_hhdet_fec!S102)</f>
        <v>0.61761564728085927</v>
      </c>
      <c r="T102" s="111">
        <f>IF(RES_hhdet_tes!T102=0,"",RES_hhdet_tes!T102/RES_hhdet_fec!T102)</f>
        <v>0.61877385696493181</v>
      </c>
      <c r="U102" s="111">
        <f>IF(RES_hhdet_tes!U102=0,"",RES_hhdet_tes!U102/RES_hhdet_fec!U102)</f>
        <v>0.6203472310316559</v>
      </c>
      <c r="V102" s="111">
        <f>IF(RES_hhdet_tes!V102=0,"",RES_hhdet_tes!V102/RES_hhdet_fec!V102)</f>
        <v>0.62217199131799483</v>
      </c>
      <c r="W102" s="111">
        <f>IF(RES_hhdet_tes!W102=0,"",RES_hhdet_tes!W102/RES_hhdet_fec!W102)</f>
        <v>0.62382885431793944</v>
      </c>
      <c r="X102" s="111">
        <f>IF(RES_hhdet_tes!X102=0,"",RES_hhdet_tes!X102/RES_hhdet_fec!X102)</f>
        <v>0.62529986588364295</v>
      </c>
      <c r="Y102" s="111">
        <f>IF(RES_hhdet_tes!Y102=0,"",RES_hhdet_tes!Y102/RES_hhdet_fec!Y102)</f>
        <v>0.62665943129638568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0.7556935991822058</v>
      </c>
      <c r="C103" s="45">
        <f>IF(RES_hhdet_tes!C103=0,"",RES_hhdet_tes!C103/RES_hhdet_fec!C103)</f>
        <v>0.75795800509793965</v>
      </c>
      <c r="D103" s="45">
        <f>IF(RES_hhdet_tes!D103=0,"",RES_hhdet_tes!D103/RES_hhdet_fec!D103)</f>
        <v>0.76031235541025899</v>
      </c>
      <c r="E103" s="45">
        <f>IF(RES_hhdet_tes!E103=0,"",RES_hhdet_tes!E103/RES_hhdet_fec!E103)</f>
        <v>0.76265594404077253</v>
      </c>
      <c r="F103" s="45">
        <f>IF(RES_hhdet_tes!F103=0,"",RES_hhdet_tes!F103/RES_hhdet_fec!F103)</f>
        <v>0.76547415743436431</v>
      </c>
      <c r="G103" s="45">
        <f>IF(RES_hhdet_tes!G103=0,"",RES_hhdet_tes!G103/RES_hhdet_fec!G103)</f>
        <v>0.76869216361035919</v>
      </c>
      <c r="H103" s="45">
        <f>IF(RES_hhdet_tes!H103=0,"",RES_hhdet_tes!H103/RES_hhdet_fec!H103)</f>
        <v>0.77201399617923983</v>
      </c>
      <c r="I103" s="45">
        <f>IF(RES_hhdet_tes!I103=0,"",RES_hhdet_tes!I103/RES_hhdet_fec!I103)</f>
        <v>0.77371218486974858</v>
      </c>
      <c r="J103" s="45">
        <f>IF(RES_hhdet_tes!J103=0,"",RES_hhdet_tes!J103/RES_hhdet_fec!J103)</f>
        <v>0.77452966662066225</v>
      </c>
      <c r="K103" s="45">
        <f>IF(RES_hhdet_tes!K103=0,"",RES_hhdet_tes!K103/RES_hhdet_fec!K103)</f>
        <v>0.77580734257357775</v>
      </c>
      <c r="L103" s="45">
        <f>IF(RES_hhdet_tes!L103=0,"",RES_hhdet_tes!L103/RES_hhdet_fec!L103)</f>
        <v>0.77749638468080873</v>
      </c>
      <c r="M103" s="45">
        <f>IF(RES_hhdet_tes!M103=0,"",RES_hhdet_tes!M103/RES_hhdet_fec!M103)</f>
        <v>0.77947182698443929</v>
      </c>
      <c r="N103" s="45">
        <f>IF(RES_hhdet_tes!N103=0,"",RES_hhdet_tes!N103/RES_hhdet_fec!N103)</f>
        <v>0.78243579630810811</v>
      </c>
      <c r="O103" s="45">
        <f>IF(RES_hhdet_tes!O103=0,"",RES_hhdet_tes!O103/RES_hhdet_fec!O103)</f>
        <v>0.78587101081231936</v>
      </c>
      <c r="P103" s="45">
        <f>IF(RES_hhdet_tes!P103=0,"",RES_hhdet_tes!P103/RES_hhdet_fec!P103)</f>
        <v>0.78907365263203688</v>
      </c>
      <c r="Q103" s="45">
        <f>IF(RES_hhdet_tes!Q103=0,"",RES_hhdet_tes!Q103/RES_hhdet_fec!Q103)</f>
        <v>0.79336936055781715</v>
      </c>
      <c r="R103" s="45">
        <f>IF(RES_hhdet_tes!R103=0,"",RES_hhdet_tes!R103/RES_hhdet_fec!R103)</f>
        <v>0.79824144896242499</v>
      </c>
      <c r="S103" s="45">
        <f>IF(RES_hhdet_tes!S103=0,"",RES_hhdet_tes!S103/RES_hhdet_fec!S103)</f>
        <v>0.80476928945892934</v>
      </c>
      <c r="T103" s="45">
        <f>IF(RES_hhdet_tes!T103=0,"",RES_hhdet_tes!T103/RES_hhdet_fec!T103)</f>
        <v>0.81467768154272546</v>
      </c>
      <c r="U103" s="45">
        <f>IF(RES_hhdet_tes!U103=0,"",RES_hhdet_tes!U103/RES_hhdet_fec!U103)</f>
        <v>0.82834415548896623</v>
      </c>
      <c r="V103" s="45">
        <f>IF(RES_hhdet_tes!V103=0,"",RES_hhdet_tes!V103/RES_hhdet_fec!V103)</f>
        <v>0.84331202083954848</v>
      </c>
      <c r="W103" s="45">
        <f>IF(RES_hhdet_tes!W103=0,"",RES_hhdet_tes!W103/RES_hhdet_fec!W103)</f>
        <v>0.8570524939415225</v>
      </c>
      <c r="X103" s="45">
        <f>IF(RES_hhdet_tes!X103=0,"",RES_hhdet_tes!X103/RES_hhdet_fec!X103)</f>
        <v>0.86981502042481573</v>
      </c>
      <c r="Y103" s="45">
        <f>IF(RES_hhdet_tes!Y103=0,"",RES_hhdet_tes!Y103/RES_hhdet_fec!Y103)</f>
        <v>0.88018680107103897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0.77180801180970682</v>
      </c>
      <c r="C124" s="119">
        <f>IF(RES_hhdet_tes!C124=0,"",RES_hhdet_tes!C124/RES_hhdet_fec!C124)</f>
        <v>0.77445390847143614</v>
      </c>
      <c r="D124" s="119">
        <f>IF(RES_hhdet_tes!D124=0,"",RES_hhdet_tes!D124/RES_hhdet_fec!D124)</f>
        <v>0.77486233960613693</v>
      </c>
      <c r="E124" s="119">
        <f>IF(RES_hhdet_tes!E124=0,"",RES_hhdet_tes!E124/RES_hhdet_fec!E124)</f>
        <v>0.77936773005619675</v>
      </c>
      <c r="F124" s="119">
        <f>IF(RES_hhdet_tes!F124=0,"",RES_hhdet_tes!F124/RES_hhdet_fec!F124)</f>
        <v>0.78195389617518773</v>
      </c>
      <c r="G124" s="119">
        <f>IF(RES_hhdet_tes!G124=0,"",RES_hhdet_tes!G124/RES_hhdet_fec!G124)</f>
        <v>0.78463901183786411</v>
      </c>
      <c r="H124" s="119">
        <f>IF(RES_hhdet_tes!H124=0,"",RES_hhdet_tes!H124/RES_hhdet_fec!H124)</f>
        <v>0.78918752165810657</v>
      </c>
      <c r="I124" s="119">
        <f>IF(RES_hhdet_tes!I124=0,"",RES_hhdet_tes!I124/RES_hhdet_fec!I124)</f>
        <v>0.79246761022303258</v>
      </c>
      <c r="J124" s="119">
        <f>IF(RES_hhdet_tes!J124=0,"",RES_hhdet_tes!J124/RES_hhdet_fec!J124)</f>
        <v>0.79671207634855623</v>
      </c>
      <c r="K124" s="119">
        <f>IF(RES_hhdet_tes!K124=0,"",RES_hhdet_tes!K124/RES_hhdet_fec!K124)</f>
        <v>0.80124363199235282</v>
      </c>
      <c r="L124" s="119">
        <f>IF(RES_hhdet_tes!L124=0,"",RES_hhdet_tes!L124/RES_hhdet_fec!L124)</f>
        <v>0.80729005962287925</v>
      </c>
      <c r="M124" s="119">
        <f>IF(RES_hhdet_tes!M124=0,"",RES_hhdet_tes!M124/RES_hhdet_fec!M124)</f>
        <v>0.81244345698333154</v>
      </c>
      <c r="N124" s="119">
        <f>IF(RES_hhdet_tes!N124=0,"",RES_hhdet_tes!N124/RES_hhdet_fec!N124)</f>
        <v>0.82550622338206958</v>
      </c>
      <c r="O124" s="119">
        <f>IF(RES_hhdet_tes!O124=0,"",RES_hhdet_tes!O124/RES_hhdet_fec!O124)</f>
        <v>0.83117057453816889</v>
      </c>
      <c r="P124" s="119">
        <f>IF(RES_hhdet_tes!P124=0,"",RES_hhdet_tes!P124/RES_hhdet_fec!P124)</f>
        <v>0.82410763066740167</v>
      </c>
      <c r="Q124" s="119">
        <f>IF(RES_hhdet_tes!Q124=0,"",RES_hhdet_tes!Q124/RES_hhdet_fec!Q124)</f>
        <v>0.83893826446328379</v>
      </c>
      <c r="R124" s="119">
        <f>IF(RES_hhdet_tes!R124=0,"",RES_hhdet_tes!R124/RES_hhdet_fec!R124)</f>
        <v>0.83494641512102485</v>
      </c>
      <c r="S124" s="119">
        <f>IF(RES_hhdet_tes!S124=0,"",RES_hhdet_tes!S124/RES_hhdet_fec!S124)</f>
        <v>0.85097261507778599</v>
      </c>
      <c r="T124" s="119">
        <f>IF(RES_hhdet_tes!T124=0,"",RES_hhdet_tes!T124/RES_hhdet_fec!T124)</f>
        <v>0.85273166401479472</v>
      </c>
      <c r="U124" s="119">
        <f>IF(RES_hhdet_tes!U124=0,"",RES_hhdet_tes!U124/RES_hhdet_fec!U124)</f>
        <v>0.86846339438669851</v>
      </c>
      <c r="V124" s="119">
        <f>IF(RES_hhdet_tes!V124=0,"",RES_hhdet_tes!V124/RES_hhdet_fec!V124)</f>
        <v>0.85783165343823464</v>
      </c>
      <c r="W124" s="119">
        <f>IF(RES_hhdet_tes!W124=0,"",RES_hhdet_tes!W124/RES_hhdet_fec!W124)</f>
        <v>0.87269597475112726</v>
      </c>
      <c r="X124" s="119">
        <f>IF(RES_hhdet_tes!X124=0,"",RES_hhdet_tes!X124/RES_hhdet_fec!X124)</f>
        <v>0.88904837473624765</v>
      </c>
      <c r="Y124" s="119">
        <f>IF(RES_hhdet_tes!Y124=0,"",RES_hhdet_tes!Y124/RES_hhdet_fec!Y124)</f>
        <v>0.88250330529211185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0.77853999114023009</v>
      </c>
      <c r="C125" s="124">
        <f>IF(RES_hhdet_tes!C125=0,"",RES_hhdet_tes!C125/RES_hhdet_fec!C125)</f>
        <v>0.78056566881355893</v>
      </c>
      <c r="D125" s="124">
        <f>IF(RES_hhdet_tes!D125=0,"",RES_hhdet_tes!D125/RES_hhdet_fec!D125)</f>
        <v>0.78221462641505524</v>
      </c>
      <c r="E125" s="124">
        <f>IF(RES_hhdet_tes!E125=0,"",RES_hhdet_tes!E125/RES_hhdet_fec!E125)</f>
        <v>0.78410071975443507</v>
      </c>
      <c r="F125" s="124">
        <f>IF(RES_hhdet_tes!F125=0,"",RES_hhdet_tes!F125/RES_hhdet_fec!F125)</f>
        <v>0.7868162453026033</v>
      </c>
      <c r="G125" s="124">
        <f>IF(RES_hhdet_tes!G125=0,"",RES_hhdet_tes!G125/RES_hhdet_fec!G125)</f>
        <v>0.78926645496712633</v>
      </c>
      <c r="H125" s="124">
        <f>IF(RES_hhdet_tes!H125=0,"",RES_hhdet_tes!H125/RES_hhdet_fec!H125)</f>
        <v>0.79201853679275591</v>
      </c>
      <c r="I125" s="124">
        <f>IF(RES_hhdet_tes!I125=0,"",RES_hhdet_tes!I125/RES_hhdet_fec!I125)</f>
        <v>0.79461086253474933</v>
      </c>
      <c r="J125" s="124">
        <f>IF(RES_hhdet_tes!J125=0,"",RES_hhdet_tes!J125/RES_hhdet_fec!J125)</f>
        <v>0.79792793600776613</v>
      </c>
      <c r="K125" s="124">
        <f>IF(RES_hhdet_tes!K125=0,"",RES_hhdet_tes!K125/RES_hhdet_fec!K125)</f>
        <v>0.8013432445188069</v>
      </c>
      <c r="L125" s="124">
        <f>IF(RES_hhdet_tes!L125=0,"",RES_hhdet_tes!L125/RES_hhdet_fec!L125)</f>
        <v>0.8049705153021125</v>
      </c>
      <c r="M125" s="124">
        <f>IF(RES_hhdet_tes!M125=0,"",RES_hhdet_tes!M125/RES_hhdet_fec!M125)</f>
        <v>0.80853203466714973</v>
      </c>
      <c r="N125" s="124">
        <f>IF(RES_hhdet_tes!N125=0,"",RES_hhdet_tes!N125/RES_hhdet_fec!N125)</f>
        <v>0.81276049820643403</v>
      </c>
      <c r="O125" s="124">
        <f>IF(RES_hhdet_tes!O125=0,"",RES_hhdet_tes!O125/RES_hhdet_fec!O125)</f>
        <v>0.81718438689520001</v>
      </c>
      <c r="P125" s="124">
        <f>IF(RES_hhdet_tes!P125=0,"",RES_hhdet_tes!P125/RES_hhdet_fec!P125)</f>
        <v>0.81822051948984598</v>
      </c>
      <c r="Q125" s="124">
        <f>IF(RES_hhdet_tes!Q125=0,"",RES_hhdet_tes!Q125/RES_hhdet_fec!Q125)</f>
        <v>0.82057017693829526</v>
      </c>
      <c r="R125" s="124">
        <f>IF(RES_hhdet_tes!R125=0,"",RES_hhdet_tes!R125/RES_hhdet_fec!R125)</f>
        <v>0.82397752885150022</v>
      </c>
      <c r="S125" s="124">
        <f>IF(RES_hhdet_tes!S125=0,"",RES_hhdet_tes!S125/RES_hhdet_fec!S125)</f>
        <v>0.82808672418322782</v>
      </c>
      <c r="T125" s="124">
        <f>IF(RES_hhdet_tes!T125=0,"",RES_hhdet_tes!T125/RES_hhdet_fec!T125)</f>
        <v>0.83217439617674283</v>
      </c>
      <c r="U125" s="124">
        <f>IF(RES_hhdet_tes!U125=0,"",RES_hhdet_tes!U125/RES_hhdet_fec!U125)</f>
        <v>0.83637200588428684</v>
      </c>
      <c r="V125" s="124">
        <f>IF(RES_hhdet_tes!V125=0,"",RES_hhdet_tes!V125/RES_hhdet_fec!V125)</f>
        <v>0.84098808067297781</v>
      </c>
      <c r="W125" s="124">
        <f>IF(RES_hhdet_tes!W125=0,"",RES_hhdet_tes!W125/RES_hhdet_fec!W125)</f>
        <v>0.8453325006063549</v>
      </c>
      <c r="X125" s="124">
        <f>IF(RES_hhdet_tes!X125=0,"",RES_hhdet_tes!X125/RES_hhdet_fec!X125)</f>
        <v>0.84947558192816053</v>
      </c>
      <c r="Y125" s="124">
        <f>IF(RES_hhdet_tes!Y125=0,"",RES_hhdet_tes!Y125/RES_hhdet_fec!Y125)</f>
        <v>0.85360132115464127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0.77768436372809413</v>
      </c>
      <c r="C126" s="111">
        <f>IF(RES_hhdet_tes!C126=0,"",RES_hhdet_tes!C126/RES_hhdet_fec!C126)</f>
        <v>0.77973919941868575</v>
      </c>
      <c r="D126" s="111">
        <f>IF(RES_hhdet_tes!D126=0,"",RES_hhdet_tes!D126/RES_hhdet_fec!D126)</f>
        <v>0.78140325240326791</v>
      </c>
      <c r="E126" s="111">
        <f>IF(RES_hhdet_tes!E126=0,"",RES_hhdet_tes!E126/RES_hhdet_fec!E126)</f>
        <v>0.78330050204277624</v>
      </c>
      <c r="F126" s="111">
        <f>IF(RES_hhdet_tes!F126=0,"",RES_hhdet_tes!F126/RES_hhdet_fec!F126)</f>
        <v>0.78603119336164962</v>
      </c>
      <c r="G126" s="111">
        <f>IF(RES_hhdet_tes!G126=0,"",RES_hhdet_tes!G126/RES_hhdet_fec!G126)</f>
        <v>0.78851730653880192</v>
      </c>
      <c r="H126" s="111">
        <f>IF(RES_hhdet_tes!H126=0,"",RES_hhdet_tes!H126/RES_hhdet_fec!H126)</f>
        <v>0.79128244741495257</v>
      </c>
      <c r="I126" s="111">
        <f>IF(RES_hhdet_tes!I126=0,"",RES_hhdet_tes!I126/RES_hhdet_fec!I126)</f>
        <v>0.79390571187969006</v>
      </c>
      <c r="J126" s="111">
        <f>IF(RES_hhdet_tes!J126=0,"",RES_hhdet_tes!J126/RES_hhdet_fec!J126)</f>
        <v>0.79723058528894919</v>
      </c>
      <c r="K126" s="111">
        <f>IF(RES_hhdet_tes!K126=0,"",RES_hhdet_tes!K126/RES_hhdet_fec!K126)</f>
        <v>0.80066113138249551</v>
      </c>
      <c r="L126" s="111">
        <f>IF(RES_hhdet_tes!L126=0,"",RES_hhdet_tes!L126/RES_hhdet_fec!L126)</f>
        <v>0.80430575384003256</v>
      </c>
      <c r="M126" s="111">
        <f>IF(RES_hhdet_tes!M126=0,"",RES_hhdet_tes!M126/RES_hhdet_fec!M126)</f>
        <v>0.80788518766005679</v>
      </c>
      <c r="N126" s="111">
        <f>IF(RES_hhdet_tes!N126=0,"",RES_hhdet_tes!N126/RES_hhdet_fec!N126)</f>
        <v>0.81213417182581615</v>
      </c>
      <c r="O126" s="111">
        <f>IF(RES_hhdet_tes!O126=0,"",RES_hhdet_tes!O126/RES_hhdet_fec!O126)</f>
        <v>0.81657561744842555</v>
      </c>
      <c r="P126" s="111">
        <f>IF(RES_hhdet_tes!P126=0,"",RES_hhdet_tes!P126/RES_hhdet_fec!P126)</f>
        <v>0.81762263749926845</v>
      </c>
      <c r="Q126" s="111">
        <f>IF(RES_hhdet_tes!Q126=0,"",RES_hhdet_tes!Q126/RES_hhdet_fec!Q126)</f>
        <v>0.81997924804417543</v>
      </c>
      <c r="R126" s="111">
        <f>IF(RES_hhdet_tes!R126=0,"",RES_hhdet_tes!R126/RES_hhdet_fec!R126)</f>
        <v>0.82339851957553489</v>
      </c>
      <c r="S126" s="111">
        <f>IF(RES_hhdet_tes!S126=0,"",RES_hhdet_tes!S126/RES_hhdet_fec!S126)</f>
        <v>0.82752197327373755</v>
      </c>
      <c r="T126" s="111">
        <f>IF(RES_hhdet_tes!T126=0,"",RES_hhdet_tes!T126/RES_hhdet_fec!T126)</f>
        <v>0.83162476900895776</v>
      </c>
      <c r="U126" s="111">
        <f>IF(RES_hhdet_tes!U126=0,"",RES_hhdet_tes!U126/RES_hhdet_fec!U126)</f>
        <v>0.83583718498513226</v>
      </c>
      <c r="V126" s="111">
        <f>IF(RES_hhdet_tes!V126=0,"",RES_hhdet_tes!V126/RES_hhdet_fec!V126)</f>
        <v>0.84046918320295061</v>
      </c>
      <c r="W126" s="111">
        <f>IF(RES_hhdet_tes!W126=0,"",RES_hhdet_tes!W126/RES_hhdet_fec!W126)</f>
        <v>0.84482437051370207</v>
      </c>
      <c r="X126" s="111">
        <f>IF(RES_hhdet_tes!X126=0,"",RES_hhdet_tes!X126/RES_hhdet_fec!X126)</f>
        <v>0.8489818985068438</v>
      </c>
      <c r="Y126" s="111">
        <f>IF(RES_hhdet_tes!Y126=0,"",RES_hhdet_tes!Y126/RES_hhdet_fec!Y126)</f>
        <v>0.85312123199773859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1.7224603903789437</v>
      </c>
      <c r="C128" s="124">
        <f>IF(RES_hhdet_tes!C128=0,"",RES_hhdet_tes!C128/RES_hhdet_fec!C128)</f>
        <v>1.8427536437922749</v>
      </c>
      <c r="D128" s="124">
        <f>IF(RES_hhdet_tes!D128=0,"",RES_hhdet_tes!D128/RES_hhdet_fec!D128)</f>
        <v>1.9543611796975366</v>
      </c>
      <c r="E128" s="124">
        <f>IF(RES_hhdet_tes!E128=0,"",RES_hhdet_tes!E128/RES_hhdet_fec!E128)</f>
        <v>2.0551076581560208</v>
      </c>
      <c r="F128" s="124">
        <f>IF(RES_hhdet_tes!F128=0,"",RES_hhdet_tes!F128/RES_hhdet_fec!F128)</f>
        <v>2.1636959921059051</v>
      </c>
      <c r="G128" s="124">
        <f>IF(RES_hhdet_tes!G128=0,"",RES_hhdet_tes!G128/RES_hhdet_fec!G128)</f>
        <v>2.2840331975091703</v>
      </c>
      <c r="H128" s="124">
        <f>IF(RES_hhdet_tes!H128=0,"",RES_hhdet_tes!H128/RES_hhdet_fec!H128)</f>
        <v>2.4002538932084505</v>
      </c>
      <c r="I128" s="124">
        <f>IF(RES_hhdet_tes!I128=0,"",RES_hhdet_tes!I128/RES_hhdet_fec!I128)</f>
        <v>2.4962788687397306</v>
      </c>
      <c r="J128" s="124">
        <f>IF(RES_hhdet_tes!J128=0,"",RES_hhdet_tes!J128/RES_hhdet_fec!J128)</f>
        <v>2.5833703537355834</v>
      </c>
      <c r="K128" s="124">
        <f>IF(RES_hhdet_tes!K128=0,"",RES_hhdet_tes!K128/RES_hhdet_fec!K128)</f>
        <v>2.6684532878908342</v>
      </c>
      <c r="L128" s="124">
        <f>IF(RES_hhdet_tes!L128=0,"",RES_hhdet_tes!L128/RES_hhdet_fec!L128)</f>
        <v>2.7626760422197094</v>
      </c>
      <c r="M128" s="124">
        <f>IF(RES_hhdet_tes!M128=0,"",RES_hhdet_tes!M128/RES_hhdet_fec!M128)</f>
        <v>2.8466758386373487</v>
      </c>
      <c r="N128" s="124">
        <f>IF(RES_hhdet_tes!N128=0,"",RES_hhdet_tes!N128/RES_hhdet_fec!N128)</f>
        <v>2.9256867988120563</v>
      </c>
      <c r="O128" s="124">
        <f>IF(RES_hhdet_tes!O128=0,"",RES_hhdet_tes!O128/RES_hhdet_fec!O128)</f>
        <v>3.0306423168953076</v>
      </c>
      <c r="P128" s="124">
        <f>IF(RES_hhdet_tes!P128=0,"",RES_hhdet_tes!P128/RES_hhdet_fec!P128)</f>
        <v>3.1169892215089749</v>
      </c>
      <c r="Q128" s="124">
        <f>IF(RES_hhdet_tes!Q128=0,"",RES_hhdet_tes!Q128/RES_hhdet_fec!Q128)</f>
        <v>3.2228539412291521</v>
      </c>
      <c r="R128" s="124">
        <f>IF(RES_hhdet_tes!R128=0,"",RES_hhdet_tes!R128/RES_hhdet_fec!R128)</f>
        <v>3.3551758783842955</v>
      </c>
      <c r="S128" s="124">
        <f>IF(RES_hhdet_tes!S128=0,"",RES_hhdet_tes!S128/RES_hhdet_fec!S128)</f>
        <v>3.4712296296111713</v>
      </c>
      <c r="T128" s="124">
        <f>IF(RES_hhdet_tes!T128=0,"",RES_hhdet_tes!T128/RES_hhdet_fec!T128)</f>
        <v>3.5640916880518927</v>
      </c>
      <c r="U128" s="124">
        <f>IF(RES_hhdet_tes!U128=0,"",RES_hhdet_tes!U128/RES_hhdet_fec!U128)</f>
        <v>3.6229993543285608</v>
      </c>
      <c r="V128" s="124">
        <f>IF(RES_hhdet_tes!V128=0,"",RES_hhdet_tes!V128/RES_hhdet_fec!V128)</f>
        <v>3.6576799350918794</v>
      </c>
      <c r="W128" s="124">
        <f>IF(RES_hhdet_tes!W128=0,"",RES_hhdet_tes!W128/RES_hhdet_fec!W128)</f>
        <v>3.6831384924864161</v>
      </c>
      <c r="X128" s="124">
        <f>IF(RES_hhdet_tes!X128=0,"",RES_hhdet_tes!X128/RES_hhdet_fec!X128)</f>
        <v>3.7004961414435642</v>
      </c>
      <c r="Y128" s="124">
        <f>IF(RES_hhdet_tes!Y128=0,"",RES_hhdet_tes!Y128/RES_hhdet_fec!Y128)</f>
        <v>3.7177680954477195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1.7224603903789437</v>
      </c>
      <c r="C129" s="111">
        <f>IF(RES_hhdet_tes!C129=0,"",RES_hhdet_tes!C129/RES_hhdet_fec!C129)</f>
        <v>1.8427536437922749</v>
      </c>
      <c r="D129" s="111">
        <f>IF(RES_hhdet_tes!D129=0,"",RES_hhdet_tes!D129/RES_hhdet_fec!D129)</f>
        <v>1.9543611796975366</v>
      </c>
      <c r="E129" s="111">
        <f>IF(RES_hhdet_tes!E129=0,"",RES_hhdet_tes!E129/RES_hhdet_fec!E129)</f>
        <v>2.0551076581560208</v>
      </c>
      <c r="F129" s="111">
        <f>IF(RES_hhdet_tes!F129=0,"",RES_hhdet_tes!F129/RES_hhdet_fec!F129)</f>
        <v>2.1636959921059051</v>
      </c>
      <c r="G129" s="111">
        <f>IF(RES_hhdet_tes!G129=0,"",RES_hhdet_tes!G129/RES_hhdet_fec!G129)</f>
        <v>2.2840331975091703</v>
      </c>
      <c r="H129" s="111">
        <f>IF(RES_hhdet_tes!H129=0,"",RES_hhdet_tes!H129/RES_hhdet_fec!H129)</f>
        <v>2.4002538932084505</v>
      </c>
      <c r="I129" s="111">
        <f>IF(RES_hhdet_tes!I129=0,"",RES_hhdet_tes!I129/RES_hhdet_fec!I129)</f>
        <v>2.4962788687397306</v>
      </c>
      <c r="J129" s="111">
        <f>IF(RES_hhdet_tes!J129=0,"",RES_hhdet_tes!J129/RES_hhdet_fec!J129)</f>
        <v>2.5833703537355834</v>
      </c>
      <c r="K129" s="111">
        <f>IF(RES_hhdet_tes!K129=0,"",RES_hhdet_tes!K129/RES_hhdet_fec!K129)</f>
        <v>2.6684532878908342</v>
      </c>
      <c r="L129" s="111">
        <f>IF(RES_hhdet_tes!L129=0,"",RES_hhdet_tes!L129/RES_hhdet_fec!L129)</f>
        <v>2.7626760422197094</v>
      </c>
      <c r="M129" s="111">
        <f>IF(RES_hhdet_tes!M129=0,"",RES_hhdet_tes!M129/RES_hhdet_fec!M129)</f>
        <v>2.8466758386373487</v>
      </c>
      <c r="N129" s="111">
        <f>IF(RES_hhdet_tes!N129=0,"",RES_hhdet_tes!N129/RES_hhdet_fec!N129)</f>
        <v>2.9256867988120563</v>
      </c>
      <c r="O129" s="111">
        <f>IF(RES_hhdet_tes!O129=0,"",RES_hhdet_tes!O129/RES_hhdet_fec!O129)</f>
        <v>3.0306423168953076</v>
      </c>
      <c r="P129" s="111">
        <f>IF(RES_hhdet_tes!P129=0,"",RES_hhdet_tes!P129/RES_hhdet_fec!P129)</f>
        <v>3.1169892215089749</v>
      </c>
      <c r="Q129" s="111">
        <f>IF(RES_hhdet_tes!Q129=0,"",RES_hhdet_tes!Q129/RES_hhdet_fec!Q129)</f>
        <v>3.2228539412291521</v>
      </c>
      <c r="R129" s="111">
        <f>IF(RES_hhdet_tes!R129=0,"",RES_hhdet_tes!R129/RES_hhdet_fec!R129)</f>
        <v>3.3551758783842955</v>
      </c>
      <c r="S129" s="111">
        <f>IF(RES_hhdet_tes!S129=0,"",RES_hhdet_tes!S129/RES_hhdet_fec!S129)</f>
        <v>3.4712296296111713</v>
      </c>
      <c r="T129" s="111">
        <f>IF(RES_hhdet_tes!T129=0,"",RES_hhdet_tes!T129/RES_hhdet_fec!T129)</f>
        <v>3.5640916880518927</v>
      </c>
      <c r="U129" s="111">
        <f>IF(RES_hhdet_tes!U129=0,"",RES_hhdet_tes!U129/RES_hhdet_fec!U129)</f>
        <v>3.6229993543285608</v>
      </c>
      <c r="V129" s="111">
        <f>IF(RES_hhdet_tes!V129=0,"",RES_hhdet_tes!V129/RES_hhdet_fec!V129)</f>
        <v>3.6576799350918794</v>
      </c>
      <c r="W129" s="111">
        <f>IF(RES_hhdet_tes!W129=0,"",RES_hhdet_tes!W129/RES_hhdet_fec!W129)</f>
        <v>3.6831384924864161</v>
      </c>
      <c r="X129" s="111">
        <f>IF(RES_hhdet_tes!X129=0,"",RES_hhdet_tes!X129/RES_hhdet_fec!X129)</f>
        <v>3.7004961414435642</v>
      </c>
      <c r="Y129" s="111">
        <f>IF(RES_hhdet_tes!Y129=0,"",RES_hhdet_tes!Y129/RES_hhdet_fec!Y129)</f>
        <v>3.7177680954477195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0.77224668657420104</v>
      </c>
      <c r="C130" s="124">
        <f>IF(RES_hhdet_tes!C130=0,"",RES_hhdet_tes!C130/RES_hhdet_fec!C130)</f>
        <v>0.77506406804988615</v>
      </c>
      <c r="D130" s="124">
        <f>IF(RES_hhdet_tes!D130=0,"",RES_hhdet_tes!D130/RES_hhdet_fec!D130)</f>
        <v>0.77676168866464135</v>
      </c>
      <c r="E130" s="124">
        <f>IF(RES_hhdet_tes!E130=0,"",RES_hhdet_tes!E130/RES_hhdet_fec!E130)</f>
        <v>0.77594186094941153</v>
      </c>
      <c r="F130" s="124">
        <f>IF(RES_hhdet_tes!F130=0,"",RES_hhdet_tes!F130/RES_hhdet_fec!F130)</f>
        <v>0.78030113272496193</v>
      </c>
      <c r="G130" s="124">
        <f>IF(RES_hhdet_tes!G130=0,"",RES_hhdet_tes!G130/RES_hhdet_fec!G130)</f>
        <v>0.78408979333270779</v>
      </c>
      <c r="H130" s="124">
        <f>IF(RES_hhdet_tes!H130=0,"",RES_hhdet_tes!H130/RES_hhdet_fec!H130)</f>
        <v>0.78781622698878795</v>
      </c>
      <c r="I130" s="124">
        <f>IF(RES_hhdet_tes!I130=0,"",RES_hhdet_tes!I130/RES_hhdet_fec!I130)</f>
        <v>0.79083756730654342</v>
      </c>
      <c r="J130" s="124">
        <f>IF(RES_hhdet_tes!J130=0,"",RES_hhdet_tes!J130/RES_hhdet_fec!J130)</f>
        <v>0.79418158262892258</v>
      </c>
      <c r="K130" s="124">
        <f>IF(RES_hhdet_tes!K130=0,"",RES_hhdet_tes!K130/RES_hhdet_fec!K130)</f>
        <v>0.80022668005904285</v>
      </c>
      <c r="L130" s="124">
        <f>IF(RES_hhdet_tes!L130=0,"",RES_hhdet_tes!L130/RES_hhdet_fec!L130)</f>
        <v>0.80647725123040426</v>
      </c>
      <c r="M130" s="124">
        <f>IF(RES_hhdet_tes!M130=0,"",RES_hhdet_tes!M130/RES_hhdet_fec!M130)</f>
        <v>0.81215360175737605</v>
      </c>
      <c r="N130" s="124">
        <f>IF(RES_hhdet_tes!N130=0,"",RES_hhdet_tes!N130/RES_hhdet_fec!N130)</f>
        <v>0.82213082656465863</v>
      </c>
      <c r="O130" s="124">
        <f>IF(RES_hhdet_tes!O130=0,"",RES_hhdet_tes!O130/RES_hhdet_fec!O130)</f>
        <v>0.83484393103502863</v>
      </c>
      <c r="P130" s="124">
        <f>IF(RES_hhdet_tes!P130=0,"",RES_hhdet_tes!P130/RES_hhdet_fec!P130)</f>
        <v>0.84151575473601758</v>
      </c>
      <c r="Q130" s="124">
        <f>IF(RES_hhdet_tes!Q130=0,"",RES_hhdet_tes!Q130/RES_hhdet_fec!Q130)</f>
        <v>0.84169341396555619</v>
      </c>
      <c r="R130" s="124">
        <f>IF(RES_hhdet_tes!R130=0,"",RES_hhdet_tes!R130/RES_hhdet_fec!R130)</f>
        <v>0.84365922382565095</v>
      </c>
      <c r="S130" s="124">
        <f>IF(RES_hhdet_tes!S130=0,"",RES_hhdet_tes!S130/RES_hhdet_fec!S130)</f>
        <v>0.8484194443741564</v>
      </c>
      <c r="T130" s="124">
        <f>IF(RES_hhdet_tes!T130=0,"",RES_hhdet_tes!T130/RES_hhdet_fec!T130)</f>
        <v>0.85708567453973372</v>
      </c>
      <c r="U130" s="124">
        <f>IF(RES_hhdet_tes!U130=0,"",RES_hhdet_tes!U130/RES_hhdet_fec!U130)</f>
        <v>0.8690808526442706</v>
      </c>
      <c r="V130" s="124">
        <f>IF(RES_hhdet_tes!V130=0,"",RES_hhdet_tes!V130/RES_hhdet_fec!V130)</f>
        <v>0.87895644482605073</v>
      </c>
      <c r="W130" s="124">
        <f>IF(RES_hhdet_tes!W130=0,"",RES_hhdet_tes!W130/RES_hhdet_fec!W130)</f>
        <v>0.88631051829970176</v>
      </c>
      <c r="X130" s="124">
        <f>IF(RES_hhdet_tes!X130=0,"",RES_hhdet_tes!X130/RES_hhdet_fec!X130)</f>
        <v>0.89025953092028876</v>
      </c>
      <c r="Y130" s="124">
        <f>IF(RES_hhdet_tes!Y130=0,"",RES_hhdet_tes!Y130/RES_hhdet_fec!Y130)</f>
        <v>0.89400317447712752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0.80380668606006234</v>
      </c>
      <c r="C131" s="111">
        <f>IF(RES_hhdet_tes!C131=0,"",RES_hhdet_tes!C131/RES_hhdet_fec!C131)</f>
        <v>0.80581937516962454</v>
      </c>
      <c r="D131" s="111">
        <f>IF(RES_hhdet_tes!D131=0,"",RES_hhdet_tes!D131/RES_hhdet_fec!D131)</f>
        <v>0.80750051565666303</v>
      </c>
      <c r="E131" s="111">
        <f>IF(RES_hhdet_tes!E131=0,"",RES_hhdet_tes!E131/RES_hhdet_fec!E131)</f>
        <v>0.80946279430362778</v>
      </c>
      <c r="F131" s="111">
        <f>IF(RES_hhdet_tes!F131=0,"",RES_hhdet_tes!F131/RES_hhdet_fec!F131)</f>
        <v>0.81232491447181998</v>
      </c>
      <c r="G131" s="111">
        <f>IF(RES_hhdet_tes!G131=0,"",RES_hhdet_tes!G131/RES_hhdet_fec!G131)</f>
        <v>0.8149956586939302</v>
      </c>
      <c r="H131" s="111">
        <f>IF(RES_hhdet_tes!H131=0,"",RES_hhdet_tes!H131/RES_hhdet_fec!H131)</f>
        <v>0.81802564220405616</v>
      </c>
      <c r="I131" s="111">
        <f>IF(RES_hhdet_tes!I131=0,"",RES_hhdet_tes!I131/RES_hhdet_fec!I131)</f>
        <v>0.82105253074273343</v>
      </c>
      <c r="J131" s="111">
        <f>IF(RES_hhdet_tes!J131=0,"",RES_hhdet_tes!J131/RES_hhdet_fec!J131)</f>
        <v>0.82565443011112638</v>
      </c>
      <c r="K131" s="111">
        <f>IF(RES_hhdet_tes!K131=0,"",RES_hhdet_tes!K131/RES_hhdet_fec!K131)</f>
        <v>0.83036275059304621</v>
      </c>
      <c r="L131" s="111">
        <f>IF(RES_hhdet_tes!L131=0,"",RES_hhdet_tes!L131/RES_hhdet_fec!L131)</f>
        <v>0.83533876006299745</v>
      </c>
      <c r="M131" s="111">
        <f>IF(RES_hhdet_tes!M131=0,"",RES_hhdet_tes!M131/RES_hhdet_fec!M131)</f>
        <v>0.84051384960951847</v>
      </c>
      <c r="N131" s="111">
        <f>IF(RES_hhdet_tes!N131=0,"",RES_hhdet_tes!N131/RES_hhdet_fec!N131)</f>
        <v>0.84662848905992216</v>
      </c>
      <c r="O131" s="111">
        <f>IF(RES_hhdet_tes!O131=0,"",RES_hhdet_tes!O131/RES_hhdet_fec!O131)</f>
        <v>0.85230563965536232</v>
      </c>
      <c r="P131" s="111">
        <f>IF(RES_hhdet_tes!P131=0,"",RES_hhdet_tes!P131/RES_hhdet_fec!P131)</f>
        <v>0.85436874238779004</v>
      </c>
      <c r="Q131" s="111">
        <f>IF(RES_hhdet_tes!Q131=0,"",RES_hhdet_tes!Q131/RES_hhdet_fec!Q131)</f>
        <v>0.85615243453399248</v>
      </c>
      <c r="R131" s="111">
        <f>IF(RES_hhdet_tes!R131=0,"",RES_hhdet_tes!R131/RES_hhdet_fec!R131)</f>
        <v>0.85885862923775746</v>
      </c>
      <c r="S131" s="111">
        <f>IF(RES_hhdet_tes!S131=0,"",RES_hhdet_tes!S131/RES_hhdet_fec!S131)</f>
        <v>0.8633815531613539</v>
      </c>
      <c r="T131" s="111">
        <f>IF(RES_hhdet_tes!T131=0,"",RES_hhdet_tes!T131/RES_hhdet_fec!T131)</f>
        <v>0.86944022687155542</v>
      </c>
      <c r="U131" s="111">
        <f>IF(RES_hhdet_tes!U131=0,"",RES_hhdet_tes!U131/RES_hhdet_fec!U131)</f>
        <v>0.87645111775675799</v>
      </c>
      <c r="V131" s="111">
        <f>IF(RES_hhdet_tes!V131=0,"",RES_hhdet_tes!V131/RES_hhdet_fec!V131)</f>
        <v>0.88310188767876152</v>
      </c>
      <c r="W131" s="111">
        <f>IF(RES_hhdet_tes!W131=0,"",RES_hhdet_tes!W131/RES_hhdet_fec!W131)</f>
        <v>0.88849921733392789</v>
      </c>
      <c r="X131" s="111">
        <f>IF(RES_hhdet_tes!X131=0,"",RES_hhdet_tes!X131/RES_hhdet_fec!X131)</f>
        <v>0.89298795102606099</v>
      </c>
      <c r="Y131" s="111">
        <f>IF(RES_hhdet_tes!Y131=0,"",RES_hhdet_tes!Y131/RES_hhdet_fec!Y131)</f>
        <v>0.89724186922442761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0.92391636535766219</v>
      </c>
      <c r="C132" s="111">
        <f>IF(RES_hhdet_tes!C132=0,"",RES_hhdet_tes!C132/RES_hhdet_fec!C132)</f>
        <v>0.92688893976758424</v>
      </c>
      <c r="D132" s="111">
        <f>IF(RES_hhdet_tes!D132=0,"",RES_hhdet_tes!D132/RES_hhdet_fec!D132)</f>
        <v>0.91946231380870647</v>
      </c>
      <c r="E132" s="111">
        <f>IF(RES_hhdet_tes!E132=0,"",RES_hhdet_tes!E132/RES_hhdet_fec!E132)</f>
        <v>0.90233924884365924</v>
      </c>
      <c r="F132" s="111">
        <f>IF(RES_hhdet_tes!F132=0,"",RES_hhdet_tes!F132/RES_hhdet_fec!F132)</f>
        <v>0.90009628759509874</v>
      </c>
      <c r="G132" s="111">
        <f>IF(RES_hhdet_tes!G132=0,"",RES_hhdet_tes!G132/RES_hhdet_fec!G132)</f>
        <v>0.91299106730939272</v>
      </c>
      <c r="H132" s="111">
        <f>IF(RES_hhdet_tes!H132=0,"",RES_hhdet_tes!H132/RES_hhdet_fec!H132)</f>
        <v>0.91245735638436209</v>
      </c>
      <c r="I132" s="111">
        <f>IF(RES_hhdet_tes!I132=0,"",RES_hhdet_tes!I132/RES_hhdet_fec!I132)</f>
        <v>0.92787544953207379</v>
      </c>
      <c r="J132" s="111">
        <f>IF(RES_hhdet_tes!J132=0,"",RES_hhdet_tes!J132/RES_hhdet_fec!J132)</f>
        <v>0.92897922848353542</v>
      </c>
      <c r="K132" s="111">
        <f>IF(RES_hhdet_tes!K132=0,"",RES_hhdet_tes!K132/RES_hhdet_fec!K132)</f>
        <v>0.93489608594403573</v>
      </c>
      <c r="L132" s="111">
        <f>IF(RES_hhdet_tes!L132=0,"",RES_hhdet_tes!L132/RES_hhdet_fec!L132)</f>
        <v>0.93927280312991568</v>
      </c>
      <c r="M132" s="111">
        <f>IF(RES_hhdet_tes!M132=0,"",RES_hhdet_tes!M132/RES_hhdet_fec!M132)</f>
        <v>0.93930473514081492</v>
      </c>
      <c r="N132" s="111">
        <f>IF(RES_hhdet_tes!N132=0,"",RES_hhdet_tes!N132/RES_hhdet_fec!N132)</f>
        <v>0.9429778808518039</v>
      </c>
      <c r="O132" s="111">
        <f>IF(RES_hhdet_tes!O132=0,"",RES_hhdet_tes!O132/RES_hhdet_fec!O132)</f>
        <v>0.94501833258299173</v>
      </c>
      <c r="P132" s="111">
        <f>IF(RES_hhdet_tes!P132=0,"",RES_hhdet_tes!P132/RES_hhdet_fec!P132)</f>
        <v>0.94281636047122896</v>
      </c>
      <c r="Q132" s="111">
        <f>IF(RES_hhdet_tes!Q132=0,"",RES_hhdet_tes!Q132/RES_hhdet_fec!Q132)</f>
        <v>0.94377888650682984</v>
      </c>
      <c r="R132" s="111">
        <f>IF(RES_hhdet_tes!R132=0,"",RES_hhdet_tes!R132/RES_hhdet_fec!R132)</f>
        <v>0.94446925706133444</v>
      </c>
      <c r="S132" s="111">
        <f>IF(RES_hhdet_tes!S132=0,"",RES_hhdet_tes!S132/RES_hhdet_fec!S132)</f>
        <v>0.94458727023719469</v>
      </c>
      <c r="T132" s="111">
        <f>IF(RES_hhdet_tes!T132=0,"",RES_hhdet_tes!T132/RES_hhdet_fec!T132)</f>
        <v>0.9469036075846633</v>
      </c>
      <c r="U132" s="111">
        <f>IF(RES_hhdet_tes!U132=0,"",RES_hhdet_tes!U132/RES_hhdet_fec!U132)</f>
        <v>0.95345499600002781</v>
      </c>
      <c r="V132" s="111">
        <f>IF(RES_hhdet_tes!V132=0,"",RES_hhdet_tes!V132/RES_hhdet_fec!V132)</f>
        <v>0.94797073096814555</v>
      </c>
      <c r="W132" s="111">
        <f>IF(RES_hhdet_tes!W132=0,"",RES_hhdet_tes!W132/RES_hhdet_fec!W132)</f>
        <v>0.94332107032421542</v>
      </c>
      <c r="X132" s="111">
        <f>IF(RES_hhdet_tes!X132=0,"",RES_hhdet_tes!X132/RES_hhdet_fec!X132)</f>
        <v>0.93835883483738214</v>
      </c>
      <c r="Y132" s="111">
        <f>IF(RES_hhdet_tes!Y132=0,"",RES_hhdet_tes!Y132/RES_hhdet_fec!Y132)</f>
        <v>0.93189580258390736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0.80380668606006256</v>
      </c>
      <c r="C133" s="112">
        <f>IF(RES_hhdet_tes!C133=0,"",RES_hhdet_tes!C133/RES_hhdet_fec!C133)</f>
        <v>0.80680626475432682</v>
      </c>
      <c r="D133" s="112">
        <f>IF(RES_hhdet_tes!D133=0,"",RES_hhdet_tes!D133/RES_hhdet_fec!D133)</f>
        <v>0.80893149751241822</v>
      </c>
      <c r="E133" s="112">
        <f>IF(RES_hhdet_tes!E133=0,"",RES_hhdet_tes!E133/RES_hhdet_fec!E133)</f>
        <v>0.80934993966785596</v>
      </c>
      <c r="F133" s="112">
        <f>IF(RES_hhdet_tes!F133=0,"",RES_hhdet_tes!F133/RES_hhdet_fec!F133)</f>
        <v>0.8132751204449109</v>
      </c>
      <c r="G133" s="112">
        <f>IF(RES_hhdet_tes!G133=0,"",RES_hhdet_tes!G133/RES_hhdet_fec!G133)</f>
        <v>0.81587491058618455</v>
      </c>
      <c r="H133" s="112">
        <f>IF(RES_hhdet_tes!H133=0,"",RES_hhdet_tes!H133/RES_hhdet_fec!H133)</f>
        <v>0.81868265808325591</v>
      </c>
      <c r="I133" s="112">
        <f>IF(RES_hhdet_tes!I133=0,"",RES_hhdet_tes!I133/RES_hhdet_fec!I133)</f>
        <v>0.82103212437898587</v>
      </c>
      <c r="J133" s="112">
        <f>IF(RES_hhdet_tes!J133=0,"",RES_hhdet_tes!J133/RES_hhdet_fec!J133)</f>
        <v>0.82544849647252516</v>
      </c>
      <c r="K133" s="112">
        <f>IF(RES_hhdet_tes!K133=0,"",RES_hhdet_tes!K133/RES_hhdet_fec!K133)</f>
        <v>0.83385337306966112</v>
      </c>
      <c r="L133" s="112">
        <f>IF(RES_hhdet_tes!L133=0,"",RES_hhdet_tes!L133/RES_hhdet_fec!L133)</f>
        <v>0.83928619726124809</v>
      </c>
      <c r="M133" s="112">
        <f>IF(RES_hhdet_tes!M133=0,"",RES_hhdet_tes!M133/RES_hhdet_fec!M133)</f>
        <v>0.84335053612104738</v>
      </c>
      <c r="N133" s="112">
        <f>IF(RES_hhdet_tes!N133=0,"",RES_hhdet_tes!N133/RES_hhdet_fec!N133)</f>
        <v>0.84872478626265202</v>
      </c>
      <c r="O133" s="112">
        <f>IF(RES_hhdet_tes!O133=0,"",RES_hhdet_tes!O133/RES_hhdet_fec!O133)</f>
        <v>0.85395122908310628</v>
      </c>
      <c r="P133" s="112">
        <f>IF(RES_hhdet_tes!P133=0,"",RES_hhdet_tes!P133/RES_hhdet_fec!P133)</f>
        <v>0.85595909083623234</v>
      </c>
      <c r="Q133" s="112">
        <f>IF(RES_hhdet_tes!Q133=0,"",RES_hhdet_tes!Q133/RES_hhdet_fec!Q133)</f>
        <v>0.85667850452332273</v>
      </c>
      <c r="R133" s="112">
        <f>IF(RES_hhdet_tes!R133=0,"",RES_hhdet_tes!R133/RES_hhdet_fec!R133)</f>
        <v>0.85727265244857742</v>
      </c>
      <c r="S133" s="112">
        <f>IF(RES_hhdet_tes!S133=0,"",RES_hhdet_tes!S133/RES_hhdet_fec!S133)</f>
        <v>0.85823555524984108</v>
      </c>
      <c r="T133" s="112">
        <f>IF(RES_hhdet_tes!T133=0,"",RES_hhdet_tes!T133/RES_hhdet_fec!T133)</f>
        <v>0.86546066707072622</v>
      </c>
      <c r="U133" s="112">
        <f>IF(RES_hhdet_tes!U133=0,"",RES_hhdet_tes!U133/RES_hhdet_fec!U133)</f>
        <v>0.874052379651996</v>
      </c>
      <c r="V133" s="112">
        <f>IF(RES_hhdet_tes!V133=0,"",RES_hhdet_tes!V133/RES_hhdet_fec!V133)</f>
        <v>0.87696353875824473</v>
      </c>
      <c r="W133" s="112">
        <f>IF(RES_hhdet_tes!W133=0,"",RES_hhdet_tes!W133/RES_hhdet_fec!W133)</f>
        <v>0.88389250209145087</v>
      </c>
      <c r="X133" s="112">
        <f>IF(RES_hhdet_tes!X133=0,"",RES_hhdet_tes!X133/RES_hhdet_fec!X133)</f>
        <v>0.88708053555402033</v>
      </c>
      <c r="Y133" s="112">
        <f>IF(RES_hhdet_tes!Y133=0,"",RES_hhdet_tes!Y133/RES_hhdet_fec!Y133)</f>
        <v>0.89036764149921432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0.66004770076808839</v>
      </c>
      <c r="C135" s="112">
        <f>IF(RES_hhdet_tes!C135=0,"",RES_hhdet_tes!C135/RES_hhdet_fec!C135)</f>
        <v>0.66303119751437933</v>
      </c>
      <c r="D135" s="112">
        <f>IF(RES_hhdet_tes!D135=0,"",RES_hhdet_tes!D135/RES_hhdet_fec!D135)</f>
        <v>0.66592563549368877</v>
      </c>
      <c r="E135" s="112">
        <f>IF(RES_hhdet_tes!E135=0,"",RES_hhdet_tes!E135/RES_hhdet_fec!E135)</f>
        <v>0.66917631440172554</v>
      </c>
      <c r="F135" s="112">
        <f>IF(RES_hhdet_tes!F135=0,"",RES_hhdet_tes!F135/RES_hhdet_fec!F135)</f>
        <v>0.67319430102970501</v>
      </c>
      <c r="G135" s="112">
        <f>IF(RES_hhdet_tes!G135=0,"",RES_hhdet_tes!G135/RES_hhdet_fec!G135)</f>
        <v>0.67732651151628864</v>
      </c>
      <c r="H135" s="112">
        <f>IF(RES_hhdet_tes!H135=0,"",RES_hhdet_tes!H135/RES_hhdet_fec!H135)</f>
        <v>0.68202662351100662</v>
      </c>
      <c r="I135" s="112">
        <f>IF(RES_hhdet_tes!I135=0,"",RES_hhdet_tes!I135/RES_hhdet_fec!I135)</f>
        <v>0.68427136682357537</v>
      </c>
      <c r="J135" s="112">
        <f>IF(RES_hhdet_tes!J135=0,"",RES_hhdet_tes!J135/RES_hhdet_fec!J135)</f>
        <v>0.68512701189558123</v>
      </c>
      <c r="K135" s="112">
        <f>IF(RES_hhdet_tes!K135=0,"",RES_hhdet_tes!K135/RES_hhdet_fec!K135)</f>
        <v>0.68635727972209926</v>
      </c>
      <c r="L135" s="112">
        <f>IF(RES_hhdet_tes!L135=0,"",RES_hhdet_tes!L135/RES_hhdet_fec!L135)</f>
        <v>0.68781751166535965</v>
      </c>
      <c r="M135" s="112">
        <f>IF(RES_hhdet_tes!M135=0,"",RES_hhdet_tes!M135/RES_hhdet_fec!M135)</f>
        <v>0.68900470617282228</v>
      </c>
      <c r="N135" s="112">
        <f>IF(RES_hhdet_tes!N135=0,"",RES_hhdet_tes!N135/RES_hhdet_fec!N135)</f>
        <v>0.69000023443832637</v>
      </c>
      <c r="O135" s="112">
        <f>IF(RES_hhdet_tes!O135=0,"",RES_hhdet_tes!O135/RES_hhdet_fec!O135)</f>
        <v>0.69144459614364373</v>
      </c>
      <c r="P135" s="112">
        <f>IF(RES_hhdet_tes!P135=0,"",RES_hhdet_tes!P135/RES_hhdet_fec!P135)</f>
        <v>0.69243390727466492</v>
      </c>
      <c r="Q135" s="112">
        <f>IF(RES_hhdet_tes!Q135=0,"",RES_hhdet_tes!Q135/RES_hhdet_fec!Q135)</f>
        <v>0.71428969148377286</v>
      </c>
      <c r="R135" s="112">
        <f>IF(RES_hhdet_tes!R135=0,"",RES_hhdet_tes!R135/RES_hhdet_fec!R135)</f>
        <v>0.73297406505775853</v>
      </c>
      <c r="S135" s="112">
        <f>IF(RES_hhdet_tes!S135=0,"",RES_hhdet_tes!S135/RES_hhdet_fec!S135)</f>
        <v>0.74378145682190533</v>
      </c>
      <c r="T135" s="112">
        <f>IF(RES_hhdet_tes!T135=0,"",RES_hhdet_tes!T135/RES_hhdet_fec!T135)</f>
        <v>0.75088527545161976</v>
      </c>
      <c r="U135" s="112">
        <f>IF(RES_hhdet_tes!U135=0,"",RES_hhdet_tes!U135/RES_hhdet_fec!U135)</f>
        <v>0.7551449468309126</v>
      </c>
      <c r="V135" s="112">
        <f>IF(RES_hhdet_tes!V135=0,"",RES_hhdet_tes!V135/RES_hhdet_fec!V135)</f>
        <v>0.75799782911596869</v>
      </c>
      <c r="W135" s="112">
        <f>IF(RES_hhdet_tes!W135=0,"",RES_hhdet_tes!W135/RES_hhdet_fec!W135)</f>
        <v>0.76075383453569168</v>
      </c>
      <c r="X135" s="112">
        <f>IF(RES_hhdet_tes!X135=0,"",RES_hhdet_tes!X135/RES_hhdet_fec!X135)</f>
        <v>0.76255343824600108</v>
      </c>
      <c r="Y135" s="112">
        <f>IF(RES_hhdet_tes!Y135=0,"",RES_hhdet_tes!Y135/RES_hhdet_fec!Y135)</f>
        <v>0.77738874341892283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0.85211096583994539</v>
      </c>
      <c r="C136" s="113">
        <f>IF(RES_hhdet_tes!C136=0,"",RES_hhdet_tes!C136/RES_hhdet_fec!C136)</f>
        <v>0.85716572003452884</v>
      </c>
      <c r="D136" s="113">
        <f>IF(RES_hhdet_tes!D136=0,"",RES_hhdet_tes!D136/RES_hhdet_fec!D136)</f>
        <v>0.84391942458204239</v>
      </c>
      <c r="E136" s="113">
        <f>IF(RES_hhdet_tes!E136=0,"",RES_hhdet_tes!E136/RES_hhdet_fec!E136)</f>
        <v>0.81557241607654984</v>
      </c>
      <c r="F136" s="113">
        <f>IF(RES_hhdet_tes!F136=0,"",RES_hhdet_tes!F136/RES_hhdet_fec!F136)</f>
        <v>0.81044917857197529</v>
      </c>
      <c r="G136" s="113">
        <f>IF(RES_hhdet_tes!G136=0,"",RES_hhdet_tes!G136/RES_hhdet_fec!G136)</f>
        <v>0.83285001960538774</v>
      </c>
      <c r="H136" s="113">
        <f>IF(RES_hhdet_tes!H136=0,"",RES_hhdet_tes!H136/RES_hhdet_fec!H136)</f>
        <v>0.8319888192952839</v>
      </c>
      <c r="I136" s="113">
        <f>IF(RES_hhdet_tes!I136=0,"",RES_hhdet_tes!I136/RES_hhdet_fec!I136)</f>
        <v>0.8586536690371992</v>
      </c>
      <c r="J136" s="113">
        <f>IF(RES_hhdet_tes!J136=0,"",RES_hhdet_tes!J136/RES_hhdet_fec!J136)</f>
        <v>0.85731375573185742</v>
      </c>
      <c r="K136" s="113">
        <f>IF(RES_hhdet_tes!K136=0,"",RES_hhdet_tes!K136/RES_hhdet_fec!K136)</f>
        <v>0.86267549599077709</v>
      </c>
      <c r="L136" s="113">
        <f>IF(RES_hhdet_tes!L136=0,"",RES_hhdet_tes!L136/RES_hhdet_fec!L136)</f>
        <v>0.86783537124317989</v>
      </c>
      <c r="M136" s="113">
        <f>IF(RES_hhdet_tes!M136=0,"",RES_hhdet_tes!M136/RES_hhdet_fec!M136)</f>
        <v>0.86477377921919063</v>
      </c>
      <c r="N136" s="113">
        <f>IF(RES_hhdet_tes!N136=0,"",RES_hhdet_tes!N136/RES_hhdet_fec!N136)</f>
        <v>0.86813528891980685</v>
      </c>
      <c r="O136" s="113">
        <f>IF(RES_hhdet_tes!O136=0,"",RES_hhdet_tes!O136/RES_hhdet_fec!O136)</f>
        <v>0.86863935282778548</v>
      </c>
      <c r="P136" s="113">
        <f>IF(RES_hhdet_tes!P136=0,"",RES_hhdet_tes!P136/RES_hhdet_fec!P136)</f>
        <v>0.86222002096262484</v>
      </c>
      <c r="Q136" s="113">
        <f>IF(RES_hhdet_tes!Q136=0,"",RES_hhdet_tes!Q136/RES_hhdet_fec!Q136)</f>
        <v>0.87320783807803759</v>
      </c>
      <c r="R136" s="113">
        <f>IF(RES_hhdet_tes!R136=0,"",RES_hhdet_tes!R136/RES_hhdet_fec!R136)</f>
        <v>0.88471585184385149</v>
      </c>
      <c r="S136" s="113">
        <f>IF(RES_hhdet_tes!S136=0,"",RES_hhdet_tes!S136/RES_hhdet_fec!S136)</f>
        <v>0.89128004972634045</v>
      </c>
      <c r="T136" s="113">
        <f>IF(RES_hhdet_tes!T136=0,"",RES_hhdet_tes!T136/RES_hhdet_fec!T136)</f>
        <v>0.89355983748090484</v>
      </c>
      <c r="U136" s="113">
        <f>IF(RES_hhdet_tes!U136=0,"",RES_hhdet_tes!U136/RES_hhdet_fec!U136)</f>
        <v>0.90125315936540584</v>
      </c>
      <c r="V136" s="113">
        <f>IF(RES_hhdet_tes!V136=0,"",RES_hhdet_tes!V136/RES_hhdet_fec!V136)</f>
        <v>0.88920437422250698</v>
      </c>
      <c r="W136" s="113">
        <f>IF(RES_hhdet_tes!W136=0,"",RES_hhdet_tes!W136/RES_hhdet_fec!W136)</f>
        <v>0.87434545848682077</v>
      </c>
      <c r="X136" s="113">
        <f>IF(RES_hhdet_tes!X136=0,"",RES_hhdet_tes!X136/RES_hhdet_fec!X136)</f>
        <v>0.8609246460849429</v>
      </c>
      <c r="Y136" s="113">
        <f>IF(RES_hhdet_tes!Y136=0,"",RES_hhdet_tes!Y136/RES_hhdet_fec!Y136)</f>
        <v>0.84992097345679762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0.66004770076808839</v>
      </c>
      <c r="C137" s="111">
        <f>IF(RES_hhdet_tes!C137=0,"",RES_hhdet_tes!C137/RES_hhdet_fec!C137)</f>
        <v>0.66363453651556392</v>
      </c>
      <c r="D137" s="111">
        <f>IF(RES_hhdet_tes!D137=0,"",RES_hhdet_tes!D137/RES_hhdet_fec!D137)</f>
        <v>0.66676655590937994</v>
      </c>
      <c r="E137" s="111">
        <f>IF(RES_hhdet_tes!E137=0,"",RES_hhdet_tes!E137/RES_hhdet_fec!E137)</f>
        <v>0.67017951892816718</v>
      </c>
      <c r="F137" s="111">
        <f>IF(RES_hhdet_tes!F137=0,"",RES_hhdet_tes!F137/RES_hhdet_fec!F137)</f>
        <v>0.67391547769438187</v>
      </c>
      <c r="G137" s="111">
        <f>IF(RES_hhdet_tes!G137=0,"",RES_hhdet_tes!G137/RES_hhdet_fec!G137)</f>
        <v>0.67780015656166526</v>
      </c>
      <c r="H137" s="111">
        <f>IF(RES_hhdet_tes!H137=0,"",RES_hhdet_tes!H137/RES_hhdet_fec!H137)</f>
        <v>0.68196064958654867</v>
      </c>
      <c r="I137" s="111">
        <f>IF(RES_hhdet_tes!I137=0,"",RES_hhdet_tes!I137/RES_hhdet_fec!I137)</f>
        <v>0.68415972152549076</v>
      </c>
      <c r="J137" s="111">
        <f>IF(RES_hhdet_tes!J137=0,"",RES_hhdet_tes!J137/RES_hhdet_fec!J137)</f>
        <v>0.68503824661063806</v>
      </c>
      <c r="K137" s="111">
        <f>IF(RES_hhdet_tes!K137=0,"",RES_hhdet_tes!K137/RES_hhdet_fec!K137)</f>
        <v>0.68716851830005754</v>
      </c>
      <c r="L137" s="111">
        <f>IF(RES_hhdet_tes!L137=0,"",RES_hhdet_tes!L137/RES_hhdet_fec!L137)</f>
        <v>0.6886742070211217</v>
      </c>
      <c r="M137" s="111">
        <f>IF(RES_hhdet_tes!M137=0,"",RES_hhdet_tes!M137/RES_hhdet_fec!M137)</f>
        <v>0.69002468784385673</v>
      </c>
      <c r="N137" s="111">
        <f>IF(RES_hhdet_tes!N137=0,"",RES_hhdet_tes!N137/RES_hhdet_fec!N137)</f>
        <v>0.6908975559869962</v>
      </c>
      <c r="O137" s="111">
        <f>IF(RES_hhdet_tes!O137=0,"",RES_hhdet_tes!O137/RES_hhdet_fec!O137)</f>
        <v>0.69196404329099404</v>
      </c>
      <c r="P137" s="111">
        <f>IF(RES_hhdet_tes!P137=0,"",RES_hhdet_tes!P137/RES_hhdet_fec!P137)</f>
        <v>0.69265184419476278</v>
      </c>
      <c r="Q137" s="111">
        <f>IF(RES_hhdet_tes!Q137=0,"",RES_hhdet_tes!Q137/RES_hhdet_fec!Q137)</f>
        <v>0.71008554850845451</v>
      </c>
      <c r="R137" s="111">
        <f>IF(RES_hhdet_tes!R137=0,"",RES_hhdet_tes!R137/RES_hhdet_fec!R137)</f>
        <v>0.73029233943630134</v>
      </c>
      <c r="S137" s="111">
        <f>IF(RES_hhdet_tes!S137=0,"",RES_hhdet_tes!S137/RES_hhdet_fec!S137)</f>
        <v>0.74446328416957486</v>
      </c>
      <c r="T137" s="111">
        <f>IF(RES_hhdet_tes!T137=0,"",RES_hhdet_tes!T137/RES_hhdet_fec!T137)</f>
        <v>0.75192497016973014</v>
      </c>
      <c r="U137" s="111">
        <f>IF(RES_hhdet_tes!U137=0,"",RES_hhdet_tes!U137/RES_hhdet_fec!U137)</f>
        <v>0.75548542165167043</v>
      </c>
      <c r="V137" s="111">
        <f>IF(RES_hhdet_tes!V137=0,"",RES_hhdet_tes!V137/RES_hhdet_fec!V137)</f>
        <v>0.75827345691316383</v>
      </c>
      <c r="W137" s="111">
        <f>IF(RES_hhdet_tes!W137=0,"",RES_hhdet_tes!W137/RES_hhdet_fec!W137)</f>
        <v>0.76075383453569179</v>
      </c>
      <c r="X137" s="111">
        <f>IF(RES_hhdet_tes!X137=0,"",RES_hhdet_tes!X137/RES_hhdet_fec!X137)</f>
        <v>0.7615209820618638</v>
      </c>
      <c r="Y137" s="111">
        <f>IF(RES_hhdet_tes!Y137=0,"",RES_hhdet_tes!Y137/RES_hhdet_fec!Y137)</f>
        <v>0.77070318056891274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0.67987863276206617</v>
      </c>
      <c r="C139" s="124">
        <f>IF(RES_hhdet_tes!C139=0,"",RES_hhdet_tes!C139/RES_hhdet_fec!C139)</f>
        <v>0.68640191411676976</v>
      </c>
      <c r="D139" s="124">
        <f>IF(RES_hhdet_tes!D139=0,"",RES_hhdet_tes!D139/RES_hhdet_fec!D139)</f>
        <v>0.67269938389838513</v>
      </c>
      <c r="E139" s="124">
        <f>IF(RES_hhdet_tes!E139=0,"",RES_hhdet_tes!E139/RES_hhdet_fec!E139)</f>
        <v>0.70353565669218998</v>
      </c>
      <c r="F139" s="124">
        <f>IF(RES_hhdet_tes!F139=0,"",RES_hhdet_tes!F139/RES_hhdet_fec!F139)</f>
        <v>0.7053449604576153</v>
      </c>
      <c r="G139" s="124">
        <f>IF(RES_hhdet_tes!G139=0,"",RES_hhdet_tes!G139/RES_hhdet_fec!G139)</f>
        <v>0.6983379566192599</v>
      </c>
      <c r="H139" s="124">
        <f>IF(RES_hhdet_tes!H139=0,"",RES_hhdet_tes!H139/RES_hhdet_fec!H139)</f>
        <v>0.70706630715790941</v>
      </c>
      <c r="I139" s="124">
        <f>IF(RES_hhdet_tes!I139=0,"",RES_hhdet_tes!I139/RES_hhdet_fec!I139)</f>
        <v>0.70911639699854401</v>
      </c>
      <c r="J139" s="124">
        <f>IF(RES_hhdet_tes!J139=0,"",RES_hhdet_tes!J139/RES_hhdet_fec!J139)</f>
        <v>0.71575123336789703</v>
      </c>
      <c r="K139" s="124">
        <f>IF(RES_hhdet_tes!K139=0,"",RES_hhdet_tes!K139/RES_hhdet_fec!K139)</f>
        <v>0.69794181764867103</v>
      </c>
      <c r="L139" s="124">
        <f>IF(RES_hhdet_tes!L139=0,"",RES_hhdet_tes!L139/RES_hhdet_fec!L139)</f>
        <v>0.69825103846042136</v>
      </c>
      <c r="M139" s="124">
        <f>IF(RES_hhdet_tes!M139=0,"",RES_hhdet_tes!M139/RES_hhdet_fec!M139)</f>
        <v>0.70206222327535117</v>
      </c>
      <c r="N139" s="124">
        <f>IF(RES_hhdet_tes!N139=0,"",RES_hhdet_tes!N139/RES_hhdet_fec!N139)</f>
        <v>0.70378738972801813</v>
      </c>
      <c r="O139" s="124">
        <f>IF(RES_hhdet_tes!O139=0,"",RES_hhdet_tes!O139/RES_hhdet_fec!O139)</f>
        <v>0.70793047414759258</v>
      </c>
      <c r="P139" s="124">
        <f>IF(RES_hhdet_tes!P139=0,"",RES_hhdet_tes!P139/RES_hhdet_fec!P139)</f>
        <v>0.71139952277419138</v>
      </c>
      <c r="Q139" s="124">
        <f>IF(RES_hhdet_tes!Q139=0,"",RES_hhdet_tes!Q139/RES_hhdet_fec!Q139)</f>
        <v>0.71800202335652408</v>
      </c>
      <c r="R139" s="124">
        <f>IF(RES_hhdet_tes!R139=0,"",RES_hhdet_tes!R139/RES_hhdet_fec!R139)</f>
        <v>0.72482307752989683</v>
      </c>
      <c r="S139" s="124">
        <f>IF(RES_hhdet_tes!S139=0,"",RES_hhdet_tes!S139/RES_hhdet_fec!S139)</f>
        <v>0.73227475847872492</v>
      </c>
      <c r="T139" s="124">
        <f>IF(RES_hhdet_tes!T139=0,"",RES_hhdet_tes!T139/RES_hhdet_fec!T139)</f>
        <v>0.74131873240456048</v>
      </c>
      <c r="U139" s="124">
        <f>IF(RES_hhdet_tes!U139=0,"",RES_hhdet_tes!U139/RES_hhdet_fec!U139)</f>
        <v>0.75035162302069347</v>
      </c>
      <c r="V139" s="124">
        <f>IF(RES_hhdet_tes!V139=0,"",RES_hhdet_tes!V139/RES_hhdet_fec!V139)</f>
        <v>0.75796312221135909</v>
      </c>
      <c r="W139" s="124">
        <f>IF(RES_hhdet_tes!W139=0,"",RES_hhdet_tes!W139/RES_hhdet_fec!W139)</f>
        <v>0.77005136602952817</v>
      </c>
      <c r="X139" s="124">
        <f>IF(RES_hhdet_tes!X139=0,"",RES_hhdet_tes!X139/RES_hhdet_fec!X139)</f>
        <v>0.78210033476781349</v>
      </c>
      <c r="Y139" s="124">
        <f>IF(RES_hhdet_tes!Y139=0,"",RES_hhdet_tes!Y139/RES_hhdet_fec!Y139)</f>
        <v>0.79756872512938504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0.60759546379671747</v>
      </c>
      <c r="C140" s="111">
        <f>IF(RES_hhdet_tes!C140=0,"",RES_hhdet_tes!C140/RES_hhdet_fec!C140)</f>
        <v>0.608498688398178</v>
      </c>
      <c r="D140" s="111">
        <f>IF(RES_hhdet_tes!D140=0,"",RES_hhdet_tes!D140/RES_hhdet_fec!D140)</f>
        <v>0.60931286654343708</v>
      </c>
      <c r="E140" s="111">
        <f>IF(RES_hhdet_tes!E140=0,"",RES_hhdet_tes!E140/RES_hhdet_fec!E140)</f>
        <v>0.61020195800323462</v>
      </c>
      <c r="F140" s="111">
        <f>IF(RES_hhdet_tes!F140=0,"",RES_hhdet_tes!F140/RES_hhdet_fec!F140)</f>
        <v>0.61131339189351397</v>
      </c>
      <c r="G140" s="111">
        <f>IF(RES_hhdet_tes!G140=0,"",RES_hhdet_tes!G140/RES_hhdet_fec!G140)</f>
        <v>0.6126523195294713</v>
      </c>
      <c r="H140" s="111">
        <f>IF(RES_hhdet_tes!H140=0,"",RES_hhdet_tes!H140/RES_hhdet_fec!H140)</f>
        <v>0.61408006242780544</v>
      </c>
      <c r="I140" s="111">
        <f>IF(RES_hhdet_tes!I140=0,"",RES_hhdet_tes!I140/RES_hhdet_fec!I140)</f>
        <v>0.61476036441783999</v>
      </c>
      <c r="J140" s="111">
        <f>IF(RES_hhdet_tes!J140=0,"",RES_hhdet_tes!J140/RES_hhdet_fec!J140)</f>
        <v>0.6149450386842682</v>
      </c>
      <c r="K140" s="111">
        <f>IF(RES_hhdet_tes!K140=0,"",RES_hhdet_tes!K140/RES_hhdet_fec!K140)</f>
        <v>0.61522923590444434</v>
      </c>
      <c r="L140" s="111">
        <f>IF(RES_hhdet_tes!L140=0,"",RES_hhdet_tes!L140/RES_hhdet_fec!L140)</f>
        <v>0.61544709898149741</v>
      </c>
      <c r="M140" s="111">
        <f>IF(RES_hhdet_tes!M140=0,"",RES_hhdet_tes!M140/RES_hhdet_fec!M140)</f>
        <v>0.61564018378522212</v>
      </c>
      <c r="N140" s="111">
        <f>IF(RES_hhdet_tes!N140=0,"",RES_hhdet_tes!N140/RES_hhdet_fec!N140)</f>
        <v>0.61582890435956406</v>
      </c>
      <c r="O140" s="111">
        <f>IF(RES_hhdet_tes!O140=0,"",RES_hhdet_tes!O140/RES_hhdet_fec!O140)</f>
        <v>0.61601282035921834</v>
      </c>
      <c r="P140" s="111">
        <f>IF(RES_hhdet_tes!P140=0,"",RES_hhdet_tes!P140/RES_hhdet_fec!P140)</f>
        <v>0.61613157069811275</v>
      </c>
      <c r="Q140" s="111">
        <f>IF(RES_hhdet_tes!Q140=0,"",RES_hhdet_tes!Q140/RES_hhdet_fec!Q140)</f>
        <v>0.61634639319778317</v>
      </c>
      <c r="R140" s="111">
        <f>IF(RES_hhdet_tes!R140=0,"",RES_hhdet_tes!R140/RES_hhdet_fec!R140)</f>
        <v>0.61690421051250266</v>
      </c>
      <c r="S140" s="111">
        <f>IF(RES_hhdet_tes!S140=0,"",RES_hhdet_tes!S140/RES_hhdet_fec!S140)</f>
        <v>0.61797402210178876</v>
      </c>
      <c r="T140" s="111">
        <f>IF(RES_hhdet_tes!T140=0,"",RES_hhdet_tes!T140/RES_hhdet_fec!T140)</f>
        <v>0.61921463342659122</v>
      </c>
      <c r="U140" s="111">
        <f>IF(RES_hhdet_tes!U140=0,"",RES_hhdet_tes!U140/RES_hhdet_fec!U140)</f>
        <v>0.62056720971915202</v>
      </c>
      <c r="V140" s="111">
        <f>IF(RES_hhdet_tes!V140=0,"",RES_hhdet_tes!V140/RES_hhdet_fec!V140)</f>
        <v>0.62212583332911997</v>
      </c>
      <c r="W140" s="111">
        <f>IF(RES_hhdet_tes!W140=0,"",RES_hhdet_tes!W140/RES_hhdet_fec!W140)</f>
        <v>0.62359926632422003</v>
      </c>
      <c r="X140" s="111">
        <f>IF(RES_hhdet_tes!X140=0,"",RES_hhdet_tes!X140/RES_hhdet_fec!X140)</f>
        <v>0.62489744837337702</v>
      </c>
      <c r="Y140" s="111">
        <f>IF(RES_hhdet_tes!Y140=0,"",RES_hhdet_tes!Y140/RES_hhdet_fec!Y140)</f>
        <v>0.6263783570330822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0.7556935991822058</v>
      </c>
      <c r="C141" s="45">
        <f>IF(RES_hhdet_tes!C141=0,"",RES_hhdet_tes!C141/RES_hhdet_fec!C141)</f>
        <v>0.75781367421562007</v>
      </c>
      <c r="D141" s="45">
        <f>IF(RES_hhdet_tes!D141=0,"",RES_hhdet_tes!D141/RES_hhdet_fec!D141)</f>
        <v>0.75996845679352765</v>
      </c>
      <c r="E141" s="45">
        <f>IF(RES_hhdet_tes!E141=0,"",RES_hhdet_tes!E141/RES_hhdet_fec!E141)</f>
        <v>0.76244799212808068</v>
      </c>
      <c r="F141" s="45">
        <f>IF(RES_hhdet_tes!F141=0,"",RES_hhdet_tes!F141/RES_hhdet_fec!F141)</f>
        <v>0.76538612743578827</v>
      </c>
      <c r="G141" s="45">
        <f>IF(RES_hhdet_tes!G141=0,"",RES_hhdet_tes!G141/RES_hhdet_fec!G141)</f>
        <v>0.76819107660493469</v>
      </c>
      <c r="H141" s="45">
        <f>IF(RES_hhdet_tes!H141=0,"",RES_hhdet_tes!H141/RES_hhdet_fec!H141)</f>
        <v>0.77147079534059504</v>
      </c>
      <c r="I141" s="45">
        <f>IF(RES_hhdet_tes!I141=0,"",RES_hhdet_tes!I141/RES_hhdet_fec!I141)</f>
        <v>0.77312180613305304</v>
      </c>
      <c r="J141" s="45">
        <f>IF(RES_hhdet_tes!J141=0,"",RES_hhdet_tes!J141/RES_hhdet_fec!J141)</f>
        <v>0.77412143305266656</v>
      </c>
      <c r="K141" s="45">
        <f>IF(RES_hhdet_tes!K141=0,"",RES_hhdet_tes!K141/RES_hhdet_fec!K141)</f>
        <v>0.7754263721572684</v>
      </c>
      <c r="L141" s="45">
        <f>IF(RES_hhdet_tes!L141=0,"",RES_hhdet_tes!L141/RES_hhdet_fec!L141)</f>
        <v>0.77708267679824095</v>
      </c>
      <c r="M141" s="45">
        <f>IF(RES_hhdet_tes!M141=0,"",RES_hhdet_tes!M141/RES_hhdet_fec!M141)</f>
        <v>0.77898538071175605</v>
      </c>
      <c r="N141" s="45">
        <f>IF(RES_hhdet_tes!N141=0,"",RES_hhdet_tes!N141/RES_hhdet_fec!N141)</f>
        <v>0.78172761293109994</v>
      </c>
      <c r="O141" s="45">
        <f>IF(RES_hhdet_tes!O141=0,"",RES_hhdet_tes!O141/RES_hhdet_fec!O141)</f>
        <v>0.78504211971129967</v>
      </c>
      <c r="P141" s="45">
        <f>IF(RES_hhdet_tes!P141=0,"",RES_hhdet_tes!P141/RES_hhdet_fec!P141)</f>
        <v>0.78801165380294069</v>
      </c>
      <c r="Q141" s="45">
        <f>IF(RES_hhdet_tes!Q141=0,"",RES_hhdet_tes!Q141/RES_hhdet_fec!Q141)</f>
        <v>0.79282155298211299</v>
      </c>
      <c r="R141" s="45">
        <f>IF(RES_hhdet_tes!R141=0,"",RES_hhdet_tes!R141/RES_hhdet_fec!R141)</f>
        <v>0.79972785786357781</v>
      </c>
      <c r="S141" s="45">
        <f>IF(RES_hhdet_tes!S141=0,"",RES_hhdet_tes!S141/RES_hhdet_fec!S141)</f>
        <v>0.80804888316816059</v>
      </c>
      <c r="T141" s="45">
        <f>IF(RES_hhdet_tes!T141=0,"",RES_hhdet_tes!T141/RES_hhdet_fec!T141)</f>
        <v>0.81859801862685666</v>
      </c>
      <c r="U141" s="45">
        <f>IF(RES_hhdet_tes!U141=0,"",RES_hhdet_tes!U141/RES_hhdet_fec!U141)</f>
        <v>0.83036054193479825</v>
      </c>
      <c r="V141" s="45">
        <f>IF(RES_hhdet_tes!V141=0,"",RES_hhdet_tes!V141/RES_hhdet_fec!V141)</f>
        <v>0.84324572392595087</v>
      </c>
      <c r="W141" s="45">
        <f>IF(RES_hhdet_tes!W141=0,"",RES_hhdet_tes!W141/RES_hhdet_fec!W141)</f>
        <v>0.85576681633670948</v>
      </c>
      <c r="X141" s="45">
        <f>IF(RES_hhdet_tes!X141=0,"",RES_hhdet_tes!X141/RES_hhdet_fec!X141)</f>
        <v>0.86735763409196043</v>
      </c>
      <c r="Y141" s="45">
        <f>IF(RES_hhdet_tes!Y141=0,"",RES_hhdet_tes!Y141/RES_hhdet_fec!Y141)</f>
        <v>0.87921807778216865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1.1973105102835915</v>
      </c>
      <c r="C143" s="119">
        <f>IF(RES_hhdet_tes!C143=0,"",RES_hhdet_tes!C143/RES_hhdet_fec!C143)</f>
        <v>1.2277750604580235</v>
      </c>
      <c r="D143" s="119">
        <f>IF(RES_hhdet_tes!D143=0,"",RES_hhdet_tes!D143/RES_hhdet_fec!D143)</f>
        <v>1.2150774786900191</v>
      </c>
      <c r="E143" s="119">
        <f>IF(RES_hhdet_tes!E143=0,"",RES_hhdet_tes!E143/RES_hhdet_fec!E143)</f>
        <v>1.2483934469097571</v>
      </c>
      <c r="F143" s="119">
        <f>IF(RES_hhdet_tes!F143=0,"",RES_hhdet_tes!F143/RES_hhdet_fec!F143)</f>
        <v>1.2977630881567839</v>
      </c>
      <c r="G143" s="119">
        <f>IF(RES_hhdet_tes!G143=0,"",RES_hhdet_tes!G143/RES_hhdet_fec!G143)</f>
        <v>1.370720615484325</v>
      </c>
      <c r="H143" s="119">
        <f>IF(RES_hhdet_tes!H143=0,"",RES_hhdet_tes!H143/RES_hhdet_fec!H143)</f>
        <v>1.3971364176342689</v>
      </c>
      <c r="I143" s="119">
        <f>IF(RES_hhdet_tes!I143=0,"",RES_hhdet_tes!I143/RES_hhdet_fec!I143)</f>
        <v>1.44285676376731</v>
      </c>
      <c r="J143" s="119">
        <f>IF(RES_hhdet_tes!J143=0,"",RES_hhdet_tes!J143/RES_hhdet_fec!J143)</f>
        <v>1.475347503743822</v>
      </c>
      <c r="K143" s="119">
        <f>IF(RES_hhdet_tes!K143=0,"",RES_hhdet_tes!K143/RES_hhdet_fec!K143)</f>
        <v>1.5285245956220059</v>
      </c>
      <c r="L143" s="119">
        <f>IF(RES_hhdet_tes!L143=0,"",RES_hhdet_tes!L143/RES_hhdet_fec!L143)</f>
        <v>1.5922287489972962</v>
      </c>
      <c r="M143" s="119">
        <f>IF(RES_hhdet_tes!M143=0,"",RES_hhdet_tes!M143/RES_hhdet_fec!M143)</f>
        <v>1.5954276472636744</v>
      </c>
      <c r="N143" s="119">
        <f>IF(RES_hhdet_tes!N143=0,"",RES_hhdet_tes!N143/RES_hhdet_fec!N143)</f>
        <v>1.7122234435116315</v>
      </c>
      <c r="O143" s="119">
        <f>IF(RES_hhdet_tes!O143=0,"",RES_hhdet_tes!O143/RES_hhdet_fec!O143)</f>
        <v>1.7472152519880453</v>
      </c>
      <c r="P143" s="119">
        <f>IF(RES_hhdet_tes!P143=0,"",RES_hhdet_tes!P143/RES_hhdet_fec!P143)</f>
        <v>1.6736544709744099</v>
      </c>
      <c r="Q143" s="119">
        <f>IF(RES_hhdet_tes!Q143=0,"",RES_hhdet_tes!Q143/RES_hhdet_fec!Q143)</f>
        <v>1.8273218187909777</v>
      </c>
      <c r="R143" s="119">
        <f>IF(RES_hhdet_tes!R143=0,"",RES_hhdet_tes!R143/RES_hhdet_fec!R143)</f>
        <v>1.8848677042231436</v>
      </c>
      <c r="S143" s="119">
        <f>IF(RES_hhdet_tes!S143=0,"",RES_hhdet_tes!S143/RES_hhdet_fec!S143)</f>
        <v>1.9254859297045803</v>
      </c>
      <c r="T143" s="119">
        <f>IF(RES_hhdet_tes!T143=0,"",RES_hhdet_tes!T143/RES_hhdet_fec!T143)</f>
        <v>1.9136644387076027</v>
      </c>
      <c r="U143" s="119">
        <f>IF(RES_hhdet_tes!U143=0,"",RES_hhdet_tes!U143/RES_hhdet_fec!U143)</f>
        <v>2.0046998375728835</v>
      </c>
      <c r="V143" s="119">
        <f>IF(RES_hhdet_tes!V143=0,"",RES_hhdet_tes!V143/RES_hhdet_fec!V143)</f>
        <v>1.9417483144482681</v>
      </c>
      <c r="W143" s="119">
        <f>IF(RES_hhdet_tes!W143=0,"",RES_hhdet_tes!W143/RES_hhdet_fec!W143)</f>
        <v>2.0657248356410451</v>
      </c>
      <c r="X143" s="119">
        <f>IF(RES_hhdet_tes!X143=0,"",RES_hhdet_tes!X143/RES_hhdet_fec!X143)</f>
        <v>2.1283118136275858</v>
      </c>
      <c r="Y143" s="119">
        <f>IF(RES_hhdet_tes!Y143=0,"",RES_hhdet_tes!Y143/RES_hhdet_fec!Y143)</f>
        <v>2.1109810872927555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1.5122346836823248</v>
      </c>
      <c r="C144" s="124">
        <f>IF(RES_hhdet_tes!C144=0,"",RES_hhdet_tes!C144/RES_hhdet_fec!C144)</f>
        <v>1.5301092389620339</v>
      </c>
      <c r="D144" s="124">
        <f>IF(RES_hhdet_tes!D144=0,"",RES_hhdet_tes!D144/RES_hhdet_fec!D144)</f>
        <v>1.5756589095833</v>
      </c>
      <c r="E144" s="124">
        <f>IF(RES_hhdet_tes!E144=0,"",RES_hhdet_tes!E144/RES_hhdet_fec!E144)</f>
        <v>1.6425987808893192</v>
      </c>
      <c r="F144" s="124">
        <f>IF(RES_hhdet_tes!F144=0,"",RES_hhdet_tes!F144/RES_hhdet_fec!F144)</f>
        <v>1.7357290796895006</v>
      </c>
      <c r="G144" s="124">
        <f>IF(RES_hhdet_tes!G144=0,"",RES_hhdet_tes!G144/RES_hhdet_fec!G144)</f>
        <v>1.8299473853328492</v>
      </c>
      <c r="H144" s="124">
        <f>IF(RES_hhdet_tes!H144=0,"",RES_hhdet_tes!H144/RES_hhdet_fec!H144)</f>
        <v>1.9235880145785156</v>
      </c>
      <c r="I144" s="124">
        <f>IF(RES_hhdet_tes!I144=0,"",RES_hhdet_tes!I144/RES_hhdet_fec!I144)</f>
        <v>2.010403988609101</v>
      </c>
      <c r="J144" s="124">
        <f>IF(RES_hhdet_tes!J144=0,"",RES_hhdet_tes!J144/RES_hhdet_fec!J144)</f>
        <v>2.0978784732330378</v>
      </c>
      <c r="K144" s="124">
        <f>IF(RES_hhdet_tes!K144=0,"",RES_hhdet_tes!K144/RES_hhdet_fec!K144)</f>
        <v>2.1864122575723859</v>
      </c>
      <c r="L144" s="124">
        <f>IF(RES_hhdet_tes!L144=0,"",RES_hhdet_tes!L144/RES_hhdet_fec!L144)</f>
        <v>2.2839396083781973</v>
      </c>
      <c r="M144" s="124">
        <f>IF(RES_hhdet_tes!M144=0,"",RES_hhdet_tes!M144/RES_hhdet_fec!M144)</f>
        <v>2.3933421960264472</v>
      </c>
      <c r="N144" s="124">
        <f>IF(RES_hhdet_tes!N144=0,"",RES_hhdet_tes!N144/RES_hhdet_fec!N144)</f>
        <v>2.5184763632752341</v>
      </c>
      <c r="O144" s="124">
        <f>IF(RES_hhdet_tes!O144=0,"",RES_hhdet_tes!O144/RES_hhdet_fec!O144)</f>
        <v>2.6377744774279255</v>
      </c>
      <c r="P144" s="124">
        <f>IF(RES_hhdet_tes!P144=0,"",RES_hhdet_tes!P144/RES_hhdet_fec!P144)</f>
        <v>2.7533148686269899</v>
      </c>
      <c r="Q144" s="124">
        <f>IF(RES_hhdet_tes!Q144=0,"",RES_hhdet_tes!Q144/RES_hhdet_fec!Q144)</f>
        <v>2.859279222921288</v>
      </c>
      <c r="R144" s="124">
        <f>IF(RES_hhdet_tes!R144=0,"",RES_hhdet_tes!R144/RES_hhdet_fec!R144)</f>
        <v>2.9514658535544736</v>
      </c>
      <c r="S144" s="124">
        <f>IF(RES_hhdet_tes!S144=0,"",RES_hhdet_tes!S144/RES_hhdet_fec!S144)</f>
        <v>3.0290938573323483</v>
      </c>
      <c r="T144" s="124">
        <f>IF(RES_hhdet_tes!T144=0,"",RES_hhdet_tes!T144/RES_hhdet_fec!T144)</f>
        <v>3.1015037049807219</v>
      </c>
      <c r="U144" s="124">
        <f>IF(RES_hhdet_tes!U144=0,"",RES_hhdet_tes!U144/RES_hhdet_fec!U144)</f>
        <v>3.1678946944047035</v>
      </c>
      <c r="V144" s="124">
        <f>IF(RES_hhdet_tes!V144=0,"",RES_hhdet_tes!V144/RES_hhdet_fec!V144)</f>
        <v>3.233657679145479</v>
      </c>
      <c r="W144" s="124">
        <f>IF(RES_hhdet_tes!W144=0,"",RES_hhdet_tes!W144/RES_hhdet_fec!W144)</f>
        <v>3.2977619933419602</v>
      </c>
      <c r="X144" s="124">
        <f>IF(RES_hhdet_tes!X144=0,"",RES_hhdet_tes!X144/RES_hhdet_fec!X144)</f>
        <v>3.3642418419737168</v>
      </c>
      <c r="Y144" s="124">
        <f>IF(RES_hhdet_tes!Y144=0,"",RES_hhdet_tes!Y144/RES_hhdet_fec!Y144)</f>
        <v>3.4207307558976097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1.5122346836823248</v>
      </c>
      <c r="C145" s="111">
        <f>IF(RES_hhdet_tes!C145=0,"",RES_hhdet_tes!C145/RES_hhdet_fec!C145)</f>
        <v>1.5301092389620339</v>
      </c>
      <c r="D145" s="111">
        <f>IF(RES_hhdet_tes!D145=0,"",RES_hhdet_tes!D145/RES_hhdet_fec!D145)</f>
        <v>1.5756589095833</v>
      </c>
      <c r="E145" s="111">
        <f>IF(RES_hhdet_tes!E145=0,"",RES_hhdet_tes!E145/RES_hhdet_fec!E145)</f>
        <v>1.6425987808893192</v>
      </c>
      <c r="F145" s="111">
        <f>IF(RES_hhdet_tes!F145=0,"",RES_hhdet_tes!F145/RES_hhdet_fec!F145)</f>
        <v>1.7357290796895006</v>
      </c>
      <c r="G145" s="111">
        <f>IF(RES_hhdet_tes!G145=0,"",RES_hhdet_tes!G145/RES_hhdet_fec!G145)</f>
        <v>1.8299473853328492</v>
      </c>
      <c r="H145" s="111">
        <f>IF(RES_hhdet_tes!H145=0,"",RES_hhdet_tes!H145/RES_hhdet_fec!H145)</f>
        <v>1.9235880145785156</v>
      </c>
      <c r="I145" s="111">
        <f>IF(RES_hhdet_tes!I145=0,"",RES_hhdet_tes!I145/RES_hhdet_fec!I145)</f>
        <v>2.010403988609101</v>
      </c>
      <c r="J145" s="111">
        <f>IF(RES_hhdet_tes!J145=0,"",RES_hhdet_tes!J145/RES_hhdet_fec!J145)</f>
        <v>2.0978784732330378</v>
      </c>
      <c r="K145" s="111">
        <f>IF(RES_hhdet_tes!K145=0,"",RES_hhdet_tes!K145/RES_hhdet_fec!K145)</f>
        <v>2.1864122575723859</v>
      </c>
      <c r="L145" s="111">
        <f>IF(RES_hhdet_tes!L145=0,"",RES_hhdet_tes!L145/RES_hhdet_fec!L145)</f>
        <v>2.2839396083781973</v>
      </c>
      <c r="M145" s="111">
        <f>IF(RES_hhdet_tes!M145=0,"",RES_hhdet_tes!M145/RES_hhdet_fec!M145)</f>
        <v>2.3933421960264472</v>
      </c>
      <c r="N145" s="111">
        <f>IF(RES_hhdet_tes!N145=0,"",RES_hhdet_tes!N145/RES_hhdet_fec!N145)</f>
        <v>2.5184763632752341</v>
      </c>
      <c r="O145" s="111">
        <f>IF(RES_hhdet_tes!O145=0,"",RES_hhdet_tes!O145/RES_hhdet_fec!O145)</f>
        <v>2.6377744774279255</v>
      </c>
      <c r="P145" s="111">
        <f>IF(RES_hhdet_tes!P145=0,"",RES_hhdet_tes!P145/RES_hhdet_fec!P145)</f>
        <v>2.7533148686269899</v>
      </c>
      <c r="Q145" s="111">
        <f>IF(RES_hhdet_tes!Q145=0,"",RES_hhdet_tes!Q145/RES_hhdet_fec!Q145)</f>
        <v>2.859279222921288</v>
      </c>
      <c r="R145" s="111">
        <f>IF(RES_hhdet_tes!R145=0,"",RES_hhdet_tes!R145/RES_hhdet_fec!R145)</f>
        <v>2.9514658535544736</v>
      </c>
      <c r="S145" s="111">
        <f>IF(RES_hhdet_tes!S145=0,"",RES_hhdet_tes!S145/RES_hhdet_fec!S145)</f>
        <v>3.0290938573323483</v>
      </c>
      <c r="T145" s="111">
        <f>IF(RES_hhdet_tes!T145=0,"",RES_hhdet_tes!T145/RES_hhdet_fec!T145)</f>
        <v>3.1015037049807219</v>
      </c>
      <c r="U145" s="111">
        <f>IF(RES_hhdet_tes!U145=0,"",RES_hhdet_tes!U145/RES_hhdet_fec!U145)</f>
        <v>3.1678946944047035</v>
      </c>
      <c r="V145" s="111">
        <f>IF(RES_hhdet_tes!V145=0,"",RES_hhdet_tes!V145/RES_hhdet_fec!V145)</f>
        <v>3.233657679145479</v>
      </c>
      <c r="W145" s="111">
        <f>IF(RES_hhdet_tes!W145=0,"",RES_hhdet_tes!W145/RES_hhdet_fec!W145)</f>
        <v>3.2977619933419602</v>
      </c>
      <c r="X145" s="111">
        <f>IF(RES_hhdet_tes!X145=0,"",RES_hhdet_tes!X145/RES_hhdet_fec!X145)</f>
        <v>3.3642418419737168</v>
      </c>
      <c r="Y145" s="111">
        <f>IF(RES_hhdet_tes!Y145=0,"",RES_hhdet_tes!Y145/RES_hhdet_fec!Y145)</f>
        <v>3.4207307558976097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1.7224603903789437</v>
      </c>
      <c r="C146" s="124">
        <f>IF(RES_hhdet_tes!C146=0,"",RES_hhdet_tes!C146/RES_hhdet_fec!C146)</f>
        <v>1.800996255383517</v>
      </c>
      <c r="D146" s="124">
        <f>IF(RES_hhdet_tes!D146=0,"",RES_hhdet_tes!D146/RES_hhdet_fec!D146)</f>
        <v>1.9131728807523658</v>
      </c>
      <c r="E146" s="124">
        <f>IF(RES_hhdet_tes!E146=0,"",RES_hhdet_tes!E146/RES_hhdet_fec!E146)</f>
        <v>2.0131906403973838</v>
      </c>
      <c r="F146" s="124">
        <f>IF(RES_hhdet_tes!F146=0,"",RES_hhdet_tes!F146/RES_hhdet_fec!F146)</f>
        <v>2.1571266149348105</v>
      </c>
      <c r="G146" s="124">
        <f>IF(RES_hhdet_tes!G146=0,"",RES_hhdet_tes!G146/RES_hhdet_fec!G146)</f>
        <v>2.3149870612180448</v>
      </c>
      <c r="H146" s="124">
        <f>IF(RES_hhdet_tes!H146=0,"",RES_hhdet_tes!H146/RES_hhdet_fec!H146)</f>
        <v>2.4640760140192239</v>
      </c>
      <c r="I146" s="124">
        <f>IF(RES_hhdet_tes!I146=0,"",RES_hhdet_tes!I146/RES_hhdet_fec!I146)</f>
        <v>2.5693276096102924</v>
      </c>
      <c r="J146" s="124">
        <f>IF(RES_hhdet_tes!J146=0,"",RES_hhdet_tes!J146/RES_hhdet_fec!J146)</f>
        <v>2.6578557342445008</v>
      </c>
      <c r="K146" s="124">
        <f>IF(RES_hhdet_tes!K146=0,"",RES_hhdet_tes!K146/RES_hhdet_fec!K146)</f>
        <v>2.7417538981557232</v>
      </c>
      <c r="L146" s="124">
        <f>IF(RES_hhdet_tes!L146=0,"",RES_hhdet_tes!L146/RES_hhdet_fec!L146)</f>
        <v>2.8257508885716893</v>
      </c>
      <c r="M146" s="124">
        <f>IF(RES_hhdet_tes!M146=0,"",RES_hhdet_tes!M146/RES_hhdet_fec!M146)</f>
        <v>2.9110632528519531</v>
      </c>
      <c r="N146" s="124">
        <f>IF(RES_hhdet_tes!N146=0,"",RES_hhdet_tes!N146/RES_hhdet_fec!N146)</f>
        <v>3.0020167682710714</v>
      </c>
      <c r="O146" s="124">
        <f>IF(RES_hhdet_tes!O146=0,"",RES_hhdet_tes!O146/RES_hhdet_fec!O146)</f>
        <v>3.1119198688538652</v>
      </c>
      <c r="P146" s="124">
        <f>IF(RES_hhdet_tes!P146=0,"",RES_hhdet_tes!P146/RES_hhdet_fec!P146)</f>
        <v>3.234615411757165</v>
      </c>
      <c r="Q146" s="124">
        <f>IF(RES_hhdet_tes!Q146=0,"",RES_hhdet_tes!Q146/RES_hhdet_fec!Q146)</f>
        <v>3.37653176130592</v>
      </c>
      <c r="R146" s="124">
        <f>IF(RES_hhdet_tes!R146=0,"",RES_hhdet_tes!R146/RES_hhdet_fec!R146)</f>
        <v>3.4699290922105726</v>
      </c>
      <c r="S146" s="124">
        <f>IF(RES_hhdet_tes!S146=0,"",RES_hhdet_tes!S146/RES_hhdet_fec!S146)</f>
        <v>3.5345187373649098</v>
      </c>
      <c r="T146" s="124">
        <f>IF(RES_hhdet_tes!T146=0,"",RES_hhdet_tes!T146/RES_hhdet_fec!T146)</f>
        <v>3.5928602433079182</v>
      </c>
      <c r="U146" s="124">
        <f>IF(RES_hhdet_tes!U146=0,"",RES_hhdet_tes!U146/RES_hhdet_fec!U146)</f>
        <v>3.6347412854570766</v>
      </c>
      <c r="V146" s="124">
        <f>IF(RES_hhdet_tes!V146=0,"",RES_hhdet_tes!V146/RES_hhdet_fec!V146)</f>
        <v>3.6608646677677465</v>
      </c>
      <c r="W146" s="124">
        <f>IF(RES_hhdet_tes!W146=0,"",RES_hhdet_tes!W146/RES_hhdet_fec!W146)</f>
        <v>3.6853153500514009</v>
      </c>
      <c r="X146" s="124">
        <f>IF(RES_hhdet_tes!X146=0,"",RES_hhdet_tes!X146/RES_hhdet_fec!X146)</f>
        <v>3.7078273261969672</v>
      </c>
      <c r="Y146" s="124">
        <f>IF(RES_hhdet_tes!Y146=0,"",RES_hhdet_tes!Y146/RES_hhdet_fec!Y146)</f>
        <v>3.727586783814044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1.7224603903789437</v>
      </c>
      <c r="C147" s="111">
        <f>IF(RES_hhdet_tes!C147=0,"",RES_hhdet_tes!C147/RES_hhdet_fec!C147)</f>
        <v>1.800996255383517</v>
      </c>
      <c r="D147" s="111">
        <f>IF(RES_hhdet_tes!D147=0,"",RES_hhdet_tes!D147/RES_hhdet_fec!D147)</f>
        <v>1.9131728807523658</v>
      </c>
      <c r="E147" s="111">
        <f>IF(RES_hhdet_tes!E147=0,"",RES_hhdet_tes!E147/RES_hhdet_fec!E147)</f>
        <v>2.0131906403973838</v>
      </c>
      <c r="F147" s="111">
        <f>IF(RES_hhdet_tes!F147=0,"",RES_hhdet_tes!F147/RES_hhdet_fec!F147)</f>
        <v>2.1571266149348105</v>
      </c>
      <c r="G147" s="111">
        <f>IF(RES_hhdet_tes!G147=0,"",RES_hhdet_tes!G147/RES_hhdet_fec!G147)</f>
        <v>2.3149870612180448</v>
      </c>
      <c r="H147" s="111">
        <f>IF(RES_hhdet_tes!H147=0,"",RES_hhdet_tes!H147/RES_hhdet_fec!H147)</f>
        <v>2.4640760140192239</v>
      </c>
      <c r="I147" s="111">
        <f>IF(RES_hhdet_tes!I147=0,"",RES_hhdet_tes!I147/RES_hhdet_fec!I147)</f>
        <v>2.5693276096102924</v>
      </c>
      <c r="J147" s="111">
        <f>IF(RES_hhdet_tes!J147=0,"",RES_hhdet_tes!J147/RES_hhdet_fec!J147)</f>
        <v>2.6578557342445008</v>
      </c>
      <c r="K147" s="111">
        <f>IF(RES_hhdet_tes!K147=0,"",RES_hhdet_tes!K147/RES_hhdet_fec!K147)</f>
        <v>2.7417538981557232</v>
      </c>
      <c r="L147" s="111">
        <f>IF(RES_hhdet_tes!L147=0,"",RES_hhdet_tes!L147/RES_hhdet_fec!L147)</f>
        <v>2.8257508885716893</v>
      </c>
      <c r="M147" s="111">
        <f>IF(RES_hhdet_tes!M147=0,"",RES_hhdet_tes!M147/RES_hhdet_fec!M147)</f>
        <v>2.9110632528519531</v>
      </c>
      <c r="N147" s="111">
        <f>IF(RES_hhdet_tes!N147=0,"",RES_hhdet_tes!N147/RES_hhdet_fec!N147)</f>
        <v>3.0020167682710714</v>
      </c>
      <c r="O147" s="111">
        <f>IF(RES_hhdet_tes!O147=0,"",RES_hhdet_tes!O147/RES_hhdet_fec!O147)</f>
        <v>3.1119198688538652</v>
      </c>
      <c r="P147" s="111">
        <f>IF(RES_hhdet_tes!P147=0,"",RES_hhdet_tes!P147/RES_hhdet_fec!P147)</f>
        <v>3.234615411757165</v>
      </c>
      <c r="Q147" s="111">
        <f>IF(RES_hhdet_tes!Q147=0,"",RES_hhdet_tes!Q147/RES_hhdet_fec!Q147)</f>
        <v>3.37653176130592</v>
      </c>
      <c r="R147" s="111">
        <f>IF(RES_hhdet_tes!R147=0,"",RES_hhdet_tes!R147/RES_hhdet_fec!R147)</f>
        <v>3.4699290922105726</v>
      </c>
      <c r="S147" s="111">
        <f>IF(RES_hhdet_tes!S147=0,"",RES_hhdet_tes!S147/RES_hhdet_fec!S147)</f>
        <v>3.5345187373649098</v>
      </c>
      <c r="T147" s="111">
        <f>IF(RES_hhdet_tes!T147=0,"",RES_hhdet_tes!T147/RES_hhdet_fec!T147)</f>
        <v>3.5928602433079182</v>
      </c>
      <c r="U147" s="111">
        <f>IF(RES_hhdet_tes!U147=0,"",RES_hhdet_tes!U147/RES_hhdet_fec!U147)</f>
        <v>3.6347412854570766</v>
      </c>
      <c r="V147" s="111">
        <f>IF(RES_hhdet_tes!V147=0,"",RES_hhdet_tes!V147/RES_hhdet_fec!V147)</f>
        <v>3.6608646677677465</v>
      </c>
      <c r="W147" s="111">
        <f>IF(RES_hhdet_tes!W147=0,"",RES_hhdet_tes!W147/RES_hhdet_fec!W147)</f>
        <v>3.6853153500514009</v>
      </c>
      <c r="X147" s="111">
        <f>IF(RES_hhdet_tes!X147=0,"",RES_hhdet_tes!X147/RES_hhdet_fec!X147)</f>
        <v>3.7078273261969672</v>
      </c>
      <c r="Y147" s="111">
        <f>IF(RES_hhdet_tes!Y147=0,"",RES_hhdet_tes!Y147/RES_hhdet_fec!Y147)</f>
        <v>3.727586783814044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0.6775278303421377</v>
      </c>
      <c r="C148" s="124">
        <f>IF(RES_hhdet_tes!C148=0,"",RES_hhdet_tes!C148/RES_hhdet_fec!C148)</f>
        <v>0.68291962003298878</v>
      </c>
      <c r="D148" s="124">
        <f>IF(RES_hhdet_tes!D148=0,"",RES_hhdet_tes!D148/RES_hhdet_fec!D148)</f>
        <v>0.68401340424085999</v>
      </c>
      <c r="E148" s="124">
        <f>IF(RES_hhdet_tes!E148=0,"",RES_hhdet_tes!E148/RES_hhdet_fec!E148)</f>
        <v>0.6891355824603228</v>
      </c>
      <c r="F148" s="124">
        <f>IF(RES_hhdet_tes!F148=0,"",RES_hhdet_tes!F148/RES_hhdet_fec!F148)</f>
        <v>0.69465670496627918</v>
      </c>
      <c r="G148" s="124">
        <f>IF(RES_hhdet_tes!G148=0,"",RES_hhdet_tes!G148/RES_hhdet_fec!G148)</f>
        <v>0.70063469630813002</v>
      </c>
      <c r="H148" s="124">
        <f>IF(RES_hhdet_tes!H148=0,"",RES_hhdet_tes!H148/RES_hhdet_fec!H148)</f>
        <v>0.70483699166188751</v>
      </c>
      <c r="I148" s="124">
        <f>IF(RES_hhdet_tes!I148=0,"",RES_hhdet_tes!I148/RES_hhdet_fec!I148)</f>
        <v>0.71068019012802996</v>
      </c>
      <c r="J148" s="124">
        <f>IF(RES_hhdet_tes!J148=0,"",RES_hhdet_tes!J148/RES_hhdet_fec!J148)</f>
        <v>0.71115328550682622</v>
      </c>
      <c r="K148" s="124">
        <f>IF(RES_hhdet_tes!K148=0,"",RES_hhdet_tes!K148/RES_hhdet_fec!K148)</f>
        <v>0.72173042316977176</v>
      </c>
      <c r="L148" s="124">
        <f>IF(RES_hhdet_tes!L148=0,"",RES_hhdet_tes!L148/RES_hhdet_fec!L148)</f>
        <v>0.72569505679154311</v>
      </c>
      <c r="M148" s="124">
        <f>IF(RES_hhdet_tes!M148=0,"",RES_hhdet_tes!M148/RES_hhdet_fec!M148)</f>
        <v>0.730389920019484</v>
      </c>
      <c r="N148" s="124">
        <f>IF(RES_hhdet_tes!N148=0,"",RES_hhdet_tes!N148/RES_hhdet_fec!N148)</f>
        <v>0.74039732305500006</v>
      </c>
      <c r="O148" s="124">
        <f>IF(RES_hhdet_tes!O148=0,"",RES_hhdet_tes!O148/RES_hhdet_fec!O148)</f>
        <v>0.74662988146821729</v>
      </c>
      <c r="P148" s="124">
        <f>IF(RES_hhdet_tes!P148=0,"",RES_hhdet_tes!P148/RES_hhdet_fec!P148)</f>
        <v>0.75302869284311247</v>
      </c>
      <c r="Q148" s="124">
        <f>IF(RES_hhdet_tes!Q148=0,"",RES_hhdet_tes!Q148/RES_hhdet_fec!Q148)</f>
        <v>0.75742187425190866</v>
      </c>
      <c r="R148" s="124">
        <f>IF(RES_hhdet_tes!R148=0,"",RES_hhdet_tes!R148/RES_hhdet_fec!R148)</f>
        <v>0.76574888814453801</v>
      </c>
      <c r="S148" s="124">
        <f>IF(RES_hhdet_tes!S148=0,"",RES_hhdet_tes!S148/RES_hhdet_fec!S148)</f>
        <v>0.77352434220753996</v>
      </c>
      <c r="T148" s="124">
        <f>IF(RES_hhdet_tes!T148=0,"",RES_hhdet_tes!T148/RES_hhdet_fec!T148)</f>
        <v>0.7820058853173476</v>
      </c>
      <c r="U148" s="124">
        <f>IF(RES_hhdet_tes!U148=0,"",RES_hhdet_tes!U148/RES_hhdet_fec!U148)</f>
        <v>0.79119606289951894</v>
      </c>
      <c r="V148" s="124">
        <f>IF(RES_hhdet_tes!V148=0,"",RES_hhdet_tes!V148/RES_hhdet_fec!V148)</f>
        <v>0.79605352624731873</v>
      </c>
      <c r="W148" s="124">
        <f>IF(RES_hhdet_tes!W148=0,"",RES_hhdet_tes!W148/RES_hhdet_fec!W148)</f>
        <v>0.80102802888262026</v>
      </c>
      <c r="X148" s="124">
        <f>IF(RES_hhdet_tes!X148=0,"",RES_hhdet_tes!X148/RES_hhdet_fec!X148)</f>
        <v>0.80515240714874514</v>
      </c>
      <c r="Y148" s="124">
        <f>IF(RES_hhdet_tes!Y148=0,"",RES_hhdet_tes!Y148/RES_hhdet_fec!Y148)</f>
        <v>0.80856251118280154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0.58507912035721876</v>
      </c>
      <c r="C149" s="111">
        <f>IF(RES_hhdet_tes!C149=0,"",RES_hhdet_tes!C149/RES_hhdet_fec!C149)</f>
        <v>0.58913012411770205</v>
      </c>
      <c r="D149" s="111">
        <f>IF(RES_hhdet_tes!D149=0,"",RES_hhdet_tes!D149/RES_hhdet_fec!D149)</f>
        <v>0.59428710394599571</v>
      </c>
      <c r="E149" s="111">
        <f>IF(RES_hhdet_tes!E149=0,"",RES_hhdet_tes!E149/RES_hhdet_fec!E149)</f>
        <v>0.59883044877025449</v>
      </c>
      <c r="F149" s="111">
        <f>IF(RES_hhdet_tes!F149=0,"",RES_hhdet_tes!F149/RES_hhdet_fec!F149)</f>
        <v>0.60344223573957068</v>
      </c>
      <c r="G149" s="111">
        <f>IF(RES_hhdet_tes!G149=0,"",RES_hhdet_tes!G149/RES_hhdet_fec!G149)</f>
        <v>0.60846176776881045</v>
      </c>
      <c r="H149" s="111">
        <f>IF(RES_hhdet_tes!H149=0,"",RES_hhdet_tes!H149/RES_hhdet_fec!H149)</f>
        <v>0.61277389861352027</v>
      </c>
      <c r="I149" s="111">
        <f>IF(RES_hhdet_tes!I149=0,"",RES_hhdet_tes!I149/RES_hhdet_fec!I149)</f>
        <v>0.61582011650478197</v>
      </c>
      <c r="J149" s="111">
        <f>IF(RES_hhdet_tes!J149=0,"",RES_hhdet_tes!J149/RES_hhdet_fec!J149)</f>
        <v>0.61848501479835394</v>
      </c>
      <c r="K149" s="111">
        <f>IF(RES_hhdet_tes!K149=0,"",RES_hhdet_tes!K149/RES_hhdet_fec!K149)</f>
        <v>0.62147202116993949</v>
      </c>
      <c r="L149" s="111">
        <f>IF(RES_hhdet_tes!L149=0,"",RES_hhdet_tes!L149/RES_hhdet_fec!L149)</f>
        <v>0.624756503666272</v>
      </c>
      <c r="M149" s="111">
        <f>IF(RES_hhdet_tes!M149=0,"",RES_hhdet_tes!M149/RES_hhdet_fec!M149)</f>
        <v>0.62947472256283421</v>
      </c>
      <c r="N149" s="111">
        <f>IF(RES_hhdet_tes!N149=0,"",RES_hhdet_tes!N149/RES_hhdet_fec!N149)</f>
        <v>0.63527801897887848</v>
      </c>
      <c r="O149" s="111">
        <f>IF(RES_hhdet_tes!O149=0,"",RES_hhdet_tes!O149/RES_hhdet_fec!O149)</f>
        <v>0.64460548073534574</v>
      </c>
      <c r="P149" s="111">
        <f>IF(RES_hhdet_tes!P149=0,"",RES_hhdet_tes!P149/RES_hhdet_fec!P149)</f>
        <v>0.66073260095426034</v>
      </c>
      <c r="Q149" s="111">
        <f>IF(RES_hhdet_tes!Q149=0,"",RES_hhdet_tes!Q149/RES_hhdet_fec!Q149)</f>
        <v>0.68226751807137054</v>
      </c>
      <c r="R149" s="111">
        <f>IF(RES_hhdet_tes!R149=0,"",RES_hhdet_tes!R149/RES_hhdet_fec!R149)</f>
        <v>0.70336769888040351</v>
      </c>
      <c r="S149" s="111">
        <f>IF(RES_hhdet_tes!S149=0,"",RES_hhdet_tes!S149/RES_hhdet_fec!S149)</f>
        <v>0.71951617444428628</v>
      </c>
      <c r="T149" s="111">
        <f>IF(RES_hhdet_tes!T149=0,"",RES_hhdet_tes!T149/RES_hhdet_fec!T149)</f>
        <v>0.73393469928197885</v>
      </c>
      <c r="U149" s="111">
        <f>IF(RES_hhdet_tes!U149=0,"",RES_hhdet_tes!U149/RES_hhdet_fec!U149)</f>
        <v>0.74547360993129774</v>
      </c>
      <c r="V149" s="111">
        <f>IF(RES_hhdet_tes!V149=0,"",RES_hhdet_tes!V149/RES_hhdet_fec!V149)</f>
        <v>0.75751644121221029</v>
      </c>
      <c r="W149" s="111">
        <f>IF(RES_hhdet_tes!W149=0,"",RES_hhdet_tes!W149/RES_hhdet_fec!W149)</f>
        <v>0.77208271376860049</v>
      </c>
      <c r="X149" s="111">
        <f>IF(RES_hhdet_tes!X149=0,"",RES_hhdet_tes!X149/RES_hhdet_fec!X149)</f>
        <v>0.78536546114758798</v>
      </c>
      <c r="Y149" s="111">
        <f>IF(RES_hhdet_tes!Y149=0,"",RES_hhdet_tes!Y149/RES_hhdet_fec!Y149)</f>
        <v>0.79362686043644104</v>
      </c>
      <c r="DA149" s="63" t="s">
        <v>2047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0.80690816353170769</v>
      </c>
      <c r="C150" s="111">
        <f>IF(RES_hhdet_tes!C150=0,"",RES_hhdet_tes!C150/RES_hhdet_fec!C150)</f>
        <v>0.81090776982398616</v>
      </c>
      <c r="D150" s="111">
        <f>IF(RES_hhdet_tes!D150=0,"",RES_hhdet_tes!D150/RES_hhdet_fec!D150)</f>
        <v>0.79151817206261565</v>
      </c>
      <c r="E150" s="111">
        <f>IF(RES_hhdet_tes!E150=0,"",RES_hhdet_tes!E150/RES_hhdet_fec!E150)</f>
        <v>0.75413453420115095</v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>
        <f>IF(RES_hhdet_tes!I150=0,"",RES_hhdet_tes!I150/RES_hhdet_fec!I150)</f>
        <v>0.82138662948864383</v>
      </c>
      <c r="J150" s="111">
        <f>IF(RES_hhdet_tes!J150=0,"",RES_hhdet_tes!J150/RES_hhdet_fec!J150)</f>
        <v>0.82035710017715446</v>
      </c>
      <c r="K150" s="111">
        <f>IF(RES_hhdet_tes!K150=0,"",RES_hhdet_tes!K150/RES_hhdet_fec!K150)</f>
        <v>0.82744950554663843</v>
      </c>
      <c r="L150" s="111">
        <f>IF(RES_hhdet_tes!L150=0,"",RES_hhdet_tes!L150/RES_hhdet_fec!L150)</f>
        <v>0.83379681512424053</v>
      </c>
      <c r="M150" s="111">
        <f>IF(RES_hhdet_tes!M150=0,"",RES_hhdet_tes!M150/RES_hhdet_fec!M150)</f>
        <v>0.83153627040247113</v>
      </c>
      <c r="N150" s="111">
        <f>IF(RES_hhdet_tes!N150=0,"",RES_hhdet_tes!N150/RES_hhdet_fec!N150)</f>
        <v>0.83754035291202344</v>
      </c>
      <c r="O150" s="111">
        <f>IF(RES_hhdet_tes!O150=0,"",RES_hhdet_tes!O150/RES_hhdet_fec!O150)</f>
        <v>0.83781996427310523</v>
      </c>
      <c r="P150" s="111">
        <f>IF(RES_hhdet_tes!P150=0,"",RES_hhdet_tes!P150/RES_hhdet_fec!P150)</f>
        <v>0.83107029491550255</v>
      </c>
      <c r="Q150" s="111">
        <f>IF(RES_hhdet_tes!Q150=0,"",RES_hhdet_tes!Q150/RES_hhdet_fec!Q150)</f>
        <v>0.84823312207531176</v>
      </c>
      <c r="R150" s="111">
        <f>IF(RES_hhdet_tes!R150=0,"",RES_hhdet_tes!R150/RES_hhdet_fec!R150)</f>
        <v>0.86197444281793856</v>
      </c>
      <c r="S150" s="111">
        <f>IF(RES_hhdet_tes!S150=0,"",RES_hhdet_tes!S150/RES_hhdet_fec!S150)</f>
        <v>0.87771117119011877</v>
      </c>
      <c r="T150" s="111">
        <f>IF(RES_hhdet_tes!T150=0,"",RES_hhdet_tes!T150/RES_hhdet_fec!T150)</f>
        <v>0.88248967493760799</v>
      </c>
      <c r="U150" s="111">
        <f>IF(RES_hhdet_tes!U150=0,"",RES_hhdet_tes!U150/RES_hhdet_fec!U150)</f>
        <v>0.90102253073803329</v>
      </c>
      <c r="V150" s="111">
        <f>IF(RES_hhdet_tes!V150=0,"",RES_hhdet_tes!V150/RES_hhdet_fec!V150)</f>
        <v>0.88827113636305521</v>
      </c>
      <c r="W150" s="111">
        <f>IF(RES_hhdet_tes!W150=0,"",RES_hhdet_tes!W150/RES_hhdet_fec!W150)</f>
        <v>0.87220070055806831</v>
      </c>
      <c r="X150" s="111">
        <f>IF(RES_hhdet_tes!X150=0,"",RES_hhdet_tes!X150/RES_hhdet_fec!X150)</f>
        <v>0.86867170619978573</v>
      </c>
      <c r="Y150" s="111">
        <f>IF(RES_hhdet_tes!Y150=0,"",RES_hhdet_tes!Y150/RES_hhdet_fec!Y150)</f>
        <v>0.86173440743168772</v>
      </c>
      <c r="DA150" s="63" t="s">
        <v>2048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0.58507912035721876</v>
      </c>
      <c r="C151" s="112">
        <f>IF(RES_hhdet_tes!C151=0,"",RES_hhdet_tes!C151/RES_hhdet_fec!C151)</f>
        <v>0.58507912035721876</v>
      </c>
      <c r="D151" s="112">
        <f>IF(RES_hhdet_tes!D151=0,"",RES_hhdet_tes!D151/RES_hhdet_fec!D151)</f>
        <v>0.58507912035721876</v>
      </c>
      <c r="E151" s="112">
        <f>IF(RES_hhdet_tes!E151=0,"",RES_hhdet_tes!E151/RES_hhdet_fec!E151)</f>
        <v>0.58507912035721876</v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>
        <f>IF(RES_hhdet_tes!I151=0,"",RES_hhdet_tes!I151/RES_hhdet_fec!I151)</f>
        <v>0.62117413461661986</v>
      </c>
      <c r="J151" s="112">
        <f>IF(RES_hhdet_tes!J151=0,"",RES_hhdet_tes!J151/RES_hhdet_fec!J151)</f>
        <v>0.6227955153922049</v>
      </c>
      <c r="K151" s="112">
        <f>IF(RES_hhdet_tes!K151=0,"",RES_hhdet_tes!K151/RES_hhdet_fec!K151)</f>
        <v>0.62551806571948021</v>
      </c>
      <c r="L151" s="112">
        <f>IF(RES_hhdet_tes!L151=0,"",RES_hhdet_tes!L151/RES_hhdet_fec!L151)</f>
        <v>0.62792853130241333</v>
      </c>
      <c r="M151" s="112">
        <f>IF(RES_hhdet_tes!M151=0,"",RES_hhdet_tes!M151/RES_hhdet_fec!M151)</f>
        <v>0.63258211277890164</v>
      </c>
      <c r="N151" s="112">
        <f>IF(RES_hhdet_tes!N151=0,"",RES_hhdet_tes!N151/RES_hhdet_fec!N151)</f>
        <v>0.63691805037602511</v>
      </c>
      <c r="O151" s="112">
        <f>IF(RES_hhdet_tes!O151=0,"",RES_hhdet_tes!O151/RES_hhdet_fec!O151)</f>
        <v>0.63691805037602534</v>
      </c>
      <c r="P151" s="112">
        <f>IF(RES_hhdet_tes!P151=0,"",RES_hhdet_tes!P151/RES_hhdet_fec!P151)</f>
        <v>0.63855882591837254</v>
      </c>
      <c r="Q151" s="112">
        <f>IF(RES_hhdet_tes!Q151=0,"",RES_hhdet_tes!Q151/RES_hhdet_fec!Q151)</f>
        <v>0.66515037790992637</v>
      </c>
      <c r="R151" s="112">
        <f>IF(RES_hhdet_tes!R151=0,"",RES_hhdet_tes!R151/RES_hhdet_fec!R151)</f>
        <v>0.68690918516698174</v>
      </c>
      <c r="S151" s="112">
        <f>IF(RES_hhdet_tes!S151=0,"",RES_hhdet_tes!S151/RES_hhdet_fec!S151)</f>
        <v>0.71749588002548537</v>
      </c>
      <c r="T151" s="112">
        <f>IF(RES_hhdet_tes!T151=0,"",RES_hhdet_tes!T151/RES_hhdet_fec!T151)</f>
        <v>0.72958465030329001</v>
      </c>
      <c r="U151" s="112">
        <f>IF(RES_hhdet_tes!U151=0,"",RES_hhdet_tes!U151/RES_hhdet_fec!U151)</f>
        <v>0.75527348314069043</v>
      </c>
      <c r="V151" s="112">
        <f>IF(RES_hhdet_tes!V151=0,"",RES_hhdet_tes!V151/RES_hhdet_fec!V151)</f>
        <v>0.75701648335640925</v>
      </c>
      <c r="W151" s="112">
        <f>IF(RES_hhdet_tes!W151=0,"",RES_hhdet_tes!W151/RES_hhdet_fec!W151)</f>
        <v>0.75701648335640925</v>
      </c>
      <c r="X151" s="112">
        <f>IF(RES_hhdet_tes!X151=0,"",RES_hhdet_tes!X151/RES_hhdet_fec!X151)</f>
        <v>0.77312859421863522</v>
      </c>
      <c r="Y151" s="112">
        <f>IF(RES_hhdet_tes!Y151=0,"",RES_hhdet_tes!Y151/RES_hhdet_fec!Y151)</f>
        <v>0.78691264479497258</v>
      </c>
      <c r="DA151" s="131" t="s">
        <v>2049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0.66004770076808839</v>
      </c>
      <c r="C153" s="112">
        <f>IF(RES_hhdet_tes!C153=0,"",RES_hhdet_tes!C153/RES_hhdet_fec!C153)</f>
        <v>0.66329483605638317</v>
      </c>
      <c r="D153" s="112">
        <f>IF(RES_hhdet_tes!D153=0,"",RES_hhdet_tes!D153/RES_hhdet_fec!D153)</f>
        <v>0.6680508782102611</v>
      </c>
      <c r="E153" s="112">
        <f>IF(RES_hhdet_tes!E153=0,"",RES_hhdet_tes!E153/RES_hhdet_fec!E153)</f>
        <v>0.67300177802947658</v>
      </c>
      <c r="F153" s="112">
        <f>IF(RES_hhdet_tes!F153=0,"",RES_hhdet_tes!F153/RES_hhdet_fec!F153)</f>
        <v>0.67775677364312126</v>
      </c>
      <c r="G153" s="112">
        <f>IF(RES_hhdet_tes!G153=0,"",RES_hhdet_tes!G153/RES_hhdet_fec!G153)</f>
        <v>0.68123738546427992</v>
      </c>
      <c r="H153" s="112">
        <f>IF(RES_hhdet_tes!H153=0,"",RES_hhdet_tes!H153/RES_hhdet_fec!H153)</f>
        <v>0.68398815482815623</v>
      </c>
      <c r="I153" s="112">
        <f>IF(RES_hhdet_tes!I153=0,"",RES_hhdet_tes!I153/RES_hhdet_fec!I153)</f>
        <v>0.68540730506395109</v>
      </c>
      <c r="J153" s="112">
        <f>IF(RES_hhdet_tes!J153=0,"",RES_hhdet_tes!J153/RES_hhdet_fec!J153)</f>
        <v>0.68658082076009719</v>
      </c>
      <c r="K153" s="112">
        <f>IF(RES_hhdet_tes!K153=0,"",RES_hhdet_tes!K153/RES_hhdet_fec!K153)</f>
        <v>0.68778903421797244</v>
      </c>
      <c r="L153" s="112">
        <f>IF(RES_hhdet_tes!L153=0,"",RES_hhdet_tes!L153/RES_hhdet_fec!L153)</f>
        <v>0.68969512858450921</v>
      </c>
      <c r="M153" s="112">
        <f>IF(RES_hhdet_tes!M153=0,"",RES_hhdet_tes!M153/RES_hhdet_fec!M153)</f>
        <v>0.69222086008975459</v>
      </c>
      <c r="N153" s="112">
        <f>IF(RES_hhdet_tes!N153=0,"",RES_hhdet_tes!N153/RES_hhdet_fec!N153)</f>
        <v>0.69626782707484047</v>
      </c>
      <c r="O153" s="112">
        <f>IF(RES_hhdet_tes!O153=0,"",RES_hhdet_tes!O153/RES_hhdet_fec!O153)</f>
        <v>0.70215142922574603</v>
      </c>
      <c r="P153" s="112">
        <f>IF(RES_hhdet_tes!P153=0,"",RES_hhdet_tes!P153/RES_hhdet_fec!P153)</f>
        <v>0.70954230777035598</v>
      </c>
      <c r="Q153" s="112">
        <f>IF(RES_hhdet_tes!Q153=0,"",RES_hhdet_tes!Q153/RES_hhdet_fec!Q153)</f>
        <v>0.71787459110619545</v>
      </c>
      <c r="R153" s="112">
        <f>IF(RES_hhdet_tes!R153=0,"",RES_hhdet_tes!R153/RES_hhdet_fec!R153)</f>
        <v>0.72587158662094031</v>
      </c>
      <c r="S153" s="112">
        <f>IF(RES_hhdet_tes!S153=0,"",RES_hhdet_tes!S153/RES_hhdet_fec!S153)</f>
        <v>0.73370906880742615</v>
      </c>
      <c r="T153" s="112">
        <f>IF(RES_hhdet_tes!T153=0,"",RES_hhdet_tes!T153/RES_hhdet_fec!T153)</f>
        <v>0.74286398010200894</v>
      </c>
      <c r="U153" s="112">
        <f>IF(RES_hhdet_tes!U153=0,"",RES_hhdet_tes!U153/RES_hhdet_fec!U153)</f>
        <v>0.75297140674075203</v>
      </c>
      <c r="V153" s="112">
        <f>IF(RES_hhdet_tes!V153=0,"",RES_hhdet_tes!V153/RES_hhdet_fec!V153)</f>
        <v>0.76365406317048312</v>
      </c>
      <c r="W153" s="112">
        <f>IF(RES_hhdet_tes!W153=0,"",RES_hhdet_tes!W153/RES_hhdet_fec!W153)</f>
        <v>0.77265214764573475</v>
      </c>
      <c r="X153" s="112">
        <f>IF(RES_hhdet_tes!X153=0,"",RES_hhdet_tes!X153/RES_hhdet_fec!X153)</f>
        <v>0.78292119289839035</v>
      </c>
      <c r="Y153" s="112">
        <f>IF(RES_hhdet_tes!Y153=0,"",RES_hhdet_tes!Y153/RES_hhdet_fec!Y153)</f>
        <v>0.79154529192010958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0.85211096583994539</v>
      </c>
      <c r="C154" s="113">
        <f>IF(RES_hhdet_tes!C154=0,"",RES_hhdet_tes!C154/RES_hhdet_fec!C154)</f>
        <v>0.8573236092149793</v>
      </c>
      <c r="D154" s="113">
        <f>IF(RES_hhdet_tes!D154=0,"",RES_hhdet_tes!D154/RES_hhdet_fec!D154)</f>
        <v>0.84522437589957988</v>
      </c>
      <c r="E154" s="113">
        <f>IF(RES_hhdet_tes!E154=0,"",RES_hhdet_tes!E154/RES_hhdet_fec!E154)</f>
        <v>0.81812321472460214</v>
      </c>
      <c r="F154" s="113">
        <f>IF(RES_hhdet_tes!F154=0,"",RES_hhdet_tes!F154/RES_hhdet_fec!F154)</f>
        <v>0.81339461304828287</v>
      </c>
      <c r="G154" s="113">
        <f>IF(RES_hhdet_tes!G154=0,"",RES_hhdet_tes!G154/RES_hhdet_fec!G154)</f>
        <v>0.83514427368145372</v>
      </c>
      <c r="H154" s="113">
        <f>IF(RES_hhdet_tes!H154=0,"",RES_hhdet_tes!H154/RES_hhdet_fec!H154)</f>
        <v>0.83319765866515072</v>
      </c>
      <c r="I154" s="113">
        <f>IF(RES_hhdet_tes!I154=0,"",RES_hhdet_tes!I154/RES_hhdet_fec!I154)</f>
        <v>0.85935464142518725</v>
      </c>
      <c r="J154" s="113">
        <f>IF(RES_hhdet_tes!J154=0,"",RES_hhdet_tes!J154/RES_hhdet_fec!J154)</f>
        <v>0.85818946938194951</v>
      </c>
      <c r="K154" s="113">
        <f>IF(RES_hhdet_tes!K154=0,"",RES_hhdet_tes!K154/RES_hhdet_fec!K154)</f>
        <v>0.86353704749726512</v>
      </c>
      <c r="L154" s="113">
        <f>IF(RES_hhdet_tes!L154=0,"",RES_hhdet_tes!L154/RES_hhdet_fec!L154)</f>
        <v>0.86874565536125492</v>
      </c>
      <c r="M154" s="113">
        <f>IF(RES_hhdet_tes!M154=0,"",RES_hhdet_tes!M154/RES_hhdet_fec!M154)</f>
        <v>0.86649471168782988</v>
      </c>
      <c r="N154" s="113">
        <f>IF(RES_hhdet_tes!N154=0,"",RES_hhdet_tes!N154/RES_hhdet_fec!N154)</f>
        <v>0.87164057103710391</v>
      </c>
      <c r="O154" s="113">
        <f>IF(RES_hhdet_tes!O154=0,"",RES_hhdet_tes!O154/RES_hhdet_fec!O154)</f>
        <v>0.87399987508155419</v>
      </c>
      <c r="P154" s="113">
        <f>IF(RES_hhdet_tes!P154=0,"",RES_hhdet_tes!P154/RES_hhdet_fec!P154)</f>
        <v>0.87108131553292312</v>
      </c>
      <c r="Q154" s="113">
        <f>IF(RES_hhdet_tes!Q154=0,"",RES_hhdet_tes!Q154/RES_hhdet_fec!Q154)</f>
        <v>0.87607970310833627</v>
      </c>
      <c r="R154" s="113">
        <f>IF(RES_hhdet_tes!R154=0,"",RES_hhdet_tes!R154/RES_hhdet_fec!R154)</f>
        <v>0.88135448956671136</v>
      </c>
      <c r="S154" s="113">
        <f>IF(RES_hhdet_tes!S154=0,"",RES_hhdet_tes!S154/RES_hhdet_fec!S154)</f>
        <v>0.88554390575926267</v>
      </c>
      <c r="T154" s="113">
        <f>IF(RES_hhdet_tes!T154=0,"",RES_hhdet_tes!T154/RES_hhdet_fec!T154)</f>
        <v>0.88892345617940205</v>
      </c>
      <c r="U154" s="113">
        <f>IF(RES_hhdet_tes!U154=0,"",RES_hhdet_tes!U154/RES_hhdet_fec!U154)</f>
        <v>0.89988041570786781</v>
      </c>
      <c r="V154" s="113">
        <f>IF(RES_hhdet_tes!V154=0,"",RES_hhdet_tes!V154/RES_hhdet_fec!V154)</f>
        <v>0.891108174646145</v>
      </c>
      <c r="W154" s="113">
        <f>IF(RES_hhdet_tes!W154=0,"",RES_hhdet_tes!W154/RES_hhdet_fec!W154)</f>
        <v>0.88092458669217799</v>
      </c>
      <c r="X154" s="113">
        <f>IF(RES_hhdet_tes!X154=0,"",RES_hhdet_tes!X154/RES_hhdet_fec!X154)</f>
        <v>0.87291703640965124</v>
      </c>
      <c r="Y154" s="113">
        <f>IF(RES_hhdet_tes!Y154=0,"",RES_hhdet_tes!Y154/RES_hhdet_fec!Y154)</f>
        <v>0.86215437064599409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0.66004770076808839</v>
      </c>
      <c r="C155" s="111">
        <f>IF(RES_hhdet_tes!C155=0,"",RES_hhdet_tes!C155/RES_hhdet_fec!C155)</f>
        <v>0.66392247777996782</v>
      </c>
      <c r="D155" s="111">
        <f>IF(RES_hhdet_tes!D155=0,"",RES_hhdet_tes!D155/RES_hhdet_fec!D155)</f>
        <v>0.6689716632910665</v>
      </c>
      <c r="E155" s="111">
        <f>IF(RES_hhdet_tes!E155=0,"",RES_hhdet_tes!E155/RES_hhdet_fec!E155)</f>
        <v>0.67393727585475494</v>
      </c>
      <c r="F155" s="111">
        <f>IF(RES_hhdet_tes!F155=0,"",RES_hhdet_tes!F155/RES_hhdet_fec!F155)</f>
        <v>0.67813994462866478</v>
      </c>
      <c r="G155" s="111">
        <f>IF(RES_hhdet_tes!G155=0,"",RES_hhdet_tes!G155/RES_hhdet_fec!G155)</f>
        <v>0.68140848897089312</v>
      </c>
      <c r="H155" s="111">
        <f>IF(RES_hhdet_tes!H155=0,"",RES_hhdet_tes!H155/RES_hhdet_fec!H155)</f>
        <v>0.6838387418786368</v>
      </c>
      <c r="I155" s="111">
        <f>IF(RES_hhdet_tes!I155=0,"",RES_hhdet_tes!I155/RES_hhdet_fec!I155)</f>
        <v>0.68540900577542474</v>
      </c>
      <c r="J155" s="111">
        <f>IF(RES_hhdet_tes!J155=0,"",RES_hhdet_tes!J155/RES_hhdet_fec!J155)</f>
        <v>0.68658474260381175</v>
      </c>
      <c r="K155" s="111">
        <f>IF(RES_hhdet_tes!K155=0,"",RES_hhdet_tes!K155/RES_hhdet_fec!K155)</f>
        <v>0.68873387793319307</v>
      </c>
      <c r="L155" s="111">
        <f>IF(RES_hhdet_tes!L155=0,"",RES_hhdet_tes!L155/RES_hhdet_fec!L155)</f>
        <v>0.69037821357286711</v>
      </c>
      <c r="M155" s="111">
        <f>IF(RES_hhdet_tes!M155=0,"",RES_hhdet_tes!M155/RES_hhdet_fec!M155)</f>
        <v>0.69318049488583988</v>
      </c>
      <c r="N155" s="111">
        <f>IF(RES_hhdet_tes!N155=0,"",RES_hhdet_tes!N155/RES_hhdet_fec!N155)</f>
        <v>0.69747241474818178</v>
      </c>
      <c r="O155" s="111">
        <f>IF(RES_hhdet_tes!O155=0,"",RES_hhdet_tes!O155/RES_hhdet_fec!O155)</f>
        <v>0.70206138264865336</v>
      </c>
      <c r="P155" s="111">
        <f>IF(RES_hhdet_tes!P155=0,"",RES_hhdet_tes!P155/RES_hhdet_fec!P155)</f>
        <v>0.70873483266064363</v>
      </c>
      <c r="Q155" s="111">
        <f>IF(RES_hhdet_tes!Q155=0,"",RES_hhdet_tes!Q155/RES_hhdet_fec!Q155)</f>
        <v>0.71544815627469671</v>
      </c>
      <c r="R155" s="111">
        <f>IF(RES_hhdet_tes!R155=0,"",RES_hhdet_tes!R155/RES_hhdet_fec!R155)</f>
        <v>0.7238339041934384</v>
      </c>
      <c r="S155" s="111">
        <f>IF(RES_hhdet_tes!S155=0,"",RES_hhdet_tes!S155/RES_hhdet_fec!S155)</f>
        <v>0.73329889318123032</v>
      </c>
      <c r="T155" s="111">
        <f>IF(RES_hhdet_tes!T155=0,"",RES_hhdet_tes!T155/RES_hhdet_fec!T155)</f>
        <v>0.74289431338995227</v>
      </c>
      <c r="U155" s="111">
        <f>IF(RES_hhdet_tes!U155=0,"",RES_hhdet_tes!U155/RES_hhdet_fec!U155)</f>
        <v>0.75264243451840884</v>
      </c>
      <c r="V155" s="111">
        <f>IF(RES_hhdet_tes!V155=0,"",RES_hhdet_tes!V155/RES_hhdet_fec!V155)</f>
        <v>0.76182443191062188</v>
      </c>
      <c r="W155" s="111">
        <f>IF(RES_hhdet_tes!W155=0,"",RES_hhdet_tes!W155/RES_hhdet_fec!W155)</f>
        <v>0.77172772233440734</v>
      </c>
      <c r="X155" s="111">
        <f>IF(RES_hhdet_tes!X155=0,"",RES_hhdet_tes!X155/RES_hhdet_fec!X155)</f>
        <v>0.77989347432017064</v>
      </c>
      <c r="Y155" s="111">
        <f>IF(RES_hhdet_tes!Y155=0,"",RES_hhdet_tes!Y155/RES_hhdet_fec!Y155)</f>
        <v>0.78778152871455343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0.67988768010389078</v>
      </c>
      <c r="C157" s="124">
        <f>IF(RES_hhdet_tes!C157=0,"",RES_hhdet_tes!C157/RES_hhdet_fec!C157)</f>
        <v>0.68673930168832331</v>
      </c>
      <c r="D157" s="124">
        <f>IF(RES_hhdet_tes!D157=0,"",RES_hhdet_tes!D157/RES_hhdet_fec!D157)</f>
        <v>0.6749379013179061</v>
      </c>
      <c r="E157" s="124">
        <f>IF(RES_hhdet_tes!E157=0,"",RES_hhdet_tes!E157/RES_hhdet_fec!E157)</f>
        <v>0.70825876530804266</v>
      </c>
      <c r="F157" s="124">
        <f>IF(RES_hhdet_tes!F157=0,"",RES_hhdet_tes!F157/RES_hhdet_fec!F157)</f>
        <v>0.7113377965470653</v>
      </c>
      <c r="G157" s="124">
        <f>IF(RES_hhdet_tes!G157=0,"",RES_hhdet_tes!G157/RES_hhdet_fec!G157)</f>
        <v>0.70154081568031634</v>
      </c>
      <c r="H157" s="124">
        <f>IF(RES_hhdet_tes!H157=0,"",RES_hhdet_tes!H157/RES_hhdet_fec!H157)</f>
        <v>0.70833386724240277</v>
      </c>
      <c r="I157" s="124">
        <f>IF(RES_hhdet_tes!I157=0,"",RES_hhdet_tes!I157/RES_hhdet_fec!I157)</f>
        <v>0.70821863886901693</v>
      </c>
      <c r="J157" s="124">
        <f>IF(RES_hhdet_tes!J157=0,"",RES_hhdet_tes!J157/RES_hhdet_fec!J157)</f>
        <v>0.71431893401217839</v>
      </c>
      <c r="K157" s="124">
        <f>IF(RES_hhdet_tes!K157=0,"",RES_hhdet_tes!K157/RES_hhdet_fec!K157)</f>
        <v>0.69381869685493514</v>
      </c>
      <c r="L157" s="124">
        <f>IF(RES_hhdet_tes!L157=0,"",RES_hhdet_tes!L157/RES_hhdet_fec!L157)</f>
        <v>0.69580462608804239</v>
      </c>
      <c r="M157" s="124">
        <f>IF(RES_hhdet_tes!M157=0,"",RES_hhdet_tes!M157/RES_hhdet_fec!M157)</f>
        <v>0.70239444391107309</v>
      </c>
      <c r="N157" s="124">
        <f>IF(RES_hhdet_tes!N157=0,"",RES_hhdet_tes!N157/RES_hhdet_fec!N157)</f>
        <v>0.70853042302321556</v>
      </c>
      <c r="O157" s="124">
        <f>IF(RES_hhdet_tes!O157=0,"",RES_hhdet_tes!O157/RES_hhdet_fec!O157)</f>
        <v>0.71410573801687138</v>
      </c>
      <c r="P157" s="124">
        <f>IF(RES_hhdet_tes!P157=0,"",RES_hhdet_tes!P157/RES_hhdet_fec!P157)</f>
        <v>0.71886513397935714</v>
      </c>
      <c r="Q157" s="124">
        <f>IF(RES_hhdet_tes!Q157=0,"",RES_hhdet_tes!Q157/RES_hhdet_fec!Q157)</f>
        <v>0.72480143081977511</v>
      </c>
      <c r="R157" s="124">
        <f>IF(RES_hhdet_tes!R157=0,"",RES_hhdet_tes!R157/RES_hhdet_fec!R157)</f>
        <v>0.7293654138522454</v>
      </c>
      <c r="S157" s="124">
        <f>IF(RES_hhdet_tes!S157=0,"",RES_hhdet_tes!S157/RES_hhdet_fec!S157)</f>
        <v>0.73405535198988159</v>
      </c>
      <c r="T157" s="124">
        <f>IF(RES_hhdet_tes!T157=0,"",RES_hhdet_tes!T157/RES_hhdet_fec!T157)</f>
        <v>0.74257251963769833</v>
      </c>
      <c r="U157" s="124">
        <f>IF(RES_hhdet_tes!U157=0,"",RES_hhdet_tes!U157/RES_hhdet_fec!U157)</f>
        <v>0.75273379172529842</v>
      </c>
      <c r="V157" s="124">
        <f>IF(RES_hhdet_tes!V157=0,"",RES_hhdet_tes!V157/RES_hhdet_fec!V157)</f>
        <v>0.76176655323208431</v>
      </c>
      <c r="W157" s="124">
        <f>IF(RES_hhdet_tes!W157=0,"",RES_hhdet_tes!W157/RES_hhdet_fec!W157)</f>
        <v>0.77587810778911093</v>
      </c>
      <c r="X157" s="124">
        <f>IF(RES_hhdet_tes!X157=0,"",RES_hhdet_tes!X157/RES_hhdet_fec!X157)</f>
        <v>0.79133215692522496</v>
      </c>
      <c r="Y157" s="124">
        <f>IF(RES_hhdet_tes!Y157=0,"",RES_hhdet_tes!Y157/RES_hhdet_fec!Y157)</f>
        <v>0.80535587857068824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0.60759546379671747</v>
      </c>
      <c r="C158" s="111">
        <f>IF(RES_hhdet_tes!C158=0,"",RES_hhdet_tes!C158/RES_hhdet_fec!C158)</f>
        <v>0.60859634397533935</v>
      </c>
      <c r="D158" s="111">
        <f>IF(RES_hhdet_tes!D158=0,"",RES_hhdet_tes!D158/RES_hhdet_fec!D158)</f>
        <v>0.60993172913943539</v>
      </c>
      <c r="E158" s="111">
        <f>IF(RES_hhdet_tes!E158=0,"",RES_hhdet_tes!E158/RES_hhdet_fec!E158)</f>
        <v>0.61128068351953313</v>
      </c>
      <c r="F158" s="111">
        <f>IF(RES_hhdet_tes!F158=0,"",RES_hhdet_tes!F158/RES_hhdet_fec!F158)</f>
        <v>0.61264094035685746</v>
      </c>
      <c r="G158" s="111">
        <f>IF(RES_hhdet_tes!G158=0,"",RES_hhdet_tes!G158/RES_hhdet_fec!G158)</f>
        <v>0.61382856255023655</v>
      </c>
      <c r="H158" s="111">
        <f>IF(RES_hhdet_tes!H158=0,"",RES_hhdet_tes!H158/RES_hhdet_fec!H158)</f>
        <v>0.61461025408046988</v>
      </c>
      <c r="I158" s="111">
        <f>IF(RES_hhdet_tes!I158=0,"",RES_hhdet_tes!I158/RES_hhdet_fec!I158)</f>
        <v>0.61497375154454215</v>
      </c>
      <c r="J158" s="111">
        <f>IF(RES_hhdet_tes!J158=0,"",RES_hhdet_tes!J158/RES_hhdet_fec!J158)</f>
        <v>0.61517630525760436</v>
      </c>
      <c r="K158" s="111">
        <f>IF(RES_hhdet_tes!K158=0,"",RES_hhdet_tes!K158/RES_hhdet_fec!K158)</f>
        <v>0.61543481747737594</v>
      </c>
      <c r="L158" s="111">
        <f>IF(RES_hhdet_tes!L158=0,"",RES_hhdet_tes!L158/RES_hhdet_fec!L158)</f>
        <v>0.6156478922721228</v>
      </c>
      <c r="M158" s="111">
        <f>IF(RES_hhdet_tes!M158=0,"",RES_hhdet_tes!M158/RES_hhdet_fec!M158)</f>
        <v>0.61585070563667965</v>
      </c>
      <c r="N158" s="111">
        <f>IF(RES_hhdet_tes!N158=0,"",RES_hhdet_tes!N158/RES_hhdet_fec!N158)</f>
        <v>0.61601601169457942</v>
      </c>
      <c r="O158" s="111">
        <f>IF(RES_hhdet_tes!O158=0,"",RES_hhdet_tes!O158/RES_hhdet_fec!O158)</f>
        <v>0.61615365732627103</v>
      </c>
      <c r="P158" s="111">
        <f>IF(RES_hhdet_tes!P158=0,"",RES_hhdet_tes!P158/RES_hhdet_fec!P158)</f>
        <v>0.61628908824971385</v>
      </c>
      <c r="Q158" s="111">
        <f>IF(RES_hhdet_tes!Q158=0,"",RES_hhdet_tes!Q158/RES_hhdet_fec!Q158)</f>
        <v>0.61651710046254704</v>
      </c>
      <c r="R158" s="111">
        <f>IF(RES_hhdet_tes!R158=0,"",RES_hhdet_tes!R158/RES_hhdet_fec!R158)</f>
        <v>0.61707617105186929</v>
      </c>
      <c r="S158" s="111">
        <f>IF(RES_hhdet_tes!S158=0,"",RES_hhdet_tes!S158/RES_hhdet_fec!S158)</f>
        <v>0.61807491079715715</v>
      </c>
      <c r="T158" s="111">
        <f>IF(RES_hhdet_tes!T158=0,"",RES_hhdet_tes!T158/RES_hhdet_fec!T158)</f>
        <v>0.61934761877967948</v>
      </c>
      <c r="U158" s="111">
        <f>IF(RES_hhdet_tes!U158=0,"",RES_hhdet_tes!U158/RES_hhdet_fec!U158)</f>
        <v>0.62087724755678875</v>
      </c>
      <c r="V158" s="111">
        <f>IF(RES_hhdet_tes!V158=0,"",RES_hhdet_tes!V158/RES_hhdet_fec!V158)</f>
        <v>0.62269355411119731</v>
      </c>
      <c r="W158" s="111">
        <f>IF(RES_hhdet_tes!W158=0,"",RES_hhdet_tes!W158/RES_hhdet_fec!W158)</f>
        <v>0.62439273669190187</v>
      </c>
      <c r="X158" s="111">
        <f>IF(RES_hhdet_tes!X158=0,"",RES_hhdet_tes!X158/RES_hhdet_fec!X158)</f>
        <v>0.62593755356586911</v>
      </c>
      <c r="Y158" s="111">
        <f>IF(RES_hhdet_tes!Y158=0,"",RES_hhdet_tes!Y158/RES_hhdet_fec!Y158)</f>
        <v>0.62723824140552076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0.75569359918220569</v>
      </c>
      <c r="C159" s="45">
        <f>IF(RES_hhdet_tes!C159=0,"",RES_hhdet_tes!C159/RES_hhdet_fec!C159)</f>
        <v>0.75804913954726461</v>
      </c>
      <c r="D159" s="45">
        <f>IF(RES_hhdet_tes!D159=0,"",RES_hhdet_tes!D159/RES_hhdet_fec!D159)</f>
        <v>0.7615039301382881</v>
      </c>
      <c r="E159" s="45">
        <f>IF(RES_hhdet_tes!E159=0,"",RES_hhdet_tes!E159/RES_hhdet_fec!E159)</f>
        <v>0.76505462849030526</v>
      </c>
      <c r="F159" s="45">
        <f>IF(RES_hhdet_tes!F159=0,"",RES_hhdet_tes!F159/RES_hhdet_fec!F159)</f>
        <v>0.76838591589162286</v>
      </c>
      <c r="G159" s="45">
        <f>IF(RES_hhdet_tes!G159=0,"",RES_hhdet_tes!G159/RES_hhdet_fec!G159)</f>
        <v>0.77081939366196506</v>
      </c>
      <c r="H159" s="45">
        <f>IF(RES_hhdet_tes!H159=0,"",RES_hhdet_tes!H159/RES_hhdet_fec!H159)</f>
        <v>0.77301013892364223</v>
      </c>
      <c r="I159" s="45">
        <f>IF(RES_hhdet_tes!I159=0,"",RES_hhdet_tes!I159/RES_hhdet_fec!I159)</f>
        <v>0.77433787247998209</v>
      </c>
      <c r="J159" s="45">
        <f>IF(RES_hhdet_tes!J159=0,"",RES_hhdet_tes!J159/RES_hhdet_fec!J159)</f>
        <v>0.77554466443100289</v>
      </c>
      <c r="K159" s="45">
        <f>IF(RES_hhdet_tes!K159=0,"",RES_hhdet_tes!K159/RES_hhdet_fec!K159)</f>
        <v>0.77681460773465394</v>
      </c>
      <c r="L159" s="45">
        <f>IF(RES_hhdet_tes!L159=0,"",RES_hhdet_tes!L159/RES_hhdet_fec!L159)</f>
        <v>0.77872478027559155</v>
      </c>
      <c r="M159" s="45">
        <f>IF(RES_hhdet_tes!M159=0,"",RES_hhdet_tes!M159/RES_hhdet_fec!M159)</f>
        <v>0.78106217656157306</v>
      </c>
      <c r="N159" s="45">
        <f>IF(RES_hhdet_tes!N159=0,"",RES_hhdet_tes!N159/RES_hhdet_fec!N159)</f>
        <v>0.7841792812916345</v>
      </c>
      <c r="O159" s="45">
        <f>IF(RES_hhdet_tes!O159=0,"",RES_hhdet_tes!O159/RES_hhdet_fec!O159)</f>
        <v>0.78748862244308937</v>
      </c>
      <c r="P159" s="45">
        <f>IF(RES_hhdet_tes!P159=0,"",RES_hhdet_tes!P159/RES_hhdet_fec!P159)</f>
        <v>0.79153388107892442</v>
      </c>
      <c r="Q159" s="45">
        <f>IF(RES_hhdet_tes!Q159=0,"",RES_hhdet_tes!Q159/RES_hhdet_fec!Q159)</f>
        <v>0.79633710242372535</v>
      </c>
      <c r="R159" s="45">
        <f>IF(RES_hhdet_tes!R159=0,"",RES_hhdet_tes!R159/RES_hhdet_fec!R159)</f>
        <v>0.80239148619345291</v>
      </c>
      <c r="S159" s="45">
        <f>IF(RES_hhdet_tes!S159=0,"",RES_hhdet_tes!S159/RES_hhdet_fec!S159)</f>
        <v>0.80964944132274441</v>
      </c>
      <c r="T159" s="45">
        <f>IF(RES_hhdet_tes!T159=0,"",RES_hhdet_tes!T159/RES_hhdet_fec!T159)</f>
        <v>0.82004933160142368</v>
      </c>
      <c r="U159" s="45">
        <f>IF(RES_hhdet_tes!U159=0,"",RES_hhdet_tes!U159/RES_hhdet_fec!U159)</f>
        <v>0.83299067262939763</v>
      </c>
      <c r="V159" s="45">
        <f>IF(RES_hhdet_tes!V159=0,"",RES_hhdet_tes!V159/RES_hhdet_fec!V159)</f>
        <v>0.84729247177175504</v>
      </c>
      <c r="W159" s="45">
        <f>IF(RES_hhdet_tes!W159=0,"",RES_hhdet_tes!W159/RES_hhdet_fec!W159)</f>
        <v>0.86132366412180805</v>
      </c>
      <c r="X159" s="45">
        <f>IF(RES_hhdet_tes!X159=0,"",RES_hhdet_tes!X159/RES_hhdet_fec!X159)</f>
        <v>0.87488645955453204</v>
      </c>
      <c r="Y159" s="45">
        <f>IF(RES_hhdet_tes!Y159=0,"",RES_hhdet_tes!Y159/RES_hhdet_fec!Y159)</f>
        <v>0.88490489301058373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0.69342072919000253</v>
      </c>
      <c r="C161" s="119">
        <f>IF(RES_hhdet_tes!C161=0,"",RES_hhdet_tes!C161/RES_hhdet_fec!C161)</f>
        <v>0.69906487051009314</v>
      </c>
      <c r="D161" s="119">
        <f>IF(RES_hhdet_tes!D161=0,"",RES_hhdet_tes!D161/RES_hhdet_fec!D161)</f>
        <v>0.70466171718367232</v>
      </c>
      <c r="E161" s="119">
        <f>IF(RES_hhdet_tes!E161=0,"",RES_hhdet_tes!E161/RES_hhdet_fec!E161)</f>
        <v>0.71574425795490848</v>
      </c>
      <c r="F161" s="119">
        <f>IF(RES_hhdet_tes!F161=0,"",RES_hhdet_tes!F161/RES_hhdet_fec!F161)</f>
        <v>0.71631476928772109</v>
      </c>
      <c r="G161" s="119">
        <f>IF(RES_hhdet_tes!G161=0,"",RES_hhdet_tes!G161/RES_hhdet_fec!G161)</f>
        <v>0.72019002372831298</v>
      </c>
      <c r="H161" s="119">
        <f>IF(RES_hhdet_tes!H161=0,"",RES_hhdet_tes!H161/RES_hhdet_fec!H161)</f>
        <v>0.72733398007173922</v>
      </c>
      <c r="I161" s="119">
        <f>IF(RES_hhdet_tes!I161=0,"",RES_hhdet_tes!I161/RES_hhdet_fec!I161)</f>
        <v>0.73275761490530855</v>
      </c>
      <c r="J161" s="119">
        <f>IF(RES_hhdet_tes!J161=0,"",RES_hhdet_tes!J161/RES_hhdet_fec!J161)</f>
        <v>0.73791472174444639</v>
      </c>
      <c r="K161" s="119">
        <f>IF(RES_hhdet_tes!K161=0,"",RES_hhdet_tes!K161/RES_hhdet_fec!K161)</f>
        <v>0.74496015517506264</v>
      </c>
      <c r="L161" s="119">
        <f>IF(RES_hhdet_tes!L161=0,"",RES_hhdet_tes!L161/RES_hhdet_fec!L161)</f>
        <v>0.75238639593286394</v>
      </c>
      <c r="M161" s="119">
        <f>IF(RES_hhdet_tes!M161=0,"",RES_hhdet_tes!M161/RES_hhdet_fec!M161)</f>
        <v>0.75662052092811516</v>
      </c>
      <c r="N161" s="119">
        <f>IF(RES_hhdet_tes!N161=0,"",RES_hhdet_tes!N161/RES_hhdet_fec!N161)</f>
        <v>0.77522587734315729</v>
      </c>
      <c r="O161" s="119">
        <f>IF(RES_hhdet_tes!O161=0,"",RES_hhdet_tes!O161/RES_hhdet_fec!O161)</f>
        <v>0.77991593102897039</v>
      </c>
      <c r="P161" s="119">
        <f>IF(RES_hhdet_tes!P161=0,"",RES_hhdet_tes!P161/RES_hhdet_fec!P161)</f>
        <v>0.76489852889659904</v>
      </c>
      <c r="Q161" s="119">
        <f>IF(RES_hhdet_tes!Q161=0,"",RES_hhdet_tes!Q161/RES_hhdet_fec!Q161)</f>
        <v>0.79773254232508795</v>
      </c>
      <c r="R161" s="119">
        <f>IF(RES_hhdet_tes!R161=0,"",RES_hhdet_tes!R161/RES_hhdet_fec!R161)</f>
        <v>0.79214359158016656</v>
      </c>
      <c r="S161" s="119">
        <f>IF(RES_hhdet_tes!S161=0,"",RES_hhdet_tes!S161/RES_hhdet_fec!S161)</f>
        <v>0.82522338203927692</v>
      </c>
      <c r="T161" s="119">
        <f>IF(RES_hhdet_tes!T161=0,"",RES_hhdet_tes!T161/RES_hhdet_fec!T161)</f>
        <v>0.82595638250823877</v>
      </c>
      <c r="U161" s="119">
        <f>IF(RES_hhdet_tes!U161=0,"",RES_hhdet_tes!U161/RES_hhdet_fec!U161)</f>
        <v>0.8623889282780226</v>
      </c>
      <c r="V161" s="119">
        <f>IF(RES_hhdet_tes!V161=0,"",RES_hhdet_tes!V161/RES_hhdet_fec!V161)</f>
        <v>0.84650294926002578</v>
      </c>
      <c r="W161" s="119">
        <f>IF(RES_hhdet_tes!W161=0,"",RES_hhdet_tes!W161/RES_hhdet_fec!W161)</f>
        <v>0.88742173019197701</v>
      </c>
      <c r="X161" s="119">
        <f>IF(RES_hhdet_tes!X161=0,"",RES_hhdet_tes!X161/RES_hhdet_fec!X161)</f>
        <v>0.93032190813258842</v>
      </c>
      <c r="Y161" s="119">
        <f>IF(RES_hhdet_tes!Y161=0,"",RES_hhdet_tes!Y161/RES_hhdet_fec!Y161)</f>
        <v>0.90388078737311661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0.69369653448490121</v>
      </c>
      <c r="C162" s="124">
        <f>IF(RES_hhdet_tes!C162=0,"",RES_hhdet_tes!C162/RES_hhdet_fec!C162)</f>
        <v>0.69855963957160661</v>
      </c>
      <c r="D162" s="124">
        <f>IF(RES_hhdet_tes!D162=0,"",RES_hhdet_tes!D162/RES_hhdet_fec!D162)</f>
        <v>0.70608481412495294</v>
      </c>
      <c r="E162" s="124">
        <f>IF(RES_hhdet_tes!E162=0,"",RES_hhdet_tes!E162/RES_hhdet_fec!E162)</f>
        <v>0.71161017667101956</v>
      </c>
      <c r="F162" s="124">
        <f>IF(RES_hhdet_tes!F162=0,"",RES_hhdet_tes!F162/RES_hhdet_fec!F162)</f>
        <v>0.71557006588067307</v>
      </c>
      <c r="G162" s="124">
        <f>IF(RES_hhdet_tes!G162=0,"",RES_hhdet_tes!G162/RES_hhdet_fec!G162)</f>
        <v>0.71811217607774502</v>
      </c>
      <c r="H162" s="124">
        <f>IF(RES_hhdet_tes!H162=0,"",RES_hhdet_tes!H162/RES_hhdet_fec!H162)</f>
        <v>0.72207638913641004</v>
      </c>
      <c r="I162" s="124">
        <f>IF(RES_hhdet_tes!I162=0,"",RES_hhdet_tes!I162/RES_hhdet_fec!I162)</f>
        <v>0.72605484595094161</v>
      </c>
      <c r="J162" s="124">
        <f>IF(RES_hhdet_tes!J162=0,"",RES_hhdet_tes!J162/RES_hhdet_fec!J162)</f>
        <v>0.73208450550728721</v>
      </c>
      <c r="K162" s="124">
        <f>IF(RES_hhdet_tes!K162=0,"",RES_hhdet_tes!K162/RES_hhdet_fec!K162)</f>
        <v>0.73713156525223333</v>
      </c>
      <c r="L162" s="124">
        <f>IF(RES_hhdet_tes!L162=0,"",RES_hhdet_tes!L162/RES_hhdet_fec!L162)</f>
        <v>0.74137424408931274</v>
      </c>
      <c r="M162" s="124">
        <f>IF(RES_hhdet_tes!M162=0,"",RES_hhdet_tes!M162/RES_hhdet_fec!M162)</f>
        <v>0.74507817342330762</v>
      </c>
      <c r="N162" s="124">
        <f>IF(RES_hhdet_tes!N162=0,"",RES_hhdet_tes!N162/RES_hhdet_fec!N162)</f>
        <v>0.75094982575134972</v>
      </c>
      <c r="O162" s="124">
        <f>IF(RES_hhdet_tes!O162=0,"",RES_hhdet_tes!O162/RES_hhdet_fec!O162)</f>
        <v>0.75649013588115277</v>
      </c>
      <c r="P162" s="124">
        <f>IF(RES_hhdet_tes!P162=0,"",RES_hhdet_tes!P162/RES_hhdet_fec!P162)</f>
        <v>0.75912684087646209</v>
      </c>
      <c r="Q162" s="124">
        <f>IF(RES_hhdet_tes!Q162=0,"",RES_hhdet_tes!Q162/RES_hhdet_fec!Q162)</f>
        <v>0.76162812747335262</v>
      </c>
      <c r="R162" s="124">
        <f>IF(RES_hhdet_tes!R162=0,"",RES_hhdet_tes!R162/RES_hhdet_fec!R162)</f>
        <v>0.7661334018279764</v>
      </c>
      <c r="S162" s="124">
        <f>IF(RES_hhdet_tes!S162=0,"",RES_hhdet_tes!S162/RES_hhdet_fec!S162)</f>
        <v>0.77569968098504916</v>
      </c>
      <c r="T162" s="124">
        <f>IF(RES_hhdet_tes!T162=0,"",RES_hhdet_tes!T162/RES_hhdet_fec!T162)</f>
        <v>0.78791925539135854</v>
      </c>
      <c r="U162" s="124">
        <f>IF(RES_hhdet_tes!U162=0,"",RES_hhdet_tes!U162/RES_hhdet_fec!U162)</f>
        <v>0.808114386690447</v>
      </c>
      <c r="V162" s="124">
        <f>IF(RES_hhdet_tes!V162=0,"",RES_hhdet_tes!V162/RES_hhdet_fec!V162)</f>
        <v>0.82415674144959628</v>
      </c>
      <c r="W162" s="124">
        <f>IF(RES_hhdet_tes!W162=0,"",RES_hhdet_tes!W162/RES_hhdet_fec!W162)</f>
        <v>0.84036630567810577</v>
      </c>
      <c r="X162" s="124">
        <f>IF(RES_hhdet_tes!X162=0,"",RES_hhdet_tes!X162/RES_hhdet_fec!X162)</f>
        <v>0.85557464166557406</v>
      </c>
      <c r="Y162" s="124">
        <f>IF(RES_hhdet_tes!Y162=0,"",RES_hhdet_tes!Y162/RES_hhdet_fec!Y162)</f>
        <v>0.87906156702127813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0.69369653448490121</v>
      </c>
      <c r="C163" s="45">
        <f>IF(RES_hhdet_tes!C163=0,"",RES_hhdet_tes!C163/RES_hhdet_fec!C163)</f>
        <v>0.69855963957160661</v>
      </c>
      <c r="D163" s="45">
        <f>IF(RES_hhdet_tes!D163=0,"",RES_hhdet_tes!D163/RES_hhdet_fec!D163)</f>
        <v>0.70608481412495294</v>
      </c>
      <c r="E163" s="45">
        <f>IF(RES_hhdet_tes!E163=0,"",RES_hhdet_tes!E163/RES_hhdet_fec!E163)</f>
        <v>0.71161017667101956</v>
      </c>
      <c r="F163" s="45">
        <f>IF(RES_hhdet_tes!F163=0,"",RES_hhdet_tes!F163/RES_hhdet_fec!F163)</f>
        <v>0.71557006588067307</v>
      </c>
      <c r="G163" s="45">
        <f>IF(RES_hhdet_tes!G163=0,"",RES_hhdet_tes!G163/RES_hhdet_fec!G163)</f>
        <v>0.71811217607774502</v>
      </c>
      <c r="H163" s="45">
        <f>IF(RES_hhdet_tes!H163=0,"",RES_hhdet_tes!H163/RES_hhdet_fec!H163)</f>
        <v>0.72207638913641004</v>
      </c>
      <c r="I163" s="45">
        <f>IF(RES_hhdet_tes!I163=0,"",RES_hhdet_tes!I163/RES_hhdet_fec!I163)</f>
        <v>0.72605484595094161</v>
      </c>
      <c r="J163" s="45">
        <f>IF(RES_hhdet_tes!J163=0,"",RES_hhdet_tes!J163/RES_hhdet_fec!J163)</f>
        <v>0.73208450550728721</v>
      </c>
      <c r="K163" s="45">
        <f>IF(RES_hhdet_tes!K163=0,"",RES_hhdet_tes!K163/RES_hhdet_fec!K163)</f>
        <v>0.73713156525223333</v>
      </c>
      <c r="L163" s="45">
        <f>IF(RES_hhdet_tes!L163=0,"",RES_hhdet_tes!L163/RES_hhdet_fec!L163)</f>
        <v>0.74137424408931274</v>
      </c>
      <c r="M163" s="45">
        <f>IF(RES_hhdet_tes!M163=0,"",RES_hhdet_tes!M163/RES_hhdet_fec!M163)</f>
        <v>0.74507817342330762</v>
      </c>
      <c r="N163" s="45">
        <f>IF(RES_hhdet_tes!N163=0,"",RES_hhdet_tes!N163/RES_hhdet_fec!N163)</f>
        <v>0.75094982575134972</v>
      </c>
      <c r="O163" s="45">
        <f>IF(RES_hhdet_tes!O163=0,"",RES_hhdet_tes!O163/RES_hhdet_fec!O163)</f>
        <v>0.75649013588115277</v>
      </c>
      <c r="P163" s="45">
        <f>IF(RES_hhdet_tes!P163=0,"",RES_hhdet_tes!P163/RES_hhdet_fec!P163)</f>
        <v>0.75912684087646209</v>
      </c>
      <c r="Q163" s="45">
        <f>IF(RES_hhdet_tes!Q163=0,"",RES_hhdet_tes!Q163/RES_hhdet_fec!Q163)</f>
        <v>0.76162812747335262</v>
      </c>
      <c r="R163" s="45">
        <f>IF(RES_hhdet_tes!R163=0,"",RES_hhdet_tes!R163/RES_hhdet_fec!R163)</f>
        <v>0.7661334018279764</v>
      </c>
      <c r="S163" s="45">
        <f>IF(RES_hhdet_tes!S163=0,"",RES_hhdet_tes!S163/RES_hhdet_fec!S163)</f>
        <v>0.77569968098504916</v>
      </c>
      <c r="T163" s="45">
        <f>IF(RES_hhdet_tes!T163=0,"",RES_hhdet_tes!T163/RES_hhdet_fec!T163)</f>
        <v>0.78791925539135854</v>
      </c>
      <c r="U163" s="45">
        <f>IF(RES_hhdet_tes!U163=0,"",RES_hhdet_tes!U163/RES_hhdet_fec!U163)</f>
        <v>0.808114386690447</v>
      </c>
      <c r="V163" s="45">
        <f>IF(RES_hhdet_tes!V163=0,"",RES_hhdet_tes!V163/RES_hhdet_fec!V163)</f>
        <v>0.82415674144959628</v>
      </c>
      <c r="W163" s="45">
        <f>IF(RES_hhdet_tes!W163=0,"",RES_hhdet_tes!W163/RES_hhdet_fec!W163)</f>
        <v>0.84036630567810577</v>
      </c>
      <c r="X163" s="45">
        <f>IF(RES_hhdet_tes!X163=0,"",RES_hhdet_tes!X163/RES_hhdet_fec!X163)</f>
        <v>0.85557464166557406</v>
      </c>
      <c r="Y163" s="45">
        <f>IF(RES_hhdet_tes!Y163=0,"",RES_hhdet_tes!Y163/RES_hhdet_fec!Y163)</f>
        <v>0.87906156702127813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1.7224603903789437</v>
      </c>
      <c r="C164" s="124">
        <f>IF(RES_hhdet_tes!C164=0,"",RES_hhdet_tes!C164/RES_hhdet_fec!C164)</f>
        <v>1.8181791362337449</v>
      </c>
      <c r="D164" s="124">
        <f>IF(RES_hhdet_tes!D164=0,"",RES_hhdet_tes!D164/RES_hhdet_fec!D164)</f>
        <v>1.9459625479171363</v>
      </c>
      <c r="E164" s="124">
        <f>IF(RES_hhdet_tes!E164=0,"",RES_hhdet_tes!E164/RES_hhdet_fec!E164)</f>
        <v>2.0613490218505843</v>
      </c>
      <c r="F164" s="124">
        <f>IF(RES_hhdet_tes!F164=0,"",RES_hhdet_tes!F164/RES_hhdet_fec!F164)</f>
        <v>2.1749548591985799</v>
      </c>
      <c r="G164" s="124">
        <f>IF(RES_hhdet_tes!G164=0,"",RES_hhdet_tes!G164/RES_hhdet_fec!G164)</f>
        <v>2.2730811873059897</v>
      </c>
      <c r="H164" s="124">
        <f>IF(RES_hhdet_tes!H164=0,"",RES_hhdet_tes!H164/RES_hhdet_fec!H164)</f>
        <v>2.3751432216947594</v>
      </c>
      <c r="I164" s="124">
        <f>IF(RES_hhdet_tes!I164=0,"",RES_hhdet_tes!I164/RES_hhdet_fec!I164)</f>
        <v>2.4591532704146202</v>
      </c>
      <c r="J164" s="124">
        <f>IF(RES_hhdet_tes!J164=0,"",RES_hhdet_tes!J164/RES_hhdet_fec!J164)</f>
        <v>2.5539005899154184</v>
      </c>
      <c r="K164" s="124">
        <f>IF(RES_hhdet_tes!K164=0,"",RES_hhdet_tes!K164/RES_hhdet_fec!K164)</f>
        <v>2.6624006023613749</v>
      </c>
      <c r="L164" s="124">
        <f>IF(RES_hhdet_tes!L164=0,"",RES_hhdet_tes!L164/RES_hhdet_fec!L164)</f>
        <v>2.755481965903094</v>
      </c>
      <c r="M164" s="124">
        <f>IF(RES_hhdet_tes!M164=0,"",RES_hhdet_tes!M164/RES_hhdet_fec!M164)</f>
        <v>2.8157552174089169</v>
      </c>
      <c r="N164" s="124">
        <f>IF(RES_hhdet_tes!N164=0,"",RES_hhdet_tes!N164/RES_hhdet_fec!N164)</f>
        <v>2.8928393692179446</v>
      </c>
      <c r="O164" s="124">
        <f>IF(RES_hhdet_tes!O164=0,"",RES_hhdet_tes!O164/RES_hhdet_fec!O164)</f>
        <v>3.013097673572589</v>
      </c>
      <c r="P164" s="124">
        <f>IF(RES_hhdet_tes!P164=0,"",RES_hhdet_tes!P164/RES_hhdet_fec!P164)</f>
        <v>3.1220440845523192</v>
      </c>
      <c r="Q164" s="124">
        <f>IF(RES_hhdet_tes!Q164=0,"",RES_hhdet_tes!Q164/RES_hhdet_fec!Q164)</f>
        <v>3.2745345141551128</v>
      </c>
      <c r="R164" s="124">
        <f>IF(RES_hhdet_tes!R164=0,"",RES_hhdet_tes!R164/RES_hhdet_fec!R164)</f>
        <v>3.4150637016169547</v>
      </c>
      <c r="S164" s="124">
        <f>IF(RES_hhdet_tes!S164=0,"",RES_hhdet_tes!S164/RES_hhdet_fec!S164)</f>
        <v>3.5352389974285754</v>
      </c>
      <c r="T164" s="124">
        <f>IF(RES_hhdet_tes!T164=0,"",RES_hhdet_tes!T164/RES_hhdet_fec!T164)</f>
        <v>3.6082484746041237</v>
      </c>
      <c r="U164" s="124">
        <f>IF(RES_hhdet_tes!U164=0,"",RES_hhdet_tes!U164/RES_hhdet_fec!U164)</f>
        <v>3.6463628851747845</v>
      </c>
      <c r="V164" s="124">
        <f>IF(RES_hhdet_tes!V164=0,"",RES_hhdet_tes!V164/RES_hhdet_fec!V164)</f>
        <v>3.6698552508965627</v>
      </c>
      <c r="W164" s="124">
        <f>IF(RES_hhdet_tes!W164=0,"",RES_hhdet_tes!W164/RES_hhdet_fec!W164)</f>
        <v>3.6928747964406963</v>
      </c>
      <c r="X164" s="124">
        <f>IF(RES_hhdet_tes!X164=0,"",RES_hhdet_tes!X164/RES_hhdet_fec!X164)</f>
        <v>3.7169299123123141</v>
      </c>
      <c r="Y164" s="124">
        <f>IF(RES_hhdet_tes!Y164=0,"",RES_hhdet_tes!Y164/RES_hhdet_fec!Y164)</f>
        <v>3.7469345143332724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1.7224603903789437</v>
      </c>
      <c r="C165" s="111">
        <f>IF(RES_hhdet_tes!C165=0,"",RES_hhdet_tes!C165/RES_hhdet_fec!C165)</f>
        <v>1.8181791362337449</v>
      </c>
      <c r="D165" s="111">
        <f>IF(RES_hhdet_tes!D165=0,"",RES_hhdet_tes!D165/RES_hhdet_fec!D165)</f>
        <v>1.9459625479171363</v>
      </c>
      <c r="E165" s="111">
        <f>IF(RES_hhdet_tes!E165=0,"",RES_hhdet_tes!E165/RES_hhdet_fec!E165)</f>
        <v>2.0613490218505843</v>
      </c>
      <c r="F165" s="111">
        <f>IF(RES_hhdet_tes!F165=0,"",RES_hhdet_tes!F165/RES_hhdet_fec!F165)</f>
        <v>2.1749548591985799</v>
      </c>
      <c r="G165" s="111">
        <f>IF(RES_hhdet_tes!G165=0,"",RES_hhdet_tes!G165/RES_hhdet_fec!G165)</f>
        <v>2.2730811873059897</v>
      </c>
      <c r="H165" s="111">
        <f>IF(RES_hhdet_tes!H165=0,"",RES_hhdet_tes!H165/RES_hhdet_fec!H165)</f>
        <v>2.3751432216947594</v>
      </c>
      <c r="I165" s="111">
        <f>IF(RES_hhdet_tes!I165=0,"",RES_hhdet_tes!I165/RES_hhdet_fec!I165)</f>
        <v>2.4591532704146202</v>
      </c>
      <c r="J165" s="111">
        <f>IF(RES_hhdet_tes!J165=0,"",RES_hhdet_tes!J165/RES_hhdet_fec!J165)</f>
        <v>2.5539005899154184</v>
      </c>
      <c r="K165" s="111">
        <f>IF(RES_hhdet_tes!K165=0,"",RES_hhdet_tes!K165/RES_hhdet_fec!K165)</f>
        <v>2.6624006023613749</v>
      </c>
      <c r="L165" s="111">
        <f>IF(RES_hhdet_tes!L165=0,"",RES_hhdet_tes!L165/RES_hhdet_fec!L165)</f>
        <v>2.755481965903094</v>
      </c>
      <c r="M165" s="111">
        <f>IF(RES_hhdet_tes!M165=0,"",RES_hhdet_tes!M165/RES_hhdet_fec!M165)</f>
        <v>2.8157552174089169</v>
      </c>
      <c r="N165" s="111">
        <f>IF(RES_hhdet_tes!N165=0,"",RES_hhdet_tes!N165/RES_hhdet_fec!N165)</f>
        <v>2.8928393692179446</v>
      </c>
      <c r="O165" s="111">
        <f>IF(RES_hhdet_tes!O165=0,"",RES_hhdet_tes!O165/RES_hhdet_fec!O165)</f>
        <v>3.013097673572589</v>
      </c>
      <c r="P165" s="111">
        <f>IF(RES_hhdet_tes!P165=0,"",RES_hhdet_tes!P165/RES_hhdet_fec!P165)</f>
        <v>3.1220440845523192</v>
      </c>
      <c r="Q165" s="111">
        <f>IF(RES_hhdet_tes!Q165=0,"",RES_hhdet_tes!Q165/RES_hhdet_fec!Q165)</f>
        <v>3.2745345141551128</v>
      </c>
      <c r="R165" s="111">
        <f>IF(RES_hhdet_tes!R165=0,"",RES_hhdet_tes!R165/RES_hhdet_fec!R165)</f>
        <v>3.4150637016169547</v>
      </c>
      <c r="S165" s="111">
        <f>IF(RES_hhdet_tes!S165=0,"",RES_hhdet_tes!S165/RES_hhdet_fec!S165)</f>
        <v>3.5352389974285754</v>
      </c>
      <c r="T165" s="111">
        <f>IF(RES_hhdet_tes!T165=0,"",RES_hhdet_tes!T165/RES_hhdet_fec!T165)</f>
        <v>3.6082484746041237</v>
      </c>
      <c r="U165" s="111">
        <f>IF(RES_hhdet_tes!U165=0,"",RES_hhdet_tes!U165/RES_hhdet_fec!U165)</f>
        <v>3.6463628851747845</v>
      </c>
      <c r="V165" s="111">
        <f>IF(RES_hhdet_tes!V165=0,"",RES_hhdet_tes!V165/RES_hhdet_fec!V165)</f>
        <v>3.6698552508965627</v>
      </c>
      <c r="W165" s="111">
        <f>IF(RES_hhdet_tes!W165=0,"",RES_hhdet_tes!W165/RES_hhdet_fec!W165)</f>
        <v>3.6928747964406963</v>
      </c>
      <c r="X165" s="111">
        <f>IF(RES_hhdet_tes!X165=0,"",RES_hhdet_tes!X165/RES_hhdet_fec!X165)</f>
        <v>3.7169299123123141</v>
      </c>
      <c r="Y165" s="111">
        <f>IF(RES_hhdet_tes!Y165=0,"",RES_hhdet_tes!Y165/RES_hhdet_fec!Y165)</f>
        <v>3.7469345143332724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0.67753723644719577</v>
      </c>
      <c r="C166" s="124">
        <f>IF(RES_hhdet_tes!C166=0,"",RES_hhdet_tes!C166/RES_hhdet_fec!C166)</f>
        <v>0.68338274067624405</v>
      </c>
      <c r="D166" s="124">
        <f>IF(RES_hhdet_tes!D166=0,"",RES_hhdet_tes!D166/RES_hhdet_fec!D166)</f>
        <v>0.68450408208254621</v>
      </c>
      <c r="E166" s="124">
        <f>IF(RES_hhdet_tes!E166=0,"",RES_hhdet_tes!E166/RES_hhdet_fec!E166)</f>
        <v>0.68799754039813821</v>
      </c>
      <c r="F166" s="124">
        <f>IF(RES_hhdet_tes!F166=0,"",RES_hhdet_tes!F166/RES_hhdet_fec!F166)</f>
        <v>0.69159946722241938</v>
      </c>
      <c r="G166" s="124">
        <f>IF(RES_hhdet_tes!G166=0,"",RES_hhdet_tes!G166/RES_hhdet_fec!G166)</f>
        <v>0.69658104019630596</v>
      </c>
      <c r="H166" s="124">
        <f>IF(RES_hhdet_tes!H166=0,"",RES_hhdet_tes!H166/RES_hhdet_fec!H166)</f>
        <v>0.70248424881689908</v>
      </c>
      <c r="I166" s="124">
        <f>IF(RES_hhdet_tes!I166=0,"",RES_hhdet_tes!I166/RES_hhdet_fec!I166)</f>
        <v>0.70836114570371156</v>
      </c>
      <c r="J166" s="124">
        <f>IF(RES_hhdet_tes!J166=0,"",RES_hhdet_tes!J166/RES_hhdet_fec!J166)</f>
        <v>0.70925832130831323</v>
      </c>
      <c r="K166" s="124">
        <f>IF(RES_hhdet_tes!K166=0,"",RES_hhdet_tes!K166/RES_hhdet_fec!K166)</f>
        <v>0.71844026790061655</v>
      </c>
      <c r="L166" s="124">
        <f>IF(RES_hhdet_tes!L166=0,"",RES_hhdet_tes!L166/RES_hhdet_fec!L166)</f>
        <v>0.72286795592004338</v>
      </c>
      <c r="M166" s="124">
        <f>IF(RES_hhdet_tes!M166=0,"",RES_hhdet_tes!M166/RES_hhdet_fec!M166)</f>
        <v>0.72511029996238219</v>
      </c>
      <c r="N166" s="124">
        <f>IF(RES_hhdet_tes!N166=0,"",RES_hhdet_tes!N166/RES_hhdet_fec!N166)</f>
        <v>0.73352418825099897</v>
      </c>
      <c r="O166" s="124">
        <f>IF(RES_hhdet_tes!O166=0,"",RES_hhdet_tes!O166/RES_hhdet_fec!O166)</f>
        <v>0.74091106430890619</v>
      </c>
      <c r="P166" s="124">
        <f>IF(RES_hhdet_tes!P166=0,"",RES_hhdet_tes!P166/RES_hhdet_fec!P166)</f>
        <v>0.74803845570627558</v>
      </c>
      <c r="Q166" s="124">
        <f>IF(RES_hhdet_tes!Q166=0,"",RES_hhdet_tes!Q166/RES_hhdet_fec!Q166)</f>
        <v>0.75282126254744564</v>
      </c>
      <c r="R166" s="124">
        <f>IF(RES_hhdet_tes!R166=0,"",RES_hhdet_tes!R166/RES_hhdet_fec!R166)</f>
        <v>0.76340551899163722</v>
      </c>
      <c r="S166" s="124">
        <f>IF(RES_hhdet_tes!S166=0,"",RES_hhdet_tes!S166/RES_hhdet_fec!S166)</f>
        <v>0.77388650696428318</v>
      </c>
      <c r="T166" s="124">
        <f>IF(RES_hhdet_tes!T166=0,"",RES_hhdet_tes!T166/RES_hhdet_fec!T166)</f>
        <v>0.78400709342317842</v>
      </c>
      <c r="U166" s="124">
        <f>IF(RES_hhdet_tes!U166=0,"",RES_hhdet_tes!U166/RES_hhdet_fec!U166)</f>
        <v>0.79547993944603002</v>
      </c>
      <c r="V166" s="124">
        <f>IF(RES_hhdet_tes!V166=0,"",RES_hhdet_tes!V166/RES_hhdet_fec!V166)</f>
        <v>0.79991700074277583</v>
      </c>
      <c r="W166" s="124">
        <f>IF(RES_hhdet_tes!W166=0,"",RES_hhdet_tes!W166/RES_hhdet_fec!W166)</f>
        <v>0.80508388421588606</v>
      </c>
      <c r="X166" s="124">
        <f>IF(RES_hhdet_tes!X166=0,"",RES_hhdet_tes!X166/RES_hhdet_fec!X166)</f>
        <v>0.8083280096870803</v>
      </c>
      <c r="Y166" s="124">
        <f>IF(RES_hhdet_tes!Y166=0,"",RES_hhdet_tes!Y166/RES_hhdet_fec!Y166)</f>
        <v>0.81498819045664961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0.58507912035721876</v>
      </c>
      <c r="C167" s="111">
        <f>IF(RES_hhdet_tes!C167=0,"",RES_hhdet_tes!C167/RES_hhdet_fec!C167)</f>
        <v>0.58954210002188023</v>
      </c>
      <c r="D167" s="111">
        <f>IF(RES_hhdet_tes!D167=0,"",RES_hhdet_tes!D167/RES_hhdet_fec!D167)</f>
        <v>0.59463578327277333</v>
      </c>
      <c r="E167" s="111">
        <f>IF(RES_hhdet_tes!E167=0,"",RES_hhdet_tes!E167/RES_hhdet_fec!E167)</f>
        <v>0.59818708458777547</v>
      </c>
      <c r="F167" s="111">
        <f>IF(RES_hhdet_tes!F167=0,"",RES_hhdet_tes!F167/RES_hhdet_fec!F167)</f>
        <v>0.60133660645862796</v>
      </c>
      <c r="G167" s="111">
        <f>IF(RES_hhdet_tes!G167=0,"",RES_hhdet_tes!G167/RES_hhdet_fec!G167)</f>
        <v>0.60494366876047068</v>
      </c>
      <c r="H167" s="111">
        <f>IF(RES_hhdet_tes!H167=0,"",RES_hhdet_tes!H167/RES_hhdet_fec!H167)</f>
        <v>0.60969335056887464</v>
      </c>
      <c r="I167" s="111">
        <f>IF(RES_hhdet_tes!I167=0,"",RES_hhdet_tes!I167/RES_hhdet_fec!I167)</f>
        <v>0.61286320016832641</v>
      </c>
      <c r="J167" s="111">
        <f>IF(RES_hhdet_tes!J167=0,"",RES_hhdet_tes!J167/RES_hhdet_fec!J167)</f>
        <v>0.61557141836441109</v>
      </c>
      <c r="K167" s="111">
        <f>IF(RES_hhdet_tes!K167=0,"",RES_hhdet_tes!K167/RES_hhdet_fec!K167)</f>
        <v>0.61918685195504763</v>
      </c>
      <c r="L167" s="111">
        <f>IF(RES_hhdet_tes!L167=0,"",RES_hhdet_tes!L167/RES_hhdet_fec!L167)</f>
        <v>0.62276077113459893</v>
      </c>
      <c r="M167" s="111">
        <f>IF(RES_hhdet_tes!M167=0,"",RES_hhdet_tes!M167/RES_hhdet_fec!M167)</f>
        <v>0.62583908437925262</v>
      </c>
      <c r="N167" s="111">
        <f>IF(RES_hhdet_tes!N167=0,"",RES_hhdet_tes!N167/RES_hhdet_fec!N167)</f>
        <v>0.62989312963883204</v>
      </c>
      <c r="O167" s="111">
        <f>IF(RES_hhdet_tes!O167=0,"",RES_hhdet_tes!O167/RES_hhdet_fec!O167)</f>
        <v>0.636686794372468</v>
      </c>
      <c r="P167" s="111">
        <f>IF(RES_hhdet_tes!P167=0,"",RES_hhdet_tes!P167/RES_hhdet_fec!P167)</f>
        <v>0.64978859993551574</v>
      </c>
      <c r="Q167" s="111">
        <f>IF(RES_hhdet_tes!Q167=0,"",RES_hhdet_tes!Q167/RES_hhdet_fec!Q167)</f>
        <v>0.66916306144471149</v>
      </c>
      <c r="R167" s="111">
        <f>IF(RES_hhdet_tes!R167=0,"",RES_hhdet_tes!R167/RES_hhdet_fec!R167)</f>
        <v>0.69539460088836269</v>
      </c>
      <c r="S167" s="111">
        <f>IF(RES_hhdet_tes!S167=0,"",RES_hhdet_tes!S167/RES_hhdet_fec!S167)</f>
        <v>0.71913323330404877</v>
      </c>
      <c r="T167" s="111">
        <f>IF(RES_hhdet_tes!T167=0,"",RES_hhdet_tes!T167/RES_hhdet_fec!T167)</f>
        <v>0.73607655206943146</v>
      </c>
      <c r="U167" s="111">
        <f>IF(RES_hhdet_tes!U167=0,"",RES_hhdet_tes!U167/RES_hhdet_fec!U167)</f>
        <v>0.75091409580026469</v>
      </c>
      <c r="V167" s="111">
        <f>IF(RES_hhdet_tes!V167=0,"",RES_hhdet_tes!V167/RES_hhdet_fec!V167)</f>
        <v>0.76433374757683792</v>
      </c>
      <c r="W167" s="111">
        <f>IF(RES_hhdet_tes!W167=0,"",RES_hhdet_tes!W167/RES_hhdet_fec!W167)</f>
        <v>0.77941341509535389</v>
      </c>
      <c r="X167" s="111">
        <f>IF(RES_hhdet_tes!X167=0,"",RES_hhdet_tes!X167/RES_hhdet_fec!X167)</f>
        <v>0.79092426305785546</v>
      </c>
      <c r="Y167" s="111">
        <f>IF(RES_hhdet_tes!Y167=0,"",RES_hhdet_tes!Y167/RES_hhdet_fec!Y167)</f>
        <v>0.79900501283277947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0.80690816353170769</v>
      </c>
      <c r="C168" s="111">
        <f>IF(RES_hhdet_tes!C168=0,"",RES_hhdet_tes!C168/RES_hhdet_fec!C168)</f>
        <v>0.81090776982398627</v>
      </c>
      <c r="D168" s="111">
        <f>IF(RES_hhdet_tes!D168=0,"",RES_hhdet_tes!D168/RES_hhdet_fec!D168)</f>
        <v>0.79951184190854552</v>
      </c>
      <c r="E168" s="111">
        <f>IF(RES_hhdet_tes!E168=0,"",RES_hhdet_tes!E168/RES_hhdet_fec!E168)</f>
        <v>0.76495962898284076</v>
      </c>
      <c r="F168" s="111">
        <f>IF(RES_hhdet_tes!F168=0,"",RES_hhdet_tes!F168/RES_hhdet_fec!F168)</f>
        <v>0.75587517753776534</v>
      </c>
      <c r="G168" s="111">
        <f>IF(RES_hhdet_tes!G168=0,"",RES_hhdet_tes!G168/RES_hhdet_fec!G168)</f>
        <v>0.7824107223701775</v>
      </c>
      <c r="H168" s="111">
        <f>IF(RES_hhdet_tes!H168=0,"",RES_hhdet_tes!H168/RES_hhdet_fec!H168)</f>
        <v>0.78280090665547786</v>
      </c>
      <c r="I168" s="111">
        <f>IF(RES_hhdet_tes!I168=0,"",RES_hhdet_tes!I168/RES_hhdet_fec!I168)</f>
        <v>0.81393748079240991</v>
      </c>
      <c r="J168" s="111">
        <f>IF(RES_hhdet_tes!J168=0,"",RES_hhdet_tes!J168/RES_hhdet_fec!J168)</f>
        <v>0.81182358800012422</v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>
        <f>IF(RES_hhdet_tes!S168=0,"",RES_hhdet_tes!S168/RES_hhdet_fec!S168)</f>
        <v>0.90037643874620443</v>
      </c>
      <c r="T168" s="111">
        <f>IF(RES_hhdet_tes!T168=0,"",RES_hhdet_tes!T168/RES_hhdet_fec!T168)</f>
        <v>0.89900894456320313</v>
      </c>
      <c r="U168" s="111">
        <f>IF(RES_hhdet_tes!U168=0,"",RES_hhdet_tes!U168/RES_hhdet_fec!U168)</f>
        <v>0.90982543221387768</v>
      </c>
      <c r="V168" s="111">
        <f>IF(RES_hhdet_tes!V168=0,"",RES_hhdet_tes!V168/RES_hhdet_fec!V168)</f>
        <v>0.89721134038457795</v>
      </c>
      <c r="W168" s="111">
        <f>IF(RES_hhdet_tes!W168=0,"",RES_hhdet_tes!W168/RES_hhdet_fec!W168)</f>
        <v>0.88225636019308329</v>
      </c>
      <c r="X168" s="111">
        <f>IF(RES_hhdet_tes!X168=0,"",RES_hhdet_tes!X168/RES_hhdet_fec!X168)</f>
        <v>0.87535384437537256</v>
      </c>
      <c r="Y168" s="111">
        <f>IF(RES_hhdet_tes!Y168=0,"",RES_hhdet_tes!Y168/RES_hhdet_fec!Y168)</f>
        <v>0.86815926248990782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0.58507912035721876</v>
      </c>
      <c r="C169" s="112">
        <f>IF(RES_hhdet_tes!C169=0,"",RES_hhdet_tes!C169/RES_hhdet_fec!C169)</f>
        <v>0.58507912035721876</v>
      </c>
      <c r="D169" s="112">
        <f>IF(RES_hhdet_tes!D169=0,"",RES_hhdet_tes!D169/RES_hhdet_fec!D169)</f>
        <v>0.59695762841172317</v>
      </c>
      <c r="E169" s="112">
        <f>IF(RES_hhdet_tes!E169=0,"",RES_hhdet_tes!E169/RES_hhdet_fec!E169)</f>
        <v>0.59939351510829086</v>
      </c>
      <c r="F169" s="112">
        <f>IF(RES_hhdet_tes!F169=0,"",RES_hhdet_tes!F169/RES_hhdet_fec!F169)</f>
        <v>0.59939351510829098</v>
      </c>
      <c r="G169" s="112">
        <f>IF(RES_hhdet_tes!G169=0,"",RES_hhdet_tes!G169/RES_hhdet_fec!G169)</f>
        <v>0.6030861595998811</v>
      </c>
      <c r="H169" s="112">
        <f>IF(RES_hhdet_tes!H169=0,"",RES_hhdet_tes!H169/RES_hhdet_fec!H169)</f>
        <v>0.60934629494903436</v>
      </c>
      <c r="I169" s="112">
        <f>IF(RES_hhdet_tes!I169=0,"",RES_hhdet_tes!I169/RES_hhdet_fec!I169)</f>
        <v>0.60934629494903436</v>
      </c>
      <c r="J169" s="112">
        <f>IF(RES_hhdet_tes!J169=0,"",RES_hhdet_tes!J169/RES_hhdet_fec!J169)</f>
        <v>0.60934629494903436</v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>
        <f>IF(RES_hhdet_tes!S169=0,"",RES_hhdet_tes!S169/RES_hhdet_fec!S169)</f>
        <v>0.76179692211324512</v>
      </c>
      <c r="T169" s="112">
        <f>IF(RES_hhdet_tes!T169=0,"",RES_hhdet_tes!T169/RES_hhdet_fec!T169)</f>
        <v>0.76179692211324512</v>
      </c>
      <c r="U169" s="112">
        <f>IF(RES_hhdet_tes!U169=0,"",RES_hhdet_tes!U169/RES_hhdet_fec!U169)</f>
        <v>0.77378459616183815</v>
      </c>
      <c r="V169" s="112">
        <f>IF(RES_hhdet_tes!V169=0,"",RES_hhdet_tes!V169/RES_hhdet_fec!V169)</f>
        <v>0.77378459616183815</v>
      </c>
      <c r="W169" s="112">
        <f>IF(RES_hhdet_tes!W169=0,"",RES_hhdet_tes!W169/RES_hhdet_fec!W169)</f>
        <v>0.77378459616183815</v>
      </c>
      <c r="X169" s="112">
        <f>IF(RES_hhdet_tes!X169=0,"",RES_hhdet_tes!X169/RES_hhdet_fec!X169)</f>
        <v>0.78346025740032132</v>
      </c>
      <c r="Y169" s="112">
        <f>IF(RES_hhdet_tes!Y169=0,"",RES_hhdet_tes!Y169/RES_hhdet_fec!Y169)</f>
        <v>0.79599117925586338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0.66004770076808839</v>
      </c>
      <c r="C171" s="112">
        <f>IF(RES_hhdet_tes!C171=0,"",RES_hhdet_tes!C171/RES_hhdet_fec!C171)</f>
        <v>0.6636560756723634</v>
      </c>
      <c r="D171" s="112">
        <f>IF(RES_hhdet_tes!D171=0,"",RES_hhdet_tes!D171/RES_hhdet_fec!D171)</f>
        <v>0.66839445158993915</v>
      </c>
      <c r="E171" s="112">
        <f>IF(RES_hhdet_tes!E171=0,"",RES_hhdet_tes!E171/RES_hhdet_fec!E171)</f>
        <v>0.67222960746042493</v>
      </c>
      <c r="F171" s="112">
        <f>IF(RES_hhdet_tes!F171=0,"",RES_hhdet_tes!F171/RES_hhdet_fec!F171)</f>
        <v>0.67553681839272717</v>
      </c>
      <c r="G171" s="112">
        <f>IF(RES_hhdet_tes!G171=0,"",RES_hhdet_tes!G171/RES_hhdet_fec!G171)</f>
        <v>0.67854533078669466</v>
      </c>
      <c r="H171" s="112">
        <f>IF(RES_hhdet_tes!H171=0,"",RES_hhdet_tes!H171/RES_hhdet_fec!H171)</f>
        <v>0.68222081665139578</v>
      </c>
      <c r="I171" s="112">
        <f>IF(RES_hhdet_tes!I171=0,"",RES_hhdet_tes!I171/RES_hhdet_fec!I171)</f>
        <v>0.68407774907133734</v>
      </c>
      <c r="J171" s="112">
        <f>IF(RES_hhdet_tes!J171=0,"",RES_hhdet_tes!J171/RES_hhdet_fec!J171)</f>
        <v>0.68540026941193455</v>
      </c>
      <c r="K171" s="112">
        <f>IF(RES_hhdet_tes!K171=0,"",RES_hhdet_tes!K171/RES_hhdet_fec!K171)</f>
        <v>0.6868292186696503</v>
      </c>
      <c r="L171" s="112">
        <f>IF(RES_hhdet_tes!L171=0,"",RES_hhdet_tes!L171/RES_hhdet_fec!L171)</f>
        <v>0.68859662076439432</v>
      </c>
      <c r="M171" s="112">
        <f>IF(RES_hhdet_tes!M171=0,"",RES_hhdet_tes!M171/RES_hhdet_fec!M171)</f>
        <v>0.69023792746832757</v>
      </c>
      <c r="N171" s="112">
        <f>IF(RES_hhdet_tes!N171=0,"",RES_hhdet_tes!N171/RES_hhdet_fec!N171)</f>
        <v>0.69325262412817013</v>
      </c>
      <c r="O171" s="112">
        <f>IF(RES_hhdet_tes!O171=0,"",RES_hhdet_tes!O171/RES_hhdet_fec!O171)</f>
        <v>0.69825880358254866</v>
      </c>
      <c r="P171" s="112">
        <f>IF(RES_hhdet_tes!P171=0,"",RES_hhdet_tes!P171/RES_hhdet_fec!P171)</f>
        <v>0.70518360059637786</v>
      </c>
      <c r="Q171" s="112">
        <f>IF(RES_hhdet_tes!Q171=0,"",RES_hhdet_tes!Q171/RES_hhdet_fec!Q171)</f>
        <v>0.71314458068542397</v>
      </c>
      <c r="R171" s="112">
        <f>IF(RES_hhdet_tes!R171=0,"",RES_hhdet_tes!R171/RES_hhdet_fec!R171)</f>
        <v>0.72301699525502094</v>
      </c>
      <c r="S171" s="112">
        <f>IF(RES_hhdet_tes!S171=0,"",RES_hhdet_tes!S171/RES_hhdet_fec!S171)</f>
        <v>0.73383717897208223</v>
      </c>
      <c r="T171" s="112">
        <f>IF(RES_hhdet_tes!T171=0,"",RES_hhdet_tes!T171/RES_hhdet_fec!T171)</f>
        <v>0.74467374857432322</v>
      </c>
      <c r="U171" s="112">
        <f>IF(RES_hhdet_tes!U171=0,"",RES_hhdet_tes!U171/RES_hhdet_fec!U171)</f>
        <v>0.75799562757259753</v>
      </c>
      <c r="V171" s="112">
        <f>IF(RES_hhdet_tes!V171=0,"",RES_hhdet_tes!V171/RES_hhdet_fec!V171)</f>
        <v>0.76865296948076822</v>
      </c>
      <c r="W171" s="112">
        <f>IF(RES_hhdet_tes!W171=0,"",RES_hhdet_tes!W171/RES_hhdet_fec!W171)</f>
        <v>0.77726913901252082</v>
      </c>
      <c r="X171" s="112">
        <f>IF(RES_hhdet_tes!X171=0,"",RES_hhdet_tes!X171/RES_hhdet_fec!X171)</f>
        <v>0.78676263600816998</v>
      </c>
      <c r="Y171" s="112">
        <f>IF(RES_hhdet_tes!Y171=0,"",RES_hhdet_tes!Y171/RES_hhdet_fec!Y171)</f>
        <v>0.7995374930581951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0.8521109658399455</v>
      </c>
      <c r="C172" s="113">
        <f>IF(RES_hhdet_tes!C172=0,"",RES_hhdet_tes!C172/RES_hhdet_fec!C172)</f>
        <v>0.85756122213941732</v>
      </c>
      <c r="D172" s="113">
        <f>IF(RES_hhdet_tes!D172=0,"",RES_hhdet_tes!D172/RES_hhdet_fec!D172)</f>
        <v>0.84543654782800159</v>
      </c>
      <c r="E172" s="113">
        <f>IF(RES_hhdet_tes!E172=0,"",RES_hhdet_tes!E172/RES_hhdet_fec!E172)</f>
        <v>0.81761523754510912</v>
      </c>
      <c r="F172" s="113">
        <f>IF(RES_hhdet_tes!F172=0,"",RES_hhdet_tes!F172/RES_hhdet_fec!F172)</f>
        <v>0.81202090495803747</v>
      </c>
      <c r="G172" s="113">
        <f>IF(RES_hhdet_tes!G172=0,"",RES_hhdet_tes!G172/RES_hhdet_fec!G172)</f>
        <v>0.83357170270771763</v>
      </c>
      <c r="H172" s="113">
        <f>IF(RES_hhdet_tes!H172=0,"",RES_hhdet_tes!H172/RES_hhdet_fec!H172)</f>
        <v>0.83210136456048667</v>
      </c>
      <c r="I172" s="113">
        <f>IF(RES_hhdet_tes!I172=0,"",RES_hhdet_tes!I172/RES_hhdet_fec!I172)</f>
        <v>0.85855165237433417</v>
      </c>
      <c r="J172" s="113">
        <f>IF(RES_hhdet_tes!J172=0,"",RES_hhdet_tes!J172/RES_hhdet_fec!J172)</f>
        <v>0.85746822109839071</v>
      </c>
      <c r="K172" s="113">
        <f>IF(RES_hhdet_tes!K172=0,"",RES_hhdet_tes!K172/RES_hhdet_fec!K172)</f>
        <v>0.86297849369302826</v>
      </c>
      <c r="L172" s="113">
        <f>IF(RES_hhdet_tes!L172=0,"",RES_hhdet_tes!L172/RES_hhdet_fec!L172)</f>
        <v>0.86822795172810308</v>
      </c>
      <c r="M172" s="113">
        <f>IF(RES_hhdet_tes!M172=0,"",RES_hhdet_tes!M172/RES_hhdet_fec!M172)</f>
        <v>0.86541796451721553</v>
      </c>
      <c r="N172" s="113">
        <f>IF(RES_hhdet_tes!N172=0,"",RES_hhdet_tes!N172/RES_hhdet_fec!N172)</f>
        <v>0.87008334782675967</v>
      </c>
      <c r="O172" s="113">
        <f>IF(RES_hhdet_tes!O172=0,"",RES_hhdet_tes!O172/RES_hhdet_fec!O172)</f>
        <v>0.87216790943098688</v>
      </c>
      <c r="P172" s="113">
        <f>IF(RES_hhdet_tes!P172=0,"",RES_hhdet_tes!P172/RES_hhdet_fec!P172)</f>
        <v>0.86891544104348029</v>
      </c>
      <c r="Q172" s="113">
        <f>IF(RES_hhdet_tes!Q172=0,"",RES_hhdet_tes!Q172/RES_hhdet_fec!Q172)</f>
        <v>0.87372678519328073</v>
      </c>
      <c r="R172" s="113">
        <f>IF(RES_hhdet_tes!R172=0,"",RES_hhdet_tes!R172/RES_hhdet_fec!R172)</f>
        <v>0.87971611961795648</v>
      </c>
      <c r="S172" s="113">
        <f>IF(RES_hhdet_tes!S172=0,"",RES_hhdet_tes!S172/RES_hhdet_fec!S172)</f>
        <v>0.88580665655135415</v>
      </c>
      <c r="T172" s="113">
        <f>IF(RES_hhdet_tes!T172=0,"",RES_hhdet_tes!T172/RES_hhdet_fec!T172)</f>
        <v>0.88989253073002073</v>
      </c>
      <c r="U172" s="113">
        <f>IF(RES_hhdet_tes!U172=0,"",RES_hhdet_tes!U172/RES_hhdet_fec!U172)</f>
        <v>0.90208038249231692</v>
      </c>
      <c r="V172" s="113">
        <f>IF(RES_hhdet_tes!V172=0,"",RES_hhdet_tes!V172/RES_hhdet_fec!V172)</f>
        <v>0.89357781411343884</v>
      </c>
      <c r="W172" s="113">
        <f>IF(RES_hhdet_tes!W172=0,"",RES_hhdet_tes!W172/RES_hhdet_fec!W172)</f>
        <v>0.88373768309839917</v>
      </c>
      <c r="X172" s="113">
        <f>IF(RES_hhdet_tes!X172=0,"",RES_hhdet_tes!X172/RES_hhdet_fec!X172)</f>
        <v>0.87554410925002657</v>
      </c>
      <c r="Y172" s="113">
        <f>IF(RES_hhdet_tes!Y172=0,"",RES_hhdet_tes!Y172/RES_hhdet_fec!Y172)</f>
        <v>0.8680380411653843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0.66004770076808839</v>
      </c>
      <c r="C173" s="111">
        <f>IF(RES_hhdet_tes!C173=0,"",RES_hhdet_tes!C173/RES_hhdet_fec!C173)</f>
        <v>0.66435608169209104</v>
      </c>
      <c r="D173" s="111">
        <f>IF(RES_hhdet_tes!D173=0,"",RES_hhdet_tes!D173/RES_hhdet_fec!D173)</f>
        <v>0.66933092456391263</v>
      </c>
      <c r="E173" s="111">
        <f>IF(RES_hhdet_tes!E173=0,"",RES_hhdet_tes!E173/RES_hhdet_fec!E173)</f>
        <v>0.67318745912533362</v>
      </c>
      <c r="F173" s="111">
        <f>IF(RES_hhdet_tes!F173=0,"",RES_hhdet_tes!F173/RES_hhdet_fec!F173)</f>
        <v>0.67616695821188932</v>
      </c>
      <c r="G173" s="111">
        <f>IF(RES_hhdet_tes!G173=0,"",RES_hhdet_tes!G173/RES_hhdet_fec!G173)</f>
        <v>0.67893320798324264</v>
      </c>
      <c r="H173" s="111">
        <f>IF(RES_hhdet_tes!H173=0,"",RES_hhdet_tes!H173/RES_hhdet_fec!H173)</f>
        <v>0.68213529781781546</v>
      </c>
      <c r="I173" s="111">
        <f>IF(RES_hhdet_tes!I173=0,"",RES_hhdet_tes!I173/RES_hhdet_fec!I173)</f>
        <v>0.6839781156625242</v>
      </c>
      <c r="J173" s="111">
        <f>IF(RES_hhdet_tes!J173=0,"",RES_hhdet_tes!J173/RES_hhdet_fec!J173)</f>
        <v>0.68531075278362863</v>
      </c>
      <c r="K173" s="111">
        <f>IF(RES_hhdet_tes!K173=0,"",RES_hhdet_tes!K173/RES_hhdet_fec!K173)</f>
        <v>0.68771858142728648</v>
      </c>
      <c r="L173" s="111">
        <f>IF(RES_hhdet_tes!L173=0,"",RES_hhdet_tes!L173/RES_hhdet_fec!L173)</f>
        <v>0.68940850349413774</v>
      </c>
      <c r="M173" s="111">
        <f>IF(RES_hhdet_tes!M173=0,"",RES_hhdet_tes!M173/RES_hhdet_fec!M173)</f>
        <v>0.69120407770381842</v>
      </c>
      <c r="N173" s="111">
        <f>IF(RES_hhdet_tes!N173=0,"",RES_hhdet_tes!N173/RES_hhdet_fec!N173)</f>
        <v>0.69454269442762917</v>
      </c>
      <c r="O173" s="111">
        <f>IF(RES_hhdet_tes!O173=0,"",RES_hhdet_tes!O173/RES_hhdet_fec!O173)</f>
        <v>0.69859164663532614</v>
      </c>
      <c r="P173" s="111">
        <f>IF(RES_hhdet_tes!P173=0,"",RES_hhdet_tes!P173/RES_hhdet_fec!P173)</f>
        <v>0.70476590356059821</v>
      </c>
      <c r="Q173" s="111">
        <f>IF(RES_hhdet_tes!Q173=0,"",RES_hhdet_tes!Q173/RES_hhdet_fec!Q173)</f>
        <v>0.71105121195144805</v>
      </c>
      <c r="R173" s="111">
        <f>IF(RES_hhdet_tes!R173=0,"",RES_hhdet_tes!R173/RES_hhdet_fec!R173)</f>
        <v>0.72070963244753772</v>
      </c>
      <c r="S173" s="111">
        <f>IF(RES_hhdet_tes!S173=0,"",RES_hhdet_tes!S173/RES_hhdet_fec!S173)</f>
        <v>0.73380608506998823</v>
      </c>
      <c r="T173" s="111">
        <f>IF(RES_hhdet_tes!T173=0,"",RES_hhdet_tes!T173/RES_hhdet_fec!T173)</f>
        <v>0.7447716063974773</v>
      </c>
      <c r="U173" s="111">
        <f>IF(RES_hhdet_tes!U173=0,"",RES_hhdet_tes!U173/RES_hhdet_fec!U173)</f>
        <v>0.75720480350078467</v>
      </c>
      <c r="V173" s="111">
        <f>IF(RES_hhdet_tes!V173=0,"",RES_hhdet_tes!V173/RES_hhdet_fec!V173)</f>
        <v>0.76645774156920943</v>
      </c>
      <c r="W173" s="111">
        <f>IF(RES_hhdet_tes!W173=0,"",RES_hhdet_tes!W173/RES_hhdet_fec!W173)</f>
        <v>0.77646593691418742</v>
      </c>
      <c r="X173" s="111">
        <f>IF(RES_hhdet_tes!X173=0,"",RES_hhdet_tes!X173/RES_hhdet_fec!X173)</f>
        <v>0.78396763169474037</v>
      </c>
      <c r="Y173" s="111">
        <f>IF(RES_hhdet_tes!Y173=0,"",RES_hhdet_tes!Y173/RES_hhdet_fec!Y173)</f>
        <v>0.7960888558317688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0.67988351459873442</v>
      </c>
      <c r="C175" s="124">
        <f>IF(RES_hhdet_tes!C175=0,"",RES_hhdet_tes!C175/RES_hhdet_fec!C175)</f>
        <v>0.68697830059671894</v>
      </c>
      <c r="D175" s="124">
        <f>IF(RES_hhdet_tes!D175=0,"",RES_hhdet_tes!D175/RES_hhdet_fec!D175)</f>
        <v>0.6752110407947608</v>
      </c>
      <c r="E175" s="124">
        <f>IF(RES_hhdet_tes!E175=0,"",RES_hhdet_tes!E175/RES_hhdet_fec!E175)</f>
        <v>0.70698360060670007</v>
      </c>
      <c r="F175" s="124">
        <f>IF(RES_hhdet_tes!F175=0,"",RES_hhdet_tes!F175/RES_hhdet_fec!F175)</f>
        <v>0.70782814016142093</v>
      </c>
      <c r="G175" s="124">
        <f>IF(RES_hhdet_tes!G175=0,"",RES_hhdet_tes!G175/RES_hhdet_fec!G175)</f>
        <v>0.7002589356836405</v>
      </c>
      <c r="H175" s="124">
        <f>IF(RES_hhdet_tes!H175=0,"",RES_hhdet_tes!H175/RES_hhdet_fec!H175)</f>
        <v>0.70796535866443655</v>
      </c>
      <c r="I175" s="124">
        <f>IF(RES_hhdet_tes!I175=0,"",RES_hhdet_tes!I175/RES_hhdet_fec!I175)</f>
        <v>0.70946035582380329</v>
      </c>
      <c r="J175" s="124">
        <f>IF(RES_hhdet_tes!J175=0,"",RES_hhdet_tes!J175/RES_hhdet_fec!J175)</f>
        <v>0.7156745274423143</v>
      </c>
      <c r="K175" s="124">
        <f>IF(RES_hhdet_tes!K175=0,"",RES_hhdet_tes!K175/RES_hhdet_fec!K175)</f>
        <v>0.69680245729937029</v>
      </c>
      <c r="L175" s="124">
        <f>IF(RES_hhdet_tes!L175=0,"",RES_hhdet_tes!L175/RES_hhdet_fec!L175)</f>
        <v>0.69707984928706235</v>
      </c>
      <c r="M175" s="124">
        <f>IF(RES_hhdet_tes!M175=0,"",RES_hhdet_tes!M175/RES_hhdet_fec!M175)</f>
        <v>0.70073856141283652</v>
      </c>
      <c r="N175" s="124">
        <f>IF(RES_hhdet_tes!N175=0,"",RES_hhdet_tes!N175/RES_hhdet_fec!N175)</f>
        <v>0.70314685196009041</v>
      </c>
      <c r="O175" s="124">
        <f>IF(RES_hhdet_tes!O175=0,"",RES_hhdet_tes!O175/RES_hhdet_fec!O175)</f>
        <v>0.70778880035684444</v>
      </c>
      <c r="P175" s="124">
        <f>IF(RES_hhdet_tes!P175=0,"",RES_hhdet_tes!P175/RES_hhdet_fec!P175)</f>
        <v>0.71286602381882558</v>
      </c>
      <c r="Q175" s="124">
        <f>IF(RES_hhdet_tes!Q175=0,"",RES_hhdet_tes!Q175/RES_hhdet_fec!Q175)</f>
        <v>0.71938874941548436</v>
      </c>
      <c r="R175" s="124">
        <f>IF(RES_hhdet_tes!R175=0,"",RES_hhdet_tes!R175/RES_hhdet_fec!R175)</f>
        <v>0.7262532477260244</v>
      </c>
      <c r="S175" s="124">
        <f>IF(RES_hhdet_tes!S175=0,"",RES_hhdet_tes!S175/RES_hhdet_fec!S175)</f>
        <v>0.73396164242362194</v>
      </c>
      <c r="T175" s="124">
        <f>IF(RES_hhdet_tes!T175=0,"",RES_hhdet_tes!T175/RES_hhdet_fec!T175)</f>
        <v>0.74389773113600333</v>
      </c>
      <c r="U175" s="124">
        <f>IF(RES_hhdet_tes!U175=0,"",RES_hhdet_tes!U175/RES_hhdet_fec!U175)</f>
        <v>0.75912095054626605</v>
      </c>
      <c r="V175" s="124">
        <f>IF(RES_hhdet_tes!V175=0,"",RES_hhdet_tes!V175/RES_hhdet_fec!V175)</f>
        <v>0.76883598226260086</v>
      </c>
      <c r="W175" s="124">
        <f>IF(RES_hhdet_tes!W175=0,"",RES_hhdet_tes!W175/RES_hhdet_fec!W175)</f>
        <v>0.78352830200889145</v>
      </c>
      <c r="X175" s="124">
        <f>IF(RES_hhdet_tes!X175=0,"",RES_hhdet_tes!X175/RES_hhdet_fec!X175)</f>
        <v>0.79842625041840098</v>
      </c>
      <c r="Y175" s="124">
        <f>IF(RES_hhdet_tes!Y175=0,"",RES_hhdet_tes!Y175/RES_hhdet_fec!Y175)</f>
        <v>0.81575869606577034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0.60759546379671747</v>
      </c>
      <c r="C176" s="111">
        <f>IF(RES_hhdet_tes!C176=0,"",RES_hhdet_tes!C176/RES_hhdet_fec!C176)</f>
        <v>0.60871202911039579</v>
      </c>
      <c r="D176" s="111">
        <f>IF(RES_hhdet_tes!D176=0,"",RES_hhdet_tes!D176/RES_hhdet_fec!D176)</f>
        <v>0.6100430650695069</v>
      </c>
      <c r="E176" s="111">
        <f>IF(RES_hhdet_tes!E176=0,"",RES_hhdet_tes!E176/RES_hhdet_fec!E176)</f>
        <v>0.6110874243786788</v>
      </c>
      <c r="F176" s="111">
        <f>IF(RES_hhdet_tes!F176=0,"",RES_hhdet_tes!F176/RES_hhdet_fec!F176)</f>
        <v>0.61202455893964647</v>
      </c>
      <c r="G176" s="111">
        <f>IF(RES_hhdet_tes!G176=0,"",RES_hhdet_tes!G176/RES_hhdet_fec!G176)</f>
        <v>0.6130150557359636</v>
      </c>
      <c r="H176" s="111">
        <f>IF(RES_hhdet_tes!H176=0,"",RES_hhdet_tes!H176/RES_hhdet_fec!H176)</f>
        <v>0.61414986713969011</v>
      </c>
      <c r="I176" s="111">
        <f>IF(RES_hhdet_tes!I176=0,"",RES_hhdet_tes!I176/RES_hhdet_fec!I176)</f>
        <v>0.61471313334366151</v>
      </c>
      <c r="J176" s="111">
        <f>IF(RES_hhdet_tes!J176=0,"",RES_hhdet_tes!J176/RES_hhdet_fec!J176)</f>
        <v>0.61496382268976058</v>
      </c>
      <c r="K176" s="111">
        <f>IF(RES_hhdet_tes!K176=0,"",RES_hhdet_tes!K176/RES_hhdet_fec!K176)</f>
        <v>0.61528744822085779</v>
      </c>
      <c r="L176" s="111">
        <f>IF(RES_hhdet_tes!L176=0,"",RES_hhdet_tes!L176/RES_hhdet_fec!L176)</f>
        <v>0.61552051283116305</v>
      </c>
      <c r="M176" s="111">
        <f>IF(RES_hhdet_tes!M176=0,"",RES_hhdet_tes!M176/RES_hhdet_fec!M176)</f>
        <v>0.61568363529930781</v>
      </c>
      <c r="N176" s="111">
        <f>IF(RES_hhdet_tes!N176=0,"",RES_hhdet_tes!N176/RES_hhdet_fec!N176)</f>
        <v>0.61584540729166803</v>
      </c>
      <c r="O176" s="111">
        <f>IF(RES_hhdet_tes!O176=0,"",RES_hhdet_tes!O176/RES_hhdet_fec!O176)</f>
        <v>0.61599936317165194</v>
      </c>
      <c r="P176" s="111">
        <f>IF(RES_hhdet_tes!P176=0,"",RES_hhdet_tes!P176/RES_hhdet_fec!P176)</f>
        <v>0.6161480040987215</v>
      </c>
      <c r="Q176" s="111">
        <f>IF(RES_hhdet_tes!Q176=0,"",RES_hhdet_tes!Q176/RES_hhdet_fec!Q176)</f>
        <v>0.61636449273086735</v>
      </c>
      <c r="R176" s="111">
        <f>IF(RES_hhdet_tes!R176=0,"",RES_hhdet_tes!R176/RES_hhdet_fec!R176)</f>
        <v>0.61694281869654488</v>
      </c>
      <c r="S176" s="111">
        <f>IF(RES_hhdet_tes!S176=0,"",RES_hhdet_tes!S176/RES_hhdet_fec!S176)</f>
        <v>0.61823832263523748</v>
      </c>
      <c r="T176" s="111">
        <f>IF(RES_hhdet_tes!T176=0,"",RES_hhdet_tes!T176/RES_hhdet_fec!T176)</f>
        <v>0.61971760149332622</v>
      </c>
      <c r="U176" s="111">
        <f>IF(RES_hhdet_tes!U176=0,"",RES_hhdet_tes!U176/RES_hhdet_fec!U176)</f>
        <v>0.62193915605635863</v>
      </c>
      <c r="V176" s="111">
        <f>IF(RES_hhdet_tes!V176=0,"",RES_hhdet_tes!V176/RES_hhdet_fec!V176)</f>
        <v>0.62389826904223111</v>
      </c>
      <c r="W176" s="111">
        <f>IF(RES_hhdet_tes!W176=0,"",RES_hhdet_tes!W176/RES_hhdet_fec!W176)</f>
        <v>0.62559666803880765</v>
      </c>
      <c r="X176" s="111">
        <f>IF(RES_hhdet_tes!X176=0,"",RES_hhdet_tes!X176/RES_hhdet_fec!X176)</f>
        <v>0.62690381032041498</v>
      </c>
      <c r="Y176" s="111">
        <f>IF(RES_hhdet_tes!Y176=0,"",RES_hhdet_tes!Y176/RES_hhdet_fec!Y176)</f>
        <v>0.62827455859177261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0.75569359918220591</v>
      </c>
      <c r="C177" s="45">
        <f>IF(RES_hhdet_tes!C177=0,"",RES_hhdet_tes!C177/RES_hhdet_fec!C177)</f>
        <v>0.75829801904039063</v>
      </c>
      <c r="D177" s="45">
        <f>IF(RES_hhdet_tes!D177=0,"",RES_hhdet_tes!D177/RES_hhdet_fec!D177)</f>
        <v>0.76173151244966164</v>
      </c>
      <c r="E177" s="45">
        <f>IF(RES_hhdet_tes!E177=0,"",RES_hhdet_tes!E177/RES_hhdet_fec!E177)</f>
        <v>0.7644765661775611</v>
      </c>
      <c r="F177" s="45">
        <f>IF(RES_hhdet_tes!F177=0,"",RES_hhdet_tes!F177/RES_hhdet_fec!F177)</f>
        <v>0.76676440807902202</v>
      </c>
      <c r="G177" s="45">
        <f>IF(RES_hhdet_tes!G177=0,"",RES_hhdet_tes!G177/RES_hhdet_fec!G177)</f>
        <v>0.76875843139893429</v>
      </c>
      <c r="H177" s="45">
        <f>IF(RES_hhdet_tes!H177=0,"",RES_hhdet_tes!H177/RES_hhdet_fec!H177)</f>
        <v>0.77135550559079558</v>
      </c>
      <c r="I177" s="45">
        <f>IF(RES_hhdet_tes!I177=0,"",RES_hhdet_tes!I177/RES_hhdet_fec!I177)</f>
        <v>0.77282306200709772</v>
      </c>
      <c r="J177" s="45">
        <f>IF(RES_hhdet_tes!J177=0,"",RES_hhdet_tes!J177/RES_hhdet_fec!J177)</f>
        <v>0.77417426102506659</v>
      </c>
      <c r="K177" s="45">
        <f>IF(RES_hhdet_tes!K177=0,"",RES_hhdet_tes!K177/RES_hhdet_fec!K177)</f>
        <v>0.77571064358008002</v>
      </c>
      <c r="L177" s="45">
        <f>IF(RES_hhdet_tes!L177=0,"",RES_hhdet_tes!L177/RES_hhdet_fec!L177)</f>
        <v>0.77757183230810578</v>
      </c>
      <c r="M177" s="45">
        <f>IF(RES_hhdet_tes!M177=0,"",RES_hhdet_tes!M177/RES_hhdet_fec!M177)</f>
        <v>0.77925583292325906</v>
      </c>
      <c r="N177" s="45">
        <f>IF(RES_hhdet_tes!N177=0,"",RES_hhdet_tes!N177/RES_hhdet_fec!N177)</f>
        <v>0.78191017320554257</v>
      </c>
      <c r="O177" s="45">
        <f>IF(RES_hhdet_tes!O177=0,"",RES_hhdet_tes!O177/RES_hhdet_fec!O177)</f>
        <v>0.7851483191552413</v>
      </c>
      <c r="P177" s="45">
        <f>IF(RES_hhdet_tes!P177=0,"",RES_hhdet_tes!P177/RES_hhdet_fec!P177)</f>
        <v>0.78923122441373628</v>
      </c>
      <c r="Q177" s="45">
        <f>IF(RES_hhdet_tes!Q177=0,"",RES_hhdet_tes!Q177/RES_hhdet_fec!Q177)</f>
        <v>0.79389111919124533</v>
      </c>
      <c r="R177" s="45">
        <f>IF(RES_hhdet_tes!R177=0,"",RES_hhdet_tes!R177/RES_hhdet_fec!R177)</f>
        <v>0.80085783542618072</v>
      </c>
      <c r="S177" s="45">
        <f>IF(RES_hhdet_tes!S177=0,"",RES_hhdet_tes!S177/RES_hhdet_fec!S177)</f>
        <v>0.81048167506864111</v>
      </c>
      <c r="T177" s="45">
        <f>IF(RES_hhdet_tes!T177=0,"",RES_hhdet_tes!T177/RES_hhdet_fec!T177)</f>
        <v>0.82259869425036614</v>
      </c>
      <c r="U177" s="45">
        <f>IF(RES_hhdet_tes!U177=0,"",RES_hhdet_tes!U177/RES_hhdet_fec!U177)</f>
        <v>0.84074142981482403</v>
      </c>
      <c r="V177" s="45">
        <f>IF(RES_hhdet_tes!V177=0,"",RES_hhdet_tes!V177/RES_hhdet_fec!V177)</f>
        <v>0.85541300615370952</v>
      </c>
      <c r="W177" s="45">
        <f>IF(RES_hhdet_tes!W177=0,"",RES_hhdet_tes!W177/RES_hhdet_fec!W177)</f>
        <v>0.8690747557206796</v>
      </c>
      <c r="X177" s="45">
        <f>IF(RES_hhdet_tes!X177=0,"",RES_hhdet_tes!X177/RES_hhdet_fec!X177)</f>
        <v>0.88080046152548674</v>
      </c>
      <c r="Y177" s="45">
        <f>IF(RES_hhdet_tes!Y177=0,"",RES_hhdet_tes!Y177/RES_hhdet_fec!Y177)</f>
        <v>0.89305220921209583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59.190327304287898</v>
      </c>
      <c r="C24" s="117">
        <f t="shared" si="7"/>
        <v>58.294293927183197</v>
      </c>
      <c r="D24" s="117">
        <f t="shared" si="7"/>
        <v>69.937854888468777</v>
      </c>
      <c r="E24" s="117">
        <f t="shared" si="7"/>
        <v>88.696026296750489</v>
      </c>
      <c r="F24" s="117">
        <f t="shared" si="7"/>
        <v>72.641130890615699</v>
      </c>
      <c r="G24" s="117">
        <f t="shared" si="7"/>
        <v>70.677096393442682</v>
      </c>
      <c r="H24" s="117">
        <f t="shared" si="7"/>
        <v>47.540167739017171</v>
      </c>
      <c r="I24" s="117">
        <f t="shared" si="7"/>
        <v>49.316317972761723</v>
      </c>
      <c r="J24" s="117">
        <f t="shared" si="7"/>
        <v>66.047064749161663</v>
      </c>
      <c r="K24" s="117">
        <f t="shared" si="7"/>
        <v>45.247769221782974</v>
      </c>
      <c r="L24" s="117">
        <f t="shared" si="7"/>
        <v>44.714565011727153</v>
      </c>
      <c r="M24" s="117">
        <f t="shared" si="7"/>
        <v>49.632759861159677</v>
      </c>
      <c r="N24" s="117">
        <f t="shared" si="7"/>
        <v>43.229113083413395</v>
      </c>
      <c r="O24" s="117">
        <f t="shared" si="7"/>
        <v>31.618949014545418</v>
      </c>
      <c r="P24" s="117">
        <f t="shared" si="7"/>
        <v>18.658798081683685</v>
      </c>
      <c r="Q24" s="117">
        <f t="shared" si="7"/>
        <v>40.001758422909049</v>
      </c>
      <c r="R24" s="117">
        <f t="shared" ref="R24:V24" si="8">R25+R28+R30+R39</f>
        <v>39.566137486753313</v>
      </c>
      <c r="S24" s="117">
        <f t="shared" si="8"/>
        <v>40.115875243400239</v>
      </c>
      <c r="T24" s="117">
        <f t="shared" si="8"/>
        <v>33.707994828986735</v>
      </c>
      <c r="U24" s="117">
        <f t="shared" si="8"/>
        <v>32.114056020379934</v>
      </c>
      <c r="V24" s="117">
        <f t="shared" si="8"/>
        <v>21.353950109293248</v>
      </c>
      <c r="W24" s="117">
        <f t="shared" ref="W24:Y24" si="9">W25+W28+W30+W39</f>
        <v>30.25960779906886</v>
      </c>
      <c r="X24" s="117">
        <f t="shared" si="9"/>
        <v>31.25085774022644</v>
      </c>
      <c r="Y24" s="117">
        <f t="shared" si="9"/>
        <v>29.850536014997111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56.152139527773834</v>
      </c>
      <c r="C25" s="122">
        <f t="shared" si="10"/>
        <v>55.291376255474411</v>
      </c>
      <c r="D25" s="122">
        <f t="shared" si="10"/>
        <v>66.137239640626703</v>
      </c>
      <c r="E25" s="122">
        <f t="shared" si="10"/>
        <v>85.613626531211352</v>
      </c>
      <c r="F25" s="122">
        <f t="shared" si="10"/>
        <v>69.839342537260706</v>
      </c>
      <c r="G25" s="122">
        <f t="shared" si="10"/>
        <v>67.912906832136713</v>
      </c>
      <c r="H25" s="122">
        <f t="shared" si="10"/>
        <v>45.542473702166532</v>
      </c>
      <c r="I25" s="122">
        <f t="shared" si="10"/>
        <v>47.465007036826584</v>
      </c>
      <c r="J25" s="122">
        <f t="shared" si="10"/>
        <v>64.244382548899793</v>
      </c>
      <c r="K25" s="122">
        <f t="shared" si="10"/>
        <v>43.557527258127443</v>
      </c>
      <c r="L25" s="122">
        <f t="shared" si="10"/>
        <v>43.217294115000009</v>
      </c>
      <c r="M25" s="122">
        <f t="shared" si="10"/>
        <v>48.087263775000025</v>
      </c>
      <c r="N25" s="122">
        <f t="shared" si="10"/>
        <v>41.915440155000013</v>
      </c>
      <c r="O25" s="122">
        <f t="shared" si="10"/>
        <v>30.475558440000015</v>
      </c>
      <c r="P25" s="122">
        <f t="shared" si="10"/>
        <v>17.623479795000016</v>
      </c>
      <c r="Q25" s="122">
        <f t="shared" si="10"/>
        <v>38.841227084999971</v>
      </c>
      <c r="R25" s="122">
        <f t="shared" ref="R25:V25" si="11">SUM(R26:R27)</f>
        <v>38.469214725000029</v>
      </c>
      <c r="S25" s="122">
        <f t="shared" si="11"/>
        <v>39.012685560000023</v>
      </c>
      <c r="T25" s="122">
        <f t="shared" si="11"/>
        <v>32.666601824999965</v>
      </c>
      <c r="U25" s="122">
        <f t="shared" si="11"/>
        <v>31.167128129999981</v>
      </c>
      <c r="V25" s="122">
        <f t="shared" si="11"/>
        <v>20.366351609999992</v>
      </c>
      <c r="W25" s="122">
        <f t="shared" ref="W25:Y25" si="12">SUM(W26:W27)</f>
        <v>29.30445399000002</v>
      </c>
      <c r="X25" s="122">
        <f t="shared" si="12"/>
        <v>30.36504510000001</v>
      </c>
      <c r="Y25" s="122">
        <f t="shared" si="12"/>
        <v>29.031426600000025</v>
      </c>
      <c r="DA25" s="130" t="s">
        <v>2097</v>
      </c>
    </row>
    <row r="26" spans="1:105" ht="12" customHeight="1" x14ac:dyDescent="0.25">
      <c r="A26" s="97" t="s">
        <v>74</v>
      </c>
      <c r="B26" s="98">
        <v>56.152139527773834</v>
      </c>
      <c r="C26" s="98">
        <v>55.291376255474411</v>
      </c>
      <c r="D26" s="98">
        <v>66.137239640626703</v>
      </c>
      <c r="E26" s="98">
        <v>85.613626531211352</v>
      </c>
      <c r="F26" s="98">
        <v>69.839342537260706</v>
      </c>
      <c r="G26" s="98">
        <v>67.912906832136713</v>
      </c>
      <c r="H26" s="98">
        <v>45.542473702166532</v>
      </c>
      <c r="I26" s="98">
        <v>47.465007036826584</v>
      </c>
      <c r="J26" s="98">
        <v>64.244382548899793</v>
      </c>
      <c r="K26" s="98">
        <v>43.557527258127443</v>
      </c>
      <c r="L26" s="98">
        <v>43.217294115000009</v>
      </c>
      <c r="M26" s="98">
        <v>48.087263775000025</v>
      </c>
      <c r="N26" s="98">
        <v>41.915440155000013</v>
      </c>
      <c r="O26" s="98">
        <v>30.475558440000015</v>
      </c>
      <c r="P26" s="98">
        <v>17.623479795000016</v>
      </c>
      <c r="Q26" s="98">
        <v>38.841227084999971</v>
      </c>
      <c r="R26" s="98">
        <v>38.469214725000029</v>
      </c>
      <c r="S26" s="98">
        <v>39.012685560000023</v>
      </c>
      <c r="T26" s="98">
        <v>32.666601824999965</v>
      </c>
      <c r="U26" s="98">
        <v>31.167128129999981</v>
      </c>
      <c r="V26" s="98">
        <v>20.366351609999992</v>
      </c>
      <c r="W26" s="98">
        <v>29.30445399000002</v>
      </c>
      <c r="X26" s="98">
        <v>30.36504510000001</v>
      </c>
      <c r="Y26" s="98">
        <v>29.031426600000025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1.3941226850272994</v>
      </c>
      <c r="C30" s="122">
        <v>1.2831468982984782</v>
      </c>
      <c r="D30" s="122">
        <v>1.6503488674317592</v>
      </c>
      <c r="E30" s="122">
        <v>1.466399072365441</v>
      </c>
      <c r="F30" s="122">
        <v>1.3136848591429051</v>
      </c>
      <c r="G30" s="122">
        <v>1.2211162173983916</v>
      </c>
      <c r="H30" s="122">
        <v>0.850059426777934</v>
      </c>
      <c r="I30" s="122">
        <v>0.78480946076904368</v>
      </c>
      <c r="J30" s="122">
        <v>0.81790770985690331</v>
      </c>
      <c r="K30" s="122">
        <v>0.66230491387807999</v>
      </c>
      <c r="L30" s="122">
        <v>0.5698717561075789</v>
      </c>
      <c r="M30" s="122">
        <v>0.65065174931109604</v>
      </c>
      <c r="N30" s="122">
        <v>0.50298981922553543</v>
      </c>
      <c r="O30" s="122">
        <v>0.37423535762339488</v>
      </c>
      <c r="P30" s="122">
        <v>0.27640846628581933</v>
      </c>
      <c r="Q30" s="122">
        <v>0.43508262430122036</v>
      </c>
      <c r="R30" s="122">
        <v>0.39389335385228325</v>
      </c>
      <c r="S30" s="122">
        <v>0.42646023016489104</v>
      </c>
      <c r="T30" s="122">
        <v>0.39771173753346944</v>
      </c>
      <c r="U30" s="122">
        <v>0.38080638155130292</v>
      </c>
      <c r="V30" s="122">
        <v>0.24292664556073076</v>
      </c>
      <c r="W30" s="122">
        <v>0.27124331002474872</v>
      </c>
      <c r="X30" s="122">
        <v>0.35409751275035167</v>
      </c>
      <c r="Y30" s="122">
        <v>0.36043329436425481</v>
      </c>
      <c r="DA30" s="130" t="s">
        <v>2102</v>
      </c>
    </row>
    <row r="31" spans="1:105" ht="12" customHeight="1" x14ac:dyDescent="0.25">
      <c r="A31" s="97" t="s">
        <v>141</v>
      </c>
      <c r="B31" s="98">
        <v>1.3928879878436025</v>
      </c>
      <c r="C31" s="98">
        <v>1.2822474933151682</v>
      </c>
      <c r="D31" s="98">
        <v>1.6487986209716528</v>
      </c>
      <c r="E31" s="98">
        <v>1.4649031117323983</v>
      </c>
      <c r="F31" s="98">
        <v>1.3124481664784329</v>
      </c>
      <c r="G31" s="98">
        <v>1.2202290018465516</v>
      </c>
      <c r="H31" s="98">
        <v>0.84953530075275807</v>
      </c>
      <c r="I31" s="98">
        <v>0.78436014015080224</v>
      </c>
      <c r="J31" s="98">
        <v>0.81740079268700672</v>
      </c>
      <c r="K31" s="98">
        <v>0.66230491387807999</v>
      </c>
      <c r="L31" s="98">
        <v>0.5698717561075789</v>
      </c>
      <c r="M31" s="98">
        <v>0.65065174931109604</v>
      </c>
      <c r="N31" s="98">
        <v>0.50298981922553543</v>
      </c>
      <c r="O31" s="98">
        <v>0.37423535762339488</v>
      </c>
      <c r="P31" s="98">
        <v>0.27640846628581933</v>
      </c>
      <c r="Q31" s="98">
        <v>0.43508262430122036</v>
      </c>
      <c r="R31" s="98">
        <v>0.39389335385228325</v>
      </c>
      <c r="S31" s="98">
        <v>0.42646023016489104</v>
      </c>
      <c r="T31" s="98">
        <v>0.39771173753346944</v>
      </c>
      <c r="U31" s="98">
        <v>0.38080638155130292</v>
      </c>
      <c r="V31" s="98">
        <v>0.24292664556073076</v>
      </c>
      <c r="W31" s="98">
        <v>0.27124331002474872</v>
      </c>
      <c r="X31" s="98">
        <v>0.35409751275035167</v>
      </c>
      <c r="Y31" s="98">
        <v>0.36043329436425481</v>
      </c>
      <c r="DA31" s="63" t="s">
        <v>2103</v>
      </c>
    </row>
    <row r="32" spans="1:105" ht="12" customHeight="1" x14ac:dyDescent="0.25">
      <c r="A32" s="97" t="s">
        <v>140</v>
      </c>
      <c r="B32" s="98">
        <v>1.2346971836970544E-3</v>
      </c>
      <c r="C32" s="98">
        <v>8.9940498330997112E-4</v>
      </c>
      <c r="D32" s="98">
        <v>1.550246460106542E-3</v>
      </c>
      <c r="E32" s="98">
        <v>1.4959606330426463E-3</v>
      </c>
      <c r="F32" s="98">
        <v>1.2366926644721903E-3</v>
      </c>
      <c r="G32" s="98">
        <v>8.8721555183994159E-4</v>
      </c>
      <c r="H32" s="98">
        <v>5.2412602517589563E-4</v>
      </c>
      <c r="I32" s="98">
        <v>4.4932061824145701E-4</v>
      </c>
      <c r="J32" s="98">
        <v>5.0691716989656043E-4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1.2346971836970544E-3</v>
      </c>
      <c r="C33" s="101">
        <v>8.9940498330997112E-4</v>
      </c>
      <c r="D33" s="101">
        <v>1.550246460106542E-3</v>
      </c>
      <c r="E33" s="101">
        <v>1.4959606330426463E-3</v>
      </c>
      <c r="F33" s="101">
        <v>1.2366926644721903E-3</v>
      </c>
      <c r="G33" s="101">
        <v>8.8721555183994159E-4</v>
      </c>
      <c r="H33" s="101">
        <v>5.2412602517589563E-4</v>
      </c>
      <c r="I33" s="101">
        <v>4.4932061824145701E-4</v>
      </c>
      <c r="J33" s="101">
        <v>5.0691716989656043E-4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1.644065091486768</v>
      </c>
      <c r="C39" s="122">
        <v>1.7197707734103138</v>
      </c>
      <c r="D39" s="122">
        <v>2.1502663804103217</v>
      </c>
      <c r="E39" s="122">
        <v>1.616000693173687</v>
      </c>
      <c r="F39" s="122">
        <v>1.4881034942120803</v>
      </c>
      <c r="G39" s="122">
        <v>1.5430733439075817</v>
      </c>
      <c r="H39" s="122">
        <v>1.1476346100727071</v>
      </c>
      <c r="I39" s="122">
        <v>1.0665014751660944</v>
      </c>
      <c r="J39" s="122">
        <v>0.98477449040496945</v>
      </c>
      <c r="K39" s="122">
        <v>1.0279370497774494</v>
      </c>
      <c r="L39" s="122">
        <v>0.9273991406195663</v>
      </c>
      <c r="M39" s="122">
        <v>0.89484433684855913</v>
      </c>
      <c r="N39" s="122">
        <v>0.8106831091878467</v>
      </c>
      <c r="O39" s="122">
        <v>0.7691552169220085</v>
      </c>
      <c r="P39" s="122">
        <v>0.75890982039784893</v>
      </c>
      <c r="Q39" s="122">
        <v>0.7254487136078569</v>
      </c>
      <c r="R39" s="122">
        <v>0.70302940790100032</v>
      </c>
      <c r="S39" s="122">
        <v>0.67672945323532685</v>
      </c>
      <c r="T39" s="122">
        <v>0.64368126645329926</v>
      </c>
      <c r="U39" s="122">
        <v>0.56612150882864964</v>
      </c>
      <c r="V39" s="122">
        <v>0.7446718537325262</v>
      </c>
      <c r="W39" s="122">
        <v>0.68391049904409262</v>
      </c>
      <c r="X39" s="122">
        <v>0.53171512747607941</v>
      </c>
      <c r="Y39" s="122">
        <v>0.45867612063283203</v>
      </c>
      <c r="DA39" s="130" t="s">
        <v>2111</v>
      </c>
    </row>
    <row r="40" spans="1:105" ht="12" customHeight="1" x14ac:dyDescent="0.25">
      <c r="A40" s="97" t="s">
        <v>50</v>
      </c>
      <c r="B40" s="98">
        <v>1.644065091486768</v>
      </c>
      <c r="C40" s="98">
        <v>1.7197707734103138</v>
      </c>
      <c r="D40" s="98">
        <v>2.1502663804103217</v>
      </c>
      <c r="E40" s="98">
        <v>1.616000693173687</v>
      </c>
      <c r="F40" s="98">
        <v>1.4881034942120803</v>
      </c>
      <c r="G40" s="98">
        <v>1.5430733439075817</v>
      </c>
      <c r="H40" s="98">
        <v>1.1476346100727071</v>
      </c>
      <c r="I40" s="98">
        <v>1.0665014751660944</v>
      </c>
      <c r="J40" s="98">
        <v>0.98477449040496945</v>
      </c>
      <c r="K40" s="98">
        <v>1.0279370497774494</v>
      </c>
      <c r="L40" s="98">
        <v>0.9273991406195663</v>
      </c>
      <c r="M40" s="98">
        <v>0.89484433684855913</v>
      </c>
      <c r="N40" s="98">
        <v>0.8106831091878467</v>
      </c>
      <c r="O40" s="98">
        <v>0.7691552169220085</v>
      </c>
      <c r="P40" s="98">
        <v>0.75890982039784893</v>
      </c>
      <c r="Q40" s="98">
        <v>0.7254487136078569</v>
      </c>
      <c r="R40" s="98">
        <v>0.70302940790100032</v>
      </c>
      <c r="S40" s="98">
        <v>0.67672945323532685</v>
      </c>
      <c r="T40" s="98">
        <v>0.64368126645329926</v>
      </c>
      <c r="U40" s="98">
        <v>0.56612150882864964</v>
      </c>
      <c r="V40" s="98">
        <v>0.7446718537325262</v>
      </c>
      <c r="W40" s="98">
        <v>0.68391049904409262</v>
      </c>
      <c r="X40" s="98">
        <v>0.53171512747607941</v>
      </c>
      <c r="Y40" s="98">
        <v>0.45867612063283203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1085.8017036481119</v>
      </c>
      <c r="C43" s="117">
        <f t="shared" si="14"/>
        <v>1019.4646594607609</v>
      </c>
      <c r="D43" s="117">
        <f t="shared" si="14"/>
        <v>1212.4440513356983</v>
      </c>
      <c r="E43" s="117">
        <f t="shared" si="14"/>
        <v>1339.5888796193772</v>
      </c>
      <c r="F43" s="117">
        <f t="shared" si="14"/>
        <v>1283.6033482535615</v>
      </c>
      <c r="G43" s="117">
        <f t="shared" si="14"/>
        <v>1118.7990340020681</v>
      </c>
      <c r="H43" s="117">
        <f t="shared" si="14"/>
        <v>1069.4686258231106</v>
      </c>
      <c r="I43" s="117">
        <f t="shared" si="14"/>
        <v>779.7250239869071</v>
      </c>
      <c r="J43" s="117">
        <f t="shared" si="14"/>
        <v>854.2249405006005</v>
      </c>
      <c r="K43" s="117">
        <f t="shared" si="14"/>
        <v>813.72704380539494</v>
      </c>
      <c r="L43" s="117">
        <f t="shared" si="14"/>
        <v>853.70798761566527</v>
      </c>
      <c r="M43" s="117">
        <f t="shared" si="14"/>
        <v>672.68907590889637</v>
      </c>
      <c r="N43" s="117">
        <f t="shared" si="14"/>
        <v>583.24129506493875</v>
      </c>
      <c r="O43" s="117">
        <f t="shared" si="14"/>
        <v>481.15258385605466</v>
      </c>
      <c r="P43" s="117">
        <f t="shared" si="14"/>
        <v>392.13803210572462</v>
      </c>
      <c r="Q43" s="117">
        <f t="shared" si="14"/>
        <v>381.68698119170153</v>
      </c>
      <c r="R43" s="117">
        <f t="shared" ref="R43:V43" si="15">R44+R47+R49+R58</f>
        <v>352.39894360072839</v>
      </c>
      <c r="S43" s="117">
        <f t="shared" si="15"/>
        <v>321.95442971393231</v>
      </c>
      <c r="T43" s="117">
        <f t="shared" si="15"/>
        <v>302.60090632428557</v>
      </c>
      <c r="U43" s="117">
        <f t="shared" si="15"/>
        <v>307.5285839161071</v>
      </c>
      <c r="V43" s="117">
        <f t="shared" si="15"/>
        <v>336.25819059962589</v>
      </c>
      <c r="W43" s="117">
        <f t="shared" ref="W43:Y43" si="16">W44+W47+W49+W58</f>
        <v>276.36983372098661</v>
      </c>
      <c r="X43" s="117">
        <f t="shared" si="16"/>
        <v>307.0757039331059</v>
      </c>
      <c r="Y43" s="117">
        <f t="shared" si="16"/>
        <v>303.74772023411867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948.46300568388335</v>
      </c>
      <c r="C44" s="122">
        <f t="shared" si="17"/>
        <v>901.38434769230184</v>
      </c>
      <c r="D44" s="122">
        <f t="shared" si="17"/>
        <v>1055.1663975739598</v>
      </c>
      <c r="E44" s="122">
        <f t="shared" si="17"/>
        <v>1175.3446305320319</v>
      </c>
      <c r="F44" s="122">
        <f t="shared" si="17"/>
        <v>1119.3415480417243</v>
      </c>
      <c r="G44" s="122">
        <f t="shared" si="17"/>
        <v>988.70624867050822</v>
      </c>
      <c r="H44" s="122">
        <f t="shared" si="17"/>
        <v>928.35532966431992</v>
      </c>
      <c r="I44" s="122">
        <f t="shared" si="17"/>
        <v>681.02920169959543</v>
      </c>
      <c r="J44" s="122">
        <f t="shared" si="17"/>
        <v>746.68403545436092</v>
      </c>
      <c r="K44" s="122">
        <f t="shared" si="17"/>
        <v>704.94873799739798</v>
      </c>
      <c r="L44" s="122">
        <f t="shared" si="17"/>
        <v>744.81392700000015</v>
      </c>
      <c r="M44" s="122">
        <f t="shared" si="17"/>
        <v>584.19987990000016</v>
      </c>
      <c r="N44" s="122">
        <f t="shared" si="17"/>
        <v>506.05373832000032</v>
      </c>
      <c r="O44" s="122">
        <f t="shared" si="17"/>
        <v>418.00663632000004</v>
      </c>
      <c r="P44" s="122">
        <f t="shared" si="17"/>
        <v>331.68059573999983</v>
      </c>
      <c r="Q44" s="122">
        <f t="shared" si="17"/>
        <v>331.36796784000018</v>
      </c>
      <c r="R44" s="122">
        <f t="shared" ref="R44:V44" si="18">SUM(R45:R46)</f>
        <v>309.63178505999991</v>
      </c>
      <c r="S44" s="122">
        <f t="shared" si="18"/>
        <v>283.21875113999982</v>
      </c>
      <c r="T44" s="122">
        <f t="shared" si="18"/>
        <v>263.83060469999992</v>
      </c>
      <c r="U44" s="122">
        <f t="shared" si="18"/>
        <v>268.29098009999996</v>
      </c>
      <c r="V44" s="122">
        <f t="shared" si="18"/>
        <v>292.47391524000005</v>
      </c>
      <c r="W44" s="122">
        <f t="shared" ref="W44:Y44" si="19">SUM(W45:W46)</f>
        <v>243.06590256000001</v>
      </c>
      <c r="X44" s="122">
        <f t="shared" si="19"/>
        <v>267.94671149999982</v>
      </c>
      <c r="Y44" s="122">
        <f t="shared" si="19"/>
        <v>264.3860434799999</v>
      </c>
      <c r="DA44" s="130" t="s">
        <v>2115</v>
      </c>
    </row>
    <row r="45" spans="1:105" ht="12" customHeight="1" x14ac:dyDescent="0.25">
      <c r="A45" s="97" t="s">
        <v>211</v>
      </c>
      <c r="B45" s="98">
        <v>948.46300568388335</v>
      </c>
      <c r="C45" s="98">
        <v>901.38434769230184</v>
      </c>
      <c r="D45" s="98">
        <v>1055.1663975739598</v>
      </c>
      <c r="E45" s="98">
        <v>1175.3446305320319</v>
      </c>
      <c r="F45" s="98">
        <v>1119.3415480417243</v>
      </c>
      <c r="G45" s="98">
        <v>988.70624867050822</v>
      </c>
      <c r="H45" s="98">
        <v>928.35532966431992</v>
      </c>
      <c r="I45" s="98">
        <v>681.02920169959543</v>
      </c>
      <c r="J45" s="98">
        <v>746.68403545436092</v>
      </c>
      <c r="K45" s="98">
        <v>704.94873799739798</v>
      </c>
      <c r="L45" s="98">
        <v>744.81392700000015</v>
      </c>
      <c r="M45" s="98">
        <v>584.19987990000016</v>
      </c>
      <c r="N45" s="98">
        <v>506.05373832000032</v>
      </c>
      <c r="O45" s="98">
        <v>418.00663632000004</v>
      </c>
      <c r="P45" s="98">
        <v>331.68059573999983</v>
      </c>
      <c r="Q45" s="98">
        <v>331.36796784000018</v>
      </c>
      <c r="R45" s="98">
        <v>309.63178505999991</v>
      </c>
      <c r="S45" s="98">
        <v>283.21875113999982</v>
      </c>
      <c r="T45" s="98">
        <v>263.83060469999992</v>
      </c>
      <c r="U45" s="98">
        <v>268.29098009999996</v>
      </c>
      <c r="V45" s="98">
        <v>292.47391524000005</v>
      </c>
      <c r="W45" s="98">
        <v>243.06590256000001</v>
      </c>
      <c r="X45" s="98">
        <v>267.94671149999982</v>
      </c>
      <c r="Y45" s="98">
        <v>264.3860434799999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115.76107575611655</v>
      </c>
      <c r="C49" s="122">
        <v>95.927522667698327</v>
      </c>
      <c r="D49" s="122">
        <v>130.13711350604012</v>
      </c>
      <c r="E49" s="122">
        <v>143.78356946796805</v>
      </c>
      <c r="F49" s="122">
        <v>145.61943339827559</v>
      </c>
      <c r="G49" s="122">
        <v>110.56716240949221</v>
      </c>
      <c r="H49" s="122">
        <v>125.96902141567986</v>
      </c>
      <c r="I49" s="122">
        <v>86.039178300403933</v>
      </c>
      <c r="J49" s="122">
        <v>96.14418454563878</v>
      </c>
      <c r="K49" s="122">
        <v>96.842990922601658</v>
      </c>
      <c r="L49" s="122">
        <v>98.014292999999967</v>
      </c>
      <c r="M49" s="122">
        <v>78.698720100000074</v>
      </c>
      <c r="N49" s="122">
        <v>68.45847059999997</v>
      </c>
      <c r="O49" s="122">
        <v>55.503567600000025</v>
      </c>
      <c r="P49" s="122">
        <v>53.413873500000022</v>
      </c>
      <c r="Q49" s="122">
        <v>44.265858000000122</v>
      </c>
      <c r="R49" s="122">
        <v>37.592634299999965</v>
      </c>
      <c r="S49" s="122">
        <v>34.161359700000041</v>
      </c>
      <c r="T49" s="122">
        <v>34.499107500000044</v>
      </c>
      <c r="U49" s="122">
        <v>35.212542299999974</v>
      </c>
      <c r="V49" s="122">
        <v>38.552303400000049</v>
      </c>
      <c r="W49" s="122">
        <v>28.14792240000002</v>
      </c>
      <c r="X49" s="122">
        <v>35.222027099999963</v>
      </c>
      <c r="Y49" s="122">
        <v>35.869142399999987</v>
      </c>
      <c r="DA49" s="130" t="s">
        <v>2120</v>
      </c>
    </row>
    <row r="50" spans="1:105" ht="12" customHeight="1" x14ac:dyDescent="0.25">
      <c r="A50" s="97" t="s">
        <v>138</v>
      </c>
      <c r="B50" s="98">
        <v>115.66562791063704</v>
      </c>
      <c r="C50" s="98">
        <v>95.856439701584861</v>
      </c>
      <c r="D50" s="98">
        <v>130.00243059345613</v>
      </c>
      <c r="E50" s="98">
        <v>143.59977970843343</v>
      </c>
      <c r="F50" s="98">
        <v>145.42551673650127</v>
      </c>
      <c r="G50" s="98">
        <v>110.43691097868758</v>
      </c>
      <c r="H50" s="98">
        <v>125.8138528192664</v>
      </c>
      <c r="I50" s="98">
        <v>85.950360730788788</v>
      </c>
      <c r="J50" s="98">
        <v>96.053239135205729</v>
      </c>
      <c r="K50" s="98">
        <v>96.731191786632095</v>
      </c>
      <c r="L50" s="98">
        <v>97.889850794547655</v>
      </c>
      <c r="M50" s="98">
        <v>78.597713090782122</v>
      </c>
      <c r="N50" s="98">
        <v>68.361890019107932</v>
      </c>
      <c r="O50" s="98">
        <v>55.427024621088265</v>
      </c>
      <c r="P50" s="98">
        <v>53.328093327519909</v>
      </c>
      <c r="Q50" s="98">
        <v>44.194449572073601</v>
      </c>
      <c r="R50" s="98">
        <v>37.531311379244244</v>
      </c>
      <c r="S50" s="98">
        <v>34.109924489216098</v>
      </c>
      <c r="T50" s="98">
        <v>34.447221813984008</v>
      </c>
      <c r="U50" s="98">
        <v>35.161536259963832</v>
      </c>
      <c r="V50" s="98">
        <v>38.487729230260754</v>
      </c>
      <c r="W50" s="98">
        <v>28.095059139642988</v>
      </c>
      <c r="X50" s="98">
        <v>35.154813062116062</v>
      </c>
      <c r="Y50" s="98">
        <v>35.801346801564641</v>
      </c>
      <c r="DA50" s="63" t="s">
        <v>2121</v>
      </c>
    </row>
    <row r="51" spans="1:105" ht="12" customHeight="1" x14ac:dyDescent="0.25">
      <c r="A51" s="97" t="s">
        <v>137</v>
      </c>
      <c r="B51" s="98">
        <v>9.5447845479511337E-2</v>
      </c>
      <c r="C51" s="98">
        <v>7.1082966113460461E-2</v>
      </c>
      <c r="D51" s="98">
        <v>0.13468291258399137</v>
      </c>
      <c r="E51" s="98">
        <v>0.18378975953462107</v>
      </c>
      <c r="F51" s="98">
        <v>0.19391666177431446</v>
      </c>
      <c r="G51" s="98">
        <v>0.13025143080464102</v>
      </c>
      <c r="H51" s="98">
        <v>0.15516859641346062</v>
      </c>
      <c r="I51" s="98">
        <v>8.8817569615149236E-2</v>
      </c>
      <c r="J51" s="98">
        <v>9.0945410433044688E-2</v>
      </c>
      <c r="K51" s="98">
        <v>0.11179913596955897</v>
      </c>
      <c r="L51" s="98">
        <v>0.12444220545230426</v>
      </c>
      <c r="M51" s="98">
        <v>0.10100700921795541</v>
      </c>
      <c r="N51" s="98">
        <v>9.658058089203915E-2</v>
      </c>
      <c r="O51" s="98">
        <v>7.6542978911758625E-2</v>
      </c>
      <c r="P51" s="98">
        <v>8.5780172480110439E-2</v>
      </c>
      <c r="Q51" s="98">
        <v>7.1408427926518248E-2</v>
      </c>
      <c r="R51" s="98">
        <v>6.1322920755719622E-2</v>
      </c>
      <c r="S51" s="98">
        <v>5.1435210783946091E-2</v>
      </c>
      <c r="T51" s="98">
        <v>5.1885686016035971E-2</v>
      </c>
      <c r="U51" s="98">
        <v>5.1006040036145915E-2</v>
      </c>
      <c r="V51" s="98">
        <v>6.4574169739292767E-2</v>
      </c>
      <c r="W51" s="98">
        <v>5.2863260357033134E-2</v>
      </c>
      <c r="X51" s="98">
        <v>6.7214037883897793E-2</v>
      </c>
      <c r="Y51" s="98">
        <v>6.7795598435344134E-2</v>
      </c>
      <c r="DA51" s="63" t="s">
        <v>2122</v>
      </c>
    </row>
    <row r="52" spans="1:105" ht="12" customHeight="1" x14ac:dyDescent="0.25">
      <c r="A52" s="100" t="s">
        <v>211</v>
      </c>
      <c r="B52" s="101">
        <v>9.5447845479511337E-2</v>
      </c>
      <c r="C52" s="101">
        <v>7.1082966113460461E-2</v>
      </c>
      <c r="D52" s="101">
        <v>0.13468291258399137</v>
      </c>
      <c r="E52" s="101">
        <v>0.18378975953462107</v>
      </c>
      <c r="F52" s="101">
        <v>0.19391666177431446</v>
      </c>
      <c r="G52" s="101">
        <v>0.13025143080464102</v>
      </c>
      <c r="H52" s="101">
        <v>0.15516859641346062</v>
      </c>
      <c r="I52" s="101">
        <v>8.8817569615149236E-2</v>
      </c>
      <c r="J52" s="101">
        <v>9.0945410433044688E-2</v>
      </c>
      <c r="K52" s="101">
        <v>0.11179913596955897</v>
      </c>
      <c r="L52" s="101">
        <v>0.12444220545230426</v>
      </c>
      <c r="M52" s="101">
        <v>0.10100700921795541</v>
      </c>
      <c r="N52" s="101">
        <v>9.658058089203915E-2</v>
      </c>
      <c r="O52" s="101">
        <v>7.6542978911758625E-2</v>
      </c>
      <c r="P52" s="101">
        <v>8.5780172480110439E-2</v>
      </c>
      <c r="Q52" s="101">
        <v>7.1408427926518248E-2</v>
      </c>
      <c r="R52" s="101">
        <v>6.1322920755719622E-2</v>
      </c>
      <c r="S52" s="101">
        <v>5.1435210783946091E-2</v>
      </c>
      <c r="T52" s="101">
        <v>5.1885686016035971E-2</v>
      </c>
      <c r="U52" s="101">
        <v>5.1006040036145915E-2</v>
      </c>
      <c r="V52" s="101">
        <v>6.4574169739292767E-2</v>
      </c>
      <c r="W52" s="101">
        <v>5.2863260357033134E-2</v>
      </c>
      <c r="X52" s="101">
        <v>6.7214037883897793E-2</v>
      </c>
      <c r="Y52" s="101">
        <v>6.7795598435344134E-2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21.577622208111929</v>
      </c>
      <c r="C58" s="122">
        <v>22.152789100760746</v>
      </c>
      <c r="D58" s="122">
        <v>27.140540255698369</v>
      </c>
      <c r="E58" s="122">
        <v>20.460679619377043</v>
      </c>
      <c r="F58" s="122">
        <v>18.642366813561704</v>
      </c>
      <c r="G58" s="122">
        <v>19.525622922067651</v>
      </c>
      <c r="H58" s="122">
        <v>15.144274743110905</v>
      </c>
      <c r="I58" s="122">
        <v>12.656643986907698</v>
      </c>
      <c r="J58" s="122">
        <v>11.396720500600869</v>
      </c>
      <c r="K58" s="122">
        <v>11.935314885395327</v>
      </c>
      <c r="L58" s="122">
        <v>10.879767615665228</v>
      </c>
      <c r="M58" s="122">
        <v>9.7904759088961413</v>
      </c>
      <c r="N58" s="122">
        <v>8.7290861449384387</v>
      </c>
      <c r="O58" s="122">
        <v>7.6423799360545592</v>
      </c>
      <c r="P58" s="122">
        <v>7.0435628657247511</v>
      </c>
      <c r="Q58" s="122">
        <v>6.0531553517011858</v>
      </c>
      <c r="R58" s="122">
        <v>5.1745242407284691</v>
      </c>
      <c r="S58" s="122">
        <v>4.5743188739324561</v>
      </c>
      <c r="T58" s="122">
        <v>4.2711941242855875</v>
      </c>
      <c r="U58" s="122">
        <v>4.0250615161071162</v>
      </c>
      <c r="V58" s="122">
        <v>5.2319719596257857</v>
      </c>
      <c r="W58" s="122">
        <v>5.1560087609865812</v>
      </c>
      <c r="X58" s="122">
        <v>3.906965333106152</v>
      </c>
      <c r="Y58" s="122">
        <v>3.4925343541188036</v>
      </c>
      <c r="DA58" s="130" t="s">
        <v>2129</v>
      </c>
    </row>
    <row r="59" spans="1:105" ht="12" customHeight="1" x14ac:dyDescent="0.25">
      <c r="A59" s="97" t="s">
        <v>50</v>
      </c>
      <c r="B59" s="98">
        <v>21.577622208111929</v>
      </c>
      <c r="C59" s="98">
        <v>22.152789100760746</v>
      </c>
      <c r="D59" s="98">
        <v>27.140540255698369</v>
      </c>
      <c r="E59" s="98">
        <v>20.460679619377043</v>
      </c>
      <c r="F59" s="98">
        <v>18.642366813561704</v>
      </c>
      <c r="G59" s="98">
        <v>19.525622922067651</v>
      </c>
      <c r="H59" s="98">
        <v>15.144274743110905</v>
      </c>
      <c r="I59" s="98">
        <v>12.656643986907698</v>
      </c>
      <c r="J59" s="98">
        <v>11.396720500600869</v>
      </c>
      <c r="K59" s="98">
        <v>11.935314885395327</v>
      </c>
      <c r="L59" s="98">
        <v>10.879767615665228</v>
      </c>
      <c r="M59" s="98">
        <v>9.7904759088961413</v>
      </c>
      <c r="N59" s="98">
        <v>8.7290861449384387</v>
      </c>
      <c r="O59" s="98">
        <v>7.6423799360545592</v>
      </c>
      <c r="P59" s="98">
        <v>7.0435628657247511</v>
      </c>
      <c r="Q59" s="98">
        <v>6.0531553517011858</v>
      </c>
      <c r="R59" s="98">
        <v>5.1745242407284691</v>
      </c>
      <c r="S59" s="98">
        <v>4.5743188739324561</v>
      </c>
      <c r="T59" s="98">
        <v>4.2711941242855875</v>
      </c>
      <c r="U59" s="98">
        <v>4.0250615161071162</v>
      </c>
      <c r="V59" s="98">
        <v>5.2319719596257857</v>
      </c>
      <c r="W59" s="98">
        <v>5.1560087609865812</v>
      </c>
      <c r="X59" s="98">
        <v>3.906965333106152</v>
      </c>
      <c r="Y59" s="98">
        <v>3.4925343541188036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137.63574000000003</v>
      </c>
      <c r="C62" s="117">
        <f t="shared" si="21"/>
        <v>145.31022000000002</v>
      </c>
      <c r="D62" s="117">
        <f t="shared" si="21"/>
        <v>160.55820000000006</v>
      </c>
      <c r="E62" s="117">
        <f t="shared" si="21"/>
        <v>202.61637000000002</v>
      </c>
      <c r="F62" s="117">
        <f t="shared" si="21"/>
        <v>230.23439999999997</v>
      </c>
      <c r="G62" s="117">
        <f t="shared" si="21"/>
        <v>231.29468999999995</v>
      </c>
      <c r="H62" s="117">
        <f t="shared" si="21"/>
        <v>219.42954000000003</v>
      </c>
      <c r="I62" s="117">
        <f t="shared" si="21"/>
        <v>200.34432000000004</v>
      </c>
      <c r="J62" s="117">
        <f t="shared" si="21"/>
        <v>240.23141999999993</v>
      </c>
      <c r="K62" s="117">
        <f t="shared" si="21"/>
        <v>249.11765999999994</v>
      </c>
      <c r="L62" s="117">
        <f t="shared" si="21"/>
        <v>267.09210000000002</v>
      </c>
      <c r="M62" s="117">
        <f t="shared" si="21"/>
        <v>265.9813200000001</v>
      </c>
      <c r="N62" s="117">
        <f t="shared" si="21"/>
        <v>275.27148000000022</v>
      </c>
      <c r="O62" s="117">
        <f t="shared" si="21"/>
        <v>268.70778000000013</v>
      </c>
      <c r="P62" s="117">
        <f t="shared" si="21"/>
        <v>208.0188</v>
      </c>
      <c r="Q62" s="117">
        <f t="shared" si="21"/>
        <v>243.05886000000015</v>
      </c>
      <c r="R62" s="117">
        <f t="shared" ref="R62:V62" si="22">R63+R66+R68+R77</f>
        <v>270.02052000000003</v>
      </c>
      <c r="S62" s="117">
        <f t="shared" si="22"/>
        <v>279.63280620000006</v>
      </c>
      <c r="T62" s="117">
        <f t="shared" si="22"/>
        <v>260.58676643999991</v>
      </c>
      <c r="U62" s="117">
        <f t="shared" si="22"/>
        <v>248.40777060000011</v>
      </c>
      <c r="V62" s="117">
        <f t="shared" si="22"/>
        <v>248.04484848000016</v>
      </c>
      <c r="W62" s="117">
        <f t="shared" ref="W62:Y62" si="23">W63+W66+W68+W77</f>
        <v>264.12631740000029</v>
      </c>
      <c r="X62" s="117">
        <f t="shared" si="23"/>
        <v>235.47707964000011</v>
      </c>
      <c r="Y62" s="117">
        <f t="shared" si="23"/>
        <v>197.5106192399999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109.98862976856347</v>
      </c>
      <c r="C63" s="122">
        <f t="shared" si="24"/>
        <v>118.41171007185255</v>
      </c>
      <c r="D63" s="122">
        <f t="shared" si="24"/>
        <v>128.01627363111476</v>
      </c>
      <c r="E63" s="122">
        <f t="shared" si="24"/>
        <v>161.39842344773288</v>
      </c>
      <c r="F63" s="122">
        <f t="shared" si="24"/>
        <v>182.42675887585924</v>
      </c>
      <c r="G63" s="122">
        <f t="shared" si="24"/>
        <v>188.11845307996683</v>
      </c>
      <c r="H63" s="122">
        <f t="shared" si="24"/>
        <v>173.14443792494401</v>
      </c>
      <c r="I63" s="122">
        <f t="shared" si="24"/>
        <v>160.01705820115751</v>
      </c>
      <c r="J63" s="122">
        <f t="shared" si="24"/>
        <v>191.59452248370167</v>
      </c>
      <c r="K63" s="122">
        <f t="shared" si="24"/>
        <v>198.73193336381803</v>
      </c>
      <c r="L63" s="122">
        <f t="shared" si="24"/>
        <v>215.94150236917321</v>
      </c>
      <c r="M63" s="122">
        <f t="shared" si="24"/>
        <v>212.72253366184609</v>
      </c>
      <c r="N63" s="122">
        <f t="shared" si="24"/>
        <v>219.71405559437608</v>
      </c>
      <c r="O63" s="122">
        <f t="shared" si="24"/>
        <v>214.87281486360135</v>
      </c>
      <c r="P63" s="122">
        <f t="shared" si="24"/>
        <v>159.50004675114519</v>
      </c>
      <c r="Q63" s="122">
        <f t="shared" si="24"/>
        <v>192.2375325274169</v>
      </c>
      <c r="R63" s="122">
        <f t="shared" ref="R63:V63" si="25">SUM(R64:R65)</f>
        <v>216.37536402313924</v>
      </c>
      <c r="S63" s="122">
        <f t="shared" si="25"/>
        <v>224.17384889708273</v>
      </c>
      <c r="T63" s="122">
        <f t="shared" si="25"/>
        <v>206.64241287418329</v>
      </c>
      <c r="U63" s="122">
        <f t="shared" si="25"/>
        <v>196.89228858698303</v>
      </c>
      <c r="V63" s="122">
        <f t="shared" si="25"/>
        <v>194.09480793907056</v>
      </c>
      <c r="W63" s="122">
        <f t="shared" ref="W63:Y63" si="26">SUM(W64:W65)</f>
        <v>213.04070342295662</v>
      </c>
      <c r="X63" s="122">
        <f t="shared" si="26"/>
        <v>187.56980426020448</v>
      </c>
      <c r="Y63" s="122">
        <f t="shared" si="26"/>
        <v>157.87311635251325</v>
      </c>
      <c r="DA63" s="130" t="s">
        <v>2133</v>
      </c>
    </row>
    <row r="64" spans="1:105" ht="12" customHeight="1" x14ac:dyDescent="0.25">
      <c r="A64" s="97" t="s">
        <v>212</v>
      </c>
      <c r="B64" s="98">
        <v>109.98862976856347</v>
      </c>
      <c r="C64" s="98">
        <v>118.41171007185255</v>
      </c>
      <c r="D64" s="98">
        <v>128.01627363111476</v>
      </c>
      <c r="E64" s="98">
        <v>161.39842344773288</v>
      </c>
      <c r="F64" s="98">
        <v>182.42675887585924</v>
      </c>
      <c r="G64" s="98">
        <v>188.11845307996683</v>
      </c>
      <c r="H64" s="98">
        <v>173.14443792494401</v>
      </c>
      <c r="I64" s="98">
        <v>160.01705820115751</v>
      </c>
      <c r="J64" s="98">
        <v>191.59452248370167</v>
      </c>
      <c r="K64" s="98">
        <v>198.73193336381803</v>
      </c>
      <c r="L64" s="98">
        <v>215.94150236917321</v>
      </c>
      <c r="M64" s="98">
        <v>212.72253366184609</v>
      </c>
      <c r="N64" s="98">
        <v>219.71405559437608</v>
      </c>
      <c r="O64" s="98">
        <v>214.87281486360135</v>
      </c>
      <c r="P64" s="98">
        <v>159.50004675114519</v>
      </c>
      <c r="Q64" s="98">
        <v>192.2375325274169</v>
      </c>
      <c r="R64" s="98">
        <v>216.37536402313924</v>
      </c>
      <c r="S64" s="98">
        <v>224.17384889708273</v>
      </c>
      <c r="T64" s="98">
        <v>206.64241287418329</v>
      </c>
      <c r="U64" s="98">
        <v>196.89228858698303</v>
      </c>
      <c r="V64" s="98">
        <v>194.09480793907056</v>
      </c>
      <c r="W64" s="98">
        <v>213.04070342295662</v>
      </c>
      <c r="X64" s="98">
        <v>187.56980426020448</v>
      </c>
      <c r="Y64" s="98">
        <v>157.87311635251325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21.043623137731164</v>
      </c>
      <c r="C68" s="122">
        <v>19.626241212543015</v>
      </c>
      <c r="D68" s="122">
        <v>24.255151603517536</v>
      </c>
      <c r="E68" s="122">
        <v>30.01983063660337</v>
      </c>
      <c r="F68" s="122">
        <v>35.865532389491989</v>
      </c>
      <c r="G68" s="122">
        <v>31.615278811601645</v>
      </c>
      <c r="H68" s="122">
        <v>35.196978310738025</v>
      </c>
      <c r="I68" s="122">
        <v>30.166407329185741</v>
      </c>
      <c r="J68" s="122">
        <v>36.565590532456959</v>
      </c>
      <c r="K68" s="122">
        <v>39.967273099412104</v>
      </c>
      <c r="L68" s="122">
        <v>41.035886118624639</v>
      </c>
      <c r="M68" s="122">
        <v>42.575575649451494</v>
      </c>
      <c r="N68" s="122">
        <v>44.184194089011804</v>
      </c>
      <c r="O68" s="122">
        <v>42.652477701470119</v>
      </c>
      <c r="P68" s="122">
        <v>37.978608042628771</v>
      </c>
      <c r="Q68" s="122">
        <v>39.546977720855246</v>
      </c>
      <c r="R68" s="122">
        <v>42.153519776860804</v>
      </c>
      <c r="S68" s="122">
        <v>44.548629302917277</v>
      </c>
      <c r="T68" s="122">
        <v>43.648264465816617</v>
      </c>
      <c r="U68" s="122">
        <v>41.763562913017054</v>
      </c>
      <c r="V68" s="122">
        <v>40.871615840929557</v>
      </c>
      <c r="W68" s="122">
        <v>39.499505377043604</v>
      </c>
      <c r="X68" s="122">
        <v>38.567522979795626</v>
      </c>
      <c r="Y68" s="122">
        <v>31.505471287486635</v>
      </c>
      <c r="DA68" s="130" t="s">
        <v>2138</v>
      </c>
    </row>
    <row r="69" spans="1:105" ht="12" customHeight="1" x14ac:dyDescent="0.25">
      <c r="A69" s="97" t="s">
        <v>134</v>
      </c>
      <c r="B69" s="98">
        <v>21.025098517813927</v>
      </c>
      <c r="C69" s="98">
        <v>19.609743585290524</v>
      </c>
      <c r="D69" s="98">
        <v>24.231567113750785</v>
      </c>
      <c r="E69" s="98">
        <v>29.982916910267683</v>
      </c>
      <c r="F69" s="98">
        <v>35.816973313526987</v>
      </c>
      <c r="G69" s="98">
        <v>31.579030219520281</v>
      </c>
      <c r="H69" s="98">
        <v>35.155766246957739</v>
      </c>
      <c r="I69" s="98">
        <v>30.138865250131268</v>
      </c>
      <c r="J69" s="98">
        <v>36.530371437830127</v>
      </c>
      <c r="K69" s="98">
        <v>39.92177322980843</v>
      </c>
      <c r="L69" s="98">
        <v>40.98824735849886</v>
      </c>
      <c r="M69" s="98">
        <v>42.521601863591833</v>
      </c>
      <c r="N69" s="98">
        <v>44.120051732997069</v>
      </c>
      <c r="O69" s="98">
        <v>42.589854532441983</v>
      </c>
      <c r="P69" s="98">
        <v>37.921035972702732</v>
      </c>
      <c r="Q69" s="98">
        <v>39.4901141969153</v>
      </c>
      <c r="R69" s="98">
        <v>42.091280131396125</v>
      </c>
      <c r="S69" s="98">
        <v>44.481390672971997</v>
      </c>
      <c r="T69" s="98">
        <v>43.581626885344036</v>
      </c>
      <c r="U69" s="98">
        <v>41.70446788219499</v>
      </c>
      <c r="V69" s="98">
        <v>40.808752819721278</v>
      </c>
      <c r="W69" s="98">
        <v>39.430155708320783</v>
      </c>
      <c r="X69" s="98">
        <v>38.495403078179443</v>
      </c>
      <c r="Y69" s="98">
        <v>31.440054646339721</v>
      </c>
      <c r="DA69" s="63" t="s">
        <v>2139</v>
      </c>
    </row>
    <row r="70" spans="1:105" ht="12" customHeight="1" x14ac:dyDescent="0.25">
      <c r="A70" s="97" t="s">
        <v>133</v>
      </c>
      <c r="B70" s="98">
        <v>1.8524619917236505E-2</v>
      </c>
      <c r="C70" s="98">
        <v>1.6497627252489298E-2</v>
      </c>
      <c r="D70" s="98">
        <v>2.3584489766750278E-2</v>
      </c>
      <c r="E70" s="98">
        <v>3.6913726335685404E-2</v>
      </c>
      <c r="F70" s="98">
        <v>4.8559075965005069E-2</v>
      </c>
      <c r="G70" s="98">
        <v>3.6248592081362614E-2</v>
      </c>
      <c r="H70" s="98">
        <v>4.1212063780285739E-2</v>
      </c>
      <c r="I70" s="98">
        <v>2.7542079054472191E-2</v>
      </c>
      <c r="J70" s="98">
        <v>3.5219094626835361E-2</v>
      </c>
      <c r="K70" s="98">
        <v>4.5499869603671542E-2</v>
      </c>
      <c r="L70" s="98">
        <v>4.7638760125779799E-2</v>
      </c>
      <c r="M70" s="98">
        <v>5.397378585965857E-2</v>
      </c>
      <c r="N70" s="98">
        <v>6.4142356014733629E-2</v>
      </c>
      <c r="O70" s="98">
        <v>6.2623169028134626E-2</v>
      </c>
      <c r="P70" s="98">
        <v>5.7572069926039346E-2</v>
      </c>
      <c r="Q70" s="98">
        <v>5.6863523939946183E-2</v>
      </c>
      <c r="R70" s="98">
        <v>6.2239645464680221E-2</v>
      </c>
      <c r="S70" s="98">
        <v>6.7238629945282333E-2</v>
      </c>
      <c r="T70" s="98">
        <v>6.6637580472581198E-2</v>
      </c>
      <c r="U70" s="98">
        <v>5.9095030822065513E-2</v>
      </c>
      <c r="V70" s="98">
        <v>6.2863021208277095E-2</v>
      </c>
      <c r="W70" s="98">
        <v>6.9349668722823832E-2</v>
      </c>
      <c r="X70" s="98">
        <v>7.2119901616183826E-2</v>
      </c>
      <c r="Y70" s="98">
        <v>6.5416641146913243E-2</v>
      </c>
      <c r="DA70" s="63" t="s">
        <v>2140</v>
      </c>
    </row>
    <row r="71" spans="1:105" ht="12" customHeight="1" x14ac:dyDescent="0.25">
      <c r="A71" s="100" t="s">
        <v>212</v>
      </c>
      <c r="B71" s="101">
        <v>1.8524619917236505E-2</v>
      </c>
      <c r="C71" s="101">
        <v>1.6497627252489298E-2</v>
      </c>
      <c r="D71" s="101">
        <v>2.3584489766750278E-2</v>
      </c>
      <c r="E71" s="101">
        <v>3.6913726335685404E-2</v>
      </c>
      <c r="F71" s="101">
        <v>4.8559075965005069E-2</v>
      </c>
      <c r="G71" s="101">
        <v>3.6248592081362614E-2</v>
      </c>
      <c r="H71" s="101">
        <v>4.1212063780285739E-2</v>
      </c>
      <c r="I71" s="101">
        <v>2.7542079054472191E-2</v>
      </c>
      <c r="J71" s="101">
        <v>3.5219094626835361E-2</v>
      </c>
      <c r="K71" s="101">
        <v>4.5499869603671542E-2</v>
      </c>
      <c r="L71" s="101">
        <v>4.7638760125779799E-2</v>
      </c>
      <c r="M71" s="101">
        <v>5.397378585965857E-2</v>
      </c>
      <c r="N71" s="101">
        <v>6.4142356014733629E-2</v>
      </c>
      <c r="O71" s="101">
        <v>6.2623169028134626E-2</v>
      </c>
      <c r="P71" s="101">
        <v>5.7572069926039346E-2</v>
      </c>
      <c r="Q71" s="101">
        <v>5.6863523939946183E-2</v>
      </c>
      <c r="R71" s="101">
        <v>6.2239645464680221E-2</v>
      </c>
      <c r="S71" s="101">
        <v>6.7238629945282333E-2</v>
      </c>
      <c r="T71" s="101">
        <v>6.6637580472581198E-2</v>
      </c>
      <c r="U71" s="101">
        <v>5.9095030822065513E-2</v>
      </c>
      <c r="V71" s="101">
        <v>6.2863021208277095E-2</v>
      </c>
      <c r="W71" s="101">
        <v>6.9349668722823832E-2</v>
      </c>
      <c r="X71" s="101">
        <v>7.2119901616183826E-2</v>
      </c>
      <c r="Y71" s="101">
        <v>6.5416641146913243E-2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6.6034870937053878</v>
      </c>
      <c r="C77" s="122">
        <v>7.2722687156044499</v>
      </c>
      <c r="D77" s="122">
        <v>8.2867747653677597</v>
      </c>
      <c r="E77" s="122">
        <v>11.19811591566377</v>
      </c>
      <c r="F77" s="122">
        <v>11.942108734648748</v>
      </c>
      <c r="G77" s="122">
        <v>11.560958108431478</v>
      </c>
      <c r="H77" s="122">
        <v>11.08812376431799</v>
      </c>
      <c r="I77" s="122">
        <v>10.160854469656798</v>
      </c>
      <c r="J77" s="122">
        <v>12.071306983841316</v>
      </c>
      <c r="K77" s="122">
        <v>10.418453536769821</v>
      </c>
      <c r="L77" s="122">
        <v>10.114711512202195</v>
      </c>
      <c r="M77" s="122">
        <v>10.683210688702482</v>
      </c>
      <c r="N77" s="122">
        <v>11.373230316612384</v>
      </c>
      <c r="O77" s="122">
        <v>11.182487434928623</v>
      </c>
      <c r="P77" s="122">
        <v>10.540145206226056</v>
      </c>
      <c r="Q77" s="122">
        <v>11.274349751728009</v>
      </c>
      <c r="R77" s="122">
        <v>11.491636200000007</v>
      </c>
      <c r="S77" s="122">
        <v>10.91032800000003</v>
      </c>
      <c r="T77" s="122">
        <v>10.296089100000014</v>
      </c>
      <c r="U77" s="122">
        <v>9.7519190999999985</v>
      </c>
      <c r="V77" s="122">
        <v>13.078424700000024</v>
      </c>
      <c r="W77" s="122">
        <v>11.586108600000056</v>
      </c>
      <c r="X77" s="122">
        <v>9.3397524000000089</v>
      </c>
      <c r="Y77" s="122">
        <v>8.1320316000000155</v>
      </c>
      <c r="DA77" s="130" t="s">
        <v>2147</v>
      </c>
    </row>
    <row r="78" spans="1:105" ht="12" customHeight="1" x14ac:dyDescent="0.25">
      <c r="A78" s="97" t="s">
        <v>189</v>
      </c>
      <c r="B78" s="98">
        <v>6.6034870937053878</v>
      </c>
      <c r="C78" s="98">
        <v>7.2722687156044499</v>
      </c>
      <c r="D78" s="98">
        <v>8.2867747653677597</v>
      </c>
      <c r="E78" s="98">
        <v>11.19811591566377</v>
      </c>
      <c r="F78" s="98">
        <v>11.942108734648748</v>
      </c>
      <c r="G78" s="98">
        <v>11.560958108431478</v>
      </c>
      <c r="H78" s="98">
        <v>11.08812376431799</v>
      </c>
      <c r="I78" s="98">
        <v>10.160854469656798</v>
      </c>
      <c r="J78" s="98">
        <v>12.071306983841316</v>
      </c>
      <c r="K78" s="98">
        <v>10.418453536769821</v>
      </c>
      <c r="L78" s="98">
        <v>10.114711512202195</v>
      </c>
      <c r="M78" s="98">
        <v>10.683210688702482</v>
      </c>
      <c r="N78" s="98">
        <v>11.373230316612384</v>
      </c>
      <c r="O78" s="98">
        <v>11.182487434928623</v>
      </c>
      <c r="P78" s="98">
        <v>10.540145206226056</v>
      </c>
      <c r="Q78" s="98">
        <v>11.274349751728009</v>
      </c>
      <c r="R78" s="98">
        <v>11.491636200000007</v>
      </c>
      <c r="S78" s="98">
        <v>10.91032800000003</v>
      </c>
      <c r="T78" s="98">
        <v>10.296089100000014</v>
      </c>
      <c r="U78" s="98">
        <v>9.7519190999999985</v>
      </c>
      <c r="V78" s="98">
        <v>13.078424700000024</v>
      </c>
      <c r="W78" s="98">
        <v>11.586108600000056</v>
      </c>
      <c r="X78" s="98">
        <v>9.3397524000000089</v>
      </c>
      <c r="Y78" s="98">
        <v>8.1320316000000155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29.884790564482216</v>
      </c>
      <c r="C81" s="117">
        <f t="shared" si="28"/>
        <v>29.926185974896178</v>
      </c>
      <c r="D81" s="117">
        <f t="shared" si="28"/>
        <v>37.170462145263933</v>
      </c>
      <c r="E81" s="117">
        <f t="shared" si="28"/>
        <v>28.582905779883056</v>
      </c>
      <c r="F81" s="117">
        <f t="shared" si="28"/>
        <v>26.203594928771246</v>
      </c>
      <c r="G81" s="117">
        <f t="shared" si="28"/>
        <v>31.530892529156198</v>
      </c>
      <c r="H81" s="117">
        <f t="shared" si="28"/>
        <v>28.092504491099263</v>
      </c>
      <c r="I81" s="117">
        <f t="shared" si="28"/>
        <v>29.290926245461979</v>
      </c>
      <c r="J81" s="117">
        <f t="shared" si="28"/>
        <v>28.372774018873638</v>
      </c>
      <c r="K81" s="117">
        <f t="shared" si="28"/>
        <v>30.321178020103513</v>
      </c>
      <c r="L81" s="117">
        <f t="shared" si="28"/>
        <v>29.50136112977539</v>
      </c>
      <c r="M81" s="117">
        <f t="shared" si="28"/>
        <v>31.138768854453385</v>
      </c>
      <c r="N81" s="117">
        <f t="shared" si="28"/>
        <v>30.139211476588208</v>
      </c>
      <c r="O81" s="117">
        <f t="shared" si="28"/>
        <v>28.543134314155289</v>
      </c>
      <c r="P81" s="117">
        <f t="shared" si="28"/>
        <v>27.286916593630437</v>
      </c>
      <c r="Q81" s="117">
        <f t="shared" si="28"/>
        <v>28.872046104019589</v>
      </c>
      <c r="R81" s="117">
        <f t="shared" ref="R81:V81" si="29">R82+R85+R87+R100</f>
        <v>27.068042801324239</v>
      </c>
      <c r="S81" s="117">
        <f t="shared" si="29"/>
        <v>25.799754754722596</v>
      </c>
      <c r="T81" s="117">
        <f t="shared" si="29"/>
        <v>23.780200079995026</v>
      </c>
      <c r="U81" s="117">
        <f t="shared" si="29"/>
        <v>22.484664891864632</v>
      </c>
      <c r="V81" s="117">
        <f t="shared" si="29"/>
        <v>25.977058796604798</v>
      </c>
      <c r="W81" s="117">
        <f t="shared" ref="W81:Y81" si="30">W82+W85+W87+W100</f>
        <v>24.842847561115256</v>
      </c>
      <c r="X81" s="117">
        <f t="shared" si="30"/>
        <v>19.815133683942392</v>
      </c>
      <c r="Y81" s="117">
        <f t="shared" si="30"/>
        <v>16.835482339982416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9.4748688956859297</v>
      </c>
      <c r="C87" s="122">
        <v>8.6974033105724011</v>
      </c>
      <c r="D87" s="122">
        <v>10.939618543734309</v>
      </c>
      <c r="E87" s="122">
        <v>9.3281471961982465</v>
      </c>
      <c r="F87" s="122">
        <v>8.3176673078017078</v>
      </c>
      <c r="G87" s="122">
        <v>8.7247125904252183</v>
      </c>
      <c r="H87" s="122">
        <v>7.0678409511328155</v>
      </c>
      <c r="I87" s="122">
        <v>7.2789053740866985</v>
      </c>
      <c r="J87" s="122">
        <v>7.798622173772678</v>
      </c>
      <c r="K87" s="122">
        <v>7.1492754555166949</v>
      </c>
      <c r="L87" s="122">
        <v>6.988007576619478</v>
      </c>
      <c r="M87" s="122">
        <v>8.3526624876714166</v>
      </c>
      <c r="N87" s="122">
        <v>7.0677300082151104</v>
      </c>
      <c r="O87" s="122">
        <v>5.3751659397178191</v>
      </c>
      <c r="P87" s="122">
        <v>3.9651205385348987</v>
      </c>
      <c r="Q87" s="122">
        <v>6.3696543027089216</v>
      </c>
      <c r="R87" s="122">
        <v>5.6216121903082694</v>
      </c>
      <c r="S87" s="122">
        <v>5.8149099368873278</v>
      </c>
      <c r="T87" s="122">
        <v>5.3878557992407199</v>
      </c>
      <c r="U87" s="122">
        <v>5.4593156217695809</v>
      </c>
      <c r="V87" s="122">
        <v>3.6671304325844671</v>
      </c>
      <c r="W87" s="122">
        <v>4.2004214964870723</v>
      </c>
      <c r="X87" s="122">
        <v>4.9212181086495619</v>
      </c>
      <c r="Y87" s="122">
        <v>4.5857660390708341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9.4666375811279497</v>
      </c>
      <c r="C92" s="101">
        <v>8.6902486544736881</v>
      </c>
      <c r="D92" s="101">
        <v>10.927260113193084</v>
      </c>
      <c r="E92" s="101">
        <v>9.3159260314856596</v>
      </c>
      <c r="F92" s="101">
        <v>8.3068798571219009</v>
      </c>
      <c r="G92" s="101">
        <v>8.7129857469151517</v>
      </c>
      <c r="H92" s="101">
        <v>7.0597292219889605</v>
      </c>
      <c r="I92" s="101">
        <v>7.2715777904117056</v>
      </c>
      <c r="J92" s="101">
        <v>7.7906324783861214</v>
      </c>
      <c r="K92" s="101">
        <v>7.1409059015243921</v>
      </c>
      <c r="L92" s="101">
        <v>6.9794191926812879</v>
      </c>
      <c r="M92" s="101">
        <v>8.3396969791129543</v>
      </c>
      <c r="N92" s="101">
        <v>7.0562158745821986</v>
      </c>
      <c r="O92" s="101">
        <v>5.3667918032912443</v>
      </c>
      <c r="P92" s="101">
        <v>3.9589528249529495</v>
      </c>
      <c r="Q92" s="101">
        <v>6.3586678017724436</v>
      </c>
      <c r="R92" s="101">
        <v>5.6126990784503938</v>
      </c>
      <c r="S92" s="101">
        <v>5.8053069257969954</v>
      </c>
      <c r="T92" s="101">
        <v>5.378892232403925</v>
      </c>
      <c r="U92" s="101">
        <v>5.449851917718898</v>
      </c>
      <c r="V92" s="101">
        <v>3.659980777285019</v>
      </c>
      <c r="W92" s="101">
        <v>4.1916865079942722</v>
      </c>
      <c r="X92" s="101">
        <v>4.9109446013239166</v>
      </c>
      <c r="Y92" s="101">
        <v>4.5758374954045138</v>
      </c>
      <c r="DA92" s="131" t="s">
        <v>2161</v>
      </c>
    </row>
    <row r="93" spans="1:105" ht="12" customHeight="1" x14ac:dyDescent="0.25">
      <c r="A93" s="107" t="s">
        <v>123</v>
      </c>
      <c r="B93" s="104">
        <v>8.2313145579803633E-3</v>
      </c>
      <c r="C93" s="104">
        <v>7.154656098712798E-3</v>
      </c>
      <c r="D93" s="104">
        <v>1.2358430541224623E-2</v>
      </c>
      <c r="E93" s="104">
        <v>1.222116471258745E-2</v>
      </c>
      <c r="F93" s="104">
        <v>1.0787450679806633E-2</v>
      </c>
      <c r="G93" s="104">
        <v>1.1726843510066275E-2</v>
      </c>
      <c r="H93" s="104">
        <v>8.1117291438548809E-3</v>
      </c>
      <c r="I93" s="104">
        <v>7.327583674992851E-3</v>
      </c>
      <c r="J93" s="104">
        <v>7.989695386556521E-3</v>
      </c>
      <c r="K93" s="104">
        <v>8.3695539923024417E-3</v>
      </c>
      <c r="L93" s="104">
        <v>8.5883839381898225E-3</v>
      </c>
      <c r="M93" s="104">
        <v>1.2965508558462987E-2</v>
      </c>
      <c r="N93" s="104">
        <v>1.1514133632912052E-2</v>
      </c>
      <c r="O93" s="104">
        <v>8.3741364265751076E-3</v>
      </c>
      <c r="P93" s="104">
        <v>6.1677135819492119E-3</v>
      </c>
      <c r="Q93" s="104">
        <v>1.0986500936477975E-2</v>
      </c>
      <c r="R93" s="104">
        <v>8.9131118578758758E-3</v>
      </c>
      <c r="S93" s="104">
        <v>9.6030110903323231E-3</v>
      </c>
      <c r="T93" s="104">
        <v>8.9635668367945981E-3</v>
      </c>
      <c r="U93" s="104">
        <v>9.4637040506826142E-3</v>
      </c>
      <c r="V93" s="104">
        <v>7.1496552994479972E-3</v>
      </c>
      <c r="W93" s="104">
        <v>8.7349884928002407E-3</v>
      </c>
      <c r="X93" s="104">
        <v>1.0273507325645305E-2</v>
      </c>
      <c r="Y93" s="104">
        <v>9.9285436663207449E-3</v>
      </c>
      <c r="DA93" s="132" t="s">
        <v>2162</v>
      </c>
    </row>
    <row r="94" spans="1:105" ht="12" customHeight="1" x14ac:dyDescent="0.25">
      <c r="A94" s="108" t="s">
        <v>50</v>
      </c>
      <c r="B94" s="98">
        <v>8.2313145579803633E-3</v>
      </c>
      <c r="C94" s="98">
        <v>7.154656098712798E-3</v>
      </c>
      <c r="D94" s="98">
        <v>1.2358430541224623E-2</v>
      </c>
      <c r="E94" s="98">
        <v>1.222116471258745E-2</v>
      </c>
      <c r="F94" s="98">
        <v>1.0787450679806633E-2</v>
      </c>
      <c r="G94" s="98">
        <v>1.1726843510066275E-2</v>
      </c>
      <c r="H94" s="98">
        <v>8.1117291438548809E-3</v>
      </c>
      <c r="I94" s="98">
        <v>7.327583674992851E-3</v>
      </c>
      <c r="J94" s="98">
        <v>7.989695386556521E-3</v>
      </c>
      <c r="K94" s="98">
        <v>8.3695539923024417E-3</v>
      </c>
      <c r="L94" s="98">
        <v>8.5883839381898225E-3</v>
      </c>
      <c r="M94" s="98">
        <v>1.2965508558462987E-2</v>
      </c>
      <c r="N94" s="98">
        <v>1.1514133632912052E-2</v>
      </c>
      <c r="O94" s="98">
        <v>8.3741364265751076E-3</v>
      </c>
      <c r="P94" s="98">
        <v>6.1677135819492119E-3</v>
      </c>
      <c r="Q94" s="98">
        <v>1.0986500936477975E-2</v>
      </c>
      <c r="R94" s="98">
        <v>8.9131118578758758E-3</v>
      </c>
      <c r="S94" s="98">
        <v>9.6030110903323231E-3</v>
      </c>
      <c r="T94" s="98">
        <v>8.9635668367945981E-3</v>
      </c>
      <c r="U94" s="98">
        <v>9.4637040506826142E-3</v>
      </c>
      <c r="V94" s="98">
        <v>7.1496552994479972E-3</v>
      </c>
      <c r="W94" s="98">
        <v>8.7349884928002407E-3</v>
      </c>
      <c r="X94" s="98">
        <v>1.0273507325645305E-2</v>
      </c>
      <c r="Y94" s="98">
        <v>9.9285436663207449E-3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20.409921668796287</v>
      </c>
      <c r="C100" s="122">
        <v>21.228782664323777</v>
      </c>
      <c r="D100" s="122">
        <v>26.230843601529624</v>
      </c>
      <c r="E100" s="122">
        <v>19.254758583684811</v>
      </c>
      <c r="F100" s="122">
        <v>17.885927620969536</v>
      </c>
      <c r="G100" s="122">
        <v>22.806179938730978</v>
      </c>
      <c r="H100" s="122">
        <v>21.024663539966447</v>
      </c>
      <c r="I100" s="122">
        <v>22.012020871375281</v>
      </c>
      <c r="J100" s="122">
        <v>20.57415184510096</v>
      </c>
      <c r="K100" s="122">
        <v>23.171902564586819</v>
      </c>
      <c r="L100" s="122">
        <v>22.513353553155913</v>
      </c>
      <c r="M100" s="122">
        <v>22.786106366781969</v>
      </c>
      <c r="N100" s="122">
        <v>23.071481468373097</v>
      </c>
      <c r="O100" s="122">
        <v>23.167968374437471</v>
      </c>
      <c r="P100" s="122">
        <v>23.32179605509554</v>
      </c>
      <c r="Q100" s="122">
        <v>22.502391801310665</v>
      </c>
      <c r="R100" s="122">
        <v>21.44643061101597</v>
      </c>
      <c r="S100" s="122">
        <v>19.984844817835267</v>
      </c>
      <c r="T100" s="122">
        <v>18.392344280754305</v>
      </c>
      <c r="U100" s="122">
        <v>17.025349270095052</v>
      </c>
      <c r="V100" s="122">
        <v>22.30992836402033</v>
      </c>
      <c r="W100" s="122">
        <v>20.642426064628186</v>
      </c>
      <c r="X100" s="122">
        <v>14.893915575292832</v>
      </c>
      <c r="Y100" s="122">
        <v>12.249716300911583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20.409921668796287</v>
      </c>
      <c r="C102" s="98">
        <v>21.228782664323777</v>
      </c>
      <c r="D102" s="98">
        <v>26.230843601529624</v>
      </c>
      <c r="E102" s="98">
        <v>19.254758583684811</v>
      </c>
      <c r="F102" s="98">
        <v>17.885927620969536</v>
      </c>
      <c r="G102" s="98">
        <v>22.806179938730978</v>
      </c>
      <c r="H102" s="98">
        <v>21.024663539966447</v>
      </c>
      <c r="I102" s="98">
        <v>22.012020871375281</v>
      </c>
      <c r="J102" s="98">
        <v>20.57415184510096</v>
      </c>
      <c r="K102" s="98">
        <v>23.171902564586819</v>
      </c>
      <c r="L102" s="98">
        <v>22.513353553155913</v>
      </c>
      <c r="M102" s="98">
        <v>22.786106366781969</v>
      </c>
      <c r="N102" s="98">
        <v>23.071481468373097</v>
      </c>
      <c r="O102" s="98">
        <v>23.167968374437471</v>
      </c>
      <c r="P102" s="98">
        <v>23.32179605509554</v>
      </c>
      <c r="Q102" s="98">
        <v>22.502391801310665</v>
      </c>
      <c r="R102" s="98">
        <v>21.44643061101597</v>
      </c>
      <c r="S102" s="98">
        <v>19.984844817835267</v>
      </c>
      <c r="T102" s="98">
        <v>18.392344280754305</v>
      </c>
      <c r="U102" s="98">
        <v>17.025349270095052</v>
      </c>
      <c r="V102" s="98">
        <v>22.30992836402033</v>
      </c>
      <c r="W102" s="98">
        <v>20.642426064628186</v>
      </c>
      <c r="X102" s="98">
        <v>14.893915575292832</v>
      </c>
      <c r="Y102" s="98">
        <v>12.249716300911583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9.3025580397570327</v>
      </c>
      <c r="C124" s="117">
        <f t="shared" si="42"/>
        <v>9.5640572240184625</v>
      </c>
      <c r="D124" s="117">
        <f t="shared" si="42"/>
        <v>11.598183535191502</v>
      </c>
      <c r="E124" s="117">
        <f t="shared" si="42"/>
        <v>8.530997708959255</v>
      </c>
      <c r="F124" s="117">
        <f t="shared" si="42"/>
        <v>7.9389203102186094</v>
      </c>
      <c r="G124" s="117">
        <f t="shared" si="42"/>
        <v>9.169369601209878</v>
      </c>
      <c r="H124" s="117">
        <f t="shared" si="42"/>
        <v>7.6543756926951874</v>
      </c>
      <c r="I124" s="117">
        <f t="shared" si="42"/>
        <v>7.1730792239164849</v>
      </c>
      <c r="J124" s="117">
        <f t="shared" si="42"/>
        <v>6.6774590745883131</v>
      </c>
      <c r="K124" s="117">
        <f t="shared" si="42"/>
        <v>7.0742066082822754</v>
      </c>
      <c r="L124" s="117">
        <f t="shared" si="42"/>
        <v>6.4579189108242456</v>
      </c>
      <c r="M124" s="117">
        <f t="shared" si="42"/>
        <v>6.0510757923428056</v>
      </c>
      <c r="N124" s="117">
        <f t="shared" si="42"/>
        <v>5.6070696886290898</v>
      </c>
      <c r="O124" s="117">
        <f t="shared" si="42"/>
        <v>5.2442079092455387</v>
      </c>
      <c r="P124" s="117">
        <f t="shared" si="42"/>
        <v>5.1447882661073532</v>
      </c>
      <c r="Q124" s="117">
        <f t="shared" si="42"/>
        <v>4.8956724511022465</v>
      </c>
      <c r="R124" s="117">
        <f t="shared" ref="R124:V124" si="43">R125+R128+R130+R139</f>
        <v>4.7069165803322903</v>
      </c>
      <c r="S124" s="117">
        <f t="shared" si="43"/>
        <v>4.5258238933064252</v>
      </c>
      <c r="T124" s="117">
        <f t="shared" si="43"/>
        <v>4.2799410029619027</v>
      </c>
      <c r="U124" s="117">
        <f t="shared" si="43"/>
        <v>3.995333321552418</v>
      </c>
      <c r="V124" s="117">
        <f t="shared" si="43"/>
        <v>5.3155390275667784</v>
      </c>
      <c r="W124" s="117">
        <f t="shared" ref="W124:Y124" si="44">W125+W128+W130+W139</f>
        <v>5.0306242275090787</v>
      </c>
      <c r="X124" s="117">
        <f t="shared" si="44"/>
        <v>3.6089293891924297</v>
      </c>
      <c r="Y124" s="117">
        <f t="shared" si="44"/>
        <v>2.9956647945510184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9.3025580397570327</v>
      </c>
      <c r="C139" s="122">
        <v>9.5640572240184625</v>
      </c>
      <c r="D139" s="122">
        <v>11.598183535191502</v>
      </c>
      <c r="E139" s="122">
        <v>8.530997708959255</v>
      </c>
      <c r="F139" s="122">
        <v>7.9389203102186094</v>
      </c>
      <c r="G139" s="122">
        <v>9.169369601209878</v>
      </c>
      <c r="H139" s="122">
        <v>7.6543756926951874</v>
      </c>
      <c r="I139" s="122">
        <v>7.1730792239164849</v>
      </c>
      <c r="J139" s="122">
        <v>6.6774590745883131</v>
      </c>
      <c r="K139" s="122">
        <v>7.0742066082822754</v>
      </c>
      <c r="L139" s="122">
        <v>6.4579189108242456</v>
      </c>
      <c r="M139" s="122">
        <v>6.0510757923428056</v>
      </c>
      <c r="N139" s="122">
        <v>5.6070696886290898</v>
      </c>
      <c r="O139" s="122">
        <v>5.2442079092455387</v>
      </c>
      <c r="P139" s="122">
        <v>5.1447882661073532</v>
      </c>
      <c r="Q139" s="122">
        <v>4.8956724511022465</v>
      </c>
      <c r="R139" s="122">
        <v>4.7069165803322903</v>
      </c>
      <c r="S139" s="122">
        <v>4.5258238933064252</v>
      </c>
      <c r="T139" s="122">
        <v>4.2799410029619027</v>
      </c>
      <c r="U139" s="122">
        <v>3.995333321552418</v>
      </c>
      <c r="V139" s="122">
        <v>5.3155390275667784</v>
      </c>
      <c r="W139" s="122">
        <v>5.0306242275090787</v>
      </c>
      <c r="X139" s="122">
        <v>3.6089293891924297</v>
      </c>
      <c r="Y139" s="122">
        <v>2.9956647945510184</v>
      </c>
      <c r="DA139" s="130" t="s">
        <v>2206</v>
      </c>
    </row>
    <row r="140" spans="1:105" ht="12" customHeight="1" x14ac:dyDescent="0.25">
      <c r="A140" s="97" t="s">
        <v>50</v>
      </c>
      <c r="B140" s="98">
        <v>9.3025580397570327</v>
      </c>
      <c r="C140" s="98">
        <v>9.5640572240184625</v>
      </c>
      <c r="D140" s="98">
        <v>11.598183535191502</v>
      </c>
      <c r="E140" s="98">
        <v>8.530997708959255</v>
      </c>
      <c r="F140" s="98">
        <v>7.9389203102186094</v>
      </c>
      <c r="G140" s="98">
        <v>9.169369601209878</v>
      </c>
      <c r="H140" s="98">
        <v>7.6543756926951874</v>
      </c>
      <c r="I140" s="98">
        <v>7.1730792239164849</v>
      </c>
      <c r="J140" s="98">
        <v>6.6774590745883131</v>
      </c>
      <c r="K140" s="98">
        <v>7.0742066082822754</v>
      </c>
      <c r="L140" s="98">
        <v>6.4579189108242456</v>
      </c>
      <c r="M140" s="98">
        <v>6.0510757923428056</v>
      </c>
      <c r="N140" s="98">
        <v>5.6070696886290898</v>
      </c>
      <c r="O140" s="98">
        <v>5.2442079092455387</v>
      </c>
      <c r="P140" s="98">
        <v>5.1447882661073532</v>
      </c>
      <c r="Q140" s="98">
        <v>4.8956724511022465</v>
      </c>
      <c r="R140" s="98">
        <v>4.7069165803322903</v>
      </c>
      <c r="S140" s="98">
        <v>4.5258238933064252</v>
      </c>
      <c r="T140" s="98">
        <v>4.2799410029619027</v>
      </c>
      <c r="U140" s="98">
        <v>3.995333321552418</v>
      </c>
      <c r="V140" s="98">
        <v>5.3155390275667784</v>
      </c>
      <c r="W140" s="98">
        <v>5.0306242275090787</v>
      </c>
      <c r="X140" s="98">
        <v>3.6089293891924297</v>
      </c>
      <c r="Y140" s="98">
        <v>2.9956647945510184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0.51748438941724728</v>
      </c>
      <c r="C143" s="117">
        <f t="shared" si="49"/>
        <v>0.51219957856216214</v>
      </c>
      <c r="D143" s="117">
        <f t="shared" si="49"/>
        <v>0.70997933914747824</v>
      </c>
      <c r="E143" s="117">
        <f t="shared" si="49"/>
        <v>0.66009597617140492</v>
      </c>
      <c r="F143" s="117">
        <f t="shared" si="49"/>
        <v>0.74494779926461219</v>
      </c>
      <c r="G143" s="117">
        <f t="shared" si="49"/>
        <v>1.0798653665503901</v>
      </c>
      <c r="H143" s="117">
        <f t="shared" si="49"/>
        <v>1.1378960544440688</v>
      </c>
      <c r="I143" s="117">
        <f t="shared" si="49"/>
        <v>1.4192315751233555</v>
      </c>
      <c r="J143" s="117">
        <f t="shared" si="49"/>
        <v>1.7831856943223943</v>
      </c>
      <c r="K143" s="117">
        <f t="shared" si="49"/>
        <v>2.2450982909818165</v>
      </c>
      <c r="L143" s="117">
        <f t="shared" si="49"/>
        <v>2.5569444574449909</v>
      </c>
      <c r="M143" s="117">
        <f t="shared" si="49"/>
        <v>3.314491161714153</v>
      </c>
      <c r="N143" s="117">
        <f t="shared" si="49"/>
        <v>3.6586848624291268</v>
      </c>
      <c r="O143" s="117">
        <f t="shared" si="49"/>
        <v>3.9337963676978598</v>
      </c>
      <c r="P143" s="117">
        <f t="shared" si="49"/>
        <v>4.3715289145543927</v>
      </c>
      <c r="Q143" s="117">
        <f t="shared" si="49"/>
        <v>5.7508119621599381</v>
      </c>
      <c r="R143" s="117">
        <f t="shared" ref="R143:V143" si="50">R144+R146+R148+R157</f>
        <v>6.2375528254174935</v>
      </c>
      <c r="S143" s="117">
        <f t="shared" si="50"/>
        <v>7.0388325812289505</v>
      </c>
      <c r="T143" s="117">
        <f t="shared" si="50"/>
        <v>7.2307656812669689</v>
      </c>
      <c r="U143" s="117">
        <f t="shared" si="50"/>
        <v>7.419050606907561</v>
      </c>
      <c r="V143" s="117">
        <f t="shared" si="50"/>
        <v>8.5557110092334803</v>
      </c>
      <c r="W143" s="117">
        <f t="shared" ref="W143:Y143" si="51">W144+W146+W148+W157</f>
        <v>9.3495022925094347</v>
      </c>
      <c r="X143" s="117">
        <f t="shared" si="51"/>
        <v>8.6783459044097295</v>
      </c>
      <c r="Y143" s="117">
        <f t="shared" si="51"/>
        <v>8.2949909326049056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0.23743582983030734</v>
      </c>
      <c r="C148" s="122">
        <v>0.21911800091325118</v>
      </c>
      <c r="D148" s="122">
        <v>0.30969307425587483</v>
      </c>
      <c r="E148" s="122">
        <v>0.31218059186466757</v>
      </c>
      <c r="F148" s="122">
        <v>0.33508313557197494</v>
      </c>
      <c r="G148" s="122">
        <v>0.42981187316414238</v>
      </c>
      <c r="H148" s="122">
        <v>0.41611875882396121</v>
      </c>
      <c r="I148" s="122">
        <v>0.52306657355814645</v>
      </c>
      <c r="J148" s="122">
        <v>0.73089377750818196</v>
      </c>
      <c r="K148" s="122">
        <v>0.81043303891692886</v>
      </c>
      <c r="L148" s="122">
        <v>0.92863272589343104</v>
      </c>
      <c r="M148" s="122">
        <v>1.3592906060339918</v>
      </c>
      <c r="N148" s="122">
        <v>1.3412892237223391</v>
      </c>
      <c r="O148" s="122">
        <v>1.2124196283011119</v>
      </c>
      <c r="P148" s="122">
        <v>1.1042286658246905</v>
      </c>
      <c r="Q148" s="122">
        <v>2.1313224188529003</v>
      </c>
      <c r="R148" s="122">
        <v>2.2460162431128796</v>
      </c>
      <c r="S148" s="122">
        <v>2.7053618889132971</v>
      </c>
      <c r="T148" s="122">
        <v>2.7400950765311434</v>
      </c>
      <c r="U148" s="122">
        <v>2.8841902771128769</v>
      </c>
      <c r="V148" s="122">
        <v>2.0282196850581449</v>
      </c>
      <c r="W148" s="122">
        <v>2.6908848182573197</v>
      </c>
      <c r="X148" s="122">
        <v>3.474788915898436</v>
      </c>
      <c r="Y148" s="122">
        <v>3.6345455294225477</v>
      </c>
      <c r="DA148" s="130" t="s">
        <v>2214</v>
      </c>
    </row>
    <row r="149" spans="1:105" ht="12" customHeight="1" x14ac:dyDescent="0.25">
      <c r="A149" s="97" t="s">
        <v>124</v>
      </c>
      <c r="B149" s="98">
        <v>0.23723004696635783</v>
      </c>
      <c r="C149" s="98">
        <v>0.21893811991658918</v>
      </c>
      <c r="D149" s="98">
        <v>0.30943122378684013</v>
      </c>
      <c r="E149" s="98">
        <v>0.31187655646240448</v>
      </c>
      <c r="F149" s="98">
        <v>0.33508313557197494</v>
      </c>
      <c r="G149" s="98">
        <v>0.42981187316414238</v>
      </c>
      <c r="H149" s="98">
        <v>0.41611875882396121</v>
      </c>
      <c r="I149" s="98">
        <v>0.52284619102874619</v>
      </c>
      <c r="J149" s="98">
        <v>0.73039780717492098</v>
      </c>
      <c r="K149" s="98">
        <v>0.8095585281351404</v>
      </c>
      <c r="L149" s="98">
        <v>0.92741073364946214</v>
      </c>
      <c r="M149" s="98">
        <v>1.3569674940260961</v>
      </c>
      <c r="N149" s="98">
        <v>1.3388224880350064</v>
      </c>
      <c r="O149" s="98">
        <v>1.2103795802317698</v>
      </c>
      <c r="P149" s="98">
        <v>1.1026948620405763</v>
      </c>
      <c r="Q149" s="98">
        <v>2.128303759002796</v>
      </c>
      <c r="R149" s="98">
        <v>2.2432900549072481</v>
      </c>
      <c r="S149" s="98">
        <v>2.7022961688720017</v>
      </c>
      <c r="T149" s="98">
        <v>2.7369856997820303</v>
      </c>
      <c r="U149" s="98">
        <v>2.8813957424888228</v>
      </c>
      <c r="V149" s="98">
        <v>2.0261558211381305</v>
      </c>
      <c r="W149" s="98">
        <v>2.6880621960721407</v>
      </c>
      <c r="X149" s="98">
        <v>3.4711891369950667</v>
      </c>
      <c r="Y149" s="98">
        <v>3.6308735172945354</v>
      </c>
      <c r="DA149" s="63" t="s">
        <v>2215</v>
      </c>
    </row>
    <row r="150" spans="1:105" ht="12" customHeight="1" x14ac:dyDescent="0.25">
      <c r="A150" s="97" t="s">
        <v>123</v>
      </c>
      <c r="B150" s="98">
        <v>2.0578286394950905E-4</v>
      </c>
      <c r="C150" s="98">
        <v>1.7988099666199425E-4</v>
      </c>
      <c r="D150" s="98">
        <v>2.6185046903471032E-4</v>
      </c>
      <c r="E150" s="98">
        <v>3.0403540226309168E-4</v>
      </c>
      <c r="F150" s="98">
        <v>0</v>
      </c>
      <c r="G150" s="98">
        <v>0</v>
      </c>
      <c r="H150" s="98">
        <v>0</v>
      </c>
      <c r="I150" s="98">
        <v>2.2038252940024774E-4</v>
      </c>
      <c r="J150" s="98">
        <v>4.9597033326098585E-4</v>
      </c>
      <c r="K150" s="98">
        <v>8.7451078178842729E-4</v>
      </c>
      <c r="L150" s="98">
        <v>1.2219922439688981E-3</v>
      </c>
      <c r="M150" s="98">
        <v>2.3231120078956056E-3</v>
      </c>
      <c r="N150" s="98">
        <v>2.4667356873327678E-3</v>
      </c>
      <c r="O150" s="98">
        <v>2.0400480693421527E-3</v>
      </c>
      <c r="P150" s="98">
        <v>1.5338037841140897E-3</v>
      </c>
      <c r="Q150" s="98">
        <v>3.0186598501043935E-3</v>
      </c>
      <c r="R150" s="98">
        <v>2.7261882056316125E-3</v>
      </c>
      <c r="S150" s="98">
        <v>3.06572004129555E-3</v>
      </c>
      <c r="T150" s="98">
        <v>3.1093767491131305E-3</v>
      </c>
      <c r="U150" s="98">
        <v>2.7945346240539639E-3</v>
      </c>
      <c r="V150" s="98">
        <v>2.0638639200141846E-3</v>
      </c>
      <c r="W150" s="98">
        <v>2.8226221851791974E-3</v>
      </c>
      <c r="X150" s="98">
        <v>3.5997789033694006E-3</v>
      </c>
      <c r="Y150" s="98">
        <v>3.6720121280123014E-3</v>
      </c>
      <c r="DA150" s="63" t="s">
        <v>2216</v>
      </c>
    </row>
    <row r="151" spans="1:105" ht="12" customHeight="1" x14ac:dyDescent="0.25">
      <c r="A151" s="100" t="s">
        <v>50</v>
      </c>
      <c r="B151" s="101">
        <v>2.0578286394950905E-4</v>
      </c>
      <c r="C151" s="101">
        <v>1.7988099666199425E-4</v>
      </c>
      <c r="D151" s="101">
        <v>2.6185046903471032E-4</v>
      </c>
      <c r="E151" s="101">
        <v>3.0403540226309168E-4</v>
      </c>
      <c r="F151" s="101">
        <v>0</v>
      </c>
      <c r="G151" s="101">
        <v>0</v>
      </c>
      <c r="H151" s="101">
        <v>0</v>
      </c>
      <c r="I151" s="101">
        <v>2.2038252940024774E-4</v>
      </c>
      <c r="J151" s="101">
        <v>4.9597033326098585E-4</v>
      </c>
      <c r="K151" s="101">
        <v>8.7451078178842729E-4</v>
      </c>
      <c r="L151" s="101">
        <v>1.2219922439688981E-3</v>
      </c>
      <c r="M151" s="101">
        <v>2.3231120078956056E-3</v>
      </c>
      <c r="N151" s="101">
        <v>2.4667356873327678E-3</v>
      </c>
      <c r="O151" s="101">
        <v>2.0400480693421527E-3</v>
      </c>
      <c r="P151" s="101">
        <v>1.5338037841140897E-3</v>
      </c>
      <c r="Q151" s="101">
        <v>3.0186598501043935E-3</v>
      </c>
      <c r="R151" s="101">
        <v>2.7261882056316125E-3</v>
      </c>
      <c r="S151" s="101">
        <v>3.06572004129555E-3</v>
      </c>
      <c r="T151" s="101">
        <v>3.1093767491131305E-3</v>
      </c>
      <c r="U151" s="101">
        <v>2.7945346240539639E-3</v>
      </c>
      <c r="V151" s="101">
        <v>2.0638639200141846E-3</v>
      </c>
      <c r="W151" s="101">
        <v>2.8226221851791974E-3</v>
      </c>
      <c r="X151" s="101">
        <v>3.5997789033694006E-3</v>
      </c>
      <c r="Y151" s="101">
        <v>3.6720121280123014E-3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0.28004855958693992</v>
      </c>
      <c r="C157" s="122">
        <v>0.29308157764891096</v>
      </c>
      <c r="D157" s="122">
        <v>0.4002862648916034</v>
      </c>
      <c r="E157" s="122">
        <v>0.3479153843067373</v>
      </c>
      <c r="F157" s="122">
        <v>0.40986466369263724</v>
      </c>
      <c r="G157" s="122">
        <v>0.65005349338624774</v>
      </c>
      <c r="H157" s="122">
        <v>0.72177729562010762</v>
      </c>
      <c r="I157" s="122">
        <v>0.89616500156520906</v>
      </c>
      <c r="J157" s="122">
        <v>1.0522919168142124</v>
      </c>
      <c r="K157" s="122">
        <v>1.4346652520648875</v>
      </c>
      <c r="L157" s="122">
        <v>1.6283117315515601</v>
      </c>
      <c r="M157" s="122">
        <v>1.9552005556801613</v>
      </c>
      <c r="N157" s="122">
        <v>2.3173956387067878</v>
      </c>
      <c r="O157" s="122">
        <v>2.7213767393967476</v>
      </c>
      <c r="P157" s="122">
        <v>3.2673002487297027</v>
      </c>
      <c r="Q157" s="122">
        <v>3.6194895433070382</v>
      </c>
      <c r="R157" s="122">
        <v>3.9915365823046138</v>
      </c>
      <c r="S157" s="122">
        <v>4.3334706923156538</v>
      </c>
      <c r="T157" s="122">
        <v>4.4906706047358256</v>
      </c>
      <c r="U157" s="122">
        <v>4.5348603297946841</v>
      </c>
      <c r="V157" s="122">
        <v>6.5274913241753358</v>
      </c>
      <c r="W157" s="122">
        <v>6.6586174742521154</v>
      </c>
      <c r="X157" s="122">
        <v>5.2035569885112931</v>
      </c>
      <c r="Y157" s="122">
        <v>4.6604454031823579</v>
      </c>
      <c r="DA157" s="130" t="s">
        <v>2223</v>
      </c>
    </row>
    <row r="158" spans="1:105" ht="12" customHeight="1" x14ac:dyDescent="0.25">
      <c r="A158" s="97" t="s">
        <v>50</v>
      </c>
      <c r="B158" s="98">
        <v>0.28004855958693992</v>
      </c>
      <c r="C158" s="98">
        <v>0.29308157764891096</v>
      </c>
      <c r="D158" s="98">
        <v>0.4002862648916034</v>
      </c>
      <c r="E158" s="98">
        <v>0.3479153843067373</v>
      </c>
      <c r="F158" s="98">
        <v>0.40986466369263724</v>
      </c>
      <c r="G158" s="98">
        <v>0.65005349338624774</v>
      </c>
      <c r="H158" s="98">
        <v>0.72177729562010762</v>
      </c>
      <c r="I158" s="98">
        <v>0.89616500156520906</v>
      </c>
      <c r="J158" s="98">
        <v>1.0522919168142124</v>
      </c>
      <c r="K158" s="98">
        <v>1.4346652520648875</v>
      </c>
      <c r="L158" s="98">
        <v>1.6283117315515601</v>
      </c>
      <c r="M158" s="98">
        <v>1.9552005556801613</v>
      </c>
      <c r="N158" s="98">
        <v>2.3173956387067878</v>
      </c>
      <c r="O158" s="98">
        <v>2.7213767393967476</v>
      </c>
      <c r="P158" s="98">
        <v>3.2673002487297027</v>
      </c>
      <c r="Q158" s="98">
        <v>3.6194895433070382</v>
      </c>
      <c r="R158" s="98">
        <v>3.9915365823046138</v>
      </c>
      <c r="S158" s="98">
        <v>4.3334706923156538</v>
      </c>
      <c r="T158" s="98">
        <v>4.4906706047358256</v>
      </c>
      <c r="U158" s="98">
        <v>4.5348603297946841</v>
      </c>
      <c r="V158" s="98">
        <v>6.5274913241753358</v>
      </c>
      <c r="W158" s="98">
        <v>6.6586174742521154</v>
      </c>
      <c r="X158" s="98">
        <v>5.2035569885112931</v>
      </c>
      <c r="Y158" s="98">
        <v>4.6604454031823579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1.8969465339436731</v>
      </c>
      <c r="C161" s="117">
        <f t="shared" si="54"/>
        <v>1.9202032345792559</v>
      </c>
      <c r="D161" s="117">
        <f t="shared" si="54"/>
        <v>2.6743788762299348</v>
      </c>
      <c r="E161" s="117">
        <f t="shared" si="54"/>
        <v>2.3006936588588154</v>
      </c>
      <c r="F161" s="117">
        <f t="shared" si="54"/>
        <v>2.1680787775681978</v>
      </c>
      <c r="G161" s="117">
        <f t="shared" si="54"/>
        <v>2.325503187573144</v>
      </c>
      <c r="H161" s="117">
        <f t="shared" si="54"/>
        <v>1.908150799633423</v>
      </c>
      <c r="I161" s="117">
        <f t="shared" si="54"/>
        <v>1.8451502758287563</v>
      </c>
      <c r="J161" s="117">
        <f t="shared" si="54"/>
        <v>1.9530716824531369</v>
      </c>
      <c r="K161" s="117">
        <f t="shared" si="54"/>
        <v>1.97217869345421</v>
      </c>
      <c r="L161" s="117">
        <f t="shared" si="54"/>
        <v>1.779357874562947</v>
      </c>
      <c r="M161" s="117">
        <f t="shared" si="54"/>
        <v>1.7737777014338927</v>
      </c>
      <c r="N161" s="117">
        <f t="shared" si="54"/>
        <v>1.6209190240018738</v>
      </c>
      <c r="O161" s="117">
        <f t="shared" si="54"/>
        <v>1.4729174583014266</v>
      </c>
      <c r="P161" s="117">
        <f t="shared" si="54"/>
        <v>1.421090998299384</v>
      </c>
      <c r="Q161" s="117">
        <f t="shared" si="54"/>
        <v>1.5992057081078173</v>
      </c>
      <c r="R161" s="117">
        <f t="shared" ref="R161:V161" si="55">R162+R164+R166+R175</f>
        <v>1.5136453454440146</v>
      </c>
      <c r="S161" s="117">
        <f t="shared" si="55"/>
        <v>1.6602151334090998</v>
      </c>
      <c r="T161" s="117">
        <f t="shared" si="55"/>
        <v>1.7188276825033961</v>
      </c>
      <c r="U161" s="117">
        <f t="shared" si="55"/>
        <v>2.0013116031875562</v>
      </c>
      <c r="V161" s="117">
        <f t="shared" si="55"/>
        <v>2.5454018576752073</v>
      </c>
      <c r="W161" s="117">
        <f t="shared" ref="W161:Y161" si="56">W162+W164+W166+W175</f>
        <v>3.1280452388101843</v>
      </c>
      <c r="X161" s="117">
        <f t="shared" si="56"/>
        <v>3.2391011091226893</v>
      </c>
      <c r="Y161" s="117">
        <f t="shared" si="56"/>
        <v>4.3374534437459236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0.87046335503941308</v>
      </c>
      <c r="C166" s="122">
        <v>0.82192231709879304</v>
      </c>
      <c r="D166" s="122">
        <v>1.1671010649595754</v>
      </c>
      <c r="E166" s="122">
        <v>1.0953153984876494</v>
      </c>
      <c r="F166" s="122">
        <v>1.0158428123862742</v>
      </c>
      <c r="G166" s="122">
        <v>1.0167353121439162</v>
      </c>
      <c r="H166" s="122">
        <v>0.7897582347776374</v>
      </c>
      <c r="I166" s="122">
        <v>0.76434024510062626</v>
      </c>
      <c r="J166" s="122">
        <v>0.86737662492530743</v>
      </c>
      <c r="K166" s="122">
        <v>0.75916949035569259</v>
      </c>
      <c r="L166" s="122">
        <v>0.67242770137951557</v>
      </c>
      <c r="M166" s="122">
        <v>0.74900227698350064</v>
      </c>
      <c r="N166" s="122">
        <v>0.62177310383702267</v>
      </c>
      <c r="O166" s="122">
        <v>0.47981762935767697</v>
      </c>
      <c r="P166" s="122">
        <v>0.37567392435459557</v>
      </c>
      <c r="Q166" s="122">
        <v>0.59772280913696252</v>
      </c>
      <c r="R166" s="122">
        <v>0.54001010772657743</v>
      </c>
      <c r="S166" s="122">
        <v>0.63644793403449806</v>
      </c>
      <c r="T166" s="122">
        <v>0.64780592169467088</v>
      </c>
      <c r="U166" s="122">
        <v>0.75135477456624356</v>
      </c>
      <c r="V166" s="122">
        <v>0.57061443679666801</v>
      </c>
      <c r="W166" s="122">
        <v>0.88639172523087439</v>
      </c>
      <c r="X166" s="122">
        <v>1.315430782701688</v>
      </c>
      <c r="Y166" s="122">
        <v>2.0136378671423927</v>
      </c>
      <c r="DA166" s="130" t="s">
        <v>2231</v>
      </c>
    </row>
    <row r="167" spans="1:105" ht="12" customHeight="1" x14ac:dyDescent="0.25">
      <c r="A167" s="97" t="s">
        <v>124</v>
      </c>
      <c r="B167" s="98">
        <v>0.86964022358361504</v>
      </c>
      <c r="C167" s="98">
        <v>0.82138267410880705</v>
      </c>
      <c r="D167" s="98">
        <v>1.1655623107208017</v>
      </c>
      <c r="E167" s="98">
        <v>1.0938327815089017</v>
      </c>
      <c r="F167" s="98">
        <v>1.0143045099034582</v>
      </c>
      <c r="G167" s="98">
        <v>1.0155576255997238</v>
      </c>
      <c r="H167" s="98">
        <v>0.78897315481674912</v>
      </c>
      <c r="I167" s="98">
        <v>0.76366721495815826</v>
      </c>
      <c r="J167" s="98">
        <v>0.86661732183253992</v>
      </c>
      <c r="K167" s="98">
        <v>0.75916949035569259</v>
      </c>
      <c r="L167" s="98">
        <v>0.67242770137951557</v>
      </c>
      <c r="M167" s="98">
        <v>0.74900227698350064</v>
      </c>
      <c r="N167" s="98">
        <v>0.62177310383702267</v>
      </c>
      <c r="O167" s="98">
        <v>0.47981762935767697</v>
      </c>
      <c r="P167" s="98">
        <v>0.37567392435459557</v>
      </c>
      <c r="Q167" s="98">
        <v>0.59772280913696252</v>
      </c>
      <c r="R167" s="98">
        <v>0.54001010772657743</v>
      </c>
      <c r="S167" s="98">
        <v>0.63606332431143364</v>
      </c>
      <c r="T167" s="98">
        <v>0.64743384549240812</v>
      </c>
      <c r="U167" s="98">
        <v>0.75062649271482162</v>
      </c>
      <c r="V167" s="98">
        <v>0.57003757461042037</v>
      </c>
      <c r="W167" s="98">
        <v>0.88560278561673433</v>
      </c>
      <c r="X167" s="98">
        <v>1.3140072667888503</v>
      </c>
      <c r="Y167" s="98">
        <v>2.0100008334283146</v>
      </c>
      <c r="DA167" s="63" t="s">
        <v>2232</v>
      </c>
    </row>
    <row r="168" spans="1:105" ht="12" customHeight="1" x14ac:dyDescent="0.25">
      <c r="A168" s="97" t="s">
        <v>123</v>
      </c>
      <c r="B168" s="98">
        <v>8.231314557980362E-4</v>
      </c>
      <c r="C168" s="98">
        <v>5.3964298998598263E-4</v>
      </c>
      <c r="D168" s="98">
        <v>1.538754238773777E-3</v>
      </c>
      <c r="E168" s="98">
        <v>1.4826169787475663E-3</v>
      </c>
      <c r="F168" s="98">
        <v>1.5383024828158442E-3</v>
      </c>
      <c r="G168" s="98">
        <v>1.1776865441923167E-3</v>
      </c>
      <c r="H168" s="98">
        <v>7.8507996088827004E-4</v>
      </c>
      <c r="I168" s="98">
        <v>6.7303014246795575E-4</v>
      </c>
      <c r="J168" s="98">
        <v>7.5930309276748111E-4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3.846097230644744E-4</v>
      </c>
      <c r="T168" s="98">
        <v>3.7207620226271715E-4</v>
      </c>
      <c r="U168" s="98">
        <v>7.2828185142198478E-4</v>
      </c>
      <c r="V168" s="98">
        <v>5.768621862476276E-4</v>
      </c>
      <c r="W168" s="98">
        <v>7.8893961414003375E-4</v>
      </c>
      <c r="X168" s="98">
        <v>1.4235159128377535E-3</v>
      </c>
      <c r="Y168" s="98">
        <v>3.6370337140779196E-3</v>
      </c>
      <c r="DA168" s="63" t="s">
        <v>2233</v>
      </c>
    </row>
    <row r="169" spans="1:105" ht="12" customHeight="1" x14ac:dyDescent="0.25">
      <c r="A169" s="100" t="s">
        <v>50</v>
      </c>
      <c r="B169" s="101">
        <v>8.231314557980362E-4</v>
      </c>
      <c r="C169" s="101">
        <v>5.3964298998598263E-4</v>
      </c>
      <c r="D169" s="101">
        <v>1.538754238773777E-3</v>
      </c>
      <c r="E169" s="101">
        <v>1.4826169787475663E-3</v>
      </c>
      <c r="F169" s="101">
        <v>1.5383024828158442E-3</v>
      </c>
      <c r="G169" s="101">
        <v>1.1776865441923167E-3</v>
      </c>
      <c r="H169" s="101">
        <v>7.8507996088827004E-4</v>
      </c>
      <c r="I169" s="101">
        <v>6.7303014246795575E-4</v>
      </c>
      <c r="J169" s="101">
        <v>7.5930309276748111E-4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3.846097230644744E-4</v>
      </c>
      <c r="T169" s="101">
        <v>3.7207620226271715E-4</v>
      </c>
      <c r="U169" s="101">
        <v>7.2828185142198478E-4</v>
      </c>
      <c r="V169" s="101">
        <v>5.768621862476276E-4</v>
      </c>
      <c r="W169" s="101">
        <v>7.8893961414003375E-4</v>
      </c>
      <c r="X169" s="101">
        <v>1.4235159128377535E-3</v>
      </c>
      <c r="Y169" s="101">
        <v>3.6370337140779196E-3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1.0264831789042599</v>
      </c>
      <c r="C175" s="122">
        <v>1.0982809174804629</v>
      </c>
      <c r="D175" s="122">
        <v>1.5072778112703593</v>
      </c>
      <c r="E175" s="122">
        <v>1.2053782603711662</v>
      </c>
      <c r="F175" s="122">
        <v>1.1522359651819234</v>
      </c>
      <c r="G175" s="122">
        <v>1.3087678754292278</v>
      </c>
      <c r="H175" s="122">
        <v>1.1183925648557855</v>
      </c>
      <c r="I175" s="122">
        <v>1.0808100307281301</v>
      </c>
      <c r="J175" s="122">
        <v>1.0856950575278295</v>
      </c>
      <c r="K175" s="122">
        <v>1.2130092030985176</v>
      </c>
      <c r="L175" s="122">
        <v>1.1069301731834313</v>
      </c>
      <c r="M175" s="122">
        <v>1.0247754244503922</v>
      </c>
      <c r="N175" s="122">
        <v>0.99914592016485115</v>
      </c>
      <c r="O175" s="122">
        <v>0.9930998289437496</v>
      </c>
      <c r="P175" s="122">
        <v>1.0454170739447886</v>
      </c>
      <c r="Q175" s="122">
        <v>1.0014828989708549</v>
      </c>
      <c r="R175" s="122">
        <v>0.97363523771743732</v>
      </c>
      <c r="S175" s="122">
        <v>1.0237671993746016</v>
      </c>
      <c r="T175" s="122">
        <v>1.0710217608087251</v>
      </c>
      <c r="U175" s="122">
        <v>1.2499568286213125</v>
      </c>
      <c r="V175" s="122">
        <v>1.9747874208785392</v>
      </c>
      <c r="W175" s="122">
        <v>2.2416535135793096</v>
      </c>
      <c r="X175" s="122">
        <v>1.9236703264210011</v>
      </c>
      <c r="Y175" s="122">
        <v>2.3238155766035309</v>
      </c>
      <c r="DA175" s="130" t="s">
        <v>2240</v>
      </c>
    </row>
    <row r="176" spans="1:105" ht="12" customHeight="1" x14ac:dyDescent="0.25">
      <c r="A176" s="97" t="s">
        <v>50</v>
      </c>
      <c r="B176" s="98">
        <v>1.0264831789042599</v>
      </c>
      <c r="C176" s="98">
        <v>1.0982809174804629</v>
      </c>
      <c r="D176" s="98">
        <v>1.5072778112703593</v>
      </c>
      <c r="E176" s="98">
        <v>1.2053782603711662</v>
      </c>
      <c r="F176" s="98">
        <v>1.1522359651819234</v>
      </c>
      <c r="G176" s="98">
        <v>1.3087678754292278</v>
      </c>
      <c r="H176" s="98">
        <v>1.1183925648557855</v>
      </c>
      <c r="I176" s="98">
        <v>1.0808100307281301</v>
      </c>
      <c r="J176" s="98">
        <v>1.0856950575278295</v>
      </c>
      <c r="K176" s="98">
        <v>1.2130092030985176</v>
      </c>
      <c r="L176" s="98">
        <v>1.1069301731834313</v>
      </c>
      <c r="M176" s="98">
        <v>1.0247754244503922</v>
      </c>
      <c r="N176" s="98">
        <v>0.99914592016485115</v>
      </c>
      <c r="O176" s="98">
        <v>0.9930998289437496</v>
      </c>
      <c r="P176" s="98">
        <v>1.0454170739447886</v>
      </c>
      <c r="Q176" s="98">
        <v>1.0014828989708549</v>
      </c>
      <c r="R176" s="98">
        <v>0.97363523771743732</v>
      </c>
      <c r="S176" s="98">
        <v>1.0237671993746016</v>
      </c>
      <c r="T176" s="98">
        <v>1.0710217608087251</v>
      </c>
      <c r="U176" s="98">
        <v>1.2499568286213125</v>
      </c>
      <c r="V176" s="98">
        <v>1.9747874208785392</v>
      </c>
      <c r="W176" s="98">
        <v>2.2416535135793096</v>
      </c>
      <c r="X176" s="98">
        <v>1.9236703264210011</v>
      </c>
      <c r="Y176" s="98">
        <v>2.3238155766035309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17016.340865763748</v>
      </c>
      <c r="C24" s="117">
        <f t="shared" si="7"/>
        <v>16508.524509773037</v>
      </c>
      <c r="D24" s="117">
        <f t="shared" si="7"/>
        <v>19155.038240729646</v>
      </c>
      <c r="E24" s="117">
        <f t="shared" si="7"/>
        <v>24086.899183933459</v>
      </c>
      <c r="F24" s="117">
        <f t="shared" si="7"/>
        <v>20442.79779822519</v>
      </c>
      <c r="G24" s="117">
        <f t="shared" si="7"/>
        <v>21678.770991872021</v>
      </c>
      <c r="H24" s="117">
        <f t="shared" si="7"/>
        <v>17218.274959868791</v>
      </c>
      <c r="I24" s="117">
        <f t="shared" si="7"/>
        <v>17998.353323489606</v>
      </c>
      <c r="J24" s="117">
        <f t="shared" si="7"/>
        <v>23615.526301516187</v>
      </c>
      <c r="K24" s="117">
        <f t="shared" si="7"/>
        <v>17304.998133525289</v>
      </c>
      <c r="L24" s="117">
        <f t="shared" si="7"/>
        <v>17390.007321720164</v>
      </c>
      <c r="M24" s="117">
        <f t="shared" si="7"/>
        <v>19312.169548283116</v>
      </c>
      <c r="N24" s="117">
        <f t="shared" si="7"/>
        <v>18299.048033871721</v>
      </c>
      <c r="O24" s="117">
        <f t="shared" si="7"/>
        <v>14356.620656844294</v>
      </c>
      <c r="P24" s="117">
        <f t="shared" si="7"/>
        <v>9594.5341957070505</v>
      </c>
      <c r="Q24" s="117">
        <f t="shared" si="7"/>
        <v>17396.352095301329</v>
      </c>
      <c r="R24" s="117">
        <f t="shared" ref="R24:V24" si="8">R25+R28+R30+R39</f>
        <v>16608.242748222769</v>
      </c>
      <c r="S24" s="117">
        <f t="shared" si="8"/>
        <v>16672.219373077056</v>
      </c>
      <c r="T24" s="117">
        <f t="shared" si="8"/>
        <v>14184.922691774544</v>
      </c>
      <c r="U24" s="117">
        <f t="shared" si="8"/>
        <v>14398.502815083371</v>
      </c>
      <c r="V24" s="117">
        <f t="shared" si="8"/>
        <v>10583.372354798827</v>
      </c>
      <c r="W24" s="117">
        <f t="shared" ref="W24:Y24" si="9">W25+W28+W30+W39</f>
        <v>14519.912546312709</v>
      </c>
      <c r="X24" s="117">
        <f t="shared" si="9"/>
        <v>13530.585106400495</v>
      </c>
      <c r="Y24" s="117">
        <f t="shared" si="9"/>
        <v>12690.811763115844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13961.988733234533</v>
      </c>
      <c r="C25" s="122">
        <f t="shared" si="10"/>
        <v>13486.154999552045</v>
      </c>
      <c r="D25" s="122">
        <f t="shared" si="10"/>
        <v>15911.453492992699</v>
      </c>
      <c r="E25" s="122">
        <f t="shared" si="10"/>
        <v>20506.820501271832</v>
      </c>
      <c r="F25" s="122">
        <f t="shared" si="10"/>
        <v>16883.548919158478</v>
      </c>
      <c r="G25" s="122">
        <f t="shared" si="10"/>
        <v>18274.066012785846</v>
      </c>
      <c r="H25" s="122">
        <f t="shared" si="10"/>
        <v>13782.561579080768</v>
      </c>
      <c r="I25" s="122">
        <f t="shared" si="10"/>
        <v>14754.411284497352</v>
      </c>
      <c r="J25" s="122">
        <f t="shared" si="10"/>
        <v>20168.195937095603</v>
      </c>
      <c r="K25" s="122">
        <f t="shared" si="10"/>
        <v>14075.919695834771</v>
      </c>
      <c r="L25" s="122">
        <f t="shared" si="10"/>
        <v>14323.585094738917</v>
      </c>
      <c r="M25" s="122">
        <f t="shared" si="10"/>
        <v>16162.007476952856</v>
      </c>
      <c r="N25" s="122">
        <f t="shared" si="10"/>
        <v>15247.986535617809</v>
      </c>
      <c r="O25" s="122">
        <f t="shared" si="10"/>
        <v>11359.15125650723</v>
      </c>
      <c r="P25" s="122">
        <f t="shared" si="10"/>
        <v>6656.4633699665246</v>
      </c>
      <c r="Q25" s="122">
        <f t="shared" si="10"/>
        <v>14367.574866073237</v>
      </c>
      <c r="R25" s="122">
        <f t="shared" ref="R25:V25" si="11">SUM(R26:R27)</f>
        <v>13719.549492078393</v>
      </c>
      <c r="S25" s="122">
        <f t="shared" si="11"/>
        <v>13750.607329091023</v>
      </c>
      <c r="T25" s="122">
        <f t="shared" si="11"/>
        <v>11365.834650868146</v>
      </c>
      <c r="U25" s="122">
        <f t="shared" si="11"/>
        <v>11657.070056897133</v>
      </c>
      <c r="V25" s="122">
        <f t="shared" si="11"/>
        <v>7773.8078486875438</v>
      </c>
      <c r="W25" s="122">
        <f t="shared" ref="W25:Y25" si="12">SUM(W26:W27)</f>
        <v>11715.363084816119</v>
      </c>
      <c r="X25" s="122">
        <f t="shared" si="12"/>
        <v>10939.97543845741</v>
      </c>
      <c r="Y25" s="122">
        <f t="shared" si="12"/>
        <v>10187.970947932808</v>
      </c>
      <c r="DA25" s="130" t="s">
        <v>2265</v>
      </c>
    </row>
    <row r="26" spans="1:105" ht="12" customHeight="1" x14ac:dyDescent="0.25">
      <c r="A26" s="97" t="s">
        <v>74</v>
      </c>
      <c r="B26" s="98">
        <v>13797.277359047919</v>
      </c>
      <c r="C26" s="98">
        <v>13329.834792147123</v>
      </c>
      <c r="D26" s="98">
        <v>15727.54234862146</v>
      </c>
      <c r="E26" s="98">
        <v>20269.274638919938</v>
      </c>
      <c r="F26" s="98">
        <v>16688.139835077738</v>
      </c>
      <c r="G26" s="98">
        <v>18069.814248381037</v>
      </c>
      <c r="H26" s="98">
        <v>13629.253943370783</v>
      </c>
      <c r="I26" s="98">
        <v>14594.51491222715</v>
      </c>
      <c r="J26" s="98">
        <v>19946.086447054549</v>
      </c>
      <c r="K26" s="98">
        <v>13920.016483221829</v>
      </c>
      <c r="L26" s="98">
        <v>14163.970989676396</v>
      </c>
      <c r="M26" s="98">
        <v>15980.143302886194</v>
      </c>
      <c r="N26" s="98">
        <v>15075.119144880178</v>
      </c>
      <c r="O26" s="98">
        <v>11227.634111641144</v>
      </c>
      <c r="P26" s="98">
        <v>6579.7465581092965</v>
      </c>
      <c r="Q26" s="98">
        <v>14199.153656646171</v>
      </c>
      <c r="R26" s="98">
        <v>13555.474398996777</v>
      </c>
      <c r="S26" s="98">
        <v>13582.806074027214</v>
      </c>
      <c r="T26" s="98">
        <v>11225.070252127067</v>
      </c>
      <c r="U26" s="98">
        <v>11512.285338703354</v>
      </c>
      <c r="V26" s="98">
        <v>7676.7203242286705</v>
      </c>
      <c r="W26" s="98">
        <v>11567.753168340512</v>
      </c>
      <c r="X26" s="98">
        <v>10800.072715520726</v>
      </c>
      <c r="Y26" s="98">
        <v>10055.997062449189</v>
      </c>
      <c r="DA26" s="63" t="s">
        <v>2266</v>
      </c>
    </row>
    <row r="27" spans="1:105" ht="12" customHeight="1" x14ac:dyDescent="0.25">
      <c r="A27" s="97" t="s">
        <v>53</v>
      </c>
      <c r="B27" s="98">
        <v>164.71137418661493</v>
      </c>
      <c r="C27" s="98">
        <v>156.3202074049224</v>
      </c>
      <c r="D27" s="98">
        <v>183.91114437123824</v>
      </c>
      <c r="E27" s="98">
        <v>237.5458623518924</v>
      </c>
      <c r="F27" s="98">
        <v>195.40908408073983</v>
      </c>
      <c r="G27" s="98">
        <v>204.25176440480928</v>
      </c>
      <c r="H27" s="98">
        <v>153.30763570998445</v>
      </c>
      <c r="I27" s="98">
        <v>159.89637227020043</v>
      </c>
      <c r="J27" s="98">
        <v>222.10949004105356</v>
      </c>
      <c r="K27" s="98">
        <v>155.90321261294315</v>
      </c>
      <c r="L27" s="98">
        <v>159.61410506252065</v>
      </c>
      <c r="M27" s="98">
        <v>181.86417406666217</v>
      </c>
      <c r="N27" s="98">
        <v>172.86739073762976</v>
      </c>
      <c r="O27" s="98">
        <v>131.51714486608503</v>
      </c>
      <c r="P27" s="98">
        <v>76.716811857228109</v>
      </c>
      <c r="Q27" s="98">
        <v>168.42120942706643</v>
      </c>
      <c r="R27" s="98">
        <v>164.07509308161534</v>
      </c>
      <c r="S27" s="98">
        <v>167.8012550638081</v>
      </c>
      <c r="T27" s="98">
        <v>140.76439874107945</v>
      </c>
      <c r="U27" s="98">
        <v>144.78471819377896</v>
      </c>
      <c r="V27" s="98">
        <v>97.087524458872863</v>
      </c>
      <c r="W27" s="98">
        <v>147.60991647560627</v>
      </c>
      <c r="X27" s="98">
        <v>139.9027229366832</v>
      </c>
      <c r="Y27" s="98">
        <v>131.97388548361906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8.4613451139813058</v>
      </c>
      <c r="C28" s="122">
        <f t="shared" si="13"/>
        <v>10.112624252301817</v>
      </c>
      <c r="D28" s="122">
        <f t="shared" si="13"/>
        <v>12.088637343849021</v>
      </c>
      <c r="E28" s="122">
        <f t="shared" si="13"/>
        <v>28.127562940651057</v>
      </c>
      <c r="F28" s="122">
        <f t="shared" si="13"/>
        <v>16.329907527518806</v>
      </c>
      <c r="G28" s="122">
        <f t="shared" si="13"/>
        <v>19.980723439529207</v>
      </c>
      <c r="H28" s="122">
        <f t="shared" si="13"/>
        <v>27.309653250819938</v>
      </c>
      <c r="I28" s="122">
        <f t="shared" si="13"/>
        <v>24.637487193332333</v>
      </c>
      <c r="J28" s="122">
        <f t="shared" si="13"/>
        <v>25.588553126549375</v>
      </c>
      <c r="K28" s="122">
        <f t="shared" si="13"/>
        <v>28.123876887034612</v>
      </c>
      <c r="L28" s="122">
        <f t="shared" si="13"/>
        <v>36.243991252791943</v>
      </c>
      <c r="M28" s="122">
        <f t="shared" si="13"/>
        <v>41.538577295717324</v>
      </c>
      <c r="N28" s="122">
        <f t="shared" si="13"/>
        <v>82.989165931940292</v>
      </c>
      <c r="O28" s="122">
        <f t="shared" si="13"/>
        <v>86.483675037870242</v>
      </c>
      <c r="P28" s="122">
        <f t="shared" si="13"/>
        <v>34.65566313653089</v>
      </c>
      <c r="Q28" s="122">
        <f t="shared" si="13"/>
        <v>108.05495135809312</v>
      </c>
      <c r="R28" s="122">
        <f t="shared" si="13"/>
        <v>69.669871543946712</v>
      </c>
      <c r="S28" s="122">
        <f t="shared" si="13"/>
        <v>125.97734487098067</v>
      </c>
      <c r="T28" s="122">
        <f t="shared" si="13"/>
        <v>97.054694424206119</v>
      </c>
      <c r="U28" s="122">
        <f t="shared" si="13"/>
        <v>138.3635643225127</v>
      </c>
      <c r="V28" s="122">
        <f t="shared" si="13"/>
        <v>63.645287737316721</v>
      </c>
      <c r="W28" s="122">
        <f t="shared" si="13"/>
        <v>108.85028559556804</v>
      </c>
      <c r="X28" s="122">
        <f t="shared" si="13"/>
        <v>117.98858683666062</v>
      </c>
      <c r="Y28" s="122">
        <f t="shared" si="13"/>
        <v>83.023286437335898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8.4613451139813058</v>
      </c>
      <c r="C29" s="98">
        <f>IF(RES_hhdet_fec!C29=0,0,RES_hhdet_fec!C29*1000*11630/RES_hhdet_num!C24)</f>
        <v>10.112624252301817</v>
      </c>
      <c r="D29" s="98">
        <f>IF(RES_hhdet_fec!D29=0,0,RES_hhdet_fec!D29*1000*11630/RES_hhdet_num!D24)</f>
        <v>12.088637343849021</v>
      </c>
      <c r="E29" s="98">
        <f>IF(RES_hhdet_fec!E29=0,0,RES_hhdet_fec!E29*1000*11630/RES_hhdet_num!E24)</f>
        <v>28.127562940651057</v>
      </c>
      <c r="F29" s="98">
        <f>IF(RES_hhdet_fec!F29=0,0,RES_hhdet_fec!F29*1000*11630/RES_hhdet_num!F24)</f>
        <v>16.329907527518806</v>
      </c>
      <c r="G29" s="98">
        <f>IF(RES_hhdet_fec!G29=0,0,RES_hhdet_fec!G29*1000*11630/RES_hhdet_num!G24)</f>
        <v>19.980723439529207</v>
      </c>
      <c r="H29" s="98">
        <f>IF(RES_hhdet_fec!H29=0,0,RES_hhdet_fec!H29*1000*11630/RES_hhdet_num!H24)</f>
        <v>27.309653250819938</v>
      </c>
      <c r="I29" s="98">
        <f>IF(RES_hhdet_fec!I29=0,0,RES_hhdet_fec!I29*1000*11630/RES_hhdet_num!I24)</f>
        <v>24.637487193332333</v>
      </c>
      <c r="J29" s="98">
        <f>IF(RES_hhdet_fec!J29=0,0,RES_hhdet_fec!J29*1000*11630/RES_hhdet_num!J24)</f>
        <v>25.588553126549375</v>
      </c>
      <c r="K29" s="98">
        <f>IF(RES_hhdet_fec!K29=0,0,RES_hhdet_fec!K29*1000*11630/RES_hhdet_num!K24)</f>
        <v>28.123876887034612</v>
      </c>
      <c r="L29" s="98">
        <f>IF(RES_hhdet_fec!L29=0,0,RES_hhdet_fec!L29*1000*11630/RES_hhdet_num!L24)</f>
        <v>36.243991252791943</v>
      </c>
      <c r="M29" s="98">
        <f>IF(RES_hhdet_fec!M29=0,0,RES_hhdet_fec!M29*1000*11630/RES_hhdet_num!M24)</f>
        <v>41.538577295717324</v>
      </c>
      <c r="N29" s="98">
        <f>IF(RES_hhdet_fec!N29=0,0,RES_hhdet_fec!N29*1000*11630/RES_hhdet_num!N24)</f>
        <v>82.989165931940292</v>
      </c>
      <c r="O29" s="98">
        <f>IF(RES_hhdet_fec!O29=0,0,RES_hhdet_fec!O29*1000*11630/RES_hhdet_num!O24)</f>
        <v>86.483675037870242</v>
      </c>
      <c r="P29" s="98">
        <f>IF(RES_hhdet_fec!P29=0,0,RES_hhdet_fec!P29*1000*11630/RES_hhdet_num!P24)</f>
        <v>34.65566313653089</v>
      </c>
      <c r="Q29" s="98">
        <f>IF(RES_hhdet_fec!Q29=0,0,RES_hhdet_fec!Q29*1000*11630/RES_hhdet_num!Q24)</f>
        <v>108.05495135809312</v>
      </c>
      <c r="R29" s="98">
        <f>IF(RES_hhdet_fec!R29=0,0,RES_hhdet_fec!R29*1000*11630/RES_hhdet_num!R24)</f>
        <v>69.669871543946712</v>
      </c>
      <c r="S29" s="98">
        <f>IF(RES_hhdet_fec!S29=0,0,RES_hhdet_fec!S29*1000*11630/RES_hhdet_num!S24)</f>
        <v>125.97734487098067</v>
      </c>
      <c r="T29" s="98">
        <f>IF(RES_hhdet_fec!T29=0,0,RES_hhdet_fec!T29*1000*11630/RES_hhdet_num!T24)</f>
        <v>97.054694424206119</v>
      </c>
      <c r="U29" s="98">
        <f>IF(RES_hhdet_fec!U29=0,0,RES_hhdet_fec!U29*1000*11630/RES_hhdet_num!U24)</f>
        <v>138.3635643225127</v>
      </c>
      <c r="V29" s="98">
        <f>IF(RES_hhdet_fec!V29=0,0,RES_hhdet_fec!V29*1000*11630/RES_hhdet_num!V24)</f>
        <v>63.645287737316721</v>
      </c>
      <c r="W29" s="98">
        <f>IF(RES_hhdet_fec!W29=0,0,RES_hhdet_fec!W29*1000*11630/RES_hhdet_num!W24)</f>
        <v>108.85028559556804</v>
      </c>
      <c r="X29" s="98">
        <f>IF(RES_hhdet_fec!X29=0,0,RES_hhdet_fec!X29*1000*11630/RES_hhdet_num!X24)</f>
        <v>117.98858683666062</v>
      </c>
      <c r="Y29" s="98">
        <f>IF(RES_hhdet_fec!Y29=0,0,RES_hhdet_fec!Y29*1000*11630/RES_hhdet_num!Y24)</f>
        <v>83.023286437335898</v>
      </c>
      <c r="DA29" s="63" t="s">
        <v>2269</v>
      </c>
    </row>
    <row r="30" spans="1:105" ht="12" customHeight="1" x14ac:dyDescent="0.25">
      <c r="A30" s="121" t="s">
        <v>55</v>
      </c>
      <c r="B30" s="122">
        <v>2256.7256071793322</v>
      </c>
      <c r="C30" s="122">
        <v>2144.082527192305</v>
      </c>
      <c r="D30" s="122">
        <v>2344.9671819726782</v>
      </c>
      <c r="E30" s="122">
        <v>2554.5871799890583</v>
      </c>
      <c r="F30" s="122">
        <v>2628.1090075264369</v>
      </c>
      <c r="G30" s="122">
        <v>2460.7362511276715</v>
      </c>
      <c r="H30" s="122">
        <v>2558.5864350305669</v>
      </c>
      <c r="I30" s="122">
        <v>2397.1271844471089</v>
      </c>
      <c r="J30" s="122">
        <v>2579.6793506658669</v>
      </c>
      <c r="K30" s="122">
        <v>2523.0653124792243</v>
      </c>
      <c r="L30" s="122">
        <v>2412.1458512670415</v>
      </c>
      <c r="M30" s="122">
        <v>2484.4602524765633</v>
      </c>
      <c r="N30" s="122">
        <v>2360.2924768359244</v>
      </c>
      <c r="O30" s="122">
        <v>2303.9570089859412</v>
      </c>
      <c r="P30" s="122">
        <v>2282.9976466265057</v>
      </c>
      <c r="Q30" s="122">
        <v>2307.5889794489622</v>
      </c>
      <c r="R30" s="122">
        <v>2222.0259305641989</v>
      </c>
      <c r="S30" s="122">
        <v>2210.1333613754596</v>
      </c>
      <c r="T30" s="122">
        <v>2154.9768141772811</v>
      </c>
      <c r="U30" s="122">
        <v>2061.9718973703016</v>
      </c>
      <c r="V30" s="122">
        <v>2029.442320247666</v>
      </c>
      <c r="W30" s="122">
        <v>1978.1700950449065</v>
      </c>
      <c r="X30" s="122">
        <v>1926.0922123311318</v>
      </c>
      <c r="Y30" s="122">
        <v>1913.6636517144666</v>
      </c>
      <c r="DA30" s="130" t="s">
        <v>2270</v>
      </c>
    </row>
    <row r="31" spans="1:105" ht="12" customHeight="1" x14ac:dyDescent="0.25">
      <c r="A31" s="97" t="s">
        <v>141</v>
      </c>
      <c r="B31" s="98">
        <v>2684.6534561141675</v>
      </c>
      <c r="C31" s="98">
        <v>2391.8172611016498</v>
      </c>
      <c r="D31" s="98">
        <v>3062.5797704839956</v>
      </c>
      <c r="E31" s="98">
        <v>2857.2318487703847</v>
      </c>
      <c r="F31" s="98">
        <v>2804.6784663955959</v>
      </c>
      <c r="G31" s="98">
        <v>3069.5268328089737</v>
      </c>
      <c r="H31" s="98">
        <v>2669.386344900543</v>
      </c>
      <c r="I31" s="98">
        <v>2757.9051547135505</v>
      </c>
      <c r="J31" s="98">
        <v>3054.6250157589448</v>
      </c>
      <c r="K31" s="98">
        <v>2803.4497621046494</v>
      </c>
      <c r="L31" s="98">
        <v>2700.4090766085064</v>
      </c>
      <c r="M31" s="98">
        <v>3299.8714101466471</v>
      </c>
      <c r="N31" s="98">
        <v>2944.486003079277</v>
      </c>
      <c r="O31" s="98">
        <v>2415.6198095119362</v>
      </c>
      <c r="P31" s="98">
        <v>1877.7789889612486</v>
      </c>
      <c r="Q31" s="98">
        <v>2919.6852781134457</v>
      </c>
      <c r="R31" s="98">
        <v>2452.6037007001105</v>
      </c>
      <c r="S31" s="98">
        <v>2585.8900570130727</v>
      </c>
      <c r="T31" s="98">
        <v>2395.0752968099614</v>
      </c>
      <c r="U31" s="98">
        <v>2490.905740102563</v>
      </c>
      <c r="V31" s="98">
        <v>1686.7628811827815</v>
      </c>
      <c r="W31" s="98">
        <v>1957.4800315856567</v>
      </c>
      <c r="X31" s="98">
        <v>2064.6387046406103</v>
      </c>
      <c r="Y31" s="98">
        <v>1973.4993721098608</v>
      </c>
      <c r="DA31" s="63" t="s">
        <v>2271</v>
      </c>
    </row>
    <row r="32" spans="1:105" ht="12" customHeight="1" x14ac:dyDescent="0.25">
      <c r="A32" s="97" t="s">
        <v>140</v>
      </c>
      <c r="B32" s="98">
        <v>1946.6089866935909</v>
      </c>
      <c r="C32" s="98">
        <v>1737.5808883055979</v>
      </c>
      <c r="D32" s="98">
        <v>2278.830685982472</v>
      </c>
      <c r="E32" s="98">
        <v>2237.3868250829782</v>
      </c>
      <c r="F32" s="98">
        <v>2229.9156808654329</v>
      </c>
      <c r="G32" s="98">
        <v>2371.196010679962</v>
      </c>
      <c r="H32" s="98">
        <v>2074.9508255143492</v>
      </c>
      <c r="I32" s="98">
        <v>2076.4789979222082</v>
      </c>
      <c r="J32" s="98">
        <v>2316.3378830843062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905.89392476452292</v>
      </c>
      <c r="C33" s="101">
        <v>791.86915241237091</v>
      </c>
      <c r="D33" s="101">
        <v>1137.4115602119957</v>
      </c>
      <c r="E33" s="101">
        <v>1317.0986380019774</v>
      </c>
      <c r="F33" s="101">
        <v>1361.0370052740252</v>
      </c>
      <c r="G33" s="101">
        <v>1301.8952160590795</v>
      </c>
      <c r="H33" s="101">
        <v>1153.6494655218692</v>
      </c>
      <c r="I33" s="101">
        <v>988.99590209864618</v>
      </c>
      <c r="J33" s="101">
        <v>1115.7711962857907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1040.7150619290678</v>
      </c>
      <c r="C34" s="104">
        <v>945.711735893227</v>
      </c>
      <c r="D34" s="104">
        <v>1141.4191257704767</v>
      </c>
      <c r="E34" s="104">
        <v>920.28818708100096</v>
      </c>
      <c r="F34" s="104">
        <v>868.87867559140761</v>
      </c>
      <c r="G34" s="104">
        <v>1069.3007946208825</v>
      </c>
      <c r="H34" s="104">
        <v>921.30135999247989</v>
      </c>
      <c r="I34" s="104">
        <v>1087.4830958235621</v>
      </c>
      <c r="J34" s="104">
        <v>1200.5666867985155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2307.251326451772</v>
      </c>
      <c r="C35" s="101">
        <v>2219.931290355169</v>
      </c>
      <c r="D35" s="101">
        <v>2352.7278539177737</v>
      </c>
      <c r="E35" s="101">
        <v>2622.5416411283472</v>
      </c>
      <c r="F35" s="101">
        <v>2713.4992712641806</v>
      </c>
      <c r="G35" s="101">
        <v>2499.4463145062482</v>
      </c>
      <c r="H35" s="101">
        <v>2660.217083103566</v>
      </c>
      <c r="I35" s="101">
        <v>2483.2513250012244</v>
      </c>
      <c r="J35" s="101">
        <v>2663.0879437319404</v>
      </c>
      <c r="K35" s="101">
        <v>2646.966439081511</v>
      </c>
      <c r="L35" s="101">
        <v>2538.5247515968049</v>
      </c>
      <c r="M35" s="101">
        <v>2586.8324475075742</v>
      </c>
      <c r="N35" s="101">
        <v>2487.0105946294852</v>
      </c>
      <c r="O35" s="101">
        <v>2461.5954467682336</v>
      </c>
      <c r="P35" s="101">
        <v>2465.1841533245947</v>
      </c>
      <c r="Q35" s="101">
        <v>2420.1063289332524</v>
      </c>
      <c r="R35" s="101">
        <v>2346.0941650508676</v>
      </c>
      <c r="S35" s="101">
        <v>2318.2746045517915</v>
      </c>
      <c r="T35" s="101">
        <v>2262.4923134471405</v>
      </c>
      <c r="U35" s="101">
        <v>2150.9127954926957</v>
      </c>
      <c r="V35" s="101">
        <v>2146.2646991027555</v>
      </c>
      <c r="W35" s="101">
        <v>2060.574885774342</v>
      </c>
      <c r="X35" s="101">
        <v>1975.212190533927</v>
      </c>
      <c r="Y35" s="101">
        <v>1951.4491053948375</v>
      </c>
      <c r="DA35" s="131" t="s">
        <v>2275</v>
      </c>
    </row>
    <row r="36" spans="1:105" ht="12" customHeight="1" x14ac:dyDescent="0.25">
      <c r="A36" s="107" t="s">
        <v>121</v>
      </c>
      <c r="B36" s="104">
        <v>1787.2037729469432</v>
      </c>
      <c r="C36" s="104">
        <v>1717.6173706064778</v>
      </c>
      <c r="D36" s="104">
        <v>1857.7248120788533</v>
      </c>
      <c r="E36" s="104">
        <v>2153.3652988046729</v>
      </c>
      <c r="F36" s="104">
        <v>2254.9383649947395</v>
      </c>
      <c r="G36" s="104">
        <v>2032.1954857710573</v>
      </c>
      <c r="H36" s="104">
        <v>2179.1626653461572</v>
      </c>
      <c r="I36" s="104">
        <v>1977.9315524911431</v>
      </c>
      <c r="J36" s="104">
        <v>2127.8476792985934</v>
      </c>
      <c r="K36" s="104">
        <v>2106.0287438006785</v>
      </c>
      <c r="L36" s="104">
        <v>2012.9525311288719</v>
      </c>
      <c r="M36" s="104">
        <v>2063.7809943437715</v>
      </c>
      <c r="N36" s="104">
        <v>1982.067544017327</v>
      </c>
      <c r="O36" s="104">
        <v>1970.2781235714654</v>
      </c>
      <c r="P36" s="104">
        <v>1994.4724212421149</v>
      </c>
      <c r="Q36" s="104">
        <v>1970.7985283586104</v>
      </c>
      <c r="R36" s="104">
        <v>1926.0148951759729</v>
      </c>
      <c r="S36" s="104">
        <v>1918.3702006571871</v>
      </c>
      <c r="T36" s="104">
        <v>1891.6927103323551</v>
      </c>
      <c r="U36" s="104">
        <v>1795.9657077633831</v>
      </c>
      <c r="V36" s="104">
        <v>1831.9576076887743</v>
      </c>
      <c r="W36" s="104">
        <v>1800.3650483398242</v>
      </c>
      <c r="X36" s="104">
        <v>1772.6102144191864</v>
      </c>
      <c r="Y36" s="104">
        <v>1797.5252274156376</v>
      </c>
      <c r="DA36" s="132" t="s">
        <v>2276</v>
      </c>
    </row>
    <row r="37" spans="1:105" ht="12" customHeight="1" x14ac:dyDescent="0.25">
      <c r="A37" s="108" t="s">
        <v>53</v>
      </c>
      <c r="B37" s="98">
        <v>777.48507783446735</v>
      </c>
      <c r="C37" s="98">
        <v>729.19405937615954</v>
      </c>
      <c r="D37" s="98">
        <v>869.59413715263418</v>
      </c>
      <c r="E37" s="98">
        <v>1203.3416135559121</v>
      </c>
      <c r="F37" s="98">
        <v>1310.2860655502293</v>
      </c>
      <c r="G37" s="98">
        <v>1054.4994318470751</v>
      </c>
      <c r="H37" s="98">
        <v>1151.7536370761818</v>
      </c>
      <c r="I37" s="98">
        <v>885.48788054950467</v>
      </c>
      <c r="J37" s="98">
        <v>964.07896008086982</v>
      </c>
      <c r="K37" s="98">
        <v>924.3363382523836</v>
      </c>
      <c r="L37" s="98">
        <v>854.12753305105946</v>
      </c>
      <c r="M37" s="98">
        <v>898.98878909878272</v>
      </c>
      <c r="N37" s="98">
        <v>843.14469188604608</v>
      </c>
      <c r="O37" s="98">
        <v>836.22870449110178</v>
      </c>
      <c r="P37" s="98">
        <v>888.21116341018353</v>
      </c>
      <c r="Q37" s="98">
        <v>863.50752295593907</v>
      </c>
      <c r="R37" s="98">
        <v>830.74939773952883</v>
      </c>
      <c r="S37" s="98">
        <v>824.3138537288828</v>
      </c>
      <c r="T37" s="98">
        <v>817.1757665771886</v>
      </c>
      <c r="U37" s="98">
        <v>727.63122965854666</v>
      </c>
      <c r="V37" s="98">
        <v>839.5331426604339</v>
      </c>
      <c r="W37" s="98">
        <v>942.58385849705394</v>
      </c>
      <c r="X37" s="98">
        <v>1026.1735469929865</v>
      </c>
      <c r="Y37" s="98">
        <v>1168.8959165316496</v>
      </c>
      <c r="DA37" s="63" t="s">
        <v>2277</v>
      </c>
    </row>
    <row r="38" spans="1:105" ht="12" customHeight="1" x14ac:dyDescent="0.25">
      <c r="A38" s="108" t="s">
        <v>52</v>
      </c>
      <c r="B38" s="98">
        <v>1009.7186951124761</v>
      </c>
      <c r="C38" s="98">
        <v>988.42331123031806</v>
      </c>
      <c r="D38" s="98">
        <v>988.13067492621929</v>
      </c>
      <c r="E38" s="98">
        <v>950.02368524876101</v>
      </c>
      <c r="F38" s="98">
        <v>944.65229944451039</v>
      </c>
      <c r="G38" s="98">
        <v>977.69605392398205</v>
      </c>
      <c r="H38" s="98">
        <v>1027.4090282699754</v>
      </c>
      <c r="I38" s="98">
        <v>1092.4436719416383</v>
      </c>
      <c r="J38" s="98">
        <v>1163.7687192177239</v>
      </c>
      <c r="K38" s="98">
        <v>1181.6924055482946</v>
      </c>
      <c r="L38" s="98">
        <v>1158.8249980778126</v>
      </c>
      <c r="M38" s="98">
        <v>1164.792205244989</v>
      </c>
      <c r="N38" s="98">
        <v>1138.9228521312812</v>
      </c>
      <c r="O38" s="98">
        <v>1134.0494190803636</v>
      </c>
      <c r="P38" s="98">
        <v>1106.2612578319311</v>
      </c>
      <c r="Q38" s="98">
        <v>1107.2910054026715</v>
      </c>
      <c r="R38" s="98">
        <v>1095.2654974364439</v>
      </c>
      <c r="S38" s="98">
        <v>1094.0563469283043</v>
      </c>
      <c r="T38" s="98">
        <v>1074.5169437551663</v>
      </c>
      <c r="U38" s="98">
        <v>1068.3344781048363</v>
      </c>
      <c r="V38" s="98">
        <v>992.42446502834093</v>
      </c>
      <c r="W38" s="98">
        <v>857.78118984277</v>
      </c>
      <c r="X38" s="98">
        <v>746.43666742619973</v>
      </c>
      <c r="Y38" s="98">
        <v>628.62931088398784</v>
      </c>
      <c r="DA38" s="63" t="s">
        <v>2278</v>
      </c>
    </row>
    <row r="39" spans="1:105" ht="12" customHeight="1" x14ac:dyDescent="0.25">
      <c r="A39" s="121" t="s">
        <v>54</v>
      </c>
      <c r="B39" s="122">
        <v>789.16518023590231</v>
      </c>
      <c r="C39" s="122">
        <v>868.17435877638343</v>
      </c>
      <c r="D39" s="122">
        <v>886.52892842042047</v>
      </c>
      <c r="E39" s="122">
        <v>997.36393973191502</v>
      </c>
      <c r="F39" s="122">
        <v>914.80996401275661</v>
      </c>
      <c r="G39" s="122">
        <v>923.98800451897034</v>
      </c>
      <c r="H39" s="122">
        <v>849.81729250663625</v>
      </c>
      <c r="I39" s="122">
        <v>822.17736735181131</v>
      </c>
      <c r="J39" s="122">
        <v>842.06246062816717</v>
      </c>
      <c r="K39" s="122">
        <v>677.88924832425857</v>
      </c>
      <c r="L39" s="122">
        <v>618.03238446141552</v>
      </c>
      <c r="M39" s="122">
        <v>624.16324155797668</v>
      </c>
      <c r="N39" s="122">
        <v>607.77985548604693</v>
      </c>
      <c r="O39" s="122">
        <v>607.02871631325161</v>
      </c>
      <c r="P39" s="122">
        <v>620.41751597749032</v>
      </c>
      <c r="Q39" s="122">
        <v>613.1332984210344</v>
      </c>
      <c r="R39" s="122">
        <v>596.99745403622865</v>
      </c>
      <c r="S39" s="122">
        <v>585.50133773959385</v>
      </c>
      <c r="T39" s="122">
        <v>567.05653230490771</v>
      </c>
      <c r="U39" s="122">
        <v>541.09729649342239</v>
      </c>
      <c r="V39" s="122">
        <v>716.47689812630108</v>
      </c>
      <c r="W39" s="122">
        <v>717.52908085611477</v>
      </c>
      <c r="X39" s="122">
        <v>546.52886877529306</v>
      </c>
      <c r="Y39" s="122">
        <v>506.15387703123213</v>
      </c>
      <c r="DA39" s="130" t="s">
        <v>2279</v>
      </c>
    </row>
    <row r="40" spans="1:105" ht="12" customHeight="1" x14ac:dyDescent="0.25">
      <c r="A40" s="97" t="s">
        <v>50</v>
      </c>
      <c r="B40" s="98">
        <v>954.93814365119158</v>
      </c>
      <c r="C40" s="98">
        <v>997.06920759463185</v>
      </c>
      <c r="D40" s="98">
        <v>1268.5429032308753</v>
      </c>
      <c r="E40" s="98">
        <v>991.35055184197199</v>
      </c>
      <c r="F40" s="98">
        <v>964.64506305791087</v>
      </c>
      <c r="G40" s="98">
        <v>1131.7714074673804</v>
      </c>
      <c r="H40" s="98">
        <v>979.46842283635237</v>
      </c>
      <c r="I40" s="98">
        <v>932.45981699689992</v>
      </c>
      <c r="J40" s="98">
        <v>845.71946862035793</v>
      </c>
      <c r="K40" s="98">
        <v>827.57269606836485</v>
      </c>
      <c r="L40" s="98">
        <v>739.46407878842058</v>
      </c>
      <c r="M40" s="98">
        <v>708.37420599489133</v>
      </c>
      <c r="N40" s="98">
        <v>699.89719419885512</v>
      </c>
      <c r="O40" s="98">
        <v>698.56867996764424</v>
      </c>
      <c r="P40" s="98">
        <v>717.23063040954332</v>
      </c>
      <c r="Q40" s="98">
        <v>710.78529820022197</v>
      </c>
      <c r="R40" s="98">
        <v>702.73942950281025</v>
      </c>
      <c r="S40" s="98">
        <v>691.36394093694594</v>
      </c>
      <c r="T40" s="98">
        <v>671.15183313645423</v>
      </c>
      <c r="U40" s="98">
        <v>649.84895842002777</v>
      </c>
      <c r="V40" s="98">
        <v>888.87801918708158</v>
      </c>
      <c r="W40" s="98">
        <v>886.02104259781345</v>
      </c>
      <c r="X40" s="98">
        <v>691.08578442292935</v>
      </c>
      <c r="Y40" s="98">
        <v>628.83103154775495</v>
      </c>
      <c r="DA40" s="63" t="s">
        <v>2280</v>
      </c>
    </row>
    <row r="41" spans="1:105" ht="12" customHeight="1" x14ac:dyDescent="0.25">
      <c r="A41" s="109" t="s">
        <v>120</v>
      </c>
      <c r="B41" s="33">
        <v>667.62186111773701</v>
      </c>
      <c r="C41" s="33">
        <v>776.42423342933535</v>
      </c>
      <c r="D41" s="33">
        <v>628.55713837194821</v>
      </c>
      <c r="E41" s="33">
        <v>1001.1432418424627</v>
      </c>
      <c r="F41" s="33">
        <v>885.71521181058642</v>
      </c>
      <c r="G41" s="33">
        <v>805.69947331377671</v>
      </c>
      <c r="H41" s="33">
        <v>779.80676798395257</v>
      </c>
      <c r="I41" s="33">
        <v>762.35490086150526</v>
      </c>
      <c r="J41" s="33">
        <v>839.99178538593048</v>
      </c>
      <c r="K41" s="33">
        <v>579.36160991511304</v>
      </c>
      <c r="L41" s="33">
        <v>533.28653888191945</v>
      </c>
      <c r="M41" s="33">
        <v>563.23464759054491</v>
      </c>
      <c r="N41" s="33">
        <v>542.00387031637763</v>
      </c>
      <c r="O41" s="33">
        <v>544.55417339113944</v>
      </c>
      <c r="P41" s="33">
        <v>557.19650279586926</v>
      </c>
      <c r="Q41" s="33">
        <v>555.01295996456474</v>
      </c>
      <c r="R41" s="33">
        <v>539.42696819683886</v>
      </c>
      <c r="S41" s="33">
        <v>530.77284857613995</v>
      </c>
      <c r="T41" s="33">
        <v>515.88755336547479</v>
      </c>
      <c r="U41" s="33">
        <v>489.49979265963151</v>
      </c>
      <c r="V41" s="33">
        <v>636.9104690846093</v>
      </c>
      <c r="W41" s="33">
        <v>643.69161812742107</v>
      </c>
      <c r="X41" s="33">
        <v>492.06676940949274</v>
      </c>
      <c r="Y41" s="33">
        <v>464.68026751843411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18676.346683642023</v>
      </c>
      <c r="C43" s="117">
        <f t="shared" si="14"/>
        <v>17671.138866079982</v>
      </c>
      <c r="D43" s="117">
        <f t="shared" si="14"/>
        <v>20928.148748626529</v>
      </c>
      <c r="E43" s="117">
        <f t="shared" si="14"/>
        <v>23123.626208119604</v>
      </c>
      <c r="F43" s="117">
        <f t="shared" si="14"/>
        <v>22593.587635660475</v>
      </c>
      <c r="G43" s="117">
        <f t="shared" si="14"/>
        <v>21652.959905472781</v>
      </c>
      <c r="H43" s="117">
        <f t="shared" si="14"/>
        <v>22270.649266298198</v>
      </c>
      <c r="I43" s="117">
        <f t="shared" si="14"/>
        <v>18474.467754139489</v>
      </c>
      <c r="J43" s="117">
        <f t="shared" si="14"/>
        <v>20807.909227949778</v>
      </c>
      <c r="K43" s="117">
        <f t="shared" si="14"/>
        <v>20248.9575603915</v>
      </c>
      <c r="L43" s="117">
        <f t="shared" si="14"/>
        <v>21500.724239103976</v>
      </c>
      <c r="M43" s="117">
        <f t="shared" si="14"/>
        <v>18805.093434434915</v>
      </c>
      <c r="N43" s="117">
        <f t="shared" si="14"/>
        <v>18121.512444257864</v>
      </c>
      <c r="O43" s="117">
        <f t="shared" si="14"/>
        <v>17070.900105707107</v>
      </c>
      <c r="P43" s="117">
        <f t="shared" si="14"/>
        <v>15391.212487680759</v>
      </c>
      <c r="Q43" s="117">
        <f t="shared" si="14"/>
        <v>16688.577047223767</v>
      </c>
      <c r="R43" s="117">
        <f t="shared" ref="R43:V43" si="15">R44+R47+R49+R58</f>
        <v>16667.831704722979</v>
      </c>
      <c r="S43" s="117">
        <f t="shared" si="15"/>
        <v>16002.993002044721</v>
      </c>
      <c r="T43" s="117">
        <f t="shared" si="15"/>
        <v>14829.45348682306</v>
      </c>
      <c r="U43" s="117">
        <f t="shared" si="15"/>
        <v>14730.17063459559</v>
      </c>
      <c r="V43" s="117">
        <f t="shared" si="15"/>
        <v>16560.68468982738</v>
      </c>
      <c r="W43" s="117">
        <f t="shared" ref="W43:Y43" si="16">W44+W47+W49+W58</f>
        <v>13587.173140275541</v>
      </c>
      <c r="X43" s="117">
        <f t="shared" si="16"/>
        <v>14367.509741527805</v>
      </c>
      <c r="Y43" s="117">
        <f t="shared" si="16"/>
        <v>13444.281314169893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15293.297515775919</v>
      </c>
      <c r="C44" s="122">
        <f t="shared" si="17"/>
        <v>14554.57480867632</v>
      </c>
      <c r="D44" s="122">
        <f t="shared" si="17"/>
        <v>17198.623060917776</v>
      </c>
      <c r="E44" s="122">
        <f t="shared" si="17"/>
        <v>18959.159989241965</v>
      </c>
      <c r="F44" s="122">
        <f t="shared" si="17"/>
        <v>18419.240867984234</v>
      </c>
      <c r="G44" s="122">
        <f t="shared" si="17"/>
        <v>17928.017411897545</v>
      </c>
      <c r="H44" s="122">
        <f t="shared" si="17"/>
        <v>18114.737078450245</v>
      </c>
      <c r="I44" s="122">
        <f t="shared" si="17"/>
        <v>14970.593498261014</v>
      </c>
      <c r="J44" s="122">
        <f t="shared" si="17"/>
        <v>16939.878785741723</v>
      </c>
      <c r="K44" s="122">
        <f t="shared" si="17"/>
        <v>16474.2287131503</v>
      </c>
      <c r="L44" s="122">
        <f t="shared" si="17"/>
        <v>17734.641263824189</v>
      </c>
      <c r="M44" s="122">
        <f t="shared" si="17"/>
        <v>15261.146797964597</v>
      </c>
      <c r="N44" s="122">
        <f t="shared" si="17"/>
        <v>14643.719906028384</v>
      </c>
      <c r="O44" s="122">
        <f t="shared" si="17"/>
        <v>13732.90466656898</v>
      </c>
      <c r="P44" s="122">
        <f t="shared" si="17"/>
        <v>11974.625797945691</v>
      </c>
      <c r="Q44" s="122">
        <f t="shared" si="17"/>
        <v>13329.163129820618</v>
      </c>
      <c r="R44" s="122">
        <f t="shared" ref="R44:V44" si="18">SUM(R45:R46)</f>
        <v>13504.459510929164</v>
      </c>
      <c r="S44" s="122">
        <f t="shared" si="18"/>
        <v>12899.521953769041</v>
      </c>
      <c r="T44" s="122">
        <f t="shared" si="18"/>
        <v>11817.957011448434</v>
      </c>
      <c r="U44" s="122">
        <f t="shared" si="18"/>
        <v>11777.990951149459</v>
      </c>
      <c r="V44" s="122">
        <f t="shared" si="18"/>
        <v>13310.74731859651</v>
      </c>
      <c r="W44" s="122">
        <f t="shared" ref="W44:Y44" si="19">SUM(W45:W46)</f>
        <v>10809.51804142334</v>
      </c>
      <c r="X44" s="122">
        <f t="shared" si="19"/>
        <v>11506.750725068014</v>
      </c>
      <c r="Y44" s="122">
        <f t="shared" si="19"/>
        <v>10750.151861375756</v>
      </c>
      <c r="DA44" s="130" t="s">
        <v>2283</v>
      </c>
    </row>
    <row r="45" spans="1:105" ht="12" customHeight="1" x14ac:dyDescent="0.25">
      <c r="A45" s="97" t="s">
        <v>211</v>
      </c>
      <c r="B45" s="98">
        <v>15121.709087367801</v>
      </c>
      <c r="C45" s="98">
        <v>14394.440968963403</v>
      </c>
      <c r="D45" s="98">
        <v>17010.297673696456</v>
      </c>
      <c r="E45" s="98">
        <v>18750.852275988098</v>
      </c>
      <c r="F45" s="98">
        <v>18217.135764241277</v>
      </c>
      <c r="G45" s="98">
        <v>17738.066272588279</v>
      </c>
      <c r="H45" s="98">
        <v>17923.490053228103</v>
      </c>
      <c r="I45" s="98">
        <v>14817.067819805008</v>
      </c>
      <c r="J45" s="98">
        <v>16763.701035767983</v>
      </c>
      <c r="K45" s="98">
        <v>16301.479526211489</v>
      </c>
      <c r="L45" s="98">
        <v>17546.86684975585</v>
      </c>
      <c r="M45" s="98">
        <v>15098.645631049367</v>
      </c>
      <c r="N45" s="98">
        <v>14486.068263810417</v>
      </c>
      <c r="O45" s="98">
        <v>13582.536119032693</v>
      </c>
      <c r="P45" s="98">
        <v>11844.862443489679</v>
      </c>
      <c r="Q45" s="98">
        <v>13184.405267744793</v>
      </c>
      <c r="R45" s="98">
        <v>13357.803121555506</v>
      </c>
      <c r="S45" s="98">
        <v>12756.508893908556</v>
      </c>
      <c r="T45" s="98">
        <v>11683.208050643341</v>
      </c>
      <c r="U45" s="98">
        <v>11640.36488775207</v>
      </c>
      <c r="V45" s="98">
        <v>13153.774887758478</v>
      </c>
      <c r="W45" s="98">
        <v>10679.538469552534</v>
      </c>
      <c r="X45" s="98">
        <v>11366.398224636305</v>
      </c>
      <c r="Y45" s="98">
        <v>10616.472366533955</v>
      </c>
      <c r="DA45" s="63" t="s">
        <v>2284</v>
      </c>
    </row>
    <row r="46" spans="1:105" ht="12" customHeight="1" x14ac:dyDescent="0.25">
      <c r="A46" s="97" t="s">
        <v>53</v>
      </c>
      <c r="B46" s="98">
        <v>171.58842840811934</v>
      </c>
      <c r="C46" s="98">
        <v>160.13383971291728</v>
      </c>
      <c r="D46" s="98">
        <v>188.32538722132227</v>
      </c>
      <c r="E46" s="98">
        <v>208.30771325386564</v>
      </c>
      <c r="F46" s="98">
        <v>202.10510374295788</v>
      </c>
      <c r="G46" s="98">
        <v>189.95113930926448</v>
      </c>
      <c r="H46" s="98">
        <v>191.24702522214145</v>
      </c>
      <c r="I46" s="98">
        <v>153.52567845600589</v>
      </c>
      <c r="J46" s="98">
        <v>176.17774997373991</v>
      </c>
      <c r="K46" s="98">
        <v>172.7491869388098</v>
      </c>
      <c r="L46" s="98">
        <v>187.77441406833819</v>
      </c>
      <c r="M46" s="98">
        <v>162.50116691522962</v>
      </c>
      <c r="N46" s="98">
        <v>157.6516422179657</v>
      </c>
      <c r="O46" s="98">
        <v>150.36854753628774</v>
      </c>
      <c r="P46" s="98">
        <v>129.76335445601262</v>
      </c>
      <c r="Q46" s="98">
        <v>144.7578620758247</v>
      </c>
      <c r="R46" s="98">
        <v>146.65638937365807</v>
      </c>
      <c r="S46" s="98">
        <v>143.01305986048493</v>
      </c>
      <c r="T46" s="98">
        <v>134.74896080509285</v>
      </c>
      <c r="U46" s="98">
        <v>137.62606339738974</v>
      </c>
      <c r="V46" s="98">
        <v>156.97243083803232</v>
      </c>
      <c r="W46" s="98">
        <v>129.97957187080584</v>
      </c>
      <c r="X46" s="98">
        <v>140.35250043170902</v>
      </c>
      <c r="Y46" s="98">
        <v>133.67949484180065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8.4727794743749296</v>
      </c>
      <c r="C47" s="122">
        <f t="shared" si="20"/>
        <v>9.9939412793483804</v>
      </c>
      <c r="D47" s="122">
        <f t="shared" si="20"/>
        <v>11.783838738119154</v>
      </c>
      <c r="E47" s="122">
        <f t="shared" si="20"/>
        <v>26.831517885594895</v>
      </c>
      <c r="F47" s="122">
        <f t="shared" si="20"/>
        <v>15.515637561124045</v>
      </c>
      <c r="G47" s="122">
        <f t="shared" si="20"/>
        <v>18.91645332728271</v>
      </c>
      <c r="H47" s="122">
        <f t="shared" si="20"/>
        <v>24.945791419208792</v>
      </c>
      <c r="I47" s="122">
        <f t="shared" si="20"/>
        <v>23.31357650804128</v>
      </c>
      <c r="J47" s="122">
        <f t="shared" si="20"/>
        <v>23.414460917217955</v>
      </c>
      <c r="K47" s="122">
        <f t="shared" si="20"/>
        <v>24.742504757496508</v>
      </c>
      <c r="L47" s="122">
        <f t="shared" si="20"/>
        <v>33.493123116742346</v>
      </c>
      <c r="M47" s="122">
        <f t="shared" si="20"/>
        <v>40.914633889641721</v>
      </c>
      <c r="N47" s="122">
        <f t="shared" si="20"/>
        <v>81.995984381902488</v>
      </c>
      <c r="O47" s="122">
        <f t="shared" si="20"/>
        <v>87.339466967121623</v>
      </c>
      <c r="P47" s="122">
        <f t="shared" si="20"/>
        <v>35.446523451100084</v>
      </c>
      <c r="Q47" s="122">
        <f t="shared" si="20"/>
        <v>112.20825613902458</v>
      </c>
      <c r="R47" s="122">
        <f t="shared" si="20"/>
        <v>64.909723829751428</v>
      </c>
      <c r="S47" s="122">
        <f t="shared" si="20"/>
        <v>93.717633125838788</v>
      </c>
      <c r="T47" s="122">
        <f t="shared" si="20"/>
        <v>65.169695696505968</v>
      </c>
      <c r="U47" s="122">
        <f t="shared" si="20"/>
        <v>93.082183351788956</v>
      </c>
      <c r="V47" s="122">
        <f t="shared" si="20"/>
        <v>51.850564778108179</v>
      </c>
      <c r="W47" s="122">
        <f t="shared" si="20"/>
        <v>90.924860216000368</v>
      </c>
      <c r="X47" s="122">
        <f t="shared" si="20"/>
        <v>120.92759035168197</v>
      </c>
      <c r="Y47" s="122">
        <f t="shared" si="20"/>
        <v>86.658062851026216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8.4727794743749296</v>
      </c>
      <c r="C48" s="98">
        <f>IF(RES_hhdet_fec!C48=0,0,RES_hhdet_fec!C48*1000*11630/RES_hhdet_num!C43)</f>
        <v>9.9939412793483804</v>
      </c>
      <c r="D48" s="98">
        <f>IF(RES_hhdet_fec!D48=0,0,RES_hhdet_fec!D48*1000*11630/RES_hhdet_num!D43)</f>
        <v>11.783838738119154</v>
      </c>
      <c r="E48" s="98">
        <f>IF(RES_hhdet_fec!E48=0,0,RES_hhdet_fec!E48*1000*11630/RES_hhdet_num!E43)</f>
        <v>26.831517885594895</v>
      </c>
      <c r="F48" s="98">
        <f>IF(RES_hhdet_fec!F48=0,0,RES_hhdet_fec!F48*1000*11630/RES_hhdet_num!F43)</f>
        <v>15.515637561124045</v>
      </c>
      <c r="G48" s="98">
        <f>IF(RES_hhdet_fec!G48=0,0,RES_hhdet_fec!G48*1000*11630/RES_hhdet_num!G43)</f>
        <v>18.91645332728271</v>
      </c>
      <c r="H48" s="98">
        <f>IF(RES_hhdet_fec!H48=0,0,RES_hhdet_fec!H48*1000*11630/RES_hhdet_num!H43)</f>
        <v>24.945791419208792</v>
      </c>
      <c r="I48" s="98">
        <f>IF(RES_hhdet_fec!I48=0,0,RES_hhdet_fec!I48*1000*11630/RES_hhdet_num!I43)</f>
        <v>23.31357650804128</v>
      </c>
      <c r="J48" s="98">
        <f>IF(RES_hhdet_fec!J48=0,0,RES_hhdet_fec!J48*1000*11630/RES_hhdet_num!J43)</f>
        <v>23.414460917217955</v>
      </c>
      <c r="K48" s="98">
        <f>IF(RES_hhdet_fec!K48=0,0,RES_hhdet_fec!K48*1000*11630/RES_hhdet_num!K43)</f>
        <v>24.742504757496508</v>
      </c>
      <c r="L48" s="98">
        <f>IF(RES_hhdet_fec!L48=0,0,RES_hhdet_fec!L48*1000*11630/RES_hhdet_num!L43)</f>
        <v>33.493123116742346</v>
      </c>
      <c r="M48" s="98">
        <f>IF(RES_hhdet_fec!M48=0,0,RES_hhdet_fec!M48*1000*11630/RES_hhdet_num!M43)</f>
        <v>40.914633889641721</v>
      </c>
      <c r="N48" s="98">
        <f>IF(RES_hhdet_fec!N48=0,0,RES_hhdet_fec!N48*1000*11630/RES_hhdet_num!N43)</f>
        <v>81.995984381902488</v>
      </c>
      <c r="O48" s="98">
        <f>IF(RES_hhdet_fec!O48=0,0,RES_hhdet_fec!O48*1000*11630/RES_hhdet_num!O43)</f>
        <v>87.339466967121623</v>
      </c>
      <c r="P48" s="98">
        <f>IF(RES_hhdet_fec!P48=0,0,RES_hhdet_fec!P48*1000*11630/RES_hhdet_num!P43)</f>
        <v>35.446523451100084</v>
      </c>
      <c r="Q48" s="98">
        <f>IF(RES_hhdet_fec!Q48=0,0,RES_hhdet_fec!Q48*1000*11630/RES_hhdet_num!Q43)</f>
        <v>112.20825613902458</v>
      </c>
      <c r="R48" s="98">
        <f>IF(RES_hhdet_fec!R48=0,0,RES_hhdet_fec!R48*1000*11630/RES_hhdet_num!R43)</f>
        <v>64.909723829751428</v>
      </c>
      <c r="S48" s="98">
        <f>IF(RES_hhdet_fec!S48=0,0,RES_hhdet_fec!S48*1000*11630/RES_hhdet_num!S43)</f>
        <v>93.717633125838788</v>
      </c>
      <c r="T48" s="98">
        <f>IF(RES_hhdet_fec!T48=0,0,RES_hhdet_fec!T48*1000*11630/RES_hhdet_num!T43)</f>
        <v>65.169695696505968</v>
      </c>
      <c r="U48" s="98">
        <f>IF(RES_hhdet_fec!U48=0,0,RES_hhdet_fec!U48*1000*11630/RES_hhdet_num!U43)</f>
        <v>93.082183351788956</v>
      </c>
      <c r="V48" s="98">
        <f>IF(RES_hhdet_fec!V48=0,0,RES_hhdet_fec!V48*1000*11630/RES_hhdet_num!V43)</f>
        <v>51.850564778108179</v>
      </c>
      <c r="W48" s="98">
        <f>IF(RES_hhdet_fec!W48=0,0,RES_hhdet_fec!W48*1000*11630/RES_hhdet_num!W43)</f>
        <v>90.924860216000368</v>
      </c>
      <c r="X48" s="98">
        <f>IF(RES_hhdet_fec!X48=0,0,RES_hhdet_fec!X48*1000*11630/RES_hhdet_num!X43)</f>
        <v>120.92759035168197</v>
      </c>
      <c r="Y48" s="98">
        <f>IF(RES_hhdet_fec!Y48=0,0,RES_hhdet_fec!Y48*1000*11630/RES_hhdet_num!Y43)</f>
        <v>86.658062851026216</v>
      </c>
      <c r="DA48" s="63" t="s">
        <v>2287</v>
      </c>
    </row>
    <row r="49" spans="1:105" ht="12" customHeight="1" x14ac:dyDescent="0.25">
      <c r="A49" s="121" t="s">
        <v>55</v>
      </c>
      <c r="B49" s="122">
        <v>2585.4037013733605</v>
      </c>
      <c r="C49" s="122">
        <v>2238.0203242429593</v>
      </c>
      <c r="D49" s="122">
        <v>2829.6855158896319</v>
      </c>
      <c r="E49" s="122">
        <v>3140.0048012405214</v>
      </c>
      <c r="F49" s="122">
        <v>3243.7335424930257</v>
      </c>
      <c r="G49" s="122">
        <v>2781.7506769388301</v>
      </c>
      <c r="H49" s="122">
        <v>3281.3664273097588</v>
      </c>
      <c r="I49" s="122">
        <v>2659.1006723585015</v>
      </c>
      <c r="J49" s="122">
        <v>3002.3436851178885</v>
      </c>
      <c r="K49" s="122">
        <v>3073.2562387669691</v>
      </c>
      <c r="L49" s="122">
        <v>3115.284709344719</v>
      </c>
      <c r="M49" s="122">
        <v>2878.6998110427317</v>
      </c>
      <c r="N49" s="122">
        <v>2787.4709931533939</v>
      </c>
      <c r="O49" s="122">
        <v>2641.4010000215699</v>
      </c>
      <c r="P49" s="122">
        <v>2757.2124737334734</v>
      </c>
      <c r="Q49" s="122">
        <v>2628.2908206161005</v>
      </c>
      <c r="R49" s="122">
        <v>2495.9829515425104</v>
      </c>
      <c r="S49" s="122">
        <v>2422.2395854630877</v>
      </c>
      <c r="T49" s="122">
        <v>2380.959850138936</v>
      </c>
      <c r="U49" s="122">
        <v>2323.1475071032123</v>
      </c>
      <c r="V49" s="122">
        <v>2487.6241821934868</v>
      </c>
      <c r="W49" s="122">
        <v>1974.1978673930707</v>
      </c>
      <c r="X49" s="122">
        <v>2191.4067743062224</v>
      </c>
      <c r="Y49" s="122">
        <v>2098.4938820432685</v>
      </c>
      <c r="DA49" s="130" t="s">
        <v>2288</v>
      </c>
    </row>
    <row r="50" spans="1:105" ht="12" customHeight="1" x14ac:dyDescent="0.25">
      <c r="A50" s="97" t="s">
        <v>138</v>
      </c>
      <c r="B50" s="98">
        <v>2785.8261961255157</v>
      </c>
      <c r="C50" s="98">
        <v>2304.4691933718996</v>
      </c>
      <c r="D50" s="98">
        <v>3114.8998826126431</v>
      </c>
      <c r="E50" s="98">
        <v>3459.1583620176648</v>
      </c>
      <c r="F50" s="98">
        <v>3566.5071476875728</v>
      </c>
      <c r="G50" s="98">
        <v>2980.9441131813428</v>
      </c>
      <c r="H50" s="98">
        <v>3651.8817425294883</v>
      </c>
      <c r="I50" s="98">
        <v>2808.9296319428049</v>
      </c>
      <c r="J50" s="98">
        <v>3235.4244367439874</v>
      </c>
      <c r="K50" s="98">
        <v>3363.9944516897613</v>
      </c>
      <c r="L50" s="98">
        <v>3490.5545092486632</v>
      </c>
      <c r="M50" s="98">
        <v>3125.5388963931882</v>
      </c>
      <c r="N50" s="98">
        <v>3050.8023093304814</v>
      </c>
      <c r="O50" s="98">
        <v>2840.0576792256252</v>
      </c>
      <c r="P50" s="98">
        <v>3018.6543049411703</v>
      </c>
      <c r="Q50" s="98">
        <v>2838.4881776194138</v>
      </c>
      <c r="R50" s="98">
        <v>2671.017486063231</v>
      </c>
      <c r="S50" s="98">
        <v>2577.9210746241511</v>
      </c>
      <c r="T50" s="98">
        <v>2548.5382707861841</v>
      </c>
      <c r="U50" s="98">
        <v>2522.6240187786375</v>
      </c>
      <c r="V50" s="98">
        <v>2753.458790110074</v>
      </c>
      <c r="W50" s="98">
        <v>1982.3748289074049</v>
      </c>
      <c r="X50" s="98">
        <v>2353.4193695087806</v>
      </c>
      <c r="Y50" s="98">
        <v>2202.6962149170326</v>
      </c>
      <c r="DA50" s="63" t="s">
        <v>2289</v>
      </c>
    </row>
    <row r="51" spans="1:105" ht="12" customHeight="1" x14ac:dyDescent="0.25">
      <c r="A51" s="97" t="s">
        <v>137</v>
      </c>
      <c r="B51" s="98">
        <v>1912.8309187916498</v>
      </c>
      <c r="C51" s="98">
        <v>1577.5990254316805</v>
      </c>
      <c r="D51" s="98">
        <v>2189.6631732493224</v>
      </c>
      <c r="E51" s="98">
        <v>2578.6054242567266</v>
      </c>
      <c r="F51" s="98">
        <v>2702.1928789396843</v>
      </c>
      <c r="G51" s="98">
        <v>2175.9904837123804</v>
      </c>
      <c r="H51" s="98">
        <v>2684.2287080041087</v>
      </c>
      <c r="I51" s="98">
        <v>1969.0622088276307</v>
      </c>
      <c r="J51" s="98">
        <v>2288.6671414242533</v>
      </c>
      <c r="K51" s="98">
        <v>2360.7341706521838</v>
      </c>
      <c r="L51" s="98">
        <v>2442.5549448024067</v>
      </c>
      <c r="M51" s="98">
        <v>2221.5894340596033</v>
      </c>
      <c r="N51" s="98">
        <v>2176.5123463056775</v>
      </c>
      <c r="O51" s="98">
        <v>2057.9553928272576</v>
      </c>
      <c r="P51" s="98">
        <v>2226.0757412928242</v>
      </c>
      <c r="Q51" s="98">
        <v>2118.2266008983138</v>
      </c>
      <c r="R51" s="98">
        <v>2019.9661405940183</v>
      </c>
      <c r="S51" s="98">
        <v>1999.0089491575616</v>
      </c>
      <c r="T51" s="98">
        <v>1999.1537270266344</v>
      </c>
      <c r="U51" s="98">
        <v>1976.8125162022668</v>
      </c>
      <c r="V51" s="98">
        <v>2228.4816771692231</v>
      </c>
      <c r="W51" s="98">
        <v>1665.7200388655961</v>
      </c>
      <c r="X51" s="98">
        <v>2056.2366592137728</v>
      </c>
      <c r="Y51" s="98">
        <v>2002.4449492511364</v>
      </c>
      <c r="DA51" s="63" t="s">
        <v>2290</v>
      </c>
    </row>
    <row r="52" spans="1:105" ht="12" customHeight="1" x14ac:dyDescent="0.25">
      <c r="A52" s="100" t="s">
        <v>211</v>
      </c>
      <c r="B52" s="101">
        <v>939.11860651440634</v>
      </c>
      <c r="C52" s="101">
        <v>759.16768995659709</v>
      </c>
      <c r="D52" s="101">
        <v>1150.0779332927498</v>
      </c>
      <c r="E52" s="101">
        <v>1583.8401346995886</v>
      </c>
      <c r="F52" s="101">
        <v>1718.5178607196212</v>
      </c>
      <c r="G52" s="101">
        <v>1255.1978671665531</v>
      </c>
      <c r="H52" s="101">
        <v>1576.3649025022198</v>
      </c>
      <c r="I52" s="101">
        <v>999.84790925821483</v>
      </c>
      <c r="J52" s="101">
        <v>1171.566890158608</v>
      </c>
      <c r="K52" s="101">
        <v>1167.4096792747778</v>
      </c>
      <c r="L52" s="101">
        <v>1169.1603939777492</v>
      </c>
      <c r="M52" s="101">
        <v>1084.9391382567183</v>
      </c>
      <c r="N52" s="101">
        <v>1034.4298876683072</v>
      </c>
      <c r="O52" s="101">
        <v>972.66353697932789</v>
      </c>
      <c r="P52" s="101">
        <v>1097.4849819642109</v>
      </c>
      <c r="Q52" s="101">
        <v>1033.5440693226226</v>
      </c>
      <c r="R52" s="101">
        <v>978.21487089709501</v>
      </c>
      <c r="S52" s="101">
        <v>968.91736354485897</v>
      </c>
      <c r="T52" s="101">
        <v>958.14407105362829</v>
      </c>
      <c r="U52" s="101">
        <v>881.13238769908503</v>
      </c>
      <c r="V52" s="101">
        <v>1110.405562284154</v>
      </c>
      <c r="W52" s="101">
        <v>939.18420656502076</v>
      </c>
      <c r="X52" s="101">
        <v>1272.5477500279787</v>
      </c>
      <c r="Y52" s="101">
        <v>1373.7542894178414</v>
      </c>
      <c r="DA52" s="131" t="s">
        <v>2291</v>
      </c>
    </row>
    <row r="53" spans="1:105" ht="12" customHeight="1" x14ac:dyDescent="0.25">
      <c r="A53" s="103" t="s">
        <v>52</v>
      </c>
      <c r="B53" s="104">
        <v>973.71231227724331</v>
      </c>
      <c r="C53" s="104">
        <v>818.4313354750833</v>
      </c>
      <c r="D53" s="104">
        <v>1039.5852399565724</v>
      </c>
      <c r="E53" s="104">
        <v>994.76528955713843</v>
      </c>
      <c r="F53" s="104">
        <v>983.67501822006318</v>
      </c>
      <c r="G53" s="104">
        <v>920.7926165458274</v>
      </c>
      <c r="H53" s="104">
        <v>1107.8638055018887</v>
      </c>
      <c r="I53" s="104">
        <v>969.21429956941597</v>
      </c>
      <c r="J53" s="104">
        <v>1117.1002512656453</v>
      </c>
      <c r="K53" s="104">
        <v>1193.3244913774058</v>
      </c>
      <c r="L53" s="104">
        <v>1273.3945508246577</v>
      </c>
      <c r="M53" s="104">
        <v>1136.650295802885</v>
      </c>
      <c r="N53" s="104">
        <v>1142.0824586373701</v>
      </c>
      <c r="O53" s="104">
        <v>1085.2918558479294</v>
      </c>
      <c r="P53" s="104">
        <v>1128.5907593286131</v>
      </c>
      <c r="Q53" s="104">
        <v>1084.682531575691</v>
      </c>
      <c r="R53" s="104">
        <v>1041.7512696969234</v>
      </c>
      <c r="S53" s="104">
        <v>1030.0915856127026</v>
      </c>
      <c r="T53" s="104">
        <v>1041.0096559730064</v>
      </c>
      <c r="U53" s="104">
        <v>1095.680128503182</v>
      </c>
      <c r="V53" s="104">
        <v>1118.076114885069</v>
      </c>
      <c r="W53" s="104">
        <v>726.53583230057563</v>
      </c>
      <c r="X53" s="104">
        <v>783.68890918579427</v>
      </c>
      <c r="Y53" s="104">
        <v>628.6906598332946</v>
      </c>
      <c r="DA53" s="132" t="s">
        <v>2292</v>
      </c>
    </row>
    <row r="54" spans="1:105" ht="12" customHeight="1" x14ac:dyDescent="0.25">
      <c r="A54" s="106" t="s">
        <v>122</v>
      </c>
      <c r="B54" s="101">
        <v>2307.251326451772</v>
      </c>
      <c r="C54" s="101">
        <v>2221.2049752262169</v>
      </c>
      <c r="D54" s="101">
        <v>2356.3602483192922</v>
      </c>
      <c r="E54" s="101">
        <v>2623.420462299694</v>
      </c>
      <c r="F54" s="101">
        <v>2714.1113933475613</v>
      </c>
      <c r="G54" s="101">
        <v>2498.9558399973562</v>
      </c>
      <c r="H54" s="101">
        <v>2657.1347512657726</v>
      </c>
      <c r="I54" s="101">
        <v>2482.0249494148989</v>
      </c>
      <c r="J54" s="101">
        <v>2662.9418959944201</v>
      </c>
      <c r="K54" s="101">
        <v>2645.0301414987343</v>
      </c>
      <c r="L54" s="101">
        <v>2533.5422917015267</v>
      </c>
      <c r="M54" s="101">
        <v>2582.3922424770558</v>
      </c>
      <c r="N54" s="101">
        <v>2483.246235362843</v>
      </c>
      <c r="O54" s="101">
        <v>2467.4754334882255</v>
      </c>
      <c r="P54" s="101">
        <v>2476.2059251026967</v>
      </c>
      <c r="Q54" s="101">
        <v>2446.3856520918489</v>
      </c>
      <c r="R54" s="101">
        <v>2375.4547587437823</v>
      </c>
      <c r="S54" s="101">
        <v>2329.4018232584408</v>
      </c>
      <c r="T54" s="101">
        <v>2255.0427318518737</v>
      </c>
      <c r="U54" s="101">
        <v>2130.3307562251025</v>
      </c>
      <c r="V54" s="101">
        <v>2136.8012373916472</v>
      </c>
      <c r="W54" s="101">
        <v>2046.3920350944659</v>
      </c>
      <c r="X54" s="101">
        <v>1974.49656166623</v>
      </c>
      <c r="Y54" s="101">
        <v>1948.169281954745</v>
      </c>
      <c r="DA54" s="131" t="s">
        <v>2293</v>
      </c>
    </row>
    <row r="55" spans="1:105" ht="12" customHeight="1" x14ac:dyDescent="0.25">
      <c r="A55" s="107" t="s">
        <v>121</v>
      </c>
      <c r="B55" s="104">
        <v>1787.2037729469434</v>
      </c>
      <c r="C55" s="104">
        <v>1718.053544187256</v>
      </c>
      <c r="D55" s="104">
        <v>1859.0284972966811</v>
      </c>
      <c r="E55" s="104">
        <v>2153.3155968988667</v>
      </c>
      <c r="F55" s="104">
        <v>2254.4985536398644</v>
      </c>
      <c r="G55" s="104">
        <v>2031.2233138277143</v>
      </c>
      <c r="H55" s="104">
        <v>2176.9240031846284</v>
      </c>
      <c r="I55" s="104">
        <v>1976.8269403760146</v>
      </c>
      <c r="J55" s="104">
        <v>2127.0908058137479</v>
      </c>
      <c r="K55" s="104">
        <v>2102.4151906938141</v>
      </c>
      <c r="L55" s="104">
        <v>2007.5585699159844</v>
      </c>
      <c r="M55" s="104">
        <v>2059.5345354569927</v>
      </c>
      <c r="N55" s="104">
        <v>1978.5570595485756</v>
      </c>
      <c r="O55" s="104">
        <v>1970.3897617442963</v>
      </c>
      <c r="P55" s="104">
        <v>1997.5788329136394</v>
      </c>
      <c r="Q55" s="104">
        <v>1980.2702698712733</v>
      </c>
      <c r="R55" s="104">
        <v>1939.990818479049</v>
      </c>
      <c r="S55" s="104">
        <v>1924.9821004368102</v>
      </c>
      <c r="T55" s="104">
        <v>1890.1056163217106</v>
      </c>
      <c r="U55" s="104">
        <v>1787.7374092972941</v>
      </c>
      <c r="V55" s="104">
        <v>1825.6735473039189</v>
      </c>
      <c r="W55" s="104">
        <v>1789.0728126912582</v>
      </c>
      <c r="X55" s="104">
        <v>1766.6750270109378</v>
      </c>
      <c r="Y55" s="104">
        <v>1790.9232851699887</v>
      </c>
      <c r="DA55" s="132" t="s">
        <v>2294</v>
      </c>
    </row>
    <row r="56" spans="1:105" ht="12" customHeight="1" x14ac:dyDescent="0.25">
      <c r="A56" s="108" t="s">
        <v>53</v>
      </c>
      <c r="B56" s="98">
        <v>777.48507783446735</v>
      </c>
      <c r="C56" s="98">
        <v>729.67495292113506</v>
      </c>
      <c r="D56" s="98">
        <v>871.0083317672196</v>
      </c>
      <c r="E56" s="98">
        <v>1203.6669856390947</v>
      </c>
      <c r="F56" s="98">
        <v>1310.4507886116351</v>
      </c>
      <c r="G56" s="98">
        <v>1054.209380933612</v>
      </c>
      <c r="H56" s="98">
        <v>1150.4739426278077</v>
      </c>
      <c r="I56" s="98">
        <v>885.19718915954513</v>
      </c>
      <c r="J56" s="98">
        <v>964.13715667435804</v>
      </c>
      <c r="K56" s="98">
        <v>922.94845611174537</v>
      </c>
      <c r="L56" s="98">
        <v>851.84307986431406</v>
      </c>
      <c r="M56" s="98">
        <v>897.19994202290206</v>
      </c>
      <c r="N56" s="98">
        <v>841.8434368178107</v>
      </c>
      <c r="O56" s="98">
        <v>837.7140275489495</v>
      </c>
      <c r="P56" s="98">
        <v>891.74514139934786</v>
      </c>
      <c r="Q56" s="98">
        <v>871.46966679836885</v>
      </c>
      <c r="R56" s="98">
        <v>840.42215315269618</v>
      </c>
      <c r="S56" s="98">
        <v>827.47214186243173</v>
      </c>
      <c r="T56" s="98">
        <v>814.39791714037869</v>
      </c>
      <c r="U56" s="98">
        <v>721.46917703257247</v>
      </c>
      <c r="V56" s="98">
        <v>835.16402715286074</v>
      </c>
      <c r="W56" s="98">
        <v>935.45282341365089</v>
      </c>
      <c r="X56" s="98">
        <v>1023.566802646456</v>
      </c>
      <c r="Y56" s="98">
        <v>1166.2990165825192</v>
      </c>
      <c r="DA56" s="63" t="s">
        <v>2295</v>
      </c>
    </row>
    <row r="57" spans="1:105" ht="12" customHeight="1" x14ac:dyDescent="0.25">
      <c r="A57" s="108" t="s">
        <v>52</v>
      </c>
      <c r="B57" s="98">
        <v>1009.7186951124763</v>
      </c>
      <c r="C57" s="98">
        <v>988.37859126612079</v>
      </c>
      <c r="D57" s="98">
        <v>988.02016552946145</v>
      </c>
      <c r="E57" s="98">
        <v>949.64861125977211</v>
      </c>
      <c r="F57" s="98">
        <v>944.04776502822972</v>
      </c>
      <c r="G57" s="98">
        <v>977.01393289410214</v>
      </c>
      <c r="H57" s="98">
        <v>1026.4500605568207</v>
      </c>
      <c r="I57" s="98">
        <v>1091.629751216469</v>
      </c>
      <c r="J57" s="98">
        <v>1162.9536491393901</v>
      </c>
      <c r="K57" s="98">
        <v>1179.4667345820687</v>
      </c>
      <c r="L57" s="98">
        <v>1155.7154900516705</v>
      </c>
      <c r="M57" s="98">
        <v>1162.3345934340905</v>
      </c>
      <c r="N57" s="98">
        <v>1136.7136227307647</v>
      </c>
      <c r="O57" s="98">
        <v>1132.6757341953466</v>
      </c>
      <c r="P57" s="98">
        <v>1105.8336915142916</v>
      </c>
      <c r="Q57" s="98">
        <v>1108.8006030729041</v>
      </c>
      <c r="R57" s="98">
        <v>1099.5686653263531</v>
      </c>
      <c r="S57" s="98">
        <v>1097.5099585743785</v>
      </c>
      <c r="T57" s="98">
        <v>1075.7076991813319</v>
      </c>
      <c r="U57" s="98">
        <v>1066.2682322647213</v>
      </c>
      <c r="V57" s="98">
        <v>990.50952015105838</v>
      </c>
      <c r="W57" s="98">
        <v>853.61998927760726</v>
      </c>
      <c r="X57" s="98">
        <v>743.10822436448177</v>
      </c>
      <c r="Y57" s="98">
        <v>624.62426858746971</v>
      </c>
      <c r="DA57" s="63" t="s">
        <v>2296</v>
      </c>
    </row>
    <row r="58" spans="1:105" ht="12" customHeight="1" x14ac:dyDescent="0.25">
      <c r="A58" s="121" t="s">
        <v>54</v>
      </c>
      <c r="B58" s="122">
        <v>789.17268701836554</v>
      </c>
      <c r="C58" s="122">
        <v>868.54979188135735</v>
      </c>
      <c r="D58" s="122">
        <v>888.05633308100096</v>
      </c>
      <c r="E58" s="122">
        <v>997.62989975152402</v>
      </c>
      <c r="F58" s="122">
        <v>915.09758762209572</v>
      </c>
      <c r="G58" s="122">
        <v>924.27536330912415</v>
      </c>
      <c r="H58" s="122">
        <v>849.59996911898406</v>
      </c>
      <c r="I58" s="122">
        <v>821.46000701193088</v>
      </c>
      <c r="J58" s="122">
        <v>842.27229617294984</v>
      </c>
      <c r="K58" s="122">
        <v>676.73010371673558</v>
      </c>
      <c r="L58" s="122">
        <v>617.30514281832404</v>
      </c>
      <c r="M58" s="122">
        <v>624.3321915379463</v>
      </c>
      <c r="N58" s="122">
        <v>608.32556069418195</v>
      </c>
      <c r="O58" s="122">
        <v>609.25497214943789</v>
      </c>
      <c r="P58" s="122">
        <v>623.92769255049438</v>
      </c>
      <c r="Q58" s="122">
        <v>618.91484064802432</v>
      </c>
      <c r="R58" s="122">
        <v>602.47951842155612</v>
      </c>
      <c r="S58" s="122">
        <v>587.51382968675557</v>
      </c>
      <c r="T58" s="122">
        <v>565.36692953918509</v>
      </c>
      <c r="U58" s="122">
        <v>535.94999299112965</v>
      </c>
      <c r="V58" s="122">
        <v>710.46262425927489</v>
      </c>
      <c r="W58" s="122">
        <v>712.53237124312852</v>
      </c>
      <c r="X58" s="122">
        <v>548.42465180188651</v>
      </c>
      <c r="Y58" s="122">
        <v>508.97750789984366</v>
      </c>
      <c r="DA58" s="130" t="s">
        <v>2297</v>
      </c>
    </row>
    <row r="59" spans="1:105" ht="12" customHeight="1" x14ac:dyDescent="0.25">
      <c r="A59" s="97" t="s">
        <v>50</v>
      </c>
      <c r="B59" s="98">
        <v>954.93814365119169</v>
      </c>
      <c r="C59" s="98">
        <v>997.23535173910784</v>
      </c>
      <c r="D59" s="98">
        <v>1268.9193372084651</v>
      </c>
      <c r="E59" s="98">
        <v>991.56372742168753</v>
      </c>
      <c r="F59" s="98">
        <v>964.84850477714724</v>
      </c>
      <c r="G59" s="98">
        <v>1131.8704615814941</v>
      </c>
      <c r="H59" s="98">
        <v>979.38734756726899</v>
      </c>
      <c r="I59" s="98">
        <v>932.51550836787487</v>
      </c>
      <c r="J59" s="98">
        <v>845.8022952644086</v>
      </c>
      <c r="K59" s="98">
        <v>827.63288471082024</v>
      </c>
      <c r="L59" s="98">
        <v>739.4928481578911</v>
      </c>
      <c r="M59" s="98">
        <v>708.41847066727155</v>
      </c>
      <c r="N59" s="98">
        <v>699.92056480634994</v>
      </c>
      <c r="O59" s="98">
        <v>698.59958315062579</v>
      </c>
      <c r="P59" s="98">
        <v>717.29101760476942</v>
      </c>
      <c r="Q59" s="98">
        <v>710.96853013174621</v>
      </c>
      <c r="R59" s="98">
        <v>703.04018841878826</v>
      </c>
      <c r="S59" s="98">
        <v>691.28015766684689</v>
      </c>
      <c r="T59" s="98">
        <v>670.41931921304285</v>
      </c>
      <c r="U59" s="98">
        <v>648.45596795228403</v>
      </c>
      <c r="V59" s="98">
        <v>887.18079211984877</v>
      </c>
      <c r="W59" s="98">
        <v>884.55559648704048</v>
      </c>
      <c r="X59" s="98">
        <v>690.8132810412128</v>
      </c>
      <c r="Y59" s="98">
        <v>629.03105505025405</v>
      </c>
      <c r="DA59" s="63" t="s">
        <v>2298</v>
      </c>
    </row>
    <row r="60" spans="1:105" ht="12" customHeight="1" x14ac:dyDescent="0.25">
      <c r="A60" s="109" t="s">
        <v>120</v>
      </c>
      <c r="B60" s="33">
        <v>667.62186111773701</v>
      </c>
      <c r="C60" s="33">
        <v>776.66214002963261</v>
      </c>
      <c r="D60" s="33">
        <v>628.90446009808738</v>
      </c>
      <c r="E60" s="33">
        <v>1001.4528955062707</v>
      </c>
      <c r="F60" s="33">
        <v>885.9697456046174</v>
      </c>
      <c r="G60" s="33">
        <v>805.74881334294139</v>
      </c>
      <c r="H60" s="33">
        <v>779.53512354066027</v>
      </c>
      <c r="I60" s="33">
        <v>762.50438595003573</v>
      </c>
      <c r="J60" s="33">
        <v>840.32731441523958</v>
      </c>
      <c r="K60" s="33">
        <v>579.59636465575284</v>
      </c>
      <c r="L60" s="33">
        <v>533.43237524378833</v>
      </c>
      <c r="M60" s="33">
        <v>563.57969010159957</v>
      </c>
      <c r="N60" s="33">
        <v>542.2047923484505</v>
      </c>
      <c r="O60" s="33">
        <v>545.23590064718053</v>
      </c>
      <c r="P60" s="33">
        <v>558.5614192005404</v>
      </c>
      <c r="Q60" s="33">
        <v>558.10492327752718</v>
      </c>
      <c r="R60" s="33">
        <v>542.68713649029303</v>
      </c>
      <c r="S60" s="33">
        <v>531.63906289204863</v>
      </c>
      <c r="T60" s="33">
        <v>513.31860829281959</v>
      </c>
      <c r="U60" s="33">
        <v>483.91150416633559</v>
      </c>
      <c r="V60" s="33">
        <v>630.52360323109349</v>
      </c>
      <c r="W60" s="33">
        <v>638.54450735176454</v>
      </c>
      <c r="X60" s="33">
        <v>492.57334963921107</v>
      </c>
      <c r="Y60" s="33">
        <v>466.39702527029146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18314.194804063452</v>
      </c>
      <c r="C62" s="117">
        <f t="shared" si="21"/>
        <v>18695.215177374059</v>
      </c>
      <c r="D62" s="117">
        <f t="shared" si="21"/>
        <v>18100.198896754722</v>
      </c>
      <c r="E62" s="117">
        <f t="shared" si="21"/>
        <v>20461.511996363257</v>
      </c>
      <c r="F62" s="117">
        <f t="shared" si="21"/>
        <v>21117.078141804675</v>
      </c>
      <c r="G62" s="117">
        <f t="shared" si="21"/>
        <v>20634.762002429077</v>
      </c>
      <c r="H62" s="117">
        <f t="shared" si="21"/>
        <v>19120.272728321957</v>
      </c>
      <c r="I62" s="117">
        <f t="shared" si="21"/>
        <v>17137.913791143925</v>
      </c>
      <c r="J62" s="117">
        <f t="shared" si="21"/>
        <v>19063.551468971113</v>
      </c>
      <c r="K62" s="117">
        <f t="shared" si="21"/>
        <v>18320.695727532402</v>
      </c>
      <c r="L62" s="117">
        <f t="shared" si="21"/>
        <v>18270.811849804344</v>
      </c>
      <c r="M62" s="117">
        <f t="shared" si="21"/>
        <v>17263.43672257604</v>
      </c>
      <c r="N62" s="117">
        <f t="shared" si="21"/>
        <v>17309.420644975515</v>
      </c>
      <c r="O62" s="117">
        <f t="shared" si="21"/>
        <v>16890.136188485958</v>
      </c>
      <c r="P62" s="117">
        <f t="shared" si="21"/>
        <v>13172.836618905298</v>
      </c>
      <c r="Q62" s="117">
        <f t="shared" si="21"/>
        <v>14958.8791836037</v>
      </c>
      <c r="R62" s="117">
        <f t="shared" ref="R62:V62" si="22">R63+R66+R68+R77</f>
        <v>15577.128829595329</v>
      </c>
      <c r="S62" s="117">
        <f t="shared" si="22"/>
        <v>15269.20983722336</v>
      </c>
      <c r="T62" s="117">
        <f t="shared" si="22"/>
        <v>13823.428099110657</v>
      </c>
      <c r="U62" s="117">
        <f t="shared" si="22"/>
        <v>13134.064794805052</v>
      </c>
      <c r="V62" s="117">
        <f t="shared" si="22"/>
        <v>13104.889945346271</v>
      </c>
      <c r="W62" s="117">
        <f t="shared" ref="W62:Y62" si="23">W63+W66+W68+W77</f>
        <v>14200.172227230754</v>
      </c>
      <c r="X62" s="117">
        <f t="shared" si="23"/>
        <v>12881.890422978393</v>
      </c>
      <c r="Y62" s="117">
        <f t="shared" si="23"/>
        <v>11508.307887060429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14578.976351561214</v>
      </c>
      <c r="C63" s="122">
        <f t="shared" si="24"/>
        <v>15172.610273580198</v>
      </c>
      <c r="D63" s="122">
        <f t="shared" si="24"/>
        <v>14373.904037351551</v>
      </c>
      <c r="E63" s="122">
        <f t="shared" si="24"/>
        <v>16213.291698829094</v>
      </c>
      <c r="F63" s="122">
        <f t="shared" si="24"/>
        <v>16659.724108423881</v>
      </c>
      <c r="G63" s="122">
        <f t="shared" si="24"/>
        <v>16705.615751713623</v>
      </c>
      <c r="H63" s="122">
        <f t="shared" si="24"/>
        <v>15001.522556948412</v>
      </c>
      <c r="I63" s="122">
        <f t="shared" si="24"/>
        <v>13600.058151926964</v>
      </c>
      <c r="J63" s="122">
        <f t="shared" si="24"/>
        <v>15111.75610488335</v>
      </c>
      <c r="K63" s="122">
        <f t="shared" si="24"/>
        <v>14528.428025875955</v>
      </c>
      <c r="L63" s="122">
        <f t="shared" si="24"/>
        <v>14679.117255897851</v>
      </c>
      <c r="M63" s="122">
        <f t="shared" si="24"/>
        <v>13709.723117097217</v>
      </c>
      <c r="N63" s="122">
        <f t="shared" si="24"/>
        <v>13689.315836150714</v>
      </c>
      <c r="O63" s="122">
        <f t="shared" si="24"/>
        <v>13379.764113189032</v>
      </c>
      <c r="P63" s="122">
        <f t="shared" si="24"/>
        <v>10018.599553573335</v>
      </c>
      <c r="Q63" s="122">
        <f t="shared" si="24"/>
        <v>11676.758919129523</v>
      </c>
      <c r="R63" s="122">
        <f t="shared" ref="R63:V63" si="25">SUM(R64:R65)</f>
        <v>12330.715308173667</v>
      </c>
      <c r="S63" s="122">
        <f t="shared" si="25"/>
        <v>12019.702967219075</v>
      </c>
      <c r="T63" s="122">
        <f t="shared" si="25"/>
        <v>10753.377192918932</v>
      </c>
      <c r="U63" s="122">
        <f t="shared" si="25"/>
        <v>10180.534916760453</v>
      </c>
      <c r="V63" s="122">
        <f t="shared" si="25"/>
        <v>10059.583325652862</v>
      </c>
      <c r="W63" s="122">
        <f t="shared" ref="W63:Y63" si="26">SUM(W64:W65)</f>
        <v>11199.734165853393</v>
      </c>
      <c r="X63" s="122">
        <f t="shared" si="26"/>
        <v>10016.459097111972</v>
      </c>
      <c r="Y63" s="122">
        <f t="shared" si="26"/>
        <v>9006.4470367406575</v>
      </c>
      <c r="DA63" s="130" t="s">
        <v>2301</v>
      </c>
    </row>
    <row r="64" spans="1:105" ht="12" customHeight="1" x14ac:dyDescent="0.25">
      <c r="A64" s="97" t="s">
        <v>212</v>
      </c>
      <c r="B64" s="98">
        <v>14398.805222889585</v>
      </c>
      <c r="C64" s="98">
        <v>14988.309372567839</v>
      </c>
      <c r="D64" s="98">
        <v>14198.312148763409</v>
      </c>
      <c r="E64" s="98">
        <v>16013.632819343569</v>
      </c>
      <c r="F64" s="98">
        <v>16453.816794100752</v>
      </c>
      <c r="G64" s="98">
        <v>16505.075201447609</v>
      </c>
      <c r="H64" s="98">
        <v>14821.25111026798</v>
      </c>
      <c r="I64" s="98">
        <v>13440.552156395526</v>
      </c>
      <c r="J64" s="98">
        <v>14932.013152544758</v>
      </c>
      <c r="K64" s="98">
        <v>14354.93306992645</v>
      </c>
      <c r="L64" s="98">
        <v>14503.527671378555</v>
      </c>
      <c r="M64" s="98">
        <v>13545.575716919524</v>
      </c>
      <c r="N64" s="98">
        <v>13525.315745710439</v>
      </c>
      <c r="O64" s="98">
        <v>13218.749449550069</v>
      </c>
      <c r="P64" s="98">
        <v>9898.733832234906</v>
      </c>
      <c r="Q64" s="98">
        <v>11534.614286176662</v>
      </c>
      <c r="R64" s="98">
        <v>12177.094692799763</v>
      </c>
      <c r="S64" s="98">
        <v>11865.981029854802</v>
      </c>
      <c r="T64" s="98">
        <v>10613.070002627848</v>
      </c>
      <c r="U64" s="98">
        <v>10045.620217790503</v>
      </c>
      <c r="V64" s="98">
        <v>9924.4678572774865</v>
      </c>
      <c r="W64" s="98">
        <v>11046.40953318072</v>
      </c>
      <c r="X64" s="98">
        <v>9877.7684185181588</v>
      </c>
      <c r="Y64" s="98">
        <v>8880.4870661447512</v>
      </c>
      <c r="DA64" s="63" t="s">
        <v>2302</v>
      </c>
    </row>
    <row r="65" spans="1:105" ht="12" customHeight="1" x14ac:dyDescent="0.25">
      <c r="A65" s="97" t="s">
        <v>53</v>
      </c>
      <c r="B65" s="98">
        <v>180.17112867162822</v>
      </c>
      <c r="C65" s="98">
        <v>184.30090101235879</v>
      </c>
      <c r="D65" s="98">
        <v>175.59188858814122</v>
      </c>
      <c r="E65" s="98">
        <v>199.65887948552552</v>
      </c>
      <c r="F65" s="98">
        <v>205.90731432312867</v>
      </c>
      <c r="G65" s="98">
        <v>200.54055026601273</v>
      </c>
      <c r="H65" s="98">
        <v>180.27144668043249</v>
      </c>
      <c r="I65" s="98">
        <v>159.50599553143755</v>
      </c>
      <c r="J65" s="98">
        <v>179.74295233859269</v>
      </c>
      <c r="K65" s="98">
        <v>173.49495594950571</v>
      </c>
      <c r="L65" s="98">
        <v>175.58958451929541</v>
      </c>
      <c r="M65" s="98">
        <v>164.14740017769378</v>
      </c>
      <c r="N65" s="98">
        <v>164.00009044027547</v>
      </c>
      <c r="O65" s="98">
        <v>161.01466363896409</v>
      </c>
      <c r="P65" s="98">
        <v>119.86572133842898</v>
      </c>
      <c r="Q65" s="98">
        <v>142.14463295286043</v>
      </c>
      <c r="R65" s="98">
        <v>153.62061537390454</v>
      </c>
      <c r="S65" s="98">
        <v>153.72193736427292</v>
      </c>
      <c r="T65" s="98">
        <v>140.30719029108417</v>
      </c>
      <c r="U65" s="98">
        <v>134.91469896994974</v>
      </c>
      <c r="V65" s="98">
        <v>135.11546837537568</v>
      </c>
      <c r="W65" s="98">
        <v>153.32463267267337</v>
      </c>
      <c r="X65" s="98">
        <v>138.69067859381445</v>
      </c>
      <c r="Y65" s="98">
        <v>125.95997059590685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8.466998261728369</v>
      </c>
      <c r="C66" s="122">
        <f t="shared" si="27"/>
        <v>10.186903131109778</v>
      </c>
      <c r="D66" s="122">
        <f t="shared" si="27"/>
        <v>12.868757737877226</v>
      </c>
      <c r="E66" s="122">
        <f t="shared" si="27"/>
        <v>31.88329262403332</v>
      </c>
      <c r="F66" s="122">
        <f t="shared" si="27"/>
        <v>19.930241870633289</v>
      </c>
      <c r="G66" s="122">
        <f t="shared" si="27"/>
        <v>25.873146333492649</v>
      </c>
      <c r="H66" s="122">
        <f t="shared" si="27"/>
        <v>37.281250346653231</v>
      </c>
      <c r="I66" s="122">
        <f t="shared" si="27"/>
        <v>38.279371491180655</v>
      </c>
      <c r="J66" s="122">
        <f t="shared" si="27"/>
        <v>40.612318742296623</v>
      </c>
      <c r="K66" s="122">
        <f t="shared" si="27"/>
        <v>43.130412549331623</v>
      </c>
      <c r="L66" s="122">
        <f t="shared" si="27"/>
        <v>52.58245075063197</v>
      </c>
      <c r="M66" s="122">
        <f t="shared" si="27"/>
        <v>55.761430850820744</v>
      </c>
      <c r="N66" s="122">
        <f t="shared" si="27"/>
        <v>97.649077895975097</v>
      </c>
      <c r="O66" s="122">
        <f t="shared" si="27"/>
        <v>96.150764356033292</v>
      </c>
      <c r="P66" s="122">
        <f t="shared" si="27"/>
        <v>36.0272044702267</v>
      </c>
      <c r="Q66" s="122">
        <f t="shared" si="27"/>
        <v>106.12945427935252</v>
      </c>
      <c r="R66" s="122">
        <f t="shared" si="27"/>
        <v>66.316887547550976</v>
      </c>
      <c r="S66" s="122">
        <f t="shared" si="27"/>
        <v>118.22423849069055</v>
      </c>
      <c r="T66" s="122">
        <f t="shared" si="27"/>
        <v>93.961825291527177</v>
      </c>
      <c r="U66" s="122">
        <f t="shared" si="27"/>
        <v>131.28009378689981</v>
      </c>
      <c r="V66" s="122">
        <f t="shared" si="27"/>
        <v>66.713542799150275</v>
      </c>
      <c r="W66" s="122">
        <f t="shared" si="27"/>
        <v>114.81541403607585</v>
      </c>
      <c r="X66" s="122">
        <f t="shared" si="27"/>
        <v>140.21915928589931</v>
      </c>
      <c r="Y66" s="122">
        <f t="shared" si="27"/>
        <v>96.130659980960672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8.466998261728369</v>
      </c>
      <c r="C67" s="98">
        <f>IF(RES_hhdet_fec!C67=0,0,RES_hhdet_fec!C67*1000*11630/RES_hhdet_num!C62)</f>
        <v>10.186903131109778</v>
      </c>
      <c r="D67" s="98">
        <f>IF(RES_hhdet_fec!D67=0,0,RES_hhdet_fec!D67*1000*11630/RES_hhdet_num!D62)</f>
        <v>12.868757737877226</v>
      </c>
      <c r="E67" s="98">
        <f>IF(RES_hhdet_fec!E67=0,0,RES_hhdet_fec!E67*1000*11630/RES_hhdet_num!E62)</f>
        <v>31.88329262403332</v>
      </c>
      <c r="F67" s="98">
        <f>IF(RES_hhdet_fec!F67=0,0,RES_hhdet_fec!F67*1000*11630/RES_hhdet_num!F62)</f>
        <v>19.930241870633289</v>
      </c>
      <c r="G67" s="98">
        <f>IF(RES_hhdet_fec!G67=0,0,RES_hhdet_fec!G67*1000*11630/RES_hhdet_num!G62)</f>
        <v>25.873146333492649</v>
      </c>
      <c r="H67" s="98">
        <f>IF(RES_hhdet_fec!H67=0,0,RES_hhdet_fec!H67*1000*11630/RES_hhdet_num!H62)</f>
        <v>37.281250346653231</v>
      </c>
      <c r="I67" s="98">
        <f>IF(RES_hhdet_fec!I67=0,0,RES_hhdet_fec!I67*1000*11630/RES_hhdet_num!I62)</f>
        <v>38.279371491180655</v>
      </c>
      <c r="J67" s="98">
        <f>IF(RES_hhdet_fec!J67=0,0,RES_hhdet_fec!J67*1000*11630/RES_hhdet_num!J62)</f>
        <v>40.612318742296623</v>
      </c>
      <c r="K67" s="98">
        <f>IF(RES_hhdet_fec!K67=0,0,RES_hhdet_fec!K67*1000*11630/RES_hhdet_num!K62)</f>
        <v>43.130412549331623</v>
      </c>
      <c r="L67" s="98">
        <f>IF(RES_hhdet_fec!L67=0,0,RES_hhdet_fec!L67*1000*11630/RES_hhdet_num!L62)</f>
        <v>52.58245075063197</v>
      </c>
      <c r="M67" s="98">
        <f>IF(RES_hhdet_fec!M67=0,0,RES_hhdet_fec!M67*1000*11630/RES_hhdet_num!M62)</f>
        <v>55.761430850820744</v>
      </c>
      <c r="N67" s="98">
        <f>IF(RES_hhdet_fec!N67=0,0,RES_hhdet_fec!N67*1000*11630/RES_hhdet_num!N62)</f>
        <v>97.649077895975097</v>
      </c>
      <c r="O67" s="98">
        <f>IF(RES_hhdet_fec!O67=0,0,RES_hhdet_fec!O67*1000*11630/RES_hhdet_num!O62)</f>
        <v>96.150764356033292</v>
      </c>
      <c r="P67" s="98">
        <f>IF(RES_hhdet_fec!P67=0,0,RES_hhdet_fec!P67*1000*11630/RES_hhdet_num!P62)</f>
        <v>36.0272044702267</v>
      </c>
      <c r="Q67" s="98">
        <f>IF(RES_hhdet_fec!Q67=0,0,RES_hhdet_fec!Q67*1000*11630/RES_hhdet_num!Q62)</f>
        <v>106.12945427935252</v>
      </c>
      <c r="R67" s="98">
        <f>IF(RES_hhdet_fec!R67=0,0,RES_hhdet_fec!R67*1000*11630/RES_hhdet_num!R62)</f>
        <v>66.316887547550976</v>
      </c>
      <c r="S67" s="98">
        <f>IF(RES_hhdet_fec!S67=0,0,RES_hhdet_fec!S67*1000*11630/RES_hhdet_num!S62)</f>
        <v>118.22423849069055</v>
      </c>
      <c r="T67" s="98">
        <f>IF(RES_hhdet_fec!T67=0,0,RES_hhdet_fec!T67*1000*11630/RES_hhdet_num!T62)</f>
        <v>93.961825291527177</v>
      </c>
      <c r="U67" s="98">
        <f>IF(RES_hhdet_fec!U67=0,0,RES_hhdet_fec!U67*1000*11630/RES_hhdet_num!U62)</f>
        <v>131.28009378689981</v>
      </c>
      <c r="V67" s="98">
        <f>IF(RES_hhdet_fec!V67=0,0,RES_hhdet_fec!V67*1000*11630/RES_hhdet_num!V62)</f>
        <v>66.713542799150275</v>
      </c>
      <c r="W67" s="98">
        <f>IF(RES_hhdet_fec!W67=0,0,RES_hhdet_fec!W67*1000*11630/RES_hhdet_num!W62)</f>
        <v>114.81541403607585</v>
      </c>
      <c r="X67" s="98">
        <f>IF(RES_hhdet_fec!X67=0,0,RES_hhdet_fec!X67*1000*11630/RES_hhdet_num!X62)</f>
        <v>140.21915928589931</v>
      </c>
      <c r="Y67" s="98">
        <f>IF(RES_hhdet_fec!Y67=0,0,RES_hhdet_fec!Y67*1000*11630/RES_hhdet_num!Y62)</f>
        <v>96.130659980960672</v>
      </c>
      <c r="DA67" s="63" t="s">
        <v>2305</v>
      </c>
    </row>
    <row r="68" spans="1:105" ht="12" customHeight="1" x14ac:dyDescent="0.25">
      <c r="A68" s="121" t="s">
        <v>55</v>
      </c>
      <c r="B68" s="122">
        <v>2835.3062747183585</v>
      </c>
      <c r="C68" s="122">
        <v>2560.8044456653383</v>
      </c>
      <c r="D68" s="122">
        <v>2769.7474372743709</v>
      </c>
      <c r="E68" s="122">
        <v>3066.5929683690556</v>
      </c>
      <c r="F68" s="122">
        <v>3326.2255591083167</v>
      </c>
      <c r="G68" s="122">
        <v>2858.0007013800628</v>
      </c>
      <c r="H68" s="122">
        <v>3102.5229516135278</v>
      </c>
      <c r="I68" s="122">
        <v>2617.119575668311</v>
      </c>
      <c r="J68" s="122">
        <v>2938.7947664850699</v>
      </c>
      <c r="K68" s="122">
        <v>2974.8503077184196</v>
      </c>
      <c r="L68" s="122">
        <v>2840.0122175597744</v>
      </c>
      <c r="M68" s="122">
        <v>2796.8727732534012</v>
      </c>
      <c r="N68" s="122">
        <v>2803.5949474872054</v>
      </c>
      <c r="O68" s="122">
        <v>2709.3575416269678</v>
      </c>
      <c r="P68" s="122">
        <v>2446.108331580193</v>
      </c>
      <c r="Q68" s="122">
        <v>2469.7274634158343</v>
      </c>
      <c r="R68" s="122">
        <v>2476.9698273409704</v>
      </c>
      <c r="S68" s="122">
        <v>2466.2552145927393</v>
      </c>
      <c r="T68" s="122">
        <v>2341.2810220197912</v>
      </c>
      <c r="U68" s="122">
        <v>2211.1782309677806</v>
      </c>
      <c r="V68" s="122">
        <v>2150.311225212422</v>
      </c>
      <c r="W68" s="122">
        <v>2105.3635220339611</v>
      </c>
      <c r="X68" s="122">
        <v>2087.837877029739</v>
      </c>
      <c r="Y68" s="122">
        <v>1825.269629868882</v>
      </c>
      <c r="DA68" s="130" t="s">
        <v>2306</v>
      </c>
    </row>
    <row r="69" spans="1:105" ht="12" customHeight="1" x14ac:dyDescent="0.25">
      <c r="A69" s="97" t="s">
        <v>134</v>
      </c>
      <c r="B69" s="98">
        <v>2861.1350802771985</v>
      </c>
      <c r="C69" s="98">
        <v>2579.3530364086555</v>
      </c>
      <c r="D69" s="98">
        <v>2790.9283985252023</v>
      </c>
      <c r="E69" s="98">
        <v>3088.4703174680722</v>
      </c>
      <c r="F69" s="98">
        <v>3354.1413032568857</v>
      </c>
      <c r="G69" s="98">
        <v>2876.9074294814059</v>
      </c>
      <c r="H69" s="98">
        <v>3124.5138686746659</v>
      </c>
      <c r="I69" s="98">
        <v>2628.107956266238</v>
      </c>
      <c r="J69" s="98">
        <v>2955.2051339057157</v>
      </c>
      <c r="K69" s="98">
        <v>2994.4356967457802</v>
      </c>
      <c r="L69" s="98">
        <v>2858.6844737125753</v>
      </c>
      <c r="M69" s="98">
        <v>2812.8129046237582</v>
      </c>
      <c r="N69" s="98">
        <v>2824.0777310966382</v>
      </c>
      <c r="O69" s="98">
        <v>2727.5770931543557</v>
      </c>
      <c r="P69" s="98">
        <v>2454.7664016123958</v>
      </c>
      <c r="Q69" s="98">
        <v>2481.7781198458347</v>
      </c>
      <c r="R69" s="98">
        <v>2493.8250132308012</v>
      </c>
      <c r="S69" s="98">
        <v>2483.9965025267852</v>
      </c>
      <c r="T69" s="98">
        <v>2353.3049739752778</v>
      </c>
      <c r="U69" s="98">
        <v>2220.1291512422545</v>
      </c>
      <c r="V69" s="98">
        <v>2154.8157933835473</v>
      </c>
      <c r="W69" s="98">
        <v>2109.8540191572993</v>
      </c>
      <c r="X69" s="98">
        <v>2093.4776519557008</v>
      </c>
      <c r="Y69" s="98">
        <v>1823.5716140535455</v>
      </c>
      <c r="DA69" s="63" t="s">
        <v>2307</v>
      </c>
    </row>
    <row r="70" spans="1:105" ht="12" customHeight="1" x14ac:dyDescent="0.25">
      <c r="A70" s="97" t="s">
        <v>133</v>
      </c>
      <c r="B70" s="98">
        <v>2000.5347708576053</v>
      </c>
      <c r="C70" s="98">
        <v>1805.4025308231076</v>
      </c>
      <c r="D70" s="98">
        <v>2020.3320348505863</v>
      </c>
      <c r="E70" s="98">
        <v>2369.5138487440167</v>
      </c>
      <c r="F70" s="98">
        <v>2616.2934992945738</v>
      </c>
      <c r="G70" s="98">
        <v>2183.7705525860242</v>
      </c>
      <c r="H70" s="98">
        <v>2396.0914499022037</v>
      </c>
      <c r="I70" s="98">
        <v>1948.1200323358664</v>
      </c>
      <c r="J70" s="98">
        <v>2210.3264553624203</v>
      </c>
      <c r="K70" s="98">
        <v>2227.4959840553192</v>
      </c>
      <c r="L70" s="98">
        <v>2129.901727083437</v>
      </c>
      <c r="M70" s="98">
        <v>2123.3234788096029</v>
      </c>
      <c r="N70" s="98">
        <v>2137.6411242950289</v>
      </c>
      <c r="O70" s="98">
        <v>2084.7631550068563</v>
      </c>
      <c r="P70" s="98">
        <v>1903.7012558173376</v>
      </c>
      <c r="Q70" s="98">
        <v>1951.3187859155462</v>
      </c>
      <c r="R70" s="98">
        <v>1984.5152683701972</v>
      </c>
      <c r="S70" s="98">
        <v>2011.7410902733543</v>
      </c>
      <c r="T70" s="98">
        <v>1941.7052085990056</v>
      </c>
      <c r="U70" s="98">
        <v>1845.0344266743098</v>
      </c>
      <c r="V70" s="98">
        <v>1852.3429466915163</v>
      </c>
      <c r="W70" s="98">
        <v>1872.4792121127875</v>
      </c>
      <c r="X70" s="98">
        <v>1910.1252037286615</v>
      </c>
      <c r="Y70" s="98">
        <v>1713.4412261351777</v>
      </c>
      <c r="DA70" s="63" t="s">
        <v>2308</v>
      </c>
    </row>
    <row r="71" spans="1:105" ht="12" customHeight="1" x14ac:dyDescent="0.25">
      <c r="A71" s="100" t="s">
        <v>212</v>
      </c>
      <c r="B71" s="101">
        <v>965.51792002775449</v>
      </c>
      <c r="C71" s="101">
        <v>850.91247712466247</v>
      </c>
      <c r="D71" s="101">
        <v>1033.433842448004</v>
      </c>
      <c r="E71" s="101">
        <v>1416.8791707808207</v>
      </c>
      <c r="F71" s="101">
        <v>1613.6850796757237</v>
      </c>
      <c r="G71" s="101">
        <v>1212.7298448636673</v>
      </c>
      <c r="H71" s="101">
        <v>1351.3942102588585</v>
      </c>
      <c r="I71" s="101">
        <v>940.50986724828351</v>
      </c>
      <c r="J71" s="101">
        <v>1069.855739727218</v>
      </c>
      <c r="K71" s="101">
        <v>1033.4472082688626</v>
      </c>
      <c r="L71" s="101">
        <v>951.137723810284</v>
      </c>
      <c r="M71" s="101">
        <v>964.80101252595614</v>
      </c>
      <c r="N71" s="101">
        <v>942.43117764503734</v>
      </c>
      <c r="O71" s="101">
        <v>914.68168041883689</v>
      </c>
      <c r="P71" s="101">
        <v>874.43771781995542</v>
      </c>
      <c r="Q71" s="101">
        <v>885.4036097182543</v>
      </c>
      <c r="R71" s="101">
        <v>883.03175392159994</v>
      </c>
      <c r="S71" s="101">
        <v>887.81448399395686</v>
      </c>
      <c r="T71" s="101">
        <v>859.25611910285954</v>
      </c>
      <c r="U71" s="101">
        <v>765.98848071705538</v>
      </c>
      <c r="V71" s="101">
        <v>869.45450241650099</v>
      </c>
      <c r="W71" s="101">
        <v>1001.1171672539697</v>
      </c>
      <c r="X71" s="101">
        <v>1126.4981980406499</v>
      </c>
      <c r="Y71" s="101">
        <v>1132.5485962551822</v>
      </c>
      <c r="DA71" s="131" t="s">
        <v>2309</v>
      </c>
    </row>
    <row r="72" spans="1:105" ht="12" customHeight="1" x14ac:dyDescent="0.25">
      <c r="A72" s="103" t="s">
        <v>52</v>
      </c>
      <c r="B72" s="104">
        <v>1035.0168508298509</v>
      </c>
      <c r="C72" s="104">
        <v>954.49005369844508</v>
      </c>
      <c r="D72" s="104">
        <v>986.89819240258214</v>
      </c>
      <c r="E72" s="104">
        <v>952.63467796319594</v>
      </c>
      <c r="F72" s="104">
        <v>1002.6084196188498</v>
      </c>
      <c r="G72" s="104">
        <v>971.04070772235696</v>
      </c>
      <c r="H72" s="104">
        <v>1044.6972396433455</v>
      </c>
      <c r="I72" s="104">
        <v>1007.6101650875825</v>
      </c>
      <c r="J72" s="104">
        <v>1140.4707156352029</v>
      </c>
      <c r="K72" s="104">
        <v>1194.0487757864564</v>
      </c>
      <c r="L72" s="104">
        <v>1178.7640032731533</v>
      </c>
      <c r="M72" s="104">
        <v>1158.522466283647</v>
      </c>
      <c r="N72" s="104">
        <v>1195.2099466499913</v>
      </c>
      <c r="O72" s="104">
        <v>1170.0814745880195</v>
      </c>
      <c r="P72" s="104">
        <v>1029.2635379973819</v>
      </c>
      <c r="Q72" s="104">
        <v>1065.9151761972921</v>
      </c>
      <c r="R72" s="104">
        <v>1101.4835144485974</v>
      </c>
      <c r="S72" s="104">
        <v>1123.9266062793972</v>
      </c>
      <c r="T72" s="104">
        <v>1082.4490894961461</v>
      </c>
      <c r="U72" s="104">
        <v>1079.0459459572546</v>
      </c>
      <c r="V72" s="104">
        <v>982.88844427501579</v>
      </c>
      <c r="W72" s="104">
        <v>871.36204485881785</v>
      </c>
      <c r="X72" s="104">
        <v>783.62700568801188</v>
      </c>
      <c r="Y72" s="104">
        <v>580.8926298799953</v>
      </c>
      <c r="DA72" s="132" t="s">
        <v>2310</v>
      </c>
    </row>
    <row r="73" spans="1:105" ht="12" customHeight="1" x14ac:dyDescent="0.25">
      <c r="A73" s="106" t="s">
        <v>122</v>
      </c>
      <c r="B73" s="101">
        <v>2307.2513264517715</v>
      </c>
      <c r="C73" s="101">
        <v>2219.28101759327</v>
      </c>
      <c r="D73" s="101">
        <v>2347.091640731981</v>
      </c>
      <c r="E73" s="101">
        <v>2613.1779128301432</v>
      </c>
      <c r="F73" s="101">
        <v>2702.2870226941709</v>
      </c>
      <c r="G73" s="101">
        <v>2487.6950655077762</v>
      </c>
      <c r="H73" s="101">
        <v>2648.5711748942285</v>
      </c>
      <c r="I73" s="101">
        <v>2474.3221136932616</v>
      </c>
      <c r="J73" s="101">
        <v>2653.1378214340943</v>
      </c>
      <c r="K73" s="101">
        <v>2635.1256485317954</v>
      </c>
      <c r="L73" s="101">
        <v>2524.6183670623327</v>
      </c>
      <c r="M73" s="101">
        <v>2573.2093309264478</v>
      </c>
      <c r="N73" s="101">
        <v>2472.4127229539699</v>
      </c>
      <c r="O73" s="101">
        <v>2449.6651684110143</v>
      </c>
      <c r="P73" s="101">
        <v>2438.6165381866776</v>
      </c>
      <c r="Q73" s="101">
        <v>2380.3692287054337</v>
      </c>
      <c r="R73" s="101">
        <v>2303.4738281221289</v>
      </c>
      <c r="S73" s="101">
        <v>2281.2406048797507</v>
      </c>
      <c r="T73" s="101">
        <v>2242.586596911739</v>
      </c>
      <c r="U73" s="101">
        <v>2137.1837959095851</v>
      </c>
      <c r="V73" s="101">
        <v>2139.1520099280697</v>
      </c>
      <c r="W73" s="101">
        <v>2067.1450144903797</v>
      </c>
      <c r="X73" s="101">
        <v>1980.1090003102317</v>
      </c>
      <c r="Y73" s="101">
        <v>1943.3626812575774</v>
      </c>
      <c r="DA73" s="131" t="s">
        <v>2311</v>
      </c>
    </row>
    <row r="74" spans="1:105" ht="12" customHeight="1" x14ac:dyDescent="0.25">
      <c r="A74" s="107" t="s">
        <v>121</v>
      </c>
      <c r="B74" s="104">
        <v>1787.2037729469437</v>
      </c>
      <c r="C74" s="104">
        <v>1717.3221754143633</v>
      </c>
      <c r="D74" s="104">
        <v>1855.3367076967295</v>
      </c>
      <c r="E74" s="104">
        <v>2148.5254682656728</v>
      </c>
      <c r="F74" s="104">
        <v>2249.0009968510581</v>
      </c>
      <c r="G74" s="104">
        <v>2026.2031487334405</v>
      </c>
      <c r="H74" s="104">
        <v>2172.0312947403577</v>
      </c>
      <c r="I74" s="104">
        <v>1971.7655449267559</v>
      </c>
      <c r="J74" s="104">
        <v>2120.7063068074358</v>
      </c>
      <c r="K74" s="104">
        <v>2095.7787456814194</v>
      </c>
      <c r="L74" s="104">
        <v>2001.6196920312998</v>
      </c>
      <c r="M74" s="104">
        <v>2052.8825828504505</v>
      </c>
      <c r="N74" s="104">
        <v>1970.8165955340542</v>
      </c>
      <c r="O74" s="104">
        <v>1960.589202392991</v>
      </c>
      <c r="P74" s="104">
        <v>1977.7255657762005</v>
      </c>
      <c r="Q74" s="104">
        <v>1948.1371010309374</v>
      </c>
      <c r="R74" s="104">
        <v>1899.8211685795222</v>
      </c>
      <c r="S74" s="104">
        <v>1895.0113115235724</v>
      </c>
      <c r="T74" s="104">
        <v>1875.3691911148464</v>
      </c>
      <c r="U74" s="104">
        <v>1780.5111627790445</v>
      </c>
      <c r="V74" s="104">
        <v>1818.3234808932214</v>
      </c>
      <c r="W74" s="104">
        <v>1793.6973041936187</v>
      </c>
      <c r="X74" s="104">
        <v>1769.223079968235</v>
      </c>
      <c r="Y74" s="104">
        <v>1791.8046117707386</v>
      </c>
      <c r="DA74" s="132" t="s">
        <v>2312</v>
      </c>
    </row>
    <row r="75" spans="1:105" ht="12" customHeight="1" x14ac:dyDescent="0.25">
      <c r="A75" s="108" t="s">
        <v>53</v>
      </c>
      <c r="B75" s="98">
        <v>777.48507783446746</v>
      </c>
      <c r="C75" s="98">
        <v>728.96409554615434</v>
      </c>
      <c r="D75" s="98">
        <v>867.49815512489192</v>
      </c>
      <c r="E75" s="98">
        <v>1199.0661694969428</v>
      </c>
      <c r="F75" s="98">
        <v>1305.2273008243242</v>
      </c>
      <c r="G75" s="98">
        <v>1049.9310549970755</v>
      </c>
      <c r="H75" s="98">
        <v>1147.0973783821123</v>
      </c>
      <c r="I75" s="98">
        <v>882.47718596572554</v>
      </c>
      <c r="J75" s="98">
        <v>960.62251103908648</v>
      </c>
      <c r="K75" s="98">
        <v>919.58920355514169</v>
      </c>
      <c r="L75" s="98">
        <v>849.0759418244196</v>
      </c>
      <c r="M75" s="98">
        <v>894.05587278303608</v>
      </c>
      <c r="N75" s="98">
        <v>837.83532354025351</v>
      </c>
      <c r="O75" s="98">
        <v>831.63248275022158</v>
      </c>
      <c r="P75" s="98">
        <v>878.70895759953669</v>
      </c>
      <c r="Q75" s="98">
        <v>850.29852969172384</v>
      </c>
      <c r="R75" s="98">
        <v>815.55617972664663</v>
      </c>
      <c r="S75" s="98">
        <v>811.24808973856204</v>
      </c>
      <c r="T75" s="98">
        <v>810.13450949338744</v>
      </c>
      <c r="U75" s="98">
        <v>722.3804686692722</v>
      </c>
      <c r="V75" s="98">
        <v>834.87980970182468</v>
      </c>
      <c r="W75" s="98">
        <v>943.50705853157046</v>
      </c>
      <c r="X75" s="98">
        <v>1028.9862867702027</v>
      </c>
      <c r="Y75" s="98">
        <v>1168.7152676689079</v>
      </c>
      <c r="DA75" s="63" t="s">
        <v>2313</v>
      </c>
    </row>
    <row r="76" spans="1:105" ht="12" customHeight="1" x14ac:dyDescent="0.25">
      <c r="A76" s="108" t="s">
        <v>52</v>
      </c>
      <c r="B76" s="98">
        <v>1009.718695112476</v>
      </c>
      <c r="C76" s="98">
        <v>988.35807986820907</v>
      </c>
      <c r="D76" s="98">
        <v>987.83855257183723</v>
      </c>
      <c r="E76" s="98">
        <v>949.45929876873015</v>
      </c>
      <c r="F76" s="98">
        <v>943.773696026734</v>
      </c>
      <c r="G76" s="98">
        <v>976.2720937363647</v>
      </c>
      <c r="H76" s="98">
        <v>1024.9339163582451</v>
      </c>
      <c r="I76" s="98">
        <v>1089.2883589610303</v>
      </c>
      <c r="J76" s="98">
        <v>1160.0837957683493</v>
      </c>
      <c r="K76" s="98">
        <v>1176.1895421262782</v>
      </c>
      <c r="L76" s="98">
        <v>1152.5437502068798</v>
      </c>
      <c r="M76" s="98">
        <v>1158.8267100674145</v>
      </c>
      <c r="N76" s="98">
        <v>1132.9812719938009</v>
      </c>
      <c r="O76" s="98">
        <v>1128.9567196427695</v>
      </c>
      <c r="P76" s="98">
        <v>1099.0166081766638</v>
      </c>
      <c r="Q76" s="98">
        <v>1097.8385713392142</v>
      </c>
      <c r="R76" s="98">
        <v>1084.2649888528756</v>
      </c>
      <c r="S76" s="98">
        <v>1083.7632217850103</v>
      </c>
      <c r="T76" s="98">
        <v>1065.2346816214588</v>
      </c>
      <c r="U76" s="98">
        <v>1058.1306941097723</v>
      </c>
      <c r="V76" s="98">
        <v>983.44367119139645</v>
      </c>
      <c r="W76" s="98">
        <v>850.19024566204791</v>
      </c>
      <c r="X76" s="98">
        <v>740.2367931980325</v>
      </c>
      <c r="Y76" s="98">
        <v>623.08934410183099</v>
      </c>
      <c r="DA76" s="63" t="s">
        <v>2314</v>
      </c>
    </row>
    <row r="77" spans="1:105" ht="12" customHeight="1" x14ac:dyDescent="0.25">
      <c r="A77" s="121" t="s">
        <v>54</v>
      </c>
      <c r="B77" s="122">
        <v>891.44517952215074</v>
      </c>
      <c r="C77" s="122">
        <v>951.61355499741455</v>
      </c>
      <c r="D77" s="122">
        <v>943.67866439092063</v>
      </c>
      <c r="E77" s="122">
        <v>1149.7440365410732</v>
      </c>
      <c r="F77" s="122">
        <v>1111.1982324018456</v>
      </c>
      <c r="G77" s="122">
        <v>1045.2724030018994</v>
      </c>
      <c r="H77" s="122">
        <v>978.94596941336079</v>
      </c>
      <c r="I77" s="122">
        <v>882.45669205747015</v>
      </c>
      <c r="J77" s="122">
        <v>972.38827886039485</v>
      </c>
      <c r="K77" s="122">
        <v>774.28698138869186</v>
      </c>
      <c r="L77" s="122">
        <v>699.09992559608861</v>
      </c>
      <c r="M77" s="122">
        <v>701.07940137460264</v>
      </c>
      <c r="N77" s="122">
        <v>718.8607834416182</v>
      </c>
      <c r="O77" s="122">
        <v>704.86376931392408</v>
      </c>
      <c r="P77" s="122">
        <v>672.10152928154207</v>
      </c>
      <c r="Q77" s="122">
        <v>706.26334677898876</v>
      </c>
      <c r="R77" s="122">
        <v>703.12680653313987</v>
      </c>
      <c r="S77" s="122">
        <v>665.02741692085317</v>
      </c>
      <c r="T77" s="122">
        <v>634.8080588804055</v>
      </c>
      <c r="U77" s="122">
        <v>611.07155328991962</v>
      </c>
      <c r="V77" s="122">
        <v>828.28185168183495</v>
      </c>
      <c r="W77" s="122">
        <v>780.25912530732433</v>
      </c>
      <c r="X77" s="122">
        <v>637.3742895507819</v>
      </c>
      <c r="Y77" s="122">
        <v>580.46056046992908</v>
      </c>
      <c r="DA77" s="130" t="s">
        <v>2315</v>
      </c>
    </row>
    <row r="78" spans="1:105" ht="12" customHeight="1" x14ac:dyDescent="0.25">
      <c r="A78" s="97" t="s">
        <v>189</v>
      </c>
      <c r="B78" s="98">
        <v>900.86802097474595</v>
      </c>
      <c r="C78" s="98">
        <v>958.92148447497414</v>
      </c>
      <c r="D78" s="98">
        <v>956.54052950884557</v>
      </c>
      <c r="E78" s="98">
        <v>1155.7759838090578</v>
      </c>
      <c r="F78" s="98">
        <v>1120.2883424686515</v>
      </c>
      <c r="G78" s="98">
        <v>1054.9130416025373</v>
      </c>
      <c r="H78" s="98">
        <v>986.90610631315155</v>
      </c>
      <c r="I78" s="98">
        <v>887.22925914483687</v>
      </c>
      <c r="J78" s="98">
        <v>977.58919976498305</v>
      </c>
      <c r="K78" s="98">
        <v>781.91311631571944</v>
      </c>
      <c r="L78" s="98">
        <v>705.50010063391153</v>
      </c>
      <c r="M78" s="98">
        <v>706.3757766563532</v>
      </c>
      <c r="N78" s="98">
        <v>725.18539334497348</v>
      </c>
      <c r="O78" s="98">
        <v>709.95131498727824</v>
      </c>
      <c r="P78" s="98">
        <v>675.92176311491357</v>
      </c>
      <c r="Q78" s="98">
        <v>715.20571683483411</v>
      </c>
      <c r="R78" s="98">
        <v>723.65864446394562</v>
      </c>
      <c r="S78" s="98">
        <v>694.25702931672561</v>
      </c>
      <c r="T78" s="98">
        <v>668.29433484083904</v>
      </c>
      <c r="U78" s="98">
        <v>650.35677193234483</v>
      </c>
      <c r="V78" s="98">
        <v>894.49002707332056</v>
      </c>
      <c r="W78" s="98">
        <v>834.70344881103472</v>
      </c>
      <c r="X78" s="98">
        <v>697.09911901651492</v>
      </c>
      <c r="Y78" s="98">
        <v>620.68280417979167</v>
      </c>
      <c r="DA78" s="63" t="s">
        <v>2316</v>
      </c>
    </row>
    <row r="79" spans="1:105" ht="12" customHeight="1" x14ac:dyDescent="0.25">
      <c r="A79" s="109" t="s">
        <v>120</v>
      </c>
      <c r="B79" s="33">
        <v>667.62186111773713</v>
      </c>
      <c r="C79" s="33">
        <v>776.48907521959541</v>
      </c>
      <c r="D79" s="33">
        <v>628.04790575332947</v>
      </c>
      <c r="E79" s="33">
        <v>999.88560141197308</v>
      </c>
      <c r="F79" s="33">
        <v>884.45239613239448</v>
      </c>
      <c r="G79" s="33">
        <v>804.30528507236704</v>
      </c>
      <c r="H79" s="33">
        <v>778.84186825102131</v>
      </c>
      <c r="I79" s="33">
        <v>761.85366654222321</v>
      </c>
      <c r="J79" s="33">
        <v>839.44952257802242</v>
      </c>
      <c r="K79" s="33">
        <v>578.81912909240191</v>
      </c>
      <c r="L79" s="33">
        <v>532.85695971243854</v>
      </c>
      <c r="M79" s="33">
        <v>563.02706606337142</v>
      </c>
      <c r="N79" s="33">
        <v>542.19258846138439</v>
      </c>
      <c r="O79" s="33">
        <v>545.8963115372552</v>
      </c>
      <c r="P79" s="33">
        <v>557.41727782653084</v>
      </c>
      <c r="Q79" s="33">
        <v>550.04406469775381</v>
      </c>
      <c r="R79" s="33">
        <v>530.53776605192081</v>
      </c>
      <c r="S79" s="33">
        <v>520.44386664687022</v>
      </c>
      <c r="T79" s="33">
        <v>507.86373836946399</v>
      </c>
      <c r="U79" s="33">
        <v>483.15425027590732</v>
      </c>
      <c r="V79" s="33">
        <v>632.16847392961608</v>
      </c>
      <c r="W79" s="33">
        <v>640.45326279708684</v>
      </c>
      <c r="X79" s="33">
        <v>494.25388835309644</v>
      </c>
      <c r="Y79" s="33">
        <v>467.75592950111803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20591.155789158733</v>
      </c>
      <c r="C81" s="117">
        <f t="shared" si="28"/>
        <v>24173.714287839524</v>
      </c>
      <c r="D81" s="117">
        <f t="shared" si="28"/>
        <v>19293.736692660754</v>
      </c>
      <c r="E81" s="117">
        <f t="shared" si="28"/>
        <v>20913.756199940279</v>
      </c>
      <c r="F81" s="117">
        <f t="shared" si="28"/>
        <v>20054.749313354925</v>
      </c>
      <c r="G81" s="117">
        <f t="shared" si="28"/>
        <v>22218.907950166984</v>
      </c>
      <c r="H81" s="117">
        <f t="shared" si="28"/>
        <v>18300.602908350505</v>
      </c>
      <c r="I81" s="117">
        <f t="shared" si="28"/>
        <v>19319.458665716418</v>
      </c>
      <c r="J81" s="117">
        <f t="shared" si="28"/>
        <v>18612.249516914209</v>
      </c>
      <c r="K81" s="117">
        <f t="shared" si="28"/>
        <v>17252.977323645326</v>
      </c>
      <c r="L81" s="117">
        <f t="shared" si="28"/>
        <v>16735.971850887781</v>
      </c>
      <c r="M81" s="117">
        <f t="shared" si="28"/>
        <v>16272.577268821937</v>
      </c>
      <c r="N81" s="117">
        <f t="shared" si="28"/>
        <v>15178.472348226329</v>
      </c>
      <c r="O81" s="117">
        <f t="shared" si="28"/>
        <v>15220.440489037166</v>
      </c>
      <c r="P81" s="117">
        <f t="shared" si="28"/>
        <v>12743.130667253597</v>
      </c>
      <c r="Q81" s="117">
        <f t="shared" si="28"/>
        <v>14374.673643451772</v>
      </c>
      <c r="R81" s="117">
        <f t="shared" ref="R81:V81" si="29">R82+R85+R87+R100</f>
        <v>14543.201962303507</v>
      </c>
      <c r="S81" s="117">
        <f t="shared" si="29"/>
        <v>14348.343310893804</v>
      </c>
      <c r="T81" s="117">
        <f t="shared" si="29"/>
        <v>13269.711512371467</v>
      </c>
      <c r="U81" s="117">
        <f t="shared" si="29"/>
        <v>12656.563341039066</v>
      </c>
      <c r="V81" s="117">
        <f t="shared" si="29"/>
        <v>12544.546433178932</v>
      </c>
      <c r="W81" s="117">
        <f t="shared" ref="W81:Y81" si="30">W82+W85+W87+W100</f>
        <v>14390.45660348304</v>
      </c>
      <c r="X81" s="117">
        <f t="shared" si="30"/>
        <v>12019.724697813423</v>
      </c>
      <c r="Y81" s="117">
        <f t="shared" si="30"/>
        <v>11721.779705374627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16755.259468925411</v>
      </c>
      <c r="C82" s="122">
        <f t="shared" si="31"/>
        <v>20170.89340569577</v>
      </c>
      <c r="D82" s="122">
        <f t="shared" si="31"/>
        <v>15522.844960745762</v>
      </c>
      <c r="E82" s="122">
        <f t="shared" si="31"/>
        <v>16843.538228611789</v>
      </c>
      <c r="F82" s="122">
        <f t="shared" si="31"/>
        <v>16060.733898340204</v>
      </c>
      <c r="G82" s="122">
        <f t="shared" si="31"/>
        <v>18319.776951859938</v>
      </c>
      <c r="H82" s="122">
        <f t="shared" si="31"/>
        <v>14500.718938604401</v>
      </c>
      <c r="I82" s="122">
        <f t="shared" si="31"/>
        <v>15596.254245779457</v>
      </c>
      <c r="J82" s="122">
        <f t="shared" si="31"/>
        <v>14907.440471639018</v>
      </c>
      <c r="K82" s="122">
        <f t="shared" si="31"/>
        <v>13776.167436391741</v>
      </c>
      <c r="L82" s="122">
        <f t="shared" si="31"/>
        <v>13467.860567165551</v>
      </c>
      <c r="M82" s="122">
        <f t="shared" si="31"/>
        <v>12985.703371110074</v>
      </c>
      <c r="N82" s="122">
        <f t="shared" si="31"/>
        <v>12005.186623327645</v>
      </c>
      <c r="O82" s="122">
        <f t="shared" si="31"/>
        <v>12090.160174392217</v>
      </c>
      <c r="P82" s="122">
        <f t="shared" si="31"/>
        <v>9768.1282155064055</v>
      </c>
      <c r="Q82" s="122">
        <f t="shared" si="31"/>
        <v>11300.646076791838</v>
      </c>
      <c r="R82" s="122">
        <f t="shared" ref="R82:V82" si="32">SUM(R83:R84)</f>
        <v>11564.739072803699</v>
      </c>
      <c r="S82" s="122">
        <f t="shared" si="32"/>
        <v>11354.262515152699</v>
      </c>
      <c r="T82" s="122">
        <f t="shared" si="32"/>
        <v>10385.981949921948</v>
      </c>
      <c r="U82" s="122">
        <f t="shared" si="32"/>
        <v>9869.9897559258952</v>
      </c>
      <c r="V82" s="122">
        <f t="shared" si="32"/>
        <v>9747.8493198485776</v>
      </c>
      <c r="W82" s="122">
        <f t="shared" ref="W82:Y82" si="33">SUM(W83:W84)</f>
        <v>11494.531959545235</v>
      </c>
      <c r="X82" s="122">
        <f t="shared" si="33"/>
        <v>9430.2872840982363</v>
      </c>
      <c r="Y82" s="122">
        <f t="shared" si="33"/>
        <v>9237.6898655623845</v>
      </c>
      <c r="DA82" s="130" t="s">
        <v>2319</v>
      </c>
    </row>
    <row r="83" spans="1:105" ht="12" customHeight="1" x14ac:dyDescent="0.25">
      <c r="A83" s="97" t="s">
        <v>199</v>
      </c>
      <c r="B83" s="98">
        <v>16679.605684488251</v>
      </c>
      <c r="C83" s="98">
        <v>20080.583717428301</v>
      </c>
      <c r="D83" s="98">
        <v>15452.845775787788</v>
      </c>
      <c r="E83" s="98">
        <v>16766.797587731104</v>
      </c>
      <c r="F83" s="98">
        <v>15986.587258944312</v>
      </c>
      <c r="G83" s="98">
        <v>18235.128748019495</v>
      </c>
      <c r="H83" s="98">
        <v>14431.680972278533</v>
      </c>
      <c r="I83" s="98">
        <v>15521.868636002537</v>
      </c>
      <c r="J83" s="98">
        <v>14834.469273982966</v>
      </c>
      <c r="K83" s="98">
        <v>13707.31030768737</v>
      </c>
      <c r="L83" s="98">
        <v>13399.252901633154</v>
      </c>
      <c r="M83" s="98">
        <v>12918.426389172917</v>
      </c>
      <c r="N83" s="98">
        <v>11941.926604456232</v>
      </c>
      <c r="O83" s="98">
        <v>12025.402260964669</v>
      </c>
      <c r="P83" s="98">
        <v>9716.2211913394913</v>
      </c>
      <c r="Q83" s="98">
        <v>11240.220299627661</v>
      </c>
      <c r="R83" s="98">
        <v>11502.681959404714</v>
      </c>
      <c r="S83" s="98">
        <v>11293.089959167339</v>
      </c>
      <c r="T83" s="98">
        <v>10329.828638511392</v>
      </c>
      <c r="U83" s="98">
        <v>9816.2309536046905</v>
      </c>
      <c r="V83" s="98">
        <v>9694.2926443589404</v>
      </c>
      <c r="W83" s="98">
        <v>11430.229046480134</v>
      </c>
      <c r="X83" s="98">
        <v>9376.9917414752381</v>
      </c>
      <c r="Y83" s="98">
        <v>9185.0421543321099</v>
      </c>
      <c r="DA83" s="63" t="s">
        <v>2320</v>
      </c>
    </row>
    <row r="84" spans="1:105" ht="12" customHeight="1" x14ac:dyDescent="0.25">
      <c r="A84" s="97" t="s">
        <v>53</v>
      </c>
      <c r="B84" s="98">
        <v>75.653784437161093</v>
      </c>
      <c r="C84" s="98">
        <v>90.309688267470165</v>
      </c>
      <c r="D84" s="98">
        <v>69.999184957974805</v>
      </c>
      <c r="E84" s="98">
        <v>76.740640880686129</v>
      </c>
      <c r="F84" s="98">
        <v>74.146639395891881</v>
      </c>
      <c r="G84" s="98">
        <v>84.648203840444694</v>
      </c>
      <c r="H84" s="98">
        <v>69.037966325867671</v>
      </c>
      <c r="I84" s="98">
        <v>74.385609776920603</v>
      </c>
      <c r="J84" s="98">
        <v>72.9711976560517</v>
      </c>
      <c r="K84" s="98">
        <v>68.857128704369913</v>
      </c>
      <c r="L84" s="98">
        <v>68.607665532397633</v>
      </c>
      <c r="M84" s="98">
        <v>67.276981937156464</v>
      </c>
      <c r="N84" s="98">
        <v>63.260018871413877</v>
      </c>
      <c r="O84" s="98">
        <v>64.757913427546981</v>
      </c>
      <c r="P84" s="98">
        <v>51.907024166915043</v>
      </c>
      <c r="Q84" s="98">
        <v>60.425777164176154</v>
      </c>
      <c r="R84" s="98">
        <v>62.057113398985699</v>
      </c>
      <c r="S84" s="98">
        <v>61.172555985360248</v>
      </c>
      <c r="T84" s="98">
        <v>56.153311410556043</v>
      </c>
      <c r="U84" s="98">
        <v>53.758802321205586</v>
      </c>
      <c r="V84" s="98">
        <v>53.556675489636618</v>
      </c>
      <c r="W84" s="98">
        <v>64.302913065100483</v>
      </c>
      <c r="X84" s="98">
        <v>53.295542622998937</v>
      </c>
      <c r="Y84" s="98">
        <v>52.647711230275128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8.4726237709551242</v>
      </c>
      <c r="C85" s="122">
        <f t="shared" si="34"/>
        <v>10.064426010787232</v>
      </c>
      <c r="D85" s="122">
        <f t="shared" si="34"/>
        <v>11.965420400996177</v>
      </c>
      <c r="E85" s="122">
        <f t="shared" si="34"/>
        <v>27.636519790300628</v>
      </c>
      <c r="F85" s="122">
        <f t="shared" si="34"/>
        <v>15.870491500193085</v>
      </c>
      <c r="G85" s="122">
        <f t="shared" si="34"/>
        <v>19.866349714406866</v>
      </c>
      <c r="H85" s="122">
        <f t="shared" si="34"/>
        <v>29.897790975237704</v>
      </c>
      <c r="I85" s="122">
        <f t="shared" si="34"/>
        <v>36.100768178075491</v>
      </c>
      <c r="J85" s="122">
        <f t="shared" si="34"/>
        <v>42.877490495348802</v>
      </c>
      <c r="K85" s="122">
        <f t="shared" si="34"/>
        <v>47.172391005662462</v>
      </c>
      <c r="L85" s="122">
        <f t="shared" si="34"/>
        <v>56.780235050252898</v>
      </c>
      <c r="M85" s="122">
        <f t="shared" si="34"/>
        <v>60.186859648873835</v>
      </c>
      <c r="N85" s="122">
        <f t="shared" si="34"/>
        <v>102.94497591718559</v>
      </c>
      <c r="O85" s="122">
        <f t="shared" si="34"/>
        <v>99.221337799160139</v>
      </c>
      <c r="P85" s="122">
        <f t="shared" si="34"/>
        <v>36.876713697497301</v>
      </c>
      <c r="Q85" s="122">
        <f t="shared" si="34"/>
        <v>109.29823748401979</v>
      </c>
      <c r="R85" s="122">
        <f t="shared" si="34"/>
        <v>68.028262037258784</v>
      </c>
      <c r="S85" s="122">
        <f t="shared" si="34"/>
        <v>115.42142969110752</v>
      </c>
      <c r="T85" s="122">
        <f t="shared" si="34"/>
        <v>85.540497273366427</v>
      </c>
      <c r="U85" s="122">
        <f t="shared" si="34"/>
        <v>113.50020645004589</v>
      </c>
      <c r="V85" s="122">
        <f t="shared" si="34"/>
        <v>57.610824770115016</v>
      </c>
      <c r="W85" s="122">
        <f t="shared" si="34"/>
        <v>99.335802933267743</v>
      </c>
      <c r="X85" s="122">
        <f t="shared" si="34"/>
        <v>122.5165886234854</v>
      </c>
      <c r="Y85" s="122">
        <f t="shared" si="34"/>
        <v>85.43241882965107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8.4726237709551242</v>
      </c>
      <c r="C86" s="98">
        <f>IF(RES_hhdet_fec!C86=0,0,RES_hhdet_fec!C86*1000*11630/RES_hhdet_num!C81)</f>
        <v>10.064426010787232</v>
      </c>
      <c r="D86" s="98">
        <f>IF(RES_hhdet_fec!D86=0,0,RES_hhdet_fec!D86*1000*11630/RES_hhdet_num!D81)</f>
        <v>11.965420400996177</v>
      </c>
      <c r="E86" s="98">
        <f>IF(RES_hhdet_fec!E86=0,0,RES_hhdet_fec!E86*1000*11630/RES_hhdet_num!E81)</f>
        <v>27.636519790300628</v>
      </c>
      <c r="F86" s="98">
        <f>IF(RES_hhdet_fec!F86=0,0,RES_hhdet_fec!F86*1000*11630/RES_hhdet_num!F81)</f>
        <v>15.870491500193085</v>
      </c>
      <c r="G86" s="98">
        <f>IF(RES_hhdet_fec!G86=0,0,RES_hhdet_fec!G86*1000*11630/RES_hhdet_num!G81)</f>
        <v>19.866349714406866</v>
      </c>
      <c r="H86" s="98">
        <f>IF(RES_hhdet_fec!H86=0,0,RES_hhdet_fec!H86*1000*11630/RES_hhdet_num!H81)</f>
        <v>29.897790975237704</v>
      </c>
      <c r="I86" s="98">
        <f>IF(RES_hhdet_fec!I86=0,0,RES_hhdet_fec!I86*1000*11630/RES_hhdet_num!I81)</f>
        <v>36.100768178075491</v>
      </c>
      <c r="J86" s="98">
        <f>IF(RES_hhdet_fec!J86=0,0,RES_hhdet_fec!J86*1000*11630/RES_hhdet_num!J81)</f>
        <v>42.877490495348802</v>
      </c>
      <c r="K86" s="98">
        <f>IF(RES_hhdet_fec!K86=0,0,RES_hhdet_fec!K86*1000*11630/RES_hhdet_num!K81)</f>
        <v>47.172391005662462</v>
      </c>
      <c r="L86" s="98">
        <f>IF(RES_hhdet_fec!L86=0,0,RES_hhdet_fec!L86*1000*11630/RES_hhdet_num!L81)</f>
        <v>56.780235050252898</v>
      </c>
      <c r="M86" s="98">
        <f>IF(RES_hhdet_fec!M86=0,0,RES_hhdet_fec!M86*1000*11630/RES_hhdet_num!M81)</f>
        <v>60.186859648873835</v>
      </c>
      <c r="N86" s="98">
        <f>IF(RES_hhdet_fec!N86=0,0,RES_hhdet_fec!N86*1000*11630/RES_hhdet_num!N81)</f>
        <v>102.94497591718559</v>
      </c>
      <c r="O86" s="98">
        <f>IF(RES_hhdet_fec!O86=0,0,RES_hhdet_fec!O86*1000*11630/RES_hhdet_num!O81)</f>
        <v>99.221337799160139</v>
      </c>
      <c r="P86" s="98">
        <f>IF(RES_hhdet_fec!P86=0,0,RES_hhdet_fec!P86*1000*11630/RES_hhdet_num!P81)</f>
        <v>36.876713697497301</v>
      </c>
      <c r="Q86" s="98">
        <f>IF(RES_hhdet_fec!Q86=0,0,RES_hhdet_fec!Q86*1000*11630/RES_hhdet_num!Q81)</f>
        <v>109.29823748401979</v>
      </c>
      <c r="R86" s="98">
        <f>IF(RES_hhdet_fec!R86=0,0,RES_hhdet_fec!R86*1000*11630/RES_hhdet_num!R81)</f>
        <v>68.028262037258784</v>
      </c>
      <c r="S86" s="98">
        <f>IF(RES_hhdet_fec!S86=0,0,RES_hhdet_fec!S86*1000*11630/RES_hhdet_num!S81)</f>
        <v>115.42142969110752</v>
      </c>
      <c r="T86" s="98">
        <f>IF(RES_hhdet_fec!T86=0,0,RES_hhdet_fec!T86*1000*11630/RES_hhdet_num!T81)</f>
        <v>85.540497273366427</v>
      </c>
      <c r="U86" s="98">
        <f>IF(RES_hhdet_fec!U86=0,0,RES_hhdet_fec!U86*1000*11630/RES_hhdet_num!U81)</f>
        <v>113.50020645004589</v>
      </c>
      <c r="V86" s="98">
        <f>IF(RES_hhdet_fec!V86=0,0,RES_hhdet_fec!V86*1000*11630/RES_hhdet_num!V81)</f>
        <v>57.610824770115016</v>
      </c>
      <c r="W86" s="98">
        <f>IF(RES_hhdet_fec!W86=0,0,RES_hhdet_fec!W86*1000*11630/RES_hhdet_num!W81)</f>
        <v>99.335802933267743</v>
      </c>
      <c r="X86" s="98">
        <f>IF(RES_hhdet_fec!X86=0,0,RES_hhdet_fec!X86*1000*11630/RES_hhdet_num!X81)</f>
        <v>122.5165886234854</v>
      </c>
      <c r="Y86" s="98">
        <f>IF(RES_hhdet_fec!Y86=0,0,RES_hhdet_fec!Y86*1000*11630/RES_hhdet_num!Y81)</f>
        <v>85.43241882965107</v>
      </c>
      <c r="DA86" s="63" t="s">
        <v>2323</v>
      </c>
    </row>
    <row r="87" spans="1:105" ht="12" customHeight="1" x14ac:dyDescent="0.25">
      <c r="A87" s="121" t="s">
        <v>55</v>
      </c>
      <c r="B87" s="122">
        <v>2976.2732408010493</v>
      </c>
      <c r="C87" s="122">
        <v>3022.226181405133</v>
      </c>
      <c r="D87" s="122">
        <v>2835.442175782729</v>
      </c>
      <c r="E87" s="122">
        <v>3002.6257243500918</v>
      </c>
      <c r="F87" s="122">
        <v>3028.5950817739322</v>
      </c>
      <c r="G87" s="122">
        <v>2896.860269254757</v>
      </c>
      <c r="H87" s="122">
        <v>2883.1225117232621</v>
      </c>
      <c r="I87" s="122">
        <v>2799.8476123486162</v>
      </c>
      <c r="J87" s="122">
        <v>2774.1124820502582</v>
      </c>
      <c r="K87" s="122">
        <v>2714.938286224587</v>
      </c>
      <c r="L87" s="122">
        <v>2558.4125976757268</v>
      </c>
      <c r="M87" s="122">
        <v>2574.7486300510254</v>
      </c>
      <c r="N87" s="122">
        <v>2437.1624708174145</v>
      </c>
      <c r="O87" s="122">
        <v>2400.7122809303714</v>
      </c>
      <c r="P87" s="122">
        <v>2295.0720936956304</v>
      </c>
      <c r="Q87" s="122">
        <v>2327.9873304976554</v>
      </c>
      <c r="R87" s="122">
        <v>2287.0347153327511</v>
      </c>
      <c r="S87" s="122">
        <v>2265.4447212072027</v>
      </c>
      <c r="T87" s="122">
        <v>2202.8803816333107</v>
      </c>
      <c r="U87" s="122">
        <v>2106.1780574185768</v>
      </c>
      <c r="V87" s="122">
        <v>1990.1867223170811</v>
      </c>
      <c r="W87" s="122">
        <v>2042.434051671195</v>
      </c>
      <c r="X87" s="122">
        <v>1892.1043677140412</v>
      </c>
      <c r="Y87" s="122">
        <v>1863.9828131389529</v>
      </c>
      <c r="DA87" s="130" t="s">
        <v>2324</v>
      </c>
    </row>
    <row r="88" spans="1:105" ht="12" customHeight="1" x14ac:dyDescent="0.25">
      <c r="A88" s="97" t="s">
        <v>132</v>
      </c>
      <c r="B88" s="98">
        <v>3511.818401749365</v>
      </c>
      <c r="C88" s="98">
        <v>3683.1910660608769</v>
      </c>
      <c r="D88" s="98">
        <v>3193.4697505837362</v>
      </c>
      <c r="E88" s="98">
        <v>3304.4272669402662</v>
      </c>
      <c r="F88" s="98">
        <v>3293.6560298526633</v>
      </c>
      <c r="G88" s="98">
        <v>3186.8240757162484</v>
      </c>
      <c r="H88" s="98">
        <v>3112.1598671602851</v>
      </c>
      <c r="I88" s="98">
        <v>3079.1873076499364</v>
      </c>
      <c r="J88" s="98">
        <v>2910.1584181549715</v>
      </c>
      <c r="K88" s="98">
        <v>2853.1628593061896</v>
      </c>
      <c r="L88" s="98">
        <v>2669.305049058989</v>
      </c>
      <c r="M88" s="98">
        <v>2639.768786375183</v>
      </c>
      <c r="N88" s="98">
        <v>2498.7945682579279</v>
      </c>
      <c r="O88" s="98">
        <v>2475.2519033154931</v>
      </c>
      <c r="P88" s="98">
        <v>2317.7684338354907</v>
      </c>
      <c r="Q88" s="98">
        <v>2357.846446736497</v>
      </c>
      <c r="R88" s="98">
        <v>2334.7060049043571</v>
      </c>
      <c r="S88" s="98">
        <v>2299.1219812940958</v>
      </c>
      <c r="T88" s="98">
        <v>2230.1997574227235</v>
      </c>
      <c r="U88" s="98">
        <v>2144.0410987425807</v>
      </c>
      <c r="V88" s="98">
        <v>1968.2927960198374</v>
      </c>
      <c r="W88" s="98">
        <v>2107.7338189498514</v>
      </c>
      <c r="X88" s="98">
        <v>1874.6653922240127</v>
      </c>
      <c r="Y88" s="98">
        <v>1825.0848485399019</v>
      </c>
      <c r="DA88" s="63" t="s">
        <v>2325</v>
      </c>
    </row>
    <row r="89" spans="1:105" ht="12" customHeight="1" x14ac:dyDescent="0.25">
      <c r="A89" s="97" t="s">
        <v>131</v>
      </c>
      <c r="B89" s="98">
        <v>2296.0087033536943</v>
      </c>
      <c r="C89" s="98">
        <v>2384.3890078807776</v>
      </c>
      <c r="D89" s="98">
        <v>2175.338362297925</v>
      </c>
      <c r="E89" s="98">
        <v>2447.700521596395</v>
      </c>
      <c r="F89" s="98">
        <v>2521.5935759211525</v>
      </c>
      <c r="G89" s="98">
        <v>2345.9267067393571</v>
      </c>
      <c r="H89" s="98">
        <v>2361.60496874517</v>
      </c>
      <c r="I89" s="98">
        <v>2248.7133035048546</v>
      </c>
      <c r="J89" s="98">
        <v>2187.4605618045039</v>
      </c>
      <c r="K89" s="98">
        <v>2145.7664249703753</v>
      </c>
      <c r="L89" s="98">
        <v>2035.8471752669213</v>
      </c>
      <c r="M89" s="98">
        <v>2066.7050480788098</v>
      </c>
      <c r="N89" s="98">
        <v>1991.939371934054</v>
      </c>
      <c r="O89" s="98">
        <v>2007.9563134040288</v>
      </c>
      <c r="P89" s="98">
        <v>1901.8015185294457</v>
      </c>
      <c r="Q89" s="98">
        <v>1942.5605825943501</v>
      </c>
      <c r="R89" s="98">
        <v>1933.1046753943617</v>
      </c>
      <c r="S89" s="98">
        <v>1920.3451995615687</v>
      </c>
      <c r="T89" s="98">
        <v>1882.3067427094513</v>
      </c>
      <c r="U89" s="98">
        <v>1815.3307169265504</v>
      </c>
      <c r="V89" s="98">
        <v>1714.3893109362084</v>
      </c>
      <c r="W89" s="98">
        <v>1883.7816423966106</v>
      </c>
      <c r="X89" s="98">
        <v>1723.4358694614821</v>
      </c>
      <c r="Y89" s="98">
        <v>1730.2567411444452</v>
      </c>
      <c r="DA89" s="63" t="s">
        <v>2326</v>
      </c>
    </row>
    <row r="90" spans="1:105" ht="12" customHeight="1" x14ac:dyDescent="0.25">
      <c r="A90" s="100" t="s">
        <v>199</v>
      </c>
      <c r="B90" s="101">
        <v>1186.5005088655639</v>
      </c>
      <c r="C90" s="101">
        <v>1186.8277660548613</v>
      </c>
      <c r="D90" s="101">
        <v>1177.8768040454713</v>
      </c>
      <c r="E90" s="101">
        <v>1539.3749277489048</v>
      </c>
      <c r="F90" s="101">
        <v>1634.2670890494603</v>
      </c>
      <c r="G90" s="101">
        <v>1346.9394359657344</v>
      </c>
      <c r="H90" s="101">
        <v>1369.1671130313111</v>
      </c>
      <c r="I90" s="101">
        <v>1091.3915089612108</v>
      </c>
      <c r="J90" s="101">
        <v>1059.7685155192057</v>
      </c>
      <c r="K90" s="101">
        <v>977.84031383227079</v>
      </c>
      <c r="L90" s="101">
        <v>882.21463573360177</v>
      </c>
      <c r="M90" s="101">
        <v>901.03182072024106</v>
      </c>
      <c r="N90" s="101">
        <v>833.80385627518888</v>
      </c>
      <c r="O90" s="101">
        <v>831.73657753403893</v>
      </c>
      <c r="P90" s="101">
        <v>827.02114791238398</v>
      </c>
      <c r="Q90" s="101">
        <v>833.91157244639169</v>
      </c>
      <c r="R90" s="101">
        <v>821.00575372191088</v>
      </c>
      <c r="S90" s="101">
        <v>816.42352111252274</v>
      </c>
      <c r="T90" s="101">
        <v>807.58588478627951</v>
      </c>
      <c r="U90" s="101">
        <v>731.64508459340391</v>
      </c>
      <c r="V90" s="101">
        <v>783.45352592486483</v>
      </c>
      <c r="W90" s="101">
        <v>977.64658783901143</v>
      </c>
      <c r="X90" s="101">
        <v>990.56067921542444</v>
      </c>
      <c r="Y90" s="101">
        <v>1119.7495883341182</v>
      </c>
      <c r="DA90" s="131" t="s">
        <v>2327</v>
      </c>
    </row>
    <row r="91" spans="1:105" ht="12" customHeight="1" x14ac:dyDescent="0.25">
      <c r="A91" s="103" t="s">
        <v>52</v>
      </c>
      <c r="B91" s="104">
        <v>1109.5081944881294</v>
      </c>
      <c r="C91" s="104">
        <v>1197.5612418259161</v>
      </c>
      <c r="D91" s="104">
        <v>997.46155825245353</v>
      </c>
      <c r="E91" s="104">
        <v>908.32559384749027</v>
      </c>
      <c r="F91" s="104">
        <v>887.32648687169205</v>
      </c>
      <c r="G91" s="104">
        <v>998.98727077362298</v>
      </c>
      <c r="H91" s="104">
        <v>992.43785571385888</v>
      </c>
      <c r="I91" s="104">
        <v>1157.3217945436434</v>
      </c>
      <c r="J91" s="104">
        <v>1127.6920462852981</v>
      </c>
      <c r="K91" s="104">
        <v>1167.9261111381045</v>
      </c>
      <c r="L91" s="104">
        <v>1153.632539533319</v>
      </c>
      <c r="M91" s="104">
        <v>1165.6732273585687</v>
      </c>
      <c r="N91" s="104">
        <v>1158.1355156588652</v>
      </c>
      <c r="O91" s="104">
        <v>1176.21973586999</v>
      </c>
      <c r="P91" s="104">
        <v>1074.7803706170619</v>
      </c>
      <c r="Q91" s="104">
        <v>1108.6490101479583</v>
      </c>
      <c r="R91" s="104">
        <v>1112.0989216724504</v>
      </c>
      <c r="S91" s="104">
        <v>1103.9216784490459</v>
      </c>
      <c r="T91" s="104">
        <v>1074.7208579231719</v>
      </c>
      <c r="U91" s="104">
        <v>1083.6856323331463</v>
      </c>
      <c r="V91" s="104">
        <v>930.93578501134334</v>
      </c>
      <c r="W91" s="104">
        <v>906.13505455759923</v>
      </c>
      <c r="X91" s="104">
        <v>732.87519024605751</v>
      </c>
      <c r="Y91" s="104">
        <v>610.50715281032706</v>
      </c>
      <c r="DA91" s="132" t="s">
        <v>2328</v>
      </c>
    </row>
    <row r="92" spans="1:105" ht="12" customHeight="1" x14ac:dyDescent="0.25">
      <c r="A92" s="106" t="s">
        <v>124</v>
      </c>
      <c r="B92" s="101">
        <v>2684.6534561141666</v>
      </c>
      <c r="C92" s="101">
        <v>2391.9012811024659</v>
      </c>
      <c r="D92" s="101">
        <v>3064.3269196602137</v>
      </c>
      <c r="E92" s="101">
        <v>2861.457975490262</v>
      </c>
      <c r="F92" s="101">
        <v>2807.3398819553454</v>
      </c>
      <c r="G92" s="101">
        <v>3060.9019186617402</v>
      </c>
      <c r="H92" s="101">
        <v>2653.7634169196217</v>
      </c>
      <c r="I92" s="101">
        <v>2739.948612886682</v>
      </c>
      <c r="J92" s="101">
        <v>3039.3294592816133</v>
      </c>
      <c r="K92" s="101">
        <v>2789.3148192903254</v>
      </c>
      <c r="L92" s="101">
        <v>2688.7795476509668</v>
      </c>
      <c r="M92" s="101">
        <v>3293.8162833966608</v>
      </c>
      <c r="N92" s="101">
        <v>2932.9390025136036</v>
      </c>
      <c r="O92" s="101">
        <v>2397.8080009326227</v>
      </c>
      <c r="P92" s="101">
        <v>1844.6270889091911</v>
      </c>
      <c r="Q92" s="101">
        <v>2873.039348341857</v>
      </c>
      <c r="R92" s="101">
        <v>2454.1250673665213</v>
      </c>
      <c r="S92" s="101">
        <v>2606.1621723978169</v>
      </c>
      <c r="T92" s="101">
        <v>2416.2112798332942</v>
      </c>
      <c r="U92" s="101">
        <v>2495.1896096743912</v>
      </c>
      <c r="V92" s="101">
        <v>1676.2283526726305</v>
      </c>
      <c r="W92" s="101">
        <v>1932.6113438875229</v>
      </c>
      <c r="X92" s="101">
        <v>2051.3216823145794</v>
      </c>
      <c r="Y92" s="101">
        <v>1968.6939252537604</v>
      </c>
      <c r="DA92" s="131" t="s">
        <v>2329</v>
      </c>
    </row>
    <row r="93" spans="1:105" ht="12" customHeight="1" x14ac:dyDescent="0.25">
      <c r="A93" s="107" t="s">
        <v>123</v>
      </c>
      <c r="B93" s="104">
        <v>1946.6089866935909</v>
      </c>
      <c r="C93" s="104">
        <v>1733.0198873284596</v>
      </c>
      <c r="D93" s="104">
        <v>2274.239128448839</v>
      </c>
      <c r="E93" s="104">
        <v>2231.9139073233519</v>
      </c>
      <c r="F93" s="104">
        <v>2225.0636980053027</v>
      </c>
      <c r="G93" s="104">
        <v>2357.8956870808679</v>
      </c>
      <c r="H93" s="104">
        <v>2071.1194142034024</v>
      </c>
      <c r="I93" s="104">
        <v>2060.8283095812931</v>
      </c>
      <c r="J93" s="104">
        <v>2294.2670604956093</v>
      </c>
      <c r="K93" s="104">
        <v>2095.4068045581353</v>
      </c>
      <c r="L93" s="104">
        <v>2010.7107602879823</v>
      </c>
      <c r="M93" s="104">
        <v>2483.0563906671946</v>
      </c>
      <c r="N93" s="104">
        <v>2213.8438780699616</v>
      </c>
      <c r="O93" s="104">
        <v>1830.6146520483728</v>
      </c>
      <c r="P93" s="104">
        <v>1449.0395968049183</v>
      </c>
      <c r="Q93" s="104">
        <v>2269.9620906993591</v>
      </c>
      <c r="R93" s="104">
        <v>1968.4169757422958</v>
      </c>
      <c r="S93" s="104">
        <v>2110.9577743655927</v>
      </c>
      <c r="T93" s="104">
        <v>1982.7908074587701</v>
      </c>
      <c r="U93" s="104">
        <v>2055.7848326560234</v>
      </c>
      <c r="V93" s="104">
        <v>1426.1817521768187</v>
      </c>
      <c r="W93" s="104">
        <v>1703.3327104757682</v>
      </c>
      <c r="X93" s="104">
        <v>1857.1433828596269</v>
      </c>
      <c r="Y93" s="104">
        <v>1815.8367429196578</v>
      </c>
      <c r="DA93" s="132" t="s">
        <v>2330</v>
      </c>
    </row>
    <row r="94" spans="1:105" ht="12" customHeight="1" x14ac:dyDescent="0.25">
      <c r="A94" s="108" t="s">
        <v>50</v>
      </c>
      <c r="B94" s="98">
        <v>905.89392476452281</v>
      </c>
      <c r="C94" s="98">
        <v>787.4027226088217</v>
      </c>
      <c r="D94" s="98">
        <v>1133.4183084265699</v>
      </c>
      <c r="E94" s="98">
        <v>1312.1904741674987</v>
      </c>
      <c r="F94" s="98">
        <v>1356.8096344686728</v>
      </c>
      <c r="G94" s="98">
        <v>1290.5929201957069</v>
      </c>
      <c r="H94" s="98">
        <v>1151.9135501841647</v>
      </c>
      <c r="I94" s="98">
        <v>977.49599467907422</v>
      </c>
      <c r="J94" s="98">
        <v>1099.1282832800282</v>
      </c>
      <c r="K94" s="98">
        <v>969.58716697510226</v>
      </c>
      <c r="L94" s="98">
        <v>900.1819504387322</v>
      </c>
      <c r="M94" s="98">
        <v>1141.530952497181</v>
      </c>
      <c r="N94" s="98">
        <v>993.86919411661563</v>
      </c>
      <c r="O94" s="98">
        <v>819.2107791449107</v>
      </c>
      <c r="P94" s="98">
        <v>678.78517145945705</v>
      </c>
      <c r="Q94" s="98">
        <v>1029.0338927363948</v>
      </c>
      <c r="R94" s="98">
        <v>871.93675117644659</v>
      </c>
      <c r="S94" s="98">
        <v>919.00471323911904</v>
      </c>
      <c r="T94" s="98">
        <v>857.81012777764363</v>
      </c>
      <c r="U94" s="98">
        <v>833.21923319973689</v>
      </c>
      <c r="V94" s="98">
        <v>655.71030142557345</v>
      </c>
      <c r="W94" s="98">
        <v>894.25632714573055</v>
      </c>
      <c r="X94" s="98">
        <v>1076.8062919407869</v>
      </c>
      <c r="Y94" s="98">
        <v>1181.2775929242325</v>
      </c>
      <c r="DA94" s="63" t="s">
        <v>2331</v>
      </c>
    </row>
    <row r="95" spans="1:105" ht="12" customHeight="1" x14ac:dyDescent="0.25">
      <c r="A95" s="108" t="s">
        <v>52</v>
      </c>
      <c r="B95" s="98">
        <v>1040.715061929068</v>
      </c>
      <c r="C95" s="98">
        <v>945.61716471963791</v>
      </c>
      <c r="D95" s="98">
        <v>1140.8208200222691</v>
      </c>
      <c r="E95" s="98">
        <v>919.72343315585329</v>
      </c>
      <c r="F95" s="98">
        <v>868.25406353663027</v>
      </c>
      <c r="G95" s="98">
        <v>1067.3027668851605</v>
      </c>
      <c r="H95" s="98">
        <v>919.20586401923777</v>
      </c>
      <c r="I95" s="98">
        <v>1083.332314902219</v>
      </c>
      <c r="J95" s="98">
        <v>1195.1387772155811</v>
      </c>
      <c r="K95" s="98">
        <v>1125.8196375830325</v>
      </c>
      <c r="L95" s="98">
        <v>1110.5288098492504</v>
      </c>
      <c r="M95" s="98">
        <v>1341.5254381700133</v>
      </c>
      <c r="N95" s="98">
        <v>1219.9746839533459</v>
      </c>
      <c r="O95" s="98">
        <v>1011.403872903462</v>
      </c>
      <c r="P95" s="98">
        <v>770.25442534546141</v>
      </c>
      <c r="Q95" s="98">
        <v>1240.9281979629641</v>
      </c>
      <c r="R95" s="98">
        <v>1096.4802245658491</v>
      </c>
      <c r="S95" s="98">
        <v>1191.9530611264736</v>
      </c>
      <c r="T95" s="98">
        <v>1124.9806796811265</v>
      </c>
      <c r="U95" s="98">
        <v>1222.5655994562862</v>
      </c>
      <c r="V95" s="98">
        <v>770.47145075124502</v>
      </c>
      <c r="W95" s="98">
        <v>809.0763833300374</v>
      </c>
      <c r="X95" s="98">
        <v>780.3370909188402</v>
      </c>
      <c r="Y95" s="98">
        <v>634.55914999542483</v>
      </c>
      <c r="DA95" s="63" t="s">
        <v>2332</v>
      </c>
    </row>
    <row r="96" spans="1:105" ht="12" customHeight="1" x14ac:dyDescent="0.25">
      <c r="A96" s="106" t="s">
        <v>122</v>
      </c>
      <c r="B96" s="101">
        <v>2307.251326451772</v>
      </c>
      <c r="C96" s="101">
        <v>2219.9588131495575</v>
      </c>
      <c r="D96" s="101">
        <v>2353.7607416164606</v>
      </c>
      <c r="E96" s="101">
        <v>2626.0658768620906</v>
      </c>
      <c r="F96" s="101">
        <v>2714.7591990929591</v>
      </c>
      <c r="G96" s="101">
        <v>2492.1096299751325</v>
      </c>
      <c r="H96" s="101">
        <v>2645.3314418780947</v>
      </c>
      <c r="I96" s="101">
        <v>2469.7029888976349</v>
      </c>
      <c r="J96" s="101">
        <v>2651.4897586406355</v>
      </c>
      <c r="K96" s="101">
        <v>2635.5299226355128</v>
      </c>
      <c r="L96" s="101">
        <v>2527.9854101225292</v>
      </c>
      <c r="M96" s="101">
        <v>2580.1031274887428</v>
      </c>
      <c r="N96" s="101">
        <v>2476.9836448552751</v>
      </c>
      <c r="O96" s="101">
        <v>2449.324545437411</v>
      </c>
      <c r="P96" s="101">
        <v>2441.8127503864393</v>
      </c>
      <c r="Q96" s="101">
        <v>2402.3056669486391</v>
      </c>
      <c r="R96" s="101">
        <v>2346.1487854830848</v>
      </c>
      <c r="S96" s="101">
        <v>2329.3746829593033</v>
      </c>
      <c r="T96" s="101">
        <v>2276.3401580589334</v>
      </c>
      <c r="U96" s="101">
        <v>2146.3393320363202</v>
      </c>
      <c r="V96" s="101">
        <v>2127.7771783263884</v>
      </c>
      <c r="W96" s="101">
        <v>2035.9807858448278</v>
      </c>
      <c r="X96" s="101">
        <v>1963.6361429738101</v>
      </c>
      <c r="Y96" s="101">
        <v>1953.3877184442106</v>
      </c>
      <c r="DA96" s="131" t="s">
        <v>2333</v>
      </c>
    </row>
    <row r="97" spans="1:105" ht="12" customHeight="1" x14ac:dyDescent="0.25">
      <c r="A97" s="107" t="s">
        <v>121</v>
      </c>
      <c r="B97" s="104">
        <v>1787.2037729469432</v>
      </c>
      <c r="C97" s="104">
        <v>1717.5636019199665</v>
      </c>
      <c r="D97" s="104">
        <v>1857.9558094275944</v>
      </c>
      <c r="E97" s="104">
        <v>2154.7041394941889</v>
      </c>
      <c r="F97" s="104">
        <v>2254.9794284103032</v>
      </c>
      <c r="G97" s="104">
        <v>2027.8171509838862</v>
      </c>
      <c r="H97" s="104">
        <v>2170.1450533338439</v>
      </c>
      <c r="I97" s="104">
        <v>1969.2337491532501</v>
      </c>
      <c r="J97" s="104">
        <v>2119.7304591922561</v>
      </c>
      <c r="K97" s="104">
        <v>2097.1047100529327</v>
      </c>
      <c r="L97" s="104">
        <v>2004.3417580594214</v>
      </c>
      <c r="M97" s="104">
        <v>2057.043434753185</v>
      </c>
      <c r="N97" s="104">
        <v>1973.4869084328434</v>
      </c>
      <c r="O97" s="104">
        <v>1961.7038659637226</v>
      </c>
      <c r="P97" s="104">
        <v>1982.2047386411687</v>
      </c>
      <c r="Q97" s="104">
        <v>1960.3030173978589</v>
      </c>
      <c r="R97" s="104">
        <v>1922.7646941927273</v>
      </c>
      <c r="S97" s="104">
        <v>1921.2906348074937</v>
      </c>
      <c r="T97" s="104">
        <v>1896.0937847897344</v>
      </c>
      <c r="U97" s="104">
        <v>1792.2823592722802</v>
      </c>
      <c r="V97" s="104">
        <v>1821.7337043727525</v>
      </c>
      <c r="W97" s="104">
        <v>1784.3126284671794</v>
      </c>
      <c r="X97" s="104">
        <v>1760.042515793675</v>
      </c>
      <c r="Y97" s="104">
        <v>1792.124801182596</v>
      </c>
      <c r="DA97" s="132" t="s">
        <v>2334</v>
      </c>
    </row>
    <row r="98" spans="1:105" ht="12" customHeight="1" x14ac:dyDescent="0.25">
      <c r="A98" s="108" t="s">
        <v>53</v>
      </c>
      <c r="B98" s="98">
        <v>777.48507783446746</v>
      </c>
      <c r="C98" s="98">
        <v>729.19994006269883</v>
      </c>
      <c r="D98" s="98">
        <v>869.97852185301542</v>
      </c>
      <c r="E98" s="98">
        <v>1204.9260997055169</v>
      </c>
      <c r="F98" s="98">
        <v>1310.8826188931293</v>
      </c>
      <c r="G98" s="98">
        <v>1051.5469951608775</v>
      </c>
      <c r="H98" s="98">
        <v>1145.846894777912</v>
      </c>
      <c r="I98" s="98">
        <v>880.79887883762251</v>
      </c>
      <c r="J98" s="98">
        <v>959.93342947892097</v>
      </c>
      <c r="K98" s="98">
        <v>920.15455673764097</v>
      </c>
      <c r="L98" s="98">
        <v>850.42229511699259</v>
      </c>
      <c r="M98" s="98">
        <v>896.48615418786164</v>
      </c>
      <c r="N98" s="98">
        <v>838.95792547462747</v>
      </c>
      <c r="O98" s="98">
        <v>831.39580176866139</v>
      </c>
      <c r="P98" s="98">
        <v>880.06014178692533</v>
      </c>
      <c r="Q98" s="98">
        <v>857.00779764706328</v>
      </c>
      <c r="R98" s="98">
        <v>830.30582496897421</v>
      </c>
      <c r="S98" s="98">
        <v>828.80608925263573</v>
      </c>
      <c r="T98" s="98">
        <v>822.56508417103998</v>
      </c>
      <c r="U98" s="98">
        <v>727.39427256244471</v>
      </c>
      <c r="V98" s="98">
        <v>833.65669021394649</v>
      </c>
      <c r="W98" s="98">
        <v>931.99874294124413</v>
      </c>
      <c r="X98" s="98">
        <v>1017.6006638013905</v>
      </c>
      <c r="Y98" s="98">
        <v>1166.0542940007431</v>
      </c>
      <c r="DA98" s="63" t="s">
        <v>2335</v>
      </c>
    </row>
    <row r="99" spans="1:105" ht="12" customHeight="1" x14ac:dyDescent="0.25">
      <c r="A99" s="108" t="s">
        <v>52</v>
      </c>
      <c r="B99" s="98">
        <v>1009.718695112476</v>
      </c>
      <c r="C99" s="98">
        <v>988.36366185726752</v>
      </c>
      <c r="D99" s="98">
        <v>987.97728757457901</v>
      </c>
      <c r="E99" s="98">
        <v>949.77803978867144</v>
      </c>
      <c r="F99" s="98">
        <v>944.09680951717417</v>
      </c>
      <c r="G99" s="98">
        <v>976.27015582300862</v>
      </c>
      <c r="H99" s="98">
        <v>1024.2981585559316</v>
      </c>
      <c r="I99" s="98">
        <v>1088.4348703156274</v>
      </c>
      <c r="J99" s="98">
        <v>1159.7970297133352</v>
      </c>
      <c r="K99" s="98">
        <v>1176.9501533152918</v>
      </c>
      <c r="L99" s="98">
        <v>1153.9194629424289</v>
      </c>
      <c r="M99" s="98">
        <v>1160.5572805653233</v>
      </c>
      <c r="N99" s="98">
        <v>1134.5289829582157</v>
      </c>
      <c r="O99" s="98">
        <v>1130.3080641950614</v>
      </c>
      <c r="P99" s="98">
        <v>1102.1445968542439</v>
      </c>
      <c r="Q99" s="98">
        <v>1103.2952197507957</v>
      </c>
      <c r="R99" s="98">
        <v>1092.4588692237528</v>
      </c>
      <c r="S99" s="98">
        <v>1092.4845455548575</v>
      </c>
      <c r="T99" s="98">
        <v>1073.5287006186943</v>
      </c>
      <c r="U99" s="98">
        <v>1064.8880867098358</v>
      </c>
      <c r="V99" s="98">
        <v>988.07701415880615</v>
      </c>
      <c r="W99" s="98">
        <v>852.31388552593535</v>
      </c>
      <c r="X99" s="98">
        <v>742.44185199228446</v>
      </c>
      <c r="Y99" s="98">
        <v>626.07050718185326</v>
      </c>
      <c r="DA99" s="63" t="s">
        <v>2336</v>
      </c>
    </row>
    <row r="100" spans="1:105" ht="12" customHeight="1" x14ac:dyDescent="0.25">
      <c r="A100" s="121" t="s">
        <v>54</v>
      </c>
      <c r="B100" s="122">
        <v>851.15045566131778</v>
      </c>
      <c r="C100" s="122">
        <v>970.53027472783162</v>
      </c>
      <c r="D100" s="122">
        <v>923.4841357312655</v>
      </c>
      <c r="E100" s="122">
        <v>1039.9557271880999</v>
      </c>
      <c r="F100" s="122">
        <v>949.54984174059484</v>
      </c>
      <c r="G100" s="122">
        <v>982.40437933788019</v>
      </c>
      <c r="H100" s="122">
        <v>886.8636670476061</v>
      </c>
      <c r="I100" s="122">
        <v>887.25603941027077</v>
      </c>
      <c r="J100" s="122">
        <v>887.81907272958551</v>
      </c>
      <c r="K100" s="122">
        <v>714.69921002333831</v>
      </c>
      <c r="L100" s="122">
        <v>652.91845099625039</v>
      </c>
      <c r="M100" s="122">
        <v>651.93840801196382</v>
      </c>
      <c r="N100" s="122">
        <v>633.17827816408283</v>
      </c>
      <c r="O100" s="122">
        <v>630.34669591541842</v>
      </c>
      <c r="P100" s="122">
        <v>643.05364435406523</v>
      </c>
      <c r="Q100" s="122">
        <v>636.74199867825826</v>
      </c>
      <c r="R100" s="122">
        <v>623.39991212979851</v>
      </c>
      <c r="S100" s="122">
        <v>613.21464484279591</v>
      </c>
      <c r="T100" s="122">
        <v>595.3086835428395</v>
      </c>
      <c r="U100" s="122">
        <v>566.89532124454945</v>
      </c>
      <c r="V100" s="122">
        <v>748.8995662431563</v>
      </c>
      <c r="W100" s="122">
        <v>754.15478933334202</v>
      </c>
      <c r="X100" s="122">
        <v>574.81645737766064</v>
      </c>
      <c r="Y100" s="122">
        <v>534.67460784363948</v>
      </c>
      <c r="DA100" s="130" t="s">
        <v>2337</v>
      </c>
    </row>
    <row r="101" spans="1:105" ht="12" customHeight="1" x14ac:dyDescent="0.25">
      <c r="A101" s="97" t="s">
        <v>202</v>
      </c>
      <c r="B101" s="98">
        <v>1066.3696506786366</v>
      </c>
      <c r="C101" s="98">
        <v>1329.938681942471</v>
      </c>
      <c r="D101" s="98">
        <v>1046.9113447140501</v>
      </c>
      <c r="E101" s="98">
        <v>1176.0255020989341</v>
      </c>
      <c r="F101" s="98">
        <v>1059.3654141282723</v>
      </c>
      <c r="G101" s="98">
        <v>1160.6638234623424</v>
      </c>
      <c r="H101" s="98">
        <v>1003.8237984826865</v>
      </c>
      <c r="I101" s="98">
        <v>1089.7572319719375</v>
      </c>
      <c r="J101" s="98">
        <v>1032.7219184536054</v>
      </c>
      <c r="K101" s="98">
        <v>827.84268243297015</v>
      </c>
      <c r="L101" s="98">
        <v>771.08541137319139</v>
      </c>
      <c r="M101" s="98">
        <v>755.15427762009199</v>
      </c>
      <c r="N101" s="98">
        <v>746.39212695143249</v>
      </c>
      <c r="O101" s="98">
        <v>746.46910514522824</v>
      </c>
      <c r="P101" s="98">
        <v>763.34204358339593</v>
      </c>
      <c r="Q101" s="98">
        <v>761.07504101489167</v>
      </c>
      <c r="R101" s="98">
        <v>751.42245432675747</v>
      </c>
      <c r="S101" s="98">
        <v>739.32988337617894</v>
      </c>
      <c r="T101" s="98">
        <v>719.41332460164779</v>
      </c>
      <c r="U101" s="98">
        <v>695.99563940411133</v>
      </c>
      <c r="V101" s="98">
        <v>928.54878785292453</v>
      </c>
      <c r="W101" s="98">
        <v>963.01947793056513</v>
      </c>
      <c r="X101" s="98">
        <v>723.11486213225135</v>
      </c>
      <c r="Y101" s="98">
        <v>671.59616194521072</v>
      </c>
      <c r="DA101" s="63" t="s">
        <v>2338</v>
      </c>
    </row>
    <row r="102" spans="1:105" ht="12" customHeight="1" x14ac:dyDescent="0.25">
      <c r="A102" s="97" t="s">
        <v>50</v>
      </c>
      <c r="B102" s="98">
        <v>954.93814365119181</v>
      </c>
      <c r="C102" s="98">
        <v>997.1191320086167</v>
      </c>
      <c r="D102" s="98">
        <v>1268.7108469720547</v>
      </c>
      <c r="E102" s="98">
        <v>991.61184144122046</v>
      </c>
      <c r="F102" s="98">
        <v>964.78581504087663</v>
      </c>
      <c r="G102" s="98">
        <v>1131.0170292651565</v>
      </c>
      <c r="H102" s="98">
        <v>978.83187287355418</v>
      </c>
      <c r="I102" s="98">
        <v>932.15224722075345</v>
      </c>
      <c r="J102" s="98">
        <v>845.55885719320713</v>
      </c>
      <c r="K102" s="98">
        <v>827.5151639072667</v>
      </c>
      <c r="L102" s="98">
        <v>739.47333078763495</v>
      </c>
      <c r="M102" s="98">
        <v>708.42423471263783</v>
      </c>
      <c r="N102" s="98">
        <v>699.91175478487037</v>
      </c>
      <c r="O102" s="98">
        <v>698.53530846745252</v>
      </c>
      <c r="P102" s="98">
        <v>717.13239725217204</v>
      </c>
      <c r="Q102" s="98">
        <v>710.71134168857157</v>
      </c>
      <c r="R102" s="98">
        <v>702.93442487739162</v>
      </c>
      <c r="S102" s="98">
        <v>691.92558095718266</v>
      </c>
      <c r="T102" s="98">
        <v>671.88749279310048</v>
      </c>
      <c r="U102" s="98">
        <v>649.93636106773022</v>
      </c>
      <c r="V102" s="98">
        <v>888.18106976290233</v>
      </c>
      <c r="W102" s="98">
        <v>884.68930907464437</v>
      </c>
      <c r="X102" s="98">
        <v>690.36198859531987</v>
      </c>
      <c r="Y102" s="98">
        <v>628.56092376214065</v>
      </c>
      <c r="DA102" s="63" t="s">
        <v>2339</v>
      </c>
    </row>
    <row r="103" spans="1:105" ht="12" customHeight="1" x14ac:dyDescent="0.25">
      <c r="A103" s="109" t="s">
        <v>120</v>
      </c>
      <c r="B103" s="33">
        <v>667.62186111773713</v>
      </c>
      <c r="C103" s="33">
        <v>776.49618473263854</v>
      </c>
      <c r="D103" s="33">
        <v>628.71731596561881</v>
      </c>
      <c r="E103" s="33">
        <v>1001.6752597860045</v>
      </c>
      <c r="F103" s="33">
        <v>885.89939948648919</v>
      </c>
      <c r="G103" s="33">
        <v>804.67584273092064</v>
      </c>
      <c r="H103" s="33">
        <v>778.38361688536361</v>
      </c>
      <c r="I103" s="33">
        <v>761.1847357015738</v>
      </c>
      <c r="J103" s="33">
        <v>839.12764580992769</v>
      </c>
      <c r="K103" s="33">
        <v>579.00597260434711</v>
      </c>
      <c r="L103" s="33">
        <v>533.20434534314336</v>
      </c>
      <c r="M103" s="33">
        <v>563.43207507511545</v>
      </c>
      <c r="N103" s="33">
        <v>541.68865283265609</v>
      </c>
      <c r="O103" s="33">
        <v>543.81042667887027</v>
      </c>
      <c r="P103" s="33">
        <v>555.75177196679078</v>
      </c>
      <c r="Q103" s="33">
        <v>554.29006133882376</v>
      </c>
      <c r="R103" s="33">
        <v>540.91656291990921</v>
      </c>
      <c r="S103" s="33">
        <v>533.92595038528259</v>
      </c>
      <c r="T103" s="33">
        <v>519.80780064169733</v>
      </c>
      <c r="U103" s="33">
        <v>490.11500194938793</v>
      </c>
      <c r="V103" s="33">
        <v>634.3112777987194</v>
      </c>
      <c r="W103" s="33">
        <v>638.87403722281374</v>
      </c>
      <c r="X103" s="33">
        <v>491.01583982948938</v>
      </c>
      <c r="Y103" s="33">
        <v>465.54817167755851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12242.809079645016</v>
      </c>
      <c r="C124" s="117">
        <f t="shared" si="42"/>
        <v>13377.894169142079</v>
      </c>
      <c r="D124" s="117">
        <f t="shared" si="42"/>
        <v>12899.833466344151</v>
      </c>
      <c r="E124" s="117">
        <f t="shared" si="42"/>
        <v>13681.414133638356</v>
      </c>
      <c r="F124" s="117">
        <f t="shared" si="42"/>
        <v>14306.843228658696</v>
      </c>
      <c r="G124" s="117">
        <f t="shared" si="42"/>
        <v>14629.222194029335</v>
      </c>
      <c r="H124" s="117">
        <f t="shared" si="42"/>
        <v>13672.708384068539</v>
      </c>
      <c r="I124" s="117">
        <f t="shared" si="42"/>
        <v>12878.840450913754</v>
      </c>
      <c r="J124" s="117">
        <f t="shared" si="42"/>
        <v>13739.659473266982</v>
      </c>
      <c r="K124" s="117">
        <f t="shared" si="42"/>
        <v>13165.144324657247</v>
      </c>
      <c r="L124" s="117">
        <f t="shared" si="42"/>
        <v>13804.969052199956</v>
      </c>
      <c r="M124" s="117">
        <f t="shared" si="42"/>
        <v>12744.768309297955</v>
      </c>
      <c r="N124" s="117">
        <f t="shared" si="42"/>
        <v>12195.257681767387</v>
      </c>
      <c r="O124" s="117">
        <f t="shared" si="42"/>
        <v>12393.045754526571</v>
      </c>
      <c r="P124" s="117">
        <f t="shared" si="42"/>
        <v>10387.804890868354</v>
      </c>
      <c r="Q124" s="117">
        <f t="shared" si="42"/>
        <v>11778.140813195683</v>
      </c>
      <c r="R124" s="117">
        <f t="shared" ref="R124:V124" si="43">R125+R128+R130+R139</f>
        <v>12312.292470659249</v>
      </c>
      <c r="S124" s="117">
        <f t="shared" si="43"/>
        <v>11872.476636658959</v>
      </c>
      <c r="T124" s="117">
        <f t="shared" si="43"/>
        <v>11173.020793471333</v>
      </c>
      <c r="U124" s="117">
        <f t="shared" si="43"/>
        <v>10937.913896715323</v>
      </c>
      <c r="V124" s="117">
        <f t="shared" si="43"/>
        <v>11162.776868797298</v>
      </c>
      <c r="W124" s="117">
        <f t="shared" ref="W124:Y124" si="44">W125+W128+W130+W139</f>
        <v>12215.648241435996</v>
      </c>
      <c r="X124" s="117">
        <f t="shared" si="44"/>
        <v>10671.544088858178</v>
      </c>
      <c r="Y124" s="117">
        <f t="shared" si="44"/>
        <v>10457.20867799402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9450.1664692238301</v>
      </c>
      <c r="C125" s="122">
        <f t="shared" si="45"/>
        <v>10571.15992439219</v>
      </c>
      <c r="D125" s="122">
        <f t="shared" si="45"/>
        <v>9936.194935468071</v>
      </c>
      <c r="E125" s="122">
        <f t="shared" si="45"/>
        <v>10469.662389952706</v>
      </c>
      <c r="F125" s="122">
        <f t="shared" si="45"/>
        <v>10998.646397394539</v>
      </c>
      <c r="G125" s="122">
        <f t="shared" si="45"/>
        <v>11536.6766603778</v>
      </c>
      <c r="H125" s="122">
        <f t="shared" si="45"/>
        <v>10458.731268225125</v>
      </c>
      <c r="I125" s="122">
        <f t="shared" si="45"/>
        <v>9934.0908532977137</v>
      </c>
      <c r="J125" s="122">
        <f t="shared" si="45"/>
        <v>10607.880024278738</v>
      </c>
      <c r="K125" s="122">
        <f t="shared" si="45"/>
        <v>10188.199699463441</v>
      </c>
      <c r="L125" s="122">
        <f t="shared" si="45"/>
        <v>10906.393122031181</v>
      </c>
      <c r="M125" s="122">
        <f t="shared" si="45"/>
        <v>9892.9083506984807</v>
      </c>
      <c r="N125" s="122">
        <f t="shared" si="45"/>
        <v>9453.0065201008838</v>
      </c>
      <c r="O125" s="122">
        <f t="shared" si="45"/>
        <v>9616.3680092595569</v>
      </c>
      <c r="P125" s="122">
        <f t="shared" si="45"/>
        <v>7605.6498166739148</v>
      </c>
      <c r="Q125" s="122">
        <f t="shared" si="45"/>
        <v>9050.6419533097305</v>
      </c>
      <c r="R125" s="122">
        <f t="shared" ref="R125:V125" si="46">SUM(R126:R127)</f>
        <v>9682.2981994651273</v>
      </c>
      <c r="S125" s="122">
        <f t="shared" si="46"/>
        <v>9233.288543310453</v>
      </c>
      <c r="T125" s="122">
        <f t="shared" si="46"/>
        <v>8601.6332180638547</v>
      </c>
      <c r="U125" s="122">
        <f t="shared" si="46"/>
        <v>8389.9467662444567</v>
      </c>
      <c r="V125" s="122">
        <f t="shared" si="46"/>
        <v>8516.8331155899577</v>
      </c>
      <c r="W125" s="122">
        <f t="shared" ref="W125:Y125" si="47">SUM(W126:W127)</f>
        <v>9536.0275575552678</v>
      </c>
      <c r="X125" s="122">
        <f t="shared" si="47"/>
        <v>8268.0069890195537</v>
      </c>
      <c r="Y125" s="122">
        <f t="shared" si="47"/>
        <v>8183.4818721209404</v>
      </c>
      <c r="DA125" s="130" t="s">
        <v>2360</v>
      </c>
    </row>
    <row r="126" spans="1:105" ht="12" customHeight="1" x14ac:dyDescent="0.25">
      <c r="A126" s="97" t="s">
        <v>198</v>
      </c>
      <c r="B126" s="98">
        <v>9413.7955615544015</v>
      </c>
      <c r="C126" s="98">
        <v>10531.494490857205</v>
      </c>
      <c r="D126" s="98">
        <v>9899.3143760117837</v>
      </c>
      <c r="E126" s="98">
        <v>10431.000513213228</v>
      </c>
      <c r="F126" s="98">
        <v>10958.292343746281</v>
      </c>
      <c r="G126" s="98">
        <v>11495.809566022419</v>
      </c>
      <c r="H126" s="98">
        <v>10421.84620083865</v>
      </c>
      <c r="I126" s="98">
        <v>9900.1014073188344</v>
      </c>
      <c r="J126" s="98">
        <v>10571.398127979954</v>
      </c>
      <c r="K126" s="98">
        <v>10153.336930859579</v>
      </c>
      <c r="L126" s="98">
        <v>10869.34476736523</v>
      </c>
      <c r="M126" s="98">
        <v>9859.5991119148966</v>
      </c>
      <c r="N126" s="98">
        <v>9421.4911167024457</v>
      </c>
      <c r="O126" s="98">
        <v>9584.4521268041226</v>
      </c>
      <c r="P126" s="98">
        <v>7580.7164532911056</v>
      </c>
      <c r="Q126" s="98">
        <v>9020.9326793374912</v>
      </c>
      <c r="R126" s="98">
        <v>9650.5536158032119</v>
      </c>
      <c r="S126" s="98">
        <v>9203.0556597287286</v>
      </c>
      <c r="T126" s="98">
        <v>8573.5549117943228</v>
      </c>
      <c r="U126" s="98">
        <v>8362.6134211566787</v>
      </c>
      <c r="V126" s="98">
        <v>8489.1308619122556</v>
      </c>
      <c r="W126" s="98">
        <v>9504.8013747944751</v>
      </c>
      <c r="X126" s="98">
        <v>8240.9785868780127</v>
      </c>
      <c r="Y126" s="98">
        <v>8156.7332755337584</v>
      </c>
      <c r="DA126" s="63" t="s">
        <v>2361</v>
      </c>
    </row>
    <row r="127" spans="1:105" ht="12" customHeight="1" x14ac:dyDescent="0.25">
      <c r="A127" s="97" t="s">
        <v>53</v>
      </c>
      <c r="B127" s="98">
        <v>36.370907669428604</v>
      </c>
      <c r="C127" s="98">
        <v>39.66543353498416</v>
      </c>
      <c r="D127" s="98">
        <v>36.880559456287259</v>
      </c>
      <c r="E127" s="98">
        <v>38.661876739477378</v>
      </c>
      <c r="F127" s="98">
        <v>40.354053648257981</v>
      </c>
      <c r="G127" s="98">
        <v>40.86709435538026</v>
      </c>
      <c r="H127" s="98">
        <v>36.885067386474162</v>
      </c>
      <c r="I127" s="98">
        <v>33.989445978880042</v>
      </c>
      <c r="J127" s="98">
        <v>36.481896298784449</v>
      </c>
      <c r="K127" s="98">
        <v>34.862768603862079</v>
      </c>
      <c r="L127" s="98">
        <v>37.048354665950185</v>
      </c>
      <c r="M127" s="98">
        <v>33.309238783584306</v>
      </c>
      <c r="N127" s="98">
        <v>31.515403398438394</v>
      </c>
      <c r="O127" s="98">
        <v>31.915882455433888</v>
      </c>
      <c r="P127" s="98">
        <v>24.933363382809588</v>
      </c>
      <c r="Q127" s="98">
        <v>29.709273972238655</v>
      </c>
      <c r="R127" s="98">
        <v>31.744583661915762</v>
      </c>
      <c r="S127" s="98">
        <v>30.232883581724284</v>
      </c>
      <c r="T127" s="98">
        <v>28.078306269532181</v>
      </c>
      <c r="U127" s="98">
        <v>27.333345087777584</v>
      </c>
      <c r="V127" s="98">
        <v>27.702253677701638</v>
      </c>
      <c r="W127" s="98">
        <v>31.2261827607933</v>
      </c>
      <c r="X127" s="98">
        <v>27.02840214154071</v>
      </c>
      <c r="Y127" s="98">
        <v>26.748596587181954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8.472930980408929</v>
      </c>
      <c r="C128" s="122">
        <f t="shared" si="48"/>
        <v>10.006865291003191</v>
      </c>
      <c r="D128" s="122">
        <f t="shared" si="48"/>
        <v>11.707745950905844</v>
      </c>
      <c r="E128" s="122">
        <f t="shared" si="48"/>
        <v>26.353929637220332</v>
      </c>
      <c r="F128" s="122">
        <f t="shared" si="48"/>
        <v>14.880376636586737</v>
      </c>
      <c r="G128" s="122">
        <f t="shared" si="48"/>
        <v>18.422550952736007</v>
      </c>
      <c r="H128" s="122">
        <f t="shared" si="48"/>
        <v>26.940370540060986</v>
      </c>
      <c r="I128" s="122">
        <f t="shared" si="48"/>
        <v>29.746628469152526</v>
      </c>
      <c r="J128" s="122">
        <f t="shared" si="48"/>
        <v>34.120994584122947</v>
      </c>
      <c r="K128" s="122">
        <f t="shared" si="48"/>
        <v>38.176958257015215</v>
      </c>
      <c r="L128" s="122">
        <f t="shared" si="48"/>
        <v>48.292838142040424</v>
      </c>
      <c r="M128" s="122">
        <f t="shared" si="48"/>
        <v>53.179250632317149</v>
      </c>
      <c r="N128" s="122">
        <f t="shared" si="48"/>
        <v>95.792413907794582</v>
      </c>
      <c r="O128" s="122">
        <f t="shared" si="48"/>
        <v>91.594197744462278</v>
      </c>
      <c r="P128" s="122">
        <f t="shared" si="48"/>
        <v>33.74546045299504</v>
      </c>
      <c r="Q128" s="122">
        <f t="shared" si="48"/>
        <v>98.431069611963537</v>
      </c>
      <c r="R128" s="122">
        <f t="shared" si="48"/>
        <v>61.390136991974664</v>
      </c>
      <c r="S128" s="122">
        <f t="shared" si="48"/>
        <v>109.07259222464391</v>
      </c>
      <c r="T128" s="122">
        <f t="shared" si="48"/>
        <v>85.469346889662049</v>
      </c>
      <c r="U128" s="122">
        <f t="shared" si="48"/>
        <v>120.47230688188939</v>
      </c>
      <c r="V128" s="122">
        <f t="shared" si="48"/>
        <v>62.554605135553238</v>
      </c>
      <c r="W128" s="122">
        <f t="shared" si="48"/>
        <v>109.88117110943354</v>
      </c>
      <c r="X128" s="122">
        <f t="shared" si="48"/>
        <v>136.47182742350435</v>
      </c>
      <c r="Y128" s="122">
        <f t="shared" si="48"/>
        <v>91.868626746691319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8.472930980408929</v>
      </c>
      <c r="C129" s="98">
        <f>IF(RES_hhdet_fec!C129=0,0,RES_hhdet_fec!C129*1000*11630/RES_hhdet_num!C124)</f>
        <v>10.006865291003191</v>
      </c>
      <c r="D129" s="98">
        <f>IF(RES_hhdet_fec!D129=0,0,RES_hhdet_fec!D129*1000*11630/RES_hhdet_num!D124)</f>
        <v>11.707745950905844</v>
      </c>
      <c r="E129" s="98">
        <f>IF(RES_hhdet_fec!E129=0,0,RES_hhdet_fec!E129*1000*11630/RES_hhdet_num!E124)</f>
        <v>26.353929637220332</v>
      </c>
      <c r="F129" s="98">
        <f>IF(RES_hhdet_fec!F129=0,0,RES_hhdet_fec!F129*1000*11630/RES_hhdet_num!F124)</f>
        <v>14.880376636586737</v>
      </c>
      <c r="G129" s="98">
        <f>IF(RES_hhdet_fec!G129=0,0,RES_hhdet_fec!G129*1000*11630/RES_hhdet_num!G124)</f>
        <v>18.422550952736007</v>
      </c>
      <c r="H129" s="98">
        <f>IF(RES_hhdet_fec!H129=0,0,RES_hhdet_fec!H129*1000*11630/RES_hhdet_num!H124)</f>
        <v>26.940370540060986</v>
      </c>
      <c r="I129" s="98">
        <f>IF(RES_hhdet_fec!I129=0,0,RES_hhdet_fec!I129*1000*11630/RES_hhdet_num!I124)</f>
        <v>29.746628469152526</v>
      </c>
      <c r="J129" s="98">
        <f>IF(RES_hhdet_fec!J129=0,0,RES_hhdet_fec!J129*1000*11630/RES_hhdet_num!J124)</f>
        <v>34.120994584122947</v>
      </c>
      <c r="K129" s="98">
        <f>IF(RES_hhdet_fec!K129=0,0,RES_hhdet_fec!K129*1000*11630/RES_hhdet_num!K124)</f>
        <v>38.176958257015215</v>
      </c>
      <c r="L129" s="98">
        <f>IF(RES_hhdet_fec!L129=0,0,RES_hhdet_fec!L129*1000*11630/RES_hhdet_num!L124)</f>
        <v>48.292838142040424</v>
      </c>
      <c r="M129" s="98">
        <f>IF(RES_hhdet_fec!M129=0,0,RES_hhdet_fec!M129*1000*11630/RES_hhdet_num!M124)</f>
        <v>53.179250632317149</v>
      </c>
      <c r="N129" s="98">
        <f>IF(RES_hhdet_fec!N129=0,0,RES_hhdet_fec!N129*1000*11630/RES_hhdet_num!N124)</f>
        <v>95.792413907794582</v>
      </c>
      <c r="O129" s="98">
        <f>IF(RES_hhdet_fec!O129=0,0,RES_hhdet_fec!O129*1000*11630/RES_hhdet_num!O124)</f>
        <v>91.594197744462278</v>
      </c>
      <c r="P129" s="98">
        <f>IF(RES_hhdet_fec!P129=0,0,RES_hhdet_fec!P129*1000*11630/RES_hhdet_num!P124)</f>
        <v>33.74546045299504</v>
      </c>
      <c r="Q129" s="98">
        <f>IF(RES_hhdet_fec!Q129=0,0,RES_hhdet_fec!Q129*1000*11630/RES_hhdet_num!Q124)</f>
        <v>98.431069611963537</v>
      </c>
      <c r="R129" s="98">
        <f>IF(RES_hhdet_fec!R129=0,0,RES_hhdet_fec!R129*1000*11630/RES_hhdet_num!R124)</f>
        <v>61.390136991974664</v>
      </c>
      <c r="S129" s="98">
        <f>IF(RES_hhdet_fec!S129=0,0,RES_hhdet_fec!S129*1000*11630/RES_hhdet_num!S124)</f>
        <v>109.07259222464391</v>
      </c>
      <c r="T129" s="98">
        <f>IF(RES_hhdet_fec!T129=0,0,RES_hhdet_fec!T129*1000*11630/RES_hhdet_num!T124)</f>
        <v>85.469346889662049</v>
      </c>
      <c r="U129" s="98">
        <f>IF(RES_hhdet_fec!U129=0,0,RES_hhdet_fec!U129*1000*11630/RES_hhdet_num!U124)</f>
        <v>120.47230688188939</v>
      </c>
      <c r="V129" s="98">
        <f>IF(RES_hhdet_fec!V129=0,0,RES_hhdet_fec!V129*1000*11630/RES_hhdet_num!V124)</f>
        <v>62.554605135553238</v>
      </c>
      <c r="W129" s="98">
        <f>IF(RES_hhdet_fec!W129=0,0,RES_hhdet_fec!W129*1000*11630/RES_hhdet_num!W124)</f>
        <v>109.88117110943354</v>
      </c>
      <c r="X129" s="98">
        <f>IF(RES_hhdet_fec!X129=0,0,RES_hhdet_fec!X129*1000*11630/RES_hhdet_num!X124)</f>
        <v>136.47182742350435</v>
      </c>
      <c r="Y129" s="98">
        <f>IF(RES_hhdet_fec!Y129=0,0,RES_hhdet_fec!Y129*1000*11630/RES_hhdet_num!Y124)</f>
        <v>91.868626746691319</v>
      </c>
      <c r="DA129" s="63" t="s">
        <v>2364</v>
      </c>
    </row>
    <row r="130" spans="1:105" ht="12" customHeight="1" x14ac:dyDescent="0.25">
      <c r="A130" s="121" t="s">
        <v>55</v>
      </c>
      <c r="B130" s="122">
        <v>1994.9955082766271</v>
      </c>
      <c r="C130" s="122">
        <v>1928.2037296173896</v>
      </c>
      <c r="D130" s="122">
        <v>2063.3306824300057</v>
      </c>
      <c r="E130" s="122">
        <v>2187.4058696627844</v>
      </c>
      <c r="F130" s="122">
        <v>2378.1546157292369</v>
      </c>
      <c r="G130" s="122">
        <v>2149.1326997945835</v>
      </c>
      <c r="H130" s="122">
        <v>2336.9902663994144</v>
      </c>
      <c r="I130" s="122">
        <v>2092.4214583825042</v>
      </c>
      <c r="J130" s="122">
        <v>2255.8714911267857</v>
      </c>
      <c r="K130" s="122">
        <v>2261.1437223114904</v>
      </c>
      <c r="L130" s="122">
        <v>2232.9045401191138</v>
      </c>
      <c r="M130" s="122">
        <v>2174.9043515314111</v>
      </c>
      <c r="N130" s="122">
        <v>2040.0618299602954</v>
      </c>
      <c r="O130" s="122">
        <v>2079.7435523831027</v>
      </c>
      <c r="P130" s="122">
        <v>2130.1647311981342</v>
      </c>
      <c r="Q130" s="122">
        <v>2017.4499499830179</v>
      </c>
      <c r="R130" s="122">
        <v>1972.0435514804076</v>
      </c>
      <c r="S130" s="122">
        <v>1944.4117870791063</v>
      </c>
      <c r="T130" s="122">
        <v>1918.0894040930023</v>
      </c>
      <c r="U130" s="122">
        <v>1887.618188151587</v>
      </c>
      <c r="V130" s="122">
        <v>1870.4319339982035</v>
      </c>
      <c r="W130" s="122">
        <v>1857.0067897418503</v>
      </c>
      <c r="X130" s="122">
        <v>1719.3443282173894</v>
      </c>
      <c r="Y130" s="122">
        <v>1673.2836660819739</v>
      </c>
      <c r="DA130" s="130" t="s">
        <v>2365</v>
      </c>
    </row>
    <row r="131" spans="1:105" ht="12" customHeight="1" x14ac:dyDescent="0.25">
      <c r="A131" s="97" t="s">
        <v>128</v>
      </c>
      <c r="B131" s="98">
        <v>1924.5364480547751</v>
      </c>
      <c r="C131" s="98">
        <v>1864.4249083073692</v>
      </c>
      <c r="D131" s="98">
        <v>2000.0430039961516</v>
      </c>
      <c r="E131" s="98">
        <v>2070.4285188651124</v>
      </c>
      <c r="F131" s="98">
        <v>2296.9068511751057</v>
      </c>
      <c r="G131" s="98">
        <v>2065.5551531921756</v>
      </c>
      <c r="H131" s="98">
        <v>2265.3917047435243</v>
      </c>
      <c r="I131" s="98">
        <v>1998.927324635375</v>
      </c>
      <c r="J131" s="98">
        <v>2158.1736857104797</v>
      </c>
      <c r="K131" s="98">
        <v>2178.5170548166907</v>
      </c>
      <c r="L131" s="98">
        <v>2180.1450126124023</v>
      </c>
      <c r="M131" s="98">
        <v>2096.0341290960491</v>
      </c>
      <c r="N131" s="98">
        <v>1968.9522308828584</v>
      </c>
      <c r="O131" s="98">
        <v>2041.3911926590624</v>
      </c>
      <c r="P131" s="98">
        <v>2107.3698226326674</v>
      </c>
      <c r="Q131" s="98">
        <v>1981.9967605203008</v>
      </c>
      <c r="R131" s="98">
        <v>1934.6634770819735</v>
      </c>
      <c r="S131" s="98">
        <v>1903.4552511868526</v>
      </c>
      <c r="T131" s="98">
        <v>1886.8458987098502</v>
      </c>
      <c r="U131" s="98">
        <v>1876.3558617669139</v>
      </c>
      <c r="V131" s="98">
        <v>1863.0395594346178</v>
      </c>
      <c r="W131" s="98">
        <v>1854.5055547471043</v>
      </c>
      <c r="X131" s="98">
        <v>1713.7401483331778</v>
      </c>
      <c r="Y131" s="98">
        <v>1665.7066557074036</v>
      </c>
      <c r="DA131" s="63" t="s">
        <v>2366</v>
      </c>
    </row>
    <row r="132" spans="1:105" ht="12" customHeight="1" x14ac:dyDescent="0.25">
      <c r="A132" s="97" t="s">
        <v>127</v>
      </c>
      <c r="B132" s="98">
        <v>1674.3455603948114</v>
      </c>
      <c r="C132" s="98">
        <v>1620.8894080545003</v>
      </c>
      <c r="D132" s="98">
        <v>1756.4822181675527</v>
      </c>
      <c r="E132" s="98">
        <v>1857.3530354856769</v>
      </c>
      <c r="F132" s="98">
        <v>2072.8749244347318</v>
      </c>
      <c r="G132" s="98">
        <v>1843.7930481298181</v>
      </c>
      <c r="H132" s="98">
        <v>2030.9283541396137</v>
      </c>
      <c r="I132" s="98">
        <v>1768.836953930235</v>
      </c>
      <c r="J132" s="98">
        <v>1918.2384194996769</v>
      </c>
      <c r="K132" s="98">
        <v>1934.2113656642175</v>
      </c>
      <c r="L132" s="98">
        <v>1937.9959749150153</v>
      </c>
      <c r="M132" s="98">
        <v>1874.8185419451502</v>
      </c>
      <c r="N132" s="98">
        <v>1767.2058670081387</v>
      </c>
      <c r="O132" s="98">
        <v>1840.6609020796225</v>
      </c>
      <c r="P132" s="98">
        <v>1909.2587256648928</v>
      </c>
      <c r="Q132" s="98">
        <v>1797.9785755962062</v>
      </c>
      <c r="R132" s="98">
        <v>1760.038001719983</v>
      </c>
      <c r="S132" s="98">
        <v>1741.1492668892865</v>
      </c>
      <c r="T132" s="98">
        <v>1733.296475214639</v>
      </c>
      <c r="U132" s="98">
        <v>1725.0268284055574</v>
      </c>
      <c r="V132" s="98">
        <v>1736.5936294540713</v>
      </c>
      <c r="W132" s="98">
        <v>1747.1393322780768</v>
      </c>
      <c r="X132" s="98">
        <v>1632.964829543359</v>
      </c>
      <c r="Y132" s="98">
        <v>1607.6997171796597</v>
      </c>
      <c r="DA132" s="63" t="s">
        <v>2367</v>
      </c>
    </row>
    <row r="133" spans="1:105" ht="12" customHeight="1" x14ac:dyDescent="0.25">
      <c r="A133" s="100" t="s">
        <v>198</v>
      </c>
      <c r="B133" s="101">
        <v>649.31007751415143</v>
      </c>
      <c r="C133" s="101">
        <v>613.39951314498558</v>
      </c>
      <c r="D133" s="101">
        <v>740.37851265704887</v>
      </c>
      <c r="E133" s="101">
        <v>951.43160349400637</v>
      </c>
      <c r="F133" s="101">
        <v>1109.0536022595852</v>
      </c>
      <c r="G133" s="101">
        <v>871.2906303582746</v>
      </c>
      <c r="H133" s="101">
        <v>980.56167841339493</v>
      </c>
      <c r="I133" s="101">
        <v>712.84620052949026</v>
      </c>
      <c r="J133" s="101">
        <v>780.48466929387905</v>
      </c>
      <c r="K133" s="101">
        <v>757.91325314759149</v>
      </c>
      <c r="L133" s="101">
        <v>732.28970440954947</v>
      </c>
      <c r="M133" s="101">
        <v>726.41555961023028</v>
      </c>
      <c r="N133" s="101">
        <v>666.13572057410227</v>
      </c>
      <c r="O133" s="101">
        <v>692.93705732874616</v>
      </c>
      <c r="P133" s="101">
        <v>757.96774242414313</v>
      </c>
      <c r="Q133" s="101">
        <v>705.29795422998757</v>
      </c>
      <c r="R133" s="101">
        <v>684.77568954037974</v>
      </c>
      <c r="S133" s="101">
        <v>680.57850452473519</v>
      </c>
      <c r="T133" s="101">
        <v>684.05118277564611</v>
      </c>
      <c r="U133" s="101">
        <v>637.49819493487962</v>
      </c>
      <c r="V133" s="101">
        <v>734.36521364454723</v>
      </c>
      <c r="W133" s="101">
        <v>852.88193382638622</v>
      </c>
      <c r="X133" s="101">
        <v>891.41278925195877</v>
      </c>
      <c r="Y133" s="101">
        <v>998.7115156682072</v>
      </c>
      <c r="DA133" s="131" t="s">
        <v>2368</v>
      </c>
    </row>
    <row r="134" spans="1:105" ht="12" customHeight="1" x14ac:dyDescent="0.25">
      <c r="A134" s="103" t="s">
        <v>52</v>
      </c>
      <c r="B134" s="104">
        <v>1025.0354828806601</v>
      </c>
      <c r="C134" s="104">
        <v>1007.4898949095145</v>
      </c>
      <c r="D134" s="104">
        <v>1016.1037055105039</v>
      </c>
      <c r="E134" s="104">
        <v>905.92143199167083</v>
      </c>
      <c r="F134" s="104">
        <v>963.82132217514607</v>
      </c>
      <c r="G134" s="104">
        <v>972.50241777154372</v>
      </c>
      <c r="H134" s="104">
        <v>1050.3666757262185</v>
      </c>
      <c r="I134" s="104">
        <v>1055.990753400745</v>
      </c>
      <c r="J134" s="104">
        <v>1137.7537502057978</v>
      </c>
      <c r="K134" s="104">
        <v>1176.2981125166259</v>
      </c>
      <c r="L134" s="104">
        <v>1205.7062705054659</v>
      </c>
      <c r="M134" s="104">
        <v>1148.4029823349199</v>
      </c>
      <c r="N134" s="104">
        <v>1101.0701464340366</v>
      </c>
      <c r="O134" s="104">
        <v>1147.7238447508764</v>
      </c>
      <c r="P134" s="104">
        <v>1151.2909832407497</v>
      </c>
      <c r="Q134" s="104">
        <v>1092.6806213662187</v>
      </c>
      <c r="R134" s="104">
        <v>1075.2623121796032</v>
      </c>
      <c r="S134" s="104">
        <v>1060.5707623645517</v>
      </c>
      <c r="T134" s="104">
        <v>1049.2452924389925</v>
      </c>
      <c r="U134" s="104">
        <v>1087.5286334706777</v>
      </c>
      <c r="V134" s="104">
        <v>1002.2284158095241</v>
      </c>
      <c r="W134" s="104">
        <v>894.25739845169039</v>
      </c>
      <c r="X134" s="104">
        <v>741.55204029139986</v>
      </c>
      <c r="Y134" s="104">
        <v>608.98820151145264</v>
      </c>
      <c r="DA134" s="132" t="s">
        <v>2369</v>
      </c>
    </row>
    <row r="135" spans="1:105" ht="12" customHeight="1" x14ac:dyDescent="0.25">
      <c r="A135" s="106" t="s">
        <v>122</v>
      </c>
      <c r="B135" s="101">
        <v>2307.251326451772</v>
      </c>
      <c r="C135" s="101">
        <v>2220.6407800226189</v>
      </c>
      <c r="D135" s="101">
        <v>2355.0163977306438</v>
      </c>
      <c r="E135" s="101">
        <v>2625.6582396162153</v>
      </c>
      <c r="F135" s="101">
        <v>2714.2952709199653</v>
      </c>
      <c r="G135" s="101">
        <v>2494.8752692083553</v>
      </c>
      <c r="H135" s="101">
        <v>2649.9498559149201</v>
      </c>
      <c r="I135" s="101">
        <v>2473.7168452302317</v>
      </c>
      <c r="J135" s="101">
        <v>2654.3143217165825</v>
      </c>
      <c r="K135" s="101">
        <v>2638.3093006430804</v>
      </c>
      <c r="L135" s="101">
        <v>2531.8802940418823</v>
      </c>
      <c r="M135" s="101">
        <v>2585.8015662414555</v>
      </c>
      <c r="N135" s="101">
        <v>2492.7799666438223</v>
      </c>
      <c r="O135" s="101">
        <v>2479.5595262115071</v>
      </c>
      <c r="P135" s="101">
        <v>2494.0280053678557</v>
      </c>
      <c r="Q135" s="101">
        <v>2387.2716013180293</v>
      </c>
      <c r="R135" s="101">
        <v>2283.9793159680466</v>
      </c>
      <c r="S135" s="101">
        <v>2257.545586452537</v>
      </c>
      <c r="T135" s="101">
        <v>2216.4227789032166</v>
      </c>
      <c r="U135" s="101">
        <v>2120.1915519439922</v>
      </c>
      <c r="V135" s="101">
        <v>2137.087174875187</v>
      </c>
      <c r="W135" s="101">
        <v>2068.6527794667795</v>
      </c>
      <c r="X135" s="101">
        <v>2022.6108186628392</v>
      </c>
      <c r="Y135" s="101">
        <v>1979.6589927893451</v>
      </c>
      <c r="DA135" s="131" t="s">
        <v>2370</v>
      </c>
    </row>
    <row r="136" spans="1:105" ht="12" customHeight="1" x14ac:dyDescent="0.25">
      <c r="A136" s="107" t="s">
        <v>121</v>
      </c>
      <c r="B136" s="104">
        <v>1787.2037729469432</v>
      </c>
      <c r="C136" s="104">
        <v>1717.8327243514293</v>
      </c>
      <c r="D136" s="104">
        <v>1858.4725619639726</v>
      </c>
      <c r="E136" s="104">
        <v>2154.465880227106</v>
      </c>
      <c r="F136" s="104">
        <v>2254.7046456319013</v>
      </c>
      <c r="G136" s="104">
        <v>2029.0819124617901</v>
      </c>
      <c r="H136" s="104">
        <v>2172.5309304003117</v>
      </c>
      <c r="I136" s="104">
        <v>1971.4790748747232</v>
      </c>
      <c r="J136" s="104">
        <v>2121.3537920657832</v>
      </c>
      <c r="K136" s="104">
        <v>2098.7747807403657</v>
      </c>
      <c r="L136" s="104">
        <v>2006.2409692689823</v>
      </c>
      <c r="M136" s="104">
        <v>2059.7234913914722</v>
      </c>
      <c r="N136" s="104">
        <v>1981.1178063282839</v>
      </c>
      <c r="O136" s="104">
        <v>1973.3470022386598</v>
      </c>
      <c r="P136" s="104">
        <v>2002.2950571967713</v>
      </c>
      <c r="Q136" s="104">
        <v>1954.5786465619424</v>
      </c>
      <c r="R136" s="104">
        <v>1892.7657364273709</v>
      </c>
      <c r="S136" s="104">
        <v>1883.7886884291986</v>
      </c>
      <c r="T136" s="104">
        <v>1862.3441212167938</v>
      </c>
      <c r="U136" s="104">
        <v>1776.0216268074021</v>
      </c>
      <c r="V136" s="104">
        <v>1820.9073819240443</v>
      </c>
      <c r="W136" s="104">
        <v>1799.2476169198937</v>
      </c>
      <c r="X136" s="104">
        <v>1790.9042828102083</v>
      </c>
      <c r="Y136" s="104">
        <v>1816.6235170618536</v>
      </c>
      <c r="DA136" s="132" t="s">
        <v>2371</v>
      </c>
    </row>
    <row r="137" spans="1:105" ht="12" customHeight="1" x14ac:dyDescent="0.25">
      <c r="A137" s="108" t="s">
        <v>53</v>
      </c>
      <c r="B137" s="98">
        <v>777.48507783446746</v>
      </c>
      <c r="C137" s="98">
        <v>729.46074112990277</v>
      </c>
      <c r="D137" s="98">
        <v>870.47525395122148</v>
      </c>
      <c r="E137" s="98">
        <v>1204.7248722836462</v>
      </c>
      <c r="F137" s="98">
        <v>1310.6452113558253</v>
      </c>
      <c r="G137" s="98">
        <v>1052.6417339863244</v>
      </c>
      <c r="H137" s="98">
        <v>1147.6865559546623</v>
      </c>
      <c r="I137" s="98">
        <v>882.28561331505114</v>
      </c>
      <c r="J137" s="98">
        <v>961.0309889901456</v>
      </c>
      <c r="K137" s="98">
        <v>921.30499215127315</v>
      </c>
      <c r="L137" s="98">
        <v>851.69330290004916</v>
      </c>
      <c r="M137" s="98">
        <v>898.55098993825652</v>
      </c>
      <c r="N137" s="98">
        <v>845.15516524455234</v>
      </c>
      <c r="O137" s="98">
        <v>841.52558707390904</v>
      </c>
      <c r="P137" s="98">
        <v>897.6015173555511</v>
      </c>
      <c r="Q137" s="98">
        <v>854.82200341889154</v>
      </c>
      <c r="R137" s="98">
        <v>809.04593190685239</v>
      </c>
      <c r="S137" s="98">
        <v>801.47156883715388</v>
      </c>
      <c r="T137" s="98">
        <v>799.0655531289176</v>
      </c>
      <c r="U137" s="98">
        <v>717.24363320417604</v>
      </c>
      <c r="V137" s="98">
        <v>834.61489287362315</v>
      </c>
      <c r="W137" s="98">
        <v>944.98331429465634</v>
      </c>
      <c r="X137" s="98">
        <v>1044.413253263365</v>
      </c>
      <c r="Y137" s="98">
        <v>1189.0138280704316</v>
      </c>
      <c r="DA137" s="63" t="s">
        <v>2372</v>
      </c>
    </row>
    <row r="138" spans="1:105" ht="12" customHeight="1" x14ac:dyDescent="0.25">
      <c r="A138" s="108" t="s">
        <v>52</v>
      </c>
      <c r="B138" s="98">
        <v>1009.7186951124759</v>
      </c>
      <c r="C138" s="98">
        <v>988.37198322152642</v>
      </c>
      <c r="D138" s="98">
        <v>987.99730801275075</v>
      </c>
      <c r="E138" s="98">
        <v>949.74100794345986</v>
      </c>
      <c r="F138" s="98">
        <v>944.05943427607588</v>
      </c>
      <c r="G138" s="98">
        <v>976.44017847546581</v>
      </c>
      <c r="H138" s="98">
        <v>1024.8443744456497</v>
      </c>
      <c r="I138" s="98">
        <v>1089.1934615596722</v>
      </c>
      <c r="J138" s="98">
        <v>1160.322803075637</v>
      </c>
      <c r="K138" s="98">
        <v>1177.4697885890926</v>
      </c>
      <c r="L138" s="98">
        <v>1154.5476663689331</v>
      </c>
      <c r="M138" s="98">
        <v>1161.1725014532153</v>
      </c>
      <c r="N138" s="98">
        <v>1135.9626410837316</v>
      </c>
      <c r="O138" s="98">
        <v>1131.8214151647508</v>
      </c>
      <c r="P138" s="98">
        <v>1104.6935398412202</v>
      </c>
      <c r="Q138" s="98">
        <v>1099.7566431430507</v>
      </c>
      <c r="R138" s="98">
        <v>1083.7198045205187</v>
      </c>
      <c r="S138" s="98">
        <v>1082.3171195920445</v>
      </c>
      <c r="T138" s="98">
        <v>1063.278568087876</v>
      </c>
      <c r="U138" s="98">
        <v>1058.7779936032259</v>
      </c>
      <c r="V138" s="98">
        <v>986.29248905042118</v>
      </c>
      <c r="W138" s="98">
        <v>854.26430262523775</v>
      </c>
      <c r="X138" s="98">
        <v>746.49102954684338</v>
      </c>
      <c r="Y138" s="98">
        <v>627.60968899142222</v>
      </c>
      <c r="DA138" s="63" t="s">
        <v>2373</v>
      </c>
    </row>
    <row r="139" spans="1:105" ht="12" customHeight="1" x14ac:dyDescent="0.25">
      <c r="A139" s="121" t="s">
        <v>54</v>
      </c>
      <c r="B139" s="122">
        <v>789.1741711641497</v>
      </c>
      <c r="C139" s="122">
        <v>868.52364984149642</v>
      </c>
      <c r="D139" s="122">
        <v>888.6001024951687</v>
      </c>
      <c r="E139" s="122">
        <v>997.99194438564746</v>
      </c>
      <c r="F139" s="122">
        <v>915.16183889833098</v>
      </c>
      <c r="G139" s="122">
        <v>924.99028290421484</v>
      </c>
      <c r="H139" s="122">
        <v>850.04647890393801</v>
      </c>
      <c r="I139" s="122">
        <v>822.5815107643831</v>
      </c>
      <c r="J139" s="122">
        <v>841.78696327733462</v>
      </c>
      <c r="K139" s="122">
        <v>677.62394462530028</v>
      </c>
      <c r="L139" s="122">
        <v>617.3785519076207</v>
      </c>
      <c r="M139" s="122">
        <v>623.77635643574706</v>
      </c>
      <c r="N139" s="122">
        <v>606.39691779841326</v>
      </c>
      <c r="O139" s="122">
        <v>605.33999513945002</v>
      </c>
      <c r="P139" s="122">
        <v>618.2448825433105</v>
      </c>
      <c r="Q139" s="122">
        <v>611.617840290971</v>
      </c>
      <c r="R139" s="122">
        <v>596.5605827217413</v>
      </c>
      <c r="S139" s="122">
        <v>585.70371404475577</v>
      </c>
      <c r="T139" s="122">
        <v>567.82882442481412</v>
      </c>
      <c r="U139" s="122">
        <v>539.8766354373887</v>
      </c>
      <c r="V139" s="122">
        <v>712.95721407358371</v>
      </c>
      <c r="W139" s="122">
        <v>712.73272302944565</v>
      </c>
      <c r="X139" s="122">
        <v>547.72094419773009</v>
      </c>
      <c r="Y139" s="122">
        <v>508.57451304441332</v>
      </c>
      <c r="DA139" s="130" t="s">
        <v>2374</v>
      </c>
    </row>
    <row r="140" spans="1:105" ht="12" customHeight="1" x14ac:dyDescent="0.25">
      <c r="A140" s="97" t="s">
        <v>50</v>
      </c>
      <c r="B140" s="98">
        <v>954.93814365119147</v>
      </c>
      <c r="C140" s="98">
        <v>997.22251876156599</v>
      </c>
      <c r="D140" s="98">
        <v>1269.0095936648206</v>
      </c>
      <c r="E140" s="98">
        <v>991.78728167632858</v>
      </c>
      <c r="F140" s="98">
        <v>964.89740095410548</v>
      </c>
      <c r="G140" s="98">
        <v>1131.4715461257981</v>
      </c>
      <c r="H140" s="98">
        <v>979.10696635529234</v>
      </c>
      <c r="I140" s="98">
        <v>932.30619668821726</v>
      </c>
      <c r="J140" s="98">
        <v>845.64310712038468</v>
      </c>
      <c r="K140" s="98">
        <v>827.58319124005425</v>
      </c>
      <c r="L140" s="98">
        <v>739.52822339713703</v>
      </c>
      <c r="M140" s="98">
        <v>708.47485059385758</v>
      </c>
      <c r="N140" s="98">
        <v>699.95886942364416</v>
      </c>
      <c r="O140" s="98">
        <v>698.57976335335684</v>
      </c>
      <c r="P140" s="98">
        <v>717.19503241486268</v>
      </c>
      <c r="Q140" s="98">
        <v>710.75946185797443</v>
      </c>
      <c r="R140" s="98">
        <v>702.80196811156554</v>
      </c>
      <c r="S140" s="98">
        <v>691.52432022889059</v>
      </c>
      <c r="T140" s="98">
        <v>671.40922213262593</v>
      </c>
      <c r="U140" s="98">
        <v>649.70597160237276</v>
      </c>
      <c r="V140" s="98">
        <v>888.24696744748712</v>
      </c>
      <c r="W140" s="98">
        <v>885.01502152252692</v>
      </c>
      <c r="X140" s="98">
        <v>690.8065635465482</v>
      </c>
      <c r="Y140" s="98">
        <v>628.84297740688373</v>
      </c>
      <c r="DA140" s="63" t="s">
        <v>2375</v>
      </c>
    </row>
    <row r="141" spans="1:105" ht="12" customHeight="1" x14ac:dyDescent="0.25">
      <c r="A141" s="109" t="s">
        <v>120</v>
      </c>
      <c r="B141" s="33">
        <v>667.62186111773713</v>
      </c>
      <c r="C141" s="33">
        <v>776.64407382896081</v>
      </c>
      <c r="D141" s="33">
        <v>629.00182121493924</v>
      </c>
      <c r="E141" s="33">
        <v>1001.9484591232963</v>
      </c>
      <c r="F141" s="33">
        <v>886.00129017940878</v>
      </c>
      <c r="G141" s="33">
        <v>805.20072855770422</v>
      </c>
      <c r="H141" s="33">
        <v>778.93168511559782</v>
      </c>
      <c r="I141" s="33">
        <v>761.76599893731566</v>
      </c>
      <c r="J141" s="33">
        <v>839.57016045714761</v>
      </c>
      <c r="K141" s="33">
        <v>579.29044080706615</v>
      </c>
      <c r="L141" s="33">
        <v>533.48821583372956</v>
      </c>
      <c r="M141" s="33">
        <v>563.78391663673779</v>
      </c>
      <c r="N141" s="33">
        <v>542.17937990063342</v>
      </c>
      <c r="O141" s="33">
        <v>544.38461195122113</v>
      </c>
      <c r="P141" s="33">
        <v>556.5007554726152</v>
      </c>
      <c r="Q141" s="33">
        <v>554.67305331677699</v>
      </c>
      <c r="R141" s="33">
        <v>539.91119192275789</v>
      </c>
      <c r="S141" s="33">
        <v>531.75892778980426</v>
      </c>
      <c r="T141" s="33">
        <v>517.31839588978801</v>
      </c>
      <c r="U141" s="33">
        <v>488.92484273911651</v>
      </c>
      <c r="V141" s="33">
        <v>634.36114805455315</v>
      </c>
      <c r="W141" s="33">
        <v>639.83386182254674</v>
      </c>
      <c r="X141" s="33">
        <v>492.40697950081602</v>
      </c>
      <c r="Y141" s="33">
        <v>466.06111308241753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8010.6466226121784</v>
      </c>
      <c r="C143" s="117">
        <f t="shared" si="49"/>
        <v>8351.7288982018872</v>
      </c>
      <c r="D143" s="117">
        <f t="shared" si="49"/>
        <v>7907.1673159497122</v>
      </c>
      <c r="E143" s="117">
        <f t="shared" si="49"/>
        <v>8361.8890322487969</v>
      </c>
      <c r="F143" s="117">
        <f t="shared" si="49"/>
        <v>8263.8884794801816</v>
      </c>
      <c r="G143" s="117">
        <f t="shared" si="49"/>
        <v>8160.1576809251928</v>
      </c>
      <c r="H143" s="117">
        <f t="shared" si="49"/>
        <v>7737.6504458237432</v>
      </c>
      <c r="I143" s="117">
        <f t="shared" si="49"/>
        <v>7225.0520716432638</v>
      </c>
      <c r="J143" s="117">
        <f t="shared" si="49"/>
        <v>7453.6093054159883</v>
      </c>
      <c r="K143" s="117">
        <f t="shared" si="49"/>
        <v>6990.8093820700278</v>
      </c>
      <c r="L143" s="117">
        <f t="shared" si="49"/>
        <v>6678.6216436164141</v>
      </c>
      <c r="M143" s="117">
        <f t="shared" si="49"/>
        <v>6341.9371927023894</v>
      </c>
      <c r="N143" s="117">
        <f t="shared" si="49"/>
        <v>6334.2031618778992</v>
      </c>
      <c r="O143" s="117">
        <f t="shared" si="49"/>
        <v>6022.5634122968813</v>
      </c>
      <c r="P143" s="117">
        <f t="shared" si="49"/>
        <v>5284.8972797730648</v>
      </c>
      <c r="Q143" s="117">
        <f t="shared" si="49"/>
        <v>5745.9405110717817</v>
      </c>
      <c r="R143" s="117">
        <f t="shared" ref="R143:V143" si="50">R144+R146+R148+R157</f>
        <v>5660.1235981363279</v>
      </c>
      <c r="S143" s="117">
        <f t="shared" si="50"/>
        <v>5574.4024533679685</v>
      </c>
      <c r="T143" s="117">
        <f t="shared" si="50"/>
        <v>5225.5501315407701</v>
      </c>
      <c r="U143" s="117">
        <f t="shared" si="50"/>
        <v>5163.3981505561806</v>
      </c>
      <c r="V143" s="117">
        <f t="shared" si="50"/>
        <v>5098.9213982125302</v>
      </c>
      <c r="W143" s="117">
        <f t="shared" ref="W143:Y143" si="51">W144+W146+W148+W157</f>
        <v>5308.3711678484187</v>
      </c>
      <c r="X143" s="117">
        <f t="shared" si="51"/>
        <v>4974.7381115321041</v>
      </c>
      <c r="Y143" s="117">
        <f t="shared" si="51"/>
        <v>4747.1487523945725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4879.9357513886262</v>
      </c>
      <c r="C144" s="122">
        <f t="shared" si="52"/>
        <v>5252.8620245535803</v>
      </c>
      <c r="D144" s="122">
        <f t="shared" si="52"/>
        <v>4601.0863915729906</v>
      </c>
      <c r="E144" s="122">
        <f t="shared" si="52"/>
        <v>4676.3873444799337</v>
      </c>
      <c r="F144" s="122">
        <f t="shared" si="52"/>
        <v>4675.1719442724352</v>
      </c>
      <c r="G144" s="122">
        <f t="shared" si="52"/>
        <v>4734.6297062045651</v>
      </c>
      <c r="H144" s="122">
        <f t="shared" si="52"/>
        <v>4239.5564592317405</v>
      </c>
      <c r="I144" s="122">
        <f t="shared" si="52"/>
        <v>3905.933546649338</v>
      </c>
      <c r="J144" s="122">
        <f t="shared" si="52"/>
        <v>3919.5923719161142</v>
      </c>
      <c r="K144" s="122">
        <f t="shared" si="52"/>
        <v>3662.1890759446533</v>
      </c>
      <c r="L144" s="122">
        <f t="shared" si="52"/>
        <v>3500.99697588972</v>
      </c>
      <c r="M144" s="122">
        <f t="shared" si="52"/>
        <v>3094.5979410052605</v>
      </c>
      <c r="N144" s="122">
        <f t="shared" si="52"/>
        <v>3151.7678461434984</v>
      </c>
      <c r="O144" s="122">
        <f t="shared" si="52"/>
        <v>2927.1365753572945</v>
      </c>
      <c r="P144" s="122">
        <f t="shared" si="52"/>
        <v>2347.1921981641262</v>
      </c>
      <c r="Q144" s="122">
        <f t="shared" si="52"/>
        <v>2619.1399853761409</v>
      </c>
      <c r="R144" s="122">
        <f t="shared" si="52"/>
        <v>2709.4917121626286</v>
      </c>
      <c r="S144" s="122">
        <f t="shared" si="52"/>
        <v>2517.2605619028873</v>
      </c>
      <c r="T144" s="122">
        <f t="shared" si="52"/>
        <v>2281.1247269358773</v>
      </c>
      <c r="U144" s="122">
        <f t="shared" si="52"/>
        <v>2235.6199059898058</v>
      </c>
      <c r="V144" s="122">
        <f t="shared" si="52"/>
        <v>2201.6231167809897</v>
      </c>
      <c r="W144" s="122">
        <f t="shared" si="52"/>
        <v>2337.5790598902481</v>
      </c>
      <c r="X144" s="122">
        <f t="shared" si="52"/>
        <v>2146.1644329629971</v>
      </c>
      <c r="Y144" s="122">
        <f t="shared" si="52"/>
        <v>2088.2374210207913</v>
      </c>
      <c r="DA144" s="130" t="s">
        <v>2378</v>
      </c>
    </row>
    <row r="145" spans="1:105" ht="12" customHeight="1" x14ac:dyDescent="0.25">
      <c r="A145" s="97" t="s">
        <v>53</v>
      </c>
      <c r="B145" s="98">
        <v>4879.9357513886262</v>
      </c>
      <c r="C145" s="98">
        <v>5252.8620245535803</v>
      </c>
      <c r="D145" s="98">
        <v>4601.0863915729906</v>
      </c>
      <c r="E145" s="98">
        <v>4676.3873444799337</v>
      </c>
      <c r="F145" s="98">
        <v>4675.1719442724352</v>
      </c>
      <c r="G145" s="98">
        <v>4734.6297062045651</v>
      </c>
      <c r="H145" s="98">
        <v>4239.5564592317405</v>
      </c>
      <c r="I145" s="98">
        <v>3905.933546649338</v>
      </c>
      <c r="J145" s="98">
        <v>3919.5923719161142</v>
      </c>
      <c r="K145" s="98">
        <v>3662.1890759446533</v>
      </c>
      <c r="L145" s="98">
        <v>3500.99697588972</v>
      </c>
      <c r="M145" s="98">
        <v>3094.5979410052605</v>
      </c>
      <c r="N145" s="98">
        <v>3151.7678461434984</v>
      </c>
      <c r="O145" s="98">
        <v>2927.1365753572945</v>
      </c>
      <c r="P145" s="98">
        <v>2347.1921981641262</v>
      </c>
      <c r="Q145" s="98">
        <v>2619.1399853761409</v>
      </c>
      <c r="R145" s="98">
        <v>2709.4917121626286</v>
      </c>
      <c r="S145" s="98">
        <v>2517.2605619028873</v>
      </c>
      <c r="T145" s="98">
        <v>2281.1247269358773</v>
      </c>
      <c r="U145" s="98">
        <v>2235.6199059898058</v>
      </c>
      <c r="V145" s="98">
        <v>2201.6231167809897</v>
      </c>
      <c r="W145" s="98">
        <v>2337.5790598902481</v>
      </c>
      <c r="X145" s="98">
        <v>2146.1644329629971</v>
      </c>
      <c r="Y145" s="98">
        <v>2088.2374210207913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84.806680730119808</v>
      </c>
      <c r="C146" s="122">
        <f t="shared" si="53"/>
        <v>86.755243725255326</v>
      </c>
      <c r="D146" s="122">
        <f t="shared" si="53"/>
        <v>85.163480994913698</v>
      </c>
      <c r="E146" s="122">
        <f t="shared" si="53"/>
        <v>150.03465968807305</v>
      </c>
      <c r="F146" s="122">
        <f t="shared" si="53"/>
        <v>69.489335899245802</v>
      </c>
      <c r="G146" s="122">
        <f t="shared" si="53"/>
        <v>74.516426344072627</v>
      </c>
      <c r="H146" s="122">
        <f t="shared" si="53"/>
        <v>106.20501394946572</v>
      </c>
      <c r="I146" s="122">
        <f t="shared" si="53"/>
        <v>115.89391783835936</v>
      </c>
      <c r="J146" s="122">
        <f t="shared" si="53"/>
        <v>132.50406687368078</v>
      </c>
      <c r="K146" s="122">
        <f t="shared" si="53"/>
        <v>146.18598681546007</v>
      </c>
      <c r="L146" s="122">
        <f t="shared" si="53"/>
        <v>166.84996254192583</v>
      </c>
      <c r="M146" s="122">
        <f t="shared" si="53"/>
        <v>163.84863849671993</v>
      </c>
      <c r="N146" s="122">
        <f t="shared" si="53"/>
        <v>252.40316538618589</v>
      </c>
      <c r="O146" s="122">
        <f t="shared" si="53"/>
        <v>215.60338844311084</v>
      </c>
      <c r="P146" s="122">
        <f t="shared" si="53"/>
        <v>77.06915636470994</v>
      </c>
      <c r="Q146" s="122">
        <f t="shared" si="53"/>
        <v>252.86790403257081</v>
      </c>
      <c r="R146" s="122">
        <f t="shared" si="53"/>
        <v>160.39509189221826</v>
      </c>
      <c r="S146" s="122">
        <f t="shared" si="53"/>
        <v>277.69085750208814</v>
      </c>
      <c r="T146" s="122">
        <f t="shared" si="53"/>
        <v>229.40676405113089</v>
      </c>
      <c r="U146" s="122">
        <f t="shared" si="53"/>
        <v>342.21647315903664</v>
      </c>
      <c r="V146" s="122">
        <f t="shared" si="53"/>
        <v>174.3364318873501</v>
      </c>
      <c r="W146" s="122">
        <f t="shared" si="53"/>
        <v>310.28682592525615</v>
      </c>
      <c r="X146" s="122">
        <f t="shared" si="53"/>
        <v>378.14255090146639</v>
      </c>
      <c r="Y146" s="122">
        <f t="shared" si="53"/>
        <v>249.93390386080441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84.806680730119808</v>
      </c>
      <c r="C147" s="98">
        <f>IF(RES_hhdet_fec!C147=0,0,RES_hhdet_fec!C147*1000*11630/RES_hhdet_num!C143)</f>
        <v>86.755243725255326</v>
      </c>
      <c r="D147" s="98">
        <f>IF(RES_hhdet_fec!D147=0,0,RES_hhdet_fec!D147*1000*11630/RES_hhdet_num!D143)</f>
        <v>85.163480994913698</v>
      </c>
      <c r="E147" s="98">
        <f>IF(RES_hhdet_fec!E147=0,0,RES_hhdet_fec!E147*1000*11630/RES_hhdet_num!E143)</f>
        <v>150.03465968807305</v>
      </c>
      <c r="F147" s="98">
        <f>IF(RES_hhdet_fec!F147=0,0,RES_hhdet_fec!F147*1000*11630/RES_hhdet_num!F143)</f>
        <v>69.489335899245802</v>
      </c>
      <c r="G147" s="98">
        <f>IF(RES_hhdet_fec!G147=0,0,RES_hhdet_fec!G147*1000*11630/RES_hhdet_num!G143)</f>
        <v>74.516426344072627</v>
      </c>
      <c r="H147" s="98">
        <f>IF(RES_hhdet_fec!H147=0,0,RES_hhdet_fec!H147*1000*11630/RES_hhdet_num!H143)</f>
        <v>106.20501394946572</v>
      </c>
      <c r="I147" s="98">
        <f>IF(RES_hhdet_fec!I147=0,0,RES_hhdet_fec!I147*1000*11630/RES_hhdet_num!I143)</f>
        <v>115.89391783835936</v>
      </c>
      <c r="J147" s="98">
        <f>IF(RES_hhdet_fec!J147=0,0,RES_hhdet_fec!J147*1000*11630/RES_hhdet_num!J143)</f>
        <v>132.50406687368078</v>
      </c>
      <c r="K147" s="98">
        <f>IF(RES_hhdet_fec!K147=0,0,RES_hhdet_fec!K147*1000*11630/RES_hhdet_num!K143)</f>
        <v>146.18598681546007</v>
      </c>
      <c r="L147" s="98">
        <f>IF(RES_hhdet_fec!L147=0,0,RES_hhdet_fec!L147*1000*11630/RES_hhdet_num!L143)</f>
        <v>166.84996254192583</v>
      </c>
      <c r="M147" s="98">
        <f>IF(RES_hhdet_fec!M147=0,0,RES_hhdet_fec!M147*1000*11630/RES_hhdet_num!M143)</f>
        <v>163.84863849671993</v>
      </c>
      <c r="N147" s="98">
        <f>IF(RES_hhdet_fec!N147=0,0,RES_hhdet_fec!N147*1000*11630/RES_hhdet_num!N143)</f>
        <v>252.40316538618589</v>
      </c>
      <c r="O147" s="98">
        <f>IF(RES_hhdet_fec!O147=0,0,RES_hhdet_fec!O147*1000*11630/RES_hhdet_num!O143)</f>
        <v>215.60338844311084</v>
      </c>
      <c r="P147" s="98">
        <f>IF(RES_hhdet_fec!P147=0,0,RES_hhdet_fec!P147*1000*11630/RES_hhdet_num!P143)</f>
        <v>77.06915636470994</v>
      </c>
      <c r="Q147" s="98">
        <f>IF(RES_hhdet_fec!Q147=0,0,RES_hhdet_fec!Q147*1000*11630/RES_hhdet_num!Q143)</f>
        <v>252.86790403257081</v>
      </c>
      <c r="R147" s="98">
        <f>IF(RES_hhdet_fec!R147=0,0,RES_hhdet_fec!R147*1000*11630/RES_hhdet_num!R143)</f>
        <v>160.39509189221826</v>
      </c>
      <c r="S147" s="98">
        <f>IF(RES_hhdet_fec!S147=0,0,RES_hhdet_fec!S147*1000*11630/RES_hhdet_num!S143)</f>
        <v>277.69085750208814</v>
      </c>
      <c r="T147" s="98">
        <f>IF(RES_hhdet_fec!T147=0,0,RES_hhdet_fec!T147*1000*11630/RES_hhdet_num!T143)</f>
        <v>229.40676405113089</v>
      </c>
      <c r="U147" s="98">
        <f>IF(RES_hhdet_fec!U147=0,0,RES_hhdet_fec!U147*1000*11630/RES_hhdet_num!U143)</f>
        <v>342.21647315903664</v>
      </c>
      <c r="V147" s="98">
        <f>IF(RES_hhdet_fec!V147=0,0,RES_hhdet_fec!V147*1000*11630/RES_hhdet_num!V143)</f>
        <v>174.3364318873501</v>
      </c>
      <c r="W147" s="98">
        <f>IF(RES_hhdet_fec!W147=0,0,RES_hhdet_fec!W147*1000*11630/RES_hhdet_num!W143)</f>
        <v>310.28682592525615</v>
      </c>
      <c r="X147" s="98">
        <f>IF(RES_hhdet_fec!X147=0,0,RES_hhdet_fec!X147*1000*11630/RES_hhdet_num!X143)</f>
        <v>378.14255090146639</v>
      </c>
      <c r="Y147" s="98">
        <f>IF(RES_hhdet_fec!Y147=0,0,RES_hhdet_fec!Y147*1000*11630/RES_hhdet_num!Y143)</f>
        <v>249.93390386080441</v>
      </c>
      <c r="DA147" s="63" t="s">
        <v>2381</v>
      </c>
    </row>
    <row r="148" spans="1:105" ht="12" customHeight="1" x14ac:dyDescent="0.25">
      <c r="A148" s="121" t="s">
        <v>55</v>
      </c>
      <c r="B148" s="122">
        <v>2256.7471653027292</v>
      </c>
      <c r="C148" s="122">
        <v>2144.044715525547</v>
      </c>
      <c r="D148" s="122">
        <v>2338.8717469161643</v>
      </c>
      <c r="E148" s="122">
        <v>2540.0878329118073</v>
      </c>
      <c r="F148" s="122">
        <v>2608.8868420242452</v>
      </c>
      <c r="G148" s="122">
        <v>2431.0597984754368</v>
      </c>
      <c r="H148" s="122">
        <v>2543.3641569858555</v>
      </c>
      <c r="I148" s="122">
        <v>2379.8222907877735</v>
      </c>
      <c r="J148" s="122">
        <v>2560.7129529359713</v>
      </c>
      <c r="K148" s="122">
        <v>2498.2534710479299</v>
      </c>
      <c r="L148" s="122">
        <v>2390.0734457807471</v>
      </c>
      <c r="M148" s="122">
        <v>2460.0287958839513</v>
      </c>
      <c r="N148" s="122">
        <v>2327.8973732519939</v>
      </c>
      <c r="O148" s="122">
        <v>2279.8319772123486</v>
      </c>
      <c r="P148" s="122">
        <v>2248.9540358857544</v>
      </c>
      <c r="Q148" s="122">
        <v>2267.9930075184052</v>
      </c>
      <c r="R148" s="122">
        <v>2197.4287775192884</v>
      </c>
      <c r="S148" s="122">
        <v>2195.1546902392347</v>
      </c>
      <c r="T148" s="122">
        <v>2148.1299136940861</v>
      </c>
      <c r="U148" s="122">
        <v>2047.381315852828</v>
      </c>
      <c r="V148" s="122">
        <v>2013.6856577809069</v>
      </c>
      <c r="W148" s="122">
        <v>1953.173984797116</v>
      </c>
      <c r="X148" s="122">
        <v>1909.1893298805164</v>
      </c>
      <c r="Y148" s="122">
        <v>1905.0556945271665</v>
      </c>
      <c r="DA148" s="130" t="s">
        <v>2382</v>
      </c>
    </row>
    <row r="149" spans="1:105" ht="12" customHeight="1" x14ac:dyDescent="0.25">
      <c r="A149" s="97" t="s">
        <v>124</v>
      </c>
      <c r="B149" s="98">
        <v>2684.6534561141666</v>
      </c>
      <c r="C149" s="98">
        <v>2391.5776061973693</v>
      </c>
      <c r="D149" s="98">
        <v>3054.1996019758903</v>
      </c>
      <c r="E149" s="98">
        <v>2842.5213780457038</v>
      </c>
      <c r="F149" s="98">
        <v>2783.2027261308199</v>
      </c>
      <c r="G149" s="98">
        <v>3037.0958729433914</v>
      </c>
      <c r="H149" s="98">
        <v>2643.3349596889652</v>
      </c>
      <c r="I149" s="98">
        <v>2733.5687248220524</v>
      </c>
      <c r="J149" s="98">
        <v>3024.7837843559605</v>
      </c>
      <c r="K149" s="98">
        <v>2777.7281224352578</v>
      </c>
      <c r="L149" s="98">
        <v>2677.1358777938331</v>
      </c>
      <c r="M149" s="98">
        <v>3271.4238166373793</v>
      </c>
      <c r="N149" s="98">
        <v>2909.0534271998058</v>
      </c>
      <c r="O149" s="98">
        <v>2374.4710322040705</v>
      </c>
      <c r="P149" s="98">
        <v>1813.3227898663945</v>
      </c>
      <c r="Q149" s="98">
        <v>2811.0362000315135</v>
      </c>
      <c r="R149" s="98">
        <v>2394.0301641958381</v>
      </c>
      <c r="S149" s="98">
        <v>2555.5324513003143</v>
      </c>
      <c r="T149" s="98">
        <v>2385.4114513578252</v>
      </c>
      <c r="U149" s="98">
        <v>2476.4609030832939</v>
      </c>
      <c r="V149" s="98">
        <v>1670.3201666318205</v>
      </c>
      <c r="W149" s="98">
        <v>1923.1826752552963</v>
      </c>
      <c r="X149" s="98">
        <v>2043.4356091568584</v>
      </c>
      <c r="Y149" s="98">
        <v>1962.6438392342347</v>
      </c>
      <c r="DA149" s="63" t="s">
        <v>2383</v>
      </c>
    </row>
    <row r="150" spans="1:105" ht="12" customHeight="1" x14ac:dyDescent="0.25">
      <c r="A150" s="97" t="s">
        <v>123</v>
      </c>
      <c r="B150" s="98">
        <v>1946.6089866935909</v>
      </c>
      <c r="C150" s="98">
        <v>1737.5808883055981</v>
      </c>
      <c r="D150" s="98">
        <v>2294.132935572864</v>
      </c>
      <c r="E150" s="98">
        <v>2258.707813173146</v>
      </c>
      <c r="F150" s="98">
        <v>0</v>
      </c>
      <c r="G150" s="98">
        <v>0</v>
      </c>
      <c r="H150" s="98">
        <v>0</v>
      </c>
      <c r="I150" s="98">
        <v>2057.647426692763</v>
      </c>
      <c r="J150" s="98">
        <v>2292.2428913701519</v>
      </c>
      <c r="K150" s="98">
        <v>2088.7572971275054</v>
      </c>
      <c r="L150" s="98">
        <v>2007.1155051481601</v>
      </c>
      <c r="M150" s="98">
        <v>2478.2759617726806</v>
      </c>
      <c r="N150" s="98">
        <v>2206.2627124112951</v>
      </c>
      <c r="O150" s="98">
        <v>1827.7766405319628</v>
      </c>
      <c r="P150" s="98">
        <v>1444.672963894315</v>
      </c>
      <c r="Q150" s="98">
        <v>2255.3387361513601</v>
      </c>
      <c r="R150" s="98">
        <v>1944.4946687662302</v>
      </c>
      <c r="S150" s="98">
        <v>2078.4872945166812</v>
      </c>
      <c r="T150" s="98">
        <v>1968.6876479723433</v>
      </c>
      <c r="U150" s="98">
        <v>2027.8277392430305</v>
      </c>
      <c r="V150" s="98">
        <v>1411.3430686598933</v>
      </c>
      <c r="W150" s="98">
        <v>1687.4899500260342</v>
      </c>
      <c r="X150" s="98">
        <v>1825.0474843349334</v>
      </c>
      <c r="Y150" s="98">
        <v>1779.4581192456246</v>
      </c>
      <c r="DA150" s="63" t="s">
        <v>2384</v>
      </c>
    </row>
    <row r="151" spans="1:105" ht="12" customHeight="1" x14ac:dyDescent="0.25">
      <c r="A151" s="100" t="s">
        <v>50</v>
      </c>
      <c r="B151" s="101">
        <v>905.89392476452281</v>
      </c>
      <c r="C151" s="101">
        <v>791.86915241237114</v>
      </c>
      <c r="D151" s="101">
        <v>1152.7138098023872</v>
      </c>
      <c r="E151" s="101">
        <v>1338.4196260921451</v>
      </c>
      <c r="F151" s="101">
        <v>0</v>
      </c>
      <c r="G151" s="101">
        <v>0</v>
      </c>
      <c r="H151" s="101">
        <v>0</v>
      </c>
      <c r="I151" s="101">
        <v>970.16433086920108</v>
      </c>
      <c r="J151" s="101">
        <v>1091.6762045716362</v>
      </c>
      <c r="K151" s="101">
        <v>962.43922982526317</v>
      </c>
      <c r="L151" s="101">
        <v>896.5723454605403</v>
      </c>
      <c r="M151" s="101">
        <v>1136.3072567038434</v>
      </c>
      <c r="N151" s="101">
        <v>987.18391815651262</v>
      </c>
      <c r="O151" s="101">
        <v>816.42417412722818</v>
      </c>
      <c r="P151" s="101">
        <v>675.20856846015556</v>
      </c>
      <c r="Q151" s="101">
        <v>1022.2072717652055</v>
      </c>
      <c r="R151" s="101">
        <v>857.22719217153815</v>
      </c>
      <c r="S151" s="101">
        <v>899.7241419544373</v>
      </c>
      <c r="T151" s="101">
        <v>855.50293546210025</v>
      </c>
      <c r="U151" s="101">
        <v>820.13694431354213</v>
      </c>
      <c r="V151" s="101">
        <v>648.96483284726469</v>
      </c>
      <c r="W151" s="101">
        <v>887.55005445475729</v>
      </c>
      <c r="X151" s="101">
        <v>1056.4591487261255</v>
      </c>
      <c r="Y151" s="101">
        <v>1154.6336528099453</v>
      </c>
      <c r="DA151" s="131" t="s">
        <v>2385</v>
      </c>
    </row>
    <row r="152" spans="1:105" ht="12" customHeight="1" x14ac:dyDescent="0.25">
      <c r="A152" s="103" t="s">
        <v>52</v>
      </c>
      <c r="B152" s="104">
        <v>1040.715061929068</v>
      </c>
      <c r="C152" s="104">
        <v>945.71173589322689</v>
      </c>
      <c r="D152" s="104">
        <v>1141.4191257704767</v>
      </c>
      <c r="E152" s="104">
        <v>920.28818708100096</v>
      </c>
      <c r="F152" s="104">
        <v>0</v>
      </c>
      <c r="G152" s="104">
        <v>0</v>
      </c>
      <c r="H152" s="104">
        <v>0</v>
      </c>
      <c r="I152" s="104">
        <v>1087.4830958235621</v>
      </c>
      <c r="J152" s="104">
        <v>1200.5666867985153</v>
      </c>
      <c r="K152" s="104">
        <v>1126.3180673022423</v>
      </c>
      <c r="L152" s="104">
        <v>1110.5431596876199</v>
      </c>
      <c r="M152" s="104">
        <v>1341.9687050688372</v>
      </c>
      <c r="N152" s="104">
        <v>1219.0787942547827</v>
      </c>
      <c r="O152" s="104">
        <v>1011.3524664047349</v>
      </c>
      <c r="P152" s="104">
        <v>769.46439543415943</v>
      </c>
      <c r="Q152" s="104">
        <v>1233.1314643861549</v>
      </c>
      <c r="R152" s="104">
        <v>1087.2674765946922</v>
      </c>
      <c r="S152" s="104">
        <v>1178.7631525622442</v>
      </c>
      <c r="T152" s="104">
        <v>1113.1847125102429</v>
      </c>
      <c r="U152" s="104">
        <v>1207.6907949294884</v>
      </c>
      <c r="V152" s="104">
        <v>762.37823581262887</v>
      </c>
      <c r="W152" s="104">
        <v>799.93989557127679</v>
      </c>
      <c r="X152" s="104">
        <v>768.58833560880805</v>
      </c>
      <c r="Y152" s="104">
        <v>624.82446643567971</v>
      </c>
      <c r="DA152" s="132" t="s">
        <v>2386</v>
      </c>
    </row>
    <row r="153" spans="1:105" ht="12" customHeight="1" x14ac:dyDescent="0.25">
      <c r="A153" s="106" t="s">
        <v>122</v>
      </c>
      <c r="B153" s="101">
        <v>2307.251326451772</v>
      </c>
      <c r="C153" s="101">
        <v>2219.8520500979348</v>
      </c>
      <c r="D153" s="101">
        <v>2347.5003059479513</v>
      </c>
      <c r="E153" s="101">
        <v>2610.3691456682154</v>
      </c>
      <c r="F153" s="101">
        <v>2695.1622163446227</v>
      </c>
      <c r="G153" s="101">
        <v>2479.6522504258974</v>
      </c>
      <c r="H153" s="101">
        <v>2641.4902615549231</v>
      </c>
      <c r="I153" s="101">
        <v>2468.5017650985187</v>
      </c>
      <c r="J153" s="101">
        <v>2646.6063831598753</v>
      </c>
      <c r="K153" s="101">
        <v>2630.4568146984607</v>
      </c>
      <c r="L153" s="101">
        <v>2521.4062664363146</v>
      </c>
      <c r="M153" s="101">
        <v>2570.0191250156731</v>
      </c>
      <c r="N153" s="101">
        <v>2465.102479620467</v>
      </c>
      <c r="O153" s="101">
        <v>2436.6007577289629</v>
      </c>
      <c r="P153" s="101">
        <v>2421.4310933239044</v>
      </c>
      <c r="Q153" s="101">
        <v>2378.0204769874672</v>
      </c>
      <c r="R153" s="101">
        <v>2318.0887615759102</v>
      </c>
      <c r="S153" s="101">
        <v>2302.6700059585055</v>
      </c>
      <c r="T153" s="101">
        <v>2255.5470340043794</v>
      </c>
      <c r="U153" s="101">
        <v>2134.6519764052191</v>
      </c>
      <c r="V153" s="101">
        <v>2122.5247461536669</v>
      </c>
      <c r="W153" s="101">
        <v>2030.7337309622972</v>
      </c>
      <c r="X153" s="101">
        <v>1957.5371525799558</v>
      </c>
      <c r="Y153" s="101">
        <v>1944.0406227087976</v>
      </c>
      <c r="DA153" s="131" t="s">
        <v>2387</v>
      </c>
    </row>
    <row r="154" spans="1:105" ht="12" customHeight="1" x14ac:dyDescent="0.25">
      <c r="A154" s="107" t="s">
        <v>121</v>
      </c>
      <c r="B154" s="104">
        <v>1787.2037729469428</v>
      </c>
      <c r="C154" s="104">
        <v>1717.6066215324197</v>
      </c>
      <c r="D154" s="104">
        <v>1855.5954367865886</v>
      </c>
      <c r="E154" s="104">
        <v>2147.4746195251646</v>
      </c>
      <c r="F154" s="104">
        <v>2245.9080425613815</v>
      </c>
      <c r="G154" s="104">
        <v>2022.8207466992787</v>
      </c>
      <c r="H154" s="104">
        <v>2168.6713314343519</v>
      </c>
      <c r="I154" s="104">
        <v>1968.7638512350745</v>
      </c>
      <c r="J154" s="104">
        <v>2117.3089824989015</v>
      </c>
      <c r="K154" s="104">
        <v>2094.2816775096462</v>
      </c>
      <c r="L154" s="104">
        <v>2001.491441697832</v>
      </c>
      <c r="M154" s="104">
        <v>2053.2053293700078</v>
      </c>
      <c r="N154" s="104">
        <v>1969.3928337113787</v>
      </c>
      <c r="O154" s="104">
        <v>1957.6781492677783</v>
      </c>
      <c r="P154" s="104">
        <v>1972.5935611092816</v>
      </c>
      <c r="Q154" s="104">
        <v>1948.7366211165338</v>
      </c>
      <c r="R154" s="104">
        <v>1909.0594132513138</v>
      </c>
      <c r="S154" s="104">
        <v>1908.1999671633992</v>
      </c>
      <c r="T154" s="104">
        <v>1885.196948087842</v>
      </c>
      <c r="U154" s="104">
        <v>1786.3017395225729</v>
      </c>
      <c r="V154" s="104">
        <v>1819.0313169468675</v>
      </c>
      <c r="W154" s="104">
        <v>1781.2057719691106</v>
      </c>
      <c r="X154" s="104">
        <v>1757.011209683852</v>
      </c>
      <c r="Y154" s="104">
        <v>1786.6439408358713</v>
      </c>
      <c r="DA154" s="132" t="s">
        <v>2388</v>
      </c>
    </row>
    <row r="155" spans="1:105" ht="12" customHeight="1" x14ac:dyDescent="0.25">
      <c r="A155" s="108" t="s">
        <v>53</v>
      </c>
      <c r="B155" s="98">
        <v>777.48507783446723</v>
      </c>
      <c r="C155" s="98">
        <v>729.18269549801971</v>
      </c>
      <c r="D155" s="98">
        <v>867.6022864443346</v>
      </c>
      <c r="E155" s="98">
        <v>1197.8547418556263</v>
      </c>
      <c r="F155" s="98">
        <v>1302.1141715041942</v>
      </c>
      <c r="G155" s="98">
        <v>1046.7120807210301</v>
      </c>
      <c r="H155" s="98">
        <v>1144.1612353723478</v>
      </c>
      <c r="I155" s="98">
        <v>880.18253188906965</v>
      </c>
      <c r="J155" s="98">
        <v>958.01561412493447</v>
      </c>
      <c r="K155" s="98">
        <v>918.15922397107886</v>
      </c>
      <c r="L155" s="98">
        <v>848.46887071989511</v>
      </c>
      <c r="M155" s="98">
        <v>893.40398798842909</v>
      </c>
      <c r="N155" s="98">
        <v>835.59368422021589</v>
      </c>
      <c r="O155" s="98">
        <v>827.91446624378568</v>
      </c>
      <c r="P155" s="98">
        <v>873.10188585009337</v>
      </c>
      <c r="Q155" s="98">
        <v>848.66088896455312</v>
      </c>
      <c r="R155" s="98">
        <v>820.16341604556669</v>
      </c>
      <c r="S155" s="98">
        <v>818.91341913416818</v>
      </c>
      <c r="T155" s="98">
        <v>814.45558118804161</v>
      </c>
      <c r="U155" s="98">
        <v>723.01725331551563</v>
      </c>
      <c r="V155" s="98">
        <v>831.64550447861279</v>
      </c>
      <c r="W155" s="98">
        <v>929.14398389721555</v>
      </c>
      <c r="X155" s="98">
        <v>1014.4460319767313</v>
      </c>
      <c r="Y155" s="98">
        <v>1160.5071743485485</v>
      </c>
      <c r="DA155" s="63" t="s">
        <v>2389</v>
      </c>
    </row>
    <row r="156" spans="1:105" ht="12" customHeight="1" x14ac:dyDescent="0.25">
      <c r="A156" s="108" t="s">
        <v>52</v>
      </c>
      <c r="B156" s="98">
        <v>1009.7186951124756</v>
      </c>
      <c r="C156" s="98">
        <v>988.4239260344001</v>
      </c>
      <c r="D156" s="98">
        <v>987.99315034225413</v>
      </c>
      <c r="E156" s="98">
        <v>949.61987766953825</v>
      </c>
      <c r="F156" s="98">
        <v>943.79387105718706</v>
      </c>
      <c r="G156" s="98">
        <v>976.10866597824861</v>
      </c>
      <c r="H156" s="98">
        <v>1024.5100960620039</v>
      </c>
      <c r="I156" s="98">
        <v>1088.5813193460051</v>
      </c>
      <c r="J156" s="98">
        <v>1159.2933683739673</v>
      </c>
      <c r="K156" s="98">
        <v>1176.1224535385675</v>
      </c>
      <c r="L156" s="98">
        <v>1153.0225709779368</v>
      </c>
      <c r="M156" s="98">
        <v>1159.8013413815784</v>
      </c>
      <c r="N156" s="98">
        <v>1133.7991494911628</v>
      </c>
      <c r="O156" s="98">
        <v>1129.7636830239928</v>
      </c>
      <c r="P156" s="98">
        <v>1099.491675259188</v>
      </c>
      <c r="Q156" s="98">
        <v>1100.0757321519804</v>
      </c>
      <c r="R156" s="98">
        <v>1088.8959972057473</v>
      </c>
      <c r="S156" s="98">
        <v>1089.286548029231</v>
      </c>
      <c r="T156" s="98">
        <v>1070.7413668998001</v>
      </c>
      <c r="U156" s="98">
        <v>1063.2844862070574</v>
      </c>
      <c r="V156" s="98">
        <v>987.38581246825493</v>
      </c>
      <c r="W156" s="98">
        <v>852.06178807189497</v>
      </c>
      <c r="X156" s="98">
        <v>742.5651777071206</v>
      </c>
      <c r="Y156" s="98">
        <v>626.13676648732314</v>
      </c>
      <c r="DA156" s="63" t="s">
        <v>2390</v>
      </c>
    </row>
    <row r="157" spans="1:105" ht="12" customHeight="1" x14ac:dyDescent="0.25">
      <c r="A157" s="121" t="s">
        <v>54</v>
      </c>
      <c r="B157" s="122">
        <v>789.15702519070226</v>
      </c>
      <c r="C157" s="122">
        <v>868.06691439750387</v>
      </c>
      <c r="D157" s="122">
        <v>882.04569646564335</v>
      </c>
      <c r="E157" s="122">
        <v>995.3791951689833</v>
      </c>
      <c r="F157" s="122">
        <v>910.3403572842559</v>
      </c>
      <c r="G157" s="122">
        <v>919.95174990111764</v>
      </c>
      <c r="H157" s="122">
        <v>848.52481565668086</v>
      </c>
      <c r="I157" s="122">
        <v>823.40231636779276</v>
      </c>
      <c r="J157" s="122">
        <v>840.79991369022184</v>
      </c>
      <c r="K157" s="122">
        <v>684.18084826198481</v>
      </c>
      <c r="L157" s="122">
        <v>620.70125940402079</v>
      </c>
      <c r="M157" s="122">
        <v>623.46181731645845</v>
      </c>
      <c r="N157" s="122">
        <v>602.13477709622077</v>
      </c>
      <c r="O157" s="122">
        <v>599.9914712841271</v>
      </c>
      <c r="P157" s="122">
        <v>611.68188935847411</v>
      </c>
      <c r="Q157" s="122">
        <v>605.93961414466469</v>
      </c>
      <c r="R157" s="122">
        <v>592.80801656219228</v>
      </c>
      <c r="S157" s="122">
        <v>584.29634372375881</v>
      </c>
      <c r="T157" s="122">
        <v>566.88872685967669</v>
      </c>
      <c r="U157" s="122">
        <v>538.1804555545101</v>
      </c>
      <c r="V157" s="122">
        <v>709.27619176328335</v>
      </c>
      <c r="W157" s="122">
        <v>707.33129723579862</v>
      </c>
      <c r="X157" s="122">
        <v>541.24179778712448</v>
      </c>
      <c r="Y157" s="122">
        <v>503.92173298581065</v>
      </c>
      <c r="DA157" s="130" t="s">
        <v>2391</v>
      </c>
    </row>
    <row r="158" spans="1:105" ht="12" customHeight="1" x14ac:dyDescent="0.25">
      <c r="A158" s="97" t="s">
        <v>50</v>
      </c>
      <c r="B158" s="98">
        <v>954.93814365119181</v>
      </c>
      <c r="C158" s="98">
        <v>997.06250409570066</v>
      </c>
      <c r="D158" s="98">
        <v>1267.7220027198632</v>
      </c>
      <c r="E158" s="98">
        <v>990.03707710365256</v>
      </c>
      <c r="F158" s="98">
        <v>962.806538301057</v>
      </c>
      <c r="G158" s="98">
        <v>1129.3033747657107</v>
      </c>
      <c r="H158" s="98">
        <v>978.26234273051421</v>
      </c>
      <c r="I158" s="98">
        <v>931.98269972591947</v>
      </c>
      <c r="J158" s="98">
        <v>845.32519990910646</v>
      </c>
      <c r="K158" s="98">
        <v>827.30674302920363</v>
      </c>
      <c r="L158" s="98">
        <v>739.28702659073178</v>
      </c>
      <c r="M158" s="98">
        <v>708.23266618797243</v>
      </c>
      <c r="N158" s="98">
        <v>699.74626547148648</v>
      </c>
      <c r="O158" s="98">
        <v>698.42008588662986</v>
      </c>
      <c r="P158" s="98">
        <v>717.01172427639221</v>
      </c>
      <c r="Q158" s="98">
        <v>710.56265984948539</v>
      </c>
      <c r="R158" s="98">
        <v>702.6061183750594</v>
      </c>
      <c r="S158" s="98">
        <v>691.41144234748128</v>
      </c>
      <c r="T158" s="98">
        <v>671.26505819340161</v>
      </c>
      <c r="U158" s="98">
        <v>649.38153801211433</v>
      </c>
      <c r="V158" s="98">
        <v>887.43713689808192</v>
      </c>
      <c r="W158" s="98">
        <v>883.89035566198027</v>
      </c>
      <c r="X158" s="98">
        <v>689.65866709959448</v>
      </c>
      <c r="Y158" s="98">
        <v>627.98089309298848</v>
      </c>
      <c r="DA158" s="63" t="s">
        <v>2392</v>
      </c>
    </row>
    <row r="159" spans="1:105" ht="12" customHeight="1" x14ac:dyDescent="0.25">
      <c r="A159" s="109" t="s">
        <v>120</v>
      </c>
      <c r="B159" s="33">
        <v>667.62186111773713</v>
      </c>
      <c r="C159" s="33">
        <v>776.40283253618236</v>
      </c>
      <c r="D159" s="33">
        <v>627.73352108928395</v>
      </c>
      <c r="E159" s="33">
        <v>998.53469598878712</v>
      </c>
      <c r="F159" s="33">
        <v>882.54232979613448</v>
      </c>
      <c r="G159" s="33">
        <v>802.45517904688097</v>
      </c>
      <c r="H159" s="33">
        <v>777.38054958614032</v>
      </c>
      <c r="I159" s="33">
        <v>760.56967620990474</v>
      </c>
      <c r="J159" s="33">
        <v>838.02943346684049</v>
      </c>
      <c r="K159" s="33">
        <v>578.25519817444729</v>
      </c>
      <c r="L159" s="33">
        <v>532.36324475725155</v>
      </c>
      <c r="M159" s="33">
        <v>562.28485019439711</v>
      </c>
      <c r="N159" s="33">
        <v>540.48430319668432</v>
      </c>
      <c r="O159" s="33">
        <v>542.69336410036533</v>
      </c>
      <c r="P159" s="33">
        <v>554.02439635914425</v>
      </c>
      <c r="Q159" s="33">
        <v>552.22436602476125</v>
      </c>
      <c r="R159" s="33">
        <v>538.1188963025229</v>
      </c>
      <c r="S159" s="33">
        <v>530.70771840867042</v>
      </c>
      <c r="T159" s="33">
        <v>516.40285231087739</v>
      </c>
      <c r="U159" s="33">
        <v>487.38108447327562</v>
      </c>
      <c r="V159" s="33">
        <v>631.33138006430499</v>
      </c>
      <c r="W159" s="33">
        <v>635.70596016837851</v>
      </c>
      <c r="X159" s="33">
        <v>488.16957684733063</v>
      </c>
      <c r="Y159" s="33">
        <v>463.06598506788987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13755.26952704422</v>
      </c>
      <c r="C161" s="117">
        <f t="shared" si="54"/>
        <v>14234.227343385479</v>
      </c>
      <c r="D161" s="117">
        <f t="shared" si="54"/>
        <v>14207.696723794466</v>
      </c>
      <c r="E161" s="117">
        <f t="shared" si="54"/>
        <v>16546.58244716538</v>
      </c>
      <c r="F161" s="117">
        <f t="shared" si="54"/>
        <v>15823.742387500366</v>
      </c>
      <c r="G161" s="117">
        <f t="shared" si="54"/>
        <v>15401.767406295228</v>
      </c>
      <c r="H161" s="117">
        <f t="shared" si="54"/>
        <v>15232.458193874443</v>
      </c>
      <c r="I161" s="117">
        <f t="shared" si="54"/>
        <v>13467.051432640064</v>
      </c>
      <c r="J161" s="117">
        <f t="shared" si="54"/>
        <v>15275.712740397723</v>
      </c>
      <c r="K161" s="117">
        <f t="shared" si="54"/>
        <v>15047.890963780859</v>
      </c>
      <c r="L161" s="117">
        <f t="shared" si="54"/>
        <v>14985.041837376555</v>
      </c>
      <c r="M161" s="117">
        <f t="shared" si="54"/>
        <v>13486.287917693704</v>
      </c>
      <c r="N161" s="117">
        <f t="shared" si="54"/>
        <v>12860.302098943024</v>
      </c>
      <c r="O161" s="117">
        <f t="shared" si="54"/>
        <v>12714.28446460878</v>
      </c>
      <c r="P161" s="117">
        <f t="shared" si="54"/>
        <v>13618.608283522244</v>
      </c>
      <c r="Q161" s="117">
        <f t="shared" si="54"/>
        <v>11043.609581359653</v>
      </c>
      <c r="R161" s="117">
        <f t="shared" ref="R161:V161" si="55">R162+R164+R166+R175</f>
        <v>10084.450451454757</v>
      </c>
      <c r="S161" s="117">
        <f t="shared" si="55"/>
        <v>10168.723622434103</v>
      </c>
      <c r="T161" s="117">
        <f t="shared" si="55"/>
        <v>11357.438117680336</v>
      </c>
      <c r="U161" s="117">
        <f t="shared" si="55"/>
        <v>11688.910742234735</v>
      </c>
      <c r="V161" s="117">
        <f t="shared" si="55"/>
        <v>12583.574366896111</v>
      </c>
      <c r="W161" s="117">
        <f t="shared" ref="W161:Y161" si="56">W162+W164+W166+W175</f>
        <v>11021.356704033929</v>
      </c>
      <c r="X161" s="117">
        <f t="shared" si="56"/>
        <v>8800.6739932163855</v>
      </c>
      <c r="Y161" s="117">
        <f t="shared" si="56"/>
        <v>12559.867652607119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10667.02934143904</v>
      </c>
      <c r="C162" s="122">
        <f t="shared" si="57"/>
        <v>11179.473294924635</v>
      </c>
      <c r="D162" s="122">
        <f t="shared" si="57"/>
        <v>10942.853189534597</v>
      </c>
      <c r="E162" s="122">
        <f t="shared" si="57"/>
        <v>12907.633610440529</v>
      </c>
      <c r="F162" s="122">
        <f t="shared" si="57"/>
        <v>12235.264686031716</v>
      </c>
      <c r="G162" s="122">
        <f t="shared" si="57"/>
        <v>11963.63045998734</v>
      </c>
      <c r="H162" s="122">
        <f t="shared" si="57"/>
        <v>11744.566316195709</v>
      </c>
      <c r="I162" s="122">
        <f t="shared" si="57"/>
        <v>10167.048667082179</v>
      </c>
      <c r="J162" s="122">
        <f t="shared" si="57"/>
        <v>11770.609557260603</v>
      </c>
      <c r="K162" s="122">
        <f t="shared" si="57"/>
        <v>11751.727258518826</v>
      </c>
      <c r="L162" s="122">
        <f t="shared" si="57"/>
        <v>11839.621247533105</v>
      </c>
      <c r="M162" s="122">
        <f t="shared" si="57"/>
        <v>10259.024406475559</v>
      </c>
      <c r="N162" s="122">
        <f t="shared" si="57"/>
        <v>9713.6001325078068</v>
      </c>
      <c r="O162" s="122">
        <f t="shared" si="57"/>
        <v>9643.1849718465837</v>
      </c>
      <c r="P162" s="122">
        <f t="shared" si="57"/>
        <v>10674.64162734709</v>
      </c>
      <c r="Q162" s="122">
        <f t="shared" si="57"/>
        <v>7960.8854814722308</v>
      </c>
      <c r="R162" s="122">
        <f t="shared" si="57"/>
        <v>7163.21208848488</v>
      </c>
      <c r="S162" s="122">
        <f t="shared" si="57"/>
        <v>7190.0783291094458</v>
      </c>
      <c r="T162" s="122">
        <f t="shared" si="57"/>
        <v>8480.5523561241225</v>
      </c>
      <c r="U162" s="122">
        <f t="shared" si="57"/>
        <v>8882.3990681741707</v>
      </c>
      <c r="V162" s="122">
        <f t="shared" si="57"/>
        <v>9751.6649850422637</v>
      </c>
      <c r="W162" s="122">
        <f t="shared" si="57"/>
        <v>8165.2582397770439</v>
      </c>
      <c r="X162" s="122">
        <f t="shared" si="57"/>
        <v>6101.2055462374683</v>
      </c>
      <c r="Y162" s="122">
        <f t="shared" si="57"/>
        <v>10029.058698124727</v>
      </c>
      <c r="DA162" s="130" t="s">
        <v>2395</v>
      </c>
    </row>
    <row r="163" spans="1:105" ht="12" customHeight="1" x14ac:dyDescent="0.25">
      <c r="A163" s="97" t="s">
        <v>53</v>
      </c>
      <c r="B163" s="33">
        <v>10667.02934143904</v>
      </c>
      <c r="C163" s="33">
        <v>11179.473294924635</v>
      </c>
      <c r="D163" s="33">
        <v>10942.853189534597</v>
      </c>
      <c r="E163" s="33">
        <v>12907.633610440529</v>
      </c>
      <c r="F163" s="33">
        <v>12235.264686031716</v>
      </c>
      <c r="G163" s="33">
        <v>11963.63045998734</v>
      </c>
      <c r="H163" s="33">
        <v>11744.566316195709</v>
      </c>
      <c r="I163" s="33">
        <v>10167.048667082179</v>
      </c>
      <c r="J163" s="33">
        <v>11770.609557260603</v>
      </c>
      <c r="K163" s="33">
        <v>11751.727258518826</v>
      </c>
      <c r="L163" s="33">
        <v>11839.621247533105</v>
      </c>
      <c r="M163" s="33">
        <v>10259.024406475559</v>
      </c>
      <c r="N163" s="33">
        <v>9713.6001325078068</v>
      </c>
      <c r="O163" s="33">
        <v>9643.1849718465837</v>
      </c>
      <c r="P163" s="33">
        <v>10674.64162734709</v>
      </c>
      <c r="Q163" s="33">
        <v>7960.8854814722308</v>
      </c>
      <c r="R163" s="33">
        <v>7163.21208848488</v>
      </c>
      <c r="S163" s="33">
        <v>7190.0783291094458</v>
      </c>
      <c r="T163" s="33">
        <v>8480.5523561241225</v>
      </c>
      <c r="U163" s="33">
        <v>8882.3990681741707</v>
      </c>
      <c r="V163" s="33">
        <v>9751.6649850422637</v>
      </c>
      <c r="W163" s="33">
        <v>8165.2582397770439</v>
      </c>
      <c r="X163" s="33">
        <v>6101.2055462374683</v>
      </c>
      <c r="Y163" s="33">
        <v>10029.058698124727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42.355666852844472</v>
      </c>
      <c r="C164" s="122">
        <f t="shared" si="58"/>
        <v>44.44251092853883</v>
      </c>
      <c r="D164" s="122">
        <f t="shared" si="58"/>
        <v>46.318855147246701</v>
      </c>
      <c r="E164" s="122">
        <f t="shared" si="58"/>
        <v>98.606579030640447</v>
      </c>
      <c r="F164" s="122">
        <f t="shared" si="58"/>
        <v>55.943721294567624</v>
      </c>
      <c r="G164" s="122">
        <f t="shared" si="58"/>
        <v>65.106403840772657</v>
      </c>
      <c r="H164" s="122">
        <f t="shared" si="58"/>
        <v>85.951790725397601</v>
      </c>
      <c r="I164" s="122">
        <f t="shared" si="58"/>
        <v>84.391494780102278</v>
      </c>
      <c r="J164" s="122">
        <f t="shared" si="58"/>
        <v>88.726160601759943</v>
      </c>
      <c r="K164" s="122">
        <f t="shared" si="58"/>
        <v>99.854993424515641</v>
      </c>
      <c r="L164" s="122">
        <f t="shared" si="58"/>
        <v>117.67521239307392</v>
      </c>
      <c r="M164" s="122">
        <f t="shared" si="58"/>
        <v>112.56589630019185</v>
      </c>
      <c r="N164" s="122">
        <f t="shared" si="58"/>
        <v>178.51469469306898</v>
      </c>
      <c r="O164" s="122">
        <f t="shared" si="58"/>
        <v>160.96454968768634</v>
      </c>
      <c r="P164" s="122">
        <f t="shared" si="58"/>
        <v>56.000650792767047</v>
      </c>
      <c r="Q164" s="122">
        <f t="shared" si="58"/>
        <v>176.97533363145575</v>
      </c>
      <c r="R164" s="122">
        <f t="shared" si="58"/>
        <v>110.26565509118751</v>
      </c>
      <c r="S164" s="122">
        <f t="shared" si="58"/>
        <v>192.776610974455</v>
      </c>
      <c r="T164" s="122">
        <f t="shared" si="58"/>
        <v>164.98437559437377</v>
      </c>
      <c r="U164" s="122">
        <f t="shared" si="58"/>
        <v>241.77524460966367</v>
      </c>
      <c r="V164" s="122">
        <f t="shared" si="58"/>
        <v>129.50687262970726</v>
      </c>
      <c r="W164" s="122">
        <f t="shared" si="58"/>
        <v>219.71175299073983</v>
      </c>
      <c r="X164" s="122">
        <f t="shared" si="58"/>
        <v>271.84130494491149</v>
      </c>
      <c r="Y164" s="122">
        <f t="shared" si="58"/>
        <v>161.49682955393328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42.355666852844472</v>
      </c>
      <c r="C165" s="98">
        <f>IF(RES_hhdet_fec!C165=0,0,RES_hhdet_fec!C165*1000*11630/RES_hhdet_num!C161)</f>
        <v>44.44251092853883</v>
      </c>
      <c r="D165" s="98">
        <f>IF(RES_hhdet_fec!D165=0,0,RES_hhdet_fec!D165*1000*11630/RES_hhdet_num!D161)</f>
        <v>46.318855147246701</v>
      </c>
      <c r="E165" s="98">
        <f>IF(RES_hhdet_fec!E165=0,0,RES_hhdet_fec!E165*1000*11630/RES_hhdet_num!E161)</f>
        <v>98.606579030640447</v>
      </c>
      <c r="F165" s="98">
        <f>IF(RES_hhdet_fec!F165=0,0,RES_hhdet_fec!F165*1000*11630/RES_hhdet_num!F161)</f>
        <v>55.943721294567624</v>
      </c>
      <c r="G165" s="98">
        <f>IF(RES_hhdet_fec!G165=0,0,RES_hhdet_fec!G165*1000*11630/RES_hhdet_num!G161)</f>
        <v>65.106403840772657</v>
      </c>
      <c r="H165" s="98">
        <f>IF(RES_hhdet_fec!H165=0,0,RES_hhdet_fec!H165*1000*11630/RES_hhdet_num!H161)</f>
        <v>85.951790725397601</v>
      </c>
      <c r="I165" s="98">
        <f>IF(RES_hhdet_fec!I165=0,0,RES_hhdet_fec!I165*1000*11630/RES_hhdet_num!I161)</f>
        <v>84.391494780102278</v>
      </c>
      <c r="J165" s="98">
        <f>IF(RES_hhdet_fec!J165=0,0,RES_hhdet_fec!J165*1000*11630/RES_hhdet_num!J161)</f>
        <v>88.726160601759943</v>
      </c>
      <c r="K165" s="98">
        <f>IF(RES_hhdet_fec!K165=0,0,RES_hhdet_fec!K165*1000*11630/RES_hhdet_num!K161)</f>
        <v>99.854993424515641</v>
      </c>
      <c r="L165" s="98">
        <f>IF(RES_hhdet_fec!L165=0,0,RES_hhdet_fec!L165*1000*11630/RES_hhdet_num!L161)</f>
        <v>117.67521239307392</v>
      </c>
      <c r="M165" s="98">
        <f>IF(RES_hhdet_fec!M165=0,0,RES_hhdet_fec!M165*1000*11630/RES_hhdet_num!M161)</f>
        <v>112.56589630019185</v>
      </c>
      <c r="N165" s="98">
        <f>IF(RES_hhdet_fec!N165=0,0,RES_hhdet_fec!N165*1000*11630/RES_hhdet_num!N161)</f>
        <v>178.51469469306898</v>
      </c>
      <c r="O165" s="98">
        <f>IF(RES_hhdet_fec!O165=0,0,RES_hhdet_fec!O165*1000*11630/RES_hhdet_num!O161)</f>
        <v>160.96454968768634</v>
      </c>
      <c r="P165" s="98">
        <f>IF(RES_hhdet_fec!P165=0,0,RES_hhdet_fec!P165*1000*11630/RES_hhdet_num!P161)</f>
        <v>56.000650792767047</v>
      </c>
      <c r="Q165" s="98">
        <f>IF(RES_hhdet_fec!Q165=0,0,RES_hhdet_fec!Q165*1000*11630/RES_hhdet_num!Q161)</f>
        <v>176.97533363145575</v>
      </c>
      <c r="R165" s="98">
        <f>IF(RES_hhdet_fec!R165=0,0,RES_hhdet_fec!R165*1000*11630/RES_hhdet_num!R161)</f>
        <v>110.26565509118751</v>
      </c>
      <c r="S165" s="98">
        <f>IF(RES_hhdet_fec!S165=0,0,RES_hhdet_fec!S165*1000*11630/RES_hhdet_num!S161)</f>
        <v>192.776610974455</v>
      </c>
      <c r="T165" s="98">
        <f>IF(RES_hhdet_fec!T165=0,0,RES_hhdet_fec!T165*1000*11630/RES_hhdet_num!T161)</f>
        <v>164.98437559437377</v>
      </c>
      <c r="U165" s="98">
        <f>IF(RES_hhdet_fec!U165=0,0,RES_hhdet_fec!U165*1000*11630/RES_hhdet_num!U161)</f>
        <v>241.77524460966367</v>
      </c>
      <c r="V165" s="98">
        <f>IF(RES_hhdet_fec!V165=0,0,RES_hhdet_fec!V165*1000*11630/RES_hhdet_num!V161)</f>
        <v>129.50687262970726</v>
      </c>
      <c r="W165" s="98">
        <f>IF(RES_hhdet_fec!W165=0,0,RES_hhdet_fec!W165*1000*11630/RES_hhdet_num!W161)</f>
        <v>219.71175299073983</v>
      </c>
      <c r="X165" s="98">
        <f>IF(RES_hhdet_fec!X165=0,0,RES_hhdet_fec!X165*1000*11630/RES_hhdet_num!X161)</f>
        <v>271.84130494491149</v>
      </c>
      <c r="Y165" s="98">
        <f>IF(RES_hhdet_fec!Y165=0,0,RES_hhdet_fec!Y165*1000*11630/RES_hhdet_num!Y161)</f>
        <v>161.49682955393328</v>
      </c>
      <c r="DA165" s="63" t="s">
        <v>2398</v>
      </c>
    </row>
    <row r="166" spans="1:105" ht="12" customHeight="1" x14ac:dyDescent="0.25">
      <c r="A166" s="121" t="s">
        <v>55</v>
      </c>
      <c r="B166" s="122">
        <v>2256.7195994414742</v>
      </c>
      <c r="C166" s="122">
        <v>2142.556795350738</v>
      </c>
      <c r="D166" s="122">
        <v>2337.1632413823581</v>
      </c>
      <c r="E166" s="122">
        <v>2544.4220665665457</v>
      </c>
      <c r="F166" s="122">
        <v>2619.4874809067528</v>
      </c>
      <c r="G166" s="122">
        <v>2451.5076855429975</v>
      </c>
      <c r="H166" s="122">
        <v>2552.9756714721193</v>
      </c>
      <c r="I166" s="122">
        <v>2393.3576103818104</v>
      </c>
      <c r="J166" s="122">
        <v>2574.63143987801</v>
      </c>
      <c r="K166" s="122">
        <v>2516.9052734551783</v>
      </c>
      <c r="L166" s="122">
        <v>2408.8294709555225</v>
      </c>
      <c r="M166" s="122">
        <v>2489.7808559484251</v>
      </c>
      <c r="N166" s="122">
        <v>2361.1937858442857</v>
      </c>
      <c r="O166" s="122">
        <v>2304.6693181007959</v>
      </c>
      <c r="P166" s="122">
        <v>2271.0150428300326</v>
      </c>
      <c r="Q166" s="122">
        <v>2295.2996681573636</v>
      </c>
      <c r="R166" s="122">
        <v>2215.5969730588722</v>
      </c>
      <c r="S166" s="122">
        <v>2201.5074317217318</v>
      </c>
      <c r="T166" s="122">
        <v>2146.0349886862859</v>
      </c>
      <c r="U166" s="122">
        <v>2031.0602667021406</v>
      </c>
      <c r="V166" s="122">
        <v>1999.8254521140036</v>
      </c>
      <c r="W166" s="122">
        <v>1936.0152125963821</v>
      </c>
      <c r="X166" s="122">
        <v>1891.2557439270672</v>
      </c>
      <c r="Y166" s="122">
        <v>1871.506163827351</v>
      </c>
      <c r="DA166" s="130" t="s">
        <v>2399</v>
      </c>
    </row>
    <row r="167" spans="1:105" ht="12" customHeight="1" x14ac:dyDescent="0.25">
      <c r="A167" s="97" t="s">
        <v>124</v>
      </c>
      <c r="B167" s="98">
        <v>2684.6534561141666</v>
      </c>
      <c r="C167" s="98">
        <v>2389.8725982752017</v>
      </c>
      <c r="D167" s="98">
        <v>3052.3611854082405</v>
      </c>
      <c r="E167" s="98">
        <v>2845.8939739543243</v>
      </c>
      <c r="F167" s="98">
        <v>2794.2143681083189</v>
      </c>
      <c r="G167" s="98">
        <v>3057.914504416889</v>
      </c>
      <c r="H167" s="98">
        <v>2661.4594564526192</v>
      </c>
      <c r="I167" s="98">
        <v>2753.3195742859925</v>
      </c>
      <c r="J167" s="98">
        <v>3047.131358034715</v>
      </c>
      <c r="K167" s="98">
        <v>2796.6555575289585</v>
      </c>
      <c r="L167" s="98">
        <v>2695.947286456877</v>
      </c>
      <c r="M167" s="98">
        <v>3303.8531587894072</v>
      </c>
      <c r="N167" s="98">
        <v>2946.350148428086</v>
      </c>
      <c r="O167" s="98">
        <v>2413.9945632162444</v>
      </c>
      <c r="P167" s="98">
        <v>1854.0196690475743</v>
      </c>
      <c r="Q167" s="98">
        <v>2885.1814449557273</v>
      </c>
      <c r="R167" s="98">
        <v>2435.6798943556128</v>
      </c>
      <c r="S167" s="98">
        <v>2566.5146291756928</v>
      </c>
      <c r="T167" s="98">
        <v>2383.0456362598288</v>
      </c>
      <c r="U167" s="98">
        <v>2456.7996640424462</v>
      </c>
      <c r="V167" s="98">
        <v>1652.014480344759</v>
      </c>
      <c r="W167" s="98">
        <v>1898.0457426229227</v>
      </c>
      <c r="X167" s="98">
        <v>2016.9111179950487</v>
      </c>
      <c r="Y167" s="98">
        <v>1929.4357762210157</v>
      </c>
      <c r="DA167" s="63" t="s">
        <v>2400</v>
      </c>
    </row>
    <row r="168" spans="1:105" ht="12" customHeight="1" x14ac:dyDescent="0.25">
      <c r="A168" s="97" t="s">
        <v>123</v>
      </c>
      <c r="B168" s="98">
        <v>1946.6089866935909</v>
      </c>
      <c r="C168" s="98">
        <v>1737.5808883055977</v>
      </c>
      <c r="D168" s="98">
        <v>2269.5937748464162</v>
      </c>
      <c r="E168" s="98">
        <v>2224.8596318475165</v>
      </c>
      <c r="F168" s="98">
        <v>2222.521195647103</v>
      </c>
      <c r="G168" s="98">
        <v>2364.2675108985745</v>
      </c>
      <c r="H168" s="98">
        <v>2072.0236923847956</v>
      </c>
      <c r="I168" s="98">
        <v>2073.5497089998394</v>
      </c>
      <c r="J168" s="98">
        <v>2313.0702252326396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2024.1547401243749</v>
      </c>
      <c r="T168" s="98">
        <v>1931.6769427425895</v>
      </c>
      <c r="U168" s="98">
        <v>2010.6928851347554</v>
      </c>
      <c r="V168" s="98">
        <v>1397.1955434143742</v>
      </c>
      <c r="W168" s="98">
        <v>1668.1558748618893</v>
      </c>
      <c r="X168" s="98">
        <v>1814.4204984598061</v>
      </c>
      <c r="Y168" s="98">
        <v>1769.6474426393834</v>
      </c>
      <c r="DA168" s="63" t="s">
        <v>2401</v>
      </c>
    </row>
    <row r="169" spans="1:105" ht="12" customHeight="1" x14ac:dyDescent="0.25">
      <c r="A169" s="100" t="s">
        <v>50</v>
      </c>
      <c r="B169" s="101">
        <v>905.89392476452281</v>
      </c>
      <c r="C169" s="101">
        <v>791.86915241237091</v>
      </c>
      <c r="D169" s="101">
        <v>1128.9797490563014</v>
      </c>
      <c r="E169" s="101">
        <v>1305.3503950938245</v>
      </c>
      <c r="F169" s="101">
        <v>1354.3779563442895</v>
      </c>
      <c r="G169" s="101">
        <v>1296.0980632509204</v>
      </c>
      <c r="H169" s="101">
        <v>1152.0220122208573</v>
      </c>
      <c r="I169" s="101">
        <v>987.60072557955573</v>
      </c>
      <c r="J169" s="101">
        <v>1114.1971778591903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846.56128513927263</v>
      </c>
      <c r="T169" s="101">
        <v>818.97385601055896</v>
      </c>
      <c r="U169" s="101">
        <v>801.5075843260089</v>
      </c>
      <c r="V169" s="101">
        <v>634.86329706773597</v>
      </c>
      <c r="W169" s="101">
        <v>868.26423461440572</v>
      </c>
      <c r="X169" s="101">
        <v>1044.4297065488006</v>
      </c>
      <c r="Y169" s="101">
        <v>1143.6349816611068</v>
      </c>
      <c r="DA169" s="131" t="s">
        <v>2402</v>
      </c>
    </row>
    <row r="170" spans="1:105" ht="12" customHeight="1" x14ac:dyDescent="0.25">
      <c r="A170" s="103" t="s">
        <v>52</v>
      </c>
      <c r="B170" s="104">
        <v>1040.715061929068</v>
      </c>
      <c r="C170" s="104">
        <v>945.71173589322689</v>
      </c>
      <c r="D170" s="104">
        <v>1140.6140257901147</v>
      </c>
      <c r="E170" s="104">
        <v>919.50923675369199</v>
      </c>
      <c r="F170" s="104">
        <v>868.14323930281353</v>
      </c>
      <c r="G170" s="104">
        <v>1068.1694476476537</v>
      </c>
      <c r="H170" s="104">
        <v>920.00168016393843</v>
      </c>
      <c r="I170" s="104">
        <v>1085.9489834202836</v>
      </c>
      <c r="J170" s="104">
        <v>1198.873047373449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1177.5934549851022</v>
      </c>
      <c r="T170" s="104">
        <v>1112.7030867320307</v>
      </c>
      <c r="U170" s="104">
        <v>1209.1853008087462</v>
      </c>
      <c r="V170" s="104">
        <v>762.33224634663804</v>
      </c>
      <c r="W170" s="104">
        <v>799.89164024748334</v>
      </c>
      <c r="X170" s="104">
        <v>769.99079191100543</v>
      </c>
      <c r="Y170" s="104">
        <v>626.01246097827607</v>
      </c>
      <c r="DA170" s="132" t="s">
        <v>2403</v>
      </c>
    </row>
    <row r="171" spans="1:105" ht="12" customHeight="1" x14ac:dyDescent="0.25">
      <c r="A171" s="106" t="s">
        <v>122</v>
      </c>
      <c r="B171" s="101">
        <v>2307.2513264517725</v>
      </c>
      <c r="C171" s="101">
        <v>2218.6121165710015</v>
      </c>
      <c r="D171" s="101">
        <v>2346.2516813334246</v>
      </c>
      <c r="E171" s="101">
        <v>2613.7740187194809</v>
      </c>
      <c r="F171" s="101">
        <v>2705.7498260732682</v>
      </c>
      <c r="G171" s="101">
        <v>2492.5454310097584</v>
      </c>
      <c r="H171" s="101">
        <v>2653.8550133729564</v>
      </c>
      <c r="I171" s="101">
        <v>2479.4166844038537</v>
      </c>
      <c r="J171" s="101">
        <v>2657.8600565985917</v>
      </c>
      <c r="K171" s="101">
        <v>2641.7447929746522</v>
      </c>
      <c r="L171" s="101">
        <v>2535.4163997273258</v>
      </c>
      <c r="M171" s="101">
        <v>2588.4462174062473</v>
      </c>
      <c r="N171" s="101">
        <v>2486.6940782016536</v>
      </c>
      <c r="O171" s="101">
        <v>2459.7204327956711</v>
      </c>
      <c r="P171" s="101">
        <v>2448.0596073283923</v>
      </c>
      <c r="Q171" s="101">
        <v>2407.2457763093007</v>
      </c>
      <c r="R171" s="101">
        <v>2339.2709009554092</v>
      </c>
      <c r="S171" s="101">
        <v>2310.2400013379292</v>
      </c>
      <c r="T171" s="101">
        <v>2253.817279934508</v>
      </c>
      <c r="U171" s="101">
        <v>2115.7984840287022</v>
      </c>
      <c r="V171" s="101">
        <v>2102.1361530323375</v>
      </c>
      <c r="W171" s="101">
        <v>2010.7831249939723</v>
      </c>
      <c r="X171" s="101">
        <v>1937.2421155629415</v>
      </c>
      <c r="Y171" s="101">
        <v>1905.5976219323504</v>
      </c>
      <c r="DA171" s="131" t="s">
        <v>2404</v>
      </c>
    </row>
    <row r="172" spans="1:105" ht="12" customHeight="1" x14ac:dyDescent="0.25">
      <c r="A172" s="107" t="s">
        <v>121</v>
      </c>
      <c r="B172" s="104">
        <v>1787.2037729469434</v>
      </c>
      <c r="C172" s="104">
        <v>1717.1000872999339</v>
      </c>
      <c r="D172" s="104">
        <v>1855.0981295195279</v>
      </c>
      <c r="E172" s="104">
        <v>2149.1636939888103</v>
      </c>
      <c r="F172" s="104">
        <v>2251.0889859760741</v>
      </c>
      <c r="G172" s="104">
        <v>2029.0768267839169</v>
      </c>
      <c r="H172" s="104">
        <v>2175.7996400197994</v>
      </c>
      <c r="I172" s="104">
        <v>1975.4752717322308</v>
      </c>
      <c r="J172" s="104">
        <v>2124.467003909132</v>
      </c>
      <c r="K172" s="104">
        <v>2102.5587810913794</v>
      </c>
      <c r="L172" s="104">
        <v>2010.9588500899163</v>
      </c>
      <c r="M172" s="104">
        <v>2064.7853886083949</v>
      </c>
      <c r="N172" s="104">
        <v>1981.5413189092108</v>
      </c>
      <c r="O172" s="104">
        <v>1969.4054535815201</v>
      </c>
      <c r="P172" s="104">
        <v>1986.7470929038097</v>
      </c>
      <c r="Q172" s="104">
        <v>1964.4420452892018</v>
      </c>
      <c r="R172" s="104">
        <v>1922.3425993272767</v>
      </c>
      <c r="S172" s="104">
        <v>1913.5280430186713</v>
      </c>
      <c r="T172" s="104">
        <v>1885.7539723597827</v>
      </c>
      <c r="U172" s="104">
        <v>1778.361384181844</v>
      </c>
      <c r="V172" s="104">
        <v>1808.7989912133248</v>
      </c>
      <c r="W172" s="104">
        <v>1768.6281573427023</v>
      </c>
      <c r="X172" s="104">
        <v>1742.5955084587169</v>
      </c>
      <c r="Y172" s="104">
        <v>1757.5245836156166</v>
      </c>
      <c r="DA172" s="132" t="s">
        <v>2405</v>
      </c>
    </row>
    <row r="173" spans="1:105" ht="12" customHeight="1" x14ac:dyDescent="0.25">
      <c r="A173" s="108" t="s">
        <v>53</v>
      </c>
      <c r="B173" s="98">
        <v>777.48507783446746</v>
      </c>
      <c r="C173" s="98">
        <v>728.69378695231217</v>
      </c>
      <c r="D173" s="98">
        <v>867.12182153173671</v>
      </c>
      <c r="E173" s="98">
        <v>1199.3869903393597</v>
      </c>
      <c r="F173" s="98">
        <v>1306.7155473269793</v>
      </c>
      <c r="G173" s="98">
        <v>1051.7929905975748</v>
      </c>
      <c r="H173" s="98">
        <v>1149.2744807497641</v>
      </c>
      <c r="I173" s="98">
        <v>884.2036795891313</v>
      </c>
      <c r="J173" s="98">
        <v>962.23199223817517</v>
      </c>
      <c r="K173" s="98">
        <v>922.55175668420122</v>
      </c>
      <c r="L173" s="98">
        <v>853.17263881319889</v>
      </c>
      <c r="M173" s="98">
        <v>899.89213059458336</v>
      </c>
      <c r="N173" s="98">
        <v>842.78624082421356</v>
      </c>
      <c r="O173" s="98">
        <v>835.2562677808246</v>
      </c>
      <c r="P173" s="98">
        <v>882.11988239948607</v>
      </c>
      <c r="Q173" s="98">
        <v>858.47881223323873</v>
      </c>
      <c r="R173" s="98">
        <v>827.90834964028898</v>
      </c>
      <c r="S173" s="98">
        <v>820.87588317898974</v>
      </c>
      <c r="T173" s="98">
        <v>813.5285993520971</v>
      </c>
      <c r="U173" s="98">
        <v>717.21545170718753</v>
      </c>
      <c r="V173" s="98">
        <v>824.24630029590242</v>
      </c>
      <c r="W173" s="98">
        <v>919.88131236684978</v>
      </c>
      <c r="X173" s="98">
        <v>1003.9063957104811</v>
      </c>
      <c r="Y173" s="98">
        <v>1137.389462944529</v>
      </c>
      <c r="DA173" s="63" t="s">
        <v>2406</v>
      </c>
    </row>
    <row r="174" spans="1:105" ht="12" customHeight="1" x14ac:dyDescent="0.25">
      <c r="A174" s="115" t="s">
        <v>52</v>
      </c>
      <c r="B174" s="33">
        <v>1009.718695112476</v>
      </c>
      <c r="C174" s="33">
        <v>988.40630034762182</v>
      </c>
      <c r="D174" s="33">
        <v>987.9763079877913</v>
      </c>
      <c r="E174" s="33">
        <v>949.77670364945072</v>
      </c>
      <c r="F174" s="33">
        <v>944.37343864909519</v>
      </c>
      <c r="G174" s="33">
        <v>977.28383618634211</v>
      </c>
      <c r="H174" s="33">
        <v>1026.5251592700354</v>
      </c>
      <c r="I174" s="33">
        <v>1091.2715921430993</v>
      </c>
      <c r="J174" s="33">
        <v>1162.2350116709572</v>
      </c>
      <c r="K174" s="33">
        <v>1180.0070244071783</v>
      </c>
      <c r="L174" s="33">
        <v>1157.786211276717</v>
      </c>
      <c r="M174" s="33">
        <v>1164.8932580138119</v>
      </c>
      <c r="N174" s="33">
        <v>1138.755078084997</v>
      </c>
      <c r="O174" s="33">
        <v>1134.149185800695</v>
      </c>
      <c r="P174" s="33">
        <v>1104.6272105043238</v>
      </c>
      <c r="Q174" s="33">
        <v>1105.9632330559637</v>
      </c>
      <c r="R174" s="33">
        <v>1094.4342496869876</v>
      </c>
      <c r="S174" s="33">
        <v>1092.6521598396816</v>
      </c>
      <c r="T174" s="33">
        <v>1072.2253730076857</v>
      </c>
      <c r="U174" s="33">
        <v>1061.1459324746565</v>
      </c>
      <c r="V174" s="33">
        <v>984.5526909174223</v>
      </c>
      <c r="W174" s="33">
        <v>848.74684497585224</v>
      </c>
      <c r="X174" s="33">
        <v>738.68911274823574</v>
      </c>
      <c r="Y174" s="33">
        <v>620.13512067108752</v>
      </c>
      <c r="DA174" s="60" t="s">
        <v>2407</v>
      </c>
    </row>
    <row r="175" spans="1:105" ht="12" customHeight="1" x14ac:dyDescent="0.25">
      <c r="A175" s="121" t="s">
        <v>54</v>
      </c>
      <c r="B175" s="122">
        <v>789.16491931086284</v>
      </c>
      <c r="C175" s="122">
        <v>867.75474218156728</v>
      </c>
      <c r="D175" s="122">
        <v>881.36143773026481</v>
      </c>
      <c r="E175" s="122">
        <v>995.92019112766582</v>
      </c>
      <c r="F175" s="122">
        <v>913.04649926732964</v>
      </c>
      <c r="G175" s="122">
        <v>921.52285692411783</v>
      </c>
      <c r="H175" s="122">
        <v>848.96441548121811</v>
      </c>
      <c r="I175" s="122">
        <v>822.25366039597259</v>
      </c>
      <c r="J175" s="122">
        <v>841.74558265734959</v>
      </c>
      <c r="K175" s="122">
        <v>679.40343838234014</v>
      </c>
      <c r="L175" s="122">
        <v>618.91590649485215</v>
      </c>
      <c r="M175" s="122">
        <v>624.91675896952825</v>
      </c>
      <c r="N175" s="122">
        <v>606.99348589786257</v>
      </c>
      <c r="O175" s="122">
        <v>605.46562497371406</v>
      </c>
      <c r="P175" s="122">
        <v>616.95096255235603</v>
      </c>
      <c r="Q175" s="122">
        <v>610.44909809860326</v>
      </c>
      <c r="R175" s="122">
        <v>595.37573481981815</v>
      </c>
      <c r="S175" s="122">
        <v>584.36125062846941</v>
      </c>
      <c r="T175" s="122">
        <v>565.86639727555507</v>
      </c>
      <c r="U175" s="122">
        <v>533.676162748759</v>
      </c>
      <c r="V175" s="122">
        <v>702.57705711013739</v>
      </c>
      <c r="W175" s="122">
        <v>700.37149866976597</v>
      </c>
      <c r="X175" s="122">
        <v>536.3713981069385</v>
      </c>
      <c r="Y175" s="122">
        <v>497.8059611011081</v>
      </c>
      <c r="DA175" s="130" t="s">
        <v>2408</v>
      </c>
    </row>
    <row r="176" spans="1:105" ht="12" customHeight="1" x14ac:dyDescent="0.25">
      <c r="A176" s="97" t="s">
        <v>50</v>
      </c>
      <c r="B176" s="98">
        <v>954.93814365119169</v>
      </c>
      <c r="C176" s="98">
        <v>996.87301332678237</v>
      </c>
      <c r="D176" s="98">
        <v>1267.4906370731956</v>
      </c>
      <c r="E176" s="98">
        <v>990.35018077311452</v>
      </c>
      <c r="F176" s="98">
        <v>963.77619883168359</v>
      </c>
      <c r="G176" s="98">
        <v>1130.8020263602468</v>
      </c>
      <c r="H176" s="98">
        <v>978.9956803592388</v>
      </c>
      <c r="I176" s="98">
        <v>932.37782981388989</v>
      </c>
      <c r="J176" s="98">
        <v>845.61727704033365</v>
      </c>
      <c r="K176" s="98">
        <v>827.50489363342172</v>
      </c>
      <c r="L176" s="98">
        <v>739.44001900315811</v>
      </c>
      <c r="M176" s="98">
        <v>708.42485039377971</v>
      </c>
      <c r="N176" s="98">
        <v>699.94011248633183</v>
      </c>
      <c r="O176" s="98">
        <v>698.59502460112151</v>
      </c>
      <c r="P176" s="98">
        <v>717.17590396974481</v>
      </c>
      <c r="Q176" s="98">
        <v>710.73859041819071</v>
      </c>
      <c r="R176" s="98">
        <v>702.75798687552935</v>
      </c>
      <c r="S176" s="98">
        <v>691.22868949874078</v>
      </c>
      <c r="T176" s="98">
        <v>670.86430070771996</v>
      </c>
      <c r="U176" s="98">
        <v>648.27277396669024</v>
      </c>
      <c r="V176" s="98">
        <v>885.72354219486772</v>
      </c>
      <c r="W176" s="98">
        <v>882.1893502686147</v>
      </c>
      <c r="X176" s="98">
        <v>688.59568529210549</v>
      </c>
      <c r="Y176" s="98">
        <v>626.9450602978352</v>
      </c>
      <c r="DA176" s="63" t="s">
        <v>2409</v>
      </c>
    </row>
    <row r="177" spans="1:105" ht="12" customHeight="1" x14ac:dyDescent="0.25">
      <c r="A177" s="109" t="s">
        <v>120</v>
      </c>
      <c r="B177" s="33">
        <v>667.62186111773701</v>
      </c>
      <c r="C177" s="33">
        <v>776.14801089802506</v>
      </c>
      <c r="D177" s="33">
        <v>627.54597332038998</v>
      </c>
      <c r="E177" s="33">
        <v>999.28974238426349</v>
      </c>
      <c r="F177" s="33">
        <v>884.4086778785927</v>
      </c>
      <c r="G177" s="33">
        <v>804.60647882356113</v>
      </c>
      <c r="H177" s="33">
        <v>779.04810723022172</v>
      </c>
      <c r="I177" s="33">
        <v>762.06046882146188</v>
      </c>
      <c r="J177" s="33">
        <v>839.51287001041328</v>
      </c>
      <c r="K177" s="33">
        <v>579.07815067131457</v>
      </c>
      <c r="L177" s="33">
        <v>533.15260864043739</v>
      </c>
      <c r="M177" s="33">
        <v>563.5882471266458</v>
      </c>
      <c r="N177" s="33">
        <v>542.0527919372289</v>
      </c>
      <c r="O177" s="33">
        <v>544.31097829288331</v>
      </c>
      <c r="P177" s="33">
        <v>555.64081488072759</v>
      </c>
      <c r="Q177" s="33">
        <v>553.92577256176867</v>
      </c>
      <c r="R177" s="33">
        <v>539.1493993727214</v>
      </c>
      <c r="S177" s="33">
        <v>530.1627673184064</v>
      </c>
      <c r="T177" s="33">
        <v>514.80243870374318</v>
      </c>
      <c r="U177" s="33">
        <v>482.88794031675189</v>
      </c>
      <c r="V177" s="33">
        <v>625.33807841780595</v>
      </c>
      <c r="W177" s="33">
        <v>630.03623487170546</v>
      </c>
      <c r="X177" s="33">
        <v>484.89183578593804</v>
      </c>
      <c r="Y177" s="33">
        <v>458.84143362106971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8875.6617689263239</v>
      </c>
      <c r="C24" s="117">
        <f t="shared" si="7"/>
        <v>8707.9282189831574</v>
      </c>
      <c r="D24" s="117">
        <f t="shared" si="7"/>
        <v>10119.716956517261</v>
      </c>
      <c r="E24" s="117">
        <f t="shared" si="7"/>
        <v>12790.086458279337</v>
      </c>
      <c r="F24" s="117">
        <f t="shared" si="7"/>
        <v>11030.510390683035</v>
      </c>
      <c r="G24" s="117">
        <f t="shared" si="7"/>
        <v>11664.912491122874</v>
      </c>
      <c r="H24" s="117">
        <f t="shared" si="7"/>
        <v>9467.6595981198843</v>
      </c>
      <c r="I24" s="117">
        <f t="shared" si="7"/>
        <v>9894.535441777758</v>
      </c>
      <c r="J24" s="117">
        <f t="shared" si="7"/>
        <v>12979.656656699843</v>
      </c>
      <c r="K24" s="117">
        <f t="shared" si="7"/>
        <v>9784.2049587863385</v>
      </c>
      <c r="L24" s="117">
        <f t="shared" si="7"/>
        <v>9966.8436850011349</v>
      </c>
      <c r="M24" s="117">
        <f t="shared" si="7"/>
        <v>11243.224411983099</v>
      </c>
      <c r="N24" s="117">
        <f t="shared" si="7"/>
        <v>10974.01312019603</v>
      </c>
      <c r="O24" s="117">
        <f t="shared" si="7"/>
        <v>8984.9006976520486</v>
      </c>
      <c r="P24" s="117">
        <f t="shared" si="7"/>
        <v>6140.7525230803094</v>
      </c>
      <c r="Q24" s="117">
        <f t="shared" si="7"/>
        <v>11076.518596159902</v>
      </c>
      <c r="R24" s="117">
        <f t="shared" ref="R24:V24" si="8">R25+R28+R30+R39</f>
        <v>10738.374256600062</v>
      </c>
      <c r="S24" s="117">
        <f t="shared" si="8"/>
        <v>11194.874122134932</v>
      </c>
      <c r="T24" s="117">
        <f t="shared" si="8"/>
        <v>9742.3199884441201</v>
      </c>
      <c r="U24" s="117">
        <f t="shared" si="8"/>
        <v>10084.297415619223</v>
      </c>
      <c r="V24" s="117">
        <f t="shared" si="8"/>
        <v>7481.1857032287653</v>
      </c>
      <c r="W24" s="117">
        <f t="shared" ref="W24:Y24" si="9">W25+W28+W30+W39</f>
        <v>10263.507197402616</v>
      </c>
      <c r="X24" s="117">
        <f t="shared" si="9"/>
        <v>9791.4558131501781</v>
      </c>
      <c r="Y24" s="117">
        <f t="shared" si="9"/>
        <v>9258.6780166334411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6795.5365290949594</v>
      </c>
      <c r="C25" s="122">
        <f t="shared" si="10"/>
        <v>6628.8235828765282</v>
      </c>
      <c r="D25" s="122">
        <f t="shared" si="10"/>
        <v>7898.643663659941</v>
      </c>
      <c r="E25" s="122">
        <f t="shared" si="10"/>
        <v>10277.897094353109</v>
      </c>
      <c r="F25" s="122">
        <f t="shared" si="10"/>
        <v>8537.4101547870596</v>
      </c>
      <c r="G25" s="122">
        <f t="shared" si="10"/>
        <v>9265.1831684331501</v>
      </c>
      <c r="H25" s="122">
        <f t="shared" si="10"/>
        <v>7008.495996545239</v>
      </c>
      <c r="I25" s="122">
        <f t="shared" si="10"/>
        <v>7554.809733965576</v>
      </c>
      <c r="J25" s="122">
        <f t="shared" si="10"/>
        <v>10484.205818459473</v>
      </c>
      <c r="K25" s="122">
        <f t="shared" si="10"/>
        <v>7426.6786424015118</v>
      </c>
      <c r="L25" s="122">
        <f t="shared" si="10"/>
        <v>7692.4217464388212</v>
      </c>
      <c r="M25" s="122">
        <f t="shared" si="10"/>
        <v>8879.9030610577811</v>
      </c>
      <c r="N25" s="122">
        <f t="shared" si="10"/>
        <v>8566.8415798766</v>
      </c>
      <c r="O25" s="122">
        <f t="shared" si="10"/>
        <v>6581.6581875622805</v>
      </c>
      <c r="P25" s="122">
        <f t="shared" si="10"/>
        <v>3890.9113115610903</v>
      </c>
      <c r="Q25" s="122">
        <f t="shared" si="10"/>
        <v>8555.0813063994228</v>
      </c>
      <c r="R25" s="122">
        <f t="shared" ref="R25:V25" si="11">SUM(R26:R27)</f>
        <v>8378.2761567820035</v>
      </c>
      <c r="S25" s="122">
        <f t="shared" si="11"/>
        <v>8621.7033091306257</v>
      </c>
      <c r="T25" s="122">
        <f t="shared" si="11"/>
        <v>7289.6816148496791</v>
      </c>
      <c r="U25" s="122">
        <f t="shared" si="11"/>
        <v>7549.7605558601272</v>
      </c>
      <c r="V25" s="122">
        <f t="shared" si="11"/>
        <v>5098.1622508214559</v>
      </c>
      <c r="W25" s="122">
        <f t="shared" ref="W25:Y25" si="12">SUM(W26:W27)</f>
        <v>7739.2587721974169</v>
      </c>
      <c r="X25" s="122">
        <f t="shared" si="12"/>
        <v>7382.8113643800498</v>
      </c>
      <c r="Y25" s="122">
        <f t="shared" si="12"/>
        <v>6998.6096239831777</v>
      </c>
      <c r="DA25" s="130" t="s">
        <v>2433</v>
      </c>
    </row>
    <row r="26" spans="1:105" ht="12" customHeight="1" x14ac:dyDescent="0.25">
      <c r="A26" s="97" t="s">
        <v>74</v>
      </c>
      <c r="B26" s="98">
        <v>6630.8251549083443</v>
      </c>
      <c r="C26" s="98">
        <v>6472.503375471606</v>
      </c>
      <c r="D26" s="98">
        <v>7714.7325192887029</v>
      </c>
      <c r="E26" s="98">
        <v>10040.351232001218</v>
      </c>
      <c r="F26" s="98">
        <v>8342.0010707063193</v>
      </c>
      <c r="G26" s="98">
        <v>9060.9314040283407</v>
      </c>
      <c r="H26" s="98">
        <v>6855.1883608352546</v>
      </c>
      <c r="I26" s="98">
        <v>7394.9133616953759</v>
      </c>
      <c r="J26" s="98">
        <v>10262.09632841842</v>
      </c>
      <c r="K26" s="98">
        <v>7270.7754297885685</v>
      </c>
      <c r="L26" s="98">
        <v>7532.8076413763001</v>
      </c>
      <c r="M26" s="98">
        <v>8698.0388869911185</v>
      </c>
      <c r="N26" s="98">
        <v>8393.9741891389695</v>
      </c>
      <c r="O26" s="98">
        <v>6450.1410426961957</v>
      </c>
      <c r="P26" s="98">
        <v>3814.1944997038622</v>
      </c>
      <c r="Q26" s="98">
        <v>8386.6600969723568</v>
      </c>
      <c r="R26" s="98">
        <v>8214.2010637003877</v>
      </c>
      <c r="S26" s="98">
        <v>8453.9020540668171</v>
      </c>
      <c r="T26" s="98">
        <v>7148.9172161085999</v>
      </c>
      <c r="U26" s="98">
        <v>7404.9758376663485</v>
      </c>
      <c r="V26" s="98">
        <v>5001.0747263625826</v>
      </c>
      <c r="W26" s="98">
        <v>7591.6488557218108</v>
      </c>
      <c r="X26" s="98">
        <v>7242.9086414433668</v>
      </c>
      <c r="Y26" s="98">
        <v>6866.635738499559</v>
      </c>
      <c r="DA26" s="63" t="s">
        <v>2434</v>
      </c>
    </row>
    <row r="27" spans="1:105" ht="12" customHeight="1" x14ac:dyDescent="0.25">
      <c r="A27" s="97" t="s">
        <v>53</v>
      </c>
      <c r="B27" s="98">
        <v>164.71137418661493</v>
      </c>
      <c r="C27" s="98">
        <v>156.3202074049224</v>
      </c>
      <c r="D27" s="98">
        <v>183.91114437123824</v>
      </c>
      <c r="E27" s="98">
        <v>237.5458623518924</v>
      </c>
      <c r="F27" s="98">
        <v>195.40908408073983</v>
      </c>
      <c r="G27" s="98">
        <v>204.25176440480928</v>
      </c>
      <c r="H27" s="98">
        <v>153.30763570998445</v>
      </c>
      <c r="I27" s="98">
        <v>159.89637227020043</v>
      </c>
      <c r="J27" s="98">
        <v>222.10949004105356</v>
      </c>
      <c r="K27" s="98">
        <v>155.90321261294315</v>
      </c>
      <c r="L27" s="98">
        <v>159.61410506252065</v>
      </c>
      <c r="M27" s="98">
        <v>181.86417406666217</v>
      </c>
      <c r="N27" s="98">
        <v>172.86739073762976</v>
      </c>
      <c r="O27" s="98">
        <v>131.51714486608503</v>
      </c>
      <c r="P27" s="98">
        <v>76.716811857228109</v>
      </c>
      <c r="Q27" s="98">
        <v>168.42120942706643</v>
      </c>
      <c r="R27" s="98">
        <v>164.07509308161534</v>
      </c>
      <c r="S27" s="98">
        <v>167.8012550638081</v>
      </c>
      <c r="T27" s="98">
        <v>140.76439874107945</v>
      </c>
      <c r="U27" s="98">
        <v>144.78471819377896</v>
      </c>
      <c r="V27" s="98">
        <v>97.087524458872863</v>
      </c>
      <c r="W27" s="98">
        <v>147.60991647560627</v>
      </c>
      <c r="X27" s="98">
        <v>139.9027229366832</v>
      </c>
      <c r="Y27" s="98">
        <v>131.97388548361906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14.574331808159206</v>
      </c>
      <c r="C28" s="122">
        <f t="shared" si="13"/>
        <v>18.739052256862202</v>
      </c>
      <c r="D28" s="122">
        <f t="shared" si="13"/>
        <v>23.893141035244643</v>
      </c>
      <c r="E28" s="122">
        <f t="shared" si="13"/>
        <v>58.651388212533568</v>
      </c>
      <c r="F28" s="122">
        <f t="shared" si="13"/>
        <v>35.658017923878823</v>
      </c>
      <c r="G28" s="122">
        <f t="shared" si="13"/>
        <v>45.264827723393253</v>
      </c>
      <c r="H28" s="122">
        <f t="shared" si="13"/>
        <v>63.895760546903723</v>
      </c>
      <c r="I28" s="122">
        <f t="shared" si="13"/>
        <v>59.124305522569749</v>
      </c>
      <c r="J28" s="122">
        <f t="shared" si="13"/>
        <v>63.84831253956429</v>
      </c>
      <c r="K28" s="122">
        <f t="shared" si="13"/>
        <v>73.706087087748926</v>
      </c>
      <c r="L28" s="122">
        <f t="shared" si="13"/>
        <v>100.20588195637517</v>
      </c>
      <c r="M28" s="122">
        <f t="shared" si="13"/>
        <v>120.06494329505855</v>
      </c>
      <c r="N28" s="122">
        <f t="shared" si="13"/>
        <v>247.93770814734478</v>
      </c>
      <c r="O28" s="122">
        <f t="shared" si="13"/>
        <v>267.70901587267076</v>
      </c>
      <c r="P28" s="122">
        <f t="shared" si="13"/>
        <v>109.82321725283533</v>
      </c>
      <c r="Q28" s="122">
        <f t="shared" si="13"/>
        <v>352.11243807208791</v>
      </c>
      <c r="R28" s="122">
        <f t="shared" si="13"/>
        <v>235.13192472776731</v>
      </c>
      <c r="S28" s="122">
        <f t="shared" si="13"/>
        <v>438.424368999759</v>
      </c>
      <c r="T28" s="122">
        <f t="shared" si="13"/>
        <v>345.73726884211351</v>
      </c>
      <c r="U28" s="122">
        <f t="shared" si="13"/>
        <v>500.53138741571541</v>
      </c>
      <c r="V28" s="122">
        <f t="shared" si="13"/>
        <v>232.29959735337269</v>
      </c>
      <c r="W28" s="122">
        <f t="shared" si="13"/>
        <v>400.30448539691622</v>
      </c>
      <c r="X28" s="122">
        <f t="shared" si="13"/>
        <v>436.22133038341457</v>
      </c>
      <c r="Y28" s="122">
        <f t="shared" si="13"/>
        <v>309.39214964554918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14.574331808159206</v>
      </c>
      <c r="C29" s="98">
        <f>IF(RES_hhdet_tes!C29=0,0,RES_hhdet_tes!C29*1000*11630/RES_hhdet_num!C24)</f>
        <v>18.739052256862202</v>
      </c>
      <c r="D29" s="98">
        <f>IF(RES_hhdet_tes!D29=0,0,RES_hhdet_tes!D29*1000*11630/RES_hhdet_num!D24)</f>
        <v>23.893141035244643</v>
      </c>
      <c r="E29" s="98">
        <f>IF(RES_hhdet_tes!E29=0,0,RES_hhdet_tes!E29*1000*11630/RES_hhdet_num!E24)</f>
        <v>58.651388212533568</v>
      </c>
      <c r="F29" s="98">
        <f>IF(RES_hhdet_tes!F29=0,0,RES_hhdet_tes!F29*1000*11630/RES_hhdet_num!F24)</f>
        <v>35.658017923878823</v>
      </c>
      <c r="G29" s="98">
        <f>IF(RES_hhdet_tes!G29=0,0,RES_hhdet_tes!G29*1000*11630/RES_hhdet_num!G24)</f>
        <v>45.264827723393253</v>
      </c>
      <c r="H29" s="98">
        <f>IF(RES_hhdet_tes!H29=0,0,RES_hhdet_tes!H29*1000*11630/RES_hhdet_num!H24)</f>
        <v>63.895760546903723</v>
      </c>
      <c r="I29" s="98">
        <f>IF(RES_hhdet_tes!I29=0,0,RES_hhdet_tes!I29*1000*11630/RES_hhdet_num!I24)</f>
        <v>59.124305522569749</v>
      </c>
      <c r="J29" s="98">
        <f>IF(RES_hhdet_tes!J29=0,0,RES_hhdet_tes!J29*1000*11630/RES_hhdet_num!J24)</f>
        <v>63.84831253956429</v>
      </c>
      <c r="K29" s="98">
        <f>IF(RES_hhdet_tes!K29=0,0,RES_hhdet_tes!K29*1000*11630/RES_hhdet_num!K24)</f>
        <v>73.706087087748926</v>
      </c>
      <c r="L29" s="98">
        <f>IF(RES_hhdet_tes!L29=0,0,RES_hhdet_tes!L29*1000*11630/RES_hhdet_num!L24)</f>
        <v>100.20588195637517</v>
      </c>
      <c r="M29" s="98">
        <f>IF(RES_hhdet_tes!M29=0,0,RES_hhdet_tes!M29*1000*11630/RES_hhdet_num!M24)</f>
        <v>120.06494329505855</v>
      </c>
      <c r="N29" s="98">
        <f>IF(RES_hhdet_tes!N29=0,0,RES_hhdet_tes!N29*1000*11630/RES_hhdet_num!N24)</f>
        <v>247.93770814734478</v>
      </c>
      <c r="O29" s="98">
        <f>IF(RES_hhdet_tes!O29=0,0,RES_hhdet_tes!O29*1000*11630/RES_hhdet_num!O24)</f>
        <v>267.70901587267076</v>
      </c>
      <c r="P29" s="98">
        <f>IF(RES_hhdet_tes!P29=0,0,RES_hhdet_tes!P29*1000*11630/RES_hhdet_num!P24)</f>
        <v>109.82321725283533</v>
      </c>
      <c r="Q29" s="98">
        <f>IF(RES_hhdet_tes!Q29=0,0,RES_hhdet_tes!Q29*1000*11630/RES_hhdet_num!Q24)</f>
        <v>352.11243807208791</v>
      </c>
      <c r="R29" s="98">
        <f>IF(RES_hhdet_tes!R29=0,0,RES_hhdet_tes!R29*1000*11630/RES_hhdet_num!R24)</f>
        <v>235.13192472776731</v>
      </c>
      <c r="S29" s="98">
        <f>IF(RES_hhdet_tes!S29=0,0,RES_hhdet_tes!S29*1000*11630/RES_hhdet_num!S24)</f>
        <v>438.424368999759</v>
      </c>
      <c r="T29" s="98">
        <f>IF(RES_hhdet_tes!T29=0,0,RES_hhdet_tes!T29*1000*11630/RES_hhdet_num!T24)</f>
        <v>345.73726884211351</v>
      </c>
      <c r="U29" s="98">
        <f>IF(RES_hhdet_tes!U29=0,0,RES_hhdet_tes!U29*1000*11630/RES_hhdet_num!U24)</f>
        <v>500.53138741571541</v>
      </c>
      <c r="V29" s="98">
        <f>IF(RES_hhdet_tes!V29=0,0,RES_hhdet_tes!V29*1000*11630/RES_hhdet_num!V24)</f>
        <v>232.29959735337269</v>
      </c>
      <c r="W29" s="98">
        <f>IF(RES_hhdet_tes!W29=0,0,RES_hhdet_tes!W29*1000*11630/RES_hhdet_num!W24)</f>
        <v>400.30448539691622</v>
      </c>
      <c r="X29" s="98">
        <f>IF(RES_hhdet_tes!X29=0,0,RES_hhdet_tes!X29*1000*11630/RES_hhdet_num!X24)</f>
        <v>436.22133038341457</v>
      </c>
      <c r="Y29" s="98">
        <f>IF(RES_hhdet_tes!Y29=0,0,RES_hhdet_tes!Y29*1000*11630/RES_hhdet_num!Y24)</f>
        <v>309.39214964554918</v>
      </c>
      <c r="DA29" s="63" t="s">
        <v>2437</v>
      </c>
    </row>
    <row r="30" spans="1:105" ht="12" customHeight="1" x14ac:dyDescent="0.25">
      <c r="A30" s="121" t="s">
        <v>55</v>
      </c>
      <c r="B30" s="122">
        <v>1529.0106203388286</v>
      </c>
      <c r="C30" s="122">
        <v>1464.2222924474697</v>
      </c>
      <c r="D30" s="122">
        <v>1600.165534483566</v>
      </c>
      <c r="E30" s="122">
        <v>1750.8682400857308</v>
      </c>
      <c r="F30" s="122">
        <v>1811.8498896126216</v>
      </c>
      <c r="G30" s="122">
        <v>1708.8355969265144</v>
      </c>
      <c r="H30" s="122">
        <v>1794.230126062791</v>
      </c>
      <c r="I30" s="122">
        <v>1697.2175794729376</v>
      </c>
      <c r="J30" s="122">
        <v>1828.6366785536527</v>
      </c>
      <c r="K30" s="122">
        <v>1810.8234354105989</v>
      </c>
      <c r="L30" s="122">
        <v>1742.9734963653495</v>
      </c>
      <c r="M30" s="122">
        <v>1805.3421688286846</v>
      </c>
      <c r="N30" s="122">
        <v>1732.390199796652</v>
      </c>
      <c r="O30" s="122">
        <v>1706.9641998715169</v>
      </c>
      <c r="P30" s="122">
        <v>1700.1625742140263</v>
      </c>
      <c r="Q30" s="122">
        <v>1730.1959414216351</v>
      </c>
      <c r="R30" s="122">
        <v>1692.5568591602946</v>
      </c>
      <c r="S30" s="122">
        <v>1705.8577652023716</v>
      </c>
      <c r="T30" s="122">
        <v>1685.9725955783606</v>
      </c>
      <c r="U30" s="122">
        <v>1628.9218170604515</v>
      </c>
      <c r="V30" s="122">
        <v>1610.2188280413359</v>
      </c>
      <c r="W30" s="122">
        <v>1575.0710923299969</v>
      </c>
      <c r="X30" s="122">
        <v>1544.0740157729772</v>
      </c>
      <c r="Y30" s="122">
        <v>1544.9179778194318</v>
      </c>
      <c r="DA30" s="130" t="s">
        <v>2438</v>
      </c>
    </row>
    <row r="31" spans="1:105" ht="12" customHeight="1" x14ac:dyDescent="0.25">
      <c r="A31" s="97" t="s">
        <v>141</v>
      </c>
      <c r="B31" s="98">
        <v>1570.7346825672441</v>
      </c>
      <c r="C31" s="98">
        <v>1408.9538046840917</v>
      </c>
      <c r="D31" s="98">
        <v>1815.2950671202032</v>
      </c>
      <c r="E31" s="98">
        <v>1702.7494807946402</v>
      </c>
      <c r="F31" s="98">
        <v>1680.6939582641478</v>
      </c>
      <c r="G31" s="98">
        <v>1850.5473242440232</v>
      </c>
      <c r="H31" s="98">
        <v>1623.7773399269076</v>
      </c>
      <c r="I31" s="98">
        <v>1688.908728683479</v>
      </c>
      <c r="J31" s="98">
        <v>1877.9190803573463</v>
      </c>
      <c r="K31" s="98">
        <v>1733.98845188773</v>
      </c>
      <c r="L31" s="98">
        <v>1680.6896910427679</v>
      </c>
      <c r="M31" s="98">
        <v>2068.3436146952931</v>
      </c>
      <c r="N31" s="98">
        <v>1856.179113576929</v>
      </c>
      <c r="O31" s="98">
        <v>1536.5865754077472</v>
      </c>
      <c r="P31" s="98">
        <v>1206.4424878904192</v>
      </c>
      <c r="Q31" s="98">
        <v>1932.9707464048524</v>
      </c>
      <c r="R31" s="98">
        <v>1694.841941066295</v>
      </c>
      <c r="S31" s="98">
        <v>1847.6312065712357</v>
      </c>
      <c r="T31" s="98">
        <v>1757.3953569453874</v>
      </c>
      <c r="U31" s="98">
        <v>1854.4654360597976</v>
      </c>
      <c r="V31" s="98">
        <v>1270.6287390726357</v>
      </c>
      <c r="W31" s="98">
        <v>1493.5299638147626</v>
      </c>
      <c r="X31" s="98">
        <v>1609.5351448622143</v>
      </c>
      <c r="Y31" s="98">
        <v>1560.1378325500548</v>
      </c>
      <c r="DA31" s="63" t="s">
        <v>2439</v>
      </c>
    </row>
    <row r="32" spans="1:105" ht="12" customHeight="1" x14ac:dyDescent="0.25">
      <c r="A32" s="97" t="s">
        <v>140</v>
      </c>
      <c r="B32" s="98">
        <v>1570.7346825672437</v>
      </c>
      <c r="C32" s="98">
        <v>1409.0178430246733</v>
      </c>
      <c r="D32" s="98">
        <v>1815.8479076332758</v>
      </c>
      <c r="E32" s="98">
        <v>1703.3695645838307</v>
      </c>
      <c r="F32" s="98">
        <v>1681.3717500178509</v>
      </c>
      <c r="G32" s="98">
        <v>1851.7874885360534</v>
      </c>
      <c r="H32" s="98">
        <v>1624.2733874781645</v>
      </c>
      <c r="I32" s="98">
        <v>1690.12408448715</v>
      </c>
      <c r="J32" s="98">
        <v>1880.457731266114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530.01962063817564</v>
      </c>
      <c r="C33" s="101">
        <v>463.30610713144642</v>
      </c>
      <c r="D33" s="101">
        <v>674.42878186279904</v>
      </c>
      <c r="E33" s="101">
        <v>783.08137750282992</v>
      </c>
      <c r="F33" s="101">
        <v>812.49307442644329</v>
      </c>
      <c r="G33" s="101">
        <v>782.48669391517103</v>
      </c>
      <c r="H33" s="101">
        <v>702.97202748568475</v>
      </c>
      <c r="I33" s="101">
        <v>602.6409886635879</v>
      </c>
      <c r="J33" s="101">
        <v>679.89104446759825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1040.7150619290678</v>
      </c>
      <c r="C34" s="104">
        <v>945.711735893227</v>
      </c>
      <c r="D34" s="104">
        <v>1141.4191257704767</v>
      </c>
      <c r="E34" s="104">
        <v>920.28818708100096</v>
      </c>
      <c r="F34" s="104">
        <v>868.87867559140761</v>
      </c>
      <c r="G34" s="104">
        <v>1069.3007946208825</v>
      </c>
      <c r="H34" s="104">
        <v>921.30135999247989</v>
      </c>
      <c r="I34" s="104">
        <v>1087.4830958235621</v>
      </c>
      <c r="J34" s="104">
        <v>1200.5666867985155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1522.895933118614</v>
      </c>
      <c r="C35" s="101">
        <v>1472.4172754039487</v>
      </c>
      <c r="D35" s="101">
        <v>1568.4508305014892</v>
      </c>
      <c r="E35" s="101">
        <v>1757.4979608503538</v>
      </c>
      <c r="F35" s="101">
        <v>1828.3750232261173</v>
      </c>
      <c r="G35" s="101">
        <v>1692.0245173872363</v>
      </c>
      <c r="H35" s="101">
        <v>1812.2496759898183</v>
      </c>
      <c r="I35" s="101">
        <v>1698.0607482348169</v>
      </c>
      <c r="J35" s="101">
        <v>1824.192231078727</v>
      </c>
      <c r="K35" s="101">
        <v>1817.1143691730795</v>
      </c>
      <c r="L35" s="101">
        <v>1747.6264031350538</v>
      </c>
      <c r="M35" s="101">
        <v>1786.9682009480839</v>
      </c>
      <c r="N35" s="101">
        <v>1724.251561113665</v>
      </c>
      <c r="O35" s="101">
        <v>1717.1647157972536</v>
      </c>
      <c r="P35" s="101">
        <v>1728.8764727886025</v>
      </c>
      <c r="Q35" s="101">
        <v>1718.5459366175055</v>
      </c>
      <c r="R35" s="101">
        <v>1692.4293501314157</v>
      </c>
      <c r="S35" s="101">
        <v>1697.2347534330145</v>
      </c>
      <c r="T35" s="101">
        <v>1681.623934896292</v>
      </c>
      <c r="U35" s="101">
        <v>1615.5810703752479</v>
      </c>
      <c r="V35" s="101">
        <v>1629.9294218912796</v>
      </c>
      <c r="W35" s="101">
        <v>1579.8569174862841</v>
      </c>
      <c r="X35" s="101">
        <v>1539.0571988900724</v>
      </c>
      <c r="Y35" s="101">
        <v>1542.9182312690359</v>
      </c>
      <c r="DA35" s="131" t="s">
        <v>2443</v>
      </c>
    </row>
    <row r="36" spans="1:105" ht="12" customHeight="1" x14ac:dyDescent="0.25">
      <c r="A36" s="107" t="s">
        <v>121</v>
      </c>
      <c r="B36" s="104">
        <v>1522.8959331186145</v>
      </c>
      <c r="C36" s="104">
        <v>1472.5437920543575</v>
      </c>
      <c r="D36" s="104">
        <v>1568.6128090446196</v>
      </c>
      <c r="E36" s="104">
        <v>1757.6459266884037</v>
      </c>
      <c r="F36" s="104">
        <v>1828.4710791054338</v>
      </c>
      <c r="G36" s="104">
        <v>1692.0944489320386</v>
      </c>
      <c r="H36" s="104">
        <v>1812.0447321758311</v>
      </c>
      <c r="I36" s="104">
        <v>1697.8691979436794</v>
      </c>
      <c r="J36" s="104">
        <v>1824.0668438788528</v>
      </c>
      <c r="K36" s="104">
        <v>1817.0545721240617</v>
      </c>
      <c r="L36" s="104">
        <v>1747.5372000073696</v>
      </c>
      <c r="M36" s="104">
        <v>1786.7473570343504</v>
      </c>
      <c r="N36" s="104">
        <v>1724.3601190745997</v>
      </c>
      <c r="O36" s="104">
        <v>1717.5011420436774</v>
      </c>
      <c r="P36" s="104">
        <v>1728.8689212895865</v>
      </c>
      <c r="Q36" s="104">
        <v>1718.446252406779</v>
      </c>
      <c r="R36" s="104">
        <v>1692.4002130176452</v>
      </c>
      <c r="S36" s="104">
        <v>1697.1941736208253</v>
      </c>
      <c r="T36" s="104">
        <v>1681.7048661035587</v>
      </c>
      <c r="U36" s="104">
        <v>1615.0924559132689</v>
      </c>
      <c r="V36" s="104">
        <v>1629.2254404423998</v>
      </c>
      <c r="W36" s="104">
        <v>1579.6404796737343</v>
      </c>
      <c r="X36" s="104">
        <v>1541.7213540642613</v>
      </c>
      <c r="Y36" s="104">
        <v>1546.4948060693594</v>
      </c>
      <c r="DA36" s="132" t="s">
        <v>2444</v>
      </c>
    </row>
    <row r="37" spans="1:105" ht="12" customHeight="1" x14ac:dyDescent="0.25">
      <c r="A37" s="108" t="s">
        <v>53</v>
      </c>
      <c r="B37" s="98">
        <v>513.1772380061384</v>
      </c>
      <c r="C37" s="98">
        <v>484.12048082403959</v>
      </c>
      <c r="D37" s="98">
        <v>580.48213411840038</v>
      </c>
      <c r="E37" s="98">
        <v>807.62224143964306</v>
      </c>
      <c r="F37" s="98">
        <v>883.81877966092338</v>
      </c>
      <c r="G37" s="98">
        <v>714.39839500805681</v>
      </c>
      <c r="H37" s="98">
        <v>784.63570390585551</v>
      </c>
      <c r="I37" s="98">
        <v>605.42552600204078</v>
      </c>
      <c r="J37" s="98">
        <v>660.29812466112912</v>
      </c>
      <c r="K37" s="98">
        <v>635.36216657576688</v>
      </c>
      <c r="L37" s="98">
        <v>588.71220192955741</v>
      </c>
      <c r="M37" s="98">
        <v>621.95515178936137</v>
      </c>
      <c r="N37" s="98">
        <v>585.43726694331838</v>
      </c>
      <c r="O37" s="98">
        <v>583.45172296331373</v>
      </c>
      <c r="P37" s="98">
        <v>622.60766345765569</v>
      </c>
      <c r="Q37" s="98">
        <v>611.15524700410742</v>
      </c>
      <c r="R37" s="98">
        <v>597.13471558120136</v>
      </c>
      <c r="S37" s="98">
        <v>603.137826692521</v>
      </c>
      <c r="T37" s="98">
        <v>607.18792234839225</v>
      </c>
      <c r="U37" s="98">
        <v>546.75797780843254</v>
      </c>
      <c r="V37" s="98">
        <v>636.80097541405917</v>
      </c>
      <c r="W37" s="98">
        <v>721.85928983096414</v>
      </c>
      <c r="X37" s="98">
        <v>795.28468663806166</v>
      </c>
      <c r="Y37" s="98">
        <v>917.86549518537151</v>
      </c>
      <c r="DA37" s="63" t="s">
        <v>2445</v>
      </c>
    </row>
    <row r="38" spans="1:105" ht="12" customHeight="1" x14ac:dyDescent="0.25">
      <c r="A38" s="108" t="s">
        <v>52</v>
      </c>
      <c r="B38" s="98">
        <v>1009.7186951124761</v>
      </c>
      <c r="C38" s="98">
        <v>988.42331123031806</v>
      </c>
      <c r="D38" s="98">
        <v>988.13067492621929</v>
      </c>
      <c r="E38" s="98">
        <v>950.02368524876101</v>
      </c>
      <c r="F38" s="98">
        <v>944.65229944451039</v>
      </c>
      <c r="G38" s="98">
        <v>977.69605392398205</v>
      </c>
      <c r="H38" s="98">
        <v>1027.4090282699754</v>
      </c>
      <c r="I38" s="98">
        <v>1092.4436719416383</v>
      </c>
      <c r="J38" s="98">
        <v>1163.7687192177239</v>
      </c>
      <c r="K38" s="98">
        <v>1181.6924055482946</v>
      </c>
      <c r="L38" s="98">
        <v>1158.8249980778126</v>
      </c>
      <c r="M38" s="98">
        <v>1164.792205244989</v>
      </c>
      <c r="N38" s="98">
        <v>1138.9228521312812</v>
      </c>
      <c r="O38" s="98">
        <v>1134.0494190803636</v>
      </c>
      <c r="P38" s="98">
        <v>1106.2612578319311</v>
      </c>
      <c r="Q38" s="98">
        <v>1107.2910054026715</v>
      </c>
      <c r="R38" s="98">
        <v>1095.2654974364439</v>
      </c>
      <c r="S38" s="98">
        <v>1094.0563469283043</v>
      </c>
      <c r="T38" s="98">
        <v>1074.5169437551663</v>
      </c>
      <c r="U38" s="98">
        <v>1068.3344781048363</v>
      </c>
      <c r="V38" s="98">
        <v>992.42446502834093</v>
      </c>
      <c r="W38" s="98">
        <v>857.78118984277</v>
      </c>
      <c r="X38" s="98">
        <v>746.43666742619973</v>
      </c>
      <c r="Y38" s="98">
        <v>628.62931088398784</v>
      </c>
      <c r="DA38" s="63" t="s">
        <v>2446</v>
      </c>
    </row>
    <row r="39" spans="1:105" ht="12" customHeight="1" x14ac:dyDescent="0.25">
      <c r="A39" s="121" t="s">
        <v>54</v>
      </c>
      <c r="B39" s="122">
        <v>536.54028768437706</v>
      </c>
      <c r="C39" s="122">
        <v>596.1432914022962</v>
      </c>
      <c r="D39" s="122">
        <v>597.01461733850977</v>
      </c>
      <c r="E39" s="122">
        <v>702.66973562796466</v>
      </c>
      <c r="F39" s="122">
        <v>645.59232835947523</v>
      </c>
      <c r="G39" s="122">
        <v>645.62889803981648</v>
      </c>
      <c r="H39" s="122">
        <v>601.03771496495051</v>
      </c>
      <c r="I39" s="122">
        <v>583.38382281667532</v>
      </c>
      <c r="J39" s="122">
        <v>602.96584714715254</v>
      </c>
      <c r="K39" s="122">
        <v>472.99679388647934</v>
      </c>
      <c r="L39" s="122">
        <v>431.24256024058934</v>
      </c>
      <c r="M39" s="122">
        <v>437.91423880157544</v>
      </c>
      <c r="N39" s="122">
        <v>426.84363237543334</v>
      </c>
      <c r="O39" s="122">
        <v>428.56929434558214</v>
      </c>
      <c r="P39" s="122">
        <v>439.855420052358</v>
      </c>
      <c r="Q39" s="122">
        <v>439.12891026675669</v>
      </c>
      <c r="R39" s="122">
        <v>432.40931592999635</v>
      </c>
      <c r="S39" s="122">
        <v>428.88867880217634</v>
      </c>
      <c r="T39" s="122">
        <v>420.92850917396584</v>
      </c>
      <c r="U39" s="122">
        <v>405.08365528292995</v>
      </c>
      <c r="V39" s="122">
        <v>540.50502701260132</v>
      </c>
      <c r="W39" s="122">
        <v>548.87284747828562</v>
      </c>
      <c r="X39" s="122">
        <v>428.34910261373574</v>
      </c>
      <c r="Y39" s="122">
        <v>405.75826518528282</v>
      </c>
      <c r="DA39" s="130" t="s">
        <v>2447</v>
      </c>
    </row>
    <row r="40" spans="1:105" ht="12" customHeight="1" x14ac:dyDescent="0.25">
      <c r="A40" s="97" t="s">
        <v>50</v>
      </c>
      <c r="B40" s="98">
        <v>580.21608428892216</v>
      </c>
      <c r="C40" s="98">
        <v>606.80859470754046</v>
      </c>
      <c r="D40" s="98">
        <v>773.2238731870342</v>
      </c>
      <c r="E40" s="98">
        <v>605.19054120160138</v>
      </c>
      <c r="F40" s="98">
        <v>589.85470300649001</v>
      </c>
      <c r="G40" s="98">
        <v>693.19866721556741</v>
      </c>
      <c r="H40" s="98">
        <v>601.25006702295684</v>
      </c>
      <c r="I40" s="98">
        <v>573.14489722505925</v>
      </c>
      <c r="J40" s="98">
        <v>520.02403322122996</v>
      </c>
      <c r="K40" s="98">
        <v>509.1533743939803</v>
      </c>
      <c r="L40" s="98">
        <v>455.14049970470899</v>
      </c>
      <c r="M40" s="98">
        <v>436.16558722681054</v>
      </c>
      <c r="N40" s="98">
        <v>431.0549036539212</v>
      </c>
      <c r="O40" s="98">
        <v>430.33409026917582</v>
      </c>
      <c r="P40" s="98">
        <v>441.88650181865393</v>
      </c>
      <c r="Q40" s="98">
        <v>438.07403074735942</v>
      </c>
      <c r="R40" s="98">
        <v>433.56149328449811</v>
      </c>
      <c r="S40" s="98">
        <v>427.34406555305549</v>
      </c>
      <c r="T40" s="98">
        <v>415.74641536208469</v>
      </c>
      <c r="U40" s="98">
        <v>403.18622193515682</v>
      </c>
      <c r="V40" s="98">
        <v>552.60138482533137</v>
      </c>
      <c r="W40" s="98">
        <v>551.89471810736268</v>
      </c>
      <c r="X40" s="98">
        <v>431.68325887981661</v>
      </c>
      <c r="Y40" s="98">
        <v>393.89363101991444</v>
      </c>
      <c r="DA40" s="63" t="s">
        <v>2448</v>
      </c>
    </row>
    <row r="41" spans="1:105" ht="12" customHeight="1" x14ac:dyDescent="0.25">
      <c r="A41" s="109" t="s">
        <v>120</v>
      </c>
      <c r="B41" s="33">
        <v>504.51756712078537</v>
      </c>
      <c r="C41" s="33">
        <v>588.55149914611206</v>
      </c>
      <c r="D41" s="33">
        <v>478.02154338903563</v>
      </c>
      <c r="E41" s="33">
        <v>763.93359087438114</v>
      </c>
      <c r="F41" s="33">
        <v>678.13309639352963</v>
      </c>
      <c r="G41" s="33">
        <v>618.54801455382039</v>
      </c>
      <c r="H41" s="33">
        <v>600.92304663211996</v>
      </c>
      <c r="I41" s="33">
        <v>588.93790494916686</v>
      </c>
      <c r="J41" s="33">
        <v>649.92925576134451</v>
      </c>
      <c r="K41" s="33">
        <v>449.19708494040799</v>
      </c>
      <c r="L41" s="33">
        <v>414.56445080039163</v>
      </c>
      <c r="M41" s="33">
        <v>439.17942894043392</v>
      </c>
      <c r="N41" s="33">
        <v>423.83659243018633</v>
      </c>
      <c r="O41" s="33">
        <v>427.36484970440233</v>
      </c>
      <c r="P41" s="33">
        <v>438.52908066256322</v>
      </c>
      <c r="Q41" s="33">
        <v>439.75675152793724</v>
      </c>
      <c r="R41" s="33">
        <v>431.78202095296263</v>
      </c>
      <c r="S41" s="33">
        <v>429.68720771524914</v>
      </c>
      <c r="T41" s="33">
        <v>423.47581387460167</v>
      </c>
      <c r="U41" s="33">
        <v>405.98389738223841</v>
      </c>
      <c r="V41" s="33">
        <v>534.92232552175562</v>
      </c>
      <c r="W41" s="33">
        <v>547.54858691630409</v>
      </c>
      <c r="X41" s="33">
        <v>427.09295275019662</v>
      </c>
      <c r="Y41" s="33">
        <v>409.76935597334318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9117.4536995097769</v>
      </c>
      <c r="C43" s="117">
        <f t="shared" si="14"/>
        <v>8708.609225246526</v>
      </c>
      <c r="D43" s="117">
        <f t="shared" si="14"/>
        <v>10334.154108997742</v>
      </c>
      <c r="E43" s="117">
        <f t="shared" si="14"/>
        <v>11583.999985371089</v>
      </c>
      <c r="F43" s="117">
        <f t="shared" si="14"/>
        <v>11387.920822015987</v>
      </c>
      <c r="G43" s="117">
        <f t="shared" si="14"/>
        <v>10931.477261865475</v>
      </c>
      <c r="H43" s="117">
        <f t="shared" si="14"/>
        <v>11309.628613631312</v>
      </c>
      <c r="I43" s="117">
        <f t="shared" si="14"/>
        <v>9463.4980970411107</v>
      </c>
      <c r="J43" s="117">
        <f t="shared" si="14"/>
        <v>10751.393099441399</v>
      </c>
      <c r="K43" s="117">
        <f t="shared" si="14"/>
        <v>10594.518665645823</v>
      </c>
      <c r="L43" s="117">
        <f t="shared" si="14"/>
        <v>11437.202604265134</v>
      </c>
      <c r="M43" s="117">
        <f t="shared" si="14"/>
        <v>10248.319183185433</v>
      </c>
      <c r="N43" s="117">
        <f t="shared" si="14"/>
        <v>10211.932523478077</v>
      </c>
      <c r="O43" s="117">
        <f t="shared" si="14"/>
        <v>9892.1966570576369</v>
      </c>
      <c r="P43" s="117">
        <f t="shared" si="14"/>
        <v>8883.2597607804601</v>
      </c>
      <c r="Q43" s="117">
        <f t="shared" si="14"/>
        <v>9846.1943555652742</v>
      </c>
      <c r="R43" s="117">
        <f t="shared" ref="R43:V43" si="15">R44+R47+R49+R58</f>
        <v>9776.0494146270339</v>
      </c>
      <c r="S43" s="117">
        <f t="shared" si="15"/>
        <v>9725.3218526381188</v>
      </c>
      <c r="T43" s="117">
        <f t="shared" si="15"/>
        <v>9275.0117637003004</v>
      </c>
      <c r="U43" s="117">
        <f t="shared" si="15"/>
        <v>9555.7398541557413</v>
      </c>
      <c r="V43" s="117">
        <f t="shared" si="15"/>
        <v>10733.783958128652</v>
      </c>
      <c r="W43" s="117">
        <f t="shared" ref="W43:Y43" si="16">W44+W47+W49+W58</f>
        <v>9125.2051186715089</v>
      </c>
      <c r="X43" s="117">
        <f t="shared" si="16"/>
        <v>9868.1812639023137</v>
      </c>
      <c r="Y43" s="117">
        <f t="shared" si="16"/>
        <v>9355.4300239749937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7079.2647986548473</v>
      </c>
      <c r="C44" s="122">
        <f t="shared" si="17"/>
        <v>6790.5422512389177</v>
      </c>
      <c r="D44" s="122">
        <f t="shared" si="17"/>
        <v>8088.2272336870637</v>
      </c>
      <c r="E44" s="122">
        <f t="shared" si="17"/>
        <v>9012.850064345439</v>
      </c>
      <c r="F44" s="122">
        <f t="shared" si="17"/>
        <v>8829.9588176591187</v>
      </c>
      <c r="G44" s="122">
        <f t="shared" si="17"/>
        <v>8616.4841898984305</v>
      </c>
      <c r="H44" s="122">
        <f t="shared" si="17"/>
        <v>8742.9044509964388</v>
      </c>
      <c r="I44" s="122">
        <f t="shared" si="17"/>
        <v>7253.8061592361919</v>
      </c>
      <c r="J44" s="122">
        <f t="shared" si="17"/>
        <v>8316.0957733790528</v>
      </c>
      <c r="K44" s="122">
        <f t="shared" si="17"/>
        <v>8229.1613856337754</v>
      </c>
      <c r="L44" s="122">
        <f t="shared" si="17"/>
        <v>9049.576073733002</v>
      </c>
      <c r="M44" s="122">
        <f t="shared" si="17"/>
        <v>7934.4632714031986</v>
      </c>
      <c r="N44" s="122">
        <f t="shared" si="17"/>
        <v>7812.7901273094476</v>
      </c>
      <c r="O44" s="122">
        <f t="shared" si="17"/>
        <v>7525.0598167392827</v>
      </c>
      <c r="P44" s="122">
        <f t="shared" si="17"/>
        <v>6581.3175946184747</v>
      </c>
      <c r="Q44" s="122">
        <f t="shared" si="17"/>
        <v>7353.0838782838709</v>
      </c>
      <c r="R44" s="122">
        <f t="shared" ref="R44:V44" si="18">SUM(R45:R46)</f>
        <v>7488.813245517129</v>
      </c>
      <c r="S44" s="122">
        <f t="shared" si="18"/>
        <v>7348.0747863248889</v>
      </c>
      <c r="T44" s="122">
        <f t="shared" si="18"/>
        <v>6978.1637330599115</v>
      </c>
      <c r="U44" s="122">
        <f t="shared" si="18"/>
        <v>7176.4744087512672</v>
      </c>
      <c r="V44" s="122">
        <f t="shared" si="18"/>
        <v>8242.7781095308455</v>
      </c>
      <c r="W44" s="122">
        <f t="shared" ref="W44:Y44" si="19">SUM(W45:W46)</f>
        <v>6814.8913421669668</v>
      </c>
      <c r="X44" s="122">
        <f t="shared" si="19"/>
        <v>7406.5465879126277</v>
      </c>
      <c r="Y44" s="122">
        <f t="shared" si="19"/>
        <v>7089.0585338200153</v>
      </c>
      <c r="DA44" s="130" t="s">
        <v>2451</v>
      </c>
    </row>
    <row r="45" spans="1:105" ht="12" customHeight="1" x14ac:dyDescent="0.25">
      <c r="A45" s="97" t="s">
        <v>211</v>
      </c>
      <c r="B45" s="98">
        <v>6907.6763702467279</v>
      </c>
      <c r="C45" s="98">
        <v>6630.4084115260002</v>
      </c>
      <c r="D45" s="98">
        <v>7899.9018464657411</v>
      </c>
      <c r="E45" s="98">
        <v>8804.5423510915734</v>
      </c>
      <c r="F45" s="98">
        <v>8627.8537139161617</v>
      </c>
      <c r="G45" s="98">
        <v>8426.5330505891652</v>
      </c>
      <c r="H45" s="98">
        <v>8551.6574257742977</v>
      </c>
      <c r="I45" s="98">
        <v>7100.2804807801858</v>
      </c>
      <c r="J45" s="98">
        <v>8139.9180234053129</v>
      </c>
      <c r="K45" s="98">
        <v>8056.4121986949649</v>
      </c>
      <c r="L45" s="98">
        <v>8861.801659664663</v>
      </c>
      <c r="M45" s="98">
        <v>7771.9621044879686</v>
      </c>
      <c r="N45" s="98">
        <v>7655.1384850914819</v>
      </c>
      <c r="O45" s="98">
        <v>7374.6912692029946</v>
      </c>
      <c r="P45" s="98">
        <v>6451.5542401624625</v>
      </c>
      <c r="Q45" s="98">
        <v>7208.326016208046</v>
      </c>
      <c r="R45" s="98">
        <v>7342.1568561434706</v>
      </c>
      <c r="S45" s="98">
        <v>7205.0617264644043</v>
      </c>
      <c r="T45" s="98">
        <v>6843.4147722548187</v>
      </c>
      <c r="U45" s="98">
        <v>7038.8483453538774</v>
      </c>
      <c r="V45" s="98">
        <v>8085.8056786928128</v>
      </c>
      <c r="W45" s="98">
        <v>6684.9117702961612</v>
      </c>
      <c r="X45" s="98">
        <v>7266.1940874809188</v>
      </c>
      <c r="Y45" s="98">
        <v>6955.3790389782143</v>
      </c>
      <c r="DA45" s="63" t="s">
        <v>2452</v>
      </c>
    </row>
    <row r="46" spans="1:105" ht="12" customHeight="1" x14ac:dyDescent="0.25">
      <c r="A46" s="97" t="s">
        <v>53</v>
      </c>
      <c r="B46" s="98">
        <v>171.58842840811934</v>
      </c>
      <c r="C46" s="98">
        <v>160.13383971291728</v>
      </c>
      <c r="D46" s="98">
        <v>188.32538722132227</v>
      </c>
      <c r="E46" s="98">
        <v>208.30771325386564</v>
      </c>
      <c r="F46" s="98">
        <v>202.10510374295788</v>
      </c>
      <c r="G46" s="98">
        <v>189.95113930926448</v>
      </c>
      <c r="H46" s="98">
        <v>191.24702522214145</v>
      </c>
      <c r="I46" s="98">
        <v>153.52567845600589</v>
      </c>
      <c r="J46" s="98">
        <v>176.17774997373991</v>
      </c>
      <c r="K46" s="98">
        <v>172.7491869388098</v>
      </c>
      <c r="L46" s="98">
        <v>187.77441406833819</v>
      </c>
      <c r="M46" s="98">
        <v>162.50116691522962</v>
      </c>
      <c r="N46" s="98">
        <v>157.6516422179657</v>
      </c>
      <c r="O46" s="98">
        <v>150.36854753628774</v>
      </c>
      <c r="P46" s="98">
        <v>129.76335445601262</v>
      </c>
      <c r="Q46" s="98">
        <v>144.7578620758247</v>
      </c>
      <c r="R46" s="98">
        <v>146.65638937365807</v>
      </c>
      <c r="S46" s="98">
        <v>143.01305986048493</v>
      </c>
      <c r="T46" s="98">
        <v>134.74896080509285</v>
      </c>
      <c r="U46" s="98">
        <v>137.62606339738974</v>
      </c>
      <c r="V46" s="98">
        <v>156.97243083803232</v>
      </c>
      <c r="W46" s="98">
        <v>129.97957187080584</v>
      </c>
      <c r="X46" s="98">
        <v>140.35250043170902</v>
      </c>
      <c r="Y46" s="98">
        <v>133.67949484180065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14.594027041026541</v>
      </c>
      <c r="C47" s="122">
        <f t="shared" si="20"/>
        <v>18.408386210045467</v>
      </c>
      <c r="D47" s="122">
        <f t="shared" si="20"/>
        <v>23.089909699660861</v>
      </c>
      <c r="E47" s="122">
        <f t="shared" si="20"/>
        <v>55.543895721959913</v>
      </c>
      <c r="F47" s="122">
        <f t="shared" si="20"/>
        <v>33.704484066589096</v>
      </c>
      <c r="G47" s="122">
        <f t="shared" si="20"/>
        <v>42.794224910647877</v>
      </c>
      <c r="H47" s="122">
        <f t="shared" si="20"/>
        <v>58.475306607953321</v>
      </c>
      <c r="I47" s="122">
        <f t="shared" si="20"/>
        <v>55.718364457201034</v>
      </c>
      <c r="J47" s="122">
        <f t="shared" si="20"/>
        <v>57.842823657633524</v>
      </c>
      <c r="K47" s="122">
        <f t="shared" si="20"/>
        <v>64.208060447145584</v>
      </c>
      <c r="L47" s="122">
        <f t="shared" si="20"/>
        <v>92.61902011062962</v>
      </c>
      <c r="M47" s="122">
        <f t="shared" si="20"/>
        <v>118.39649014433006</v>
      </c>
      <c r="N47" s="122">
        <f t="shared" si="20"/>
        <v>245.26331811731248</v>
      </c>
      <c r="O47" s="122">
        <f t="shared" si="20"/>
        <v>269.07457467981453</v>
      </c>
      <c r="P47" s="122">
        <f t="shared" si="20"/>
        <v>110.89089156473258</v>
      </c>
      <c r="Q47" s="122">
        <f t="shared" si="20"/>
        <v>355.25185364841548</v>
      </c>
      <c r="R47" s="122">
        <f t="shared" si="20"/>
        <v>208.86982336869528</v>
      </c>
      <c r="S47" s="122">
        <f t="shared" si="20"/>
        <v>308.97661808146051</v>
      </c>
      <c r="T47" s="122">
        <f t="shared" si="20"/>
        <v>225.60318300279019</v>
      </c>
      <c r="U47" s="122">
        <f t="shared" si="20"/>
        <v>334.30454983121325</v>
      </c>
      <c r="V47" s="122">
        <f t="shared" si="20"/>
        <v>189.52928721375341</v>
      </c>
      <c r="W47" s="122">
        <f t="shared" si="20"/>
        <v>335.25132552691247</v>
      </c>
      <c r="X47" s="122">
        <f t="shared" si="20"/>
        <v>448.19759940840754</v>
      </c>
      <c r="Y47" s="122">
        <f t="shared" si="20"/>
        <v>322.893131671378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14.594027041026541</v>
      </c>
      <c r="C48" s="98">
        <f>IF(RES_hhdet_tes!C48=0,0,RES_hhdet_tes!C48*1000*11630/RES_hhdet_num!C43)</f>
        <v>18.408386210045467</v>
      </c>
      <c r="D48" s="98">
        <f>IF(RES_hhdet_tes!D48=0,0,RES_hhdet_tes!D48*1000*11630/RES_hhdet_num!D43)</f>
        <v>23.089909699660861</v>
      </c>
      <c r="E48" s="98">
        <f>IF(RES_hhdet_tes!E48=0,0,RES_hhdet_tes!E48*1000*11630/RES_hhdet_num!E43)</f>
        <v>55.543895721959913</v>
      </c>
      <c r="F48" s="98">
        <f>IF(RES_hhdet_tes!F48=0,0,RES_hhdet_tes!F48*1000*11630/RES_hhdet_num!F43)</f>
        <v>33.704484066589096</v>
      </c>
      <c r="G48" s="98">
        <f>IF(RES_hhdet_tes!G48=0,0,RES_hhdet_tes!G48*1000*11630/RES_hhdet_num!G43)</f>
        <v>42.794224910647877</v>
      </c>
      <c r="H48" s="98">
        <f>IF(RES_hhdet_tes!H48=0,0,RES_hhdet_tes!H48*1000*11630/RES_hhdet_num!H43)</f>
        <v>58.475306607953321</v>
      </c>
      <c r="I48" s="98">
        <f>IF(RES_hhdet_tes!I48=0,0,RES_hhdet_tes!I48*1000*11630/RES_hhdet_num!I43)</f>
        <v>55.718364457201034</v>
      </c>
      <c r="J48" s="98">
        <f>IF(RES_hhdet_tes!J48=0,0,RES_hhdet_tes!J48*1000*11630/RES_hhdet_num!J43)</f>
        <v>57.842823657633524</v>
      </c>
      <c r="K48" s="98">
        <f>IF(RES_hhdet_tes!K48=0,0,RES_hhdet_tes!K48*1000*11630/RES_hhdet_num!K43)</f>
        <v>64.208060447145584</v>
      </c>
      <c r="L48" s="98">
        <f>IF(RES_hhdet_tes!L48=0,0,RES_hhdet_tes!L48*1000*11630/RES_hhdet_num!L43)</f>
        <v>92.61902011062962</v>
      </c>
      <c r="M48" s="98">
        <f>IF(RES_hhdet_tes!M48=0,0,RES_hhdet_tes!M48*1000*11630/RES_hhdet_num!M43)</f>
        <v>118.39649014433006</v>
      </c>
      <c r="N48" s="98">
        <f>IF(RES_hhdet_tes!N48=0,0,RES_hhdet_tes!N48*1000*11630/RES_hhdet_num!N43)</f>
        <v>245.26331811731248</v>
      </c>
      <c r="O48" s="98">
        <f>IF(RES_hhdet_tes!O48=0,0,RES_hhdet_tes!O48*1000*11630/RES_hhdet_num!O43)</f>
        <v>269.07457467981453</v>
      </c>
      <c r="P48" s="98">
        <f>IF(RES_hhdet_tes!P48=0,0,RES_hhdet_tes!P48*1000*11630/RES_hhdet_num!P43)</f>
        <v>110.89089156473258</v>
      </c>
      <c r="Q48" s="98">
        <f>IF(RES_hhdet_tes!Q48=0,0,RES_hhdet_tes!Q48*1000*11630/RES_hhdet_num!Q43)</f>
        <v>355.25185364841548</v>
      </c>
      <c r="R48" s="98">
        <f>IF(RES_hhdet_tes!R48=0,0,RES_hhdet_tes!R48*1000*11630/RES_hhdet_num!R43)</f>
        <v>208.86982336869528</v>
      </c>
      <c r="S48" s="98">
        <f>IF(RES_hhdet_tes!S48=0,0,RES_hhdet_tes!S48*1000*11630/RES_hhdet_num!S43)</f>
        <v>308.97661808146051</v>
      </c>
      <c r="T48" s="98">
        <f>IF(RES_hhdet_tes!T48=0,0,RES_hhdet_tes!T48*1000*11630/RES_hhdet_num!T43)</f>
        <v>225.60318300279019</v>
      </c>
      <c r="U48" s="98">
        <f>IF(RES_hhdet_tes!U48=0,0,RES_hhdet_tes!U48*1000*11630/RES_hhdet_num!U43)</f>
        <v>334.30454983121325</v>
      </c>
      <c r="V48" s="98">
        <f>IF(RES_hhdet_tes!V48=0,0,RES_hhdet_tes!V48*1000*11630/RES_hhdet_num!V43)</f>
        <v>189.52928721375341</v>
      </c>
      <c r="W48" s="98">
        <f>IF(RES_hhdet_tes!W48=0,0,RES_hhdet_tes!W48*1000*11630/RES_hhdet_num!W43)</f>
        <v>335.25132552691247</v>
      </c>
      <c r="X48" s="98">
        <f>IF(RES_hhdet_tes!X48=0,0,RES_hhdet_tes!X48*1000*11630/RES_hhdet_num!X43)</f>
        <v>448.19759940840754</v>
      </c>
      <c r="Y48" s="98">
        <f>IF(RES_hhdet_tes!Y48=0,0,RES_hhdet_tes!Y48*1000*11630/RES_hhdet_num!Y43)</f>
        <v>322.893131671378</v>
      </c>
      <c r="DA48" s="63" t="s">
        <v>2455</v>
      </c>
    </row>
    <row r="49" spans="1:105" ht="12" customHeight="1" x14ac:dyDescent="0.25">
      <c r="A49" s="121" t="s">
        <v>55</v>
      </c>
      <c r="B49" s="122">
        <v>1487.0526083359391</v>
      </c>
      <c r="C49" s="122">
        <v>1303.5014432162218</v>
      </c>
      <c r="D49" s="122">
        <v>1625.2834559941432</v>
      </c>
      <c r="E49" s="122">
        <v>1813.03998322653</v>
      </c>
      <c r="F49" s="122">
        <v>1878.723302518941</v>
      </c>
      <c r="G49" s="122">
        <v>1626.5195937132753</v>
      </c>
      <c r="H49" s="122">
        <v>1907.2111615178683</v>
      </c>
      <c r="I49" s="122">
        <v>1570.5122899605308</v>
      </c>
      <c r="J49" s="122">
        <v>1773.6739538320264</v>
      </c>
      <c r="K49" s="122">
        <v>1828.4726140540754</v>
      </c>
      <c r="L49" s="122">
        <v>1863.9273956962622</v>
      </c>
      <c r="M49" s="122">
        <v>1757.5441460017207</v>
      </c>
      <c r="N49" s="122">
        <v>1727.0162804621052</v>
      </c>
      <c r="O49" s="122">
        <v>1669.4579567550102</v>
      </c>
      <c r="P49" s="122">
        <v>1751.1395777670307</v>
      </c>
      <c r="Q49" s="122">
        <v>1698.7712669579544</v>
      </c>
      <c r="R49" s="122">
        <v>1645.9207958562854</v>
      </c>
      <c r="S49" s="122">
        <v>1639.4033459039476</v>
      </c>
      <c r="T49" s="122">
        <v>1650.3298255917782</v>
      </c>
      <c r="U49" s="122">
        <v>1639.8617851910744</v>
      </c>
      <c r="V49" s="122">
        <v>1761.0478765838109</v>
      </c>
      <c r="W49" s="122">
        <v>1426.2067645962247</v>
      </c>
      <c r="X49" s="122">
        <v>1585.0508698794106</v>
      </c>
      <c r="Y49" s="122">
        <v>1537.8655497687</v>
      </c>
      <c r="DA49" s="130" t="s">
        <v>2456</v>
      </c>
    </row>
    <row r="50" spans="1:105" ht="12" customHeight="1" x14ac:dyDescent="0.25">
      <c r="A50" s="97" t="s">
        <v>138</v>
      </c>
      <c r="B50" s="98">
        <v>1468.8807704543667</v>
      </c>
      <c r="C50" s="98">
        <v>1218.7094849098157</v>
      </c>
      <c r="D50" s="98">
        <v>1652.741686280033</v>
      </c>
      <c r="E50" s="98">
        <v>1841.4377401716897</v>
      </c>
      <c r="F50" s="98">
        <v>1904.5976425546933</v>
      </c>
      <c r="G50" s="98">
        <v>1594.320658966049</v>
      </c>
      <c r="H50" s="98">
        <v>1955.4957713919821</v>
      </c>
      <c r="I50" s="98">
        <v>1507.7154186715386</v>
      </c>
      <c r="J50" s="98">
        <v>1749.2692368473404</v>
      </c>
      <c r="K50" s="98">
        <v>1835.4742188389293</v>
      </c>
      <c r="L50" s="98">
        <v>1925.0503361665974</v>
      </c>
      <c r="M50" s="98">
        <v>1743.7468522563868</v>
      </c>
      <c r="N50" s="98">
        <v>1730.2949358486096</v>
      </c>
      <c r="O50" s="98">
        <v>1643.2337321172097</v>
      </c>
      <c r="P50" s="98">
        <v>1764.3122206511248</v>
      </c>
      <c r="Q50" s="98">
        <v>1684.9836750334193</v>
      </c>
      <c r="R50" s="98">
        <v>1611.40601353598</v>
      </c>
      <c r="S50" s="98">
        <v>1596.6311491385834</v>
      </c>
      <c r="T50" s="98">
        <v>1627.9610834100215</v>
      </c>
      <c r="U50" s="98">
        <v>1657.8549797475566</v>
      </c>
      <c r="V50" s="98">
        <v>1839.7361475763762</v>
      </c>
      <c r="W50" s="98">
        <v>1338.8142433687208</v>
      </c>
      <c r="X50" s="98">
        <v>1614.664311589821</v>
      </c>
      <c r="Y50" s="98">
        <v>1540.0179173969188</v>
      </c>
      <c r="DA50" s="63" t="s">
        <v>2457</v>
      </c>
    </row>
    <row r="51" spans="1:105" ht="12" customHeight="1" x14ac:dyDescent="0.25">
      <c r="A51" s="97" t="s">
        <v>137</v>
      </c>
      <c r="B51" s="98">
        <v>1468.8807704543665</v>
      </c>
      <c r="C51" s="98">
        <v>1218.717190665335</v>
      </c>
      <c r="D51" s="98">
        <v>1652.6767676983518</v>
      </c>
      <c r="E51" s="98">
        <v>1841.3542763218388</v>
      </c>
      <c r="F51" s="98">
        <v>1904.5178531991098</v>
      </c>
      <c r="G51" s="98">
        <v>1594.2573092232403</v>
      </c>
      <c r="H51" s="98">
        <v>1955.4185798737283</v>
      </c>
      <c r="I51" s="98">
        <v>1507.6767784671513</v>
      </c>
      <c r="J51" s="98">
        <v>1749.5766033500395</v>
      </c>
      <c r="K51" s="98">
        <v>1834.9848913549515</v>
      </c>
      <c r="L51" s="98">
        <v>1924.2377544718991</v>
      </c>
      <c r="M51" s="98">
        <v>1743.2848605528543</v>
      </c>
      <c r="N51" s="98">
        <v>1729.8166917367926</v>
      </c>
      <c r="O51" s="98">
        <v>1643.0535616249381</v>
      </c>
      <c r="P51" s="98">
        <v>1764.1350957703421</v>
      </c>
      <c r="Q51" s="98">
        <v>1684.8542978080052</v>
      </c>
      <c r="R51" s="98">
        <v>1611.5133700188285</v>
      </c>
      <c r="S51" s="98">
        <v>1597.3649240318616</v>
      </c>
      <c r="T51" s="98">
        <v>1628.1758264476609</v>
      </c>
      <c r="U51" s="98">
        <v>1657.4600761256838</v>
      </c>
      <c r="V51" s="98">
        <v>1839.3505450339503</v>
      </c>
      <c r="W51" s="98">
        <v>1339.4660206580481</v>
      </c>
      <c r="X51" s="98">
        <v>1618.8596799556703</v>
      </c>
      <c r="Y51" s="98">
        <v>1546.9433022217966</v>
      </c>
      <c r="DA51" s="63" t="s">
        <v>2458</v>
      </c>
    </row>
    <row r="52" spans="1:105" ht="12" customHeight="1" x14ac:dyDescent="0.25">
      <c r="A52" s="100" t="s">
        <v>211</v>
      </c>
      <c r="B52" s="101">
        <v>495.1684581771234</v>
      </c>
      <c r="C52" s="101">
        <v>400.28585519025177</v>
      </c>
      <c r="D52" s="101">
        <v>613.09152774177937</v>
      </c>
      <c r="E52" s="101">
        <v>846.58898676470005</v>
      </c>
      <c r="F52" s="101">
        <v>920.84283497904664</v>
      </c>
      <c r="G52" s="101">
        <v>673.4646926774127</v>
      </c>
      <c r="H52" s="101">
        <v>847.55477437183959</v>
      </c>
      <c r="I52" s="101">
        <v>538.46247889773542</v>
      </c>
      <c r="J52" s="101">
        <v>632.47635208439408</v>
      </c>
      <c r="K52" s="101">
        <v>641.66039997754547</v>
      </c>
      <c r="L52" s="101">
        <v>650.84320364724181</v>
      </c>
      <c r="M52" s="101">
        <v>606.63456474996906</v>
      </c>
      <c r="N52" s="101">
        <v>587.73423309942245</v>
      </c>
      <c r="O52" s="101">
        <v>557.76170577700873</v>
      </c>
      <c r="P52" s="101">
        <v>635.54433644172877</v>
      </c>
      <c r="Q52" s="101">
        <v>600.17176623231433</v>
      </c>
      <c r="R52" s="101">
        <v>569.76210032190488</v>
      </c>
      <c r="S52" s="101">
        <v>567.27333841915913</v>
      </c>
      <c r="T52" s="101">
        <v>587.16617047465456</v>
      </c>
      <c r="U52" s="101">
        <v>561.77994762250171</v>
      </c>
      <c r="V52" s="101">
        <v>721.27443014888127</v>
      </c>
      <c r="W52" s="101">
        <v>612.93018835747273</v>
      </c>
      <c r="X52" s="101">
        <v>835.17077076987641</v>
      </c>
      <c r="Y52" s="101">
        <v>918.25264238850218</v>
      </c>
      <c r="DA52" s="131" t="s">
        <v>2459</v>
      </c>
    </row>
    <row r="53" spans="1:105" ht="12" customHeight="1" x14ac:dyDescent="0.25">
      <c r="A53" s="103" t="s">
        <v>52</v>
      </c>
      <c r="B53" s="104">
        <v>973.71231227724331</v>
      </c>
      <c r="C53" s="104">
        <v>818.4313354750833</v>
      </c>
      <c r="D53" s="104">
        <v>1039.5852399565724</v>
      </c>
      <c r="E53" s="104">
        <v>994.76528955713843</v>
      </c>
      <c r="F53" s="104">
        <v>983.67501822006318</v>
      </c>
      <c r="G53" s="104">
        <v>920.7926165458274</v>
      </c>
      <c r="H53" s="104">
        <v>1107.8638055018887</v>
      </c>
      <c r="I53" s="104">
        <v>969.21429956941597</v>
      </c>
      <c r="J53" s="104">
        <v>1117.1002512656453</v>
      </c>
      <c r="K53" s="104">
        <v>1193.3244913774058</v>
      </c>
      <c r="L53" s="104">
        <v>1273.3945508246577</v>
      </c>
      <c r="M53" s="104">
        <v>1136.650295802885</v>
      </c>
      <c r="N53" s="104">
        <v>1142.0824586373701</v>
      </c>
      <c r="O53" s="104">
        <v>1085.2918558479294</v>
      </c>
      <c r="P53" s="104">
        <v>1128.5907593286131</v>
      </c>
      <c r="Q53" s="104">
        <v>1084.682531575691</v>
      </c>
      <c r="R53" s="104">
        <v>1041.7512696969234</v>
      </c>
      <c r="S53" s="104">
        <v>1030.0915856127026</v>
      </c>
      <c r="T53" s="104">
        <v>1041.0096559730064</v>
      </c>
      <c r="U53" s="104">
        <v>1095.680128503182</v>
      </c>
      <c r="V53" s="104">
        <v>1118.076114885069</v>
      </c>
      <c r="W53" s="104">
        <v>726.53583230057563</v>
      </c>
      <c r="X53" s="104">
        <v>783.68890918579427</v>
      </c>
      <c r="Y53" s="104">
        <v>628.6906598332946</v>
      </c>
      <c r="DA53" s="132" t="s">
        <v>2460</v>
      </c>
    </row>
    <row r="54" spans="1:105" ht="12" customHeight="1" x14ac:dyDescent="0.25">
      <c r="A54" s="106" t="s">
        <v>122</v>
      </c>
      <c r="B54" s="101">
        <v>1522.895933118614</v>
      </c>
      <c r="C54" s="101">
        <v>1472.3627688057495</v>
      </c>
      <c r="D54" s="101">
        <v>1568.3001414287019</v>
      </c>
      <c r="E54" s="101">
        <v>1756.869850619519</v>
      </c>
      <c r="F54" s="101">
        <v>1827.2441410267118</v>
      </c>
      <c r="G54" s="101">
        <v>1690.8639214946722</v>
      </c>
      <c r="H54" s="101">
        <v>1810.5123309191306</v>
      </c>
      <c r="I54" s="101">
        <v>1696.6974064813721</v>
      </c>
      <c r="J54" s="101">
        <v>1822.8479349542486</v>
      </c>
      <c r="K54" s="101">
        <v>1814.7453254232605</v>
      </c>
      <c r="L54" s="101">
        <v>1743.8682975633471</v>
      </c>
      <c r="M54" s="101">
        <v>1783.6376705274633</v>
      </c>
      <c r="N54" s="101">
        <v>1721.1205793314507</v>
      </c>
      <c r="O54" s="101">
        <v>1715.4193577994993</v>
      </c>
      <c r="P54" s="101">
        <v>1728.4351102688954</v>
      </c>
      <c r="Q54" s="101">
        <v>1721.8414752520707</v>
      </c>
      <c r="R54" s="101">
        <v>1699.963316021189</v>
      </c>
      <c r="S54" s="101">
        <v>1703.4063117803253</v>
      </c>
      <c r="T54" s="101">
        <v>1684.2415173153931</v>
      </c>
      <c r="U54" s="101">
        <v>1612.0788514028559</v>
      </c>
      <c r="V54" s="101">
        <v>1626.4628298558812</v>
      </c>
      <c r="W54" s="101">
        <v>1571.9496306121091</v>
      </c>
      <c r="X54" s="101">
        <v>1532.6139557813192</v>
      </c>
      <c r="Y54" s="101">
        <v>1532.5467233874672</v>
      </c>
      <c r="DA54" s="131" t="s">
        <v>2461</v>
      </c>
    </row>
    <row r="55" spans="1:105" ht="12" customHeight="1" x14ac:dyDescent="0.25">
      <c r="A55" s="107" t="s">
        <v>121</v>
      </c>
      <c r="B55" s="104">
        <v>1522.8959331186149</v>
      </c>
      <c r="C55" s="104">
        <v>1472.4771686705189</v>
      </c>
      <c r="D55" s="104">
        <v>1568.4373803693716</v>
      </c>
      <c r="E55" s="104">
        <v>1756.9519994956518</v>
      </c>
      <c r="F55" s="104">
        <v>1827.3009409528631</v>
      </c>
      <c r="G55" s="104">
        <v>1690.9139049342111</v>
      </c>
      <c r="H55" s="104">
        <v>1810.3533976195495</v>
      </c>
      <c r="I55" s="104">
        <v>1696.6042073868875</v>
      </c>
      <c r="J55" s="104">
        <v>1822.7893200197095</v>
      </c>
      <c r="K55" s="104">
        <v>1813.6322216153881</v>
      </c>
      <c r="L55" s="104">
        <v>1742.8479838112924</v>
      </c>
      <c r="M55" s="104">
        <v>1782.9774731117368</v>
      </c>
      <c r="N55" s="104">
        <v>1721.0152857832061</v>
      </c>
      <c r="O55" s="104">
        <v>1715.4207165180092</v>
      </c>
      <c r="P55" s="104">
        <v>1728.2007191690429</v>
      </c>
      <c r="Q55" s="104">
        <v>1720.789053392604</v>
      </c>
      <c r="R55" s="104">
        <v>1699.0494521935157</v>
      </c>
      <c r="S55" s="104">
        <v>1702.5517126361806</v>
      </c>
      <c r="T55" s="104">
        <v>1683.5684934815706</v>
      </c>
      <c r="U55" s="104">
        <v>1611.9687356394916</v>
      </c>
      <c r="V55" s="104">
        <v>1626.0817483821434</v>
      </c>
      <c r="W55" s="104">
        <v>1571.9774521620502</v>
      </c>
      <c r="X55" s="104">
        <v>1534.8466492594566</v>
      </c>
      <c r="Y55" s="104">
        <v>1536.6419770612033</v>
      </c>
      <c r="DA55" s="132" t="s">
        <v>2462</v>
      </c>
    </row>
    <row r="56" spans="1:105" ht="12" customHeight="1" x14ac:dyDescent="0.25">
      <c r="A56" s="108" t="s">
        <v>53</v>
      </c>
      <c r="B56" s="98">
        <v>513.1772380061384</v>
      </c>
      <c r="C56" s="98">
        <v>484.09857740439793</v>
      </c>
      <c r="D56" s="98">
        <v>580.41721483991023</v>
      </c>
      <c r="E56" s="98">
        <v>807.30338823587954</v>
      </c>
      <c r="F56" s="98">
        <v>883.25317592463387</v>
      </c>
      <c r="G56" s="98">
        <v>713.89997204010911</v>
      </c>
      <c r="H56" s="98">
        <v>783.90333706272884</v>
      </c>
      <c r="I56" s="98">
        <v>604.97445617041831</v>
      </c>
      <c r="J56" s="98">
        <v>659.83567088031941</v>
      </c>
      <c r="K56" s="98">
        <v>634.16548703331966</v>
      </c>
      <c r="L56" s="98">
        <v>587.13249375962221</v>
      </c>
      <c r="M56" s="98">
        <v>620.64287967764631</v>
      </c>
      <c r="N56" s="98">
        <v>584.3016630524412</v>
      </c>
      <c r="O56" s="98">
        <v>582.74498232266251</v>
      </c>
      <c r="P56" s="98">
        <v>622.36702765475161</v>
      </c>
      <c r="Q56" s="98">
        <v>611.98845031969995</v>
      </c>
      <c r="R56" s="98">
        <v>599.48078686716246</v>
      </c>
      <c r="S56" s="98">
        <v>605.04175406180218</v>
      </c>
      <c r="T56" s="98">
        <v>607.86079430023881</v>
      </c>
      <c r="U56" s="98">
        <v>545.70050337477028</v>
      </c>
      <c r="V56" s="98">
        <v>635.57222823108509</v>
      </c>
      <c r="W56" s="98">
        <v>718.35746288444307</v>
      </c>
      <c r="X56" s="98">
        <v>791.73842489497463</v>
      </c>
      <c r="Y56" s="98">
        <v>912.01770847373382</v>
      </c>
      <c r="DA56" s="63" t="s">
        <v>2463</v>
      </c>
    </row>
    <row r="57" spans="1:105" ht="12" customHeight="1" x14ac:dyDescent="0.25">
      <c r="A57" s="108" t="s">
        <v>52</v>
      </c>
      <c r="B57" s="98">
        <v>1009.7186951124763</v>
      </c>
      <c r="C57" s="98">
        <v>988.37859126612079</v>
      </c>
      <c r="D57" s="98">
        <v>988.02016552946145</v>
      </c>
      <c r="E57" s="98">
        <v>949.64861125977211</v>
      </c>
      <c r="F57" s="98">
        <v>944.04776502822972</v>
      </c>
      <c r="G57" s="98">
        <v>977.01393289410214</v>
      </c>
      <c r="H57" s="98">
        <v>1026.4500605568207</v>
      </c>
      <c r="I57" s="98">
        <v>1091.629751216469</v>
      </c>
      <c r="J57" s="98">
        <v>1162.9536491393901</v>
      </c>
      <c r="K57" s="98">
        <v>1179.4667345820687</v>
      </c>
      <c r="L57" s="98">
        <v>1155.7154900516705</v>
      </c>
      <c r="M57" s="98">
        <v>1162.3345934340905</v>
      </c>
      <c r="N57" s="98">
        <v>1136.7136227307647</v>
      </c>
      <c r="O57" s="98">
        <v>1132.6757341953466</v>
      </c>
      <c r="P57" s="98">
        <v>1105.8336915142916</v>
      </c>
      <c r="Q57" s="98">
        <v>1108.8006030729041</v>
      </c>
      <c r="R57" s="98">
        <v>1099.5686653263531</v>
      </c>
      <c r="S57" s="98">
        <v>1097.5099585743785</v>
      </c>
      <c r="T57" s="98">
        <v>1075.7076991813319</v>
      </c>
      <c r="U57" s="98">
        <v>1066.2682322647213</v>
      </c>
      <c r="V57" s="98">
        <v>990.50952015105838</v>
      </c>
      <c r="W57" s="98">
        <v>853.61998927760726</v>
      </c>
      <c r="X57" s="98">
        <v>743.10822436448177</v>
      </c>
      <c r="Y57" s="98">
        <v>624.62426858746971</v>
      </c>
      <c r="DA57" s="63" t="s">
        <v>2464</v>
      </c>
    </row>
    <row r="58" spans="1:105" ht="12" customHeight="1" x14ac:dyDescent="0.25">
      <c r="A58" s="121" t="s">
        <v>54</v>
      </c>
      <c r="B58" s="122">
        <v>536.54226547796452</v>
      </c>
      <c r="C58" s="122">
        <v>596.15714458134187</v>
      </c>
      <c r="D58" s="122">
        <v>597.55350961687282</v>
      </c>
      <c r="E58" s="122">
        <v>702.56604207715952</v>
      </c>
      <c r="F58" s="122">
        <v>645.53421777133701</v>
      </c>
      <c r="G58" s="122">
        <v>645.67925334312179</v>
      </c>
      <c r="H58" s="122">
        <v>601.03769450905281</v>
      </c>
      <c r="I58" s="122">
        <v>583.4612833871862</v>
      </c>
      <c r="J58" s="122">
        <v>603.78054857268535</v>
      </c>
      <c r="K58" s="122">
        <v>472.67660551082696</v>
      </c>
      <c r="L58" s="122">
        <v>431.08011472524055</v>
      </c>
      <c r="M58" s="122">
        <v>437.9152756361828</v>
      </c>
      <c r="N58" s="122">
        <v>426.86279758921251</v>
      </c>
      <c r="O58" s="122">
        <v>428.60430888352829</v>
      </c>
      <c r="P58" s="122">
        <v>439.91169683022321</v>
      </c>
      <c r="Q58" s="122">
        <v>439.08735667503277</v>
      </c>
      <c r="R58" s="122">
        <v>432.4455498849245</v>
      </c>
      <c r="S58" s="122">
        <v>428.86710232782252</v>
      </c>
      <c r="T58" s="122">
        <v>420.91502204581934</v>
      </c>
      <c r="U58" s="122">
        <v>405.09911038218644</v>
      </c>
      <c r="V58" s="122">
        <v>540.42868480024083</v>
      </c>
      <c r="W58" s="122">
        <v>548.85568638140523</v>
      </c>
      <c r="X58" s="122">
        <v>428.38620670186759</v>
      </c>
      <c r="Y58" s="122">
        <v>405.61280871490163</v>
      </c>
      <c r="DA58" s="130" t="s">
        <v>2465</v>
      </c>
    </row>
    <row r="59" spans="1:105" ht="12" customHeight="1" x14ac:dyDescent="0.25">
      <c r="A59" s="97" t="s">
        <v>50</v>
      </c>
      <c r="B59" s="98">
        <v>580.21608428892216</v>
      </c>
      <c r="C59" s="98">
        <v>606.80859470754035</v>
      </c>
      <c r="D59" s="98">
        <v>773.22387318703386</v>
      </c>
      <c r="E59" s="98">
        <v>605.19054120160149</v>
      </c>
      <c r="F59" s="98">
        <v>589.85470300649035</v>
      </c>
      <c r="G59" s="98">
        <v>693.1986672155673</v>
      </c>
      <c r="H59" s="98">
        <v>601.25006702295707</v>
      </c>
      <c r="I59" s="98">
        <v>573.14489722505891</v>
      </c>
      <c r="J59" s="98">
        <v>520.02403322123007</v>
      </c>
      <c r="K59" s="98">
        <v>509.15337439398041</v>
      </c>
      <c r="L59" s="98">
        <v>455.14049970470836</v>
      </c>
      <c r="M59" s="98">
        <v>436.1655872268106</v>
      </c>
      <c r="N59" s="98">
        <v>431.05490365392171</v>
      </c>
      <c r="O59" s="98">
        <v>430.33409026917502</v>
      </c>
      <c r="P59" s="98">
        <v>441.88650181865449</v>
      </c>
      <c r="Q59" s="98">
        <v>438.07403074735868</v>
      </c>
      <c r="R59" s="98">
        <v>433.56149328449851</v>
      </c>
      <c r="S59" s="98">
        <v>427.34406555305344</v>
      </c>
      <c r="T59" s="98">
        <v>415.746415362086</v>
      </c>
      <c r="U59" s="98">
        <v>403.18622193515608</v>
      </c>
      <c r="V59" s="98">
        <v>552.60138482533216</v>
      </c>
      <c r="W59" s="98">
        <v>551.89471810736268</v>
      </c>
      <c r="X59" s="98">
        <v>431.68325887981825</v>
      </c>
      <c r="Y59" s="98">
        <v>393.89363101991455</v>
      </c>
      <c r="DA59" s="63" t="s">
        <v>2466</v>
      </c>
    </row>
    <row r="60" spans="1:105" ht="12" customHeight="1" x14ac:dyDescent="0.25">
      <c r="A60" s="109" t="s">
        <v>120</v>
      </c>
      <c r="B60" s="33">
        <v>504.51756712078543</v>
      </c>
      <c r="C60" s="33">
        <v>588.55149914611195</v>
      </c>
      <c r="D60" s="33">
        <v>478.02154338903557</v>
      </c>
      <c r="E60" s="33">
        <v>763.93359087438137</v>
      </c>
      <c r="F60" s="33">
        <v>678.13309639352985</v>
      </c>
      <c r="G60" s="33">
        <v>618.54801455382051</v>
      </c>
      <c r="H60" s="33">
        <v>600.92304663211985</v>
      </c>
      <c r="I60" s="33">
        <v>588.93790494916709</v>
      </c>
      <c r="J60" s="33">
        <v>649.92925576134417</v>
      </c>
      <c r="K60" s="33">
        <v>449.19708494040833</v>
      </c>
      <c r="L60" s="33">
        <v>414.56445080039168</v>
      </c>
      <c r="M60" s="33">
        <v>439.17942894043421</v>
      </c>
      <c r="N60" s="33">
        <v>423.83659243018514</v>
      </c>
      <c r="O60" s="33">
        <v>427.3648497044008</v>
      </c>
      <c r="P60" s="33">
        <v>438.52908066256197</v>
      </c>
      <c r="Q60" s="33">
        <v>439.75675152793707</v>
      </c>
      <c r="R60" s="33">
        <v>431.78202095295899</v>
      </c>
      <c r="S60" s="33">
        <v>429.68720771524949</v>
      </c>
      <c r="T60" s="33">
        <v>423.47581387460349</v>
      </c>
      <c r="U60" s="33">
        <v>405.98389738223892</v>
      </c>
      <c r="V60" s="33">
        <v>534.92232552175801</v>
      </c>
      <c r="W60" s="33">
        <v>547.54858691630193</v>
      </c>
      <c r="X60" s="33">
        <v>427.09295275019622</v>
      </c>
      <c r="Y60" s="33">
        <v>409.76935597334153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9553.5625760859402</v>
      </c>
      <c r="C62" s="117">
        <f t="shared" si="21"/>
        <v>9841.8544874809068</v>
      </c>
      <c r="D62" s="117">
        <f t="shared" si="21"/>
        <v>9714.2964982603808</v>
      </c>
      <c r="E62" s="117">
        <f t="shared" si="21"/>
        <v>11178.028903607616</v>
      </c>
      <c r="F62" s="117">
        <f t="shared" si="21"/>
        <v>11664.031555009447</v>
      </c>
      <c r="G62" s="117">
        <f t="shared" si="21"/>
        <v>11484.18809058869</v>
      </c>
      <c r="H62" s="117">
        <f t="shared" si="21"/>
        <v>10778.910280915028</v>
      </c>
      <c r="I62" s="117">
        <f t="shared" si="21"/>
        <v>9748.2954530423722</v>
      </c>
      <c r="J62" s="117">
        <f t="shared" si="21"/>
        <v>10978.987909067249</v>
      </c>
      <c r="K62" s="117">
        <f t="shared" si="21"/>
        <v>10695.237604382299</v>
      </c>
      <c r="L62" s="117">
        <f t="shared" si="21"/>
        <v>10820.338982611442</v>
      </c>
      <c r="M62" s="117">
        <f t="shared" si="21"/>
        <v>10388.303117347301</v>
      </c>
      <c r="N62" s="117">
        <f t="shared" si="21"/>
        <v>10673.154156007808</v>
      </c>
      <c r="O62" s="117">
        <f t="shared" si="21"/>
        <v>10563.275592553307</v>
      </c>
      <c r="P62" s="117">
        <f t="shared" si="21"/>
        <v>8222.9600806095023</v>
      </c>
      <c r="Q62" s="117">
        <f t="shared" si="21"/>
        <v>9660.4830005594249</v>
      </c>
      <c r="R62" s="117">
        <f t="shared" ref="R62:V62" si="22">R63+R66+R68+R77</f>
        <v>10214.395216522045</v>
      </c>
      <c r="S62" s="117">
        <f t="shared" si="22"/>
        <v>10480.483805043714</v>
      </c>
      <c r="T62" s="117">
        <f t="shared" si="22"/>
        <v>9710.9374389560053</v>
      </c>
      <c r="U62" s="117">
        <f t="shared" si="22"/>
        <v>9547.1171853364503</v>
      </c>
      <c r="V62" s="117">
        <f t="shared" si="22"/>
        <v>9506.3938352649184</v>
      </c>
      <c r="W62" s="117">
        <f t="shared" ref="W62:Y62" si="23">W63+W66+W68+W77</f>
        <v>10594.984556552427</v>
      </c>
      <c r="X62" s="117">
        <f t="shared" si="23"/>
        <v>9885.9949104139905</v>
      </c>
      <c r="Y62" s="117">
        <f t="shared" si="23"/>
        <v>8861.463860686812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7433.3633146010989</v>
      </c>
      <c r="C63" s="122">
        <f t="shared" si="24"/>
        <v>7815.3565636687263</v>
      </c>
      <c r="D63" s="122">
        <f t="shared" si="24"/>
        <v>7541.3470071567162</v>
      </c>
      <c r="E63" s="122">
        <f t="shared" si="24"/>
        <v>8638.6409639339818</v>
      </c>
      <c r="F63" s="122">
        <f t="shared" si="24"/>
        <v>8996.0771502355947</v>
      </c>
      <c r="G63" s="122">
        <f t="shared" si="24"/>
        <v>9096.8366237977716</v>
      </c>
      <c r="H63" s="122">
        <f t="shared" si="24"/>
        <v>8241.1531982744254</v>
      </c>
      <c r="I63" s="122">
        <f t="shared" si="24"/>
        <v>7536.365150489125</v>
      </c>
      <c r="J63" s="122">
        <f t="shared" si="24"/>
        <v>8484.3835641018431</v>
      </c>
      <c r="K63" s="122">
        <f t="shared" si="24"/>
        <v>8264.6871884127795</v>
      </c>
      <c r="L63" s="122">
        <f t="shared" si="24"/>
        <v>8462.3419582831648</v>
      </c>
      <c r="M63" s="122">
        <f t="shared" si="24"/>
        <v>8014.8440933083048</v>
      </c>
      <c r="N63" s="122">
        <f t="shared" si="24"/>
        <v>8127.4020964408755</v>
      </c>
      <c r="O63" s="122">
        <f t="shared" si="24"/>
        <v>8057.8351996314923</v>
      </c>
      <c r="P63" s="122">
        <f t="shared" si="24"/>
        <v>6079.3309801778514</v>
      </c>
      <c r="Q63" s="122">
        <f t="shared" si="24"/>
        <v>7220.3429503730513</v>
      </c>
      <c r="R63" s="122">
        <f t="shared" ref="R63:V63" si="25">SUM(R64:R65)</f>
        <v>7844.4321731217215</v>
      </c>
      <c r="S63" s="122">
        <f t="shared" si="25"/>
        <v>7898.3016876455922</v>
      </c>
      <c r="T63" s="122">
        <f t="shared" si="25"/>
        <v>7266.0044346685245</v>
      </c>
      <c r="U63" s="122">
        <f t="shared" si="25"/>
        <v>7035.0910330592733</v>
      </c>
      <c r="V63" s="122">
        <f t="shared" si="25"/>
        <v>7095.0473216072132</v>
      </c>
      <c r="W63" s="122">
        <f t="shared" ref="W63:Y63" si="26">SUM(W64:W65)</f>
        <v>8038.8840854200416</v>
      </c>
      <c r="X63" s="122">
        <f t="shared" si="26"/>
        <v>7318.8505310179025</v>
      </c>
      <c r="Y63" s="122">
        <f t="shared" si="26"/>
        <v>6679.6901464159146</v>
      </c>
      <c r="DA63" s="130" t="s">
        <v>2469</v>
      </c>
    </row>
    <row r="64" spans="1:105" ht="12" customHeight="1" x14ac:dyDescent="0.25">
      <c r="A64" s="97" t="s">
        <v>212</v>
      </c>
      <c r="B64" s="98">
        <v>7253.1921859294707</v>
      </c>
      <c r="C64" s="98">
        <v>7631.0556626563675</v>
      </c>
      <c r="D64" s="98">
        <v>7365.7551185685752</v>
      </c>
      <c r="E64" s="98">
        <v>8438.9820844484566</v>
      </c>
      <c r="F64" s="98">
        <v>8790.1698359124657</v>
      </c>
      <c r="G64" s="98">
        <v>8896.2960735317592</v>
      </c>
      <c r="H64" s="98">
        <v>8060.8817515939927</v>
      </c>
      <c r="I64" s="98">
        <v>7376.8591549576877</v>
      </c>
      <c r="J64" s="98">
        <v>8304.6406117632505</v>
      </c>
      <c r="K64" s="98">
        <v>8091.1922324632742</v>
      </c>
      <c r="L64" s="98">
        <v>8286.7523737638694</v>
      </c>
      <c r="M64" s="98">
        <v>7850.6966931306106</v>
      </c>
      <c r="N64" s="98">
        <v>7963.4020060006005</v>
      </c>
      <c r="O64" s="98">
        <v>7896.8205359925278</v>
      </c>
      <c r="P64" s="98">
        <v>5959.4652588394229</v>
      </c>
      <c r="Q64" s="98">
        <v>7078.1983174201905</v>
      </c>
      <c r="R64" s="98">
        <v>7690.8115577478166</v>
      </c>
      <c r="S64" s="98">
        <v>7744.5797502813193</v>
      </c>
      <c r="T64" s="98">
        <v>7125.6972443774403</v>
      </c>
      <c r="U64" s="98">
        <v>6900.176334089324</v>
      </c>
      <c r="V64" s="98">
        <v>6959.9318532318375</v>
      </c>
      <c r="W64" s="98">
        <v>7885.5594527473686</v>
      </c>
      <c r="X64" s="98">
        <v>7180.1598524240881</v>
      </c>
      <c r="Y64" s="98">
        <v>6553.7301758200074</v>
      </c>
      <c r="DA64" s="63" t="s">
        <v>2470</v>
      </c>
    </row>
    <row r="65" spans="1:105" ht="12" customHeight="1" x14ac:dyDescent="0.25">
      <c r="A65" s="97" t="s">
        <v>53</v>
      </c>
      <c r="B65" s="98">
        <v>180.17112867162822</v>
      </c>
      <c r="C65" s="98">
        <v>184.30090101235879</v>
      </c>
      <c r="D65" s="98">
        <v>175.59188858814122</v>
      </c>
      <c r="E65" s="98">
        <v>199.65887948552552</v>
      </c>
      <c r="F65" s="98">
        <v>205.90731432312867</v>
      </c>
      <c r="G65" s="98">
        <v>200.54055026601273</v>
      </c>
      <c r="H65" s="98">
        <v>180.27144668043249</v>
      </c>
      <c r="I65" s="98">
        <v>159.50599553143755</v>
      </c>
      <c r="J65" s="98">
        <v>179.74295233859269</v>
      </c>
      <c r="K65" s="98">
        <v>173.49495594950571</v>
      </c>
      <c r="L65" s="98">
        <v>175.58958451929541</v>
      </c>
      <c r="M65" s="98">
        <v>164.14740017769378</v>
      </c>
      <c r="N65" s="98">
        <v>164.00009044027547</v>
      </c>
      <c r="O65" s="98">
        <v>161.01466363896409</v>
      </c>
      <c r="P65" s="98">
        <v>119.86572133842898</v>
      </c>
      <c r="Q65" s="98">
        <v>142.14463295286043</v>
      </c>
      <c r="R65" s="98">
        <v>153.62061537390454</v>
      </c>
      <c r="S65" s="98">
        <v>153.72193736427292</v>
      </c>
      <c r="T65" s="98">
        <v>140.30719029108417</v>
      </c>
      <c r="U65" s="98">
        <v>134.91469896994974</v>
      </c>
      <c r="V65" s="98">
        <v>135.11546837537568</v>
      </c>
      <c r="W65" s="98">
        <v>153.32463267267337</v>
      </c>
      <c r="X65" s="98">
        <v>138.69067859381445</v>
      </c>
      <c r="Y65" s="98">
        <v>125.95997059590685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14.584069131234484</v>
      </c>
      <c r="C66" s="122">
        <f t="shared" si="27"/>
        <v>18.94016704282102</v>
      </c>
      <c r="D66" s="122">
        <f t="shared" si="27"/>
        <v>26.04020523026827</v>
      </c>
      <c r="E66" s="122">
        <f t="shared" si="27"/>
        <v>68.540131649919914</v>
      </c>
      <c r="F66" s="122">
        <f t="shared" si="27"/>
        <v>44.973716329392623</v>
      </c>
      <c r="G66" s="122">
        <f t="shared" si="27"/>
        <v>60.645878673927307</v>
      </c>
      <c r="H66" s="122">
        <f t="shared" si="27"/>
        <v>90.134933913135711</v>
      </c>
      <c r="I66" s="122">
        <f t="shared" si="27"/>
        <v>95.156028326157625</v>
      </c>
      <c r="J66" s="122">
        <f t="shared" si="27"/>
        <v>104.34750878190268</v>
      </c>
      <c r="K66" s="122">
        <f t="shared" si="27"/>
        <v>114.61391246422723</v>
      </c>
      <c r="L66" s="122">
        <f t="shared" si="27"/>
        <v>145.59245031201769</v>
      </c>
      <c r="M66" s="122">
        <f t="shared" si="27"/>
        <v>160.14132192135713</v>
      </c>
      <c r="N66" s="122">
        <f t="shared" si="27"/>
        <v>289.35459354548919</v>
      </c>
      <c r="O66" s="122">
        <f t="shared" si="27"/>
        <v>295.08584649047663</v>
      </c>
      <c r="P66" s="122">
        <f t="shared" si="27"/>
        <v>113.17191061083867</v>
      </c>
      <c r="Q66" s="122">
        <f t="shared" si="27"/>
        <v>343.22935796938327</v>
      </c>
      <c r="R66" s="122">
        <f t="shared" si="27"/>
        <v>223.01221540388156</v>
      </c>
      <c r="S66" s="122">
        <f t="shared" si="27"/>
        <v>411.55715368334302</v>
      </c>
      <c r="T66" s="122">
        <f t="shared" si="27"/>
        <v>335.54248468499003</v>
      </c>
      <c r="U66" s="122">
        <f t="shared" si="27"/>
        <v>476.14042212443314</v>
      </c>
      <c r="V66" s="122">
        <f t="shared" si="27"/>
        <v>244.1254405799514</v>
      </c>
      <c r="W66" s="122">
        <f t="shared" si="27"/>
        <v>422.78038302897221</v>
      </c>
      <c r="X66" s="122">
        <f t="shared" si="27"/>
        <v>518.43611536553044</v>
      </c>
      <c r="Y66" s="122">
        <f t="shared" si="27"/>
        <v>356.91754367752549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14.584069131234484</v>
      </c>
      <c r="C67" s="98">
        <f>IF(RES_hhdet_tes!C67=0,0,RES_hhdet_tes!C67*1000*11630/RES_hhdet_num!C62)</f>
        <v>18.94016704282102</v>
      </c>
      <c r="D67" s="98">
        <f>IF(RES_hhdet_tes!D67=0,0,RES_hhdet_tes!D67*1000*11630/RES_hhdet_num!D62)</f>
        <v>26.04020523026827</v>
      </c>
      <c r="E67" s="98">
        <f>IF(RES_hhdet_tes!E67=0,0,RES_hhdet_tes!E67*1000*11630/RES_hhdet_num!E62)</f>
        <v>68.540131649919914</v>
      </c>
      <c r="F67" s="98">
        <f>IF(RES_hhdet_tes!F67=0,0,RES_hhdet_tes!F67*1000*11630/RES_hhdet_num!F62)</f>
        <v>44.973716329392623</v>
      </c>
      <c r="G67" s="98">
        <f>IF(RES_hhdet_tes!G67=0,0,RES_hhdet_tes!G67*1000*11630/RES_hhdet_num!G62)</f>
        <v>60.645878673927307</v>
      </c>
      <c r="H67" s="98">
        <f>IF(RES_hhdet_tes!H67=0,0,RES_hhdet_tes!H67*1000*11630/RES_hhdet_num!H62)</f>
        <v>90.134933913135711</v>
      </c>
      <c r="I67" s="98">
        <f>IF(RES_hhdet_tes!I67=0,0,RES_hhdet_tes!I67*1000*11630/RES_hhdet_num!I62)</f>
        <v>95.156028326157625</v>
      </c>
      <c r="J67" s="98">
        <f>IF(RES_hhdet_tes!J67=0,0,RES_hhdet_tes!J67*1000*11630/RES_hhdet_num!J62)</f>
        <v>104.34750878190268</v>
      </c>
      <c r="K67" s="98">
        <f>IF(RES_hhdet_tes!K67=0,0,RES_hhdet_tes!K67*1000*11630/RES_hhdet_num!K62)</f>
        <v>114.61391246422723</v>
      </c>
      <c r="L67" s="98">
        <f>IF(RES_hhdet_tes!L67=0,0,RES_hhdet_tes!L67*1000*11630/RES_hhdet_num!L62)</f>
        <v>145.59245031201769</v>
      </c>
      <c r="M67" s="98">
        <f>IF(RES_hhdet_tes!M67=0,0,RES_hhdet_tes!M67*1000*11630/RES_hhdet_num!M62)</f>
        <v>160.14132192135713</v>
      </c>
      <c r="N67" s="98">
        <f>IF(RES_hhdet_tes!N67=0,0,RES_hhdet_tes!N67*1000*11630/RES_hhdet_num!N62)</f>
        <v>289.35459354548919</v>
      </c>
      <c r="O67" s="98">
        <f>IF(RES_hhdet_tes!O67=0,0,RES_hhdet_tes!O67*1000*11630/RES_hhdet_num!O62)</f>
        <v>295.08584649047663</v>
      </c>
      <c r="P67" s="98">
        <f>IF(RES_hhdet_tes!P67=0,0,RES_hhdet_tes!P67*1000*11630/RES_hhdet_num!P62)</f>
        <v>113.17191061083867</v>
      </c>
      <c r="Q67" s="98">
        <f>IF(RES_hhdet_tes!Q67=0,0,RES_hhdet_tes!Q67*1000*11630/RES_hhdet_num!Q62)</f>
        <v>343.22935796938327</v>
      </c>
      <c r="R67" s="98">
        <f>IF(RES_hhdet_tes!R67=0,0,RES_hhdet_tes!R67*1000*11630/RES_hhdet_num!R62)</f>
        <v>223.01221540388156</v>
      </c>
      <c r="S67" s="98">
        <f>IF(RES_hhdet_tes!S67=0,0,RES_hhdet_tes!S67*1000*11630/RES_hhdet_num!S62)</f>
        <v>411.55715368334302</v>
      </c>
      <c r="T67" s="98">
        <f>IF(RES_hhdet_tes!T67=0,0,RES_hhdet_tes!T67*1000*11630/RES_hhdet_num!T62)</f>
        <v>335.54248468499003</v>
      </c>
      <c r="U67" s="98">
        <f>IF(RES_hhdet_tes!U67=0,0,RES_hhdet_tes!U67*1000*11630/RES_hhdet_num!U62)</f>
        <v>476.14042212443314</v>
      </c>
      <c r="V67" s="98">
        <f>IF(RES_hhdet_tes!V67=0,0,RES_hhdet_tes!V67*1000*11630/RES_hhdet_num!V62)</f>
        <v>244.1254405799514</v>
      </c>
      <c r="W67" s="98">
        <f>IF(RES_hhdet_tes!W67=0,0,RES_hhdet_tes!W67*1000*11630/RES_hhdet_num!W62)</f>
        <v>422.78038302897221</v>
      </c>
      <c r="X67" s="98">
        <f>IF(RES_hhdet_tes!X67=0,0,RES_hhdet_tes!X67*1000*11630/RES_hhdet_num!X62)</f>
        <v>518.43611536553044</v>
      </c>
      <c r="Y67" s="98">
        <f>IF(RES_hhdet_tes!Y67=0,0,RES_hhdet_tes!Y67*1000*11630/RES_hhdet_num!Y62)</f>
        <v>356.91754367752549</v>
      </c>
      <c r="DA67" s="63" t="s">
        <v>2473</v>
      </c>
    </row>
    <row r="68" spans="1:105" ht="12" customHeight="1" x14ac:dyDescent="0.25">
      <c r="A68" s="121" t="s">
        <v>55</v>
      </c>
      <c r="B68" s="122">
        <v>1560.8003075078977</v>
      </c>
      <c r="C68" s="122">
        <v>1424.4562991150906</v>
      </c>
      <c r="D68" s="122">
        <v>1568.0414352042358</v>
      </c>
      <c r="E68" s="122">
        <v>1762.6489262806717</v>
      </c>
      <c r="F68" s="122">
        <v>1937.6840777232744</v>
      </c>
      <c r="G68" s="122">
        <v>1681.1994174554859</v>
      </c>
      <c r="H68" s="122">
        <v>1841.9289465206907</v>
      </c>
      <c r="I68" s="122">
        <v>1569.95493346852</v>
      </c>
      <c r="J68" s="122">
        <v>1787.3907074464553</v>
      </c>
      <c r="K68" s="122">
        <v>1836.0453103298369</v>
      </c>
      <c r="L68" s="122">
        <v>1778.721204551457</v>
      </c>
      <c r="M68" s="122">
        <v>1777.9244349503092</v>
      </c>
      <c r="N68" s="122">
        <v>1810.1243076602764</v>
      </c>
      <c r="O68" s="122">
        <v>1772.8313275551766</v>
      </c>
      <c r="P68" s="122">
        <v>1612.7801744288211</v>
      </c>
      <c r="Q68" s="122">
        <v>1655.5236978864198</v>
      </c>
      <c r="R68" s="122">
        <v>1701.2494885315334</v>
      </c>
      <c r="S68" s="122">
        <v>1740.4468850800404</v>
      </c>
      <c r="T68" s="122">
        <v>1692.0841617955311</v>
      </c>
      <c r="U68" s="122">
        <v>1629.7453775919482</v>
      </c>
      <c r="V68" s="122">
        <v>1612.7302229185991</v>
      </c>
      <c r="W68" s="122">
        <v>1601.6240930660176</v>
      </c>
      <c r="X68" s="122">
        <v>1612.0590835336343</v>
      </c>
      <c r="Y68" s="122">
        <v>1426.6937926537557</v>
      </c>
      <c r="DA68" s="130" t="s">
        <v>2474</v>
      </c>
    </row>
    <row r="69" spans="1:105" ht="12" customHeight="1" x14ac:dyDescent="0.25">
      <c r="A69" s="97" t="s">
        <v>134</v>
      </c>
      <c r="B69" s="98">
        <v>1562.1946681457757</v>
      </c>
      <c r="C69" s="98">
        <v>1422.7072564640148</v>
      </c>
      <c r="D69" s="98">
        <v>1568.0412272251986</v>
      </c>
      <c r="E69" s="98">
        <v>1762.8653516824529</v>
      </c>
      <c r="F69" s="98">
        <v>1941.6093506925238</v>
      </c>
      <c r="G69" s="98">
        <v>1680.9034432326239</v>
      </c>
      <c r="H69" s="98">
        <v>1843.147988336658</v>
      </c>
      <c r="I69" s="98">
        <v>1565.5879740586236</v>
      </c>
      <c r="J69" s="98">
        <v>1786.3049259872253</v>
      </c>
      <c r="K69" s="98">
        <v>1836.9835400049351</v>
      </c>
      <c r="L69" s="98">
        <v>1780.1214634764533</v>
      </c>
      <c r="M69" s="98">
        <v>1777.9285873991137</v>
      </c>
      <c r="N69" s="98">
        <v>1813.4703612885812</v>
      </c>
      <c r="O69" s="98">
        <v>1775.133284875862</v>
      </c>
      <c r="P69" s="98">
        <v>1608.7372524293748</v>
      </c>
      <c r="Q69" s="98">
        <v>1653.4650506560831</v>
      </c>
      <c r="R69" s="98">
        <v>1702.514362299625</v>
      </c>
      <c r="S69" s="98">
        <v>1743.4573746047568</v>
      </c>
      <c r="T69" s="98">
        <v>1693.2727234891065</v>
      </c>
      <c r="U69" s="98">
        <v>1630.9156292918917</v>
      </c>
      <c r="V69" s="98">
        <v>1612.6668581112583</v>
      </c>
      <c r="W69" s="98">
        <v>1602.6289342875493</v>
      </c>
      <c r="X69" s="98">
        <v>1614.5335782951709</v>
      </c>
      <c r="Y69" s="98">
        <v>1423.8445037447082</v>
      </c>
      <c r="DA69" s="63" t="s">
        <v>2475</v>
      </c>
    </row>
    <row r="70" spans="1:105" ht="12" customHeight="1" x14ac:dyDescent="0.25">
      <c r="A70" s="97" t="s">
        <v>133</v>
      </c>
      <c r="B70" s="98">
        <v>1562.1946681457759</v>
      </c>
      <c r="C70" s="98">
        <v>1422.7092493972079</v>
      </c>
      <c r="D70" s="98">
        <v>1568.021508429764</v>
      </c>
      <c r="E70" s="98">
        <v>1762.8223638810111</v>
      </c>
      <c r="F70" s="98">
        <v>1941.4553027935826</v>
      </c>
      <c r="G70" s="98">
        <v>1680.8710174365028</v>
      </c>
      <c r="H70" s="98">
        <v>1843.1352021768623</v>
      </c>
      <c r="I70" s="98">
        <v>1565.8023285192501</v>
      </c>
      <c r="J70" s="98">
        <v>1786.3420200074388</v>
      </c>
      <c r="K70" s="98">
        <v>1835.9017716685332</v>
      </c>
      <c r="L70" s="98">
        <v>1778.9529147303608</v>
      </c>
      <c r="M70" s="98">
        <v>1776.7445043363105</v>
      </c>
      <c r="N70" s="98">
        <v>1812.022652341409</v>
      </c>
      <c r="O70" s="98">
        <v>1773.8344148373596</v>
      </c>
      <c r="P70" s="98">
        <v>1607.8958649728586</v>
      </c>
      <c r="Q70" s="98">
        <v>1653.6645826373169</v>
      </c>
      <c r="R70" s="98">
        <v>1702.5120952905961</v>
      </c>
      <c r="S70" s="98">
        <v>1743.7013519628983</v>
      </c>
      <c r="T70" s="98">
        <v>1693.8014179251468</v>
      </c>
      <c r="U70" s="98">
        <v>1631.8733501111112</v>
      </c>
      <c r="V70" s="98">
        <v>1614.5722318471146</v>
      </c>
      <c r="W70" s="98">
        <v>1605.4808303492271</v>
      </c>
      <c r="X70" s="98">
        <v>1618.7960111437133</v>
      </c>
      <c r="Y70" s="98">
        <v>1428.6423108778297</v>
      </c>
      <c r="DA70" s="63" t="s">
        <v>2476</v>
      </c>
    </row>
    <row r="71" spans="1:105" ht="12" customHeight="1" x14ac:dyDescent="0.25">
      <c r="A71" s="100" t="s">
        <v>212</v>
      </c>
      <c r="B71" s="101">
        <v>527.17781731592493</v>
      </c>
      <c r="C71" s="101">
        <v>468.2191956987628</v>
      </c>
      <c r="D71" s="101">
        <v>581.123316027182</v>
      </c>
      <c r="E71" s="101">
        <v>810.18768591781554</v>
      </c>
      <c r="F71" s="101">
        <v>938.84688317473285</v>
      </c>
      <c r="G71" s="101">
        <v>709.83030971414587</v>
      </c>
      <c r="H71" s="101">
        <v>798.43796253351672</v>
      </c>
      <c r="I71" s="101">
        <v>558.1921634316675</v>
      </c>
      <c r="J71" s="101">
        <v>645.87130437223641</v>
      </c>
      <c r="K71" s="101">
        <v>641.8529958820767</v>
      </c>
      <c r="L71" s="101">
        <v>600.18891145720738</v>
      </c>
      <c r="M71" s="101">
        <v>618.22203805266372</v>
      </c>
      <c r="N71" s="101">
        <v>616.81270569141782</v>
      </c>
      <c r="O71" s="101">
        <v>603.75294024933987</v>
      </c>
      <c r="P71" s="101">
        <v>578.63232697547664</v>
      </c>
      <c r="Q71" s="101">
        <v>587.74940644002459</v>
      </c>
      <c r="R71" s="101">
        <v>601.02858084199909</v>
      </c>
      <c r="S71" s="101">
        <v>619.77474568350078</v>
      </c>
      <c r="T71" s="101">
        <v>611.35232842900075</v>
      </c>
      <c r="U71" s="101">
        <v>552.82740415385661</v>
      </c>
      <c r="V71" s="101">
        <v>631.68378757209871</v>
      </c>
      <c r="W71" s="101">
        <v>734.11878549040944</v>
      </c>
      <c r="X71" s="101">
        <v>835.16900545570115</v>
      </c>
      <c r="Y71" s="101">
        <v>847.74968099783416</v>
      </c>
      <c r="DA71" s="131" t="s">
        <v>2477</v>
      </c>
    </row>
    <row r="72" spans="1:105" ht="12" customHeight="1" x14ac:dyDescent="0.25">
      <c r="A72" s="103" t="s">
        <v>52</v>
      </c>
      <c r="B72" s="104">
        <v>1035.0168508298509</v>
      </c>
      <c r="C72" s="104">
        <v>954.49005369844508</v>
      </c>
      <c r="D72" s="104">
        <v>986.89819240258214</v>
      </c>
      <c r="E72" s="104">
        <v>952.63467796319594</v>
      </c>
      <c r="F72" s="104">
        <v>1002.6084196188498</v>
      </c>
      <c r="G72" s="104">
        <v>971.04070772235696</v>
      </c>
      <c r="H72" s="104">
        <v>1044.6972396433455</v>
      </c>
      <c r="I72" s="104">
        <v>1007.6101650875825</v>
      </c>
      <c r="J72" s="104">
        <v>1140.4707156352029</v>
      </c>
      <c r="K72" s="104">
        <v>1194.0487757864564</v>
      </c>
      <c r="L72" s="104">
        <v>1178.7640032731533</v>
      </c>
      <c r="M72" s="104">
        <v>1158.522466283647</v>
      </c>
      <c r="N72" s="104">
        <v>1195.2099466499913</v>
      </c>
      <c r="O72" s="104">
        <v>1170.0814745880195</v>
      </c>
      <c r="P72" s="104">
        <v>1029.2635379973819</v>
      </c>
      <c r="Q72" s="104">
        <v>1065.9151761972921</v>
      </c>
      <c r="R72" s="104">
        <v>1101.4835144485974</v>
      </c>
      <c r="S72" s="104">
        <v>1123.9266062793972</v>
      </c>
      <c r="T72" s="104">
        <v>1082.4490894961461</v>
      </c>
      <c r="U72" s="104">
        <v>1079.0459459572546</v>
      </c>
      <c r="V72" s="104">
        <v>982.88844427501579</v>
      </c>
      <c r="W72" s="104">
        <v>871.36204485881785</v>
      </c>
      <c r="X72" s="104">
        <v>783.62700568801188</v>
      </c>
      <c r="Y72" s="104">
        <v>580.8926298799953</v>
      </c>
      <c r="DA72" s="132" t="s">
        <v>2478</v>
      </c>
    </row>
    <row r="73" spans="1:105" ht="12" customHeight="1" x14ac:dyDescent="0.25">
      <c r="A73" s="106" t="s">
        <v>122</v>
      </c>
      <c r="B73" s="101">
        <v>1522.8959331186143</v>
      </c>
      <c r="C73" s="101">
        <v>1472.3325123640423</v>
      </c>
      <c r="D73" s="101">
        <v>1568.0186523633363</v>
      </c>
      <c r="E73" s="101">
        <v>1756.5225507692551</v>
      </c>
      <c r="F73" s="101">
        <v>1826.6701397517115</v>
      </c>
      <c r="G73" s="101">
        <v>1689.5038926123009</v>
      </c>
      <c r="H73" s="101">
        <v>1807.5156680115053</v>
      </c>
      <c r="I73" s="101">
        <v>1692.8646901363525</v>
      </c>
      <c r="J73" s="101">
        <v>1818.1650618677043</v>
      </c>
      <c r="K73" s="101">
        <v>1809.6211676018852</v>
      </c>
      <c r="L73" s="101">
        <v>1738.8070836082757</v>
      </c>
      <c r="M73" s="101">
        <v>1778.0775957271785</v>
      </c>
      <c r="N73" s="101">
        <v>1715.5570101451631</v>
      </c>
      <c r="O73" s="101">
        <v>1709.9390925003875</v>
      </c>
      <c r="P73" s="101">
        <v>1717.4896860895203</v>
      </c>
      <c r="Q73" s="101">
        <v>1702.8905612606952</v>
      </c>
      <c r="R73" s="101">
        <v>1674.9805223485482</v>
      </c>
      <c r="S73" s="101">
        <v>1680.7172616354421</v>
      </c>
      <c r="T73" s="101">
        <v>1666.522619486474</v>
      </c>
      <c r="U73" s="101">
        <v>1599.7668454575112</v>
      </c>
      <c r="V73" s="101">
        <v>1614.7805397924669</v>
      </c>
      <c r="W73" s="101">
        <v>1565.5105529795496</v>
      </c>
      <c r="X73" s="101">
        <v>1525.4303598517172</v>
      </c>
      <c r="Y73" s="101">
        <v>1527.5121169623724</v>
      </c>
      <c r="DA73" s="131" t="s">
        <v>2479</v>
      </c>
    </row>
    <row r="74" spans="1:105" ht="12" customHeight="1" x14ac:dyDescent="0.25">
      <c r="A74" s="107" t="s">
        <v>121</v>
      </c>
      <c r="B74" s="104">
        <v>1522.8959331186145</v>
      </c>
      <c r="C74" s="104">
        <v>1472.4466109820078</v>
      </c>
      <c r="D74" s="104">
        <v>1568.1490780032509</v>
      </c>
      <c r="E74" s="104">
        <v>1756.601751039831</v>
      </c>
      <c r="F74" s="104">
        <v>1826.7704523876962</v>
      </c>
      <c r="G74" s="104">
        <v>1689.6300070236393</v>
      </c>
      <c r="H74" s="104">
        <v>1807.6793690363343</v>
      </c>
      <c r="I74" s="104">
        <v>1692.9652300254747</v>
      </c>
      <c r="J74" s="104">
        <v>1818.2911716381061</v>
      </c>
      <c r="K74" s="104">
        <v>1808.5929766244201</v>
      </c>
      <c r="L74" s="104">
        <v>1738.0649204697957</v>
      </c>
      <c r="M74" s="104">
        <v>1777.5965121935833</v>
      </c>
      <c r="N74" s="104">
        <v>1715.3644054367669</v>
      </c>
      <c r="O74" s="104">
        <v>1709.7883237546428</v>
      </c>
      <c r="P74" s="104">
        <v>1717.5469577425931</v>
      </c>
      <c r="Q74" s="104">
        <v>1703.77666707355</v>
      </c>
      <c r="R74" s="104">
        <v>1675.4022676667605</v>
      </c>
      <c r="S74" s="104">
        <v>1681.2265938242301</v>
      </c>
      <c r="T74" s="104">
        <v>1667.1773842528282</v>
      </c>
      <c r="U74" s="104">
        <v>1599.6665243441309</v>
      </c>
      <c r="V74" s="104">
        <v>1614.4820132999621</v>
      </c>
      <c r="W74" s="104">
        <v>1565.661433678323</v>
      </c>
      <c r="X74" s="104">
        <v>1528.9158758405863</v>
      </c>
      <c r="Y74" s="104">
        <v>1532.8658999619508</v>
      </c>
      <c r="DA74" s="132" t="s">
        <v>2480</v>
      </c>
    </row>
    <row r="75" spans="1:105" ht="12" customHeight="1" x14ac:dyDescent="0.25">
      <c r="A75" s="108" t="s">
        <v>53</v>
      </c>
      <c r="B75" s="98">
        <v>513.17723800613851</v>
      </c>
      <c r="C75" s="98">
        <v>484.08853111379898</v>
      </c>
      <c r="D75" s="98">
        <v>580.31052543141368</v>
      </c>
      <c r="E75" s="98">
        <v>807.14245227110109</v>
      </c>
      <c r="F75" s="98">
        <v>882.99675636096231</v>
      </c>
      <c r="G75" s="98">
        <v>713.35791328727441</v>
      </c>
      <c r="H75" s="98">
        <v>782.7454526780889</v>
      </c>
      <c r="I75" s="98">
        <v>603.67687106444498</v>
      </c>
      <c r="J75" s="98">
        <v>658.20737586975702</v>
      </c>
      <c r="K75" s="98">
        <v>632.40343449814168</v>
      </c>
      <c r="L75" s="98">
        <v>585.52117026291546</v>
      </c>
      <c r="M75" s="98">
        <v>618.76980212616877</v>
      </c>
      <c r="N75" s="98">
        <v>582.38313344296614</v>
      </c>
      <c r="O75" s="98">
        <v>580.83160411187316</v>
      </c>
      <c r="P75" s="98">
        <v>618.53034956592933</v>
      </c>
      <c r="Q75" s="98">
        <v>605.93809573433612</v>
      </c>
      <c r="R75" s="98">
        <v>591.13727881388479</v>
      </c>
      <c r="S75" s="98">
        <v>597.46337203922019</v>
      </c>
      <c r="T75" s="98">
        <v>601.94270263136946</v>
      </c>
      <c r="U75" s="98">
        <v>541.53583023435874</v>
      </c>
      <c r="V75" s="98">
        <v>631.03834210856542</v>
      </c>
      <c r="W75" s="98">
        <v>715.47118801627505</v>
      </c>
      <c r="X75" s="98">
        <v>788.67908264255402</v>
      </c>
      <c r="Y75" s="98">
        <v>909.77655586011997</v>
      </c>
      <c r="DA75" s="63" t="s">
        <v>2481</v>
      </c>
    </row>
    <row r="76" spans="1:105" ht="12" customHeight="1" x14ac:dyDescent="0.25">
      <c r="A76" s="108" t="s">
        <v>52</v>
      </c>
      <c r="B76" s="98">
        <v>1009.718695112476</v>
      </c>
      <c r="C76" s="98">
        <v>988.35807986820907</v>
      </c>
      <c r="D76" s="98">
        <v>987.83855257183723</v>
      </c>
      <c r="E76" s="98">
        <v>949.45929876873015</v>
      </c>
      <c r="F76" s="98">
        <v>943.773696026734</v>
      </c>
      <c r="G76" s="98">
        <v>976.2720937363647</v>
      </c>
      <c r="H76" s="98">
        <v>1024.9339163582451</v>
      </c>
      <c r="I76" s="98">
        <v>1089.2883589610303</v>
      </c>
      <c r="J76" s="98">
        <v>1160.0837957683493</v>
      </c>
      <c r="K76" s="98">
        <v>1176.1895421262782</v>
      </c>
      <c r="L76" s="98">
        <v>1152.5437502068798</v>
      </c>
      <c r="M76" s="98">
        <v>1158.8267100674145</v>
      </c>
      <c r="N76" s="98">
        <v>1132.9812719938009</v>
      </c>
      <c r="O76" s="98">
        <v>1128.9567196427695</v>
      </c>
      <c r="P76" s="98">
        <v>1099.0166081766638</v>
      </c>
      <c r="Q76" s="98">
        <v>1097.8385713392142</v>
      </c>
      <c r="R76" s="98">
        <v>1084.2649888528756</v>
      </c>
      <c r="S76" s="98">
        <v>1083.7632217850103</v>
      </c>
      <c r="T76" s="98">
        <v>1065.2346816214588</v>
      </c>
      <c r="U76" s="98">
        <v>1058.1306941097723</v>
      </c>
      <c r="V76" s="98">
        <v>983.44367119139645</v>
      </c>
      <c r="W76" s="98">
        <v>850.19024566204791</v>
      </c>
      <c r="X76" s="98">
        <v>740.2367931980325</v>
      </c>
      <c r="Y76" s="98">
        <v>623.08934410183099</v>
      </c>
      <c r="DA76" s="63" t="s">
        <v>2482</v>
      </c>
    </row>
    <row r="77" spans="1:105" ht="12" customHeight="1" x14ac:dyDescent="0.25">
      <c r="A77" s="121" t="s">
        <v>54</v>
      </c>
      <c r="B77" s="122">
        <v>544.81488484570866</v>
      </c>
      <c r="C77" s="122">
        <v>583.10145765427012</v>
      </c>
      <c r="D77" s="122">
        <v>578.86785066916104</v>
      </c>
      <c r="E77" s="122">
        <v>708.19888174304253</v>
      </c>
      <c r="F77" s="122">
        <v>685.29661072118711</v>
      </c>
      <c r="G77" s="122">
        <v>645.50617066150494</v>
      </c>
      <c r="H77" s="122">
        <v>605.69320220677616</v>
      </c>
      <c r="I77" s="122">
        <v>546.81934075857009</v>
      </c>
      <c r="J77" s="122">
        <v>602.86612873704917</v>
      </c>
      <c r="K77" s="122">
        <v>479.89119317545538</v>
      </c>
      <c r="L77" s="122">
        <v>433.68336946480383</v>
      </c>
      <c r="M77" s="122">
        <v>435.3932671673295</v>
      </c>
      <c r="N77" s="122">
        <v>446.27315836116526</v>
      </c>
      <c r="O77" s="122">
        <v>437.52321887616159</v>
      </c>
      <c r="P77" s="122">
        <v>417.67701539199226</v>
      </c>
      <c r="Q77" s="122">
        <v>441.38699433057093</v>
      </c>
      <c r="R77" s="122">
        <v>445.70133946490955</v>
      </c>
      <c r="S77" s="122">
        <v>430.17807863473968</v>
      </c>
      <c r="T77" s="122">
        <v>417.30635780695991</v>
      </c>
      <c r="U77" s="122">
        <v>406.1403525607958</v>
      </c>
      <c r="V77" s="122">
        <v>554.49085015915466</v>
      </c>
      <c r="W77" s="122">
        <v>531.69599503739641</v>
      </c>
      <c r="X77" s="122">
        <v>436.6491804969238</v>
      </c>
      <c r="Y77" s="122">
        <v>398.1623779396167</v>
      </c>
      <c r="DA77" s="130" t="s">
        <v>2483</v>
      </c>
    </row>
    <row r="78" spans="1:105" ht="12" customHeight="1" x14ac:dyDescent="0.25">
      <c r="A78" s="97" t="s">
        <v>189</v>
      </c>
      <c r="B78" s="98">
        <v>546.51138027162642</v>
      </c>
      <c r="C78" s="98">
        <v>582.87402789160819</v>
      </c>
      <c r="D78" s="98">
        <v>582.97730947943842</v>
      </c>
      <c r="E78" s="98">
        <v>705.95550567824466</v>
      </c>
      <c r="F78" s="98">
        <v>685.58379188744323</v>
      </c>
      <c r="G78" s="98">
        <v>646.58471549619799</v>
      </c>
      <c r="H78" s="98">
        <v>605.88295889435528</v>
      </c>
      <c r="I78" s="98">
        <v>545.15260252904056</v>
      </c>
      <c r="J78" s="98">
        <v>601.024892907702</v>
      </c>
      <c r="K78" s="98">
        <v>481.08871700413312</v>
      </c>
      <c r="L78" s="98">
        <v>434.41942723023004</v>
      </c>
      <c r="M78" s="98">
        <v>435.24801114118145</v>
      </c>
      <c r="N78" s="98">
        <v>447.07637326410941</v>
      </c>
      <c r="O78" s="98">
        <v>437.8483242018109</v>
      </c>
      <c r="P78" s="98">
        <v>416.98241465796258</v>
      </c>
      <c r="Q78" s="98">
        <v>441.48031337689997</v>
      </c>
      <c r="R78" s="98">
        <v>447.35723366883889</v>
      </c>
      <c r="S78" s="98">
        <v>430.27731514322193</v>
      </c>
      <c r="T78" s="98">
        <v>415.67893479523843</v>
      </c>
      <c r="U78" s="98">
        <v>406.18840216591138</v>
      </c>
      <c r="V78" s="98">
        <v>561.09721391768585</v>
      </c>
      <c r="W78" s="98">
        <v>525.52255119798463</v>
      </c>
      <c r="X78" s="98">
        <v>440.6370401432975</v>
      </c>
      <c r="Y78" s="98">
        <v>394.02005747599088</v>
      </c>
      <c r="DA78" s="63" t="s">
        <v>2484</v>
      </c>
    </row>
    <row r="79" spans="1:105" ht="12" customHeight="1" x14ac:dyDescent="0.25">
      <c r="A79" s="109" t="s">
        <v>120</v>
      </c>
      <c r="B79" s="33">
        <v>504.51756712078549</v>
      </c>
      <c r="C79" s="33">
        <v>588.55149914611218</v>
      </c>
      <c r="D79" s="33">
        <v>478.02154338903557</v>
      </c>
      <c r="E79" s="33">
        <v>763.93359087438159</v>
      </c>
      <c r="F79" s="33">
        <v>678.13309639352974</v>
      </c>
      <c r="G79" s="33">
        <v>618.54801455382028</v>
      </c>
      <c r="H79" s="33">
        <v>600.92304663211996</v>
      </c>
      <c r="I79" s="33">
        <v>588.93790494916664</v>
      </c>
      <c r="J79" s="33">
        <v>649.92925576134451</v>
      </c>
      <c r="K79" s="33">
        <v>449.19708494040788</v>
      </c>
      <c r="L79" s="33">
        <v>414.56445080039174</v>
      </c>
      <c r="M79" s="33">
        <v>439.17942894043409</v>
      </c>
      <c r="N79" s="33">
        <v>423.83659243018627</v>
      </c>
      <c r="O79" s="33">
        <v>427.36484970440227</v>
      </c>
      <c r="P79" s="33">
        <v>438.52908066256271</v>
      </c>
      <c r="Q79" s="33">
        <v>439.7567515279369</v>
      </c>
      <c r="R79" s="33">
        <v>431.7820209529624</v>
      </c>
      <c r="S79" s="33">
        <v>429.68720771524772</v>
      </c>
      <c r="T79" s="33">
        <v>423.47581387460275</v>
      </c>
      <c r="U79" s="33">
        <v>405.98389738224091</v>
      </c>
      <c r="V79" s="33">
        <v>534.92232552175687</v>
      </c>
      <c r="W79" s="33">
        <v>547.54858691630307</v>
      </c>
      <c r="X79" s="33">
        <v>427.09295275019531</v>
      </c>
      <c r="Y79" s="33">
        <v>409.76935597334142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9869.515040084867</v>
      </c>
      <c r="C81" s="117">
        <f t="shared" si="28"/>
        <v>11738.696766570209</v>
      </c>
      <c r="D81" s="117">
        <f t="shared" si="28"/>
        <v>9623.5301037059635</v>
      </c>
      <c r="E81" s="117">
        <f t="shared" si="28"/>
        <v>10646.743622258587</v>
      </c>
      <c r="F81" s="117">
        <f t="shared" si="28"/>
        <v>10412.120114008992</v>
      </c>
      <c r="G81" s="117">
        <f t="shared" si="28"/>
        <v>11889.511275376339</v>
      </c>
      <c r="H81" s="117">
        <f t="shared" si="28"/>
        <v>10221.100844698194</v>
      </c>
      <c r="I81" s="117">
        <f t="shared" si="28"/>
        <v>11117.19110116471</v>
      </c>
      <c r="J81" s="117">
        <f t="shared" si="28"/>
        <v>11001.949403546101</v>
      </c>
      <c r="K81" s="117">
        <f t="shared" si="28"/>
        <v>10497.268912609328</v>
      </c>
      <c r="L81" s="117">
        <f t="shared" si="28"/>
        <v>10493.545906417034</v>
      </c>
      <c r="M81" s="117">
        <f t="shared" si="28"/>
        <v>10512.798493165395</v>
      </c>
      <c r="N81" s="117">
        <f t="shared" si="28"/>
        <v>10214.959223876296</v>
      </c>
      <c r="O81" s="117">
        <f t="shared" si="28"/>
        <v>10487.516987590485</v>
      </c>
      <c r="P81" s="117">
        <f t="shared" si="28"/>
        <v>8745.882263703621</v>
      </c>
      <c r="Q81" s="117">
        <f t="shared" si="28"/>
        <v>10099.645741333916</v>
      </c>
      <c r="R81" s="117">
        <f t="shared" ref="R81:V81" si="29">R82+R85+R87+R100</f>
        <v>10196.906179561607</v>
      </c>
      <c r="S81" s="117">
        <f t="shared" si="29"/>
        <v>10300.688550550323</v>
      </c>
      <c r="T81" s="117">
        <f t="shared" si="29"/>
        <v>9590.015511981399</v>
      </c>
      <c r="U81" s="117">
        <f t="shared" si="29"/>
        <v>9371.8701802736614</v>
      </c>
      <c r="V81" s="117">
        <f t="shared" si="29"/>
        <v>9262.9300021861582</v>
      </c>
      <c r="W81" s="117">
        <f t="shared" ref="W81:Y81" si="30">W82+W85+W87+W100</f>
        <v>10873.061478858726</v>
      </c>
      <c r="X81" s="117">
        <f t="shared" si="30"/>
        <v>9355.2327513866785</v>
      </c>
      <c r="Y81" s="117">
        <f t="shared" si="30"/>
        <v>9138.9715092097613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7689.6849857916013</v>
      </c>
      <c r="C82" s="122">
        <f t="shared" si="31"/>
        <v>9438.5854462898897</v>
      </c>
      <c r="D82" s="122">
        <f t="shared" si="31"/>
        <v>7410.8401976824762</v>
      </c>
      <c r="E82" s="122">
        <f t="shared" si="31"/>
        <v>8185.7325275670019</v>
      </c>
      <c r="F82" s="122">
        <f t="shared" si="31"/>
        <v>7987.4346543767906</v>
      </c>
      <c r="G82" s="122">
        <f t="shared" si="31"/>
        <v>9472.4688024469669</v>
      </c>
      <c r="H82" s="122">
        <f t="shared" si="31"/>
        <v>7786.6617660320398</v>
      </c>
      <c r="I82" s="122">
        <f t="shared" si="31"/>
        <v>8674.8799775863663</v>
      </c>
      <c r="J82" s="122">
        <f t="shared" si="31"/>
        <v>8501.6684519702612</v>
      </c>
      <c r="K82" s="122">
        <f t="shared" si="31"/>
        <v>8096.9905962368721</v>
      </c>
      <c r="L82" s="122">
        <f t="shared" si="31"/>
        <v>8163.2611264060588</v>
      </c>
      <c r="M82" s="122">
        <f t="shared" si="31"/>
        <v>8111.4369723799309</v>
      </c>
      <c r="N82" s="122">
        <f t="shared" si="31"/>
        <v>7742.5997044143151</v>
      </c>
      <c r="O82" s="122">
        <f t="shared" si="31"/>
        <v>8004.7431462217291</v>
      </c>
      <c r="P82" s="122">
        <f t="shared" si="31"/>
        <v>6503.6703756567686</v>
      </c>
      <c r="Q82" s="122">
        <f t="shared" si="31"/>
        <v>7582.7927031479339</v>
      </c>
      <c r="R82" s="122">
        <f t="shared" ref="R82:V82" si="32">SUM(R83:R84)</f>
        <v>7829.0739914354508</v>
      </c>
      <c r="S82" s="122">
        <f t="shared" si="32"/>
        <v>7765.9241756991805</v>
      </c>
      <c r="T82" s="122">
        <f t="shared" si="32"/>
        <v>7185.7148034258034</v>
      </c>
      <c r="U82" s="122">
        <f t="shared" si="32"/>
        <v>6927.4578573143172</v>
      </c>
      <c r="V82" s="122">
        <f t="shared" si="32"/>
        <v>6950.4504245079261</v>
      </c>
      <c r="W82" s="122">
        <f t="shared" ref="W82:Y82" si="33">SUM(W83:W84)</f>
        <v>8332.1271224047596</v>
      </c>
      <c r="X82" s="122">
        <f t="shared" si="33"/>
        <v>6951.2089304352166</v>
      </c>
      <c r="Y82" s="122">
        <f t="shared" si="33"/>
        <v>6900.8331336577285</v>
      </c>
      <c r="DA82" s="130" t="s">
        <v>2487</v>
      </c>
    </row>
    <row r="83" spans="1:105" ht="12" customHeight="1" x14ac:dyDescent="0.25">
      <c r="A83" s="97" t="s">
        <v>199</v>
      </c>
      <c r="B83" s="98">
        <v>7614.0312013544399</v>
      </c>
      <c r="C83" s="98">
        <v>9348.2757580224188</v>
      </c>
      <c r="D83" s="98">
        <v>7340.8410127245015</v>
      </c>
      <c r="E83" s="98">
        <v>8108.9918866863154</v>
      </c>
      <c r="F83" s="98">
        <v>7913.2880149808989</v>
      </c>
      <c r="G83" s="98">
        <v>9387.8205986065223</v>
      </c>
      <c r="H83" s="98">
        <v>7717.6237997061726</v>
      </c>
      <c r="I83" s="98">
        <v>8600.494367809446</v>
      </c>
      <c r="J83" s="98">
        <v>8428.6972543142092</v>
      </c>
      <c r="K83" s="98">
        <v>8028.1334675325024</v>
      </c>
      <c r="L83" s="98">
        <v>8094.6534608736611</v>
      </c>
      <c r="M83" s="98">
        <v>8044.1599904427749</v>
      </c>
      <c r="N83" s="98">
        <v>7679.339685542901</v>
      </c>
      <c r="O83" s="98">
        <v>7939.9852327941826</v>
      </c>
      <c r="P83" s="98">
        <v>6451.7633514898534</v>
      </c>
      <c r="Q83" s="98">
        <v>7522.3669259837579</v>
      </c>
      <c r="R83" s="98">
        <v>7767.0168780364647</v>
      </c>
      <c r="S83" s="98">
        <v>7704.7516197138202</v>
      </c>
      <c r="T83" s="98">
        <v>7129.5614920152475</v>
      </c>
      <c r="U83" s="98">
        <v>6873.6990549931115</v>
      </c>
      <c r="V83" s="98">
        <v>6896.8937490182898</v>
      </c>
      <c r="W83" s="98">
        <v>8267.8242093396584</v>
      </c>
      <c r="X83" s="98">
        <v>6897.9133878122175</v>
      </c>
      <c r="Y83" s="98">
        <v>6848.185422427453</v>
      </c>
      <c r="DA83" s="63" t="s">
        <v>2488</v>
      </c>
    </row>
    <row r="84" spans="1:105" ht="12" customHeight="1" x14ac:dyDescent="0.25">
      <c r="A84" s="97" t="s">
        <v>53</v>
      </c>
      <c r="B84" s="98">
        <v>75.653784437161093</v>
      </c>
      <c r="C84" s="98">
        <v>90.309688267470165</v>
      </c>
      <c r="D84" s="98">
        <v>69.999184957974805</v>
      </c>
      <c r="E84" s="98">
        <v>76.740640880686129</v>
      </c>
      <c r="F84" s="98">
        <v>74.146639395891881</v>
      </c>
      <c r="G84" s="98">
        <v>84.648203840444694</v>
      </c>
      <c r="H84" s="98">
        <v>69.037966325867671</v>
      </c>
      <c r="I84" s="98">
        <v>74.385609776920603</v>
      </c>
      <c r="J84" s="98">
        <v>72.9711976560517</v>
      </c>
      <c r="K84" s="98">
        <v>68.857128704369913</v>
      </c>
      <c r="L84" s="98">
        <v>68.607665532397633</v>
      </c>
      <c r="M84" s="98">
        <v>67.276981937156464</v>
      </c>
      <c r="N84" s="98">
        <v>63.260018871413877</v>
      </c>
      <c r="O84" s="98">
        <v>64.757913427546981</v>
      </c>
      <c r="P84" s="98">
        <v>51.907024166915043</v>
      </c>
      <c r="Q84" s="98">
        <v>60.425777164176154</v>
      </c>
      <c r="R84" s="98">
        <v>62.057113398985699</v>
      </c>
      <c r="S84" s="98">
        <v>61.172555985360248</v>
      </c>
      <c r="T84" s="98">
        <v>56.153311410556043</v>
      </c>
      <c r="U84" s="98">
        <v>53.758802321205586</v>
      </c>
      <c r="V84" s="98">
        <v>53.556675489636618</v>
      </c>
      <c r="W84" s="98">
        <v>64.302913065100483</v>
      </c>
      <c r="X84" s="98">
        <v>53.295542622998937</v>
      </c>
      <c r="Y84" s="98">
        <v>52.647711230275128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14.593758848053282</v>
      </c>
      <c r="C85" s="122">
        <f t="shared" si="34"/>
        <v>18.597434577979381</v>
      </c>
      <c r="D85" s="122">
        <f t="shared" si="34"/>
        <v>23.576649556168082</v>
      </c>
      <c r="E85" s="122">
        <f t="shared" si="34"/>
        <v>57.348842615157189</v>
      </c>
      <c r="F85" s="122">
        <f t="shared" si="34"/>
        <v>34.591344332514602</v>
      </c>
      <c r="G85" s="122">
        <f t="shared" si="34"/>
        <v>45.944524067795001</v>
      </c>
      <c r="H85" s="122">
        <f t="shared" si="34"/>
        <v>72.772610648859654</v>
      </c>
      <c r="I85" s="122">
        <f t="shared" si="34"/>
        <v>91.892023020125578</v>
      </c>
      <c r="J85" s="122">
        <f t="shared" si="34"/>
        <v>112.38625649236448</v>
      </c>
      <c r="K85" s="122">
        <f t="shared" si="34"/>
        <v>126.90913933550596</v>
      </c>
      <c r="L85" s="122">
        <f t="shared" si="34"/>
        <v>157.20873982437024</v>
      </c>
      <c r="M85" s="122">
        <f t="shared" si="34"/>
        <v>171.57211837149512</v>
      </c>
      <c r="N85" s="122">
        <f t="shared" si="34"/>
        <v>301.95274773163828</v>
      </c>
      <c r="O85" s="122">
        <f t="shared" si="34"/>
        <v>303.10759388329888</v>
      </c>
      <c r="P85" s="122">
        <f t="shared" si="34"/>
        <v>116.13212625576128</v>
      </c>
      <c r="Q85" s="122">
        <f t="shared" si="34"/>
        <v>355.9633346115213</v>
      </c>
      <c r="R85" s="122">
        <f t="shared" si="34"/>
        <v>228.59266033072791</v>
      </c>
      <c r="S85" s="122">
        <f t="shared" si="34"/>
        <v>397.72748716032339</v>
      </c>
      <c r="T85" s="122">
        <f t="shared" si="34"/>
        <v>301.66194386308632</v>
      </c>
      <c r="U85" s="122">
        <f t="shared" si="34"/>
        <v>407.99531890330792</v>
      </c>
      <c r="V85" s="122">
        <f t="shared" si="34"/>
        <v>209.91164912528313</v>
      </c>
      <c r="W85" s="122">
        <f t="shared" si="34"/>
        <v>365.66804625735961</v>
      </c>
      <c r="X85" s="122">
        <f t="shared" si="34"/>
        <v>453.72722929172676</v>
      </c>
      <c r="Y85" s="122">
        <f t="shared" si="34"/>
        <v>318.18739458935539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14.593758848053282</v>
      </c>
      <c r="C86" s="98">
        <f>IF(RES_hhdet_tes!C86=0,0,RES_hhdet_tes!C86*1000*11630/RES_hhdet_num!C81)</f>
        <v>18.597434577979381</v>
      </c>
      <c r="D86" s="98">
        <f>IF(RES_hhdet_tes!D86=0,0,RES_hhdet_tes!D86*1000*11630/RES_hhdet_num!D81)</f>
        <v>23.576649556168082</v>
      </c>
      <c r="E86" s="98">
        <f>IF(RES_hhdet_tes!E86=0,0,RES_hhdet_tes!E86*1000*11630/RES_hhdet_num!E81)</f>
        <v>57.348842615157189</v>
      </c>
      <c r="F86" s="98">
        <f>IF(RES_hhdet_tes!F86=0,0,RES_hhdet_tes!F86*1000*11630/RES_hhdet_num!F81)</f>
        <v>34.591344332514602</v>
      </c>
      <c r="G86" s="98">
        <f>IF(RES_hhdet_tes!G86=0,0,RES_hhdet_tes!G86*1000*11630/RES_hhdet_num!G81)</f>
        <v>45.944524067795001</v>
      </c>
      <c r="H86" s="98">
        <f>IF(RES_hhdet_tes!H86=0,0,RES_hhdet_tes!H86*1000*11630/RES_hhdet_num!H81)</f>
        <v>72.772610648859654</v>
      </c>
      <c r="I86" s="98">
        <f>IF(RES_hhdet_tes!I86=0,0,RES_hhdet_tes!I86*1000*11630/RES_hhdet_num!I81)</f>
        <v>91.892023020125578</v>
      </c>
      <c r="J86" s="98">
        <f>IF(RES_hhdet_tes!J86=0,0,RES_hhdet_tes!J86*1000*11630/RES_hhdet_num!J81)</f>
        <v>112.38625649236448</v>
      </c>
      <c r="K86" s="98">
        <f>IF(RES_hhdet_tes!K86=0,0,RES_hhdet_tes!K86*1000*11630/RES_hhdet_num!K81)</f>
        <v>126.90913933550596</v>
      </c>
      <c r="L86" s="98">
        <f>IF(RES_hhdet_tes!L86=0,0,RES_hhdet_tes!L86*1000*11630/RES_hhdet_num!L81)</f>
        <v>157.20873982437024</v>
      </c>
      <c r="M86" s="98">
        <f>IF(RES_hhdet_tes!M86=0,0,RES_hhdet_tes!M86*1000*11630/RES_hhdet_num!M81)</f>
        <v>171.57211837149512</v>
      </c>
      <c r="N86" s="98">
        <f>IF(RES_hhdet_tes!N86=0,0,RES_hhdet_tes!N86*1000*11630/RES_hhdet_num!N81)</f>
        <v>301.95274773163828</v>
      </c>
      <c r="O86" s="98">
        <f>IF(RES_hhdet_tes!O86=0,0,RES_hhdet_tes!O86*1000*11630/RES_hhdet_num!O81)</f>
        <v>303.10759388329888</v>
      </c>
      <c r="P86" s="98">
        <f>IF(RES_hhdet_tes!P86=0,0,RES_hhdet_tes!P86*1000*11630/RES_hhdet_num!P81)</f>
        <v>116.13212625576128</v>
      </c>
      <c r="Q86" s="98">
        <f>IF(RES_hhdet_tes!Q86=0,0,RES_hhdet_tes!Q86*1000*11630/RES_hhdet_num!Q81)</f>
        <v>355.9633346115213</v>
      </c>
      <c r="R86" s="98">
        <f>IF(RES_hhdet_tes!R86=0,0,RES_hhdet_tes!R86*1000*11630/RES_hhdet_num!R81)</f>
        <v>228.59266033072791</v>
      </c>
      <c r="S86" s="98">
        <f>IF(RES_hhdet_tes!S86=0,0,RES_hhdet_tes!S86*1000*11630/RES_hhdet_num!S81)</f>
        <v>397.72748716032339</v>
      </c>
      <c r="T86" s="98">
        <f>IF(RES_hhdet_tes!T86=0,0,RES_hhdet_tes!T86*1000*11630/RES_hhdet_num!T81)</f>
        <v>301.66194386308632</v>
      </c>
      <c r="U86" s="98">
        <f>IF(RES_hhdet_tes!U86=0,0,RES_hhdet_tes!U86*1000*11630/RES_hhdet_num!U81)</f>
        <v>407.99531890330792</v>
      </c>
      <c r="V86" s="98">
        <f>IF(RES_hhdet_tes!V86=0,0,RES_hhdet_tes!V86*1000*11630/RES_hhdet_num!V81)</f>
        <v>209.91164912528313</v>
      </c>
      <c r="W86" s="98">
        <f>IF(RES_hhdet_tes!W86=0,0,RES_hhdet_tes!W86*1000*11630/RES_hhdet_num!W81)</f>
        <v>365.66804625735961</v>
      </c>
      <c r="X86" s="98">
        <f>IF(RES_hhdet_tes!X86=0,0,RES_hhdet_tes!X86*1000*11630/RES_hhdet_num!X81)</f>
        <v>453.72722929172676</v>
      </c>
      <c r="Y86" s="98">
        <f>IF(RES_hhdet_tes!Y86=0,0,RES_hhdet_tes!Y86*1000*11630/RES_hhdet_num!Y81)</f>
        <v>318.18739458935539</v>
      </c>
      <c r="DA86" s="63" t="s">
        <v>2491</v>
      </c>
    </row>
    <row r="87" spans="1:105" ht="12" customHeight="1" x14ac:dyDescent="0.25">
      <c r="A87" s="121" t="s">
        <v>55</v>
      </c>
      <c r="B87" s="122">
        <v>1613.3004811449537</v>
      </c>
      <c r="C87" s="122">
        <v>1649.906339319064</v>
      </c>
      <c r="D87" s="122">
        <v>1592.0053338901032</v>
      </c>
      <c r="E87" s="122">
        <v>1708.7351032237621</v>
      </c>
      <c r="F87" s="122">
        <v>1754.0639047366847</v>
      </c>
      <c r="G87" s="122">
        <v>1720.288666088539</v>
      </c>
      <c r="H87" s="122">
        <v>1766.4727510450625</v>
      </c>
      <c r="I87" s="122">
        <v>1756.9016164087379</v>
      </c>
      <c r="J87" s="122">
        <v>1788.1157205268653</v>
      </c>
      <c r="K87" s="122">
        <v>1799.2560050075876</v>
      </c>
      <c r="L87" s="122">
        <v>1738.9430429095557</v>
      </c>
      <c r="M87" s="122">
        <v>1792.5416056956797</v>
      </c>
      <c r="N87" s="122">
        <v>1743.0509567541892</v>
      </c>
      <c r="O87" s="122">
        <v>1750.8476072185297</v>
      </c>
      <c r="P87" s="122">
        <v>1686.2606642725143</v>
      </c>
      <c r="Q87" s="122">
        <v>1721.7788544978434</v>
      </c>
      <c r="R87" s="122">
        <v>1706.616047070569</v>
      </c>
      <c r="S87" s="122">
        <v>1708.376142605227</v>
      </c>
      <c r="T87" s="122">
        <v>1682.3452396178704</v>
      </c>
      <c r="U87" s="122">
        <v>1631.3302690367439</v>
      </c>
      <c r="V87" s="122">
        <v>1561.8733541362369</v>
      </c>
      <c r="W87" s="122">
        <v>1623.7016343651396</v>
      </c>
      <c r="X87" s="122">
        <v>1522.4539569195076</v>
      </c>
      <c r="Y87" s="122">
        <v>1515.865487468421</v>
      </c>
      <c r="DA87" s="130" t="s">
        <v>2492</v>
      </c>
    </row>
    <row r="88" spans="1:105" ht="12" customHeight="1" x14ac:dyDescent="0.25">
      <c r="A88" s="97" t="s">
        <v>132</v>
      </c>
      <c r="B88" s="98">
        <v>1675.6381164998133</v>
      </c>
      <c r="C88" s="98">
        <v>1788.8498229425677</v>
      </c>
      <c r="D88" s="98">
        <v>1586.2155952271196</v>
      </c>
      <c r="E88" s="98">
        <v>1680.6455052629508</v>
      </c>
      <c r="F88" s="98">
        <v>1716.7075960622294</v>
      </c>
      <c r="G88" s="98">
        <v>1729.7139674498578</v>
      </c>
      <c r="H88" s="98">
        <v>1750.1512409273078</v>
      </c>
      <c r="I88" s="98">
        <v>1800.7869354660281</v>
      </c>
      <c r="J88" s="98">
        <v>1766.2322891329188</v>
      </c>
      <c r="K88" s="98">
        <v>1795.981614973027</v>
      </c>
      <c r="L88" s="98">
        <v>1741.0519128471255</v>
      </c>
      <c r="M88" s="98">
        <v>1788.5633155324913</v>
      </c>
      <c r="N88" s="98">
        <v>1755.0326281073694</v>
      </c>
      <c r="O88" s="98">
        <v>1783.5473382096525</v>
      </c>
      <c r="P88" s="98">
        <v>1679.3159487402809</v>
      </c>
      <c r="Q88" s="98">
        <v>1720.8540344524624</v>
      </c>
      <c r="R88" s="98">
        <v>1719.1337593721735</v>
      </c>
      <c r="S88" s="98">
        <v>1712.2484025134975</v>
      </c>
      <c r="T88" s="98">
        <v>1681.1828216141841</v>
      </c>
      <c r="U88" s="98">
        <v>1638.4217212716185</v>
      </c>
      <c r="V88" s="98">
        <v>1528.0669867453767</v>
      </c>
      <c r="W88" s="98">
        <v>1669.0511985583132</v>
      </c>
      <c r="X88" s="98">
        <v>1510.9351847532873</v>
      </c>
      <c r="Y88" s="98">
        <v>1496.4851276182906</v>
      </c>
      <c r="DA88" s="63" t="s">
        <v>2493</v>
      </c>
    </row>
    <row r="89" spans="1:105" ht="12" customHeight="1" x14ac:dyDescent="0.25">
      <c r="A89" s="97" t="s">
        <v>131</v>
      </c>
      <c r="B89" s="98">
        <v>1675.6381164998131</v>
      </c>
      <c r="C89" s="98">
        <v>1788.9002006598769</v>
      </c>
      <c r="D89" s="98">
        <v>1586.2467408232665</v>
      </c>
      <c r="E89" s="98">
        <v>1680.7174828461989</v>
      </c>
      <c r="F89" s="98">
        <v>1716.8202285248533</v>
      </c>
      <c r="G89" s="98">
        <v>1729.6381809118539</v>
      </c>
      <c r="H89" s="98">
        <v>1750.2393105018207</v>
      </c>
      <c r="I89" s="98">
        <v>1800.5203479347849</v>
      </c>
      <c r="J89" s="98">
        <v>1766.2076933844112</v>
      </c>
      <c r="K89" s="98">
        <v>1795.4353761086163</v>
      </c>
      <c r="L89" s="98">
        <v>1740.5350255896765</v>
      </c>
      <c r="M89" s="98">
        <v>1788.0720990068726</v>
      </c>
      <c r="N89" s="98">
        <v>1754.5561640211522</v>
      </c>
      <c r="O89" s="98">
        <v>1783.2157047207977</v>
      </c>
      <c r="P89" s="98">
        <v>1679.1825990208229</v>
      </c>
      <c r="Q89" s="98">
        <v>1720.8823052692383</v>
      </c>
      <c r="R89" s="98">
        <v>1719.2213899884391</v>
      </c>
      <c r="S89" s="98">
        <v>1712.4449426180224</v>
      </c>
      <c r="T89" s="98">
        <v>1681.5563515981794</v>
      </c>
      <c r="U89" s="98">
        <v>1638.9280662901056</v>
      </c>
      <c r="V89" s="98">
        <v>1529.3240555454256</v>
      </c>
      <c r="W89" s="98">
        <v>1670.1120443750292</v>
      </c>
      <c r="X89" s="98">
        <v>1514.1562886969928</v>
      </c>
      <c r="Y89" s="98">
        <v>1502.1066246178925</v>
      </c>
      <c r="DA89" s="63" t="s">
        <v>2494</v>
      </c>
    </row>
    <row r="90" spans="1:105" ht="12" customHeight="1" x14ac:dyDescent="0.25">
      <c r="A90" s="100" t="s">
        <v>199</v>
      </c>
      <c r="B90" s="101">
        <v>566.12992201168368</v>
      </c>
      <c r="C90" s="101">
        <v>591.33895883396031</v>
      </c>
      <c r="D90" s="101">
        <v>588.78518257081282</v>
      </c>
      <c r="E90" s="101">
        <v>772.39188899870862</v>
      </c>
      <c r="F90" s="101">
        <v>829.49374165316101</v>
      </c>
      <c r="G90" s="101">
        <v>730.65091013823076</v>
      </c>
      <c r="H90" s="101">
        <v>757.80145478796169</v>
      </c>
      <c r="I90" s="101">
        <v>643.19855339114122</v>
      </c>
      <c r="J90" s="101">
        <v>638.5156470991127</v>
      </c>
      <c r="K90" s="101">
        <v>627.50926497051171</v>
      </c>
      <c r="L90" s="101">
        <v>586.90248605635747</v>
      </c>
      <c r="M90" s="101">
        <v>622.39887164830384</v>
      </c>
      <c r="N90" s="101">
        <v>596.4206483622869</v>
      </c>
      <c r="O90" s="101">
        <v>606.99596885080791</v>
      </c>
      <c r="P90" s="101">
        <v>604.40222840376089</v>
      </c>
      <c r="Q90" s="101">
        <v>612.23329512127998</v>
      </c>
      <c r="R90" s="101">
        <v>607.1224683159885</v>
      </c>
      <c r="S90" s="101">
        <v>608.5232641689762</v>
      </c>
      <c r="T90" s="101">
        <v>606.83549367500746</v>
      </c>
      <c r="U90" s="101">
        <v>555.2424339569593</v>
      </c>
      <c r="V90" s="101">
        <v>598.38827053408215</v>
      </c>
      <c r="W90" s="101">
        <v>763.97698981742985</v>
      </c>
      <c r="X90" s="101">
        <v>781.28109845093547</v>
      </c>
      <c r="Y90" s="101">
        <v>891.59947180756569</v>
      </c>
      <c r="DA90" s="131" t="s">
        <v>2495</v>
      </c>
    </row>
    <row r="91" spans="1:105" ht="12" customHeight="1" x14ac:dyDescent="0.25">
      <c r="A91" s="103" t="s">
        <v>52</v>
      </c>
      <c r="B91" s="104">
        <v>1109.5081944881294</v>
      </c>
      <c r="C91" s="104">
        <v>1197.5612418259161</v>
      </c>
      <c r="D91" s="104">
        <v>997.46155825245353</v>
      </c>
      <c r="E91" s="104">
        <v>908.32559384749027</v>
      </c>
      <c r="F91" s="104">
        <v>887.32648687169205</v>
      </c>
      <c r="G91" s="104">
        <v>998.98727077362298</v>
      </c>
      <c r="H91" s="104">
        <v>992.43785571385888</v>
      </c>
      <c r="I91" s="104">
        <v>1157.3217945436434</v>
      </c>
      <c r="J91" s="104">
        <v>1127.6920462852981</v>
      </c>
      <c r="K91" s="104">
        <v>1167.9261111381045</v>
      </c>
      <c r="L91" s="104">
        <v>1153.632539533319</v>
      </c>
      <c r="M91" s="104">
        <v>1165.6732273585687</v>
      </c>
      <c r="N91" s="104">
        <v>1158.1355156588652</v>
      </c>
      <c r="O91" s="104">
        <v>1176.21973586999</v>
      </c>
      <c r="P91" s="104">
        <v>1074.7803706170619</v>
      </c>
      <c r="Q91" s="104">
        <v>1108.6490101479583</v>
      </c>
      <c r="R91" s="104">
        <v>1112.0989216724504</v>
      </c>
      <c r="S91" s="104">
        <v>1103.9216784490459</v>
      </c>
      <c r="T91" s="104">
        <v>1074.7208579231719</v>
      </c>
      <c r="U91" s="104">
        <v>1083.6856323331463</v>
      </c>
      <c r="V91" s="104">
        <v>930.93578501134334</v>
      </c>
      <c r="W91" s="104">
        <v>906.13505455759923</v>
      </c>
      <c r="X91" s="104">
        <v>732.87519024605751</v>
      </c>
      <c r="Y91" s="104">
        <v>610.50715281032706</v>
      </c>
      <c r="DA91" s="132" t="s">
        <v>2496</v>
      </c>
    </row>
    <row r="92" spans="1:105" ht="12" customHeight="1" x14ac:dyDescent="0.25">
      <c r="A92" s="106" t="s">
        <v>124</v>
      </c>
      <c r="B92" s="101">
        <v>1570.7346825672439</v>
      </c>
      <c r="C92" s="101">
        <v>1408.8747014936157</v>
      </c>
      <c r="D92" s="101">
        <v>1815.0432326991838</v>
      </c>
      <c r="E92" s="101">
        <v>1702.3971113701543</v>
      </c>
      <c r="F92" s="101">
        <v>1679.9962716037173</v>
      </c>
      <c r="G92" s="101">
        <v>1848.4856279707503</v>
      </c>
      <c r="H92" s="101">
        <v>1619.8379230778612</v>
      </c>
      <c r="I92" s="101">
        <v>1683.4976013212338</v>
      </c>
      <c r="J92" s="101">
        <v>1872.1380690906922</v>
      </c>
      <c r="K92" s="101">
        <v>1727.5468318542808</v>
      </c>
      <c r="L92" s="101">
        <v>1673.8818697333516</v>
      </c>
      <c r="M92" s="101">
        <v>2060.8665349607259</v>
      </c>
      <c r="N92" s="101">
        <v>1849.3791084441752</v>
      </c>
      <c r="O92" s="101">
        <v>1531.4301246085884</v>
      </c>
      <c r="P92" s="101">
        <v>1201.3793630426242</v>
      </c>
      <c r="Q92" s="101">
        <v>1924.5987216053575</v>
      </c>
      <c r="R92" s="101">
        <v>1689.9013028135187</v>
      </c>
      <c r="S92" s="101">
        <v>1844.013560111051</v>
      </c>
      <c r="T92" s="101">
        <v>1754.875360081189</v>
      </c>
      <c r="U92" s="101">
        <v>1848.9502414251483</v>
      </c>
      <c r="V92" s="101">
        <v>1266.4309157758962</v>
      </c>
      <c r="W92" s="101">
        <v>1485.745964758856</v>
      </c>
      <c r="X92" s="101">
        <v>1604.3813847978447</v>
      </c>
      <c r="Y92" s="101">
        <v>1556.6194688719443</v>
      </c>
      <c r="DA92" s="131" t="s">
        <v>2497</v>
      </c>
    </row>
    <row r="93" spans="1:105" ht="12" customHeight="1" x14ac:dyDescent="0.25">
      <c r="A93" s="107" t="s">
        <v>123</v>
      </c>
      <c r="B93" s="104">
        <v>1570.7346825672437</v>
      </c>
      <c r="C93" s="104">
        <v>1408.8769412403713</v>
      </c>
      <c r="D93" s="104">
        <v>1814.8960817732752</v>
      </c>
      <c r="E93" s="104">
        <v>1702.3242565367648</v>
      </c>
      <c r="F93" s="104">
        <v>1680.1630599059563</v>
      </c>
      <c r="G93" s="104">
        <v>1848.3273557264922</v>
      </c>
      <c r="H93" s="104">
        <v>1620.5789846576449</v>
      </c>
      <c r="I93" s="104">
        <v>1683.6731016336846</v>
      </c>
      <c r="J93" s="104">
        <v>1871.9559506885926</v>
      </c>
      <c r="K93" s="104">
        <v>1727.5763496033653</v>
      </c>
      <c r="L93" s="104">
        <v>1673.5048913740584</v>
      </c>
      <c r="M93" s="104">
        <v>2060.0956533771828</v>
      </c>
      <c r="N93" s="104">
        <v>1849.1920068742702</v>
      </c>
      <c r="O93" s="104">
        <v>1531.4255972478727</v>
      </c>
      <c r="P93" s="104">
        <v>1201.8575001088498</v>
      </c>
      <c r="Q93" s="104">
        <v>1925.148698398853</v>
      </c>
      <c r="R93" s="104">
        <v>1690.3068535783036</v>
      </c>
      <c r="S93" s="104">
        <v>1844.7248652912142</v>
      </c>
      <c r="T93" s="104">
        <v>1755.7564793813176</v>
      </c>
      <c r="U93" s="104">
        <v>1849.6226111913684</v>
      </c>
      <c r="V93" s="104">
        <v>1266.9637997787352</v>
      </c>
      <c r="W93" s="104">
        <v>1488.6403745960868</v>
      </c>
      <c r="X93" s="104">
        <v>1609.6012689609827</v>
      </c>
      <c r="Y93" s="104">
        <v>1557.3107756970517</v>
      </c>
      <c r="DA93" s="132" t="s">
        <v>2498</v>
      </c>
    </row>
    <row r="94" spans="1:105" ht="12" customHeight="1" x14ac:dyDescent="0.25">
      <c r="A94" s="108" t="s">
        <v>50</v>
      </c>
      <c r="B94" s="98">
        <v>530.01962063817552</v>
      </c>
      <c r="C94" s="98">
        <v>463.25977652073334</v>
      </c>
      <c r="D94" s="98">
        <v>674.07526175100622</v>
      </c>
      <c r="E94" s="98">
        <v>782.60082338091138</v>
      </c>
      <c r="F94" s="98">
        <v>811.90899636932602</v>
      </c>
      <c r="G94" s="98">
        <v>781.02458884133159</v>
      </c>
      <c r="H94" s="98">
        <v>701.37312063840716</v>
      </c>
      <c r="I94" s="98">
        <v>600.34078673146541</v>
      </c>
      <c r="J94" s="98">
        <v>676.81717347301139</v>
      </c>
      <c r="K94" s="98">
        <v>601.756712020333</v>
      </c>
      <c r="L94" s="98">
        <v>562.97608152480836</v>
      </c>
      <c r="M94" s="98">
        <v>718.57021520716978</v>
      </c>
      <c r="N94" s="98">
        <v>629.21732292092406</v>
      </c>
      <c r="O94" s="98">
        <v>520.02172434441047</v>
      </c>
      <c r="P94" s="98">
        <v>431.60307476338846</v>
      </c>
      <c r="Q94" s="98">
        <v>684.22050043588911</v>
      </c>
      <c r="R94" s="98">
        <v>593.82662901245453</v>
      </c>
      <c r="S94" s="98">
        <v>652.7718041647405</v>
      </c>
      <c r="T94" s="98">
        <v>630.7757997001911</v>
      </c>
      <c r="U94" s="98">
        <v>627.05701173508248</v>
      </c>
      <c r="V94" s="98">
        <v>496.49234902749021</v>
      </c>
      <c r="W94" s="98">
        <v>679.56399126604947</v>
      </c>
      <c r="X94" s="98">
        <v>829.26417804214236</v>
      </c>
      <c r="Y94" s="98">
        <v>922.75162570162638</v>
      </c>
      <c r="DA94" s="63" t="s">
        <v>2499</v>
      </c>
    </row>
    <row r="95" spans="1:105" ht="12" customHeight="1" x14ac:dyDescent="0.25">
      <c r="A95" s="108" t="s">
        <v>52</v>
      </c>
      <c r="B95" s="98">
        <v>1040.715061929068</v>
      </c>
      <c r="C95" s="98">
        <v>945.61716471963791</v>
      </c>
      <c r="D95" s="98">
        <v>1140.8208200222691</v>
      </c>
      <c r="E95" s="98">
        <v>919.72343315585329</v>
      </c>
      <c r="F95" s="98">
        <v>868.25406353663027</v>
      </c>
      <c r="G95" s="98">
        <v>1067.3027668851605</v>
      </c>
      <c r="H95" s="98">
        <v>919.20586401923777</v>
      </c>
      <c r="I95" s="98">
        <v>1083.332314902219</v>
      </c>
      <c r="J95" s="98">
        <v>1195.1387772155811</v>
      </c>
      <c r="K95" s="98">
        <v>1125.8196375830325</v>
      </c>
      <c r="L95" s="98">
        <v>1110.5288098492504</v>
      </c>
      <c r="M95" s="98">
        <v>1341.5254381700133</v>
      </c>
      <c r="N95" s="98">
        <v>1219.9746839533459</v>
      </c>
      <c r="O95" s="98">
        <v>1011.403872903462</v>
      </c>
      <c r="P95" s="98">
        <v>770.25442534546141</v>
      </c>
      <c r="Q95" s="98">
        <v>1240.9281979629641</v>
      </c>
      <c r="R95" s="98">
        <v>1096.4802245658491</v>
      </c>
      <c r="S95" s="98">
        <v>1191.9530611264736</v>
      </c>
      <c r="T95" s="98">
        <v>1124.9806796811265</v>
      </c>
      <c r="U95" s="98">
        <v>1222.5655994562862</v>
      </c>
      <c r="V95" s="98">
        <v>770.47145075124502</v>
      </c>
      <c r="W95" s="98">
        <v>809.0763833300374</v>
      </c>
      <c r="X95" s="98">
        <v>780.3370909188402</v>
      </c>
      <c r="Y95" s="98">
        <v>634.55914999542483</v>
      </c>
      <c r="DA95" s="63" t="s">
        <v>2500</v>
      </c>
    </row>
    <row r="96" spans="1:105" ht="12" customHeight="1" x14ac:dyDescent="0.25">
      <c r="A96" s="106" t="s">
        <v>122</v>
      </c>
      <c r="B96" s="101">
        <v>1522.895933118614</v>
      </c>
      <c r="C96" s="101">
        <v>1472.3435887169969</v>
      </c>
      <c r="D96" s="101">
        <v>1568.2362200263308</v>
      </c>
      <c r="E96" s="101">
        <v>1757.0909452107483</v>
      </c>
      <c r="F96" s="101">
        <v>1827.313891134138</v>
      </c>
      <c r="G96" s="101">
        <v>1689.5453973814485</v>
      </c>
      <c r="H96" s="101">
        <v>1806.300044666076</v>
      </c>
      <c r="I96" s="101">
        <v>1691.538627560054</v>
      </c>
      <c r="J96" s="101">
        <v>1817.7569266501589</v>
      </c>
      <c r="K96" s="101">
        <v>1810.0919714788704</v>
      </c>
      <c r="L96" s="101">
        <v>1740.4296988746403</v>
      </c>
      <c r="M96" s="101">
        <v>1780.5471471707951</v>
      </c>
      <c r="N96" s="101">
        <v>1717.9051092649606</v>
      </c>
      <c r="O96" s="101">
        <v>1712.0595778234265</v>
      </c>
      <c r="P96" s="101">
        <v>1722.6129446867933</v>
      </c>
      <c r="Q96" s="101">
        <v>1712.4794724770625</v>
      </c>
      <c r="R96" s="101">
        <v>1688.2686430946969</v>
      </c>
      <c r="S96" s="101">
        <v>1694.5644209818779</v>
      </c>
      <c r="T96" s="101">
        <v>1679.9277419492962</v>
      </c>
      <c r="U96" s="101">
        <v>1609.6049321434584</v>
      </c>
      <c r="V96" s="101">
        <v>1621.8341149546975</v>
      </c>
      <c r="W96" s="101">
        <v>1569.2589028604052</v>
      </c>
      <c r="X96" s="101">
        <v>1532.0795081020331</v>
      </c>
      <c r="Y96" s="101">
        <v>1538.2781769073808</v>
      </c>
      <c r="DA96" s="131" t="s">
        <v>2501</v>
      </c>
    </row>
    <row r="97" spans="1:105" ht="12" customHeight="1" x14ac:dyDescent="0.25">
      <c r="A97" s="107" t="s">
        <v>121</v>
      </c>
      <c r="B97" s="104">
        <v>1522.8959331186145</v>
      </c>
      <c r="C97" s="104">
        <v>1472.4549269770298</v>
      </c>
      <c r="D97" s="104">
        <v>1568.3693135529463</v>
      </c>
      <c r="E97" s="104">
        <v>1757.1914561851527</v>
      </c>
      <c r="F97" s="104">
        <v>1827.3958715740846</v>
      </c>
      <c r="G97" s="104">
        <v>1689.6266530851437</v>
      </c>
      <c r="H97" s="104">
        <v>1806.5580808785278</v>
      </c>
      <c r="I97" s="104">
        <v>1691.6387432517922</v>
      </c>
      <c r="J97" s="104">
        <v>1817.8417004981252</v>
      </c>
      <c r="K97" s="104">
        <v>1809.7625466682969</v>
      </c>
      <c r="L97" s="104">
        <v>1740.139529824861</v>
      </c>
      <c r="M97" s="104">
        <v>1780.251142134766</v>
      </c>
      <c r="N97" s="104">
        <v>1717.7076818561468</v>
      </c>
      <c r="O97" s="104">
        <v>1711.8349151754451</v>
      </c>
      <c r="P97" s="104">
        <v>1722.435389270433</v>
      </c>
      <c r="Q97" s="104">
        <v>1712.2450434694861</v>
      </c>
      <c r="R97" s="104">
        <v>1688.0634214395873</v>
      </c>
      <c r="S97" s="104">
        <v>1694.7558603286507</v>
      </c>
      <c r="T97" s="104">
        <v>1680.158186638746</v>
      </c>
      <c r="U97" s="104">
        <v>1609.8822517531794</v>
      </c>
      <c r="V97" s="104">
        <v>1622.088395954567</v>
      </c>
      <c r="W97" s="104">
        <v>1569.5722066504602</v>
      </c>
      <c r="X97" s="104">
        <v>1533.4702960324403</v>
      </c>
      <c r="Y97" s="104">
        <v>1540.1998774578692</v>
      </c>
      <c r="DA97" s="132" t="s">
        <v>2502</v>
      </c>
    </row>
    <row r="98" spans="1:105" ht="12" customHeight="1" x14ac:dyDescent="0.25">
      <c r="A98" s="108" t="s">
        <v>53</v>
      </c>
      <c r="B98" s="98">
        <v>513.17723800613851</v>
      </c>
      <c r="C98" s="98">
        <v>484.09126511976194</v>
      </c>
      <c r="D98" s="98">
        <v>580.39202597836777</v>
      </c>
      <c r="E98" s="98">
        <v>807.41341639648135</v>
      </c>
      <c r="F98" s="98">
        <v>883.2990620569102</v>
      </c>
      <c r="G98" s="98">
        <v>713.35649726213501</v>
      </c>
      <c r="H98" s="98">
        <v>782.25992232259625</v>
      </c>
      <c r="I98" s="98">
        <v>603.20387293616523</v>
      </c>
      <c r="J98" s="98">
        <v>658.04467078479001</v>
      </c>
      <c r="K98" s="98">
        <v>632.81239335300495</v>
      </c>
      <c r="L98" s="98">
        <v>586.22006688243198</v>
      </c>
      <c r="M98" s="98">
        <v>619.69386156944302</v>
      </c>
      <c r="N98" s="98">
        <v>583.17869889793087</v>
      </c>
      <c r="O98" s="98">
        <v>581.52685098038376</v>
      </c>
      <c r="P98" s="98">
        <v>620.29079241618945</v>
      </c>
      <c r="Q98" s="98">
        <v>608.94982371869037</v>
      </c>
      <c r="R98" s="98">
        <v>595.60455221583436</v>
      </c>
      <c r="S98" s="98">
        <v>602.27131477379294</v>
      </c>
      <c r="T98" s="98">
        <v>606.62948602005167</v>
      </c>
      <c r="U98" s="98">
        <v>544.99416504334374</v>
      </c>
      <c r="V98" s="98">
        <v>634.01138179576083</v>
      </c>
      <c r="W98" s="98">
        <v>717.25832112452497</v>
      </c>
      <c r="X98" s="98">
        <v>791.02844404015582</v>
      </c>
      <c r="Y98" s="98">
        <v>914.12937027601561</v>
      </c>
      <c r="DA98" s="63" t="s">
        <v>2503</v>
      </c>
    </row>
    <row r="99" spans="1:105" ht="12" customHeight="1" x14ac:dyDescent="0.25">
      <c r="A99" s="108" t="s">
        <v>52</v>
      </c>
      <c r="B99" s="98">
        <v>1009.718695112476</v>
      </c>
      <c r="C99" s="98">
        <v>988.36366185726752</v>
      </c>
      <c r="D99" s="98">
        <v>987.97728757457901</v>
      </c>
      <c r="E99" s="98">
        <v>949.77803978867144</v>
      </c>
      <c r="F99" s="98">
        <v>944.09680951717417</v>
      </c>
      <c r="G99" s="98">
        <v>976.27015582300862</v>
      </c>
      <c r="H99" s="98">
        <v>1024.2981585559316</v>
      </c>
      <c r="I99" s="98">
        <v>1088.4348703156274</v>
      </c>
      <c r="J99" s="98">
        <v>1159.7970297133352</v>
      </c>
      <c r="K99" s="98">
        <v>1176.9501533152918</v>
      </c>
      <c r="L99" s="98">
        <v>1153.9194629424289</v>
      </c>
      <c r="M99" s="98">
        <v>1160.5572805653233</v>
      </c>
      <c r="N99" s="98">
        <v>1134.5289829582157</v>
      </c>
      <c r="O99" s="98">
        <v>1130.3080641950614</v>
      </c>
      <c r="P99" s="98">
        <v>1102.1445968542439</v>
      </c>
      <c r="Q99" s="98">
        <v>1103.2952197507957</v>
      </c>
      <c r="R99" s="98">
        <v>1092.4588692237528</v>
      </c>
      <c r="S99" s="98">
        <v>1092.4845455548575</v>
      </c>
      <c r="T99" s="98">
        <v>1073.5287006186943</v>
      </c>
      <c r="U99" s="98">
        <v>1064.8880867098358</v>
      </c>
      <c r="V99" s="98">
        <v>988.07701415880615</v>
      </c>
      <c r="W99" s="98">
        <v>852.31388552593535</v>
      </c>
      <c r="X99" s="98">
        <v>742.44185199228446</v>
      </c>
      <c r="Y99" s="98">
        <v>626.07050718185326</v>
      </c>
      <c r="DA99" s="63" t="s">
        <v>2504</v>
      </c>
    </row>
    <row r="100" spans="1:105" ht="12" customHeight="1" x14ac:dyDescent="0.25">
      <c r="A100" s="121" t="s">
        <v>54</v>
      </c>
      <c r="B100" s="122">
        <v>551.93581430025984</v>
      </c>
      <c r="C100" s="122">
        <v>631.60754638327467</v>
      </c>
      <c r="D100" s="122">
        <v>597.10792257721482</v>
      </c>
      <c r="E100" s="122">
        <v>694.92714885266707</v>
      </c>
      <c r="F100" s="122">
        <v>636.03021056300281</v>
      </c>
      <c r="G100" s="122">
        <v>650.80928277303792</v>
      </c>
      <c r="H100" s="122">
        <v>595.19371697223073</v>
      </c>
      <c r="I100" s="122">
        <v>593.51748414948088</v>
      </c>
      <c r="J100" s="122">
        <v>599.7789745566115</v>
      </c>
      <c r="K100" s="122">
        <v>474.11317202936067</v>
      </c>
      <c r="L100" s="122">
        <v>434.13299727704839</v>
      </c>
      <c r="M100" s="122">
        <v>437.24779671828969</v>
      </c>
      <c r="N100" s="122">
        <v>427.35581497615459</v>
      </c>
      <c r="O100" s="122">
        <v>428.81864026692682</v>
      </c>
      <c r="P100" s="122">
        <v>439.81909751857728</v>
      </c>
      <c r="Q100" s="122">
        <v>439.11084907661592</v>
      </c>
      <c r="R100" s="122">
        <v>432.62348072485901</v>
      </c>
      <c r="S100" s="122">
        <v>428.66074508559143</v>
      </c>
      <c r="T100" s="122">
        <v>420.29352507463955</v>
      </c>
      <c r="U100" s="122">
        <v>405.08673501929212</v>
      </c>
      <c r="V100" s="122">
        <v>540.69457441671136</v>
      </c>
      <c r="W100" s="122">
        <v>551.56467583146662</v>
      </c>
      <c r="X100" s="122">
        <v>427.84263474022805</v>
      </c>
      <c r="Y100" s="122">
        <v>404.08549349425664</v>
      </c>
      <c r="DA100" s="130" t="s">
        <v>2505</v>
      </c>
    </row>
    <row r="101" spans="1:105" ht="12" customHeight="1" x14ac:dyDescent="0.25">
      <c r="A101" s="97" t="s">
        <v>202</v>
      </c>
      <c r="B101" s="98">
        <v>605.39026122351197</v>
      </c>
      <c r="C101" s="98">
        <v>756.2644255053392</v>
      </c>
      <c r="D101" s="98">
        <v>596.48438946940144</v>
      </c>
      <c r="E101" s="98">
        <v>671.35158160861533</v>
      </c>
      <c r="F101" s="98">
        <v>605.87836671591629</v>
      </c>
      <c r="G101" s="98">
        <v>665.24206789822006</v>
      </c>
      <c r="H101" s="98">
        <v>576.44818825490449</v>
      </c>
      <c r="I101" s="98">
        <v>626.36768745813674</v>
      </c>
      <c r="J101" s="98">
        <v>593.78713173855658</v>
      </c>
      <c r="K101" s="98">
        <v>476.19115199683063</v>
      </c>
      <c r="L101" s="98">
        <v>443.74092026563198</v>
      </c>
      <c r="M101" s="98">
        <v>434.76708729172259</v>
      </c>
      <c r="N101" s="98">
        <v>429.92400281116545</v>
      </c>
      <c r="O101" s="98">
        <v>430.16810776199753</v>
      </c>
      <c r="P101" s="98">
        <v>440.00779794172837</v>
      </c>
      <c r="Q101" s="98">
        <v>438.88680572712127</v>
      </c>
      <c r="R101" s="98">
        <v>433.72297863428878</v>
      </c>
      <c r="S101" s="98">
        <v>427.50213958137641</v>
      </c>
      <c r="T101" s="98">
        <v>417.10823299082017</v>
      </c>
      <c r="U101" s="98">
        <v>404.98416092004112</v>
      </c>
      <c r="V101" s="98">
        <v>542.49608523144911</v>
      </c>
      <c r="W101" s="98">
        <v>564.81129874537658</v>
      </c>
      <c r="X101" s="98">
        <v>425.3034730957304</v>
      </c>
      <c r="Y101" s="98">
        <v>396.0557347046207</v>
      </c>
      <c r="DA101" s="63" t="s">
        <v>2506</v>
      </c>
    </row>
    <row r="102" spans="1:105" ht="12" customHeight="1" x14ac:dyDescent="0.25">
      <c r="A102" s="97" t="s">
        <v>50</v>
      </c>
      <c r="B102" s="98">
        <v>580.21608428892239</v>
      </c>
      <c r="C102" s="98">
        <v>606.80859470754046</v>
      </c>
      <c r="D102" s="98">
        <v>773.22387318703431</v>
      </c>
      <c r="E102" s="98">
        <v>605.19054120160138</v>
      </c>
      <c r="F102" s="98">
        <v>589.85470300649035</v>
      </c>
      <c r="G102" s="98">
        <v>693.19866721556753</v>
      </c>
      <c r="H102" s="98">
        <v>601.25006702295696</v>
      </c>
      <c r="I102" s="98">
        <v>573.14489722505914</v>
      </c>
      <c r="J102" s="98">
        <v>520.02403322122996</v>
      </c>
      <c r="K102" s="98">
        <v>509.15337439398007</v>
      </c>
      <c r="L102" s="98">
        <v>455.14049970470836</v>
      </c>
      <c r="M102" s="98">
        <v>436.1655872268102</v>
      </c>
      <c r="N102" s="98">
        <v>431.0549036539208</v>
      </c>
      <c r="O102" s="98">
        <v>430.33409026917604</v>
      </c>
      <c r="P102" s="98">
        <v>441.88650181865387</v>
      </c>
      <c r="Q102" s="98">
        <v>438.07403074735896</v>
      </c>
      <c r="R102" s="98">
        <v>433.56149328449919</v>
      </c>
      <c r="S102" s="98">
        <v>427.34406555305486</v>
      </c>
      <c r="T102" s="98">
        <v>415.74641536208469</v>
      </c>
      <c r="U102" s="98">
        <v>403.18622193515699</v>
      </c>
      <c r="V102" s="98">
        <v>552.60138482533182</v>
      </c>
      <c r="W102" s="98">
        <v>551.89471810736484</v>
      </c>
      <c r="X102" s="98">
        <v>431.68325887981848</v>
      </c>
      <c r="Y102" s="98">
        <v>393.89363101991387</v>
      </c>
      <c r="DA102" s="63" t="s">
        <v>2507</v>
      </c>
    </row>
    <row r="103" spans="1:105" ht="12" customHeight="1" x14ac:dyDescent="0.25">
      <c r="A103" s="109" t="s">
        <v>120</v>
      </c>
      <c r="B103" s="33">
        <v>504.51756712078554</v>
      </c>
      <c r="C103" s="33">
        <v>588.55149914611195</v>
      </c>
      <c r="D103" s="33">
        <v>478.02154338903574</v>
      </c>
      <c r="E103" s="33">
        <v>763.93359087438137</v>
      </c>
      <c r="F103" s="33">
        <v>678.13309639352974</v>
      </c>
      <c r="G103" s="33">
        <v>618.54801455382039</v>
      </c>
      <c r="H103" s="33">
        <v>600.92304663212008</v>
      </c>
      <c r="I103" s="33">
        <v>588.93790494916675</v>
      </c>
      <c r="J103" s="33">
        <v>649.92925576134451</v>
      </c>
      <c r="K103" s="33">
        <v>449.19708494040833</v>
      </c>
      <c r="L103" s="33">
        <v>414.56445080039146</v>
      </c>
      <c r="M103" s="33">
        <v>439.17942894043398</v>
      </c>
      <c r="N103" s="33">
        <v>423.83659243018559</v>
      </c>
      <c r="O103" s="33">
        <v>427.36484970440245</v>
      </c>
      <c r="P103" s="33">
        <v>438.52908066256248</v>
      </c>
      <c r="Q103" s="33">
        <v>439.75675152793588</v>
      </c>
      <c r="R103" s="33">
        <v>431.78202095296297</v>
      </c>
      <c r="S103" s="33">
        <v>429.68720771524744</v>
      </c>
      <c r="T103" s="33">
        <v>423.47581387460122</v>
      </c>
      <c r="U103" s="33">
        <v>405.98389738223881</v>
      </c>
      <c r="V103" s="33">
        <v>534.92232552175426</v>
      </c>
      <c r="W103" s="33">
        <v>547.54858691630147</v>
      </c>
      <c r="X103" s="33">
        <v>427.09295275019537</v>
      </c>
      <c r="Y103" s="33">
        <v>409.76935597334102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9449.0981347266461</v>
      </c>
      <c r="C124" s="117">
        <f t="shared" si="42"/>
        <v>10360.562426409317</v>
      </c>
      <c r="D124" s="117">
        <f t="shared" si="42"/>
        <v>9995.5951402609753</v>
      </c>
      <c r="E124" s="117">
        <f t="shared" si="42"/>
        <v>10662.852677292491</v>
      </c>
      <c r="F124" s="117">
        <f t="shared" si="42"/>
        <v>11187.291804617267</v>
      </c>
      <c r="G124" s="117">
        <f t="shared" si="42"/>
        <v>11478.658446279724</v>
      </c>
      <c r="H124" s="117">
        <f t="shared" si="42"/>
        <v>10790.330843977068</v>
      </c>
      <c r="I124" s="117">
        <f t="shared" si="42"/>
        <v>10206.063914579343</v>
      </c>
      <c r="J124" s="117">
        <f t="shared" si="42"/>
        <v>10946.552627268649</v>
      </c>
      <c r="K124" s="117">
        <f t="shared" si="42"/>
        <v>10548.488054391884</v>
      </c>
      <c r="L124" s="117">
        <f t="shared" si="42"/>
        <v>11144.614289242505</v>
      </c>
      <c r="M124" s="117">
        <f t="shared" si="42"/>
        <v>10354.403623657641</v>
      </c>
      <c r="N124" s="117">
        <f t="shared" si="42"/>
        <v>10067.261112046966</v>
      </c>
      <c r="O124" s="117">
        <f t="shared" si="42"/>
        <v>10300.734960067666</v>
      </c>
      <c r="P124" s="117">
        <f t="shared" si="42"/>
        <v>8560.6692764487671</v>
      </c>
      <c r="Q124" s="117">
        <f t="shared" si="42"/>
        <v>9881.1330124265514</v>
      </c>
      <c r="R124" s="117">
        <f t="shared" ref="R124:V124" si="43">R125+R128+R130+R139</f>
        <v>10280.104460298528</v>
      </c>
      <c r="S124" s="117">
        <f t="shared" si="43"/>
        <v>10103.152490947596</v>
      </c>
      <c r="T124" s="117">
        <f t="shared" si="43"/>
        <v>9527.5886132887117</v>
      </c>
      <c r="U124" s="117">
        <f t="shared" si="43"/>
        <v>9499.1778302508283</v>
      </c>
      <c r="V124" s="117">
        <f t="shared" si="43"/>
        <v>9575.7833383224661</v>
      </c>
      <c r="W124" s="117">
        <f t="shared" ref="W124:Y124" si="44">W125+W128+W130+W139</f>
        <v>10660.54704927688</v>
      </c>
      <c r="X124" s="117">
        <f t="shared" si="44"/>
        <v>9487.5189281255734</v>
      </c>
      <c r="Y124" s="117">
        <f t="shared" si="44"/>
        <v>9228.5212224590778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7357.3325192232187</v>
      </c>
      <c r="C125" s="122">
        <f t="shared" si="45"/>
        <v>8251.4845165182796</v>
      </c>
      <c r="D125" s="122">
        <f t="shared" si="45"/>
        <v>7772.2370094343232</v>
      </c>
      <c r="E125" s="122">
        <f t="shared" si="45"/>
        <v>8209.2698155478556</v>
      </c>
      <c r="F125" s="122">
        <f t="shared" si="45"/>
        <v>8653.913661808976</v>
      </c>
      <c r="G125" s="122">
        <f t="shared" si="45"/>
        <v>9105.5118898383716</v>
      </c>
      <c r="H125" s="122">
        <f t="shared" si="45"/>
        <v>8283.5090357683075</v>
      </c>
      <c r="I125" s="122">
        <f t="shared" si="45"/>
        <v>7893.7365014374591</v>
      </c>
      <c r="J125" s="122">
        <f t="shared" si="45"/>
        <v>8464.3238131907456</v>
      </c>
      <c r="K125" s="122">
        <f t="shared" si="45"/>
        <v>8164.2450029735664</v>
      </c>
      <c r="L125" s="122">
        <f t="shared" si="45"/>
        <v>8779.324891528855</v>
      </c>
      <c r="M125" s="122">
        <f t="shared" si="45"/>
        <v>7998.7333175658787</v>
      </c>
      <c r="N125" s="122">
        <f t="shared" si="45"/>
        <v>7683.030288825863</v>
      </c>
      <c r="O125" s="122">
        <f t="shared" si="45"/>
        <v>7858.3457958053841</v>
      </c>
      <c r="P125" s="122">
        <f t="shared" si="45"/>
        <v>6223.0987440567824</v>
      </c>
      <c r="Q125" s="122">
        <f t="shared" si="45"/>
        <v>7426.6868690325218</v>
      </c>
      <c r="R125" s="122">
        <f t="shared" ref="R125:V125" si="46">SUM(R126:R127)</f>
        <v>7977.9961439986046</v>
      </c>
      <c r="S125" s="122">
        <f t="shared" si="46"/>
        <v>7645.9636632684824</v>
      </c>
      <c r="T125" s="122">
        <f t="shared" si="46"/>
        <v>7158.0589293761013</v>
      </c>
      <c r="U125" s="122">
        <f t="shared" si="46"/>
        <v>7017.1166061462609</v>
      </c>
      <c r="V125" s="122">
        <f t="shared" si="46"/>
        <v>7162.5551352920565</v>
      </c>
      <c r="W125" s="122">
        <f t="shared" ref="W125:Y125" si="47">SUM(W126:W127)</f>
        <v>8061.1140210793055</v>
      </c>
      <c r="X125" s="122">
        <f t="shared" si="47"/>
        <v>7023.4700483834831</v>
      </c>
      <c r="Y125" s="122">
        <f t="shared" si="47"/>
        <v>6985.4309376874935</v>
      </c>
      <c r="DA125" s="130" t="s">
        <v>2528</v>
      </c>
    </row>
    <row r="126" spans="1:105" ht="12" customHeight="1" x14ac:dyDescent="0.25">
      <c r="A126" s="97" t="s">
        <v>198</v>
      </c>
      <c r="B126" s="98">
        <v>7320.9616115537901</v>
      </c>
      <c r="C126" s="98">
        <v>8211.8190829832947</v>
      </c>
      <c r="D126" s="98">
        <v>7735.3564499780359</v>
      </c>
      <c r="E126" s="98">
        <v>8170.6079388083781</v>
      </c>
      <c r="F126" s="98">
        <v>8613.5596081607182</v>
      </c>
      <c r="G126" s="98">
        <v>9064.644795482991</v>
      </c>
      <c r="H126" s="98">
        <v>8246.623968381833</v>
      </c>
      <c r="I126" s="98">
        <v>7859.7470554585789</v>
      </c>
      <c r="J126" s="98">
        <v>8427.8419168919609</v>
      </c>
      <c r="K126" s="98">
        <v>8129.3822343697047</v>
      </c>
      <c r="L126" s="98">
        <v>8742.2765368629043</v>
      </c>
      <c r="M126" s="98">
        <v>7965.4240787822946</v>
      </c>
      <c r="N126" s="98">
        <v>7651.5148854274248</v>
      </c>
      <c r="O126" s="98">
        <v>7826.4299133499499</v>
      </c>
      <c r="P126" s="98">
        <v>6198.1653806739732</v>
      </c>
      <c r="Q126" s="98">
        <v>7396.9775950602834</v>
      </c>
      <c r="R126" s="98">
        <v>7946.2515603366892</v>
      </c>
      <c r="S126" s="98">
        <v>7615.7307796867581</v>
      </c>
      <c r="T126" s="98">
        <v>7129.9806231065695</v>
      </c>
      <c r="U126" s="98">
        <v>6989.7832610584837</v>
      </c>
      <c r="V126" s="98">
        <v>7134.8528816143553</v>
      </c>
      <c r="W126" s="98">
        <v>8029.887838318512</v>
      </c>
      <c r="X126" s="98">
        <v>6996.4416462419422</v>
      </c>
      <c r="Y126" s="98">
        <v>6958.6823411003115</v>
      </c>
      <c r="DA126" s="63" t="s">
        <v>2529</v>
      </c>
    </row>
    <row r="127" spans="1:105" ht="12" customHeight="1" x14ac:dyDescent="0.25">
      <c r="A127" s="97" t="s">
        <v>53</v>
      </c>
      <c r="B127" s="98">
        <v>36.370907669428604</v>
      </c>
      <c r="C127" s="98">
        <v>39.66543353498416</v>
      </c>
      <c r="D127" s="98">
        <v>36.880559456287259</v>
      </c>
      <c r="E127" s="98">
        <v>38.661876739477378</v>
      </c>
      <c r="F127" s="98">
        <v>40.354053648257981</v>
      </c>
      <c r="G127" s="98">
        <v>40.86709435538026</v>
      </c>
      <c r="H127" s="98">
        <v>36.885067386474162</v>
      </c>
      <c r="I127" s="98">
        <v>33.989445978880042</v>
      </c>
      <c r="J127" s="98">
        <v>36.481896298784449</v>
      </c>
      <c r="K127" s="98">
        <v>34.862768603862079</v>
      </c>
      <c r="L127" s="98">
        <v>37.048354665950185</v>
      </c>
      <c r="M127" s="98">
        <v>33.309238783584306</v>
      </c>
      <c r="N127" s="98">
        <v>31.515403398438394</v>
      </c>
      <c r="O127" s="98">
        <v>31.915882455433888</v>
      </c>
      <c r="P127" s="98">
        <v>24.933363382809588</v>
      </c>
      <c r="Q127" s="98">
        <v>29.709273972238655</v>
      </c>
      <c r="R127" s="98">
        <v>31.744583661915762</v>
      </c>
      <c r="S127" s="98">
        <v>30.232883581724284</v>
      </c>
      <c r="T127" s="98">
        <v>28.078306269532181</v>
      </c>
      <c r="U127" s="98">
        <v>27.333345087777584</v>
      </c>
      <c r="V127" s="98">
        <v>27.702253677701638</v>
      </c>
      <c r="W127" s="98">
        <v>31.2261827607933</v>
      </c>
      <c r="X127" s="98">
        <v>27.02840214154071</v>
      </c>
      <c r="Y127" s="98">
        <v>26.748596587181954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14.594288004169011</v>
      </c>
      <c r="C128" s="122">
        <f t="shared" si="48"/>
        <v>18.440187477934575</v>
      </c>
      <c r="D128" s="122">
        <f t="shared" si="48"/>
        <v>22.8811641882114</v>
      </c>
      <c r="E128" s="122">
        <f t="shared" si="48"/>
        <v>54.160162619956438</v>
      </c>
      <c r="F128" s="122">
        <f t="shared" si="48"/>
        <v>32.196611289609073</v>
      </c>
      <c r="G128" s="122">
        <f t="shared" si="48"/>
        <v>42.077717958853228</v>
      </c>
      <c r="H128" s="122">
        <f t="shared" si="48"/>
        <v>64.663729273259619</v>
      </c>
      <c r="I128" s="122">
        <f t="shared" si="48"/>
        <v>74.255880063797122</v>
      </c>
      <c r="J128" s="122">
        <f t="shared" si="48"/>
        <v>88.147165848595606</v>
      </c>
      <c r="K128" s="122">
        <f t="shared" si="48"/>
        <v>101.87342978260337</v>
      </c>
      <c r="L128" s="122">
        <f t="shared" si="48"/>
        <v>133.41746694580925</v>
      </c>
      <c r="M128" s="122">
        <f t="shared" si="48"/>
        <v>151.38408789185715</v>
      </c>
      <c r="N128" s="122">
        <f t="shared" si="48"/>
        <v>280.25860079637499</v>
      </c>
      <c r="O128" s="122">
        <f t="shared" si="48"/>
        <v>277.58925166644406</v>
      </c>
      <c r="P128" s="122">
        <f t="shared" si="48"/>
        <v>105.18423650684291</v>
      </c>
      <c r="Q128" s="122">
        <f t="shared" si="48"/>
        <v>317.22896063831769</v>
      </c>
      <c r="R128" s="122">
        <f t="shared" si="48"/>
        <v>205.97470680618085</v>
      </c>
      <c r="S128" s="122">
        <f t="shared" si="48"/>
        <v>378.61601390868105</v>
      </c>
      <c r="T128" s="122">
        <f t="shared" si="48"/>
        <v>304.62058883266837</v>
      </c>
      <c r="U128" s="122">
        <f t="shared" si="48"/>
        <v>436.47109004755742</v>
      </c>
      <c r="V128" s="122">
        <f t="shared" si="48"/>
        <v>228.80472405190852</v>
      </c>
      <c r="W128" s="122">
        <f t="shared" si="48"/>
        <v>404.7075709126409</v>
      </c>
      <c r="X128" s="122">
        <f t="shared" si="48"/>
        <v>505.01347079642983</v>
      </c>
      <c r="Y128" s="122">
        <f t="shared" si="48"/>
        <v>341.54624949144397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14.594288004169011</v>
      </c>
      <c r="C129" s="98">
        <f>IF(RES_hhdet_tes!C129=0,0,RES_hhdet_tes!C129*1000*11630/RES_hhdet_num!C124)</f>
        <v>18.440187477934575</v>
      </c>
      <c r="D129" s="98">
        <f>IF(RES_hhdet_tes!D129=0,0,RES_hhdet_tes!D129*1000*11630/RES_hhdet_num!D124)</f>
        <v>22.8811641882114</v>
      </c>
      <c r="E129" s="98">
        <f>IF(RES_hhdet_tes!E129=0,0,RES_hhdet_tes!E129*1000*11630/RES_hhdet_num!E124)</f>
        <v>54.160162619956438</v>
      </c>
      <c r="F129" s="98">
        <f>IF(RES_hhdet_tes!F129=0,0,RES_hhdet_tes!F129*1000*11630/RES_hhdet_num!F124)</f>
        <v>32.196611289609073</v>
      </c>
      <c r="G129" s="98">
        <f>IF(RES_hhdet_tes!G129=0,0,RES_hhdet_tes!G129*1000*11630/RES_hhdet_num!G124)</f>
        <v>42.077717958853228</v>
      </c>
      <c r="H129" s="98">
        <f>IF(RES_hhdet_tes!H129=0,0,RES_hhdet_tes!H129*1000*11630/RES_hhdet_num!H124)</f>
        <v>64.663729273259619</v>
      </c>
      <c r="I129" s="98">
        <f>IF(RES_hhdet_tes!I129=0,0,RES_hhdet_tes!I129*1000*11630/RES_hhdet_num!I124)</f>
        <v>74.255880063797122</v>
      </c>
      <c r="J129" s="98">
        <f>IF(RES_hhdet_tes!J129=0,0,RES_hhdet_tes!J129*1000*11630/RES_hhdet_num!J124)</f>
        <v>88.147165848595606</v>
      </c>
      <c r="K129" s="98">
        <f>IF(RES_hhdet_tes!K129=0,0,RES_hhdet_tes!K129*1000*11630/RES_hhdet_num!K124)</f>
        <v>101.87342978260337</v>
      </c>
      <c r="L129" s="98">
        <f>IF(RES_hhdet_tes!L129=0,0,RES_hhdet_tes!L129*1000*11630/RES_hhdet_num!L124)</f>
        <v>133.41746694580925</v>
      </c>
      <c r="M129" s="98">
        <f>IF(RES_hhdet_tes!M129=0,0,RES_hhdet_tes!M129*1000*11630/RES_hhdet_num!M124)</f>
        <v>151.38408789185715</v>
      </c>
      <c r="N129" s="98">
        <f>IF(RES_hhdet_tes!N129=0,0,RES_hhdet_tes!N129*1000*11630/RES_hhdet_num!N124)</f>
        <v>280.25860079637499</v>
      </c>
      <c r="O129" s="98">
        <f>IF(RES_hhdet_tes!O129=0,0,RES_hhdet_tes!O129*1000*11630/RES_hhdet_num!O124)</f>
        <v>277.58925166644406</v>
      </c>
      <c r="P129" s="98">
        <f>IF(RES_hhdet_tes!P129=0,0,RES_hhdet_tes!P129*1000*11630/RES_hhdet_num!P124)</f>
        <v>105.18423650684291</v>
      </c>
      <c r="Q129" s="98">
        <f>IF(RES_hhdet_tes!Q129=0,0,RES_hhdet_tes!Q129*1000*11630/RES_hhdet_num!Q124)</f>
        <v>317.22896063831769</v>
      </c>
      <c r="R129" s="98">
        <f>IF(RES_hhdet_tes!R129=0,0,RES_hhdet_tes!R129*1000*11630/RES_hhdet_num!R124)</f>
        <v>205.97470680618085</v>
      </c>
      <c r="S129" s="98">
        <f>IF(RES_hhdet_tes!S129=0,0,RES_hhdet_tes!S129*1000*11630/RES_hhdet_num!S124)</f>
        <v>378.61601390868105</v>
      </c>
      <c r="T129" s="98">
        <f>IF(RES_hhdet_tes!T129=0,0,RES_hhdet_tes!T129*1000*11630/RES_hhdet_num!T124)</f>
        <v>304.62058883266837</v>
      </c>
      <c r="U129" s="98">
        <f>IF(RES_hhdet_tes!U129=0,0,RES_hhdet_tes!U129*1000*11630/RES_hhdet_num!U124)</f>
        <v>436.47109004755742</v>
      </c>
      <c r="V129" s="98">
        <f>IF(RES_hhdet_tes!V129=0,0,RES_hhdet_tes!V129*1000*11630/RES_hhdet_num!V124)</f>
        <v>228.80472405190852</v>
      </c>
      <c r="W129" s="98">
        <f>IF(RES_hhdet_tes!W129=0,0,RES_hhdet_tes!W129*1000*11630/RES_hhdet_num!W124)</f>
        <v>404.7075709126409</v>
      </c>
      <c r="X129" s="98">
        <f>IF(RES_hhdet_tes!X129=0,0,RES_hhdet_tes!X129*1000*11630/RES_hhdet_num!X124)</f>
        <v>505.01347079642983</v>
      </c>
      <c r="Y129" s="98">
        <f>IF(RES_hhdet_tes!Y129=0,0,RES_hhdet_tes!Y129*1000*11630/RES_hhdet_num!Y124)</f>
        <v>341.54624949144397</v>
      </c>
      <c r="DA129" s="63" t="s">
        <v>2532</v>
      </c>
    </row>
    <row r="130" spans="1:105" ht="12" customHeight="1" x14ac:dyDescent="0.25">
      <c r="A130" s="121" t="s">
        <v>55</v>
      </c>
      <c r="B130" s="122">
        <v>1540.6286709970395</v>
      </c>
      <c r="C130" s="122">
        <v>1494.481426706217</v>
      </c>
      <c r="D130" s="122">
        <v>1602.7162251578984</v>
      </c>
      <c r="E130" s="122">
        <v>1697.299781157807</v>
      </c>
      <c r="F130" s="122">
        <v>1855.6767404486197</v>
      </c>
      <c r="G130" s="122">
        <v>1685.1130144264991</v>
      </c>
      <c r="H130" s="122">
        <v>1841.1188541843092</v>
      </c>
      <c r="I130" s="122">
        <v>1654.7654959272295</v>
      </c>
      <c r="J130" s="122">
        <v>1791.5715910305385</v>
      </c>
      <c r="K130" s="122">
        <v>1809.4275340416705</v>
      </c>
      <c r="L130" s="122">
        <v>1800.7867157751527</v>
      </c>
      <c r="M130" s="122">
        <v>1766.3564025740257</v>
      </c>
      <c r="N130" s="122">
        <v>1677.1977185082681</v>
      </c>
      <c r="O130" s="122">
        <v>1736.2612828162646</v>
      </c>
      <c r="P130" s="122">
        <v>1792.5671814862442</v>
      </c>
      <c r="Q130" s="122">
        <v>1698.0743359058467</v>
      </c>
      <c r="R130" s="122">
        <v>1663.7327319923406</v>
      </c>
      <c r="S130" s="122">
        <v>1649.676768028216</v>
      </c>
      <c r="T130" s="122">
        <v>1643.9669507345668</v>
      </c>
      <c r="U130" s="122">
        <v>1640.4928244256146</v>
      </c>
      <c r="V130" s="122">
        <v>1644.0282029961752</v>
      </c>
      <c r="W130" s="122">
        <v>1645.8846503021646</v>
      </c>
      <c r="X130" s="122">
        <v>1530.6626751292722</v>
      </c>
      <c r="Y130" s="122">
        <v>1495.9209092780106</v>
      </c>
      <c r="DA130" s="130" t="s">
        <v>2533</v>
      </c>
    </row>
    <row r="131" spans="1:105" ht="12" customHeight="1" x14ac:dyDescent="0.25">
      <c r="A131" s="97" t="s">
        <v>128</v>
      </c>
      <c r="B131" s="98">
        <v>1546.9552645127121</v>
      </c>
      <c r="C131" s="98">
        <v>1502.3897146629286</v>
      </c>
      <c r="D131" s="98">
        <v>1615.0357570623935</v>
      </c>
      <c r="E131" s="98">
        <v>1675.9348542864752</v>
      </c>
      <c r="F131" s="98">
        <v>1865.8346614305549</v>
      </c>
      <c r="G131" s="98">
        <v>1683.4184826444991</v>
      </c>
      <c r="H131" s="98">
        <v>1853.1485041165633</v>
      </c>
      <c r="I131" s="98">
        <v>1641.2243386626762</v>
      </c>
      <c r="J131" s="98">
        <v>1781.9056645561152</v>
      </c>
      <c r="K131" s="98">
        <v>1808.9594138514494</v>
      </c>
      <c r="L131" s="98">
        <v>1821.1596315931722</v>
      </c>
      <c r="M131" s="98">
        <v>1761.7457147594546</v>
      </c>
      <c r="N131" s="98">
        <v>1666.9710522635175</v>
      </c>
      <c r="O131" s="98">
        <v>1739.8892262461052</v>
      </c>
      <c r="P131" s="98">
        <v>1800.4709051086522</v>
      </c>
      <c r="Q131" s="98">
        <v>1696.8913517579419</v>
      </c>
      <c r="R131" s="98">
        <v>1661.6024219629774</v>
      </c>
      <c r="S131" s="98">
        <v>1643.4081511428396</v>
      </c>
      <c r="T131" s="98">
        <v>1640.499726245956</v>
      </c>
      <c r="U131" s="98">
        <v>1644.5341923550563</v>
      </c>
      <c r="V131" s="98">
        <v>1645.253751756919</v>
      </c>
      <c r="W131" s="98">
        <v>1647.7267339342234</v>
      </c>
      <c r="X131" s="98">
        <v>1530.3493036511425</v>
      </c>
      <c r="Y131" s="98">
        <v>1494.5417533464808</v>
      </c>
      <c r="DA131" s="63" t="s">
        <v>2534</v>
      </c>
    </row>
    <row r="132" spans="1:105" ht="12" customHeight="1" x14ac:dyDescent="0.25">
      <c r="A132" s="97" t="s">
        <v>127</v>
      </c>
      <c r="B132" s="98">
        <v>1546.9552645127123</v>
      </c>
      <c r="C132" s="98">
        <v>1502.3844649121429</v>
      </c>
      <c r="D132" s="98">
        <v>1615.0192044801872</v>
      </c>
      <c r="E132" s="98">
        <v>1675.962542877636</v>
      </c>
      <c r="F132" s="98">
        <v>1865.7870241326727</v>
      </c>
      <c r="G132" s="98">
        <v>1683.3665829096813</v>
      </c>
      <c r="H132" s="98">
        <v>1853.1355170242755</v>
      </c>
      <c r="I132" s="98">
        <v>1641.2603837769609</v>
      </c>
      <c r="J132" s="98">
        <v>1782.0036469942861</v>
      </c>
      <c r="K132" s="98">
        <v>1808.2866351479452</v>
      </c>
      <c r="L132" s="98">
        <v>1820.3069118129201</v>
      </c>
      <c r="M132" s="98">
        <v>1761.0259339788779</v>
      </c>
      <c r="N132" s="98">
        <v>1666.4360435002093</v>
      </c>
      <c r="O132" s="98">
        <v>1739.4582965339903</v>
      </c>
      <c r="P132" s="98">
        <v>1800.0803629293109</v>
      </c>
      <c r="Q132" s="98">
        <v>1696.8942180393235</v>
      </c>
      <c r="R132" s="98">
        <v>1662.3017838841881</v>
      </c>
      <c r="S132" s="98">
        <v>1644.6674330864439</v>
      </c>
      <c r="T132" s="98">
        <v>1641.2646853945225</v>
      </c>
      <c r="U132" s="98">
        <v>1644.7354477773613</v>
      </c>
      <c r="V132" s="98">
        <v>1646.2399323082009</v>
      </c>
      <c r="W132" s="98">
        <v>1648.1133449300903</v>
      </c>
      <c r="X132" s="98">
        <v>1532.3069747807306</v>
      </c>
      <c r="Y132" s="98">
        <v>1498.2086182550599</v>
      </c>
      <c r="DA132" s="63" t="s">
        <v>2535</v>
      </c>
    </row>
    <row r="133" spans="1:105" ht="12" customHeight="1" x14ac:dyDescent="0.25">
      <c r="A133" s="100" t="s">
        <v>198</v>
      </c>
      <c r="B133" s="101">
        <v>521.91978163205238</v>
      </c>
      <c r="C133" s="101">
        <v>494.89457000262837</v>
      </c>
      <c r="D133" s="101">
        <v>598.91549896968331</v>
      </c>
      <c r="E133" s="101">
        <v>770.0411108859654</v>
      </c>
      <c r="F133" s="101">
        <v>901.96570195752668</v>
      </c>
      <c r="G133" s="101">
        <v>710.86416513813765</v>
      </c>
      <c r="H133" s="101">
        <v>802.76884129805694</v>
      </c>
      <c r="I133" s="101">
        <v>585.2696303762159</v>
      </c>
      <c r="J133" s="101">
        <v>644.24989678848851</v>
      </c>
      <c r="K133" s="101">
        <v>631.98852263131903</v>
      </c>
      <c r="L133" s="101">
        <v>614.60064130745411</v>
      </c>
      <c r="M133" s="101">
        <v>612.62295164395834</v>
      </c>
      <c r="N133" s="101">
        <v>565.36589706617269</v>
      </c>
      <c r="O133" s="101">
        <v>591.73445178311363</v>
      </c>
      <c r="P133" s="101">
        <v>648.7893796885611</v>
      </c>
      <c r="Q133" s="101">
        <v>604.21359667310469</v>
      </c>
      <c r="R133" s="101">
        <v>587.03947170458491</v>
      </c>
      <c r="S133" s="101">
        <v>584.09667072189245</v>
      </c>
      <c r="T133" s="101">
        <v>592.01939295552995</v>
      </c>
      <c r="U133" s="101">
        <v>557.20681430668367</v>
      </c>
      <c r="V133" s="101">
        <v>644.01151649867654</v>
      </c>
      <c r="W133" s="101">
        <v>753.85594647839969</v>
      </c>
      <c r="X133" s="101">
        <v>790.75493448933071</v>
      </c>
      <c r="Y133" s="101">
        <v>889.2204167436073</v>
      </c>
      <c r="DA133" s="131" t="s">
        <v>2536</v>
      </c>
    </row>
    <row r="134" spans="1:105" ht="12" customHeight="1" x14ac:dyDescent="0.25">
      <c r="A134" s="103" t="s">
        <v>52</v>
      </c>
      <c r="B134" s="104">
        <v>1025.0354828806601</v>
      </c>
      <c r="C134" s="104">
        <v>1007.4898949095145</v>
      </c>
      <c r="D134" s="104">
        <v>1016.1037055105039</v>
      </c>
      <c r="E134" s="104">
        <v>905.92143199167083</v>
      </c>
      <c r="F134" s="104">
        <v>963.82132217514607</v>
      </c>
      <c r="G134" s="104">
        <v>972.50241777154372</v>
      </c>
      <c r="H134" s="104">
        <v>1050.3666757262185</v>
      </c>
      <c r="I134" s="104">
        <v>1055.990753400745</v>
      </c>
      <c r="J134" s="104">
        <v>1137.7537502057978</v>
      </c>
      <c r="K134" s="104">
        <v>1176.2981125166259</v>
      </c>
      <c r="L134" s="104">
        <v>1205.7062705054659</v>
      </c>
      <c r="M134" s="104">
        <v>1148.4029823349199</v>
      </c>
      <c r="N134" s="104">
        <v>1101.0701464340366</v>
      </c>
      <c r="O134" s="104">
        <v>1147.7238447508764</v>
      </c>
      <c r="P134" s="104">
        <v>1151.2909832407497</v>
      </c>
      <c r="Q134" s="104">
        <v>1092.6806213662187</v>
      </c>
      <c r="R134" s="104">
        <v>1075.2623121796032</v>
      </c>
      <c r="S134" s="104">
        <v>1060.5707623645517</v>
      </c>
      <c r="T134" s="104">
        <v>1049.2452924389925</v>
      </c>
      <c r="U134" s="104">
        <v>1087.5286334706777</v>
      </c>
      <c r="V134" s="104">
        <v>1002.2284158095241</v>
      </c>
      <c r="W134" s="104">
        <v>894.25739845169039</v>
      </c>
      <c r="X134" s="104">
        <v>741.55204029139986</v>
      </c>
      <c r="Y134" s="104">
        <v>608.98820151145264</v>
      </c>
      <c r="DA134" s="132" t="s">
        <v>2537</v>
      </c>
    </row>
    <row r="135" spans="1:105" ht="12" customHeight="1" x14ac:dyDescent="0.25">
      <c r="A135" s="106" t="s">
        <v>122</v>
      </c>
      <c r="B135" s="101">
        <v>1522.895933118614</v>
      </c>
      <c r="C135" s="101">
        <v>1472.3541156276622</v>
      </c>
      <c r="D135" s="101">
        <v>1568.2657912568368</v>
      </c>
      <c r="E135" s="101">
        <v>1757.0283036649018</v>
      </c>
      <c r="F135" s="101">
        <v>1827.2481076952001</v>
      </c>
      <c r="G135" s="101">
        <v>1689.8451627611569</v>
      </c>
      <c r="H135" s="101">
        <v>1807.3363527031313</v>
      </c>
      <c r="I135" s="101">
        <v>1692.6936068201931</v>
      </c>
      <c r="J135" s="101">
        <v>1818.5424398693292</v>
      </c>
      <c r="K135" s="101">
        <v>1810.8227946548986</v>
      </c>
      <c r="L135" s="101">
        <v>1741.4716036824466</v>
      </c>
      <c r="M135" s="101">
        <v>1781.6294483694176</v>
      </c>
      <c r="N135" s="101">
        <v>1720.0187613874007</v>
      </c>
      <c r="O135" s="101">
        <v>1714.4780352154401</v>
      </c>
      <c r="P135" s="101">
        <v>1726.9495566093033</v>
      </c>
      <c r="Q135" s="101">
        <v>1705.2034955934275</v>
      </c>
      <c r="R135" s="101">
        <v>1674.0976037329378</v>
      </c>
      <c r="S135" s="101">
        <v>1679.1205451335304</v>
      </c>
      <c r="T135" s="101">
        <v>1664.2792288539865</v>
      </c>
      <c r="U135" s="101">
        <v>1601.0519367640964</v>
      </c>
      <c r="V135" s="101">
        <v>1619.9074391869704</v>
      </c>
      <c r="W135" s="101">
        <v>1573.7355343022691</v>
      </c>
      <c r="X135" s="101">
        <v>1542.3488340049071</v>
      </c>
      <c r="Y135" s="101">
        <v>1538.9646168024792</v>
      </c>
      <c r="DA135" s="131" t="s">
        <v>2538</v>
      </c>
    </row>
    <row r="136" spans="1:105" ht="12" customHeight="1" x14ac:dyDescent="0.25">
      <c r="A136" s="107" t="s">
        <v>121</v>
      </c>
      <c r="B136" s="104">
        <v>1522.8959331186145</v>
      </c>
      <c r="C136" s="104">
        <v>1472.4673240675693</v>
      </c>
      <c r="D136" s="104">
        <v>1568.4010950941499</v>
      </c>
      <c r="E136" s="104">
        <v>1757.1229432913115</v>
      </c>
      <c r="F136" s="104">
        <v>1827.3235279747912</v>
      </c>
      <c r="G136" s="104">
        <v>1689.9209105747395</v>
      </c>
      <c r="H136" s="104">
        <v>1807.52144366624</v>
      </c>
      <c r="I136" s="104">
        <v>1692.8177410712444</v>
      </c>
      <c r="J136" s="104">
        <v>1818.6657867119338</v>
      </c>
      <c r="K136" s="104">
        <v>1810.5615749481292</v>
      </c>
      <c r="L136" s="104">
        <v>1741.0868763688243</v>
      </c>
      <c r="M136" s="104">
        <v>1781.1948677971493</v>
      </c>
      <c r="N136" s="104">
        <v>1719.878279180979</v>
      </c>
      <c r="O136" s="104">
        <v>1714.1268629292401</v>
      </c>
      <c r="P136" s="104">
        <v>1726.41888618956</v>
      </c>
      <c r="Q136" s="104">
        <v>1706.7533943178505</v>
      </c>
      <c r="R136" s="104">
        <v>1674.5598508441963</v>
      </c>
      <c r="S136" s="104">
        <v>1678.9832758970936</v>
      </c>
      <c r="T136" s="104">
        <v>1664.1159102879967</v>
      </c>
      <c r="U136" s="104">
        <v>1600.645102261459</v>
      </c>
      <c r="V136" s="104">
        <v>1619.1588090609132</v>
      </c>
      <c r="W136" s="104">
        <v>1573.1639825471441</v>
      </c>
      <c r="X136" s="104">
        <v>1541.8336358503871</v>
      </c>
      <c r="Y136" s="104">
        <v>1543.986428025722</v>
      </c>
      <c r="DA136" s="132" t="s">
        <v>2539</v>
      </c>
    </row>
    <row r="137" spans="1:105" ht="12" customHeight="1" x14ac:dyDescent="0.25">
      <c r="A137" s="108" t="s">
        <v>53</v>
      </c>
      <c r="B137" s="98">
        <v>513.17723800613851</v>
      </c>
      <c r="C137" s="98">
        <v>484.09534084604275</v>
      </c>
      <c r="D137" s="98">
        <v>580.40378708139883</v>
      </c>
      <c r="E137" s="98">
        <v>807.38193534785159</v>
      </c>
      <c r="F137" s="98">
        <v>883.26409369871533</v>
      </c>
      <c r="G137" s="98">
        <v>713.48073209927361</v>
      </c>
      <c r="H137" s="98">
        <v>782.67706922059028</v>
      </c>
      <c r="I137" s="98">
        <v>603.62427951157224</v>
      </c>
      <c r="J137" s="98">
        <v>658.34298363629682</v>
      </c>
      <c r="K137" s="98">
        <v>633.0917863590364</v>
      </c>
      <c r="L137" s="98">
        <v>586.53920999989134</v>
      </c>
      <c r="M137" s="98">
        <v>620.02236634393387</v>
      </c>
      <c r="N137" s="98">
        <v>583.9156380972471</v>
      </c>
      <c r="O137" s="98">
        <v>582.3054477644896</v>
      </c>
      <c r="P137" s="98">
        <v>621.72534634833983</v>
      </c>
      <c r="Q137" s="98">
        <v>606.99675117479967</v>
      </c>
      <c r="R137" s="98">
        <v>590.84004632367771</v>
      </c>
      <c r="S137" s="98">
        <v>596.66615630504918</v>
      </c>
      <c r="T137" s="98">
        <v>600.83734220012025</v>
      </c>
      <c r="U137" s="98">
        <v>541.86710865823306</v>
      </c>
      <c r="V137" s="98">
        <v>632.86632001049213</v>
      </c>
      <c r="W137" s="98">
        <v>718.89967992190657</v>
      </c>
      <c r="X137" s="98">
        <v>795.34260630354356</v>
      </c>
      <c r="Y137" s="98">
        <v>916.37673903429993</v>
      </c>
      <c r="DA137" s="63" t="s">
        <v>2540</v>
      </c>
    </row>
    <row r="138" spans="1:105" ht="12" customHeight="1" x14ac:dyDescent="0.25">
      <c r="A138" s="108" t="s">
        <v>52</v>
      </c>
      <c r="B138" s="98">
        <v>1009.7186951124759</v>
      </c>
      <c r="C138" s="98">
        <v>988.37198322152642</v>
      </c>
      <c r="D138" s="98">
        <v>987.99730801275075</v>
      </c>
      <c r="E138" s="98">
        <v>949.74100794345986</v>
      </c>
      <c r="F138" s="98">
        <v>944.05943427607588</v>
      </c>
      <c r="G138" s="98">
        <v>976.44017847546581</v>
      </c>
      <c r="H138" s="98">
        <v>1024.8443744456497</v>
      </c>
      <c r="I138" s="98">
        <v>1089.1934615596722</v>
      </c>
      <c r="J138" s="98">
        <v>1160.322803075637</v>
      </c>
      <c r="K138" s="98">
        <v>1177.4697885890926</v>
      </c>
      <c r="L138" s="98">
        <v>1154.5476663689331</v>
      </c>
      <c r="M138" s="98">
        <v>1161.1725014532153</v>
      </c>
      <c r="N138" s="98">
        <v>1135.9626410837316</v>
      </c>
      <c r="O138" s="98">
        <v>1131.8214151647508</v>
      </c>
      <c r="P138" s="98">
        <v>1104.6935398412202</v>
      </c>
      <c r="Q138" s="98">
        <v>1099.7566431430507</v>
      </c>
      <c r="R138" s="98">
        <v>1083.7198045205187</v>
      </c>
      <c r="S138" s="98">
        <v>1082.3171195920445</v>
      </c>
      <c r="T138" s="98">
        <v>1063.278568087876</v>
      </c>
      <c r="U138" s="98">
        <v>1058.7779936032259</v>
      </c>
      <c r="V138" s="98">
        <v>986.29248905042118</v>
      </c>
      <c r="W138" s="98">
        <v>854.26430262523775</v>
      </c>
      <c r="X138" s="98">
        <v>746.49102954684338</v>
      </c>
      <c r="Y138" s="98">
        <v>627.60968899142222</v>
      </c>
      <c r="DA138" s="63" t="s">
        <v>2541</v>
      </c>
    </row>
    <row r="139" spans="1:105" ht="12" customHeight="1" x14ac:dyDescent="0.25">
      <c r="A139" s="121" t="s">
        <v>54</v>
      </c>
      <c r="B139" s="122">
        <v>536.54265650221885</v>
      </c>
      <c r="C139" s="122">
        <v>596.15629570688623</v>
      </c>
      <c r="D139" s="122">
        <v>597.76074148054181</v>
      </c>
      <c r="E139" s="122">
        <v>702.12291796687214</v>
      </c>
      <c r="F139" s="122">
        <v>645.50479107006186</v>
      </c>
      <c r="G139" s="122">
        <v>645.95582405600055</v>
      </c>
      <c r="H139" s="122">
        <v>601.03922475119123</v>
      </c>
      <c r="I139" s="122">
        <v>583.3060371508584</v>
      </c>
      <c r="J139" s="122">
        <v>602.51005719876889</v>
      </c>
      <c r="K139" s="122">
        <v>472.94208759404449</v>
      </c>
      <c r="L139" s="122">
        <v>431.08521499268721</v>
      </c>
      <c r="M139" s="122">
        <v>437.9298156258784</v>
      </c>
      <c r="N139" s="122">
        <v>426.7745039164609</v>
      </c>
      <c r="O139" s="122">
        <v>428.53862977957215</v>
      </c>
      <c r="P139" s="122">
        <v>439.81911439889706</v>
      </c>
      <c r="Q139" s="122">
        <v>439.14284684986455</v>
      </c>
      <c r="R139" s="122">
        <v>432.40087750140111</v>
      </c>
      <c r="S139" s="122">
        <v>428.89604574221573</v>
      </c>
      <c r="T139" s="122">
        <v>420.94214434537497</v>
      </c>
      <c r="U139" s="122">
        <v>405.09730963139589</v>
      </c>
      <c r="V139" s="122">
        <v>540.39527598232587</v>
      </c>
      <c r="W139" s="122">
        <v>548.84080698276989</v>
      </c>
      <c r="X139" s="122">
        <v>428.37273381638767</v>
      </c>
      <c r="Y139" s="122">
        <v>405.62312600213056</v>
      </c>
      <c r="DA139" s="130" t="s">
        <v>2542</v>
      </c>
    </row>
    <row r="140" spans="1:105" ht="12" customHeight="1" x14ac:dyDescent="0.25">
      <c r="A140" s="97" t="s">
        <v>50</v>
      </c>
      <c r="B140" s="98">
        <v>580.21608428892205</v>
      </c>
      <c r="C140" s="98">
        <v>606.80859470754035</v>
      </c>
      <c r="D140" s="98">
        <v>773.22387318703409</v>
      </c>
      <c r="E140" s="98">
        <v>605.19054120160138</v>
      </c>
      <c r="F140" s="98">
        <v>589.85470300649013</v>
      </c>
      <c r="G140" s="98">
        <v>693.19866721556741</v>
      </c>
      <c r="H140" s="98">
        <v>601.25006702295718</v>
      </c>
      <c r="I140" s="98">
        <v>573.14489722505891</v>
      </c>
      <c r="J140" s="98">
        <v>520.02403322122973</v>
      </c>
      <c r="K140" s="98">
        <v>509.15337439398019</v>
      </c>
      <c r="L140" s="98">
        <v>455.14049970470865</v>
      </c>
      <c r="M140" s="98">
        <v>436.16558722681032</v>
      </c>
      <c r="N140" s="98">
        <v>431.05490365392188</v>
      </c>
      <c r="O140" s="98">
        <v>430.33409026917661</v>
      </c>
      <c r="P140" s="98">
        <v>441.88650181865324</v>
      </c>
      <c r="Q140" s="98">
        <v>438.07403074735987</v>
      </c>
      <c r="R140" s="98">
        <v>433.5614932844984</v>
      </c>
      <c r="S140" s="98">
        <v>427.34406555305287</v>
      </c>
      <c r="T140" s="98">
        <v>415.74641536208685</v>
      </c>
      <c r="U140" s="98">
        <v>403.18622193515506</v>
      </c>
      <c r="V140" s="98">
        <v>552.60138482533171</v>
      </c>
      <c r="W140" s="98">
        <v>551.89471810736154</v>
      </c>
      <c r="X140" s="98">
        <v>431.68325887981916</v>
      </c>
      <c r="Y140" s="98">
        <v>393.89363101991546</v>
      </c>
      <c r="DA140" s="63" t="s">
        <v>2543</v>
      </c>
    </row>
    <row r="141" spans="1:105" ht="12" customHeight="1" x14ac:dyDescent="0.25">
      <c r="A141" s="109" t="s">
        <v>120</v>
      </c>
      <c r="B141" s="33">
        <v>504.51756712078549</v>
      </c>
      <c r="C141" s="33">
        <v>588.55149914611218</v>
      </c>
      <c r="D141" s="33">
        <v>478.02154338903568</v>
      </c>
      <c r="E141" s="33">
        <v>763.93359087438171</v>
      </c>
      <c r="F141" s="33">
        <v>678.13309639352985</v>
      </c>
      <c r="G141" s="33">
        <v>618.54801455382074</v>
      </c>
      <c r="H141" s="33">
        <v>600.92304663212019</v>
      </c>
      <c r="I141" s="33">
        <v>588.93790494916686</v>
      </c>
      <c r="J141" s="33">
        <v>649.92925576134428</v>
      </c>
      <c r="K141" s="33">
        <v>449.1970849404081</v>
      </c>
      <c r="L141" s="33">
        <v>414.56445080039214</v>
      </c>
      <c r="M141" s="33">
        <v>439.17942894043415</v>
      </c>
      <c r="N141" s="33">
        <v>423.83659243018616</v>
      </c>
      <c r="O141" s="33">
        <v>427.36484970439994</v>
      </c>
      <c r="P141" s="33">
        <v>438.52908066256123</v>
      </c>
      <c r="Q141" s="33">
        <v>439.75675152793747</v>
      </c>
      <c r="R141" s="33">
        <v>431.78202095295819</v>
      </c>
      <c r="S141" s="33">
        <v>429.68720771524988</v>
      </c>
      <c r="T141" s="33">
        <v>423.47581387460428</v>
      </c>
      <c r="U141" s="33">
        <v>405.98389738223875</v>
      </c>
      <c r="V141" s="33">
        <v>534.92232552175903</v>
      </c>
      <c r="W141" s="33">
        <v>547.54858691630307</v>
      </c>
      <c r="X141" s="33">
        <v>427.09295275019622</v>
      </c>
      <c r="Y141" s="33">
        <v>409.76935597334102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9591.2313954213132</v>
      </c>
      <c r="C143" s="117">
        <f t="shared" si="49"/>
        <v>10254.044452918843</v>
      </c>
      <c r="D143" s="117">
        <f t="shared" si="49"/>
        <v>9607.8209258443021</v>
      </c>
      <c r="E143" s="117">
        <f t="shared" si="49"/>
        <v>10438.927471645969</v>
      </c>
      <c r="F143" s="117">
        <f t="shared" si="49"/>
        <v>10724.569433313472</v>
      </c>
      <c r="G143" s="117">
        <f t="shared" si="49"/>
        <v>11185.296358846925</v>
      </c>
      <c r="H143" s="117">
        <f t="shared" si="49"/>
        <v>10810.553224784386</v>
      </c>
      <c r="I143" s="117">
        <f t="shared" si="49"/>
        <v>10424.715250141497</v>
      </c>
      <c r="J143" s="117">
        <f t="shared" si="49"/>
        <v>10996.663882627203</v>
      </c>
      <c r="K143" s="117">
        <f t="shared" si="49"/>
        <v>10685.624083799114</v>
      </c>
      <c r="L143" s="117">
        <f t="shared" si="49"/>
        <v>10633.893384641629</v>
      </c>
      <c r="M143" s="117">
        <f t="shared" si="49"/>
        <v>10118.101934447164</v>
      </c>
      <c r="N143" s="117">
        <f t="shared" si="49"/>
        <v>10845.571149732839</v>
      </c>
      <c r="O143" s="117">
        <f t="shared" si="49"/>
        <v>10522.714650030277</v>
      </c>
      <c r="P143" s="117">
        <f t="shared" si="49"/>
        <v>8845.0919609326884</v>
      </c>
      <c r="Q143" s="117">
        <f t="shared" si="49"/>
        <v>10499.682465356449</v>
      </c>
      <c r="R143" s="117">
        <f t="shared" ref="R143:V143" si="50">R144+R146+R148+R157</f>
        <v>10668.584172038458</v>
      </c>
      <c r="S143" s="117">
        <f t="shared" si="50"/>
        <v>10733.433490470716</v>
      </c>
      <c r="T143" s="117">
        <f t="shared" si="50"/>
        <v>9999.9494594134085</v>
      </c>
      <c r="U143" s="117">
        <f t="shared" si="50"/>
        <v>10351.063433744101</v>
      </c>
      <c r="V143" s="117">
        <f t="shared" si="50"/>
        <v>9900.8220304833885</v>
      </c>
      <c r="W143" s="117">
        <f t="shared" ref="W143:Y143" si="51">W144+W146+W148+W157</f>
        <v>10965.634158225337</v>
      </c>
      <c r="X143" s="117">
        <f t="shared" si="51"/>
        <v>10587.793892477164</v>
      </c>
      <c r="Y143" s="117">
        <f t="shared" si="51"/>
        <v>10021.141234870343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7379.6080973912467</v>
      </c>
      <c r="C144" s="122">
        <f t="shared" si="52"/>
        <v>8037.4527147622493</v>
      </c>
      <c r="D144" s="122">
        <f t="shared" si="52"/>
        <v>7249.7427666444582</v>
      </c>
      <c r="E144" s="122">
        <f t="shared" si="52"/>
        <v>7681.4281510089795</v>
      </c>
      <c r="F144" s="122">
        <f t="shared" si="52"/>
        <v>8114.8318962221692</v>
      </c>
      <c r="G144" s="122">
        <f t="shared" si="52"/>
        <v>8664.1232513882824</v>
      </c>
      <c r="H144" s="122">
        <f t="shared" si="52"/>
        <v>8155.1599921071047</v>
      </c>
      <c r="I144" s="122">
        <f t="shared" si="52"/>
        <v>7852.5043814259216</v>
      </c>
      <c r="J144" s="122">
        <f t="shared" si="52"/>
        <v>8222.82846089124</v>
      </c>
      <c r="K144" s="122">
        <f t="shared" si="52"/>
        <v>8007.0550851930784</v>
      </c>
      <c r="L144" s="122">
        <f t="shared" si="52"/>
        <v>7996.0656620468199</v>
      </c>
      <c r="M144" s="122">
        <f t="shared" si="52"/>
        <v>7406.4318319444519</v>
      </c>
      <c r="N144" s="122">
        <f t="shared" si="52"/>
        <v>7937.6528230432959</v>
      </c>
      <c r="O144" s="122">
        <f t="shared" si="52"/>
        <v>7721.1261504232561</v>
      </c>
      <c r="P144" s="122">
        <f t="shared" si="52"/>
        <v>6462.5591787305566</v>
      </c>
      <c r="Q144" s="122">
        <f t="shared" si="52"/>
        <v>7488.8525421083668</v>
      </c>
      <c r="R144" s="122">
        <f t="shared" si="52"/>
        <v>7996.9722689368436</v>
      </c>
      <c r="S144" s="122">
        <f t="shared" si="52"/>
        <v>7625.0185053650121</v>
      </c>
      <c r="T144" s="122">
        <f t="shared" si="52"/>
        <v>7074.9167921147618</v>
      </c>
      <c r="U144" s="122">
        <f t="shared" si="52"/>
        <v>7082.2084388906487</v>
      </c>
      <c r="V144" s="122">
        <f t="shared" si="52"/>
        <v>7119.2954981630519</v>
      </c>
      <c r="W144" s="122">
        <f t="shared" si="52"/>
        <v>7708.7793801380894</v>
      </c>
      <c r="X144" s="122">
        <f t="shared" si="52"/>
        <v>7220.2161851299097</v>
      </c>
      <c r="Y144" s="122">
        <f t="shared" si="52"/>
        <v>7143.2979717021271</v>
      </c>
      <c r="DA144" s="130" t="s">
        <v>2546</v>
      </c>
    </row>
    <row r="145" spans="1:105" ht="12" customHeight="1" x14ac:dyDescent="0.25">
      <c r="A145" s="97" t="s">
        <v>53</v>
      </c>
      <c r="B145" s="98">
        <v>7379.6080973912467</v>
      </c>
      <c r="C145" s="98">
        <v>8037.4527147622493</v>
      </c>
      <c r="D145" s="98">
        <v>7249.7427666444582</v>
      </c>
      <c r="E145" s="98">
        <v>7681.4281510089795</v>
      </c>
      <c r="F145" s="98">
        <v>8114.8318962221692</v>
      </c>
      <c r="G145" s="98">
        <v>8664.1232513882824</v>
      </c>
      <c r="H145" s="98">
        <v>8155.1599921071047</v>
      </c>
      <c r="I145" s="98">
        <v>7852.5043814259216</v>
      </c>
      <c r="J145" s="98">
        <v>8222.82846089124</v>
      </c>
      <c r="K145" s="98">
        <v>8007.0550851930784</v>
      </c>
      <c r="L145" s="98">
        <v>7996.0656620468199</v>
      </c>
      <c r="M145" s="98">
        <v>7406.4318319444519</v>
      </c>
      <c r="N145" s="98">
        <v>7937.6528230432959</v>
      </c>
      <c r="O145" s="98">
        <v>7721.1261504232561</v>
      </c>
      <c r="P145" s="98">
        <v>6462.5591787305566</v>
      </c>
      <c r="Q145" s="98">
        <v>7488.8525421083668</v>
      </c>
      <c r="R145" s="98">
        <v>7996.9722689368436</v>
      </c>
      <c r="S145" s="98">
        <v>7625.0185053650121</v>
      </c>
      <c r="T145" s="98">
        <v>7074.9167921147618</v>
      </c>
      <c r="U145" s="98">
        <v>7082.2084388906487</v>
      </c>
      <c r="V145" s="98">
        <v>7119.2954981630519</v>
      </c>
      <c r="W145" s="98">
        <v>7708.7793801380894</v>
      </c>
      <c r="X145" s="98">
        <v>7220.2161851299097</v>
      </c>
      <c r="Y145" s="98">
        <v>7143.2979717021271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146.07614839714461</v>
      </c>
      <c r="C146" s="122">
        <f t="shared" si="53"/>
        <v>156.2458690840692</v>
      </c>
      <c r="D146" s="122">
        <f t="shared" si="53"/>
        <v>162.93246226993841</v>
      </c>
      <c r="E146" s="122">
        <f t="shared" si="53"/>
        <v>302.04837261923529</v>
      </c>
      <c r="F146" s="122">
        <f t="shared" si="53"/>
        <v>149.89729592240812</v>
      </c>
      <c r="G146" s="122">
        <f t="shared" si="53"/>
        <v>172.50456283473554</v>
      </c>
      <c r="H146" s="122">
        <f t="shared" si="53"/>
        <v>261.6972274414556</v>
      </c>
      <c r="I146" s="122">
        <f t="shared" si="53"/>
        <v>297.76944288800348</v>
      </c>
      <c r="J146" s="122">
        <f t="shared" si="53"/>
        <v>352.17669395092929</v>
      </c>
      <c r="K146" s="122">
        <f t="shared" si="53"/>
        <v>400.80599920702883</v>
      </c>
      <c r="L146" s="122">
        <f t="shared" si="53"/>
        <v>471.47642991100003</v>
      </c>
      <c r="M146" s="122">
        <f t="shared" si="53"/>
        <v>476.97375055762524</v>
      </c>
      <c r="N146" s="122">
        <f t="shared" si="53"/>
        <v>757.71853485402664</v>
      </c>
      <c r="O146" s="122">
        <f t="shared" si="53"/>
        <v>670.94046828833427</v>
      </c>
      <c r="P146" s="122">
        <f t="shared" si="53"/>
        <v>249.28908094841358</v>
      </c>
      <c r="Q146" s="122">
        <f t="shared" si="53"/>
        <v>853.81650938083271</v>
      </c>
      <c r="R146" s="122">
        <f t="shared" si="53"/>
        <v>556.5595956045961</v>
      </c>
      <c r="S146" s="122">
        <f t="shared" si="53"/>
        <v>981.50353903605969</v>
      </c>
      <c r="T146" s="122">
        <f t="shared" si="53"/>
        <v>824.22644210522822</v>
      </c>
      <c r="U146" s="122">
        <f t="shared" si="53"/>
        <v>1243.8683435546636</v>
      </c>
      <c r="V146" s="122">
        <f t="shared" si="53"/>
        <v>638.22208380109828</v>
      </c>
      <c r="W146" s="122">
        <f t="shared" si="53"/>
        <v>1143.5048025010735</v>
      </c>
      <c r="X146" s="122">
        <f t="shared" si="53"/>
        <v>1402.0872834302845</v>
      </c>
      <c r="Y146" s="122">
        <f t="shared" si="53"/>
        <v>931.65031685858446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146.07614839714461</v>
      </c>
      <c r="C147" s="98">
        <f>IF(RES_hhdet_tes!C147=0,0,RES_hhdet_tes!C147*1000*11630/RES_hhdet_num!C143)</f>
        <v>156.2458690840692</v>
      </c>
      <c r="D147" s="98">
        <f>IF(RES_hhdet_tes!D147=0,0,RES_hhdet_tes!D147*1000*11630/RES_hhdet_num!D143)</f>
        <v>162.93246226993841</v>
      </c>
      <c r="E147" s="98">
        <f>IF(RES_hhdet_tes!E147=0,0,RES_hhdet_tes!E147*1000*11630/RES_hhdet_num!E143)</f>
        <v>302.04837261923529</v>
      </c>
      <c r="F147" s="98">
        <f>IF(RES_hhdet_tes!F147=0,0,RES_hhdet_tes!F147*1000*11630/RES_hhdet_num!F143)</f>
        <v>149.89729592240812</v>
      </c>
      <c r="G147" s="98">
        <f>IF(RES_hhdet_tes!G147=0,0,RES_hhdet_tes!G147*1000*11630/RES_hhdet_num!G143)</f>
        <v>172.50456283473554</v>
      </c>
      <c r="H147" s="98">
        <f>IF(RES_hhdet_tes!H147=0,0,RES_hhdet_tes!H147*1000*11630/RES_hhdet_num!H143)</f>
        <v>261.6972274414556</v>
      </c>
      <c r="I147" s="98">
        <f>IF(RES_hhdet_tes!I147=0,0,RES_hhdet_tes!I147*1000*11630/RES_hhdet_num!I143)</f>
        <v>297.76944288800348</v>
      </c>
      <c r="J147" s="98">
        <f>IF(RES_hhdet_tes!J147=0,0,RES_hhdet_tes!J147*1000*11630/RES_hhdet_num!J143)</f>
        <v>352.17669395092929</v>
      </c>
      <c r="K147" s="98">
        <f>IF(RES_hhdet_tes!K147=0,0,RES_hhdet_tes!K147*1000*11630/RES_hhdet_num!K143)</f>
        <v>400.80599920702883</v>
      </c>
      <c r="L147" s="98">
        <f>IF(RES_hhdet_tes!L147=0,0,RES_hhdet_tes!L147*1000*11630/RES_hhdet_num!L143)</f>
        <v>471.47642991100003</v>
      </c>
      <c r="M147" s="98">
        <f>IF(RES_hhdet_tes!M147=0,0,RES_hhdet_tes!M147*1000*11630/RES_hhdet_num!M143)</f>
        <v>476.97375055762524</v>
      </c>
      <c r="N147" s="98">
        <f>IF(RES_hhdet_tes!N147=0,0,RES_hhdet_tes!N147*1000*11630/RES_hhdet_num!N143)</f>
        <v>757.71853485402664</v>
      </c>
      <c r="O147" s="98">
        <f>IF(RES_hhdet_tes!O147=0,0,RES_hhdet_tes!O147*1000*11630/RES_hhdet_num!O143)</f>
        <v>670.94046828833427</v>
      </c>
      <c r="P147" s="98">
        <f>IF(RES_hhdet_tes!P147=0,0,RES_hhdet_tes!P147*1000*11630/RES_hhdet_num!P143)</f>
        <v>249.28908094841358</v>
      </c>
      <c r="Q147" s="98">
        <f>IF(RES_hhdet_tes!Q147=0,0,RES_hhdet_tes!Q147*1000*11630/RES_hhdet_num!Q143)</f>
        <v>853.81650938083271</v>
      </c>
      <c r="R147" s="98">
        <f>IF(RES_hhdet_tes!R147=0,0,RES_hhdet_tes!R147*1000*11630/RES_hhdet_num!R143)</f>
        <v>556.5595956045961</v>
      </c>
      <c r="S147" s="98">
        <f>IF(RES_hhdet_tes!S147=0,0,RES_hhdet_tes!S147*1000*11630/RES_hhdet_num!S143)</f>
        <v>981.50353903605969</v>
      </c>
      <c r="T147" s="98">
        <f>IF(RES_hhdet_tes!T147=0,0,RES_hhdet_tes!T147*1000*11630/RES_hhdet_num!T143)</f>
        <v>824.22644210522822</v>
      </c>
      <c r="U147" s="98">
        <f>IF(RES_hhdet_tes!U147=0,0,RES_hhdet_tes!U147*1000*11630/RES_hhdet_num!U143)</f>
        <v>1243.8683435546636</v>
      </c>
      <c r="V147" s="98">
        <f>IF(RES_hhdet_tes!V147=0,0,RES_hhdet_tes!V147*1000*11630/RES_hhdet_num!V143)</f>
        <v>638.22208380109828</v>
      </c>
      <c r="W147" s="98">
        <f>IF(RES_hhdet_tes!W147=0,0,RES_hhdet_tes!W147*1000*11630/RES_hhdet_num!W143)</f>
        <v>1143.5048025010735</v>
      </c>
      <c r="X147" s="98">
        <f>IF(RES_hhdet_tes!X147=0,0,RES_hhdet_tes!X147*1000*11630/RES_hhdet_num!X143)</f>
        <v>1402.0872834302845</v>
      </c>
      <c r="Y147" s="98">
        <f>IF(RES_hhdet_tes!Y147=0,0,RES_hhdet_tes!Y147*1000*11630/RES_hhdet_num!Y143)</f>
        <v>931.65031685858446</v>
      </c>
      <c r="DA147" s="63" t="s">
        <v>2549</v>
      </c>
    </row>
    <row r="148" spans="1:105" ht="12" customHeight="1" x14ac:dyDescent="0.25">
      <c r="A148" s="121" t="s">
        <v>55</v>
      </c>
      <c r="B148" s="122">
        <v>1529.0090105383276</v>
      </c>
      <c r="C148" s="122">
        <v>1464.210202460444</v>
      </c>
      <c r="D148" s="122">
        <v>1599.8196256908927</v>
      </c>
      <c r="E148" s="122">
        <v>1750.4649082340577</v>
      </c>
      <c r="F148" s="122">
        <v>1812.2807373104438</v>
      </c>
      <c r="G148" s="122">
        <v>1703.2848436117415</v>
      </c>
      <c r="H148" s="122">
        <v>1792.6571411105833</v>
      </c>
      <c r="I148" s="122">
        <v>1691.2925580879787</v>
      </c>
      <c r="J148" s="122">
        <v>1821.0594297203029</v>
      </c>
      <c r="K148" s="122">
        <v>1803.0655348447733</v>
      </c>
      <c r="L148" s="122">
        <v>1734.4644849718184</v>
      </c>
      <c r="M148" s="122">
        <v>1796.7802354713067</v>
      </c>
      <c r="N148" s="122">
        <v>1723.5689835025423</v>
      </c>
      <c r="O148" s="122">
        <v>1702.1906789135071</v>
      </c>
      <c r="P148" s="122">
        <v>1693.5269179072918</v>
      </c>
      <c r="Q148" s="122">
        <v>1717.8275145448135</v>
      </c>
      <c r="R148" s="122">
        <v>1682.6786431622065</v>
      </c>
      <c r="S148" s="122">
        <v>1698.0055878111</v>
      </c>
      <c r="T148" s="122">
        <v>1679.8502349350213</v>
      </c>
      <c r="U148" s="122">
        <v>1619.8800363567941</v>
      </c>
      <c r="V148" s="122">
        <v>1603.0015686301424</v>
      </c>
      <c r="W148" s="122">
        <v>1564.5471071068469</v>
      </c>
      <c r="X148" s="122">
        <v>1537.1883846559974</v>
      </c>
      <c r="Y148" s="122">
        <v>1540.3566163099817</v>
      </c>
      <c r="DA148" s="130" t="s">
        <v>2550</v>
      </c>
    </row>
    <row r="149" spans="1:105" ht="12" customHeight="1" x14ac:dyDescent="0.25">
      <c r="A149" s="97" t="s">
        <v>124</v>
      </c>
      <c r="B149" s="98">
        <v>1570.7346825672437</v>
      </c>
      <c r="C149" s="98">
        <v>1408.950411976173</v>
      </c>
      <c r="D149" s="98">
        <v>1815.0714363312645</v>
      </c>
      <c r="E149" s="98">
        <v>1702.1883524541513</v>
      </c>
      <c r="F149" s="98">
        <v>1679.5020755728501</v>
      </c>
      <c r="G149" s="98">
        <v>1847.9567237344943</v>
      </c>
      <c r="H149" s="98">
        <v>1619.7666685900199</v>
      </c>
      <c r="I149" s="98">
        <v>1683.3866105937443</v>
      </c>
      <c r="J149" s="98">
        <v>1870.7834436292171</v>
      </c>
      <c r="K149" s="98">
        <v>1726.2803105104203</v>
      </c>
      <c r="L149" s="98">
        <v>1672.5580508500116</v>
      </c>
      <c r="M149" s="98">
        <v>2059.2785993632629</v>
      </c>
      <c r="N149" s="98">
        <v>1848.0576983352096</v>
      </c>
      <c r="O149" s="98">
        <v>1530.5970412060576</v>
      </c>
      <c r="P149" s="98">
        <v>1198.1214833180584</v>
      </c>
      <c r="Q149" s="98">
        <v>1917.8786914042778</v>
      </c>
      <c r="R149" s="98">
        <v>1683.8834876407018</v>
      </c>
      <c r="S149" s="98">
        <v>1838.7469330278313</v>
      </c>
      <c r="T149" s="98">
        <v>1750.7362362160941</v>
      </c>
      <c r="U149" s="98">
        <v>1846.1362492752251</v>
      </c>
      <c r="V149" s="98">
        <v>1265.2949883119229</v>
      </c>
      <c r="W149" s="98">
        <v>1484.8560989838661</v>
      </c>
      <c r="X149" s="98">
        <v>1604.8437495108785</v>
      </c>
      <c r="Y149" s="98">
        <v>1557.6068682863886</v>
      </c>
      <c r="DA149" s="63" t="s">
        <v>2551</v>
      </c>
    </row>
    <row r="150" spans="1:105" ht="12" customHeight="1" x14ac:dyDescent="0.25">
      <c r="A150" s="97" t="s">
        <v>123</v>
      </c>
      <c r="B150" s="98">
        <v>1570.7346825672439</v>
      </c>
      <c r="C150" s="98">
        <v>1409.0178430246733</v>
      </c>
      <c r="D150" s="98">
        <v>1815.8479076332756</v>
      </c>
      <c r="E150" s="98">
        <v>1703.3695645838307</v>
      </c>
      <c r="F150" s="98">
        <v>0</v>
      </c>
      <c r="G150" s="98">
        <v>0</v>
      </c>
      <c r="H150" s="98">
        <v>0</v>
      </c>
      <c r="I150" s="98">
        <v>1690.12408448715</v>
      </c>
      <c r="J150" s="98">
        <v>1880.4577312661138</v>
      </c>
      <c r="K150" s="98">
        <v>1728.3411927150873</v>
      </c>
      <c r="L150" s="98">
        <v>1673.526515779017</v>
      </c>
      <c r="M150" s="98">
        <v>2060.7763502805519</v>
      </c>
      <c r="N150" s="98">
        <v>1847.8340507695941</v>
      </c>
      <c r="O150" s="98">
        <v>1531.3477596697055</v>
      </c>
      <c r="P150" s="98">
        <v>1200.6247861601014</v>
      </c>
      <c r="Q150" s="98">
        <v>1913.053017503056</v>
      </c>
      <c r="R150" s="98">
        <v>1676.1047086722233</v>
      </c>
      <c r="S150" s="98">
        <v>1824.3115175740179</v>
      </c>
      <c r="T150" s="98">
        <v>1737.3465225127973</v>
      </c>
      <c r="U150" s="98">
        <v>1827.11848151354</v>
      </c>
      <c r="V150" s="98">
        <v>1253.6553113966452</v>
      </c>
      <c r="W150" s="98">
        <v>1471.8299165974065</v>
      </c>
      <c r="X150" s="98">
        <v>1585.3671121128534</v>
      </c>
      <c r="Y150" s="98">
        <v>1533.4202879376339</v>
      </c>
      <c r="DA150" s="63" t="s">
        <v>2552</v>
      </c>
    </row>
    <row r="151" spans="1:105" ht="12" customHeight="1" x14ac:dyDescent="0.25">
      <c r="A151" s="100" t="s">
        <v>50</v>
      </c>
      <c r="B151" s="101">
        <v>530.01962063817552</v>
      </c>
      <c r="C151" s="101">
        <v>463.30610713144648</v>
      </c>
      <c r="D151" s="101">
        <v>674.42878186279904</v>
      </c>
      <c r="E151" s="101">
        <v>783.08137750282981</v>
      </c>
      <c r="F151" s="101">
        <v>0</v>
      </c>
      <c r="G151" s="101">
        <v>0</v>
      </c>
      <c r="H151" s="101">
        <v>0</v>
      </c>
      <c r="I151" s="101">
        <v>602.64098866358802</v>
      </c>
      <c r="J151" s="101">
        <v>679.89104446759814</v>
      </c>
      <c r="K151" s="101">
        <v>602.02312541284482</v>
      </c>
      <c r="L151" s="101">
        <v>562.98335609139701</v>
      </c>
      <c r="M151" s="101">
        <v>718.807645211715</v>
      </c>
      <c r="N151" s="101">
        <v>628.75525651481155</v>
      </c>
      <c r="O151" s="101">
        <v>519.99529326497077</v>
      </c>
      <c r="P151" s="101">
        <v>431.16039072594202</v>
      </c>
      <c r="Q151" s="101">
        <v>679.92155311690112</v>
      </c>
      <c r="R151" s="101">
        <v>588.83723207753087</v>
      </c>
      <c r="S151" s="101">
        <v>645.54836501177363</v>
      </c>
      <c r="T151" s="101">
        <v>624.16181000255449</v>
      </c>
      <c r="U151" s="101">
        <v>619.42768658405146</v>
      </c>
      <c r="V151" s="101">
        <v>491.27707558401619</v>
      </c>
      <c r="W151" s="101">
        <v>671.89002102612972</v>
      </c>
      <c r="X151" s="101">
        <v>816.77877650404548</v>
      </c>
      <c r="Y151" s="101">
        <v>908.59582150195422</v>
      </c>
      <c r="DA151" s="131" t="s">
        <v>2553</v>
      </c>
    </row>
    <row r="152" spans="1:105" ht="12" customHeight="1" x14ac:dyDescent="0.25">
      <c r="A152" s="103" t="s">
        <v>52</v>
      </c>
      <c r="B152" s="104">
        <v>1040.715061929068</v>
      </c>
      <c r="C152" s="104">
        <v>945.71173589322689</v>
      </c>
      <c r="D152" s="104">
        <v>1141.4191257704767</v>
      </c>
      <c r="E152" s="104">
        <v>920.28818708100096</v>
      </c>
      <c r="F152" s="104">
        <v>0</v>
      </c>
      <c r="G152" s="104">
        <v>0</v>
      </c>
      <c r="H152" s="104">
        <v>0</v>
      </c>
      <c r="I152" s="104">
        <v>1087.4830958235621</v>
      </c>
      <c r="J152" s="104">
        <v>1200.5666867985153</v>
      </c>
      <c r="K152" s="104">
        <v>1126.3180673022423</v>
      </c>
      <c r="L152" s="104">
        <v>1110.5431596876199</v>
      </c>
      <c r="M152" s="104">
        <v>1341.9687050688372</v>
      </c>
      <c r="N152" s="104">
        <v>1219.0787942547827</v>
      </c>
      <c r="O152" s="104">
        <v>1011.3524664047349</v>
      </c>
      <c r="P152" s="104">
        <v>769.46439543415943</v>
      </c>
      <c r="Q152" s="104">
        <v>1233.1314643861549</v>
      </c>
      <c r="R152" s="104">
        <v>1087.2674765946922</v>
      </c>
      <c r="S152" s="104">
        <v>1178.7631525622442</v>
      </c>
      <c r="T152" s="104">
        <v>1113.1847125102429</v>
      </c>
      <c r="U152" s="104">
        <v>1207.6907949294884</v>
      </c>
      <c r="V152" s="104">
        <v>762.37823581262887</v>
      </c>
      <c r="W152" s="104">
        <v>799.93989557127679</v>
      </c>
      <c r="X152" s="104">
        <v>768.58833560880805</v>
      </c>
      <c r="Y152" s="104">
        <v>624.82446643567971</v>
      </c>
      <c r="DA152" s="132" t="s">
        <v>2554</v>
      </c>
    </row>
    <row r="153" spans="1:105" ht="12" customHeight="1" x14ac:dyDescent="0.25">
      <c r="A153" s="106" t="s">
        <v>122</v>
      </c>
      <c r="B153" s="101">
        <v>1522.8959331186143</v>
      </c>
      <c r="C153" s="101">
        <v>1472.4164016391358</v>
      </c>
      <c r="D153" s="101">
        <v>1568.2496409873854</v>
      </c>
      <c r="E153" s="101">
        <v>1756.7830763479944</v>
      </c>
      <c r="F153" s="101">
        <v>1826.6644481945752</v>
      </c>
      <c r="G153" s="101">
        <v>1689.2318159407562</v>
      </c>
      <c r="H153" s="101">
        <v>1806.7480499974954</v>
      </c>
      <c r="I153" s="101">
        <v>1691.9291423617819</v>
      </c>
      <c r="J153" s="101">
        <v>1817.1091827788196</v>
      </c>
      <c r="K153" s="101">
        <v>1809.199352133538</v>
      </c>
      <c r="L153" s="101">
        <v>1739.0016191435814</v>
      </c>
      <c r="M153" s="101">
        <v>1779.020849165468</v>
      </c>
      <c r="N153" s="101">
        <v>1716.3715470021441</v>
      </c>
      <c r="O153" s="101">
        <v>1710.8627044919274</v>
      </c>
      <c r="P153" s="101">
        <v>1718.1078060639395</v>
      </c>
      <c r="Q153" s="101">
        <v>1707.1204775595381</v>
      </c>
      <c r="R153" s="101">
        <v>1682.6347672932766</v>
      </c>
      <c r="S153" s="101">
        <v>1689.4898658426055</v>
      </c>
      <c r="T153" s="101">
        <v>1675.5646469877745</v>
      </c>
      <c r="U153" s="101">
        <v>1607.3319015757643</v>
      </c>
      <c r="V153" s="101">
        <v>1620.8746465801457</v>
      </c>
      <c r="W153" s="101">
        <v>1569.0507785246543</v>
      </c>
      <c r="X153" s="101">
        <v>1532.5973226408173</v>
      </c>
      <c r="Y153" s="101">
        <v>1538.7962022065867</v>
      </c>
      <c r="DA153" s="131" t="s">
        <v>2555</v>
      </c>
    </row>
    <row r="154" spans="1:105" ht="12" customHeight="1" x14ac:dyDescent="0.25">
      <c r="A154" s="107" t="s">
        <v>121</v>
      </c>
      <c r="B154" s="104">
        <v>1522.895933118614</v>
      </c>
      <c r="C154" s="104">
        <v>1472.5447079837211</v>
      </c>
      <c r="D154" s="104">
        <v>1568.394494980053</v>
      </c>
      <c r="E154" s="104">
        <v>1756.8988392654198</v>
      </c>
      <c r="F154" s="104">
        <v>1826.8095032212411</v>
      </c>
      <c r="G154" s="104">
        <v>1689.3471632899452</v>
      </c>
      <c r="H154" s="104">
        <v>1806.9318757653368</v>
      </c>
      <c r="I154" s="104">
        <v>1691.8663534289883</v>
      </c>
      <c r="J154" s="104">
        <v>1817.0522722083679</v>
      </c>
      <c r="K154" s="104">
        <v>1808.4898164243</v>
      </c>
      <c r="L154" s="104">
        <v>1738.7869942177258</v>
      </c>
      <c r="M154" s="104">
        <v>1779.0915599083805</v>
      </c>
      <c r="N154" s="104">
        <v>1716.6026941725663</v>
      </c>
      <c r="O154" s="104">
        <v>1711.0104579099268</v>
      </c>
      <c r="P154" s="104">
        <v>1718.2893942228466</v>
      </c>
      <c r="Q154" s="104">
        <v>1707.2486004641153</v>
      </c>
      <c r="R154" s="104">
        <v>1682.5580847186372</v>
      </c>
      <c r="S154" s="104">
        <v>1689.7948518915732</v>
      </c>
      <c r="T154" s="104">
        <v>1675.7957866731051</v>
      </c>
      <c r="U154" s="104">
        <v>1607.4579519412603</v>
      </c>
      <c r="V154" s="104">
        <v>1620.9536764686966</v>
      </c>
      <c r="W154" s="104">
        <v>1569.1079584856104</v>
      </c>
      <c r="X154" s="104">
        <v>1533.7250180957644</v>
      </c>
      <c r="Y154" s="104">
        <v>1540.3628823798294</v>
      </c>
      <c r="DA154" s="132" t="s">
        <v>2556</v>
      </c>
    </row>
    <row r="155" spans="1:105" ht="12" customHeight="1" x14ac:dyDescent="0.25">
      <c r="A155" s="108" t="s">
        <v>53</v>
      </c>
      <c r="B155" s="98">
        <v>513.17723800613828</v>
      </c>
      <c r="C155" s="98">
        <v>484.1207819493211</v>
      </c>
      <c r="D155" s="98">
        <v>580.40134463779873</v>
      </c>
      <c r="E155" s="98">
        <v>807.27896159588136</v>
      </c>
      <c r="F155" s="98">
        <v>883.01563216405407</v>
      </c>
      <c r="G155" s="98">
        <v>713.23849731169651</v>
      </c>
      <c r="H155" s="98">
        <v>782.42177970333307</v>
      </c>
      <c r="I155" s="98">
        <v>603.28503408298332</v>
      </c>
      <c r="J155" s="98">
        <v>657.75890383440083</v>
      </c>
      <c r="K155" s="98">
        <v>632.36736288573229</v>
      </c>
      <c r="L155" s="98">
        <v>585.76442323978904</v>
      </c>
      <c r="M155" s="98">
        <v>619.29021852680216</v>
      </c>
      <c r="N155" s="98">
        <v>582.80354468140365</v>
      </c>
      <c r="O155" s="98">
        <v>581.24677488593397</v>
      </c>
      <c r="P155" s="98">
        <v>618.79771896365833</v>
      </c>
      <c r="Q155" s="98">
        <v>607.17286831213471</v>
      </c>
      <c r="R155" s="98">
        <v>593.66208751288991</v>
      </c>
      <c r="S155" s="98">
        <v>600.50830386234247</v>
      </c>
      <c r="T155" s="98">
        <v>605.05441977330463</v>
      </c>
      <c r="U155" s="98">
        <v>544.17346573420275</v>
      </c>
      <c r="V155" s="98">
        <v>633.56786400044155</v>
      </c>
      <c r="W155" s="98">
        <v>717.04617041371534</v>
      </c>
      <c r="X155" s="98">
        <v>791.15984038864383</v>
      </c>
      <c r="Y155" s="98">
        <v>914.22611589250619</v>
      </c>
      <c r="DA155" s="63" t="s">
        <v>2557</v>
      </c>
    </row>
    <row r="156" spans="1:105" ht="12" customHeight="1" x14ac:dyDescent="0.25">
      <c r="A156" s="108" t="s">
        <v>52</v>
      </c>
      <c r="B156" s="98">
        <v>1009.7186951124756</v>
      </c>
      <c r="C156" s="98">
        <v>988.4239260344001</v>
      </c>
      <c r="D156" s="98">
        <v>987.99315034225413</v>
      </c>
      <c r="E156" s="98">
        <v>949.61987766953825</v>
      </c>
      <c r="F156" s="98">
        <v>943.79387105718706</v>
      </c>
      <c r="G156" s="98">
        <v>976.10866597824861</v>
      </c>
      <c r="H156" s="98">
        <v>1024.5100960620039</v>
      </c>
      <c r="I156" s="98">
        <v>1088.5813193460051</v>
      </c>
      <c r="J156" s="98">
        <v>1159.2933683739673</v>
      </c>
      <c r="K156" s="98">
        <v>1176.1224535385675</v>
      </c>
      <c r="L156" s="98">
        <v>1153.0225709779368</v>
      </c>
      <c r="M156" s="98">
        <v>1159.8013413815784</v>
      </c>
      <c r="N156" s="98">
        <v>1133.7991494911628</v>
      </c>
      <c r="O156" s="98">
        <v>1129.7636830239928</v>
      </c>
      <c r="P156" s="98">
        <v>1099.491675259188</v>
      </c>
      <c r="Q156" s="98">
        <v>1100.0757321519804</v>
      </c>
      <c r="R156" s="98">
        <v>1088.8959972057473</v>
      </c>
      <c r="S156" s="98">
        <v>1089.286548029231</v>
      </c>
      <c r="T156" s="98">
        <v>1070.7413668998001</v>
      </c>
      <c r="U156" s="98">
        <v>1063.2844862070574</v>
      </c>
      <c r="V156" s="98">
        <v>987.38581246825493</v>
      </c>
      <c r="W156" s="98">
        <v>852.06178807189497</v>
      </c>
      <c r="X156" s="98">
        <v>742.5651777071206</v>
      </c>
      <c r="Y156" s="98">
        <v>626.13676648732314</v>
      </c>
      <c r="DA156" s="63" t="s">
        <v>2558</v>
      </c>
    </row>
    <row r="157" spans="1:105" ht="12" customHeight="1" x14ac:dyDescent="0.25">
      <c r="A157" s="121" t="s">
        <v>54</v>
      </c>
      <c r="B157" s="122">
        <v>536.53813909459427</v>
      </c>
      <c r="C157" s="122">
        <v>596.13566661207938</v>
      </c>
      <c r="D157" s="122">
        <v>595.32607123901209</v>
      </c>
      <c r="E157" s="122">
        <v>704.98603978369715</v>
      </c>
      <c r="F157" s="122">
        <v>647.55950385845074</v>
      </c>
      <c r="G157" s="122">
        <v>645.38370101216435</v>
      </c>
      <c r="H157" s="122">
        <v>601.03886412524366</v>
      </c>
      <c r="I157" s="122">
        <v>583.14886773959381</v>
      </c>
      <c r="J157" s="122">
        <v>600.59929806473087</v>
      </c>
      <c r="K157" s="122">
        <v>474.69746455423444</v>
      </c>
      <c r="L157" s="122">
        <v>431.88680771199171</v>
      </c>
      <c r="M157" s="122">
        <v>437.91611647378085</v>
      </c>
      <c r="N157" s="122">
        <v>426.63080833297488</v>
      </c>
      <c r="O157" s="122">
        <v>428.45735240518013</v>
      </c>
      <c r="P157" s="122">
        <v>439.7167833464257</v>
      </c>
      <c r="Q157" s="122">
        <v>439.18589932243532</v>
      </c>
      <c r="R157" s="122">
        <v>432.37366433481208</v>
      </c>
      <c r="S157" s="122">
        <v>428.90585825854458</v>
      </c>
      <c r="T157" s="122">
        <v>420.95599025839709</v>
      </c>
      <c r="U157" s="122">
        <v>405.10661494199474</v>
      </c>
      <c r="V157" s="122">
        <v>540.30287988909527</v>
      </c>
      <c r="W157" s="122">
        <v>548.80286847932871</v>
      </c>
      <c r="X157" s="122">
        <v>428.30203926097164</v>
      </c>
      <c r="Y157" s="122">
        <v>405.83632999965124</v>
      </c>
      <c r="DA157" s="130" t="s">
        <v>2559</v>
      </c>
    </row>
    <row r="158" spans="1:105" ht="12" customHeight="1" x14ac:dyDescent="0.25">
      <c r="A158" s="97" t="s">
        <v>50</v>
      </c>
      <c r="B158" s="98">
        <v>580.21608428892216</v>
      </c>
      <c r="C158" s="98">
        <v>606.80859470754024</v>
      </c>
      <c r="D158" s="98">
        <v>773.2238731870342</v>
      </c>
      <c r="E158" s="98">
        <v>605.19054120160138</v>
      </c>
      <c r="F158" s="98">
        <v>589.85470300649013</v>
      </c>
      <c r="G158" s="98">
        <v>693.19866721556741</v>
      </c>
      <c r="H158" s="98">
        <v>601.25006702295707</v>
      </c>
      <c r="I158" s="98">
        <v>573.14489722505937</v>
      </c>
      <c r="J158" s="98">
        <v>520.02403322122984</v>
      </c>
      <c r="K158" s="98">
        <v>509.15337439398041</v>
      </c>
      <c r="L158" s="98">
        <v>455.14049970470893</v>
      </c>
      <c r="M158" s="98">
        <v>436.16558722680986</v>
      </c>
      <c r="N158" s="98">
        <v>431.05490365392149</v>
      </c>
      <c r="O158" s="98">
        <v>430.33409026917531</v>
      </c>
      <c r="P158" s="98">
        <v>441.88650181865302</v>
      </c>
      <c r="Q158" s="98">
        <v>438.07403074735987</v>
      </c>
      <c r="R158" s="98">
        <v>433.56149328449806</v>
      </c>
      <c r="S158" s="98">
        <v>427.34406555305333</v>
      </c>
      <c r="T158" s="98">
        <v>415.74641536208617</v>
      </c>
      <c r="U158" s="98">
        <v>403.18622193515586</v>
      </c>
      <c r="V158" s="98">
        <v>552.60138482533171</v>
      </c>
      <c r="W158" s="98">
        <v>551.89471810736245</v>
      </c>
      <c r="X158" s="98">
        <v>431.68325887981837</v>
      </c>
      <c r="Y158" s="98">
        <v>393.89363101991438</v>
      </c>
      <c r="DA158" s="63" t="s">
        <v>2560</v>
      </c>
    </row>
    <row r="159" spans="1:105" ht="12" customHeight="1" x14ac:dyDescent="0.25">
      <c r="A159" s="109" t="s">
        <v>120</v>
      </c>
      <c r="B159" s="33">
        <v>504.51756712078543</v>
      </c>
      <c r="C159" s="33">
        <v>588.55149914611195</v>
      </c>
      <c r="D159" s="33">
        <v>478.02154338903568</v>
      </c>
      <c r="E159" s="33">
        <v>763.93359087438148</v>
      </c>
      <c r="F159" s="33">
        <v>678.13309639352963</v>
      </c>
      <c r="G159" s="33">
        <v>618.54801455382028</v>
      </c>
      <c r="H159" s="33">
        <v>600.92304663211962</v>
      </c>
      <c r="I159" s="33">
        <v>588.93790494916652</v>
      </c>
      <c r="J159" s="33">
        <v>649.92925576134417</v>
      </c>
      <c r="K159" s="33">
        <v>449.19708494040782</v>
      </c>
      <c r="L159" s="33">
        <v>414.56445080039168</v>
      </c>
      <c r="M159" s="33">
        <v>439.17942894043387</v>
      </c>
      <c r="N159" s="33">
        <v>423.83659243018582</v>
      </c>
      <c r="O159" s="33">
        <v>427.36484970440256</v>
      </c>
      <c r="P159" s="33">
        <v>438.52908066256185</v>
      </c>
      <c r="Q159" s="33">
        <v>439.75675152793713</v>
      </c>
      <c r="R159" s="33">
        <v>431.78202095296189</v>
      </c>
      <c r="S159" s="33">
        <v>429.68720771524835</v>
      </c>
      <c r="T159" s="33">
        <v>423.47581387460372</v>
      </c>
      <c r="U159" s="33">
        <v>405.98389738223909</v>
      </c>
      <c r="V159" s="33">
        <v>534.92232552175835</v>
      </c>
      <c r="W159" s="33">
        <v>547.5485869163</v>
      </c>
      <c r="X159" s="33">
        <v>427.09295275019514</v>
      </c>
      <c r="Y159" s="33">
        <v>409.76935597334159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9538.1890256480274</v>
      </c>
      <c r="C161" s="117">
        <f t="shared" si="54"/>
        <v>9950.648294614999</v>
      </c>
      <c r="D161" s="117">
        <f t="shared" si="54"/>
        <v>10011.619970613843</v>
      </c>
      <c r="E161" s="117">
        <f t="shared" si="54"/>
        <v>11843.121375336099</v>
      </c>
      <c r="F161" s="117">
        <f t="shared" si="54"/>
        <v>11334.780377570658</v>
      </c>
      <c r="G161" s="117">
        <f t="shared" si="54"/>
        <v>11092.199233797721</v>
      </c>
      <c r="H161" s="117">
        <f t="shared" si="54"/>
        <v>11079.084444427077</v>
      </c>
      <c r="I161" s="117">
        <f t="shared" si="54"/>
        <v>9868.0844875884504</v>
      </c>
      <c r="J161" s="117">
        <f t="shared" si="54"/>
        <v>11272.173316278679</v>
      </c>
      <c r="K161" s="117">
        <f t="shared" si="54"/>
        <v>11210.079187435607</v>
      </c>
      <c r="L161" s="117">
        <f t="shared" si="54"/>
        <v>11274.541620926932</v>
      </c>
      <c r="M161" s="117">
        <f t="shared" si="54"/>
        <v>10204.002189671959</v>
      </c>
      <c r="N161" s="117">
        <f t="shared" si="54"/>
        <v>9969.6389775511543</v>
      </c>
      <c r="O161" s="117">
        <f t="shared" si="54"/>
        <v>9916.0730055825334</v>
      </c>
      <c r="P161" s="117">
        <f t="shared" si="54"/>
        <v>10416.853441685205</v>
      </c>
      <c r="Q161" s="117">
        <f t="shared" si="54"/>
        <v>8809.8467477837366</v>
      </c>
      <c r="R161" s="117">
        <f t="shared" ref="R161:V161" si="55">R162+R164+R166+R175</f>
        <v>7988.3327997276028</v>
      </c>
      <c r="S161" s="117">
        <f t="shared" si="55"/>
        <v>8391.4684987277597</v>
      </c>
      <c r="T161" s="117">
        <f t="shared" si="55"/>
        <v>9380.7485022404308</v>
      </c>
      <c r="U161" s="117">
        <f t="shared" si="55"/>
        <v>10080.387207733278</v>
      </c>
      <c r="V161" s="117">
        <f t="shared" si="55"/>
        <v>10652.032813810423</v>
      </c>
      <c r="W161" s="117">
        <f t="shared" ref="W161:Y161" si="56">W162+W164+W166+W175</f>
        <v>9780.591435356735</v>
      </c>
      <c r="X161" s="117">
        <f t="shared" si="56"/>
        <v>8187.4598222219138</v>
      </c>
      <c r="Y161" s="117">
        <f t="shared" si="56"/>
        <v>11352.623063140656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7399.6812874050202</v>
      </c>
      <c r="C162" s="122">
        <f t="shared" si="57"/>
        <v>7809.5288355029543</v>
      </c>
      <c r="D162" s="122">
        <f t="shared" si="57"/>
        <v>7726.5824603291849</v>
      </c>
      <c r="E162" s="122">
        <f t="shared" si="57"/>
        <v>9185.2034339303755</v>
      </c>
      <c r="F162" s="122">
        <f t="shared" si="57"/>
        <v>8755.1891574511883</v>
      </c>
      <c r="G162" s="122">
        <f t="shared" si="57"/>
        <v>8591.2287034115034</v>
      </c>
      <c r="H162" s="122">
        <f t="shared" si="57"/>
        <v>8480.4740375717065</v>
      </c>
      <c r="I162" s="122">
        <f t="shared" si="57"/>
        <v>7381.8349537540762</v>
      </c>
      <c r="J162" s="122">
        <f t="shared" si="57"/>
        <v>8617.080877246477</v>
      </c>
      <c r="K162" s="122">
        <f t="shared" si="57"/>
        <v>8662.5691084893188</v>
      </c>
      <c r="L162" s="122">
        <f t="shared" si="57"/>
        <v>8777.5902526936225</v>
      </c>
      <c r="M162" s="122">
        <f t="shared" si="57"/>
        <v>7643.7751658819425</v>
      </c>
      <c r="N162" s="122">
        <f t="shared" si="57"/>
        <v>7294.4263269250259</v>
      </c>
      <c r="O162" s="122">
        <f t="shared" si="57"/>
        <v>7294.9743096793136</v>
      </c>
      <c r="P162" s="122">
        <f t="shared" si="57"/>
        <v>8103.4069760563725</v>
      </c>
      <c r="Q162" s="122">
        <f t="shared" si="57"/>
        <v>6063.2343022834948</v>
      </c>
      <c r="R162" s="122">
        <f t="shared" si="57"/>
        <v>5487.9760453662038</v>
      </c>
      <c r="S162" s="122">
        <f t="shared" si="57"/>
        <v>5577.3414661477136</v>
      </c>
      <c r="T162" s="122">
        <f t="shared" si="57"/>
        <v>6681.9904977447495</v>
      </c>
      <c r="U162" s="122">
        <f t="shared" si="57"/>
        <v>7177.9944753173677</v>
      </c>
      <c r="V162" s="122">
        <f t="shared" si="57"/>
        <v>8036.9004377805586</v>
      </c>
      <c r="W162" s="122">
        <f t="shared" si="57"/>
        <v>6861.8079018691451</v>
      </c>
      <c r="X162" s="122">
        <f t="shared" si="57"/>
        <v>5220.036748950135</v>
      </c>
      <c r="Y162" s="122">
        <f t="shared" si="57"/>
        <v>8816.1600549219002</v>
      </c>
      <c r="DA162" s="130" t="s">
        <v>2563</v>
      </c>
    </row>
    <row r="163" spans="1:105" ht="12" customHeight="1" x14ac:dyDescent="0.25">
      <c r="A163" s="97" t="s">
        <v>53</v>
      </c>
      <c r="B163" s="33">
        <v>7399.6812874050202</v>
      </c>
      <c r="C163" s="33">
        <v>7809.5288355029543</v>
      </c>
      <c r="D163" s="33">
        <v>7726.5824603291849</v>
      </c>
      <c r="E163" s="33">
        <v>9185.2034339303755</v>
      </c>
      <c r="F163" s="33">
        <v>8755.1891574511883</v>
      </c>
      <c r="G163" s="33">
        <v>8591.2287034115034</v>
      </c>
      <c r="H163" s="33">
        <v>8480.4740375717065</v>
      </c>
      <c r="I163" s="33">
        <v>7381.8349537540762</v>
      </c>
      <c r="J163" s="33">
        <v>8617.080877246477</v>
      </c>
      <c r="K163" s="33">
        <v>8662.5691084893188</v>
      </c>
      <c r="L163" s="33">
        <v>8777.5902526936225</v>
      </c>
      <c r="M163" s="33">
        <v>7643.7751658819425</v>
      </c>
      <c r="N163" s="33">
        <v>7294.4263269250259</v>
      </c>
      <c r="O163" s="33">
        <v>7294.9743096793136</v>
      </c>
      <c r="P163" s="33">
        <v>8103.4069760563725</v>
      </c>
      <c r="Q163" s="33">
        <v>6063.2343022834948</v>
      </c>
      <c r="R163" s="33">
        <v>5487.9760453662038</v>
      </c>
      <c r="S163" s="33">
        <v>5577.3414661477136</v>
      </c>
      <c r="T163" s="33">
        <v>6681.9904977447495</v>
      </c>
      <c r="U163" s="33">
        <v>7177.9944753173677</v>
      </c>
      <c r="V163" s="33">
        <v>8036.9004377805586</v>
      </c>
      <c r="W163" s="33">
        <v>6861.8079018691451</v>
      </c>
      <c r="X163" s="33">
        <v>5220.036748950135</v>
      </c>
      <c r="Y163" s="33">
        <v>8816.1600549219002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72.955958462110971</v>
      </c>
      <c r="C164" s="122">
        <f t="shared" si="58"/>
        <v>80.804446132109504</v>
      </c>
      <c r="D164" s="122">
        <f t="shared" si="58"/>
        <v>90.134757378940961</v>
      </c>
      <c r="E164" s="122">
        <f t="shared" si="58"/>
        <v>203.26257523284306</v>
      </c>
      <c r="F164" s="122">
        <f t="shared" si="58"/>
        <v>121.67506847127092</v>
      </c>
      <c r="G164" s="122">
        <f t="shared" si="58"/>
        <v>147.99214174360679</v>
      </c>
      <c r="H164" s="122">
        <f t="shared" si="58"/>
        <v>204.14781313395457</v>
      </c>
      <c r="I164" s="122">
        <f t="shared" si="58"/>
        <v>207.53162038366685</v>
      </c>
      <c r="J164" s="122">
        <f t="shared" si="58"/>
        <v>226.59779390176485</v>
      </c>
      <c r="K164" s="122">
        <f t="shared" si="58"/>
        <v>265.85399464222155</v>
      </c>
      <c r="L164" s="122">
        <f t="shared" si="58"/>
        <v>324.25192558293151</v>
      </c>
      <c r="M164" s="122">
        <f t="shared" si="58"/>
        <v>316.95800980957637</v>
      </c>
      <c r="N164" s="122">
        <f t="shared" si="58"/>
        <v>516.41433679203158</v>
      </c>
      <c r="O164" s="122">
        <f t="shared" si="58"/>
        <v>485.00191019162725</v>
      </c>
      <c r="P164" s="122">
        <f t="shared" si="58"/>
        <v>174.83650053863849</v>
      </c>
      <c r="Q164" s="122">
        <f t="shared" si="58"/>
        <v>579.51183813031787</v>
      </c>
      <c r="R164" s="122">
        <f t="shared" si="58"/>
        <v>376.56423623692922</v>
      </c>
      <c r="S164" s="122">
        <f t="shared" si="58"/>
        <v>681.51139290901085</v>
      </c>
      <c r="T164" s="122">
        <f t="shared" si="58"/>
        <v>595.30462157191312</v>
      </c>
      <c r="U164" s="122">
        <f t="shared" si="58"/>
        <v>881.60027849873245</v>
      </c>
      <c r="V164" s="122">
        <f t="shared" si="58"/>
        <v>475.27147654732357</v>
      </c>
      <c r="W164" s="122">
        <f t="shared" si="58"/>
        <v>811.36799510130686</v>
      </c>
      <c r="X164" s="122">
        <f t="shared" si="58"/>
        <v>1010.415077751755</v>
      </c>
      <c r="Y164" s="122">
        <f t="shared" si="58"/>
        <v>605.11804461103031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72.955958462110971</v>
      </c>
      <c r="C165" s="98">
        <f>IF(RES_hhdet_tes!C165=0,0,RES_hhdet_tes!C165*1000*11630/RES_hhdet_num!C161)</f>
        <v>80.804446132109504</v>
      </c>
      <c r="D165" s="98">
        <f>IF(RES_hhdet_tes!D165=0,0,RES_hhdet_tes!D165*1000*11630/RES_hhdet_num!D161)</f>
        <v>90.134757378940961</v>
      </c>
      <c r="E165" s="98">
        <f>IF(RES_hhdet_tes!E165=0,0,RES_hhdet_tes!E165*1000*11630/RES_hhdet_num!E161)</f>
        <v>203.26257523284306</v>
      </c>
      <c r="F165" s="98">
        <f>IF(RES_hhdet_tes!F165=0,0,RES_hhdet_tes!F165*1000*11630/RES_hhdet_num!F161)</f>
        <v>121.67506847127092</v>
      </c>
      <c r="G165" s="98">
        <f>IF(RES_hhdet_tes!G165=0,0,RES_hhdet_tes!G165*1000*11630/RES_hhdet_num!G161)</f>
        <v>147.99214174360679</v>
      </c>
      <c r="H165" s="98">
        <f>IF(RES_hhdet_tes!H165=0,0,RES_hhdet_tes!H165*1000*11630/RES_hhdet_num!H161)</f>
        <v>204.14781313395457</v>
      </c>
      <c r="I165" s="98">
        <f>IF(RES_hhdet_tes!I165=0,0,RES_hhdet_tes!I165*1000*11630/RES_hhdet_num!I161)</f>
        <v>207.53162038366685</v>
      </c>
      <c r="J165" s="98">
        <f>IF(RES_hhdet_tes!J165=0,0,RES_hhdet_tes!J165*1000*11630/RES_hhdet_num!J161)</f>
        <v>226.59779390176485</v>
      </c>
      <c r="K165" s="98">
        <f>IF(RES_hhdet_tes!K165=0,0,RES_hhdet_tes!K165*1000*11630/RES_hhdet_num!K161)</f>
        <v>265.85399464222155</v>
      </c>
      <c r="L165" s="98">
        <f>IF(RES_hhdet_tes!L165=0,0,RES_hhdet_tes!L165*1000*11630/RES_hhdet_num!L161)</f>
        <v>324.25192558293151</v>
      </c>
      <c r="M165" s="98">
        <f>IF(RES_hhdet_tes!M165=0,0,RES_hhdet_tes!M165*1000*11630/RES_hhdet_num!M161)</f>
        <v>316.95800980957637</v>
      </c>
      <c r="N165" s="98">
        <f>IF(RES_hhdet_tes!N165=0,0,RES_hhdet_tes!N165*1000*11630/RES_hhdet_num!N161)</f>
        <v>516.41433679203158</v>
      </c>
      <c r="O165" s="98">
        <f>IF(RES_hhdet_tes!O165=0,0,RES_hhdet_tes!O165*1000*11630/RES_hhdet_num!O161)</f>
        <v>485.00191019162725</v>
      </c>
      <c r="P165" s="98">
        <f>IF(RES_hhdet_tes!P165=0,0,RES_hhdet_tes!P165*1000*11630/RES_hhdet_num!P161)</f>
        <v>174.83650053863849</v>
      </c>
      <c r="Q165" s="98">
        <f>IF(RES_hhdet_tes!Q165=0,0,RES_hhdet_tes!Q165*1000*11630/RES_hhdet_num!Q161)</f>
        <v>579.51183813031787</v>
      </c>
      <c r="R165" s="98">
        <f>IF(RES_hhdet_tes!R165=0,0,RES_hhdet_tes!R165*1000*11630/RES_hhdet_num!R161)</f>
        <v>376.56423623692922</v>
      </c>
      <c r="S165" s="98">
        <f>IF(RES_hhdet_tes!S165=0,0,RES_hhdet_tes!S165*1000*11630/RES_hhdet_num!S161)</f>
        <v>681.51139290901085</v>
      </c>
      <c r="T165" s="98">
        <f>IF(RES_hhdet_tes!T165=0,0,RES_hhdet_tes!T165*1000*11630/RES_hhdet_num!T161)</f>
        <v>595.30462157191312</v>
      </c>
      <c r="U165" s="98">
        <f>IF(RES_hhdet_tes!U165=0,0,RES_hhdet_tes!U165*1000*11630/RES_hhdet_num!U161)</f>
        <v>881.60027849873245</v>
      </c>
      <c r="V165" s="98">
        <f>IF(RES_hhdet_tes!V165=0,0,RES_hhdet_tes!V165*1000*11630/RES_hhdet_num!V161)</f>
        <v>475.27147654732357</v>
      </c>
      <c r="W165" s="98">
        <f>IF(RES_hhdet_tes!W165=0,0,RES_hhdet_tes!W165*1000*11630/RES_hhdet_num!W161)</f>
        <v>811.36799510130686</v>
      </c>
      <c r="X165" s="98">
        <f>IF(RES_hhdet_tes!X165=0,0,RES_hhdet_tes!X165*1000*11630/RES_hhdet_num!X161)</f>
        <v>1010.415077751755</v>
      </c>
      <c r="Y165" s="98">
        <f>IF(RES_hhdet_tes!Y165=0,0,RES_hhdet_tes!Y165*1000*11630/RES_hhdet_num!Y161)</f>
        <v>605.11804461103031</v>
      </c>
      <c r="DA165" s="63" t="s">
        <v>2566</v>
      </c>
    </row>
    <row r="166" spans="1:105" ht="12" customHeight="1" x14ac:dyDescent="0.25">
      <c r="A166" s="121" t="s">
        <v>55</v>
      </c>
      <c r="B166" s="122">
        <v>1529.0115608417987</v>
      </c>
      <c r="C166" s="122">
        <v>1464.1863348612976</v>
      </c>
      <c r="D166" s="122">
        <v>1599.7977792194995</v>
      </c>
      <c r="E166" s="122">
        <v>1750.556123532531</v>
      </c>
      <c r="F166" s="122">
        <v>1811.6361461909075</v>
      </c>
      <c r="G166" s="122">
        <v>1707.6737736447799</v>
      </c>
      <c r="H166" s="122">
        <v>1793.4251968219103</v>
      </c>
      <c r="I166" s="122">
        <v>1695.3615389687563</v>
      </c>
      <c r="J166" s="122">
        <v>1826.078773035483</v>
      </c>
      <c r="K166" s="122">
        <v>1808.2460989416127</v>
      </c>
      <c r="L166" s="122">
        <v>1741.2656358295783</v>
      </c>
      <c r="M166" s="122">
        <v>1805.3657432973591</v>
      </c>
      <c r="N166" s="122">
        <v>1731.9927550647328</v>
      </c>
      <c r="O166" s="122">
        <v>1707.5549973541415</v>
      </c>
      <c r="P166" s="122">
        <v>1698.806585524299</v>
      </c>
      <c r="Q166" s="122">
        <v>1727.9503941069595</v>
      </c>
      <c r="R166" s="122">
        <v>1691.3989570943083</v>
      </c>
      <c r="S166" s="122">
        <v>1703.7168963910412</v>
      </c>
      <c r="T166" s="122">
        <v>1682.5066538643784</v>
      </c>
      <c r="U166" s="122">
        <v>1615.6676979674562</v>
      </c>
      <c r="V166" s="122">
        <v>1599.6943776640994</v>
      </c>
      <c r="W166" s="122">
        <v>1558.6546472581394</v>
      </c>
      <c r="X166" s="122">
        <v>1528.7549912978247</v>
      </c>
      <c r="Y166" s="122">
        <v>1525.2554218861189</v>
      </c>
      <c r="DA166" s="130" t="s">
        <v>2567</v>
      </c>
    </row>
    <row r="167" spans="1:105" ht="12" customHeight="1" x14ac:dyDescent="0.25">
      <c r="A167" s="97" t="s">
        <v>124</v>
      </c>
      <c r="B167" s="98">
        <v>1570.7346825672439</v>
      </c>
      <c r="C167" s="98">
        <v>1408.9305103719098</v>
      </c>
      <c r="D167" s="98">
        <v>1815.0431843166398</v>
      </c>
      <c r="E167" s="98">
        <v>1702.3770193256555</v>
      </c>
      <c r="F167" s="98">
        <v>1680.2633858361958</v>
      </c>
      <c r="G167" s="98">
        <v>1849.8660190578094</v>
      </c>
      <c r="H167" s="98">
        <v>1622.6741334078133</v>
      </c>
      <c r="I167" s="98">
        <v>1687.4082453830074</v>
      </c>
      <c r="J167" s="98">
        <v>1875.726972008104</v>
      </c>
      <c r="K167" s="98">
        <v>1731.6523506689443</v>
      </c>
      <c r="L167" s="98">
        <v>1678.9302110521141</v>
      </c>
      <c r="M167" s="98">
        <v>2067.6804358202639</v>
      </c>
      <c r="N167" s="98">
        <v>1855.8857160052046</v>
      </c>
      <c r="O167" s="98">
        <v>1536.958460086717</v>
      </c>
      <c r="P167" s="98">
        <v>1204.7208450033315</v>
      </c>
      <c r="Q167" s="98">
        <v>1930.6568485300506</v>
      </c>
      <c r="R167" s="98">
        <v>1693.7586480272307</v>
      </c>
      <c r="S167" s="98">
        <v>1845.665963601258</v>
      </c>
      <c r="T167" s="98">
        <v>1754.1040153622391</v>
      </c>
      <c r="U167" s="98">
        <v>1844.8454982868277</v>
      </c>
      <c r="V167" s="98">
        <v>1262.690418813112</v>
      </c>
      <c r="W167" s="98">
        <v>1479.3623142649294</v>
      </c>
      <c r="X167" s="98">
        <v>1595.2239396534292</v>
      </c>
      <c r="Y167" s="98">
        <v>1541.6288571394962</v>
      </c>
      <c r="DA167" s="63" t="s">
        <v>2568</v>
      </c>
    </row>
    <row r="168" spans="1:105" ht="12" customHeight="1" x14ac:dyDescent="0.25">
      <c r="A168" s="97" t="s">
        <v>123</v>
      </c>
      <c r="B168" s="98">
        <v>1570.7346825672439</v>
      </c>
      <c r="C168" s="98">
        <v>1409.0178430246733</v>
      </c>
      <c r="D168" s="98">
        <v>1814.5670993116266</v>
      </c>
      <c r="E168" s="98">
        <v>1701.9277985169761</v>
      </c>
      <c r="F168" s="98">
        <v>1679.9486033412006</v>
      </c>
      <c r="G168" s="98">
        <v>1849.8282510784952</v>
      </c>
      <c r="H168" s="98">
        <v>1621.9820250104492</v>
      </c>
      <c r="I168" s="98">
        <v>1687.739826441164</v>
      </c>
      <c r="J168" s="98">
        <v>1877.8049695446171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1822.5012363844332</v>
      </c>
      <c r="T168" s="98">
        <v>1736.5948495320904</v>
      </c>
      <c r="U168" s="98">
        <v>1829.3795232670975</v>
      </c>
      <c r="V168" s="98">
        <v>1253.5796862861694</v>
      </c>
      <c r="W168" s="98">
        <v>1471.7411303903589</v>
      </c>
      <c r="X168" s="98">
        <v>1588.259958640271</v>
      </c>
      <c r="Y168" s="98">
        <v>1536.3358186689582</v>
      </c>
      <c r="DA168" s="63" t="s">
        <v>2569</v>
      </c>
    </row>
    <row r="169" spans="1:105" ht="12" customHeight="1" x14ac:dyDescent="0.25">
      <c r="A169" s="100" t="s">
        <v>50</v>
      </c>
      <c r="B169" s="101">
        <v>530.01962063817552</v>
      </c>
      <c r="C169" s="101">
        <v>463.30610713144637</v>
      </c>
      <c r="D169" s="101">
        <v>673.95307352151212</v>
      </c>
      <c r="E169" s="101">
        <v>782.41856176328383</v>
      </c>
      <c r="F169" s="101">
        <v>811.8053640383871</v>
      </c>
      <c r="G169" s="101">
        <v>781.65880343084143</v>
      </c>
      <c r="H169" s="101">
        <v>701.98034484651077</v>
      </c>
      <c r="I169" s="101">
        <v>601.79084302088029</v>
      </c>
      <c r="J169" s="101">
        <v>678.9319221711678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644.90778139933127</v>
      </c>
      <c r="T169" s="101">
        <v>623.89176280005972</v>
      </c>
      <c r="U169" s="101">
        <v>620.19422245835119</v>
      </c>
      <c r="V169" s="101">
        <v>491.24743993953115</v>
      </c>
      <c r="W169" s="101">
        <v>671.84949014287542</v>
      </c>
      <c r="X169" s="101">
        <v>818.26916672926529</v>
      </c>
      <c r="Y169" s="101">
        <v>910.3233576906822</v>
      </c>
      <c r="DA169" s="131" t="s">
        <v>2570</v>
      </c>
    </row>
    <row r="170" spans="1:105" ht="12" customHeight="1" x14ac:dyDescent="0.25">
      <c r="A170" s="103" t="s">
        <v>52</v>
      </c>
      <c r="B170" s="104">
        <v>1040.715061929068</v>
      </c>
      <c r="C170" s="104">
        <v>945.71173589322689</v>
      </c>
      <c r="D170" s="104">
        <v>1140.6140257901147</v>
      </c>
      <c r="E170" s="104">
        <v>919.50923675369199</v>
      </c>
      <c r="F170" s="104">
        <v>868.14323930281353</v>
      </c>
      <c r="G170" s="104">
        <v>1068.1694476476537</v>
      </c>
      <c r="H170" s="104">
        <v>920.00168016393843</v>
      </c>
      <c r="I170" s="104">
        <v>1085.9489834202836</v>
      </c>
      <c r="J170" s="104">
        <v>1198.873047373449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1177.5934549851022</v>
      </c>
      <c r="T170" s="104">
        <v>1112.7030867320307</v>
      </c>
      <c r="U170" s="104">
        <v>1209.1853008087462</v>
      </c>
      <c r="V170" s="104">
        <v>762.33224634663804</v>
      </c>
      <c r="W170" s="104">
        <v>799.89164024748334</v>
      </c>
      <c r="X170" s="104">
        <v>769.99079191100543</v>
      </c>
      <c r="Y170" s="104">
        <v>626.01246097827607</v>
      </c>
      <c r="DA170" s="132" t="s">
        <v>2571</v>
      </c>
    </row>
    <row r="171" spans="1:105" ht="12" customHeight="1" x14ac:dyDescent="0.25">
      <c r="A171" s="106" t="s">
        <v>122</v>
      </c>
      <c r="B171" s="101">
        <v>1522.8959331186143</v>
      </c>
      <c r="C171" s="101">
        <v>1472.3954107226671</v>
      </c>
      <c r="D171" s="101">
        <v>1568.2216058368272</v>
      </c>
      <c r="E171" s="101">
        <v>1757.0562825940538</v>
      </c>
      <c r="F171" s="101">
        <v>1827.8336288722105</v>
      </c>
      <c r="G171" s="101">
        <v>1691.3050639853809</v>
      </c>
      <c r="H171" s="101">
        <v>1810.5151344976994</v>
      </c>
      <c r="I171" s="101">
        <v>1696.1137844769069</v>
      </c>
      <c r="J171" s="101">
        <v>1821.6979988518942</v>
      </c>
      <c r="K171" s="101">
        <v>1814.4275120833975</v>
      </c>
      <c r="L171" s="101">
        <v>1745.8791650828637</v>
      </c>
      <c r="M171" s="101">
        <v>1786.6437524657206</v>
      </c>
      <c r="N171" s="101">
        <v>1723.9071951172773</v>
      </c>
      <c r="O171" s="101">
        <v>1717.5214465514541</v>
      </c>
      <c r="P171" s="101">
        <v>1726.3314883703904</v>
      </c>
      <c r="Q171" s="101">
        <v>1716.7142797528541</v>
      </c>
      <c r="R171" s="101">
        <v>1691.3326178962859</v>
      </c>
      <c r="S171" s="101">
        <v>1695.3400053302857</v>
      </c>
      <c r="T171" s="101">
        <v>1678.3585624504146</v>
      </c>
      <c r="U171" s="101">
        <v>1603.7659997184862</v>
      </c>
      <c r="V171" s="101">
        <v>1615.8131962811847</v>
      </c>
      <c r="W171" s="101">
        <v>1562.9196683049709</v>
      </c>
      <c r="X171" s="101">
        <v>1524.1497134263439</v>
      </c>
      <c r="Y171" s="101">
        <v>1523.5967454174495</v>
      </c>
      <c r="DA171" s="131" t="s">
        <v>2572</v>
      </c>
    </row>
    <row r="172" spans="1:105" ht="12" customHeight="1" x14ac:dyDescent="0.25">
      <c r="A172" s="107" t="s">
        <v>121</v>
      </c>
      <c r="B172" s="104">
        <v>1522.8959331186147</v>
      </c>
      <c r="C172" s="104">
        <v>1472.5184494006314</v>
      </c>
      <c r="D172" s="104">
        <v>1568.3677585031726</v>
      </c>
      <c r="E172" s="104">
        <v>1757.188984183985</v>
      </c>
      <c r="F172" s="104">
        <v>1827.9313155333625</v>
      </c>
      <c r="G172" s="104">
        <v>1691.381025427042</v>
      </c>
      <c r="H172" s="104">
        <v>1810.4858494706907</v>
      </c>
      <c r="I172" s="104">
        <v>1696.0475587703436</v>
      </c>
      <c r="J172" s="104">
        <v>1821.6629426241918</v>
      </c>
      <c r="K172" s="104">
        <v>1814.4630098072882</v>
      </c>
      <c r="L172" s="104">
        <v>1745.9706834230694</v>
      </c>
      <c r="M172" s="104">
        <v>1786.9023681743649</v>
      </c>
      <c r="N172" s="104">
        <v>1724.106104613579</v>
      </c>
      <c r="O172" s="104">
        <v>1717.6522372721784</v>
      </c>
      <c r="P172" s="104">
        <v>1726.3152264723662</v>
      </c>
      <c r="Q172" s="104">
        <v>1716.3856329290477</v>
      </c>
      <c r="R172" s="104">
        <v>1691.1157720564877</v>
      </c>
      <c r="S172" s="104">
        <v>1695.0158780036249</v>
      </c>
      <c r="T172" s="104">
        <v>1678.1183747974367</v>
      </c>
      <c r="U172" s="104">
        <v>1604.2249176523239</v>
      </c>
      <c r="V172" s="104">
        <v>1616.3026487389961</v>
      </c>
      <c r="W172" s="104">
        <v>1563.0033500326306</v>
      </c>
      <c r="X172" s="104">
        <v>1525.7192322365845</v>
      </c>
      <c r="Y172" s="104">
        <v>1525.5981968617075</v>
      </c>
      <c r="DA172" s="132" t="s">
        <v>2573</v>
      </c>
    </row>
    <row r="173" spans="1:105" ht="12" customHeight="1" x14ac:dyDescent="0.25">
      <c r="A173" s="108" t="s">
        <v>53</v>
      </c>
      <c r="B173" s="98">
        <v>513.17723800613851</v>
      </c>
      <c r="C173" s="98">
        <v>484.11214905300949</v>
      </c>
      <c r="D173" s="98">
        <v>580.39145051538128</v>
      </c>
      <c r="E173" s="98">
        <v>807.4122805345346</v>
      </c>
      <c r="F173" s="98">
        <v>883.55787688426756</v>
      </c>
      <c r="G173" s="98">
        <v>714.09718924070012</v>
      </c>
      <c r="H173" s="98">
        <v>783.96069020065545</v>
      </c>
      <c r="I173" s="98">
        <v>604.77596662724432</v>
      </c>
      <c r="J173" s="98">
        <v>659.42793095323452</v>
      </c>
      <c r="K173" s="98">
        <v>634.45598540010997</v>
      </c>
      <c r="L173" s="98">
        <v>588.18447214635194</v>
      </c>
      <c r="M173" s="98">
        <v>622.00911016055318</v>
      </c>
      <c r="N173" s="98">
        <v>585.351026528582</v>
      </c>
      <c r="O173" s="98">
        <v>583.5030514714831</v>
      </c>
      <c r="P173" s="98">
        <v>621.68801596804235</v>
      </c>
      <c r="Q173" s="98">
        <v>610.42239987308403</v>
      </c>
      <c r="R173" s="98">
        <v>596.68152236950016</v>
      </c>
      <c r="S173" s="98">
        <v>602.36371816394353</v>
      </c>
      <c r="T173" s="98">
        <v>605.89300178975111</v>
      </c>
      <c r="U173" s="98">
        <v>543.07898517766751</v>
      </c>
      <c r="V173" s="98">
        <v>631.74995782157373</v>
      </c>
      <c r="W173" s="98">
        <v>714.25650505677834</v>
      </c>
      <c r="X173" s="98">
        <v>787.03011948834865</v>
      </c>
      <c r="Y173" s="98">
        <v>905.4630761906202</v>
      </c>
      <c r="DA173" s="63" t="s">
        <v>2574</v>
      </c>
    </row>
    <row r="174" spans="1:105" ht="12" customHeight="1" x14ac:dyDescent="0.25">
      <c r="A174" s="115" t="s">
        <v>52</v>
      </c>
      <c r="B174" s="33">
        <v>1009.718695112476</v>
      </c>
      <c r="C174" s="33">
        <v>988.40630034762182</v>
      </c>
      <c r="D174" s="33">
        <v>987.9763079877913</v>
      </c>
      <c r="E174" s="33">
        <v>949.77670364945072</v>
      </c>
      <c r="F174" s="33">
        <v>944.37343864909519</v>
      </c>
      <c r="G174" s="33">
        <v>977.28383618634211</v>
      </c>
      <c r="H174" s="33">
        <v>1026.5251592700354</v>
      </c>
      <c r="I174" s="33">
        <v>1091.2715921430993</v>
      </c>
      <c r="J174" s="33">
        <v>1162.2350116709572</v>
      </c>
      <c r="K174" s="33">
        <v>1180.0070244071783</v>
      </c>
      <c r="L174" s="33">
        <v>1157.786211276717</v>
      </c>
      <c r="M174" s="33">
        <v>1164.8932580138119</v>
      </c>
      <c r="N174" s="33">
        <v>1138.755078084997</v>
      </c>
      <c r="O174" s="33">
        <v>1134.149185800695</v>
      </c>
      <c r="P174" s="33">
        <v>1104.6272105043238</v>
      </c>
      <c r="Q174" s="33">
        <v>1105.9632330559637</v>
      </c>
      <c r="R174" s="33">
        <v>1094.4342496869876</v>
      </c>
      <c r="S174" s="33">
        <v>1092.6521598396816</v>
      </c>
      <c r="T174" s="33">
        <v>1072.2253730076857</v>
      </c>
      <c r="U174" s="33">
        <v>1061.1459324746565</v>
      </c>
      <c r="V174" s="33">
        <v>984.5526909174223</v>
      </c>
      <c r="W174" s="33">
        <v>848.74684497585224</v>
      </c>
      <c r="X174" s="33">
        <v>738.68911274823574</v>
      </c>
      <c r="Y174" s="33">
        <v>620.13512067108752</v>
      </c>
      <c r="DA174" s="60" t="s">
        <v>2575</v>
      </c>
    </row>
    <row r="175" spans="1:105" ht="12" customHeight="1" x14ac:dyDescent="0.25">
      <c r="A175" s="121" t="s">
        <v>54</v>
      </c>
      <c r="B175" s="122">
        <v>536.54021893909623</v>
      </c>
      <c r="C175" s="122">
        <v>596.12867811863703</v>
      </c>
      <c r="D175" s="122">
        <v>595.10497368621884</v>
      </c>
      <c r="E175" s="122">
        <v>704.0992426403501</v>
      </c>
      <c r="F175" s="122">
        <v>646.28000545729014</v>
      </c>
      <c r="G175" s="122">
        <v>645.30461499783053</v>
      </c>
      <c r="H175" s="122">
        <v>601.03739689950419</v>
      </c>
      <c r="I175" s="122">
        <v>583.35637448195155</v>
      </c>
      <c r="J175" s="122">
        <v>602.41587209495424</v>
      </c>
      <c r="K175" s="122">
        <v>473.40998536245593</v>
      </c>
      <c r="L175" s="122">
        <v>431.43380682079714</v>
      </c>
      <c r="M175" s="122">
        <v>437.90327068307954</v>
      </c>
      <c r="N175" s="122">
        <v>426.80555876936359</v>
      </c>
      <c r="O175" s="122">
        <v>428.54178835745211</v>
      </c>
      <c r="P175" s="122">
        <v>439.80337956589523</v>
      </c>
      <c r="Q175" s="122">
        <v>439.15021326296448</v>
      </c>
      <c r="R175" s="122">
        <v>432.39356103016115</v>
      </c>
      <c r="S175" s="122">
        <v>428.89874327999314</v>
      </c>
      <c r="T175" s="122">
        <v>420.94672905938978</v>
      </c>
      <c r="U175" s="122">
        <v>405.12475594972165</v>
      </c>
      <c r="V175" s="122">
        <v>540.16652181843995</v>
      </c>
      <c r="W175" s="122">
        <v>548.76089112814429</v>
      </c>
      <c r="X175" s="122">
        <v>428.2530042221984</v>
      </c>
      <c r="Y175" s="122">
        <v>406.08954172160759</v>
      </c>
      <c r="DA175" s="130" t="s">
        <v>2576</v>
      </c>
    </row>
    <row r="176" spans="1:105" ht="12" customHeight="1" x14ac:dyDescent="0.25">
      <c r="A176" s="97" t="s">
        <v>50</v>
      </c>
      <c r="B176" s="98">
        <v>580.21608428892216</v>
      </c>
      <c r="C176" s="98">
        <v>606.80859470754035</v>
      </c>
      <c r="D176" s="98">
        <v>773.2238731870342</v>
      </c>
      <c r="E176" s="98">
        <v>605.19054120160149</v>
      </c>
      <c r="F176" s="98">
        <v>589.85470300649013</v>
      </c>
      <c r="G176" s="98">
        <v>693.19866721556718</v>
      </c>
      <c r="H176" s="98">
        <v>601.25006702295707</v>
      </c>
      <c r="I176" s="98">
        <v>573.14489722505937</v>
      </c>
      <c r="J176" s="98">
        <v>520.02403322122984</v>
      </c>
      <c r="K176" s="98">
        <v>509.15337439398041</v>
      </c>
      <c r="L176" s="98">
        <v>455.14049970470876</v>
      </c>
      <c r="M176" s="98">
        <v>436.16558722681066</v>
      </c>
      <c r="N176" s="98">
        <v>431.05490365392092</v>
      </c>
      <c r="O176" s="98">
        <v>430.33409026917536</v>
      </c>
      <c r="P176" s="98">
        <v>441.88650181865461</v>
      </c>
      <c r="Q176" s="98">
        <v>438.07403074735993</v>
      </c>
      <c r="R176" s="98">
        <v>433.56149328449857</v>
      </c>
      <c r="S176" s="98">
        <v>427.3440655530548</v>
      </c>
      <c r="T176" s="98">
        <v>415.74641536208583</v>
      </c>
      <c r="U176" s="98">
        <v>403.18622193515785</v>
      </c>
      <c r="V176" s="98">
        <v>552.60138482533159</v>
      </c>
      <c r="W176" s="98">
        <v>551.89471810736597</v>
      </c>
      <c r="X176" s="98">
        <v>431.68325887981825</v>
      </c>
      <c r="Y176" s="98">
        <v>393.89363101991466</v>
      </c>
      <c r="DA176" s="63" t="s">
        <v>2577</v>
      </c>
    </row>
    <row r="177" spans="1:105" ht="12" customHeight="1" x14ac:dyDescent="0.25">
      <c r="A177" s="109" t="s">
        <v>120</v>
      </c>
      <c r="B177" s="33">
        <v>504.51756712078554</v>
      </c>
      <c r="C177" s="33">
        <v>588.55149914611195</v>
      </c>
      <c r="D177" s="33">
        <v>478.02154338903563</v>
      </c>
      <c r="E177" s="33">
        <v>763.93359087438148</v>
      </c>
      <c r="F177" s="33">
        <v>678.13309639352963</v>
      </c>
      <c r="G177" s="33">
        <v>618.54801455382062</v>
      </c>
      <c r="H177" s="33">
        <v>600.92304663211996</v>
      </c>
      <c r="I177" s="33">
        <v>588.93790494916675</v>
      </c>
      <c r="J177" s="33">
        <v>649.92925576134439</v>
      </c>
      <c r="K177" s="33">
        <v>449.19708494040799</v>
      </c>
      <c r="L177" s="33">
        <v>414.56445080039128</v>
      </c>
      <c r="M177" s="33">
        <v>439.17942894043392</v>
      </c>
      <c r="N177" s="33">
        <v>423.83659243018661</v>
      </c>
      <c r="O177" s="33">
        <v>427.36484970440245</v>
      </c>
      <c r="P177" s="33">
        <v>438.52908066256276</v>
      </c>
      <c r="Q177" s="33">
        <v>439.75675152793775</v>
      </c>
      <c r="R177" s="33">
        <v>431.78202095296314</v>
      </c>
      <c r="S177" s="33">
        <v>429.68720771524818</v>
      </c>
      <c r="T177" s="33">
        <v>423.47581387460338</v>
      </c>
      <c r="U177" s="33">
        <v>405.98389738224142</v>
      </c>
      <c r="V177" s="33">
        <v>534.92232552175949</v>
      </c>
      <c r="W177" s="33">
        <v>547.54858691630409</v>
      </c>
      <c r="X177" s="33">
        <v>427.0929527501948</v>
      </c>
      <c r="Y177" s="33">
        <v>409.76935597334153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3303.769106066527</v>
      </c>
      <c r="C24" s="117">
        <f t="shared" si="7"/>
        <v>3192.4585940407014</v>
      </c>
      <c r="D24" s="117">
        <f t="shared" si="7"/>
        <v>3777.9740108291262</v>
      </c>
      <c r="E24" s="117">
        <f t="shared" si="7"/>
        <v>4770.1423199284964</v>
      </c>
      <c r="F24" s="117">
        <f t="shared" si="7"/>
        <v>3942.9588498407256</v>
      </c>
      <c r="G24" s="117">
        <f t="shared" si="7"/>
        <v>4271.8099965816064</v>
      </c>
      <c r="H24" s="117">
        <f t="shared" si="7"/>
        <v>3231.8264948346141</v>
      </c>
      <c r="I24" s="117">
        <f t="shared" si="7"/>
        <v>3444.5985871873804</v>
      </c>
      <c r="J24" s="117">
        <f t="shared" si="7"/>
        <v>4658.0904682390619</v>
      </c>
      <c r="K24" s="117">
        <f t="shared" si="7"/>
        <v>3284.7745351566587</v>
      </c>
      <c r="L24" s="117">
        <f t="shared" si="7"/>
        <v>3328.95808604282</v>
      </c>
      <c r="M24" s="117">
        <f t="shared" si="7"/>
        <v>3746.7169820457225</v>
      </c>
      <c r="N24" s="117">
        <f t="shared" si="7"/>
        <v>3531.7902845925978</v>
      </c>
      <c r="O24" s="117">
        <f t="shared" si="7"/>
        <v>2646.158591894336</v>
      </c>
      <c r="P24" s="117">
        <f t="shared" si="7"/>
        <v>1582.4610365264764</v>
      </c>
      <c r="Q24" s="117">
        <f t="shared" si="7"/>
        <v>3321.8533817396651</v>
      </c>
      <c r="R24" s="117">
        <f t="shared" ref="R24:V24" si="8">R25+R28+R30+R39</f>
        <v>3167.0645550911158</v>
      </c>
      <c r="S24" s="117">
        <f t="shared" si="8"/>
        <v>3172.7202818253904</v>
      </c>
      <c r="T24" s="117">
        <f t="shared" si="8"/>
        <v>2631.1759292004317</v>
      </c>
      <c r="U24" s="117">
        <f t="shared" si="8"/>
        <v>2694.5843279392457</v>
      </c>
      <c r="V24" s="117">
        <f t="shared" si="8"/>
        <v>1828.405694776372</v>
      </c>
      <c r="W24" s="117">
        <f t="shared" ref="W24:Y24" si="9">W25+W28+W30+W39</f>
        <v>2713.3794654832191</v>
      </c>
      <c r="X24" s="117">
        <f t="shared" si="9"/>
        <v>2524.9137707220198</v>
      </c>
      <c r="Y24" s="117">
        <f t="shared" si="9"/>
        <v>2348.7714230070901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3134.1895248813257</v>
      </c>
      <c r="C25" s="122">
        <f t="shared" si="10"/>
        <v>3028.005271384141</v>
      </c>
      <c r="D25" s="122">
        <f t="shared" si="10"/>
        <v>3572.6685199128515</v>
      </c>
      <c r="E25" s="122">
        <f t="shared" si="10"/>
        <v>4604.3684269770538</v>
      </c>
      <c r="F25" s="122">
        <f t="shared" si="10"/>
        <v>3790.8778449362594</v>
      </c>
      <c r="G25" s="122">
        <f t="shared" si="10"/>
        <v>4104.7390046622368</v>
      </c>
      <c r="H25" s="122">
        <f t="shared" si="10"/>
        <v>3096.021325776107</v>
      </c>
      <c r="I25" s="122">
        <f t="shared" si="10"/>
        <v>3315.29000746152</v>
      </c>
      <c r="J25" s="122">
        <f t="shared" si="10"/>
        <v>4530.9529973129129</v>
      </c>
      <c r="K25" s="122">
        <f t="shared" si="10"/>
        <v>3162.070944328671</v>
      </c>
      <c r="L25" s="122">
        <f t="shared" si="10"/>
        <v>3217.4876500148907</v>
      </c>
      <c r="M25" s="122">
        <f t="shared" si="10"/>
        <v>3630.0493526836285</v>
      </c>
      <c r="N25" s="122">
        <f t="shared" si="10"/>
        <v>3424.4640649509815</v>
      </c>
      <c r="O25" s="122">
        <f t="shared" si="10"/>
        <v>2550.4693648004031</v>
      </c>
      <c r="P25" s="122">
        <f t="shared" si="10"/>
        <v>1494.6552281401082</v>
      </c>
      <c r="Q25" s="122">
        <f t="shared" si="10"/>
        <v>3225.4797446437447</v>
      </c>
      <c r="R25" s="122">
        <f t="shared" ref="R25:V25" si="11">SUM(R26:R27)</f>
        <v>3079.261564476109</v>
      </c>
      <c r="S25" s="122">
        <f t="shared" si="11"/>
        <v>3085.4702277760221</v>
      </c>
      <c r="T25" s="122">
        <f t="shared" si="11"/>
        <v>2549.8869584731842</v>
      </c>
      <c r="U25" s="122">
        <f t="shared" si="11"/>
        <v>2615.1307375398542</v>
      </c>
      <c r="V25" s="122">
        <f t="shared" si="11"/>
        <v>1743.8437888517847</v>
      </c>
      <c r="W25" s="122">
        <f t="shared" ref="W25:Y25" si="12">SUM(W26:W27)</f>
        <v>2627.7308097202313</v>
      </c>
      <c r="X25" s="122">
        <f t="shared" si="12"/>
        <v>2453.3445180576882</v>
      </c>
      <c r="Y25" s="122">
        <f t="shared" si="12"/>
        <v>2284.3202927059583</v>
      </c>
      <c r="DA25" s="130" t="s">
        <v>2601</v>
      </c>
    </row>
    <row r="26" spans="1:105" ht="12" customHeight="1" x14ac:dyDescent="0.25">
      <c r="A26" s="97" t="s">
        <v>74</v>
      </c>
      <c r="B26" s="98">
        <v>3134.1895248813257</v>
      </c>
      <c r="C26" s="98">
        <v>3028.005271384141</v>
      </c>
      <c r="D26" s="98">
        <v>3572.6685199128515</v>
      </c>
      <c r="E26" s="98">
        <v>4604.3684269770538</v>
      </c>
      <c r="F26" s="98">
        <v>3790.8778449362594</v>
      </c>
      <c r="G26" s="98">
        <v>4104.7390046622368</v>
      </c>
      <c r="H26" s="98">
        <v>3096.021325776107</v>
      </c>
      <c r="I26" s="98">
        <v>3315.29000746152</v>
      </c>
      <c r="J26" s="98">
        <v>4530.9529973129129</v>
      </c>
      <c r="K26" s="98">
        <v>3162.070944328671</v>
      </c>
      <c r="L26" s="98">
        <v>3217.4876500148907</v>
      </c>
      <c r="M26" s="98">
        <v>3630.0493526836285</v>
      </c>
      <c r="N26" s="98">
        <v>3424.4640649509815</v>
      </c>
      <c r="O26" s="98">
        <v>2550.4693648004031</v>
      </c>
      <c r="P26" s="98">
        <v>1494.6552281401082</v>
      </c>
      <c r="Q26" s="98">
        <v>3225.4797446437447</v>
      </c>
      <c r="R26" s="98">
        <v>3079.261564476109</v>
      </c>
      <c r="S26" s="98">
        <v>3085.4702277760221</v>
      </c>
      <c r="T26" s="98">
        <v>2549.8869584731842</v>
      </c>
      <c r="U26" s="98">
        <v>2615.1307375398542</v>
      </c>
      <c r="V26" s="98">
        <v>1743.8437888517847</v>
      </c>
      <c r="W26" s="98">
        <v>2627.7308097202313</v>
      </c>
      <c r="X26" s="98">
        <v>2453.3445180576882</v>
      </c>
      <c r="Y26" s="98">
        <v>2284.3202927059583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77.814394118514144</v>
      </c>
      <c r="C30" s="122">
        <v>70.270914474177346</v>
      </c>
      <c r="D30" s="122">
        <v>89.150219718655961</v>
      </c>
      <c r="E30" s="122">
        <v>78.864099836799014</v>
      </c>
      <c r="F30" s="122">
        <v>71.306782779292462</v>
      </c>
      <c r="G30" s="122">
        <v>73.80575505581092</v>
      </c>
      <c r="H30" s="122">
        <v>57.787860419981911</v>
      </c>
      <c r="I30" s="122">
        <v>54.816613869458941</v>
      </c>
      <c r="J30" s="122">
        <v>57.684442475273521</v>
      </c>
      <c r="K30" s="122">
        <v>48.080211533798909</v>
      </c>
      <c r="L30" s="122">
        <v>42.426426154524933</v>
      </c>
      <c r="M30" s="122">
        <v>49.116913211375859</v>
      </c>
      <c r="N30" s="122">
        <v>41.093939479210412</v>
      </c>
      <c r="O30" s="122">
        <v>31.319387197539115</v>
      </c>
      <c r="P30" s="122">
        <v>23.442326035605063</v>
      </c>
      <c r="Q30" s="122">
        <v>36.130428857434012</v>
      </c>
      <c r="R30" s="122">
        <v>31.529124617968723</v>
      </c>
      <c r="S30" s="122">
        <v>33.728268757109383</v>
      </c>
      <c r="T30" s="122">
        <v>31.044550584144051</v>
      </c>
      <c r="U30" s="122">
        <v>31.952205198129125</v>
      </c>
      <c r="V30" s="122">
        <v>20.800295021896634</v>
      </c>
      <c r="W30" s="122">
        <v>24.322391501501858</v>
      </c>
      <c r="X30" s="122">
        <v>28.609316696319922</v>
      </c>
      <c r="Y30" s="122">
        <v>28.360476383999906</v>
      </c>
      <c r="DA30" s="130" t="s">
        <v>2606</v>
      </c>
    </row>
    <row r="31" spans="1:105" ht="12" customHeight="1" x14ac:dyDescent="0.25">
      <c r="A31" s="97" t="s">
        <v>141</v>
      </c>
      <c r="B31" s="98">
        <v>609.84587909089419</v>
      </c>
      <c r="C31" s="98">
        <v>543.32520903185093</v>
      </c>
      <c r="D31" s="98">
        <v>695.69562066314461</v>
      </c>
      <c r="E31" s="98">
        <v>649.04878676668068</v>
      </c>
      <c r="F31" s="98">
        <v>637.11076042642378</v>
      </c>
      <c r="G31" s="98">
        <v>697.27371534088661</v>
      </c>
      <c r="H31" s="98">
        <v>606.37780210760741</v>
      </c>
      <c r="I31" s="98">
        <v>626.48573494473021</v>
      </c>
      <c r="J31" s="98">
        <v>693.88861857980203</v>
      </c>
      <c r="K31" s="98">
        <v>636.8316479596923</v>
      </c>
      <c r="L31" s="98">
        <v>613.42492584238846</v>
      </c>
      <c r="M31" s="98">
        <v>749.59878952891245</v>
      </c>
      <c r="N31" s="98">
        <v>668.8694404594886</v>
      </c>
      <c r="O31" s="98">
        <v>548.73219592873147</v>
      </c>
      <c r="P31" s="98">
        <v>426.55627513243718</v>
      </c>
      <c r="Q31" s="98">
        <v>663.23570777625048</v>
      </c>
      <c r="R31" s="98">
        <v>557.13345665103714</v>
      </c>
      <c r="S31" s="98">
        <v>587.41078535108966</v>
      </c>
      <c r="T31" s="98">
        <v>544.06530442335077</v>
      </c>
      <c r="U31" s="98">
        <v>565.83414792169822</v>
      </c>
      <c r="V31" s="98">
        <v>383.16505608948069</v>
      </c>
      <c r="W31" s="98">
        <v>444.66116397499792</v>
      </c>
      <c r="X31" s="98">
        <v>469.00332814616115</v>
      </c>
      <c r="Y31" s="98">
        <v>448.30011736847615</v>
      </c>
      <c r="DA31" s="63" t="s">
        <v>2607</v>
      </c>
    </row>
    <row r="32" spans="1:105" ht="12" customHeight="1" x14ac:dyDescent="0.25">
      <c r="A32" s="97" t="s">
        <v>140</v>
      </c>
      <c r="B32" s="98">
        <v>205.78286394950908</v>
      </c>
      <c r="C32" s="98">
        <v>179.88099666199423</v>
      </c>
      <c r="D32" s="98">
        <v>258.37441001775699</v>
      </c>
      <c r="E32" s="98">
        <v>299.19212660852929</v>
      </c>
      <c r="F32" s="98">
        <v>309.17316611804756</v>
      </c>
      <c r="G32" s="98">
        <v>295.7385172799805</v>
      </c>
      <c r="H32" s="98">
        <v>262.06301258794781</v>
      </c>
      <c r="I32" s="98">
        <v>224.6603091207285</v>
      </c>
      <c r="J32" s="98">
        <v>253.45858494828022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205.78286394950908</v>
      </c>
      <c r="C33" s="101">
        <v>179.88099666199423</v>
      </c>
      <c r="D33" s="101">
        <v>258.37441001775699</v>
      </c>
      <c r="E33" s="101">
        <v>299.19212660852929</v>
      </c>
      <c r="F33" s="101">
        <v>309.17316611804756</v>
      </c>
      <c r="G33" s="101">
        <v>295.7385172799805</v>
      </c>
      <c r="H33" s="101">
        <v>262.06301258794781</v>
      </c>
      <c r="I33" s="101">
        <v>224.6603091207285</v>
      </c>
      <c r="J33" s="101">
        <v>253.45858494828022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91.765187066687218</v>
      </c>
      <c r="C39" s="122">
        <v>94.182408182383014</v>
      </c>
      <c r="D39" s="122">
        <v>116.15527119761893</v>
      </c>
      <c r="E39" s="122">
        <v>86.909793114643804</v>
      </c>
      <c r="F39" s="122">
        <v>80.774222125173978</v>
      </c>
      <c r="G39" s="122">
        <v>93.265236863558883</v>
      </c>
      <c r="H39" s="122">
        <v>78.017308638525293</v>
      </c>
      <c r="I39" s="122">
        <v>74.491965856401094</v>
      </c>
      <c r="J39" s="122">
        <v>69.453028450875905</v>
      </c>
      <c r="K39" s="122">
        <v>74.623379294188695</v>
      </c>
      <c r="L39" s="122">
        <v>69.044009873404278</v>
      </c>
      <c r="M39" s="122">
        <v>67.550716150717832</v>
      </c>
      <c r="N39" s="122">
        <v>66.232280162405772</v>
      </c>
      <c r="O39" s="122">
        <v>64.369839896393714</v>
      </c>
      <c r="P39" s="122">
        <v>64.363482350763206</v>
      </c>
      <c r="Q39" s="122">
        <v>60.243208238486702</v>
      </c>
      <c r="R39" s="122">
        <v>56.273865997038371</v>
      </c>
      <c r="S39" s="122">
        <v>53.521785292259317</v>
      </c>
      <c r="T39" s="122">
        <v>50.244420143103518</v>
      </c>
      <c r="U39" s="122">
        <v>47.501385201262764</v>
      </c>
      <c r="V39" s="122">
        <v>63.761610902690826</v>
      </c>
      <c r="W39" s="122">
        <v>61.326264261486067</v>
      </c>
      <c r="X39" s="122">
        <v>42.959935968011585</v>
      </c>
      <c r="Y39" s="122">
        <v>36.090653917132116</v>
      </c>
      <c r="DA39" s="130" t="s">
        <v>2615</v>
      </c>
    </row>
    <row r="40" spans="1:105" ht="12" customHeight="1" x14ac:dyDescent="0.25">
      <c r="A40" s="97" t="s">
        <v>50</v>
      </c>
      <c r="B40" s="98">
        <v>216.92374871180473</v>
      </c>
      <c r="C40" s="98">
        <v>226.4942411971966</v>
      </c>
      <c r="D40" s="98">
        <v>288.16220589792567</v>
      </c>
      <c r="E40" s="98">
        <v>225.19519135642238</v>
      </c>
      <c r="F40" s="98">
        <v>219.12877252423505</v>
      </c>
      <c r="G40" s="98">
        <v>257.09319292029016</v>
      </c>
      <c r="H40" s="98">
        <v>222.49604693150582</v>
      </c>
      <c r="I40" s="98">
        <v>211.81757202901579</v>
      </c>
      <c r="J40" s="98">
        <v>192.11363449180052</v>
      </c>
      <c r="K40" s="98">
        <v>187.99141363888978</v>
      </c>
      <c r="L40" s="98">
        <v>167.97666013757768</v>
      </c>
      <c r="M40" s="98">
        <v>160.91428463379953</v>
      </c>
      <c r="N40" s="98">
        <v>158.98864663421193</v>
      </c>
      <c r="O40" s="98">
        <v>158.68686134145008</v>
      </c>
      <c r="P40" s="98">
        <v>162.92611000383189</v>
      </c>
      <c r="Q40" s="98">
        <v>161.46198833916245</v>
      </c>
      <c r="R40" s="98">
        <v>159.6342888058584</v>
      </c>
      <c r="S40" s="98">
        <v>157.05023282323666</v>
      </c>
      <c r="T40" s="98">
        <v>152.45885041527694</v>
      </c>
      <c r="U40" s="98">
        <v>147.61968939469352</v>
      </c>
      <c r="V40" s="98">
        <v>201.91753083853746</v>
      </c>
      <c r="W40" s="98">
        <v>201.26854003651931</v>
      </c>
      <c r="X40" s="98">
        <v>156.98704678951268</v>
      </c>
      <c r="Y40" s="98">
        <v>142.84525712638805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4617.9764110499173</v>
      </c>
      <c r="C43" s="117">
        <f t="shared" si="14"/>
        <v>4342.8784525302499</v>
      </c>
      <c r="D43" s="117">
        <f t="shared" si="14"/>
        <v>5214.0282165510498</v>
      </c>
      <c r="E43" s="117">
        <f t="shared" si="14"/>
        <v>5700.9604368930322</v>
      </c>
      <c r="F43" s="117">
        <f t="shared" si="14"/>
        <v>5572.743072092775</v>
      </c>
      <c r="G43" s="117">
        <f t="shared" si="14"/>
        <v>5354.412004853184</v>
      </c>
      <c r="H43" s="117">
        <f t="shared" si="14"/>
        <v>5508.0402020091706</v>
      </c>
      <c r="I43" s="117">
        <f t="shared" si="14"/>
        <v>4525.4181625366782</v>
      </c>
      <c r="J43" s="117">
        <f t="shared" si="14"/>
        <v>5115.9465332754444</v>
      </c>
      <c r="K43" s="117">
        <f t="shared" si="14"/>
        <v>5019.5980741804642</v>
      </c>
      <c r="L43" s="117">
        <f t="shared" si="14"/>
        <v>5365.1497138383083</v>
      </c>
      <c r="M43" s="117">
        <f t="shared" si="14"/>
        <v>4637.7956903643453</v>
      </c>
      <c r="N43" s="117">
        <f t="shared" si="14"/>
        <v>4453.7195322470043</v>
      </c>
      <c r="O43" s="117">
        <f t="shared" si="14"/>
        <v>4170.6257756208843</v>
      </c>
      <c r="P43" s="117">
        <f t="shared" si="14"/>
        <v>3735.6796839672347</v>
      </c>
      <c r="Q43" s="117">
        <f t="shared" si="14"/>
        <v>4051.1476823896055</v>
      </c>
      <c r="R43" s="117">
        <f t="shared" ref="R43:V43" si="15">R44+R47+R49+R58</f>
        <v>4055.5037586108174</v>
      </c>
      <c r="S43" s="117">
        <f t="shared" si="15"/>
        <v>3868.3427417928137</v>
      </c>
      <c r="T43" s="117">
        <f t="shared" si="15"/>
        <v>3574.6034555690353</v>
      </c>
      <c r="U43" s="117">
        <f t="shared" si="15"/>
        <v>3559.3174143367214</v>
      </c>
      <c r="V43" s="117">
        <f t="shared" si="15"/>
        <v>4034.1946275989285</v>
      </c>
      <c r="W43" s="117">
        <f t="shared" ref="W43:Y43" si="16">W44+W47+W49+W58</f>
        <v>3239.2151162797304</v>
      </c>
      <c r="X43" s="117">
        <f t="shared" si="16"/>
        <v>3474.8863181295228</v>
      </c>
      <c r="Y43" s="117">
        <f t="shared" si="16"/>
        <v>3253.6845400259085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4033.8671161462344</v>
      </c>
      <c r="C44" s="122">
        <f t="shared" si="17"/>
        <v>3839.861072880678</v>
      </c>
      <c r="D44" s="122">
        <f t="shared" si="17"/>
        <v>4537.6670074352669</v>
      </c>
      <c r="E44" s="122">
        <f t="shared" si="17"/>
        <v>5001.9773531425844</v>
      </c>
      <c r="F44" s="122">
        <f t="shared" si="17"/>
        <v>4859.6031364690025</v>
      </c>
      <c r="G44" s="122">
        <f t="shared" si="17"/>
        <v>4731.8065588756499</v>
      </c>
      <c r="H44" s="122">
        <f t="shared" si="17"/>
        <v>4781.2702065991289</v>
      </c>
      <c r="I44" s="122">
        <f t="shared" si="17"/>
        <v>3952.6010116111843</v>
      </c>
      <c r="J44" s="122">
        <f t="shared" si="17"/>
        <v>4471.884888301468</v>
      </c>
      <c r="K44" s="122">
        <f t="shared" si="17"/>
        <v>4348.5826784121773</v>
      </c>
      <c r="L44" s="122">
        <f t="shared" si="17"/>
        <v>4680.8022008408707</v>
      </c>
      <c r="M44" s="122">
        <f t="shared" si="17"/>
        <v>4027.714708538731</v>
      </c>
      <c r="N44" s="122">
        <f t="shared" si="17"/>
        <v>3864.3035700540663</v>
      </c>
      <c r="O44" s="122">
        <f t="shared" si="17"/>
        <v>3623.2773351131609</v>
      </c>
      <c r="P44" s="122">
        <f t="shared" si="17"/>
        <v>3159.7355054253062</v>
      </c>
      <c r="Q44" s="122">
        <f t="shared" si="17"/>
        <v>3517.0719492236026</v>
      </c>
      <c r="R44" s="122">
        <f t="shared" ref="R44:V44" si="18">SUM(R45:R46)</f>
        <v>3563.3275607061469</v>
      </c>
      <c r="S44" s="122">
        <f t="shared" si="18"/>
        <v>3402.9263125390471</v>
      </c>
      <c r="T44" s="122">
        <f t="shared" si="18"/>
        <v>3116.6125795896178</v>
      </c>
      <c r="U44" s="122">
        <f t="shared" si="18"/>
        <v>3105.1837374567422</v>
      </c>
      <c r="V44" s="122">
        <f t="shared" si="18"/>
        <v>3508.9009890584516</v>
      </c>
      <c r="W44" s="122">
        <f t="shared" ref="W44:Y44" si="19">SUM(W45:W46)</f>
        <v>2848.8736821378338</v>
      </c>
      <c r="X44" s="122">
        <f t="shared" si="19"/>
        <v>3032.1003904039812</v>
      </c>
      <c r="Y44" s="122">
        <f t="shared" si="19"/>
        <v>2832.050168496598</v>
      </c>
      <c r="DA44" s="130" t="s">
        <v>2619</v>
      </c>
    </row>
    <row r="45" spans="1:105" ht="12" customHeight="1" x14ac:dyDescent="0.25">
      <c r="A45" s="97" t="s">
        <v>211</v>
      </c>
      <c r="B45" s="98">
        <v>4033.8671161462344</v>
      </c>
      <c r="C45" s="98">
        <v>3839.861072880678</v>
      </c>
      <c r="D45" s="98">
        <v>4537.6670074352669</v>
      </c>
      <c r="E45" s="98">
        <v>5001.9773531425844</v>
      </c>
      <c r="F45" s="98">
        <v>4859.6031364690025</v>
      </c>
      <c r="G45" s="98">
        <v>4731.8065588756499</v>
      </c>
      <c r="H45" s="98">
        <v>4781.2702065991289</v>
      </c>
      <c r="I45" s="98">
        <v>3952.6010116111843</v>
      </c>
      <c r="J45" s="98">
        <v>4471.884888301468</v>
      </c>
      <c r="K45" s="98">
        <v>4348.5826784121773</v>
      </c>
      <c r="L45" s="98">
        <v>4680.8022008408707</v>
      </c>
      <c r="M45" s="98">
        <v>4027.714708538731</v>
      </c>
      <c r="N45" s="98">
        <v>3864.3035700540663</v>
      </c>
      <c r="O45" s="98">
        <v>3623.2773351131609</v>
      </c>
      <c r="P45" s="98">
        <v>3159.7355054253062</v>
      </c>
      <c r="Q45" s="98">
        <v>3517.0719492236026</v>
      </c>
      <c r="R45" s="98">
        <v>3563.3275607061469</v>
      </c>
      <c r="S45" s="98">
        <v>3402.9263125390471</v>
      </c>
      <c r="T45" s="98">
        <v>3116.6125795896178</v>
      </c>
      <c r="U45" s="98">
        <v>3105.1837374567422</v>
      </c>
      <c r="V45" s="98">
        <v>3508.9009890584516</v>
      </c>
      <c r="W45" s="98">
        <v>2848.8736821378338</v>
      </c>
      <c r="X45" s="98">
        <v>3032.1003904039812</v>
      </c>
      <c r="Y45" s="98">
        <v>2832.050168496598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492.33844021740163</v>
      </c>
      <c r="C49" s="122">
        <v>408.64738893304332</v>
      </c>
      <c r="D49" s="122">
        <v>559.64527278061416</v>
      </c>
      <c r="E49" s="122">
        <v>611.90746913713758</v>
      </c>
      <c r="F49" s="122">
        <v>632.2044031253281</v>
      </c>
      <c r="G49" s="122">
        <v>529.15861004116891</v>
      </c>
      <c r="H49" s="122">
        <v>648.77306113707346</v>
      </c>
      <c r="I49" s="122">
        <v>499.3597078358199</v>
      </c>
      <c r="J49" s="122">
        <v>575.80677442244428</v>
      </c>
      <c r="K49" s="122">
        <v>597.39060466721151</v>
      </c>
      <c r="L49" s="122">
        <v>615.97333475782557</v>
      </c>
      <c r="M49" s="122">
        <v>542.58140646006461</v>
      </c>
      <c r="N49" s="122">
        <v>522.75932832401691</v>
      </c>
      <c r="O49" s="122">
        <v>481.10436780015101</v>
      </c>
      <c r="P49" s="122">
        <v>508.844095035772</v>
      </c>
      <c r="Q49" s="122">
        <v>469.8287782459654</v>
      </c>
      <c r="R49" s="122">
        <v>432.62635279766113</v>
      </c>
      <c r="S49" s="122">
        <v>410.45513168645215</v>
      </c>
      <c r="T49" s="122">
        <v>407.53555692060581</v>
      </c>
      <c r="U49" s="122">
        <v>407.54785592759316</v>
      </c>
      <c r="V49" s="122">
        <v>462.52403541606742</v>
      </c>
      <c r="W49" s="122">
        <v>329.91001406469786</v>
      </c>
      <c r="X49" s="122">
        <v>398.5744834219754</v>
      </c>
      <c r="Y49" s="122">
        <v>384.22304536446876</v>
      </c>
      <c r="DA49" s="130" t="s">
        <v>2624</v>
      </c>
    </row>
    <row r="50" spans="1:105" ht="12" customHeight="1" x14ac:dyDescent="0.25">
      <c r="A50" s="97" t="s">
        <v>138</v>
      </c>
      <c r="B50" s="98">
        <v>743.14699607844261</v>
      </c>
      <c r="C50" s="98">
        <v>614.74020202388806</v>
      </c>
      <c r="D50" s="98">
        <v>830.93069268574868</v>
      </c>
      <c r="E50" s="98">
        <v>922.7650846518319</v>
      </c>
      <c r="F50" s="98">
        <v>951.40144671713711</v>
      </c>
      <c r="G50" s="98">
        <v>795.19665163225511</v>
      </c>
      <c r="H50" s="98">
        <v>974.17597363716629</v>
      </c>
      <c r="I50" s="98">
        <v>749.3100686170626</v>
      </c>
      <c r="J50" s="98">
        <v>863.08182274582612</v>
      </c>
      <c r="K50" s="98">
        <v>897.3791599327609</v>
      </c>
      <c r="L50" s="98">
        <v>931.14032088717352</v>
      </c>
      <c r="M50" s="98">
        <v>833.76875600184712</v>
      </c>
      <c r="N50" s="98">
        <v>813.83202403699931</v>
      </c>
      <c r="O50" s="98">
        <v>757.61378651022778</v>
      </c>
      <c r="P50" s="98">
        <v>805.25622238610663</v>
      </c>
      <c r="Q50" s="98">
        <v>757.1951062617552</v>
      </c>
      <c r="R50" s="98">
        <v>712.52062458222736</v>
      </c>
      <c r="S50" s="98">
        <v>687.68622586673848</v>
      </c>
      <c r="T50" s="98">
        <v>679.84806911492251</v>
      </c>
      <c r="U50" s="98">
        <v>672.93518324938918</v>
      </c>
      <c r="V50" s="98">
        <v>734.51266684976338</v>
      </c>
      <c r="W50" s="98">
        <v>528.81830935933942</v>
      </c>
      <c r="X50" s="98">
        <v>627.79815101016243</v>
      </c>
      <c r="Y50" s="98">
        <v>587.59124229126758</v>
      </c>
      <c r="DA50" s="63" t="s">
        <v>2625</v>
      </c>
    </row>
    <row r="51" spans="1:105" ht="12" customHeight="1" x14ac:dyDescent="0.25">
      <c r="A51" s="97" t="s">
        <v>137</v>
      </c>
      <c r="B51" s="98">
        <v>250.51927947378303</v>
      </c>
      <c r="C51" s="98">
        <v>202.51557297282181</v>
      </c>
      <c r="D51" s="98">
        <v>306.79478948517396</v>
      </c>
      <c r="E51" s="98">
        <v>422.50519433246222</v>
      </c>
      <c r="F51" s="98">
        <v>458.43182452556613</v>
      </c>
      <c r="G51" s="98">
        <v>334.83658304534964</v>
      </c>
      <c r="H51" s="98">
        <v>420.51110139149222</v>
      </c>
      <c r="I51" s="98">
        <v>266.71942827372141</v>
      </c>
      <c r="J51" s="98">
        <v>312.52718361871024</v>
      </c>
      <c r="K51" s="98">
        <v>311.41820604333975</v>
      </c>
      <c r="L51" s="98">
        <v>311.88522669750444</v>
      </c>
      <c r="M51" s="98">
        <v>289.41836452136221</v>
      </c>
      <c r="N51" s="98">
        <v>275.94451683439758</v>
      </c>
      <c r="O51" s="98">
        <v>259.46772512460547</v>
      </c>
      <c r="P51" s="98">
        <v>292.76509378877284</v>
      </c>
      <c r="Q51" s="98">
        <v>275.70821593250287</v>
      </c>
      <c r="R51" s="98">
        <v>260.948598960509</v>
      </c>
      <c r="S51" s="98">
        <v>258.46839589922655</v>
      </c>
      <c r="T51" s="98">
        <v>255.59451239426588</v>
      </c>
      <c r="U51" s="98">
        <v>235.05087574260793</v>
      </c>
      <c r="V51" s="98">
        <v>296.21178779492095</v>
      </c>
      <c r="W51" s="98">
        <v>250.53677894328499</v>
      </c>
      <c r="X51" s="98">
        <v>339.46483779746359</v>
      </c>
      <c r="Y51" s="98">
        <v>366.46269424510342</v>
      </c>
      <c r="DA51" s="63" t="s">
        <v>2626</v>
      </c>
    </row>
    <row r="52" spans="1:105" ht="12" customHeight="1" x14ac:dyDescent="0.25">
      <c r="A52" s="100" t="s">
        <v>211</v>
      </c>
      <c r="B52" s="101">
        <v>250.51927947378303</v>
      </c>
      <c r="C52" s="101">
        <v>202.51557297282181</v>
      </c>
      <c r="D52" s="101">
        <v>306.79478948517396</v>
      </c>
      <c r="E52" s="101">
        <v>422.50519433246222</v>
      </c>
      <c r="F52" s="101">
        <v>458.43182452556613</v>
      </c>
      <c r="G52" s="101">
        <v>334.83658304534964</v>
      </c>
      <c r="H52" s="101">
        <v>420.51110139149222</v>
      </c>
      <c r="I52" s="101">
        <v>266.71942827372141</v>
      </c>
      <c r="J52" s="101">
        <v>312.52718361871024</v>
      </c>
      <c r="K52" s="101">
        <v>311.41820604333975</v>
      </c>
      <c r="L52" s="101">
        <v>311.88522669750444</v>
      </c>
      <c r="M52" s="101">
        <v>289.41836452136221</v>
      </c>
      <c r="N52" s="101">
        <v>275.94451683439758</v>
      </c>
      <c r="O52" s="101">
        <v>259.46772512460547</v>
      </c>
      <c r="P52" s="101">
        <v>292.76509378877284</v>
      </c>
      <c r="Q52" s="101">
        <v>275.70821593250287</v>
      </c>
      <c r="R52" s="101">
        <v>260.948598960509</v>
      </c>
      <c r="S52" s="101">
        <v>258.46839589922655</v>
      </c>
      <c r="T52" s="101">
        <v>255.59451239426588</v>
      </c>
      <c r="U52" s="101">
        <v>235.05087574260793</v>
      </c>
      <c r="V52" s="101">
        <v>296.21178779492095</v>
      </c>
      <c r="W52" s="101">
        <v>250.53677894328499</v>
      </c>
      <c r="X52" s="101">
        <v>339.46483779746359</v>
      </c>
      <c r="Y52" s="101">
        <v>366.46269424510342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91.770854686281467</v>
      </c>
      <c r="C58" s="122">
        <v>94.36999071652842</v>
      </c>
      <c r="D58" s="122">
        <v>116.71593633516834</v>
      </c>
      <c r="E58" s="122">
        <v>87.075614613309625</v>
      </c>
      <c r="F58" s="122">
        <v>80.935532498444459</v>
      </c>
      <c r="G58" s="122">
        <v>93.446835936365574</v>
      </c>
      <c r="H58" s="122">
        <v>77.996934272968389</v>
      </c>
      <c r="I58" s="122">
        <v>73.45744308967376</v>
      </c>
      <c r="J58" s="122">
        <v>68.254870551531496</v>
      </c>
      <c r="K58" s="122">
        <v>73.62479110107536</v>
      </c>
      <c r="L58" s="122">
        <v>68.374178239611552</v>
      </c>
      <c r="M58" s="122">
        <v>67.499575365549589</v>
      </c>
      <c r="N58" s="122">
        <v>66.656633868921162</v>
      </c>
      <c r="O58" s="122">
        <v>66.244072707572869</v>
      </c>
      <c r="P58" s="122">
        <v>67.100083506156466</v>
      </c>
      <c r="Q58" s="122">
        <v>64.246954920037638</v>
      </c>
      <c r="R58" s="122">
        <v>59.549845107009332</v>
      </c>
      <c r="S58" s="122">
        <v>54.961297567314553</v>
      </c>
      <c r="T58" s="122">
        <v>50.455319058811703</v>
      </c>
      <c r="U58" s="122">
        <v>46.585820952386158</v>
      </c>
      <c r="V58" s="122">
        <v>62.769603124409556</v>
      </c>
      <c r="W58" s="122">
        <v>60.431420077198567</v>
      </c>
      <c r="X58" s="122">
        <v>44.211444303566282</v>
      </c>
      <c r="Y58" s="122">
        <v>37.411326164841768</v>
      </c>
      <c r="DA58" s="130" t="s">
        <v>2633</v>
      </c>
    </row>
    <row r="59" spans="1:105" ht="12" customHeight="1" x14ac:dyDescent="0.25">
      <c r="A59" s="97" t="s">
        <v>50</v>
      </c>
      <c r="B59" s="98">
        <v>216.92374871180476</v>
      </c>
      <c r="C59" s="98">
        <v>226.53198250105578</v>
      </c>
      <c r="D59" s="98">
        <v>288.24771664027492</v>
      </c>
      <c r="E59" s="98">
        <v>225.24361632111058</v>
      </c>
      <c r="F59" s="98">
        <v>219.17498634517682</v>
      </c>
      <c r="G59" s="98">
        <v>257.11569405285223</v>
      </c>
      <c r="H59" s="98">
        <v>222.47762987338083</v>
      </c>
      <c r="I59" s="98">
        <v>211.83022288084652</v>
      </c>
      <c r="J59" s="98">
        <v>192.13244939226308</v>
      </c>
      <c r="K59" s="98">
        <v>188.00508609090994</v>
      </c>
      <c r="L59" s="98">
        <v>167.98319538754657</v>
      </c>
      <c r="M59" s="98">
        <v>160.92433979677742</v>
      </c>
      <c r="N59" s="98">
        <v>158.99395550141051</v>
      </c>
      <c r="O59" s="98">
        <v>158.6938813084962</v>
      </c>
      <c r="P59" s="98">
        <v>162.93982755909946</v>
      </c>
      <c r="Q59" s="98">
        <v>161.50361130472749</v>
      </c>
      <c r="R59" s="98">
        <v>159.70260920121197</v>
      </c>
      <c r="S59" s="98">
        <v>157.03120061560094</v>
      </c>
      <c r="T59" s="98">
        <v>152.29245255243484</v>
      </c>
      <c r="U59" s="98">
        <v>147.30325768004084</v>
      </c>
      <c r="V59" s="98">
        <v>201.5319887379448</v>
      </c>
      <c r="W59" s="98">
        <v>200.93564929799615</v>
      </c>
      <c r="X59" s="98">
        <v>156.92514492132193</v>
      </c>
      <c r="Y59" s="98">
        <v>142.89069446521574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3638.9429712079959</v>
      </c>
      <c r="C62" s="117">
        <f t="shared" si="21"/>
        <v>3714.6638376195106</v>
      </c>
      <c r="D62" s="117">
        <f t="shared" si="21"/>
        <v>3596.4116118627371</v>
      </c>
      <c r="E62" s="117">
        <f t="shared" si="21"/>
        <v>4060.0414788097396</v>
      </c>
      <c r="F62" s="117">
        <f t="shared" si="21"/>
        <v>4193.8576997340515</v>
      </c>
      <c r="G62" s="117">
        <f t="shared" si="21"/>
        <v>4098.4263311774594</v>
      </c>
      <c r="H62" s="117">
        <f t="shared" si="21"/>
        <v>3793.4710600926633</v>
      </c>
      <c r="I62" s="117">
        <f t="shared" si="21"/>
        <v>3398.546564885497</v>
      </c>
      <c r="J62" s="117">
        <f t="shared" si="21"/>
        <v>3781.2069318307017</v>
      </c>
      <c r="K62" s="117">
        <f t="shared" si="21"/>
        <v>3634.1545463828788</v>
      </c>
      <c r="L62" s="117">
        <f t="shared" si="21"/>
        <v>3622.963294538944</v>
      </c>
      <c r="M62" s="117">
        <f t="shared" si="21"/>
        <v>3420.5856556797289</v>
      </c>
      <c r="N62" s="117">
        <f t="shared" si="21"/>
        <v>3422.2848262572302</v>
      </c>
      <c r="O62" s="117">
        <f t="shared" si="21"/>
        <v>3338.523985239854</v>
      </c>
      <c r="P62" s="117">
        <f t="shared" si="21"/>
        <v>2607.2746415321371</v>
      </c>
      <c r="Q62" s="117">
        <f t="shared" si="21"/>
        <v>2945.3825646494292</v>
      </c>
      <c r="R62" s="117">
        <f t="shared" ref="R62:V62" si="22">R63+R66+R68+R77</f>
        <v>3069.0078765216012</v>
      </c>
      <c r="S62" s="117">
        <f t="shared" si="22"/>
        <v>2989.3184619002827</v>
      </c>
      <c r="T62" s="117">
        <f t="shared" si="22"/>
        <v>2702.9579126213584</v>
      </c>
      <c r="U62" s="117">
        <f t="shared" si="22"/>
        <v>2559.6382264446465</v>
      </c>
      <c r="V62" s="117">
        <f t="shared" si="22"/>
        <v>2561.4677084172386</v>
      </c>
      <c r="W62" s="117">
        <f t="shared" ref="W62:Y62" si="23">W63+W66+W68+W77</f>
        <v>2765.8943745156789</v>
      </c>
      <c r="X62" s="117">
        <f t="shared" si="23"/>
        <v>2504.4358848804573</v>
      </c>
      <c r="Y62" s="117">
        <f t="shared" si="23"/>
        <v>2243.8014114172097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2907.9827028147811</v>
      </c>
      <c r="C63" s="122">
        <f t="shared" si="24"/>
        <v>3027.0389608838018</v>
      </c>
      <c r="D63" s="122">
        <f t="shared" si="24"/>
        <v>2867.4911215642583</v>
      </c>
      <c r="E63" s="122">
        <f t="shared" si="24"/>
        <v>3234.1132841946278</v>
      </c>
      <c r="F63" s="122">
        <f t="shared" si="24"/>
        <v>3323.0128397365884</v>
      </c>
      <c r="G63" s="122">
        <f t="shared" si="24"/>
        <v>3333.3649876843592</v>
      </c>
      <c r="H63" s="122">
        <f t="shared" si="24"/>
        <v>2993.2998742297214</v>
      </c>
      <c r="I63" s="122">
        <f t="shared" si="24"/>
        <v>2714.4539135056407</v>
      </c>
      <c r="J63" s="122">
        <f t="shared" si="24"/>
        <v>3015.6693762879399</v>
      </c>
      <c r="K63" s="122">
        <f t="shared" si="24"/>
        <v>2899.122282802346</v>
      </c>
      <c r="L63" s="122">
        <f t="shared" si="24"/>
        <v>2929.1324485116138</v>
      </c>
      <c r="M63" s="122">
        <f t="shared" si="24"/>
        <v>2735.6644717890672</v>
      </c>
      <c r="N63" s="122">
        <f t="shared" si="24"/>
        <v>2731.5727680036812</v>
      </c>
      <c r="O63" s="122">
        <f t="shared" si="24"/>
        <v>2669.6586388311325</v>
      </c>
      <c r="P63" s="122">
        <f t="shared" si="24"/>
        <v>1999.1482847581619</v>
      </c>
      <c r="Q63" s="122">
        <f t="shared" si="24"/>
        <v>2329.5307012362391</v>
      </c>
      <c r="R63" s="122">
        <f t="shared" ref="R63:V63" si="25">SUM(R64:R65)</f>
        <v>2459.28604415784</v>
      </c>
      <c r="S63" s="122">
        <f t="shared" si="25"/>
        <v>2396.453528789476</v>
      </c>
      <c r="T63" s="122">
        <f t="shared" si="25"/>
        <v>2143.4156177307204</v>
      </c>
      <c r="U63" s="122">
        <f t="shared" si="25"/>
        <v>2028.8134591849705</v>
      </c>
      <c r="V63" s="122">
        <f t="shared" si="25"/>
        <v>2004.3455284557613</v>
      </c>
      <c r="W63" s="122">
        <f t="shared" ref="W63:Y63" si="26">SUM(W64:W65)</f>
        <v>2230.9328693211783</v>
      </c>
      <c r="X63" s="122">
        <f t="shared" si="26"/>
        <v>1994.9141098039274</v>
      </c>
      <c r="Y63" s="122">
        <f t="shared" si="26"/>
        <v>1793.5031678785942</v>
      </c>
      <c r="DA63" s="130" t="s">
        <v>2637</v>
      </c>
    </row>
    <row r="64" spans="1:105" ht="12" customHeight="1" x14ac:dyDescent="0.25">
      <c r="A64" s="97" t="s">
        <v>212</v>
      </c>
      <c r="B64" s="98">
        <v>2907.9827028147811</v>
      </c>
      <c r="C64" s="98">
        <v>3027.0389608838018</v>
      </c>
      <c r="D64" s="98">
        <v>2867.4911215642583</v>
      </c>
      <c r="E64" s="98">
        <v>3234.1132841946278</v>
      </c>
      <c r="F64" s="98">
        <v>3323.0128397365884</v>
      </c>
      <c r="G64" s="98">
        <v>3333.3649876843592</v>
      </c>
      <c r="H64" s="98">
        <v>2993.2998742297214</v>
      </c>
      <c r="I64" s="98">
        <v>2714.4539135056407</v>
      </c>
      <c r="J64" s="98">
        <v>3015.6693762879399</v>
      </c>
      <c r="K64" s="98">
        <v>2899.122282802346</v>
      </c>
      <c r="L64" s="98">
        <v>2929.1324485116138</v>
      </c>
      <c r="M64" s="98">
        <v>2735.6644717890672</v>
      </c>
      <c r="N64" s="98">
        <v>2731.5727680036812</v>
      </c>
      <c r="O64" s="98">
        <v>2669.6586388311325</v>
      </c>
      <c r="P64" s="98">
        <v>1999.1482847581619</v>
      </c>
      <c r="Q64" s="98">
        <v>2329.5307012362391</v>
      </c>
      <c r="R64" s="98">
        <v>2459.28604415784</v>
      </c>
      <c r="S64" s="98">
        <v>2396.453528789476</v>
      </c>
      <c r="T64" s="98">
        <v>2143.4156177307204</v>
      </c>
      <c r="U64" s="98">
        <v>2028.8134591849705</v>
      </c>
      <c r="V64" s="98">
        <v>2004.3455284557613</v>
      </c>
      <c r="W64" s="98">
        <v>2230.9328693211783</v>
      </c>
      <c r="X64" s="98">
        <v>1994.9141098039274</v>
      </c>
      <c r="Y64" s="98">
        <v>1793.5031678785942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556.37107415411697</v>
      </c>
      <c r="C68" s="122">
        <v>501.71893278140533</v>
      </c>
      <c r="D68" s="122">
        <v>543.30148740071536</v>
      </c>
      <c r="E68" s="122">
        <v>601.53953785398994</v>
      </c>
      <c r="F68" s="122">
        <v>653.31218604488311</v>
      </c>
      <c r="G68" s="122">
        <v>560.20694270579691</v>
      </c>
      <c r="H68" s="122">
        <v>608.48105785799783</v>
      </c>
      <c r="I68" s="122">
        <v>511.72870787422806</v>
      </c>
      <c r="J68" s="122">
        <v>575.53697342258283</v>
      </c>
      <c r="K68" s="122">
        <v>583.04677091441317</v>
      </c>
      <c r="L68" s="122">
        <v>556.63012558835408</v>
      </c>
      <c r="M68" s="122">
        <v>547.53244832690098</v>
      </c>
      <c r="N68" s="122">
        <v>549.31552295657116</v>
      </c>
      <c r="O68" s="122">
        <v>529.93002225788166</v>
      </c>
      <c r="P68" s="122">
        <v>476.01784872441556</v>
      </c>
      <c r="Q68" s="122">
        <v>479.229511171024</v>
      </c>
      <c r="R68" s="122">
        <v>479.10982549879867</v>
      </c>
      <c r="S68" s="122">
        <v>476.23181928202001</v>
      </c>
      <c r="T68" s="122">
        <v>452.74525418862146</v>
      </c>
      <c r="U68" s="122">
        <v>430.33924360128037</v>
      </c>
      <c r="V68" s="122">
        <v>422.06610945123828</v>
      </c>
      <c r="W68" s="122">
        <v>413.63337358413725</v>
      </c>
      <c r="X68" s="122">
        <v>410.18806878877336</v>
      </c>
      <c r="Y68" s="122">
        <v>357.9150387672438</v>
      </c>
      <c r="DA68" s="130" t="s">
        <v>2642</v>
      </c>
    </row>
    <row r="69" spans="1:105" ht="12" customHeight="1" x14ac:dyDescent="0.25">
      <c r="A69" s="97" t="s">
        <v>134</v>
      </c>
      <c r="B69" s="98">
        <v>577.83484081278311</v>
      </c>
      <c r="C69" s="98">
        <v>520.92613923309227</v>
      </c>
      <c r="D69" s="98">
        <v>563.65589936614992</v>
      </c>
      <c r="E69" s="98">
        <v>623.74746531585185</v>
      </c>
      <c r="F69" s="98">
        <v>677.40237760576065</v>
      </c>
      <c r="G69" s="98">
        <v>581.02022445806483</v>
      </c>
      <c r="H69" s="98">
        <v>631.02682091753559</v>
      </c>
      <c r="I69" s="98">
        <v>530.7726828475295</v>
      </c>
      <c r="J69" s="98">
        <v>596.83322884359836</v>
      </c>
      <c r="K69" s="98">
        <v>604.75623331477777</v>
      </c>
      <c r="L69" s="98">
        <v>577.33991631099184</v>
      </c>
      <c r="M69" s="98">
        <v>568.07569421781432</v>
      </c>
      <c r="N69" s="98">
        <v>570.35073857227712</v>
      </c>
      <c r="O69" s="98">
        <v>550.86146973345376</v>
      </c>
      <c r="P69" s="98">
        <v>495.76462246963962</v>
      </c>
      <c r="Q69" s="98">
        <v>501.2199090840648</v>
      </c>
      <c r="R69" s="98">
        <v>503.65289967209259</v>
      </c>
      <c r="S69" s="98">
        <v>501.66793365030958</v>
      </c>
      <c r="T69" s="98">
        <v>475.27347254404714</v>
      </c>
      <c r="U69" s="98">
        <v>448.37728338488569</v>
      </c>
      <c r="V69" s="98">
        <v>435.18659763174128</v>
      </c>
      <c r="W69" s="98">
        <v>426.10611770900817</v>
      </c>
      <c r="X69" s="98">
        <v>422.79874658897342</v>
      </c>
      <c r="Y69" s="98">
        <v>368.28852317425407</v>
      </c>
      <c r="DA69" s="63" t="s">
        <v>2643</v>
      </c>
    </row>
    <row r="70" spans="1:105" ht="12" customHeight="1" x14ac:dyDescent="0.25">
      <c r="A70" s="97" t="s">
        <v>133</v>
      </c>
      <c r="B70" s="98">
        <v>194.99599912880532</v>
      </c>
      <c r="C70" s="98">
        <v>171.85028388009687</v>
      </c>
      <c r="D70" s="98">
        <v>208.71229882079891</v>
      </c>
      <c r="E70" s="98">
        <v>286.15291733089458</v>
      </c>
      <c r="F70" s="98">
        <v>325.89983869130918</v>
      </c>
      <c r="G70" s="98">
        <v>244.92291946866632</v>
      </c>
      <c r="H70" s="98">
        <v>272.92757470387909</v>
      </c>
      <c r="I70" s="98">
        <v>189.94537278946336</v>
      </c>
      <c r="J70" s="98">
        <v>216.06806519530895</v>
      </c>
      <c r="K70" s="98">
        <v>208.71499818197955</v>
      </c>
      <c r="L70" s="98">
        <v>192.09177470072501</v>
      </c>
      <c r="M70" s="98">
        <v>194.85121248974212</v>
      </c>
      <c r="N70" s="98">
        <v>190.33340063719177</v>
      </c>
      <c r="O70" s="98">
        <v>184.72911217738826</v>
      </c>
      <c r="P70" s="98">
        <v>176.60144149091823</v>
      </c>
      <c r="Q70" s="98">
        <v>178.8161130186987</v>
      </c>
      <c r="R70" s="98">
        <v>178.33709302200637</v>
      </c>
      <c r="S70" s="98">
        <v>179.30301318741954</v>
      </c>
      <c r="T70" s="98">
        <v>173.53536581401355</v>
      </c>
      <c r="U70" s="98">
        <v>154.69903356561653</v>
      </c>
      <c r="V70" s="98">
        <v>175.59503130803657</v>
      </c>
      <c r="W70" s="98">
        <v>202.18562309861176</v>
      </c>
      <c r="X70" s="98">
        <v>227.50757607628967</v>
      </c>
      <c r="Y70" s="98">
        <v>228.72951449969665</v>
      </c>
      <c r="DA70" s="63" t="s">
        <v>2644</v>
      </c>
    </row>
    <row r="71" spans="1:105" ht="12" customHeight="1" x14ac:dyDescent="0.25">
      <c r="A71" s="100" t="s">
        <v>212</v>
      </c>
      <c r="B71" s="101">
        <v>194.99599912880532</v>
      </c>
      <c r="C71" s="101">
        <v>171.85028388009687</v>
      </c>
      <c r="D71" s="101">
        <v>208.71229882079891</v>
      </c>
      <c r="E71" s="101">
        <v>286.15291733089458</v>
      </c>
      <c r="F71" s="101">
        <v>325.89983869130918</v>
      </c>
      <c r="G71" s="101">
        <v>244.92291946866632</v>
      </c>
      <c r="H71" s="101">
        <v>272.92757470387909</v>
      </c>
      <c r="I71" s="101">
        <v>189.94537278946336</v>
      </c>
      <c r="J71" s="101">
        <v>216.06806519530895</v>
      </c>
      <c r="K71" s="101">
        <v>208.71499818197955</v>
      </c>
      <c r="L71" s="101">
        <v>192.09177470072501</v>
      </c>
      <c r="M71" s="101">
        <v>194.85121248974212</v>
      </c>
      <c r="N71" s="101">
        <v>190.33340063719177</v>
      </c>
      <c r="O71" s="101">
        <v>184.72911217738826</v>
      </c>
      <c r="P71" s="101">
        <v>176.60144149091823</v>
      </c>
      <c r="Q71" s="101">
        <v>178.8161130186987</v>
      </c>
      <c r="R71" s="101">
        <v>178.33709302200637</v>
      </c>
      <c r="S71" s="101">
        <v>179.30301318741954</v>
      </c>
      <c r="T71" s="101">
        <v>173.53536581401355</v>
      </c>
      <c r="U71" s="101">
        <v>154.69903356561653</v>
      </c>
      <c r="V71" s="101">
        <v>175.59503130803657</v>
      </c>
      <c r="W71" s="101">
        <v>202.18562309861176</v>
      </c>
      <c r="X71" s="101">
        <v>227.50757607628967</v>
      </c>
      <c r="Y71" s="101">
        <v>228.72951449969665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174.58919423909759</v>
      </c>
      <c r="C77" s="122">
        <v>185.90594395430364</v>
      </c>
      <c r="D77" s="122">
        <v>185.61900289776364</v>
      </c>
      <c r="E77" s="122">
        <v>224.38865676112152</v>
      </c>
      <c r="F77" s="122">
        <v>217.53267395258018</v>
      </c>
      <c r="G77" s="122">
        <v>204.8544007873036</v>
      </c>
      <c r="H77" s="122">
        <v>191.69012800494414</v>
      </c>
      <c r="I77" s="122">
        <v>172.36394350562844</v>
      </c>
      <c r="J77" s="122">
        <v>190.00058212017873</v>
      </c>
      <c r="K77" s="122">
        <v>151.98549266611943</v>
      </c>
      <c r="L77" s="122">
        <v>137.20072043897611</v>
      </c>
      <c r="M77" s="122">
        <v>137.38873556376089</v>
      </c>
      <c r="N77" s="122">
        <v>141.39653529697748</v>
      </c>
      <c r="O77" s="122">
        <v>138.93532415083953</v>
      </c>
      <c r="P77" s="122">
        <v>132.1085080495595</v>
      </c>
      <c r="Q77" s="122">
        <v>136.62235224216585</v>
      </c>
      <c r="R77" s="122">
        <v>130.61200686496264</v>
      </c>
      <c r="S77" s="122">
        <v>116.63311382878678</v>
      </c>
      <c r="T77" s="122">
        <v>106.79704070201659</v>
      </c>
      <c r="U77" s="122">
        <v>100.48552365839582</v>
      </c>
      <c r="V77" s="122">
        <v>135.0560705102391</v>
      </c>
      <c r="W77" s="122">
        <v>121.32813161036354</v>
      </c>
      <c r="X77" s="122">
        <v>99.333706287756414</v>
      </c>
      <c r="Y77" s="122">
        <v>92.38320477137195</v>
      </c>
      <c r="DA77" s="130" t="s">
        <v>2651</v>
      </c>
    </row>
    <row r="78" spans="1:105" ht="12" customHeight="1" x14ac:dyDescent="0.25">
      <c r="A78" s="97" t="s">
        <v>189</v>
      </c>
      <c r="B78" s="98">
        <v>181.93930551605973</v>
      </c>
      <c r="C78" s="98">
        <v>193.66378300456577</v>
      </c>
      <c r="D78" s="98">
        <v>193.18292533960647</v>
      </c>
      <c r="E78" s="98">
        <v>233.42051769007733</v>
      </c>
      <c r="F78" s="98">
        <v>226.25343364496888</v>
      </c>
      <c r="G78" s="98">
        <v>213.05023788204849</v>
      </c>
      <c r="H78" s="98">
        <v>199.31555723100411</v>
      </c>
      <c r="I78" s="98">
        <v>179.18482117689129</v>
      </c>
      <c r="J78" s="98">
        <v>197.433914784536</v>
      </c>
      <c r="K78" s="98">
        <v>157.9151729711227</v>
      </c>
      <c r="L78" s="98">
        <v>142.48280032402479</v>
      </c>
      <c r="M78" s="98">
        <v>142.65965185351712</v>
      </c>
      <c r="N78" s="98">
        <v>146.45844203995085</v>
      </c>
      <c r="O78" s="98">
        <v>143.38176757483072</v>
      </c>
      <c r="P78" s="98">
        <v>136.50915927868797</v>
      </c>
      <c r="Q78" s="98">
        <v>144.44294657196312</v>
      </c>
      <c r="R78" s="98">
        <v>146.15009983593848</v>
      </c>
      <c r="S78" s="98">
        <v>140.2121496408059</v>
      </c>
      <c r="T78" s="98">
        <v>134.96872386445585</v>
      </c>
      <c r="U78" s="98">
        <v>131.34605365945637</v>
      </c>
      <c r="V78" s="98">
        <v>180.65120586772781</v>
      </c>
      <c r="W78" s="98">
        <v>168.57670852187658</v>
      </c>
      <c r="X78" s="98">
        <v>140.78613807657536</v>
      </c>
      <c r="Y78" s="98">
        <v>125.35309913215075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104.32921470457786</v>
      </c>
      <c r="C81" s="117">
        <f t="shared" si="28"/>
        <v>103.4348549546397</v>
      </c>
      <c r="D81" s="117">
        <f t="shared" si="28"/>
        <v>127.58842054317574</v>
      </c>
      <c r="E81" s="117">
        <f t="shared" si="28"/>
        <v>99.199700764860424</v>
      </c>
      <c r="F81" s="117">
        <f t="shared" si="28"/>
        <v>90.323897488758433</v>
      </c>
      <c r="G81" s="117">
        <f t="shared" si="28"/>
        <v>99.819843512863173</v>
      </c>
      <c r="H81" s="117">
        <f t="shared" si="28"/>
        <v>81.344554226120778</v>
      </c>
      <c r="I81" s="117">
        <f t="shared" si="28"/>
        <v>78.149566030058168</v>
      </c>
      <c r="J81" s="117">
        <f t="shared" si="28"/>
        <v>74.536912836522504</v>
      </c>
      <c r="K81" s="117">
        <f t="shared" si="28"/>
        <v>76.003785052259389</v>
      </c>
      <c r="L81" s="117">
        <f t="shared" si="28"/>
        <v>70.392344362013262</v>
      </c>
      <c r="M81" s="117">
        <f t="shared" si="28"/>
        <v>71.666740747751135</v>
      </c>
      <c r="N81" s="117">
        <f t="shared" si="28"/>
        <v>65.994901304141123</v>
      </c>
      <c r="O81" s="117">
        <f t="shared" si="28"/>
        <v>60.553308881637619</v>
      </c>
      <c r="P81" s="117">
        <f t="shared" si="28"/>
        <v>57.679407865558261</v>
      </c>
      <c r="Q81" s="117">
        <f t="shared" si="28"/>
        <v>60.451345253889357</v>
      </c>
      <c r="R81" s="117">
        <f t="shared" ref="R81:V81" si="29">R82+R85+R87+R100</f>
        <v>57.106900795850187</v>
      </c>
      <c r="S81" s="117">
        <f t="shared" si="29"/>
        <v>56.060586761585085</v>
      </c>
      <c r="T81" s="117">
        <f t="shared" si="29"/>
        <v>53.054986814440795</v>
      </c>
      <c r="U81" s="117">
        <f t="shared" si="29"/>
        <v>50.570634390038741</v>
      </c>
      <c r="V81" s="117">
        <f t="shared" si="29"/>
        <v>59.502619961529184</v>
      </c>
      <c r="W81" s="117">
        <f t="shared" ref="W81:Y81" si="30">W82+W85+W87+W100</f>
        <v>58.724027668789205</v>
      </c>
      <c r="X81" s="117">
        <f t="shared" si="30"/>
        <v>47.527880157975211</v>
      </c>
      <c r="Y81" s="117">
        <f t="shared" si="30"/>
        <v>42.286713385383095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33.07721461801286</v>
      </c>
      <c r="C87" s="122">
        <v>30.061119404447613</v>
      </c>
      <c r="D87" s="122">
        <v>37.550478815279902</v>
      </c>
      <c r="E87" s="122">
        <v>32.374224569032734</v>
      </c>
      <c r="F87" s="122">
        <v>28.671032783771874</v>
      </c>
      <c r="G87" s="122">
        <v>27.620513585704664</v>
      </c>
      <c r="H87" s="122">
        <v>20.465614651523129</v>
      </c>
      <c r="I87" s="122">
        <v>19.420461182816439</v>
      </c>
      <c r="J87" s="122">
        <v>20.48742998568957</v>
      </c>
      <c r="K87" s="122">
        <v>17.920543675454127</v>
      </c>
      <c r="L87" s="122">
        <v>16.673882726084955</v>
      </c>
      <c r="M87" s="122">
        <v>19.223884536199385</v>
      </c>
      <c r="N87" s="122">
        <v>15.475990295857388</v>
      </c>
      <c r="O87" s="122">
        <v>11.403235533119954</v>
      </c>
      <c r="P87" s="122">
        <v>8.3815188129993068</v>
      </c>
      <c r="Q87" s="122">
        <v>13.336573723030021</v>
      </c>
      <c r="R87" s="122">
        <v>11.860216566857604</v>
      </c>
      <c r="S87" s="122">
        <v>12.635285339989673</v>
      </c>
      <c r="T87" s="122">
        <v>12.020614520703585</v>
      </c>
      <c r="U87" s="122">
        <v>12.278637714019377</v>
      </c>
      <c r="V87" s="122">
        <v>8.3998681370329322</v>
      </c>
      <c r="W87" s="122">
        <v>9.929041651665246</v>
      </c>
      <c r="X87" s="122">
        <v>11.803860030916448</v>
      </c>
      <c r="Y87" s="122">
        <v>11.518349770477347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609.84587909089407</v>
      </c>
      <c r="C92" s="101">
        <v>543.3442950152363</v>
      </c>
      <c r="D92" s="101">
        <v>696.09250307001423</v>
      </c>
      <c r="E92" s="101">
        <v>650.00879371236817</v>
      </c>
      <c r="F92" s="101">
        <v>637.71532758497631</v>
      </c>
      <c r="G92" s="101">
        <v>695.31447984320107</v>
      </c>
      <c r="H92" s="101">
        <v>602.82889778746141</v>
      </c>
      <c r="I92" s="101">
        <v>622.40672690333861</v>
      </c>
      <c r="J92" s="101">
        <v>690.41407997041131</v>
      </c>
      <c r="K92" s="101">
        <v>633.62075434999042</v>
      </c>
      <c r="L92" s="101">
        <v>610.78316204439375</v>
      </c>
      <c r="M92" s="101">
        <v>748.2233069363856</v>
      </c>
      <c r="N92" s="101">
        <v>666.24642381099034</v>
      </c>
      <c r="O92" s="101">
        <v>544.68606549185472</v>
      </c>
      <c r="P92" s="101">
        <v>419.02548951661191</v>
      </c>
      <c r="Q92" s="101">
        <v>652.63961836933629</v>
      </c>
      <c r="R92" s="101">
        <v>557.47905030297909</v>
      </c>
      <c r="S92" s="101">
        <v>592.01579908188808</v>
      </c>
      <c r="T92" s="101">
        <v>548.86655432693112</v>
      </c>
      <c r="U92" s="101">
        <v>566.80727173363471</v>
      </c>
      <c r="V92" s="101">
        <v>380.77203259311477</v>
      </c>
      <c r="W92" s="101">
        <v>439.01199287748977</v>
      </c>
      <c r="X92" s="101">
        <v>465.9782333545798</v>
      </c>
      <c r="Y92" s="101">
        <v>447.20851206064441</v>
      </c>
      <c r="DA92" s="131" t="s">
        <v>2665</v>
      </c>
    </row>
    <row r="93" spans="1:105" ht="12" customHeight="1" x14ac:dyDescent="0.25">
      <c r="A93" s="107" t="s">
        <v>123</v>
      </c>
      <c r="B93" s="104">
        <v>205.78286394950911</v>
      </c>
      <c r="C93" s="104">
        <v>178.86640246781994</v>
      </c>
      <c r="D93" s="104">
        <v>257.46730294217963</v>
      </c>
      <c r="E93" s="104">
        <v>298.07718811188903</v>
      </c>
      <c r="F93" s="104">
        <v>308.21287656590385</v>
      </c>
      <c r="G93" s="104">
        <v>293.1710877516569</v>
      </c>
      <c r="H93" s="104">
        <v>261.66868205983485</v>
      </c>
      <c r="I93" s="104">
        <v>222.04799015129854</v>
      </c>
      <c r="J93" s="104">
        <v>249.67798082989128</v>
      </c>
      <c r="K93" s="104">
        <v>220.25142085006428</v>
      </c>
      <c r="L93" s="104">
        <v>204.48533186166247</v>
      </c>
      <c r="M93" s="104">
        <v>259.31017116925972</v>
      </c>
      <c r="N93" s="104">
        <v>225.76732613553042</v>
      </c>
      <c r="O93" s="104">
        <v>186.09192059055795</v>
      </c>
      <c r="P93" s="104">
        <v>154.19283954873032</v>
      </c>
      <c r="Q93" s="104">
        <v>233.75533907399947</v>
      </c>
      <c r="R93" s="104">
        <v>198.06915239724168</v>
      </c>
      <c r="S93" s="104">
        <v>208.76111065939835</v>
      </c>
      <c r="T93" s="104">
        <v>194.86014862596952</v>
      </c>
      <c r="U93" s="104">
        <v>189.27408101365228</v>
      </c>
      <c r="V93" s="104">
        <v>148.95115207183326</v>
      </c>
      <c r="W93" s="104">
        <v>203.13926727442421</v>
      </c>
      <c r="X93" s="104">
        <v>244.60731727726917</v>
      </c>
      <c r="Y93" s="104">
        <v>268.3390180086688</v>
      </c>
      <c r="DA93" s="132" t="s">
        <v>2666</v>
      </c>
    </row>
    <row r="94" spans="1:105" ht="12" customHeight="1" x14ac:dyDescent="0.25">
      <c r="A94" s="108" t="s">
        <v>50</v>
      </c>
      <c r="B94" s="98">
        <v>205.78286394950911</v>
      </c>
      <c r="C94" s="98">
        <v>178.86640246781994</v>
      </c>
      <c r="D94" s="98">
        <v>257.46730294217963</v>
      </c>
      <c r="E94" s="98">
        <v>298.07718811188903</v>
      </c>
      <c r="F94" s="98">
        <v>308.21287656590385</v>
      </c>
      <c r="G94" s="98">
        <v>293.1710877516569</v>
      </c>
      <c r="H94" s="98">
        <v>261.66868205983485</v>
      </c>
      <c r="I94" s="98">
        <v>222.04799015129854</v>
      </c>
      <c r="J94" s="98">
        <v>249.67798082989128</v>
      </c>
      <c r="K94" s="98">
        <v>220.25142085006428</v>
      </c>
      <c r="L94" s="98">
        <v>204.48533186166247</v>
      </c>
      <c r="M94" s="98">
        <v>259.31017116925972</v>
      </c>
      <c r="N94" s="98">
        <v>225.76732613553042</v>
      </c>
      <c r="O94" s="98">
        <v>186.09192059055795</v>
      </c>
      <c r="P94" s="98">
        <v>154.19283954873032</v>
      </c>
      <c r="Q94" s="98">
        <v>233.75533907399947</v>
      </c>
      <c r="R94" s="98">
        <v>198.06915239724168</v>
      </c>
      <c r="S94" s="98">
        <v>208.76111065939835</v>
      </c>
      <c r="T94" s="98">
        <v>194.86014862596952</v>
      </c>
      <c r="U94" s="98">
        <v>189.27408101365228</v>
      </c>
      <c r="V94" s="98">
        <v>148.95115207183326</v>
      </c>
      <c r="W94" s="98">
        <v>203.13926727442421</v>
      </c>
      <c r="X94" s="98">
        <v>244.60731727726917</v>
      </c>
      <c r="Y94" s="98">
        <v>268.3390180086688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71.252000086565005</v>
      </c>
      <c r="C100" s="122">
        <v>73.373735550192094</v>
      </c>
      <c r="D100" s="122">
        <v>90.037941727895841</v>
      </c>
      <c r="E100" s="122">
        <v>66.82547619582769</v>
      </c>
      <c r="F100" s="122">
        <v>61.652864704986563</v>
      </c>
      <c r="G100" s="122">
        <v>72.199329927158516</v>
      </c>
      <c r="H100" s="122">
        <v>60.878939574597645</v>
      </c>
      <c r="I100" s="122">
        <v>58.729104847241722</v>
      </c>
      <c r="J100" s="122">
        <v>54.049482850832938</v>
      </c>
      <c r="K100" s="122">
        <v>58.083241376805255</v>
      </c>
      <c r="L100" s="122">
        <v>53.7184616359283</v>
      </c>
      <c r="M100" s="122">
        <v>52.442856211551756</v>
      </c>
      <c r="N100" s="122">
        <v>50.51891100828373</v>
      </c>
      <c r="O100" s="122">
        <v>49.150073348517665</v>
      </c>
      <c r="P100" s="122">
        <v>49.297889052558958</v>
      </c>
      <c r="Q100" s="122">
        <v>47.114771530859336</v>
      </c>
      <c r="R100" s="122">
        <v>45.246684228992585</v>
      </c>
      <c r="S100" s="122">
        <v>43.425301421595414</v>
      </c>
      <c r="T100" s="122">
        <v>41.034372293737214</v>
      </c>
      <c r="U100" s="122">
        <v>38.291996676019366</v>
      </c>
      <c r="V100" s="122">
        <v>51.102751824496252</v>
      </c>
      <c r="W100" s="122">
        <v>48.794986017123961</v>
      </c>
      <c r="X100" s="122">
        <v>35.724020127058765</v>
      </c>
      <c r="Y100" s="122">
        <v>30.768363614905752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216.92374871180476</v>
      </c>
      <c r="C102" s="98">
        <v>226.50558202707742</v>
      </c>
      <c r="D102" s="98">
        <v>288.20035599817203</v>
      </c>
      <c r="E102" s="98">
        <v>225.25454590178771</v>
      </c>
      <c r="F102" s="98">
        <v>219.16074574468561</v>
      </c>
      <c r="G102" s="98">
        <v>256.92182836787293</v>
      </c>
      <c r="H102" s="98">
        <v>222.35144824195658</v>
      </c>
      <c r="I102" s="98">
        <v>211.74770447866635</v>
      </c>
      <c r="J102" s="98">
        <v>192.07715000000897</v>
      </c>
      <c r="K102" s="98">
        <v>187.97834463317474</v>
      </c>
      <c r="L102" s="98">
        <v>167.97876182171919</v>
      </c>
      <c r="M102" s="98">
        <v>160.92564915732282</v>
      </c>
      <c r="N102" s="98">
        <v>158.99195421693116</v>
      </c>
      <c r="O102" s="98">
        <v>158.67928067146653</v>
      </c>
      <c r="P102" s="98">
        <v>162.90379535980344</v>
      </c>
      <c r="Q102" s="98">
        <v>161.44518837797594</v>
      </c>
      <c r="R102" s="98">
        <v>159.6785839551483</v>
      </c>
      <c r="S102" s="98">
        <v>157.17781497023364</v>
      </c>
      <c r="T102" s="98">
        <v>152.62596286288073</v>
      </c>
      <c r="U102" s="98">
        <v>147.63954378014563</v>
      </c>
      <c r="V102" s="98">
        <v>201.75921180734085</v>
      </c>
      <c r="W102" s="98">
        <v>200.96602344939626</v>
      </c>
      <c r="X102" s="98">
        <v>156.82262932931286</v>
      </c>
      <c r="Y102" s="98">
        <v>142.7838994418079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91.77197521611815</v>
      </c>
      <c r="C124" s="117">
        <f t="shared" si="42"/>
        <v>94.358243708190315</v>
      </c>
      <c r="D124" s="117">
        <f t="shared" si="42"/>
        <v>116.9266022984868</v>
      </c>
      <c r="E124" s="117">
        <f t="shared" si="42"/>
        <v>87.724145575839657</v>
      </c>
      <c r="F124" s="117">
        <f t="shared" si="42"/>
        <v>81.012697561314852</v>
      </c>
      <c r="G124" s="117">
        <f t="shared" si="42"/>
        <v>94.366145245449914</v>
      </c>
      <c r="H124" s="117">
        <f t="shared" si="42"/>
        <v>79.015357303402297</v>
      </c>
      <c r="I124" s="117">
        <f t="shared" si="42"/>
        <v>75.522791605686365</v>
      </c>
      <c r="J124" s="117">
        <f t="shared" si="42"/>
        <v>70.120753083004089</v>
      </c>
      <c r="K124" s="117">
        <f t="shared" si="42"/>
        <v>74.452793300941693</v>
      </c>
      <c r="L124" s="117">
        <f t="shared" si="42"/>
        <v>68.398564976532001</v>
      </c>
      <c r="M124" s="117">
        <f t="shared" si="42"/>
        <v>66.728521562634313</v>
      </c>
      <c r="N124" s="117">
        <f t="shared" si="42"/>
        <v>64.715376937617904</v>
      </c>
      <c r="O124" s="117">
        <f t="shared" si="42"/>
        <v>62.732010828684501</v>
      </c>
      <c r="P124" s="117">
        <f t="shared" si="42"/>
        <v>62.598565054173449</v>
      </c>
      <c r="Q124" s="117">
        <f t="shared" si="42"/>
        <v>58.903811089748253</v>
      </c>
      <c r="R124" s="117">
        <f t="shared" ref="R124:V124" si="43">R125+R128+R130+R139</f>
        <v>55.52180546773014</v>
      </c>
      <c r="S124" s="117">
        <f t="shared" si="43"/>
        <v>53.040313769295246</v>
      </c>
      <c r="T124" s="117">
        <f t="shared" si="43"/>
        <v>49.994638386154364</v>
      </c>
      <c r="U124" s="117">
        <f t="shared" si="43"/>
        <v>46.77061857970147</v>
      </c>
      <c r="V124" s="117">
        <f t="shared" si="43"/>
        <v>62.463736251930463</v>
      </c>
      <c r="W124" s="117">
        <f t="shared" ref="W124:Y124" si="44">W125+W128+W130+W139</f>
        <v>59.774527418121181</v>
      </c>
      <c r="X124" s="117">
        <f t="shared" si="44"/>
        <v>43.750432047817647</v>
      </c>
      <c r="Y124" s="117">
        <f t="shared" si="44"/>
        <v>37.307306556297476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91.77197521611815</v>
      </c>
      <c r="C139" s="122">
        <v>94.358243708190315</v>
      </c>
      <c r="D139" s="122">
        <v>116.9266022984868</v>
      </c>
      <c r="E139" s="122">
        <v>87.724145575839657</v>
      </c>
      <c r="F139" s="122">
        <v>81.012697561314852</v>
      </c>
      <c r="G139" s="122">
        <v>94.366145245449914</v>
      </c>
      <c r="H139" s="122">
        <v>79.015357303402297</v>
      </c>
      <c r="I139" s="122">
        <v>75.522791605686365</v>
      </c>
      <c r="J139" s="122">
        <v>70.120753083004089</v>
      </c>
      <c r="K139" s="122">
        <v>74.452793300941693</v>
      </c>
      <c r="L139" s="122">
        <v>68.398564976532001</v>
      </c>
      <c r="M139" s="122">
        <v>66.728521562634313</v>
      </c>
      <c r="N139" s="122">
        <v>64.715376937617904</v>
      </c>
      <c r="O139" s="122">
        <v>62.732010828684501</v>
      </c>
      <c r="P139" s="122">
        <v>62.598565054173449</v>
      </c>
      <c r="Q139" s="122">
        <v>58.903811089748253</v>
      </c>
      <c r="R139" s="122">
        <v>55.52180546773014</v>
      </c>
      <c r="S139" s="122">
        <v>53.040313769295246</v>
      </c>
      <c r="T139" s="122">
        <v>49.994638386154364</v>
      </c>
      <c r="U139" s="122">
        <v>46.77061857970147</v>
      </c>
      <c r="V139" s="122">
        <v>62.463736251930463</v>
      </c>
      <c r="W139" s="122">
        <v>59.774527418121181</v>
      </c>
      <c r="X139" s="122">
        <v>43.750432047817647</v>
      </c>
      <c r="Y139" s="122">
        <v>37.307306556297476</v>
      </c>
      <c r="DA139" s="130" t="s">
        <v>2710</v>
      </c>
    </row>
    <row r="140" spans="1:105" ht="12" customHeight="1" x14ac:dyDescent="0.25">
      <c r="A140" s="97" t="s">
        <v>50</v>
      </c>
      <c r="B140" s="98">
        <v>216.92374871180468</v>
      </c>
      <c r="C140" s="98">
        <v>226.52906736187737</v>
      </c>
      <c r="D140" s="98">
        <v>288.26821929690067</v>
      </c>
      <c r="E140" s="98">
        <v>225.29439890559487</v>
      </c>
      <c r="F140" s="98">
        <v>219.18609360073467</v>
      </c>
      <c r="G140" s="98">
        <v>257.0250764179363</v>
      </c>
      <c r="H140" s="98">
        <v>222.41393847726826</v>
      </c>
      <c r="I140" s="98">
        <v>211.78267563969544</v>
      </c>
      <c r="J140" s="98">
        <v>192.09628821346661</v>
      </c>
      <c r="K140" s="98">
        <v>187.99379772209076</v>
      </c>
      <c r="L140" s="98">
        <v>167.99123122689366</v>
      </c>
      <c r="M140" s="98">
        <v>160.93714706090068</v>
      </c>
      <c r="N140" s="98">
        <v>159.002656778275</v>
      </c>
      <c r="O140" s="98">
        <v>158.68937904334851</v>
      </c>
      <c r="P140" s="98">
        <v>162.91802356336026</v>
      </c>
      <c r="Q140" s="98">
        <v>161.45611935565751</v>
      </c>
      <c r="R140" s="98">
        <v>159.64849507622327</v>
      </c>
      <c r="S140" s="98">
        <v>157.08666458319479</v>
      </c>
      <c r="T140" s="98">
        <v>152.51731889964731</v>
      </c>
      <c r="U140" s="98">
        <v>147.58720850919502</v>
      </c>
      <c r="V140" s="98">
        <v>201.77418112537117</v>
      </c>
      <c r="W140" s="98">
        <v>201.04001228905722</v>
      </c>
      <c r="X140" s="98">
        <v>156.92361897523392</v>
      </c>
      <c r="Y140" s="98">
        <v>142.84797074774778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169.55582877367209</v>
      </c>
      <c r="C143" s="117">
        <f t="shared" si="49"/>
        <v>164.43004127196218</v>
      </c>
      <c r="D143" s="117">
        <f t="shared" si="49"/>
        <v>202.96722102557982</v>
      </c>
      <c r="E143" s="117">
        <f t="shared" si="49"/>
        <v>158.44838602290082</v>
      </c>
      <c r="F143" s="117">
        <f t="shared" si="49"/>
        <v>137.67285146268938</v>
      </c>
      <c r="G143" s="117">
        <f t="shared" si="49"/>
        <v>153.19412208120161</v>
      </c>
      <c r="H143" s="117">
        <f t="shared" si="49"/>
        <v>124.07546117588799</v>
      </c>
      <c r="I143" s="117">
        <f t="shared" si="49"/>
        <v>122.89847377237231</v>
      </c>
      <c r="J143" s="117">
        <f t="shared" si="49"/>
        <v>123.56632903626877</v>
      </c>
      <c r="K143" s="117">
        <f t="shared" si="49"/>
        <v>125.08208206484017</v>
      </c>
      <c r="L143" s="117">
        <f t="shared" si="49"/>
        <v>112.58121070117079</v>
      </c>
      <c r="M143" s="117">
        <f t="shared" si="49"/>
        <v>114.32039325748123</v>
      </c>
      <c r="N143" s="117">
        <f t="shared" si="49"/>
        <v>97.145262132364905</v>
      </c>
      <c r="O143" s="117">
        <f t="shared" si="49"/>
        <v>84.381826459123104</v>
      </c>
      <c r="P143" s="117">
        <f t="shared" si="49"/>
        <v>77.091117598744276</v>
      </c>
      <c r="Q143" s="117">
        <f t="shared" si="49"/>
        <v>87.00169382995368</v>
      </c>
      <c r="R143" s="117">
        <f t="shared" ref="R143:V143" si="50">R144+R146+R148+R157</f>
        <v>82.92522933590574</v>
      </c>
      <c r="S143" s="117">
        <f t="shared" si="50"/>
        <v>85.070673320711023</v>
      </c>
      <c r="T143" s="117">
        <f t="shared" si="50"/>
        <v>80.043013651998848</v>
      </c>
      <c r="U143" s="117">
        <f t="shared" si="50"/>
        <v>75.676026468655323</v>
      </c>
      <c r="V143" s="117">
        <f t="shared" si="50"/>
        <v>80.41686413671593</v>
      </c>
      <c r="W143" s="117">
        <f t="shared" ref="W143:Y143" si="51">W144+W146+W148+W157</f>
        <v>81.362987812389022</v>
      </c>
      <c r="X143" s="117">
        <f t="shared" si="51"/>
        <v>68.820595430724012</v>
      </c>
      <c r="Y143" s="117">
        <f t="shared" si="51"/>
        <v>62.901359130412629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77.796798764845136</v>
      </c>
      <c r="C148" s="122">
        <v>70.342857436035686</v>
      </c>
      <c r="D148" s="122">
        <v>88.534326545418764</v>
      </c>
      <c r="E148" s="122">
        <v>74.9353317005923</v>
      </c>
      <c r="F148" s="122">
        <v>61.926286374417849</v>
      </c>
      <c r="G148" s="122">
        <v>60.974872061872944</v>
      </c>
      <c r="H148" s="122">
        <v>45.373324481949751</v>
      </c>
      <c r="I148" s="122">
        <v>45.294992514560654</v>
      </c>
      <c r="J148" s="122">
        <v>50.647479558463168</v>
      </c>
      <c r="K148" s="122">
        <v>45.151988351269083</v>
      </c>
      <c r="L148" s="122">
        <v>40.887316215807985</v>
      </c>
      <c r="M148" s="122">
        <v>46.883406547580165</v>
      </c>
      <c r="N148" s="122">
        <v>35.613860754137832</v>
      </c>
      <c r="O148" s="122">
        <v>26.006984883869496</v>
      </c>
      <c r="P148" s="122">
        <v>19.472871756510607</v>
      </c>
      <c r="Q148" s="122">
        <v>32.243909513659609</v>
      </c>
      <c r="R148" s="122">
        <v>29.859692938125736</v>
      </c>
      <c r="S148" s="122">
        <v>32.696751174306534</v>
      </c>
      <c r="T148" s="122">
        <v>30.332260411476526</v>
      </c>
      <c r="U148" s="122">
        <v>29.41940570512028</v>
      </c>
      <c r="V148" s="122">
        <v>19.063648442158666</v>
      </c>
      <c r="W148" s="122">
        <v>23.417121235193495</v>
      </c>
      <c r="X148" s="122">
        <v>27.555601588396886</v>
      </c>
      <c r="Y148" s="122">
        <v>27.560952806279889</v>
      </c>
      <c r="DA148" s="130" t="s">
        <v>2718</v>
      </c>
    </row>
    <row r="149" spans="1:105" ht="12" customHeight="1" x14ac:dyDescent="0.25">
      <c r="A149" s="97" t="s">
        <v>124</v>
      </c>
      <c r="B149" s="98">
        <v>609.84587909089419</v>
      </c>
      <c r="C149" s="98">
        <v>543.27076902379451</v>
      </c>
      <c r="D149" s="98">
        <v>693.79198158484326</v>
      </c>
      <c r="E149" s="98">
        <v>645.70715623686226</v>
      </c>
      <c r="F149" s="98">
        <v>632.23233126787727</v>
      </c>
      <c r="G149" s="98">
        <v>689.9066984978208</v>
      </c>
      <c r="H149" s="98">
        <v>600.45996944294541</v>
      </c>
      <c r="I149" s="98">
        <v>620.95747153057744</v>
      </c>
      <c r="J149" s="98">
        <v>687.10988445430007</v>
      </c>
      <c r="K149" s="98">
        <v>630.98872029239317</v>
      </c>
      <c r="L149" s="98">
        <v>608.13818599964725</v>
      </c>
      <c r="M149" s="98">
        <v>743.13663418734723</v>
      </c>
      <c r="N149" s="98">
        <v>660.82057652270805</v>
      </c>
      <c r="O149" s="98">
        <v>539.38483967547677</v>
      </c>
      <c r="P149" s="98">
        <v>411.91440494605018</v>
      </c>
      <c r="Q149" s="98">
        <v>638.55498319915864</v>
      </c>
      <c r="R149" s="98">
        <v>543.82789209872681</v>
      </c>
      <c r="S149" s="98">
        <v>580.5147516373795</v>
      </c>
      <c r="T149" s="98">
        <v>541.87006529044356</v>
      </c>
      <c r="U149" s="98">
        <v>562.55285874440119</v>
      </c>
      <c r="V149" s="98">
        <v>379.42992905208439</v>
      </c>
      <c r="W149" s="98">
        <v>436.87017651099313</v>
      </c>
      <c r="X149" s="98">
        <v>464.18683297607208</v>
      </c>
      <c r="Y149" s="98">
        <v>445.83417452044887</v>
      </c>
      <c r="DA149" s="63" t="s">
        <v>2719</v>
      </c>
    </row>
    <row r="150" spans="1:105" ht="12" customHeight="1" x14ac:dyDescent="0.25">
      <c r="A150" s="97" t="s">
        <v>123</v>
      </c>
      <c r="B150" s="98">
        <v>205.78286394950905</v>
      </c>
      <c r="C150" s="98">
        <v>179.88099666199426</v>
      </c>
      <c r="D150" s="98">
        <v>261.85046903471033</v>
      </c>
      <c r="E150" s="98">
        <v>304.03540226309167</v>
      </c>
      <c r="F150" s="98">
        <v>0</v>
      </c>
      <c r="G150" s="98">
        <v>0</v>
      </c>
      <c r="H150" s="98">
        <v>0</v>
      </c>
      <c r="I150" s="98">
        <v>220.38252940024773</v>
      </c>
      <c r="J150" s="98">
        <v>247.98516663049293</v>
      </c>
      <c r="K150" s="98">
        <v>218.62769544710682</v>
      </c>
      <c r="L150" s="98">
        <v>203.66537399481635</v>
      </c>
      <c r="M150" s="98">
        <v>258.12355643284508</v>
      </c>
      <c r="N150" s="98">
        <v>224.24869884843341</v>
      </c>
      <c r="O150" s="98">
        <v>185.45891539474115</v>
      </c>
      <c r="P150" s="98">
        <v>153.38037841140897</v>
      </c>
      <c r="Q150" s="98">
        <v>232.20460385418411</v>
      </c>
      <c r="R150" s="98">
        <v>194.72772897368662</v>
      </c>
      <c r="S150" s="98">
        <v>204.38133608637</v>
      </c>
      <c r="T150" s="98">
        <v>194.33604681957067</v>
      </c>
      <c r="U150" s="98">
        <v>186.30230827026426</v>
      </c>
      <c r="V150" s="98">
        <v>147.41885142958463</v>
      </c>
      <c r="W150" s="98">
        <v>201.61587036994268</v>
      </c>
      <c r="X150" s="98">
        <v>239.98526022462673</v>
      </c>
      <c r="Y150" s="98">
        <v>262.28658057230723</v>
      </c>
      <c r="DA150" s="63" t="s">
        <v>2720</v>
      </c>
    </row>
    <row r="151" spans="1:105" ht="12" customHeight="1" x14ac:dyDescent="0.25">
      <c r="A151" s="100" t="s">
        <v>50</v>
      </c>
      <c r="B151" s="101">
        <v>205.78286394950905</v>
      </c>
      <c r="C151" s="101">
        <v>179.88099666199426</v>
      </c>
      <c r="D151" s="101">
        <v>261.85046903471033</v>
      </c>
      <c r="E151" s="101">
        <v>304.03540226309167</v>
      </c>
      <c r="F151" s="101">
        <v>0</v>
      </c>
      <c r="G151" s="101">
        <v>0</v>
      </c>
      <c r="H151" s="101">
        <v>0</v>
      </c>
      <c r="I151" s="101">
        <v>220.38252940024773</v>
      </c>
      <c r="J151" s="101">
        <v>247.98516663049293</v>
      </c>
      <c r="K151" s="101">
        <v>218.62769544710682</v>
      </c>
      <c r="L151" s="101">
        <v>203.66537399481635</v>
      </c>
      <c r="M151" s="101">
        <v>258.12355643284508</v>
      </c>
      <c r="N151" s="101">
        <v>224.24869884843341</v>
      </c>
      <c r="O151" s="101">
        <v>185.45891539474115</v>
      </c>
      <c r="P151" s="101">
        <v>153.38037841140897</v>
      </c>
      <c r="Q151" s="101">
        <v>232.20460385418411</v>
      </c>
      <c r="R151" s="101">
        <v>194.72772897368662</v>
      </c>
      <c r="S151" s="101">
        <v>204.38133608637</v>
      </c>
      <c r="T151" s="101">
        <v>194.33604681957067</v>
      </c>
      <c r="U151" s="101">
        <v>186.30230827026426</v>
      </c>
      <c r="V151" s="101">
        <v>147.41885142958463</v>
      </c>
      <c r="W151" s="101">
        <v>201.61587036994268</v>
      </c>
      <c r="X151" s="101">
        <v>239.98526022462673</v>
      </c>
      <c r="Y151" s="101">
        <v>262.28658057230723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91.759030008826969</v>
      </c>
      <c r="C157" s="122">
        <v>94.087183835926481</v>
      </c>
      <c r="D157" s="122">
        <v>114.43289448016105</v>
      </c>
      <c r="E157" s="122">
        <v>83.51305432230852</v>
      </c>
      <c r="F157" s="122">
        <v>75.746565088271524</v>
      </c>
      <c r="G157" s="122">
        <v>92.219250019328669</v>
      </c>
      <c r="H157" s="122">
        <v>78.702136693938243</v>
      </c>
      <c r="I157" s="122">
        <v>77.603481257811652</v>
      </c>
      <c r="J157" s="122">
        <v>72.918849477805594</v>
      </c>
      <c r="K157" s="122">
        <v>79.930093713571083</v>
      </c>
      <c r="L157" s="122">
        <v>71.693894485362804</v>
      </c>
      <c r="M157" s="122">
        <v>67.436986709901063</v>
      </c>
      <c r="N157" s="122">
        <v>61.531401378227073</v>
      </c>
      <c r="O157" s="122">
        <v>58.374841575253605</v>
      </c>
      <c r="P157" s="122">
        <v>57.618245842233669</v>
      </c>
      <c r="Q157" s="122">
        <v>54.757784316294071</v>
      </c>
      <c r="R157" s="122">
        <v>53.065536397780001</v>
      </c>
      <c r="S157" s="122">
        <v>52.373922146404489</v>
      </c>
      <c r="T157" s="122">
        <v>49.71075324052233</v>
      </c>
      <c r="U157" s="122">
        <v>46.256620763535039</v>
      </c>
      <c r="V157" s="122">
        <v>61.353215694557257</v>
      </c>
      <c r="W157" s="122">
        <v>57.945866577195524</v>
      </c>
      <c r="X157" s="122">
        <v>41.264993842327129</v>
      </c>
      <c r="Y157" s="122">
        <v>35.340406324132744</v>
      </c>
      <c r="DA157" s="130" t="s">
        <v>2727</v>
      </c>
    </row>
    <row r="158" spans="1:105" ht="12" customHeight="1" x14ac:dyDescent="0.25">
      <c r="A158" s="97" t="s">
        <v>50</v>
      </c>
      <c r="B158" s="98">
        <v>216.92374871180473</v>
      </c>
      <c r="C158" s="98">
        <v>226.49271843037943</v>
      </c>
      <c r="D158" s="98">
        <v>287.97573013784415</v>
      </c>
      <c r="E158" s="98">
        <v>224.89682243486573</v>
      </c>
      <c r="F158" s="98">
        <v>218.71113324046811</v>
      </c>
      <c r="G158" s="98">
        <v>256.53255461177889</v>
      </c>
      <c r="H158" s="98">
        <v>222.2220737746637</v>
      </c>
      <c r="I158" s="98">
        <v>211.70919006973989</v>
      </c>
      <c r="J158" s="98">
        <v>192.02407241135265</v>
      </c>
      <c r="K158" s="98">
        <v>187.93099974651395</v>
      </c>
      <c r="L158" s="98">
        <v>167.93644096035067</v>
      </c>
      <c r="M158" s="98">
        <v>160.88213245125988</v>
      </c>
      <c r="N158" s="98">
        <v>158.95436166450293</v>
      </c>
      <c r="O158" s="98">
        <v>158.65310671000685</v>
      </c>
      <c r="P158" s="98">
        <v>162.87638328662524</v>
      </c>
      <c r="Q158" s="98">
        <v>161.41141381140912</v>
      </c>
      <c r="R158" s="98">
        <v>159.60400585007852</v>
      </c>
      <c r="S158" s="98">
        <v>157.06102324365386</v>
      </c>
      <c r="T158" s="98">
        <v>152.48457061921309</v>
      </c>
      <c r="U158" s="98">
        <v>147.51351017483196</v>
      </c>
      <c r="V158" s="98">
        <v>201.59022001776825</v>
      </c>
      <c r="W158" s="98">
        <v>200.78453319217547</v>
      </c>
      <c r="X158" s="98">
        <v>156.66286281834391</v>
      </c>
      <c r="Y158" s="98">
        <v>142.6521396750033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169.58220399997077</v>
      </c>
      <c r="C161" s="117">
        <f t="shared" si="54"/>
        <v>164.31655267664348</v>
      </c>
      <c r="D161" s="117">
        <f t="shared" si="54"/>
        <v>202.61981030607885</v>
      </c>
      <c r="E161" s="117">
        <f t="shared" si="54"/>
        <v>161.84971219548476</v>
      </c>
      <c r="F161" s="117">
        <f t="shared" si="54"/>
        <v>148.64107895023977</v>
      </c>
      <c r="G161" s="117">
        <f t="shared" si="54"/>
        <v>163.59501847155428</v>
      </c>
      <c r="H161" s="117">
        <f t="shared" si="54"/>
        <v>132.67631759375769</v>
      </c>
      <c r="I161" s="117">
        <f t="shared" si="54"/>
        <v>127.78933969310592</v>
      </c>
      <c r="J161" s="117">
        <f t="shared" si="54"/>
        <v>126.38786529820339</v>
      </c>
      <c r="K161" s="117">
        <f t="shared" si="54"/>
        <v>123.42316124001565</v>
      </c>
      <c r="L161" s="117">
        <f t="shared" si="54"/>
        <v>112.25524412106157</v>
      </c>
      <c r="M161" s="117">
        <f t="shared" si="54"/>
        <v>117.9451892701571</v>
      </c>
      <c r="N161" s="117">
        <f t="shared" si="54"/>
        <v>106.09497473503561</v>
      </c>
      <c r="O161" s="117">
        <f t="shared" si="54"/>
        <v>93.29347975053372</v>
      </c>
      <c r="P161" s="117">
        <f t="shared" si="54"/>
        <v>84.053409729661325</v>
      </c>
      <c r="Q161" s="117">
        <f t="shared" si="54"/>
        <v>92.928450700669259</v>
      </c>
      <c r="R161" s="117">
        <f t="shared" ref="R161:V161" si="55">R162+R164+R166+R175</f>
        <v>85.290209356173705</v>
      </c>
      <c r="S161" s="117">
        <f t="shared" si="55"/>
        <v>85.684100609470462</v>
      </c>
      <c r="T161" s="117">
        <f t="shared" si="55"/>
        <v>80.023636226239404</v>
      </c>
      <c r="U161" s="117">
        <f t="shared" si="55"/>
        <v>72.406353226756721</v>
      </c>
      <c r="V161" s="117">
        <f t="shared" si="55"/>
        <v>76.928247632833859</v>
      </c>
      <c r="W161" s="117">
        <f t="shared" ref="W161:Y161" si="56">W162+W164+W166+W175</f>
        <v>78.002225295750435</v>
      </c>
      <c r="X161" s="117">
        <f t="shared" si="56"/>
        <v>66.561887041955671</v>
      </c>
      <c r="Y161" s="117">
        <f t="shared" si="56"/>
        <v>61.615055454087212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77.817213931647871</v>
      </c>
      <c r="C166" s="122">
        <v>70.33393095146269</v>
      </c>
      <c r="D166" s="122">
        <v>88.423446091338391</v>
      </c>
      <c r="E166" s="122">
        <v>77.053492682915888</v>
      </c>
      <c r="F166" s="122">
        <v>69.645057753069665</v>
      </c>
      <c r="G166" s="122">
        <v>71.525523189863961</v>
      </c>
      <c r="H166" s="122">
        <v>54.912963063387387</v>
      </c>
      <c r="I166" s="122">
        <v>52.935815852941772</v>
      </c>
      <c r="J166" s="122">
        <v>56.129982846392771</v>
      </c>
      <c r="K166" s="122">
        <v>47.510450613661213</v>
      </c>
      <c r="L166" s="122">
        <v>42.421784201597099</v>
      </c>
      <c r="M166" s="122">
        <v>49.803994745894052</v>
      </c>
      <c r="N166" s="122">
        <v>40.697283927020727</v>
      </c>
      <c r="O166" s="122">
        <v>30.391286379381615</v>
      </c>
      <c r="P166" s="122">
        <v>22.220022733459249</v>
      </c>
      <c r="Q166" s="122">
        <v>34.733151789003571</v>
      </c>
      <c r="R166" s="122">
        <v>30.428247463040371</v>
      </c>
      <c r="S166" s="122">
        <v>32.847230286668974</v>
      </c>
      <c r="T166" s="122">
        <v>30.159966557785321</v>
      </c>
      <c r="U166" s="122">
        <v>27.183602553047884</v>
      </c>
      <c r="V166" s="122">
        <v>17.245358945740691</v>
      </c>
      <c r="W166" s="122">
        <v>22.103429385837973</v>
      </c>
      <c r="X166" s="122">
        <v>27.031436259615891</v>
      </c>
      <c r="Y166" s="122">
        <v>28.604435864855855</v>
      </c>
      <c r="DA166" s="130" t="s">
        <v>2735</v>
      </c>
    </row>
    <row r="167" spans="1:105" ht="12" customHeight="1" x14ac:dyDescent="0.25">
      <c r="A167" s="97" t="s">
        <v>124</v>
      </c>
      <c r="B167" s="98">
        <v>609.84587909089419</v>
      </c>
      <c r="C167" s="98">
        <v>542.88345942419494</v>
      </c>
      <c r="D167" s="98">
        <v>693.374366877336</v>
      </c>
      <c r="E167" s="98">
        <v>646.4732751234643</v>
      </c>
      <c r="F167" s="98">
        <v>634.73373585948571</v>
      </c>
      <c r="G167" s="98">
        <v>694.63585882334053</v>
      </c>
      <c r="H167" s="98">
        <v>604.57713012777708</v>
      </c>
      <c r="I167" s="98">
        <v>625.44407449480605</v>
      </c>
      <c r="J167" s="98">
        <v>692.18635929116613</v>
      </c>
      <c r="K167" s="98">
        <v>635.28827644827834</v>
      </c>
      <c r="L167" s="98">
        <v>612.41138559154422</v>
      </c>
      <c r="M167" s="98">
        <v>750.50328355060185</v>
      </c>
      <c r="N167" s="98">
        <v>669.29289971692435</v>
      </c>
      <c r="O167" s="98">
        <v>548.36300498020228</v>
      </c>
      <c r="P167" s="98">
        <v>421.15910802084704</v>
      </c>
      <c r="Q167" s="98">
        <v>655.39781703614312</v>
      </c>
      <c r="R167" s="98">
        <v>553.28904480182109</v>
      </c>
      <c r="S167" s="98">
        <v>583.00946316355055</v>
      </c>
      <c r="T167" s="98">
        <v>541.33264673278268</v>
      </c>
      <c r="U167" s="98">
        <v>558.08661168388221</v>
      </c>
      <c r="V167" s="98">
        <v>375.27160935511546</v>
      </c>
      <c r="W167" s="98">
        <v>431.16007089422311</v>
      </c>
      <c r="X167" s="98">
        <v>458.16152956375532</v>
      </c>
      <c r="Y167" s="98">
        <v>438.29063092636602</v>
      </c>
      <c r="DA167" s="63" t="s">
        <v>2736</v>
      </c>
    </row>
    <row r="168" spans="1:105" ht="12" customHeight="1" x14ac:dyDescent="0.25">
      <c r="A168" s="97" t="s">
        <v>123</v>
      </c>
      <c r="B168" s="98">
        <v>205.78286394950905</v>
      </c>
      <c r="C168" s="98">
        <v>179.8809966619942</v>
      </c>
      <c r="D168" s="98">
        <v>256.45903979562951</v>
      </c>
      <c r="E168" s="98">
        <v>296.52339574951327</v>
      </c>
      <c r="F168" s="98">
        <v>307.66049656316886</v>
      </c>
      <c r="G168" s="98">
        <v>294.42163604807916</v>
      </c>
      <c r="H168" s="98">
        <v>261.69332029609001</v>
      </c>
      <c r="I168" s="98">
        <v>224.34338082265194</v>
      </c>
      <c r="J168" s="98">
        <v>253.10103092249369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192.3048615322372</v>
      </c>
      <c r="T168" s="98">
        <v>186.03810113135859</v>
      </c>
      <c r="U168" s="98">
        <v>182.0704628554962</v>
      </c>
      <c r="V168" s="98">
        <v>144.2155465619069</v>
      </c>
      <c r="W168" s="98">
        <v>197.23490353500844</v>
      </c>
      <c r="X168" s="98">
        <v>237.25265213962561</v>
      </c>
      <c r="Y168" s="98">
        <v>259.78812243413711</v>
      </c>
      <c r="DA168" s="63" t="s">
        <v>2737</v>
      </c>
    </row>
    <row r="169" spans="1:105" ht="12" customHeight="1" x14ac:dyDescent="0.25">
      <c r="A169" s="100" t="s">
        <v>50</v>
      </c>
      <c r="B169" s="101">
        <v>205.78286394950905</v>
      </c>
      <c r="C169" s="101">
        <v>179.8809966619942</v>
      </c>
      <c r="D169" s="101">
        <v>256.45903979562951</v>
      </c>
      <c r="E169" s="101">
        <v>296.52339574951327</v>
      </c>
      <c r="F169" s="101">
        <v>307.66049656316886</v>
      </c>
      <c r="G169" s="101">
        <v>294.42163604807916</v>
      </c>
      <c r="H169" s="101">
        <v>261.69332029609001</v>
      </c>
      <c r="I169" s="101">
        <v>224.34338082265194</v>
      </c>
      <c r="J169" s="101">
        <v>253.10103092249369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192.3048615322372</v>
      </c>
      <c r="T169" s="101">
        <v>186.03810113135859</v>
      </c>
      <c r="U169" s="101">
        <v>182.0704628554962</v>
      </c>
      <c r="V169" s="101">
        <v>144.2155465619069</v>
      </c>
      <c r="W169" s="101">
        <v>197.23490353500844</v>
      </c>
      <c r="X169" s="101">
        <v>237.25265213962561</v>
      </c>
      <c r="Y169" s="101">
        <v>259.78812243413711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91.764990068322902</v>
      </c>
      <c r="C175" s="122">
        <v>93.982621725180806</v>
      </c>
      <c r="D175" s="122">
        <v>114.19636421474046</v>
      </c>
      <c r="E175" s="122">
        <v>84.796219512568854</v>
      </c>
      <c r="F175" s="122">
        <v>78.996021197170123</v>
      </c>
      <c r="G175" s="122">
        <v>92.069495281690308</v>
      </c>
      <c r="H175" s="122">
        <v>77.763354530370293</v>
      </c>
      <c r="I175" s="122">
        <v>74.853523840164144</v>
      </c>
      <c r="J175" s="122">
        <v>70.257882451810616</v>
      </c>
      <c r="K175" s="122">
        <v>75.912710626354439</v>
      </c>
      <c r="L175" s="122">
        <v>69.833459919464474</v>
      </c>
      <c r="M175" s="122">
        <v>68.141194524263057</v>
      </c>
      <c r="N175" s="122">
        <v>65.397690808014872</v>
      </c>
      <c r="O175" s="122">
        <v>62.902193371152109</v>
      </c>
      <c r="P175" s="122">
        <v>61.83338699620208</v>
      </c>
      <c r="Q175" s="122">
        <v>58.195298911665688</v>
      </c>
      <c r="R175" s="122">
        <v>54.861961893133333</v>
      </c>
      <c r="S175" s="122">
        <v>52.836870322801488</v>
      </c>
      <c r="T175" s="122">
        <v>49.863669668454079</v>
      </c>
      <c r="U175" s="122">
        <v>45.222750673708845</v>
      </c>
      <c r="V175" s="122">
        <v>59.682888687093175</v>
      </c>
      <c r="W175" s="122">
        <v>55.898795909912458</v>
      </c>
      <c r="X175" s="122">
        <v>39.530450782339784</v>
      </c>
      <c r="Y175" s="122">
        <v>33.010619589231361</v>
      </c>
      <c r="DA175" s="130" t="s">
        <v>2744</v>
      </c>
    </row>
    <row r="176" spans="1:105" ht="12" customHeight="1" x14ac:dyDescent="0.25">
      <c r="A176" s="97" t="s">
        <v>50</v>
      </c>
      <c r="B176" s="98">
        <v>216.92374871180471</v>
      </c>
      <c r="C176" s="98">
        <v>226.44967370731194</v>
      </c>
      <c r="D176" s="98">
        <v>287.92317311754715</v>
      </c>
      <c r="E176" s="98">
        <v>224.96794706442074</v>
      </c>
      <c r="F176" s="98">
        <v>218.93140132660525</v>
      </c>
      <c r="G176" s="98">
        <v>256.87298830799364</v>
      </c>
      <c r="H176" s="98">
        <v>222.38865875040477</v>
      </c>
      <c r="I176" s="98">
        <v>211.79894782052324</v>
      </c>
      <c r="J176" s="98">
        <v>192.09042065248221</v>
      </c>
      <c r="K176" s="98">
        <v>187.9760116377681</v>
      </c>
      <c r="L176" s="98">
        <v>167.97119471675742</v>
      </c>
      <c r="M176" s="98">
        <v>160.92578901545102</v>
      </c>
      <c r="N176" s="98">
        <v>158.99839595239516</v>
      </c>
      <c r="O176" s="98">
        <v>158.6928457883908</v>
      </c>
      <c r="P176" s="98">
        <v>162.91367834576727</v>
      </c>
      <c r="Q176" s="98">
        <v>161.45137819939623</v>
      </c>
      <c r="R176" s="98">
        <v>159.63850429864524</v>
      </c>
      <c r="S176" s="98">
        <v>157.01950910653397</v>
      </c>
      <c r="T176" s="98">
        <v>152.39353454876567</v>
      </c>
      <c r="U176" s="98">
        <v>147.2616433342734</v>
      </c>
      <c r="V176" s="98">
        <v>201.20095984498616</v>
      </c>
      <c r="W176" s="98">
        <v>200.39813280701856</v>
      </c>
      <c r="X176" s="98">
        <v>156.42139587095471</v>
      </c>
      <c r="Y176" s="98">
        <v>142.4168398972563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227.93134066360136</v>
      </c>
      <c r="C24" s="118">
        <f t="shared" si="7"/>
        <v>219.59314305048377</v>
      </c>
      <c r="D24" s="118">
        <f t="shared" si="7"/>
        <v>253.03881427648145</v>
      </c>
      <c r="E24" s="118">
        <f t="shared" si="7"/>
        <v>315.94374869164739</v>
      </c>
      <c r="F24" s="118">
        <f t="shared" si="7"/>
        <v>266.23958727358234</v>
      </c>
      <c r="G24" s="118">
        <f t="shared" si="7"/>
        <v>280.34494995954952</v>
      </c>
      <c r="H24" s="118">
        <f t="shared" si="7"/>
        <v>221.11298392584285</v>
      </c>
      <c r="I24" s="118">
        <f t="shared" si="7"/>
        <v>229.55005519480008</v>
      </c>
      <c r="J24" s="118">
        <f t="shared" si="7"/>
        <v>299.17816297044095</v>
      </c>
      <c r="K24" s="118">
        <f t="shared" si="7"/>
        <v>217.81143984790873</v>
      </c>
      <c r="L24" s="118">
        <f t="shared" si="7"/>
        <v>217.52823287054628</v>
      </c>
      <c r="M24" s="118">
        <f t="shared" si="7"/>
        <v>240.20111378461584</v>
      </c>
      <c r="N24" s="118">
        <f t="shared" si="7"/>
        <v>226.65405291405935</v>
      </c>
      <c r="O24" s="118">
        <f t="shared" si="7"/>
        <v>177.42884504277274</v>
      </c>
      <c r="P24" s="118">
        <f t="shared" si="7"/>
        <v>118.48105922698731</v>
      </c>
      <c r="Q24" s="118">
        <f t="shared" si="7"/>
        <v>214.50495801851207</v>
      </c>
      <c r="R24" s="118">
        <f t="shared" ref="R24:V24" si="8">R25+R28+R30+R39</f>
        <v>204.06419546030472</v>
      </c>
      <c r="S24" s="118">
        <f t="shared" si="8"/>
        <v>203.93565219325194</v>
      </c>
      <c r="T24" s="118">
        <f t="shared" si="8"/>
        <v>172.56596948630826</v>
      </c>
      <c r="U24" s="118">
        <f t="shared" si="8"/>
        <v>174.00304827003808</v>
      </c>
      <c r="V24" s="118">
        <f t="shared" si="8"/>
        <v>126.95084728713951</v>
      </c>
      <c r="W24" s="118">
        <f t="shared" ref="W24:Y24" si="9">W25+W28+W30+W39</f>
        <v>172.85610174181795</v>
      </c>
      <c r="X24" s="118">
        <f t="shared" si="9"/>
        <v>159.93599416549048</v>
      </c>
      <c r="Y24" s="118">
        <f t="shared" si="9"/>
        <v>148.95318970793241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187.01875070562704</v>
      </c>
      <c r="C25" s="123">
        <f t="shared" si="10"/>
        <v>179.39017882939464</v>
      </c>
      <c r="D25" s="123">
        <f t="shared" si="10"/>
        <v>210.19093121522718</v>
      </c>
      <c r="E25" s="123">
        <f t="shared" si="10"/>
        <v>268.9844671762566</v>
      </c>
      <c r="F25" s="123">
        <f t="shared" si="10"/>
        <v>219.88522022853178</v>
      </c>
      <c r="G25" s="123">
        <f t="shared" si="10"/>
        <v>236.31607731973023</v>
      </c>
      <c r="H25" s="123">
        <f t="shared" si="10"/>
        <v>176.99237141903836</v>
      </c>
      <c r="I25" s="123">
        <f t="shared" si="10"/>
        <v>188.17698840831986</v>
      </c>
      <c r="J25" s="123">
        <f t="shared" si="10"/>
        <v>255.5049476284922</v>
      </c>
      <c r="K25" s="123">
        <f t="shared" si="10"/>
        <v>177.16825581123248</v>
      </c>
      <c r="L25" s="123">
        <f t="shared" si="10"/>
        <v>179.170951247262</v>
      </c>
      <c r="M25" s="123">
        <f t="shared" si="10"/>
        <v>201.01999349443849</v>
      </c>
      <c r="N25" s="123">
        <f t="shared" si="10"/>
        <v>188.86326439930971</v>
      </c>
      <c r="O25" s="123">
        <f t="shared" si="10"/>
        <v>140.3840873337702</v>
      </c>
      <c r="P25" s="123">
        <f t="shared" si="10"/>
        <v>82.199387139831458</v>
      </c>
      <c r="Q25" s="123">
        <f t="shared" si="10"/>
        <v>177.15875297254303</v>
      </c>
      <c r="R25" s="123">
        <f t="shared" ref="R25:V25" si="11">SUM(R26:R27)</f>
        <v>168.57104460846102</v>
      </c>
      <c r="S25" s="123">
        <f t="shared" si="11"/>
        <v>168.19830707361501</v>
      </c>
      <c r="T25" s="123">
        <f t="shared" si="11"/>
        <v>138.2704945361088</v>
      </c>
      <c r="U25" s="123">
        <f t="shared" si="11"/>
        <v>140.87337758983122</v>
      </c>
      <c r="V25" s="123">
        <f t="shared" si="11"/>
        <v>93.249246077108097</v>
      </c>
      <c r="W25" s="123">
        <f t="shared" ref="W25:Y25" si="12">SUM(W26:W27)</f>
        <v>139.46860815257284</v>
      </c>
      <c r="X25" s="123">
        <f t="shared" si="12"/>
        <v>129.31413047821997</v>
      </c>
      <c r="Y25" s="123">
        <f t="shared" si="12"/>
        <v>119.57712380202825</v>
      </c>
      <c r="DA25" s="130" t="s">
        <v>2769</v>
      </c>
    </row>
    <row r="26" spans="1:105" ht="12" customHeight="1" x14ac:dyDescent="0.25">
      <c r="A26" s="97" t="s">
        <v>74</v>
      </c>
      <c r="B26" s="99">
        <v>184.81246648523779</v>
      </c>
      <c r="C26" s="99">
        <v>177.3108382047356</v>
      </c>
      <c r="D26" s="99">
        <v>207.76145770966261</v>
      </c>
      <c r="E26" s="99">
        <v>265.86861861208325</v>
      </c>
      <c r="F26" s="99">
        <v>217.34028316029537</v>
      </c>
      <c r="G26" s="99">
        <v>233.67473982450576</v>
      </c>
      <c r="H26" s="99">
        <v>175.02363129440573</v>
      </c>
      <c r="I26" s="99">
        <v>186.13767845477147</v>
      </c>
      <c r="J26" s="99">
        <v>252.69110776905544</v>
      </c>
      <c r="K26" s="99">
        <v>175.20596127909073</v>
      </c>
      <c r="L26" s="99">
        <v>177.1743693267876</v>
      </c>
      <c r="M26" s="99">
        <v>198.75800127967901</v>
      </c>
      <c r="N26" s="99">
        <v>186.72210958869675</v>
      </c>
      <c r="O26" s="99">
        <v>138.75870935139744</v>
      </c>
      <c r="P26" s="99">
        <v>81.252025971070509</v>
      </c>
      <c r="Q26" s="99">
        <v>175.08204262202432</v>
      </c>
      <c r="R26" s="99">
        <v>166.55506661654749</v>
      </c>
      <c r="S26" s="99">
        <v>166.14575140453925</v>
      </c>
      <c r="T26" s="99">
        <v>136.55803226431951</v>
      </c>
      <c r="U26" s="99">
        <v>139.12368301170852</v>
      </c>
      <c r="V26" s="99">
        <v>92.084650986066436</v>
      </c>
      <c r="W26" s="99">
        <v>137.71134724214895</v>
      </c>
      <c r="X26" s="99">
        <v>127.6604339896067</v>
      </c>
      <c r="Y26" s="99">
        <v>118.0281345357886</v>
      </c>
      <c r="DA26" s="63" t="s">
        <v>2770</v>
      </c>
    </row>
    <row r="27" spans="1:105" ht="12" customHeight="1" x14ac:dyDescent="0.25">
      <c r="A27" s="97" t="s">
        <v>53</v>
      </c>
      <c r="B27" s="99">
        <v>2.2062842203892461</v>
      </c>
      <c r="C27" s="99">
        <v>2.0793406246590327</v>
      </c>
      <c r="D27" s="99">
        <v>2.4294735055645735</v>
      </c>
      <c r="E27" s="99">
        <v>3.1158485641733362</v>
      </c>
      <c r="F27" s="99">
        <v>2.5449370682364085</v>
      </c>
      <c r="G27" s="99">
        <v>2.6413374952244615</v>
      </c>
      <c r="H27" s="99">
        <v>1.9687401246326177</v>
      </c>
      <c r="I27" s="99">
        <v>2.0393099535483743</v>
      </c>
      <c r="J27" s="99">
        <v>2.8138398594367784</v>
      </c>
      <c r="K27" s="99">
        <v>1.9622945321417458</v>
      </c>
      <c r="L27" s="99">
        <v>1.9965819204743949</v>
      </c>
      <c r="M27" s="99">
        <v>2.2619922147594798</v>
      </c>
      <c r="N27" s="99">
        <v>2.1411548106129628</v>
      </c>
      <c r="O27" s="99">
        <v>1.6253779823727481</v>
      </c>
      <c r="P27" s="99">
        <v>0.947361168760945</v>
      </c>
      <c r="Q27" s="99">
        <v>2.0767103505186983</v>
      </c>
      <c r="R27" s="99">
        <v>2.0159779919135214</v>
      </c>
      <c r="S27" s="99">
        <v>2.0525556690757538</v>
      </c>
      <c r="T27" s="99">
        <v>1.7124622717892872</v>
      </c>
      <c r="U27" s="99">
        <v>1.7496945781227125</v>
      </c>
      <c r="V27" s="99">
        <v>1.1645950910416658</v>
      </c>
      <c r="W27" s="99">
        <v>1.7572609104238841</v>
      </c>
      <c r="X27" s="99">
        <v>1.6536964886132768</v>
      </c>
      <c r="Y27" s="99">
        <v>1.5489892662396603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0.11333845218906349</v>
      </c>
      <c r="C28" s="123">
        <f t="shared" si="13"/>
        <v>0.13451613696529169</v>
      </c>
      <c r="D28" s="123">
        <f t="shared" si="13"/>
        <v>0.15969137838638073</v>
      </c>
      <c r="E28" s="123">
        <f t="shared" si="13"/>
        <v>0.36894444607287663</v>
      </c>
      <c r="F28" s="123">
        <f t="shared" si="13"/>
        <v>0.212674795458762</v>
      </c>
      <c r="G28" s="123">
        <f t="shared" si="13"/>
        <v>0.25838618411120129</v>
      </c>
      <c r="H28" s="123">
        <f t="shared" si="13"/>
        <v>0.35070405916638392</v>
      </c>
      <c r="I28" s="123">
        <f t="shared" si="13"/>
        <v>0.31422522068780545</v>
      </c>
      <c r="J28" s="123">
        <f t="shared" si="13"/>
        <v>0.32417386001602966</v>
      </c>
      <c r="K28" s="123">
        <f t="shared" si="13"/>
        <v>0.35398455819552471</v>
      </c>
      <c r="L28" s="123">
        <f t="shared" si="13"/>
        <v>0.45336906555226791</v>
      </c>
      <c r="M28" s="123">
        <f t="shared" si="13"/>
        <v>0.51664897133976773</v>
      </c>
      <c r="N28" s="123">
        <f t="shared" si="13"/>
        <v>1.0279130789544058</v>
      </c>
      <c r="O28" s="123">
        <f t="shared" si="13"/>
        <v>1.068823850946319</v>
      </c>
      <c r="P28" s="123">
        <f t="shared" si="13"/>
        <v>0.42795612510996422</v>
      </c>
      <c r="Q28" s="123">
        <f t="shared" si="13"/>
        <v>1.3323668478186577</v>
      </c>
      <c r="R28" s="123">
        <f t="shared" si="13"/>
        <v>0.85602832882242308</v>
      </c>
      <c r="S28" s="123">
        <f t="shared" si="13"/>
        <v>1.5409629283864223</v>
      </c>
      <c r="T28" s="123">
        <f t="shared" si="13"/>
        <v>1.1807140440900985</v>
      </c>
      <c r="U28" s="123">
        <f t="shared" si="13"/>
        <v>1.6720962082532536</v>
      </c>
      <c r="V28" s="123">
        <f t="shared" si="13"/>
        <v>0.76344504692991422</v>
      </c>
      <c r="W28" s="123">
        <f t="shared" si="13"/>
        <v>1.2958367332805718</v>
      </c>
      <c r="X28" s="123">
        <f t="shared" si="13"/>
        <v>1.3946641470054448</v>
      </c>
      <c r="Y28" s="123">
        <f t="shared" si="13"/>
        <v>0.9744517187480739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0.11333845218906349</v>
      </c>
      <c r="C29" s="99">
        <f>RES_hhdet_fech!C29/RES_summary!C$19</f>
        <v>0.13451613696529169</v>
      </c>
      <c r="D29" s="99">
        <f>RES_hhdet_fech!D29/RES_summary!D$19</f>
        <v>0.15969137838638073</v>
      </c>
      <c r="E29" s="99">
        <f>RES_hhdet_fech!E29/RES_summary!E$19</f>
        <v>0.36894444607287663</v>
      </c>
      <c r="F29" s="99">
        <f>RES_hhdet_fech!F29/RES_summary!F$19</f>
        <v>0.212674795458762</v>
      </c>
      <c r="G29" s="99">
        <f>RES_hhdet_fech!G29/RES_summary!G$19</f>
        <v>0.25838618411120129</v>
      </c>
      <c r="H29" s="99">
        <f>RES_hhdet_fech!H29/RES_summary!H$19</f>
        <v>0.35070405916638392</v>
      </c>
      <c r="I29" s="99">
        <f>RES_hhdet_fech!I29/RES_summary!I$19</f>
        <v>0.31422522068780545</v>
      </c>
      <c r="J29" s="99">
        <f>RES_hhdet_fech!J29/RES_summary!J$19</f>
        <v>0.32417386001602966</v>
      </c>
      <c r="K29" s="99">
        <f>RES_hhdet_fech!K29/RES_summary!K$19</f>
        <v>0.35398455819552471</v>
      </c>
      <c r="L29" s="99">
        <f>RES_hhdet_fech!L29/RES_summary!L$19</f>
        <v>0.45336906555226791</v>
      </c>
      <c r="M29" s="99">
        <f>RES_hhdet_fech!M29/RES_summary!M$19</f>
        <v>0.51664897133976773</v>
      </c>
      <c r="N29" s="99">
        <f>RES_hhdet_fech!N29/RES_summary!N$19</f>
        <v>1.0279130789544058</v>
      </c>
      <c r="O29" s="99">
        <f>RES_hhdet_fech!O29/RES_summary!O$19</f>
        <v>1.068823850946319</v>
      </c>
      <c r="P29" s="99">
        <f>RES_hhdet_fech!P29/RES_summary!P$19</f>
        <v>0.42795612510996422</v>
      </c>
      <c r="Q29" s="99">
        <f>RES_hhdet_fech!Q29/RES_summary!Q$19</f>
        <v>1.3323668478186577</v>
      </c>
      <c r="R29" s="99">
        <f>RES_hhdet_fech!R29/RES_summary!R$19</f>
        <v>0.85602832882242308</v>
      </c>
      <c r="S29" s="99">
        <f>RES_hhdet_fech!S29/RES_summary!S$19</f>
        <v>1.5409629283864223</v>
      </c>
      <c r="T29" s="99">
        <f>RES_hhdet_fech!T29/RES_summary!T$19</f>
        <v>1.1807140440900985</v>
      </c>
      <c r="U29" s="99">
        <f>RES_hhdet_fech!U29/RES_summary!U$19</f>
        <v>1.6720962082532536</v>
      </c>
      <c r="V29" s="99">
        <f>RES_hhdet_fech!V29/RES_summary!V$19</f>
        <v>0.76344504692991422</v>
      </c>
      <c r="W29" s="99">
        <f>RES_hhdet_fech!W29/RES_summary!W$19</f>
        <v>1.2958367332805718</v>
      </c>
      <c r="X29" s="99">
        <f>RES_hhdet_fech!X29/RES_summary!X$19</f>
        <v>1.3946641470054448</v>
      </c>
      <c r="Y29" s="99">
        <f>RES_hhdet_fech!Y29/RES_summary!Y$19</f>
        <v>0.9744517187480739</v>
      </c>
      <c r="DA29" s="63" t="s">
        <v>2773</v>
      </c>
    </row>
    <row r="30" spans="1:105" ht="12" customHeight="1" x14ac:dyDescent="0.25">
      <c r="A30" s="121" t="s">
        <v>55</v>
      </c>
      <c r="B30" s="123">
        <v>30.228501956561974</v>
      </c>
      <c r="C30" s="123">
        <v>28.520163678289602</v>
      </c>
      <c r="D30" s="123">
        <v>30.977109405187292</v>
      </c>
      <c r="E30" s="123">
        <v>33.50808436744429</v>
      </c>
      <c r="F30" s="123">
        <v>34.227538929850887</v>
      </c>
      <c r="G30" s="123">
        <v>31.821683131607532</v>
      </c>
      <c r="H30" s="123">
        <v>32.856757288426088</v>
      </c>
      <c r="I30" s="123">
        <v>30.572834503734619</v>
      </c>
      <c r="J30" s="123">
        <v>32.681199619736752</v>
      </c>
      <c r="K30" s="123">
        <v>31.756864941623743</v>
      </c>
      <c r="L30" s="123">
        <v>30.17306518305919</v>
      </c>
      <c r="M30" s="123">
        <v>30.901246921350285</v>
      </c>
      <c r="N30" s="123">
        <v>29.23484625796879</v>
      </c>
      <c r="O30" s="123">
        <v>28.47386170489176</v>
      </c>
      <c r="P30" s="123">
        <v>28.192299268270443</v>
      </c>
      <c r="Q30" s="123">
        <v>28.453624900727032</v>
      </c>
      <c r="R30" s="123">
        <v>27.301860930533419</v>
      </c>
      <c r="S30" s="123">
        <v>27.034492433203983</v>
      </c>
      <c r="T30" s="123">
        <v>26.216262946195627</v>
      </c>
      <c r="U30" s="123">
        <v>24.918521057184595</v>
      </c>
      <c r="V30" s="123">
        <v>24.343792643655579</v>
      </c>
      <c r="W30" s="123">
        <v>23.549643988629839</v>
      </c>
      <c r="X30" s="123">
        <v>22.767047427081938</v>
      </c>
      <c r="Y30" s="123">
        <v>22.460840982564161</v>
      </c>
      <c r="DA30" s="130" t="s">
        <v>2774</v>
      </c>
    </row>
    <row r="31" spans="1:105" ht="12" customHeight="1" x14ac:dyDescent="0.25">
      <c r="A31" s="97" t="s">
        <v>141</v>
      </c>
      <c r="B31" s="99">
        <v>35.960531485381026</v>
      </c>
      <c r="C31" s="99">
        <v>31.815482338035544</v>
      </c>
      <c r="D31" s="99">
        <v>40.456800138493996</v>
      </c>
      <c r="E31" s="99">
        <v>37.477822873266341</v>
      </c>
      <c r="F31" s="99">
        <v>36.527115549374365</v>
      </c>
      <c r="G31" s="99">
        <v>39.694424866887601</v>
      </c>
      <c r="H31" s="99">
        <v>34.279623327397246</v>
      </c>
      <c r="I31" s="99">
        <v>35.174177832162663</v>
      </c>
      <c r="J31" s="99">
        <v>38.698146681560161</v>
      </c>
      <c r="K31" s="99">
        <v>35.285957531675137</v>
      </c>
      <c r="L31" s="99">
        <v>33.778894027752877</v>
      </c>
      <c r="M31" s="99">
        <v>41.043176743117499</v>
      </c>
      <c r="N31" s="99">
        <v>36.470732527250114</v>
      </c>
      <c r="O31" s="99">
        <v>29.853866248100445</v>
      </c>
      <c r="P31" s="99">
        <v>23.188331926093539</v>
      </c>
      <c r="Q31" s="99">
        <v>36.001051518044953</v>
      </c>
      <c r="R31" s="99">
        <v>30.134952177279011</v>
      </c>
      <c r="S31" s="99">
        <v>31.630772333082415</v>
      </c>
      <c r="T31" s="99">
        <v>29.13716906094843</v>
      </c>
      <c r="U31" s="99">
        <v>30.102101398844059</v>
      </c>
      <c r="V31" s="99">
        <v>20.233246054274456</v>
      </c>
      <c r="W31" s="99">
        <v>23.303333709353055</v>
      </c>
      <c r="X31" s="99">
        <v>24.404712820811</v>
      </c>
      <c r="Y31" s="99">
        <v>23.16313817030353</v>
      </c>
      <c r="DA31" s="63" t="s">
        <v>2775</v>
      </c>
    </row>
    <row r="32" spans="1:105" ht="12" customHeight="1" x14ac:dyDescent="0.25">
      <c r="A32" s="97" t="s">
        <v>140</v>
      </c>
      <c r="B32" s="99">
        <v>26.074536211106295</v>
      </c>
      <c r="C32" s="99">
        <v>23.112958904449279</v>
      </c>
      <c r="D32" s="99">
        <v>30.103443672159472</v>
      </c>
      <c r="E32" s="99">
        <v>29.34742140912563</v>
      </c>
      <c r="F32" s="99">
        <v>29.041613402840859</v>
      </c>
      <c r="G32" s="99">
        <v>30.663769048881594</v>
      </c>
      <c r="H32" s="99">
        <v>26.646024041212364</v>
      </c>
      <c r="I32" s="99">
        <v>26.483304334391736</v>
      </c>
      <c r="J32" s="99">
        <v>29.345003953416455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12.134313622385335</v>
      </c>
      <c r="C33" s="102">
        <v>10.533287572733281</v>
      </c>
      <c r="D33" s="102">
        <v>15.025251786155822</v>
      </c>
      <c r="E33" s="102">
        <v>17.276158209877675</v>
      </c>
      <c r="F33" s="102">
        <v>17.725652531753195</v>
      </c>
      <c r="G33" s="102">
        <v>16.835813678529135</v>
      </c>
      <c r="H33" s="102">
        <v>14.81489152197498</v>
      </c>
      <c r="I33" s="102">
        <v>12.613601913119844</v>
      </c>
      <c r="J33" s="102">
        <v>14.135377401209231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13.940222588720957</v>
      </c>
      <c r="C34" s="105">
        <v>12.579671331715996</v>
      </c>
      <c r="D34" s="105">
        <v>15.078191886003655</v>
      </c>
      <c r="E34" s="105">
        <v>12.071263199247957</v>
      </c>
      <c r="F34" s="105">
        <v>11.315960871087659</v>
      </c>
      <c r="G34" s="105">
        <v>13.827955370352461</v>
      </c>
      <c r="H34" s="105">
        <v>11.83113251923738</v>
      </c>
      <c r="I34" s="105">
        <v>13.869702421271892</v>
      </c>
      <c r="J34" s="105">
        <v>15.209626552207222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30.905286408789923</v>
      </c>
      <c r="C35" s="102">
        <v>29.529088993787351</v>
      </c>
      <c r="D35" s="102">
        <v>31.079628189138358</v>
      </c>
      <c r="E35" s="102">
        <v>34.399431444904089</v>
      </c>
      <c r="F35" s="102">
        <v>35.339630767725104</v>
      </c>
      <c r="G35" s="102">
        <v>32.322272892201752</v>
      </c>
      <c r="H35" s="102">
        <v>34.161873852432294</v>
      </c>
      <c r="I35" s="102">
        <v>31.671257279556027</v>
      </c>
      <c r="J35" s="102">
        <v>33.737878574541789</v>
      </c>
      <c r="K35" s="102">
        <v>33.316361370100061</v>
      </c>
      <c r="L35" s="102">
        <v>31.753914365711346</v>
      </c>
      <c r="M35" s="102">
        <v>32.174532929198683</v>
      </c>
      <c r="N35" s="102">
        <v>30.804391019116395</v>
      </c>
      <c r="O35" s="102">
        <v>30.422064322944848</v>
      </c>
      <c r="P35" s="102">
        <v>30.442085432992481</v>
      </c>
      <c r="Q35" s="102">
        <v>29.841015153307676</v>
      </c>
      <c r="R35" s="102">
        <v>28.826277741903287</v>
      </c>
      <c r="S35" s="102">
        <v>28.35728302650482</v>
      </c>
      <c r="T35" s="102">
        <v>27.524237389867885</v>
      </c>
      <c r="U35" s="102">
        <v>25.993354155314726</v>
      </c>
      <c r="V35" s="102">
        <v>25.745113459040869</v>
      </c>
      <c r="W35" s="102">
        <v>24.530653402075501</v>
      </c>
      <c r="X35" s="102">
        <v>23.347661826642163</v>
      </c>
      <c r="Y35" s="102">
        <v>22.904332222944102</v>
      </c>
      <c r="DA35" s="131" t="s">
        <v>2779</v>
      </c>
    </row>
    <row r="36" spans="1:105" ht="12" customHeight="1" x14ac:dyDescent="0.25">
      <c r="A36" s="107" t="s">
        <v>121</v>
      </c>
      <c r="B36" s="105">
        <v>23.939327216137059</v>
      </c>
      <c r="C36" s="105">
        <v>22.84740812216716</v>
      </c>
      <c r="D36" s="105">
        <v>24.540618389416821</v>
      </c>
      <c r="E36" s="105">
        <v>28.245325378397506</v>
      </c>
      <c r="F36" s="105">
        <v>29.367499769316691</v>
      </c>
      <c r="G36" s="105">
        <v>26.279891142358206</v>
      </c>
      <c r="H36" s="105">
        <v>27.984287654688114</v>
      </c>
      <c r="I36" s="105">
        <v>25.226435379136579</v>
      </c>
      <c r="J36" s="105">
        <v>26.957076952064252</v>
      </c>
      <c r="K36" s="105">
        <v>26.507784023369936</v>
      </c>
      <c r="L36" s="105">
        <v>25.179633271450726</v>
      </c>
      <c r="M36" s="105">
        <v>25.668917840096658</v>
      </c>
      <c r="N36" s="105">
        <v>24.550109993120323</v>
      </c>
      <c r="O36" s="105">
        <v>24.350031963243925</v>
      </c>
      <c r="P36" s="105">
        <v>24.629356699099823</v>
      </c>
      <c r="Q36" s="105">
        <v>24.300844985926148</v>
      </c>
      <c r="R36" s="105">
        <v>23.664796209141745</v>
      </c>
      <c r="S36" s="105">
        <v>23.465626816960359</v>
      </c>
      <c r="T36" s="105">
        <v>23.013293313045679</v>
      </c>
      <c r="U36" s="105">
        <v>21.703889060737431</v>
      </c>
      <c r="V36" s="105">
        <v>21.974902015495775</v>
      </c>
      <c r="W36" s="105">
        <v>21.432917242140764</v>
      </c>
      <c r="X36" s="105">
        <v>20.952839413938374</v>
      </c>
      <c r="Y36" s="105">
        <v>21.097713936803256</v>
      </c>
      <c r="DA36" s="132" t="s">
        <v>2780</v>
      </c>
    </row>
    <row r="37" spans="1:105" ht="12" customHeight="1" x14ac:dyDescent="0.25">
      <c r="A37" s="108" t="s">
        <v>53</v>
      </c>
      <c r="B37" s="99">
        <v>10.414296324617066</v>
      </c>
      <c r="C37" s="99">
        <v>9.6995958238034827</v>
      </c>
      <c r="D37" s="99">
        <v>11.487373013905339</v>
      </c>
      <c r="E37" s="99">
        <v>15.784026720928253</v>
      </c>
      <c r="F37" s="99">
        <v>17.064690691834056</v>
      </c>
      <c r="G37" s="99">
        <v>13.636547503748218</v>
      </c>
      <c r="H37" s="99">
        <v>14.790545744850707</v>
      </c>
      <c r="I37" s="99">
        <v>11.293466029983216</v>
      </c>
      <c r="J37" s="99">
        <v>12.213633037555024</v>
      </c>
      <c r="K37" s="99">
        <v>11.634270468278929</v>
      </c>
      <c r="L37" s="99">
        <v>10.684115853051731</v>
      </c>
      <c r="M37" s="99">
        <v>11.181452600731127</v>
      </c>
      <c r="N37" s="99">
        <v>10.443284331251339</v>
      </c>
      <c r="O37" s="99">
        <v>10.334680895725743</v>
      </c>
      <c r="P37" s="99">
        <v>10.968348990319907</v>
      </c>
      <c r="Q37" s="99">
        <v>10.647441713390124</v>
      </c>
      <c r="R37" s="99">
        <v>10.207353664612741</v>
      </c>
      <c r="S37" s="99">
        <v>10.083059706111968</v>
      </c>
      <c r="T37" s="99">
        <v>9.9413110289195679</v>
      </c>
      <c r="U37" s="99">
        <v>8.7932789681737606</v>
      </c>
      <c r="V37" s="99">
        <v>10.070461495012092</v>
      </c>
      <c r="W37" s="99">
        <v>11.221236410679214</v>
      </c>
      <c r="X37" s="99">
        <v>12.129710957363908</v>
      </c>
      <c r="Y37" s="99">
        <v>13.719435640042835</v>
      </c>
      <c r="DA37" s="63" t="s">
        <v>2781</v>
      </c>
    </row>
    <row r="38" spans="1:105" ht="12" customHeight="1" x14ac:dyDescent="0.25">
      <c r="A38" s="108" t="s">
        <v>52</v>
      </c>
      <c r="B38" s="99">
        <v>13.525030891519997</v>
      </c>
      <c r="C38" s="99">
        <v>13.147812298363675</v>
      </c>
      <c r="D38" s="99">
        <v>13.053245375511484</v>
      </c>
      <c r="E38" s="99">
        <v>12.461298657469257</v>
      </c>
      <c r="F38" s="99">
        <v>12.302809077482639</v>
      </c>
      <c r="G38" s="99">
        <v>12.643343638609984</v>
      </c>
      <c r="H38" s="99">
        <v>13.193741909837408</v>
      </c>
      <c r="I38" s="99">
        <v>13.93296934915336</v>
      </c>
      <c r="J38" s="99">
        <v>14.743443914509232</v>
      </c>
      <c r="K38" s="99">
        <v>14.873513555091003</v>
      </c>
      <c r="L38" s="99">
        <v>14.495517418398999</v>
      </c>
      <c r="M38" s="99">
        <v>14.487465239365534</v>
      </c>
      <c r="N38" s="99">
        <v>14.106825661868985</v>
      </c>
      <c r="O38" s="99">
        <v>14.015351067518182</v>
      </c>
      <c r="P38" s="99">
        <v>13.661007708779911</v>
      </c>
      <c r="Q38" s="99">
        <v>13.653403272536025</v>
      </c>
      <c r="R38" s="99">
        <v>13.457442544529004</v>
      </c>
      <c r="S38" s="99">
        <v>13.382567110848393</v>
      </c>
      <c r="T38" s="99">
        <v>13.071982284126108</v>
      </c>
      <c r="U38" s="99">
        <v>12.910610092563672</v>
      </c>
      <c r="V38" s="99">
        <v>11.904440520483689</v>
      </c>
      <c r="W38" s="99">
        <v>10.211680831461548</v>
      </c>
      <c r="X38" s="99">
        <v>8.8231284565744659</v>
      </c>
      <c r="Y38" s="99">
        <v>7.3782782967604206</v>
      </c>
      <c r="DA38" s="63" t="s">
        <v>2782</v>
      </c>
    </row>
    <row r="39" spans="1:105" ht="12" customHeight="1" x14ac:dyDescent="0.25">
      <c r="A39" s="121" t="s">
        <v>54</v>
      </c>
      <c r="B39" s="123">
        <v>10.570749549223279</v>
      </c>
      <c r="C39" s="123">
        <v>11.548284405834247</v>
      </c>
      <c r="D39" s="123">
        <v>11.711082277680587</v>
      </c>
      <c r="E39" s="123">
        <v>13.082252701873644</v>
      </c>
      <c r="F39" s="123">
        <v>11.914153319740922</v>
      </c>
      <c r="G39" s="123">
        <v>11.94880332410054</v>
      </c>
      <c r="H39" s="123">
        <v>10.913151159212006</v>
      </c>
      <c r="I39" s="123">
        <v>10.486007062057816</v>
      </c>
      <c r="J39" s="123">
        <v>10.667841862195969</v>
      </c>
      <c r="K39" s="123">
        <v>8.5323345368569736</v>
      </c>
      <c r="L39" s="123">
        <v>7.7308473746728392</v>
      </c>
      <c r="M39" s="123">
        <v>7.7632243974872717</v>
      </c>
      <c r="N39" s="123">
        <v>7.5280291778264381</v>
      </c>
      <c r="O39" s="123">
        <v>7.5020721531644554</v>
      </c>
      <c r="P39" s="123">
        <v>7.661416693775446</v>
      </c>
      <c r="Q39" s="123">
        <v>7.5602132974233589</v>
      </c>
      <c r="R39" s="123">
        <v>7.3352615924878455</v>
      </c>
      <c r="S39" s="123">
        <v>7.1618897580465317</v>
      </c>
      <c r="T39" s="123">
        <v>6.8984979599137173</v>
      </c>
      <c r="U39" s="123">
        <v>6.5390534147690085</v>
      </c>
      <c r="V39" s="123">
        <v>8.5943635194459151</v>
      </c>
      <c r="W39" s="123">
        <v>8.5420128673346998</v>
      </c>
      <c r="X39" s="123">
        <v>6.4601521131831339</v>
      </c>
      <c r="Y39" s="123">
        <v>5.9407732045919266</v>
      </c>
      <c r="DA39" s="130" t="s">
        <v>2783</v>
      </c>
    </row>
    <row r="40" spans="1:105" ht="12" customHeight="1" x14ac:dyDescent="0.25">
      <c r="A40" s="97" t="s">
        <v>50</v>
      </c>
      <c r="B40" s="99">
        <v>12.791253598542529</v>
      </c>
      <c r="C40" s="99">
        <v>13.262818309712809</v>
      </c>
      <c r="D40" s="99">
        <v>16.757502024185936</v>
      </c>
      <c r="E40" s="99">
        <v>13.003376118475446</v>
      </c>
      <c r="F40" s="99">
        <v>12.563187582686666</v>
      </c>
      <c r="G40" s="99">
        <v>14.635811168033985</v>
      </c>
      <c r="H40" s="99">
        <v>12.578100079088026</v>
      </c>
      <c r="I40" s="99">
        <v>11.89254364615792</v>
      </c>
      <c r="J40" s="99">
        <v>10.714171421787517</v>
      </c>
      <c r="K40" s="99">
        <v>10.416343250581193</v>
      </c>
      <c r="L40" s="99">
        <v>9.249812915787798</v>
      </c>
      <c r="M40" s="99">
        <v>8.8106244526727764</v>
      </c>
      <c r="N40" s="99">
        <v>8.6690048244430464</v>
      </c>
      <c r="O40" s="99">
        <v>8.6333850445943234</v>
      </c>
      <c r="P40" s="99">
        <v>8.8569432415994669</v>
      </c>
      <c r="Q40" s="99">
        <v>8.7643070061679662</v>
      </c>
      <c r="R40" s="99">
        <v>8.6345050752024939</v>
      </c>
      <c r="S40" s="99">
        <v>8.4568078815922458</v>
      </c>
      <c r="T40" s="99">
        <v>8.1648641500785164</v>
      </c>
      <c r="U40" s="99">
        <v>7.8532956608335631</v>
      </c>
      <c r="V40" s="99">
        <v>10.662368656012314</v>
      </c>
      <c r="W40" s="99">
        <v>10.547869554735874</v>
      </c>
      <c r="X40" s="99">
        <v>8.1688627000346266</v>
      </c>
      <c r="Y40" s="99">
        <v>7.3806459101849171</v>
      </c>
      <c r="DA40" s="63" t="s">
        <v>2784</v>
      </c>
    </row>
    <row r="41" spans="1:105" ht="12" customHeight="1" x14ac:dyDescent="0.25">
      <c r="A41" s="109" t="s">
        <v>120</v>
      </c>
      <c r="B41" s="110">
        <v>8.9426949695782607</v>
      </c>
      <c r="C41" s="110">
        <v>10.327842301010964</v>
      </c>
      <c r="D41" s="110">
        <v>8.3032647076875588</v>
      </c>
      <c r="E41" s="110">
        <v>13.131825163116025</v>
      </c>
      <c r="F41" s="110">
        <v>11.535233814955454</v>
      </c>
      <c r="G41" s="110">
        <v>10.419122865095654</v>
      </c>
      <c r="H41" s="110">
        <v>10.014092686774768</v>
      </c>
      <c r="I41" s="110">
        <v>9.7230344590688009</v>
      </c>
      <c r="J41" s="110">
        <v>10.641609086048144</v>
      </c>
      <c r="K41" s="110">
        <v>7.2922045685598729</v>
      </c>
      <c r="L41" s="110">
        <v>6.6707780089168462</v>
      </c>
      <c r="M41" s="110">
        <v>7.0054060645590157</v>
      </c>
      <c r="N41" s="110">
        <v>6.7133204784708749</v>
      </c>
      <c r="O41" s="110">
        <v>6.7299694236853567</v>
      </c>
      <c r="P41" s="110">
        <v>6.8807125496896067</v>
      </c>
      <c r="Q41" s="110">
        <v>6.843563008194387</v>
      </c>
      <c r="R41" s="110">
        <v>6.6278974809938047</v>
      </c>
      <c r="S41" s="110">
        <v>6.4924473831984866</v>
      </c>
      <c r="T41" s="110">
        <v>6.2760042988500571</v>
      </c>
      <c r="U41" s="110">
        <v>5.915507823570497</v>
      </c>
      <c r="V41" s="110">
        <v>7.6399394243818577</v>
      </c>
      <c r="W41" s="110">
        <v>7.66299545389787</v>
      </c>
      <c r="X41" s="110">
        <v>5.8163920733982595</v>
      </c>
      <c r="Y41" s="110">
        <v>5.4539937502163625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250.16687029733328</v>
      </c>
      <c r="C43" s="118">
        <f t="shared" si="14"/>
        <v>235.05801033804298</v>
      </c>
      <c r="D43" s="118">
        <f t="shared" si="14"/>
        <v>276.46167435437945</v>
      </c>
      <c r="E43" s="118">
        <f t="shared" si="14"/>
        <v>303.30866134943824</v>
      </c>
      <c r="F43" s="118">
        <f t="shared" si="14"/>
        <v>294.25069437755718</v>
      </c>
      <c r="G43" s="118">
        <f t="shared" si="14"/>
        <v>280.0111668439057</v>
      </c>
      <c r="H43" s="118">
        <f t="shared" si="14"/>
        <v>285.99437079001098</v>
      </c>
      <c r="I43" s="118">
        <f t="shared" si="14"/>
        <v>235.62239369546089</v>
      </c>
      <c r="J43" s="118">
        <f t="shared" si="14"/>
        <v>263.60928732187602</v>
      </c>
      <c r="K43" s="118">
        <f t="shared" si="14"/>
        <v>254.86593917069629</v>
      </c>
      <c r="L43" s="118">
        <f t="shared" si="14"/>
        <v>268.94839447983469</v>
      </c>
      <c r="M43" s="118">
        <f t="shared" si="14"/>
        <v>233.8941969457079</v>
      </c>
      <c r="N43" s="118">
        <f t="shared" si="14"/>
        <v>224.45507727073709</v>
      </c>
      <c r="O43" s="118">
        <f t="shared" si="14"/>
        <v>210.97374946326195</v>
      </c>
      <c r="P43" s="118">
        <f t="shared" si="14"/>
        <v>190.06312564334618</v>
      </c>
      <c r="Q43" s="118">
        <f t="shared" si="14"/>
        <v>205.77776876971353</v>
      </c>
      <c r="R43" s="118">
        <f t="shared" ref="R43:V43" si="15">R44+R47+R49+R58</f>
        <v>204.79636036485709</v>
      </c>
      <c r="S43" s="118">
        <f t="shared" si="15"/>
        <v>195.74963248061584</v>
      </c>
      <c r="T43" s="118">
        <f t="shared" si="15"/>
        <v>180.40697672534134</v>
      </c>
      <c r="U43" s="118">
        <f t="shared" si="15"/>
        <v>178.01118802938495</v>
      </c>
      <c r="V43" s="118">
        <f t="shared" si="15"/>
        <v>198.65057021030307</v>
      </c>
      <c r="W43" s="118">
        <f t="shared" ref="W43:Y43" si="16">W44+W47+W49+W58</f>
        <v>161.75206119375639</v>
      </c>
      <c r="X43" s="118">
        <f t="shared" si="16"/>
        <v>169.82872034902843</v>
      </c>
      <c r="Y43" s="118">
        <f t="shared" si="16"/>
        <v>157.79672903955273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204.85143271615314</v>
      </c>
      <c r="C44" s="123">
        <f t="shared" si="17"/>
        <v>193.60208879409828</v>
      </c>
      <c r="D44" s="123">
        <f t="shared" si="17"/>
        <v>227.19449221820048</v>
      </c>
      <c r="E44" s="123">
        <f t="shared" si="17"/>
        <v>248.68406818596614</v>
      </c>
      <c r="F44" s="123">
        <f t="shared" si="17"/>
        <v>239.88551542639505</v>
      </c>
      <c r="G44" s="123">
        <f t="shared" si="17"/>
        <v>231.84105529306754</v>
      </c>
      <c r="H44" s="123">
        <f t="shared" si="17"/>
        <v>232.6251368260622</v>
      </c>
      <c r="I44" s="123">
        <f t="shared" si="17"/>
        <v>190.9341650349626</v>
      </c>
      <c r="J44" s="123">
        <f t="shared" si="17"/>
        <v>214.60634632287525</v>
      </c>
      <c r="K44" s="123">
        <f t="shared" si="17"/>
        <v>207.35486064245191</v>
      </c>
      <c r="L44" s="123">
        <f t="shared" si="17"/>
        <v>221.83919209133188</v>
      </c>
      <c r="M44" s="123">
        <f t="shared" si="17"/>
        <v>189.8152586811517</v>
      </c>
      <c r="N44" s="123">
        <f t="shared" si="17"/>
        <v>181.37875042985902</v>
      </c>
      <c r="O44" s="123">
        <f t="shared" si="17"/>
        <v>169.72054025194439</v>
      </c>
      <c r="P44" s="123">
        <f t="shared" si="17"/>
        <v>147.87235309685195</v>
      </c>
      <c r="Q44" s="123">
        <f t="shared" si="17"/>
        <v>164.35466251320122</v>
      </c>
      <c r="R44" s="123">
        <f t="shared" ref="R44:V44" si="18">SUM(R45:R46)</f>
        <v>165.92825062837625</v>
      </c>
      <c r="S44" s="123">
        <f t="shared" si="18"/>
        <v>157.78777640553196</v>
      </c>
      <c r="T44" s="123">
        <f t="shared" si="18"/>
        <v>143.77076656263299</v>
      </c>
      <c r="U44" s="123">
        <f t="shared" si="18"/>
        <v>142.33468259283489</v>
      </c>
      <c r="V44" s="123">
        <f t="shared" si="18"/>
        <v>159.66655934151603</v>
      </c>
      <c r="W44" s="123">
        <f t="shared" ref="W44:Y44" si="19">SUM(W45:W46)</f>
        <v>128.68473858837308</v>
      </c>
      <c r="X44" s="123">
        <f t="shared" si="19"/>
        <v>136.01360195115856</v>
      </c>
      <c r="Y44" s="123">
        <f t="shared" si="19"/>
        <v>126.17549133070135</v>
      </c>
      <c r="DA44" s="130" t="s">
        <v>2787</v>
      </c>
    </row>
    <row r="45" spans="1:105" ht="12" customHeight="1" x14ac:dyDescent="0.25">
      <c r="A45" s="97" t="s">
        <v>211</v>
      </c>
      <c r="B45" s="99">
        <v>202.55303138310794</v>
      </c>
      <c r="C45" s="99">
        <v>191.47201998325545</v>
      </c>
      <c r="D45" s="99">
        <v>224.70670638964933</v>
      </c>
      <c r="E45" s="99">
        <v>245.95173143708689</v>
      </c>
      <c r="F45" s="99">
        <v>237.2533718256262</v>
      </c>
      <c r="G45" s="99">
        <v>229.38465023835383</v>
      </c>
      <c r="H45" s="99">
        <v>230.16918810225746</v>
      </c>
      <c r="I45" s="99">
        <v>188.97610657650344</v>
      </c>
      <c r="J45" s="99">
        <v>212.374402180685</v>
      </c>
      <c r="K45" s="99">
        <v>205.18053222881269</v>
      </c>
      <c r="L45" s="99">
        <v>219.49035832059673</v>
      </c>
      <c r="M45" s="99">
        <v>187.79409988867371</v>
      </c>
      <c r="N45" s="99">
        <v>179.42605957997884</v>
      </c>
      <c r="O45" s="99">
        <v>167.86218386308184</v>
      </c>
      <c r="P45" s="99">
        <v>146.2699303662441</v>
      </c>
      <c r="Q45" s="99">
        <v>162.56973203137846</v>
      </c>
      <c r="R45" s="99">
        <v>164.12629490311741</v>
      </c>
      <c r="S45" s="99">
        <v>156.03843152335639</v>
      </c>
      <c r="T45" s="99">
        <v>142.13148480101384</v>
      </c>
      <c r="U45" s="99">
        <v>140.67149893686027</v>
      </c>
      <c r="V45" s="99">
        <v>157.78362614899973</v>
      </c>
      <c r="W45" s="99">
        <v>127.13736273276825</v>
      </c>
      <c r="X45" s="99">
        <v>134.35458894369157</v>
      </c>
      <c r="Y45" s="99">
        <v>124.60648317528116</v>
      </c>
      <c r="DA45" s="63" t="s">
        <v>2788</v>
      </c>
    </row>
    <row r="46" spans="1:105" ht="12" customHeight="1" x14ac:dyDescent="0.25">
      <c r="A46" s="97" t="s">
        <v>53</v>
      </c>
      <c r="B46" s="99">
        <v>2.2984013330452062</v>
      </c>
      <c r="C46" s="99">
        <v>2.1300688108428254</v>
      </c>
      <c r="D46" s="99">
        <v>2.4877858285511527</v>
      </c>
      <c r="E46" s="99">
        <v>2.7323367488792534</v>
      </c>
      <c r="F46" s="99">
        <v>2.6321436007688344</v>
      </c>
      <c r="G46" s="99">
        <v>2.4564050547137004</v>
      </c>
      <c r="H46" s="99">
        <v>2.4559487238047257</v>
      </c>
      <c r="I46" s="99">
        <v>1.9580584584591563</v>
      </c>
      <c r="J46" s="99">
        <v>2.2319441421902639</v>
      </c>
      <c r="K46" s="99">
        <v>2.1743284136392202</v>
      </c>
      <c r="L46" s="99">
        <v>2.3488337707351508</v>
      </c>
      <c r="M46" s="99">
        <v>2.0211587924779804</v>
      </c>
      <c r="N46" s="99">
        <v>1.9526908498801769</v>
      </c>
      <c r="O46" s="99">
        <v>1.8583563888625605</v>
      </c>
      <c r="P46" s="99">
        <v>1.6024227306078596</v>
      </c>
      <c r="Q46" s="99">
        <v>1.7849304818227463</v>
      </c>
      <c r="R46" s="99">
        <v>1.8019557252588454</v>
      </c>
      <c r="S46" s="99">
        <v>1.7493448821755602</v>
      </c>
      <c r="T46" s="99">
        <v>1.6392817616191342</v>
      </c>
      <c r="U46" s="99">
        <v>1.6631836559746278</v>
      </c>
      <c r="V46" s="99">
        <v>1.8829331925163002</v>
      </c>
      <c r="W46" s="99">
        <v>1.5473758556048314</v>
      </c>
      <c r="X46" s="99">
        <v>1.6590130074670097</v>
      </c>
      <c r="Y46" s="99">
        <v>1.5690081554201953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0.11349161373623214</v>
      </c>
      <c r="C47" s="123">
        <f t="shared" si="20"/>
        <v>0.13293743942378869</v>
      </c>
      <c r="D47" s="123">
        <f t="shared" si="20"/>
        <v>0.15566497672548421</v>
      </c>
      <c r="E47" s="123">
        <f t="shared" si="20"/>
        <v>0.3519444441199126</v>
      </c>
      <c r="F47" s="123">
        <f t="shared" si="20"/>
        <v>0.20207003861862752</v>
      </c>
      <c r="G47" s="123">
        <f t="shared" si="20"/>
        <v>0.24462328438441083</v>
      </c>
      <c r="H47" s="123">
        <f t="shared" si="20"/>
        <v>0.32034790883226633</v>
      </c>
      <c r="I47" s="123">
        <f t="shared" si="20"/>
        <v>0.2973401331789986</v>
      </c>
      <c r="J47" s="123">
        <f t="shared" si="20"/>
        <v>0.29663092470256341</v>
      </c>
      <c r="K47" s="123">
        <f t="shared" si="20"/>
        <v>0.31142451129384691</v>
      </c>
      <c r="L47" s="123">
        <f t="shared" si="20"/>
        <v>0.41895898892467676</v>
      </c>
      <c r="M47" s="123">
        <f t="shared" si="20"/>
        <v>0.50888848121444918</v>
      </c>
      <c r="N47" s="123">
        <f t="shared" si="20"/>
        <v>1.0156114213392744</v>
      </c>
      <c r="O47" s="123">
        <f t="shared" si="20"/>
        <v>1.079400307428201</v>
      </c>
      <c r="P47" s="123">
        <f t="shared" si="20"/>
        <v>0.43772230717356791</v>
      </c>
      <c r="Q47" s="123">
        <f t="shared" si="20"/>
        <v>1.3835789906168261</v>
      </c>
      <c r="R47" s="123">
        <f t="shared" si="20"/>
        <v>0.79754076163694132</v>
      </c>
      <c r="S47" s="123">
        <f t="shared" si="20"/>
        <v>1.1463600739556745</v>
      </c>
      <c r="T47" s="123">
        <f t="shared" si="20"/>
        <v>0.79281868243924525</v>
      </c>
      <c r="U47" s="123">
        <f t="shared" si="20"/>
        <v>1.1248797080398452</v>
      </c>
      <c r="V47" s="123">
        <f t="shared" si="20"/>
        <v>0.62196367190207091</v>
      </c>
      <c r="W47" s="123">
        <f t="shared" si="20"/>
        <v>1.0824388120952424</v>
      </c>
      <c r="X47" s="123">
        <f t="shared" si="20"/>
        <v>1.4294041412728367</v>
      </c>
      <c r="Y47" s="123">
        <f t="shared" si="20"/>
        <v>1.0171134137444391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0.11349161373623214</v>
      </c>
      <c r="C48" s="99">
        <f>RES_hhdet_fech!C48/RES_summary!C$19</f>
        <v>0.13293743942378869</v>
      </c>
      <c r="D48" s="99">
        <f>RES_hhdet_fech!D48/RES_summary!D$19</f>
        <v>0.15566497672548421</v>
      </c>
      <c r="E48" s="99">
        <f>RES_hhdet_fech!E48/RES_summary!E$19</f>
        <v>0.3519444441199126</v>
      </c>
      <c r="F48" s="99">
        <f>RES_hhdet_fech!F48/RES_summary!F$19</f>
        <v>0.20207003861862752</v>
      </c>
      <c r="G48" s="99">
        <f>RES_hhdet_fech!G48/RES_summary!G$19</f>
        <v>0.24462328438441083</v>
      </c>
      <c r="H48" s="99">
        <f>RES_hhdet_fech!H48/RES_summary!H$19</f>
        <v>0.32034790883226633</v>
      </c>
      <c r="I48" s="99">
        <f>RES_hhdet_fech!I48/RES_summary!I$19</f>
        <v>0.2973401331789986</v>
      </c>
      <c r="J48" s="99">
        <f>RES_hhdet_fech!J48/RES_summary!J$19</f>
        <v>0.29663092470256341</v>
      </c>
      <c r="K48" s="99">
        <f>RES_hhdet_fech!K48/RES_summary!K$19</f>
        <v>0.31142451129384691</v>
      </c>
      <c r="L48" s="99">
        <f>RES_hhdet_fech!L48/RES_summary!L$19</f>
        <v>0.41895898892467676</v>
      </c>
      <c r="M48" s="99">
        <f>RES_hhdet_fech!M48/RES_summary!M$19</f>
        <v>0.50888848121444918</v>
      </c>
      <c r="N48" s="99">
        <f>RES_hhdet_fech!N48/RES_summary!N$19</f>
        <v>1.0156114213392744</v>
      </c>
      <c r="O48" s="99">
        <f>RES_hhdet_fech!O48/RES_summary!O$19</f>
        <v>1.079400307428201</v>
      </c>
      <c r="P48" s="99">
        <f>RES_hhdet_fech!P48/RES_summary!P$19</f>
        <v>0.43772230717356791</v>
      </c>
      <c r="Q48" s="99">
        <f>RES_hhdet_fech!Q48/RES_summary!Q$19</f>
        <v>1.3835789906168261</v>
      </c>
      <c r="R48" s="99">
        <f>RES_hhdet_fech!R48/RES_summary!R$19</f>
        <v>0.79754076163694132</v>
      </c>
      <c r="S48" s="99">
        <f>RES_hhdet_fech!S48/RES_summary!S$19</f>
        <v>1.1463600739556745</v>
      </c>
      <c r="T48" s="99">
        <f>RES_hhdet_fech!T48/RES_summary!T$19</f>
        <v>0.79281868243924525</v>
      </c>
      <c r="U48" s="99">
        <f>RES_hhdet_fech!U48/RES_summary!U$19</f>
        <v>1.1248797080398452</v>
      </c>
      <c r="V48" s="99">
        <f>RES_hhdet_fech!V48/RES_summary!V$19</f>
        <v>0.62196367190207091</v>
      </c>
      <c r="W48" s="99">
        <f>RES_hhdet_fech!W48/RES_summary!W$19</f>
        <v>1.0824388120952424</v>
      </c>
      <c r="X48" s="99">
        <f>RES_hhdet_fech!X48/RES_summary!X$19</f>
        <v>1.4294041412728367</v>
      </c>
      <c r="Y48" s="99">
        <f>RES_hhdet_fech!Y48/RES_summary!Y$19</f>
        <v>1.0171134137444391</v>
      </c>
      <c r="DA48" s="63" t="s">
        <v>2791</v>
      </c>
    </row>
    <row r="49" spans="1:105" ht="12" customHeight="1" x14ac:dyDescent="0.25">
      <c r="A49" s="121" t="s">
        <v>55</v>
      </c>
      <c r="B49" s="123">
        <v>34.631095865992329</v>
      </c>
      <c r="C49" s="123">
        <v>29.769705761434576</v>
      </c>
      <c r="D49" s="123">
        <v>37.380257805675456</v>
      </c>
      <c r="E49" s="123">
        <v>41.186907465259488</v>
      </c>
      <c r="F49" s="123">
        <v>42.245209687188492</v>
      </c>
      <c r="G49" s="123">
        <v>35.972968883648754</v>
      </c>
      <c r="H49" s="123">
        <v>42.138525711060666</v>
      </c>
      <c r="I49" s="123">
        <v>33.914030641447454</v>
      </c>
      <c r="J49" s="123">
        <v>38.035809867248418</v>
      </c>
      <c r="K49" s="123">
        <v>38.681909193077558</v>
      </c>
      <c r="L49" s="123">
        <v>38.968492949740629</v>
      </c>
      <c r="M49" s="123">
        <v>35.804724017944423</v>
      </c>
      <c r="N49" s="123">
        <v>34.525927076050209</v>
      </c>
      <c r="O49" s="123">
        <v>32.644223172757961</v>
      </c>
      <c r="P49" s="123">
        <v>34.048287049513185</v>
      </c>
      <c r="Q49" s="123">
        <v>32.408024915118382</v>
      </c>
      <c r="R49" s="123">
        <v>30.667949680809137</v>
      </c>
      <c r="S49" s="123">
        <v>29.628989313050102</v>
      </c>
      <c r="T49" s="123">
        <v>28.965448298527196</v>
      </c>
      <c r="U49" s="123">
        <v>28.074776454773943</v>
      </c>
      <c r="V49" s="123">
        <v>29.83982676544915</v>
      </c>
      <c r="W49" s="123">
        <v>23.502355564203224</v>
      </c>
      <c r="X49" s="123">
        <v>25.903153360593645</v>
      </c>
      <c r="Y49" s="123">
        <v>24.630209883136953</v>
      </c>
      <c r="DA49" s="130" t="s">
        <v>2792</v>
      </c>
    </row>
    <row r="50" spans="1:105" ht="12" customHeight="1" x14ac:dyDescent="0.25">
      <c r="A50" s="97" t="s">
        <v>138</v>
      </c>
      <c r="B50" s="99">
        <v>37.315725204836497</v>
      </c>
      <c r="C50" s="99">
        <v>30.653595537019061</v>
      </c>
      <c r="D50" s="99">
        <v>41.147950893165692</v>
      </c>
      <c r="E50" s="99">
        <v>45.373190291879091</v>
      </c>
      <c r="F50" s="99">
        <v>46.448896104184861</v>
      </c>
      <c r="G50" s="99">
        <v>38.548893226251707</v>
      </c>
      <c r="H50" s="99">
        <v>46.896595095444738</v>
      </c>
      <c r="I50" s="99">
        <v>35.824941341120734</v>
      </c>
      <c r="J50" s="99">
        <v>40.988641415651756</v>
      </c>
      <c r="K50" s="99">
        <v>42.341320669860004</v>
      </c>
      <c r="L50" s="99">
        <v>43.66267018109982</v>
      </c>
      <c r="M50" s="99">
        <v>38.874861895437661</v>
      </c>
      <c r="N50" s="99">
        <v>37.78757817179315</v>
      </c>
      <c r="O50" s="99">
        <v>35.099357009174014</v>
      </c>
      <c r="P50" s="99">
        <v>37.276781987974182</v>
      </c>
      <c r="Q50" s="99">
        <v>34.999854224653689</v>
      </c>
      <c r="R50" s="99">
        <v>32.818585482935887</v>
      </c>
      <c r="S50" s="99">
        <v>31.533295231537934</v>
      </c>
      <c r="T50" s="99">
        <v>31.004115216376928</v>
      </c>
      <c r="U50" s="99">
        <v>30.485410500241318</v>
      </c>
      <c r="V50" s="99">
        <v>33.028595674062004</v>
      </c>
      <c r="W50" s="99">
        <v>23.599700344135773</v>
      </c>
      <c r="X50" s="99">
        <v>27.818195857077786</v>
      </c>
      <c r="Y50" s="99">
        <v>25.853241959120101</v>
      </c>
      <c r="DA50" s="63" t="s">
        <v>2793</v>
      </c>
    </row>
    <row r="51" spans="1:105" ht="12" customHeight="1" x14ac:dyDescent="0.25">
      <c r="A51" s="97" t="s">
        <v>137</v>
      </c>
      <c r="B51" s="99">
        <v>25.622084043942326</v>
      </c>
      <c r="C51" s="99">
        <v>20.984911659599653</v>
      </c>
      <c r="D51" s="99">
        <v>28.925537295235433</v>
      </c>
      <c r="E51" s="99">
        <v>33.82312758130805</v>
      </c>
      <c r="F51" s="99">
        <v>35.192380413065308</v>
      </c>
      <c r="G51" s="99">
        <v>28.139415444607991</v>
      </c>
      <c r="H51" s="99">
        <v>34.470225417443395</v>
      </c>
      <c r="I51" s="99">
        <v>25.113316234795533</v>
      </c>
      <c r="J51" s="99">
        <v>28.994451458748877</v>
      </c>
      <c r="K51" s="99">
        <v>29.71366450550212</v>
      </c>
      <c r="L51" s="99">
        <v>30.553446643375263</v>
      </c>
      <c r="M51" s="99">
        <v>27.631709378850786</v>
      </c>
      <c r="N51" s="99">
        <v>26.958525033353588</v>
      </c>
      <c r="O51" s="99">
        <v>25.433607060224922</v>
      </c>
      <c r="P51" s="99">
        <v>27.489381596647522</v>
      </c>
      <c r="Q51" s="99">
        <v>26.118700380990308</v>
      </c>
      <c r="R51" s="99">
        <v>24.819167902726164</v>
      </c>
      <c r="S51" s="99">
        <v>24.452005138854787</v>
      </c>
      <c r="T51" s="99">
        <v>24.320604951662215</v>
      </c>
      <c r="U51" s="99">
        <v>23.889386840778059</v>
      </c>
      <c r="V51" s="99">
        <v>26.731331715095475</v>
      </c>
      <c r="W51" s="99">
        <v>19.830000462685668</v>
      </c>
      <c r="X51" s="99">
        <v>24.305397863046963</v>
      </c>
      <c r="Y51" s="99">
        <v>23.502874991210522</v>
      </c>
      <c r="DA51" s="63" t="s">
        <v>2794</v>
      </c>
    </row>
    <row r="52" spans="1:105" ht="12" customHeight="1" x14ac:dyDescent="0.25">
      <c r="A52" s="100" t="s">
        <v>211</v>
      </c>
      <c r="B52" s="102">
        <v>12.579353264815683</v>
      </c>
      <c r="C52" s="102">
        <v>10.098299156975131</v>
      </c>
      <c r="D52" s="102">
        <v>15.192575076522454</v>
      </c>
      <c r="E52" s="102">
        <v>20.774960930589756</v>
      </c>
      <c r="F52" s="102">
        <v>22.381353593390934</v>
      </c>
      <c r="G52" s="102">
        <v>16.231934153097214</v>
      </c>
      <c r="H52" s="102">
        <v>20.243302430738524</v>
      </c>
      <c r="I52" s="102">
        <v>12.752007843800305</v>
      </c>
      <c r="J52" s="102">
        <v>14.842236650560743</v>
      </c>
      <c r="K52" s="102">
        <v>14.69374230342231</v>
      </c>
      <c r="L52" s="102">
        <v>14.624800883583205</v>
      </c>
      <c r="M52" s="102">
        <v>13.494267888765151</v>
      </c>
      <c r="N52" s="102">
        <v>12.812564132378547</v>
      </c>
      <c r="O52" s="102">
        <v>12.020834993587874</v>
      </c>
      <c r="P52" s="102">
        <v>13.552631164419791</v>
      </c>
      <c r="Q52" s="102">
        <v>12.744069905334435</v>
      </c>
      <c r="R52" s="102">
        <v>12.019250539812981</v>
      </c>
      <c r="S52" s="102">
        <v>11.851859073721998</v>
      </c>
      <c r="T52" s="102">
        <v>11.656253905761899</v>
      </c>
      <c r="U52" s="102">
        <v>10.648309991541996</v>
      </c>
      <c r="V52" s="102">
        <v>13.319660523935658</v>
      </c>
      <c r="W52" s="102">
        <v>11.180764363869296</v>
      </c>
      <c r="X52" s="102">
        <v>15.041935579526937</v>
      </c>
      <c r="Y52" s="102">
        <v>16.12387663635964</v>
      </c>
      <c r="DA52" s="131" t="s">
        <v>2795</v>
      </c>
    </row>
    <row r="53" spans="1:105" ht="12" customHeight="1" x14ac:dyDescent="0.25">
      <c r="A53" s="103" t="s">
        <v>52</v>
      </c>
      <c r="B53" s="105">
        <v>13.042730779126641</v>
      </c>
      <c r="C53" s="105">
        <v>10.886612502624519</v>
      </c>
      <c r="D53" s="105">
        <v>13.732962218712977</v>
      </c>
      <c r="E53" s="105">
        <v>13.048166650718303</v>
      </c>
      <c r="F53" s="105">
        <v>12.811026819674378</v>
      </c>
      <c r="G53" s="105">
        <v>11.907481291510779</v>
      </c>
      <c r="H53" s="105">
        <v>14.226922986704871</v>
      </c>
      <c r="I53" s="105">
        <v>12.361308390995232</v>
      </c>
      <c r="J53" s="105">
        <v>14.152214808188136</v>
      </c>
      <c r="K53" s="105">
        <v>15.019922202079805</v>
      </c>
      <c r="L53" s="105">
        <v>15.928645759792063</v>
      </c>
      <c r="M53" s="105">
        <v>14.137441490085633</v>
      </c>
      <c r="N53" s="105">
        <v>14.145960900975037</v>
      </c>
      <c r="O53" s="105">
        <v>13.412772066637043</v>
      </c>
      <c r="P53" s="105">
        <v>13.936750432227729</v>
      </c>
      <c r="Q53" s="105">
        <v>13.37463047565587</v>
      </c>
      <c r="R53" s="105">
        <v>12.799917362913185</v>
      </c>
      <c r="S53" s="105">
        <v>12.600146065132789</v>
      </c>
      <c r="T53" s="105">
        <v>12.664351045900318</v>
      </c>
      <c r="U53" s="105">
        <v>13.241076849236066</v>
      </c>
      <c r="V53" s="105">
        <v>13.411671191159815</v>
      </c>
      <c r="W53" s="105">
        <v>8.6492360988163774</v>
      </c>
      <c r="X53" s="105">
        <v>9.2634622835200275</v>
      </c>
      <c r="Y53" s="105">
        <v>7.3789983548508751</v>
      </c>
      <c r="DA53" s="132" t="s">
        <v>2796</v>
      </c>
    </row>
    <row r="54" spans="1:105" ht="12" customHeight="1" x14ac:dyDescent="0.25">
      <c r="A54" s="106" t="s">
        <v>122</v>
      </c>
      <c r="B54" s="102">
        <v>30.905286408789923</v>
      </c>
      <c r="C54" s="102">
        <v>29.54603129919591</v>
      </c>
      <c r="D54" s="102">
        <v>31.127612263134637</v>
      </c>
      <c r="E54" s="102">
        <v>34.41095879232995</v>
      </c>
      <c r="F54" s="102">
        <v>35.347602823822754</v>
      </c>
      <c r="G54" s="102">
        <v>32.315930187086991</v>
      </c>
      <c r="H54" s="102">
        <v>34.122291281489929</v>
      </c>
      <c r="I54" s="102">
        <v>31.655616149588703</v>
      </c>
      <c r="J54" s="102">
        <v>33.73602833867325</v>
      </c>
      <c r="K54" s="102">
        <v>33.291989927744254</v>
      </c>
      <c r="L54" s="102">
        <v>31.691589740061847</v>
      </c>
      <c r="M54" s="102">
        <v>32.119306498470841</v>
      </c>
      <c r="N54" s="102">
        <v>30.757765244768475</v>
      </c>
      <c r="O54" s="102">
        <v>30.494733182666906</v>
      </c>
      <c r="P54" s="102">
        <v>30.578191174885809</v>
      </c>
      <c r="Q54" s="102">
        <v>30.165051197186795</v>
      </c>
      <c r="R54" s="102">
        <v>29.187029088148073</v>
      </c>
      <c r="S54" s="102">
        <v>28.493391876398068</v>
      </c>
      <c r="T54" s="102">
        <v>27.433609876543471</v>
      </c>
      <c r="U54" s="102">
        <v>25.744624296511411</v>
      </c>
      <c r="V54" s="102">
        <v>25.63159628868922</v>
      </c>
      <c r="W54" s="102">
        <v>24.361809941600786</v>
      </c>
      <c r="X54" s="102">
        <v>23.339202856574826</v>
      </c>
      <c r="Y54" s="102">
        <v>22.865836642661325</v>
      </c>
      <c r="DA54" s="131" t="s">
        <v>2797</v>
      </c>
    </row>
    <row r="55" spans="1:105" ht="12" customHeight="1" x14ac:dyDescent="0.25">
      <c r="A55" s="107" t="s">
        <v>121</v>
      </c>
      <c r="B55" s="105">
        <v>23.939327216137062</v>
      </c>
      <c r="C55" s="105">
        <v>22.853210017270623</v>
      </c>
      <c r="D55" s="105">
        <v>24.557840122809523</v>
      </c>
      <c r="E55" s="105">
        <v>28.244673446975465</v>
      </c>
      <c r="F55" s="105">
        <v>29.361771825678257</v>
      </c>
      <c r="G55" s="105">
        <v>26.267319235264821</v>
      </c>
      <c r="H55" s="105">
        <v>27.955539288682157</v>
      </c>
      <c r="I55" s="105">
        <v>25.212347214100632</v>
      </c>
      <c r="J55" s="105">
        <v>26.947488344302307</v>
      </c>
      <c r="K55" s="105">
        <v>26.462301602678529</v>
      </c>
      <c r="L55" s="105">
        <v>25.112161255533508</v>
      </c>
      <c r="M55" s="105">
        <v>25.616101187276026</v>
      </c>
      <c r="N55" s="105">
        <v>24.506628740376378</v>
      </c>
      <c r="O55" s="105">
        <v>24.351411663421391</v>
      </c>
      <c r="P55" s="105">
        <v>24.667717179945466</v>
      </c>
      <c r="Q55" s="105">
        <v>24.417635880040361</v>
      </c>
      <c r="R55" s="105">
        <v>23.836517298957965</v>
      </c>
      <c r="S55" s="105">
        <v>23.54650399735371</v>
      </c>
      <c r="T55" s="105">
        <v>22.993985600020807</v>
      </c>
      <c r="U55" s="105">
        <v>21.604451707176249</v>
      </c>
      <c r="V55" s="105">
        <v>21.899522754186954</v>
      </c>
      <c r="W55" s="105">
        <v>21.298485865372122</v>
      </c>
      <c r="X55" s="105">
        <v>20.882683534408251</v>
      </c>
      <c r="Y55" s="105">
        <v>21.020226351760432</v>
      </c>
      <c r="DA55" s="132" t="s">
        <v>2798</v>
      </c>
    </row>
    <row r="56" spans="1:105" ht="12" customHeight="1" x14ac:dyDescent="0.25">
      <c r="A56" s="108" t="s">
        <v>53</v>
      </c>
      <c r="B56" s="99">
        <v>10.414296324617066</v>
      </c>
      <c r="C56" s="99">
        <v>9.7059925750668281</v>
      </c>
      <c r="D56" s="99">
        <v>11.506054580808714</v>
      </c>
      <c r="E56" s="99">
        <v>15.788294571052726</v>
      </c>
      <c r="F56" s="99">
        <v>17.066835985267762</v>
      </c>
      <c r="G56" s="99">
        <v>13.632796631115678</v>
      </c>
      <c r="H56" s="99">
        <v>14.774112213695417</v>
      </c>
      <c r="I56" s="99">
        <v>11.289758567227567</v>
      </c>
      <c r="J56" s="99">
        <v>12.214370313096067</v>
      </c>
      <c r="K56" s="99">
        <v>11.616801722829834</v>
      </c>
      <c r="L56" s="99">
        <v>10.655540070673103</v>
      </c>
      <c r="M56" s="99">
        <v>11.159203258991319</v>
      </c>
      <c r="N56" s="99">
        <v>10.427166840628626</v>
      </c>
      <c r="O56" s="99">
        <v>10.353037524417724</v>
      </c>
      <c r="P56" s="99">
        <v>11.01198940546673</v>
      </c>
      <c r="Q56" s="99">
        <v>10.74561857951133</v>
      </c>
      <c r="R56" s="99">
        <v>10.326202063037282</v>
      </c>
      <c r="S56" s="99">
        <v>10.121692088275173</v>
      </c>
      <c r="T56" s="99">
        <v>9.9075172401505895</v>
      </c>
      <c r="U56" s="99">
        <v>8.7188117854194047</v>
      </c>
      <c r="V56" s="99">
        <v>10.018052593861572</v>
      </c>
      <c r="W56" s="99">
        <v>11.136343135876796</v>
      </c>
      <c r="X56" s="99">
        <v>12.098898376435651</v>
      </c>
      <c r="Y56" s="99">
        <v>13.68895559369154</v>
      </c>
      <c r="DA56" s="63" t="s">
        <v>2799</v>
      </c>
    </row>
    <row r="57" spans="1:105" ht="12" customHeight="1" x14ac:dyDescent="0.25">
      <c r="A57" s="108" t="s">
        <v>52</v>
      </c>
      <c r="B57" s="99">
        <v>13.525030891519998</v>
      </c>
      <c r="C57" s="99">
        <v>13.147217442203795</v>
      </c>
      <c r="D57" s="99">
        <v>13.051785542000811</v>
      </c>
      <c r="E57" s="99">
        <v>12.456378875922741</v>
      </c>
      <c r="F57" s="99">
        <v>12.294935840410499</v>
      </c>
      <c r="G57" s="99">
        <v>12.634522604149142</v>
      </c>
      <c r="H57" s="99">
        <v>13.181427074986741</v>
      </c>
      <c r="I57" s="99">
        <v>13.922588646873061</v>
      </c>
      <c r="J57" s="99">
        <v>14.733118031206246</v>
      </c>
      <c r="K57" s="99">
        <v>14.845499879848695</v>
      </c>
      <c r="L57" s="99">
        <v>14.456621184860406</v>
      </c>
      <c r="M57" s="99">
        <v>14.456897928284707</v>
      </c>
      <c r="N57" s="99">
        <v>14.079461899747749</v>
      </c>
      <c r="O57" s="99">
        <v>13.998374139003667</v>
      </c>
      <c r="P57" s="99">
        <v>13.655727774478736</v>
      </c>
      <c r="Q57" s="99">
        <v>13.672017300529028</v>
      </c>
      <c r="R57" s="99">
        <v>13.510315235920686</v>
      </c>
      <c r="S57" s="99">
        <v>13.424811909078539</v>
      </c>
      <c r="T57" s="99">
        <v>13.086468359870215</v>
      </c>
      <c r="U57" s="99">
        <v>12.885639921756839</v>
      </c>
      <c r="V57" s="99">
        <v>11.881470160325382</v>
      </c>
      <c r="W57" s="99">
        <v>10.162142729495324</v>
      </c>
      <c r="X57" s="99">
        <v>8.7837851579725985</v>
      </c>
      <c r="Y57" s="99">
        <v>7.3312707580688929</v>
      </c>
      <c r="DA57" s="63" t="s">
        <v>2800</v>
      </c>
    </row>
    <row r="58" spans="1:105" ht="12" customHeight="1" x14ac:dyDescent="0.25">
      <c r="A58" s="121" t="s">
        <v>54</v>
      </c>
      <c r="B58" s="123">
        <v>10.570850101451541</v>
      </c>
      <c r="C58" s="123">
        <v>11.553278343086339</v>
      </c>
      <c r="D58" s="123">
        <v>11.731259353778084</v>
      </c>
      <c r="E58" s="123">
        <v>13.085741254092662</v>
      </c>
      <c r="F58" s="123">
        <v>11.917899225355036</v>
      </c>
      <c r="G58" s="123">
        <v>11.95251938280499</v>
      </c>
      <c r="H58" s="123">
        <v>10.910360344055862</v>
      </c>
      <c r="I58" s="123">
        <v>10.476857885871835</v>
      </c>
      <c r="J58" s="123">
        <v>10.670500207049793</v>
      </c>
      <c r="K58" s="123">
        <v>8.5177448238729898</v>
      </c>
      <c r="L58" s="123">
        <v>7.7217504498375069</v>
      </c>
      <c r="M58" s="123">
        <v>7.7653257653973418</v>
      </c>
      <c r="N58" s="123">
        <v>7.5347883434885627</v>
      </c>
      <c r="O58" s="123">
        <v>7.5295857311314229</v>
      </c>
      <c r="P58" s="123">
        <v>7.7047631898074638</v>
      </c>
      <c r="Q58" s="123">
        <v>7.6315023507771196</v>
      </c>
      <c r="R58" s="123">
        <v>7.4026192940347562</v>
      </c>
      <c r="S58" s="123">
        <v>7.1865066880781061</v>
      </c>
      <c r="T58" s="123">
        <v>6.8779431817419097</v>
      </c>
      <c r="U58" s="123">
        <v>6.4768492737362529</v>
      </c>
      <c r="V58" s="123">
        <v>8.5222204314358194</v>
      </c>
      <c r="W58" s="123">
        <v>8.4825282290848634</v>
      </c>
      <c r="X58" s="123">
        <v>6.4825608960033874</v>
      </c>
      <c r="Y58" s="123">
        <v>5.9739144119699956</v>
      </c>
      <c r="DA58" s="130" t="s">
        <v>2801</v>
      </c>
    </row>
    <row r="59" spans="1:105" ht="12" customHeight="1" x14ac:dyDescent="0.25">
      <c r="A59" s="97" t="s">
        <v>50</v>
      </c>
      <c r="B59" s="99">
        <v>12.79125359854253</v>
      </c>
      <c r="C59" s="99">
        <v>13.265028326414381</v>
      </c>
      <c r="D59" s="99">
        <v>16.762474731948018</v>
      </c>
      <c r="E59" s="99">
        <v>13.006172306198511</v>
      </c>
      <c r="F59" s="99">
        <v>12.565837133883049</v>
      </c>
      <c r="G59" s="99">
        <v>14.637092113373317</v>
      </c>
      <c r="H59" s="99">
        <v>12.577058929802666</v>
      </c>
      <c r="I59" s="99">
        <v>11.893253930985171</v>
      </c>
      <c r="J59" s="99">
        <v>10.71522072820126</v>
      </c>
      <c r="K59" s="99">
        <v>10.417100822166844</v>
      </c>
      <c r="L59" s="99">
        <v>9.2501727862574263</v>
      </c>
      <c r="M59" s="99">
        <v>8.8111750082993971</v>
      </c>
      <c r="N59" s="99">
        <v>8.6692942953979273</v>
      </c>
      <c r="O59" s="99">
        <v>8.6337669670672792</v>
      </c>
      <c r="P59" s="99">
        <v>8.8576889514701271</v>
      </c>
      <c r="Q59" s="99">
        <v>8.7665663394789917</v>
      </c>
      <c r="R59" s="99">
        <v>8.6382004767658618</v>
      </c>
      <c r="S59" s="99">
        <v>8.4557830392813216</v>
      </c>
      <c r="T59" s="99">
        <v>8.1559527884798388</v>
      </c>
      <c r="U59" s="99">
        <v>7.8364616475537519</v>
      </c>
      <c r="V59" s="99">
        <v>10.642009888787596</v>
      </c>
      <c r="W59" s="99">
        <v>10.530423767702862</v>
      </c>
      <c r="X59" s="99">
        <v>8.1656416198724919</v>
      </c>
      <c r="Y59" s="99">
        <v>7.3829936038762209</v>
      </c>
      <c r="DA59" s="63" t="s">
        <v>2802</v>
      </c>
    </row>
    <row r="60" spans="1:105" ht="12" customHeight="1" x14ac:dyDescent="0.25">
      <c r="A60" s="109" t="s">
        <v>120</v>
      </c>
      <c r="B60" s="110">
        <v>8.9426949695782607</v>
      </c>
      <c r="C60" s="110">
        <v>10.331006887772235</v>
      </c>
      <c r="D60" s="110">
        <v>8.3078528414542578</v>
      </c>
      <c r="E60" s="110">
        <v>13.135886837414263</v>
      </c>
      <c r="F60" s="110">
        <v>11.538548770811245</v>
      </c>
      <c r="G60" s="110">
        <v>10.419760919163034</v>
      </c>
      <c r="H60" s="110">
        <v>10.010604293566782</v>
      </c>
      <c r="I60" s="110">
        <v>9.7249409840550722</v>
      </c>
      <c r="J60" s="110">
        <v>10.645859804720693</v>
      </c>
      <c r="K60" s="110">
        <v>7.2951593373310306</v>
      </c>
      <c r="L60" s="110">
        <v>6.672602247716676</v>
      </c>
      <c r="M60" s="110">
        <v>7.0096976380795963</v>
      </c>
      <c r="N60" s="110">
        <v>6.7158091212027129</v>
      </c>
      <c r="O60" s="110">
        <v>6.7383946710025855</v>
      </c>
      <c r="P60" s="110">
        <v>6.8975676401070318</v>
      </c>
      <c r="Q60" s="110">
        <v>6.8816883264799902</v>
      </c>
      <c r="R60" s="110">
        <v>6.6679549169281458</v>
      </c>
      <c r="S60" s="110">
        <v>6.5030429720340823</v>
      </c>
      <c r="T60" s="110">
        <v>6.2447519257034001</v>
      </c>
      <c r="U60" s="110">
        <v>5.8479744664615039</v>
      </c>
      <c r="V60" s="110">
        <v>7.5633269794606059</v>
      </c>
      <c r="W60" s="110">
        <v>7.6017203256162444</v>
      </c>
      <c r="X60" s="110">
        <v>5.822380019376018</v>
      </c>
      <c r="Y60" s="110">
        <v>5.4741434890879281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245.31590003954616</v>
      </c>
      <c r="C62" s="118">
        <f t="shared" si="21"/>
        <v>248.68007182436673</v>
      </c>
      <c r="D62" s="118">
        <f t="shared" si="21"/>
        <v>239.10434473916402</v>
      </c>
      <c r="E62" s="118">
        <f t="shared" si="21"/>
        <v>268.39016324451694</v>
      </c>
      <c r="F62" s="118">
        <f t="shared" si="21"/>
        <v>275.02117001745103</v>
      </c>
      <c r="G62" s="118">
        <f t="shared" si="21"/>
        <v>266.84406247785432</v>
      </c>
      <c r="H62" s="118">
        <f t="shared" si="21"/>
        <v>245.53798602292736</v>
      </c>
      <c r="I62" s="118">
        <f t="shared" si="21"/>
        <v>218.5760544853039</v>
      </c>
      <c r="J62" s="118">
        <f t="shared" si="21"/>
        <v>241.51053147661816</v>
      </c>
      <c r="K62" s="118">
        <f t="shared" si="21"/>
        <v>230.59563974748286</v>
      </c>
      <c r="L62" s="118">
        <f t="shared" si="21"/>
        <v>228.54604608671548</v>
      </c>
      <c r="M62" s="118">
        <f t="shared" si="21"/>
        <v>214.71936222109505</v>
      </c>
      <c r="N62" s="118">
        <f t="shared" si="21"/>
        <v>214.39641753582023</v>
      </c>
      <c r="O62" s="118">
        <f t="shared" si="21"/>
        <v>208.7397465022193</v>
      </c>
      <c r="P62" s="118">
        <f t="shared" si="21"/>
        <v>162.66882829291228</v>
      </c>
      <c r="Q62" s="118">
        <f t="shared" si="21"/>
        <v>184.44980497661774</v>
      </c>
      <c r="R62" s="118">
        <f t="shared" ref="R62:V62" si="22">R63+R66+R68+R77</f>
        <v>191.39497840811862</v>
      </c>
      <c r="S62" s="118">
        <f t="shared" si="22"/>
        <v>186.7739499432372</v>
      </c>
      <c r="T62" s="118">
        <f t="shared" si="22"/>
        <v>168.16822505000795</v>
      </c>
      <c r="U62" s="118">
        <f t="shared" si="22"/>
        <v>158.72256579886908</v>
      </c>
      <c r="V62" s="118">
        <f t="shared" si="22"/>
        <v>157.19723604093565</v>
      </c>
      <c r="W62" s="118">
        <f t="shared" ref="W62:Y62" si="23">W63+W66+W68+W77</f>
        <v>169.04966937179472</v>
      </c>
      <c r="X62" s="118">
        <f t="shared" si="23"/>
        <v>152.26820830943728</v>
      </c>
      <c r="Y62" s="118">
        <f t="shared" si="23"/>
        <v>135.07403623310364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195.28320756667796</v>
      </c>
      <c r="C63" s="123">
        <f t="shared" si="24"/>
        <v>201.82307487765559</v>
      </c>
      <c r="D63" s="123">
        <f t="shared" si="24"/>
        <v>189.87984197293989</v>
      </c>
      <c r="E63" s="123">
        <f t="shared" si="24"/>
        <v>212.66698211515978</v>
      </c>
      <c r="F63" s="123">
        <f t="shared" si="24"/>
        <v>216.97020703807993</v>
      </c>
      <c r="G63" s="123">
        <f t="shared" si="24"/>
        <v>216.03323425084989</v>
      </c>
      <c r="H63" s="123">
        <f t="shared" si="24"/>
        <v>192.64597781884765</v>
      </c>
      <c r="I63" s="123">
        <f t="shared" si="24"/>
        <v>173.45442904229188</v>
      </c>
      <c r="J63" s="123">
        <f t="shared" si="24"/>
        <v>191.4463972977845</v>
      </c>
      <c r="K63" s="123">
        <f t="shared" si="24"/>
        <v>182.8638063191807</v>
      </c>
      <c r="L63" s="123">
        <f t="shared" si="24"/>
        <v>183.61823417904969</v>
      </c>
      <c r="M63" s="123">
        <f t="shared" si="24"/>
        <v>170.5189442425027</v>
      </c>
      <c r="N63" s="123">
        <f t="shared" si="24"/>
        <v>169.55739501535675</v>
      </c>
      <c r="O63" s="123">
        <f t="shared" si="24"/>
        <v>165.35619003181796</v>
      </c>
      <c r="P63" s="123">
        <f t="shared" si="24"/>
        <v>123.71776084861992</v>
      </c>
      <c r="Q63" s="123">
        <f t="shared" si="24"/>
        <v>143.97976472416181</v>
      </c>
      <c r="R63" s="123">
        <f t="shared" ref="R63:V63" si="25">SUM(R64:R65)</f>
        <v>151.50654629501881</v>
      </c>
      <c r="S63" s="123">
        <f t="shared" si="25"/>
        <v>147.02577436974912</v>
      </c>
      <c r="T63" s="123">
        <f t="shared" si="25"/>
        <v>130.81967387979233</v>
      </c>
      <c r="U63" s="123">
        <f t="shared" si="25"/>
        <v>123.02974352862398</v>
      </c>
      <c r="V63" s="123">
        <f t="shared" si="25"/>
        <v>120.66783476328766</v>
      </c>
      <c r="W63" s="123">
        <f t="shared" ref="W63:Y63" si="26">SUM(W64:W65)</f>
        <v>133.33016864111184</v>
      </c>
      <c r="X63" s="123">
        <f t="shared" si="26"/>
        <v>118.39786166799024</v>
      </c>
      <c r="Y63" s="123">
        <f t="shared" si="26"/>
        <v>105.70947226221429</v>
      </c>
      <c r="DA63" s="130" t="s">
        <v>2805</v>
      </c>
    </row>
    <row r="64" spans="1:105" ht="12" customHeight="1" x14ac:dyDescent="0.25">
      <c r="A64" s="97" t="s">
        <v>212</v>
      </c>
      <c r="B64" s="99">
        <v>192.86984224736756</v>
      </c>
      <c r="C64" s="99">
        <v>199.37154057509687</v>
      </c>
      <c r="D64" s="99">
        <v>187.56026616596313</v>
      </c>
      <c r="E64" s="99">
        <v>210.04809064380314</v>
      </c>
      <c r="F64" s="99">
        <v>214.28854482515322</v>
      </c>
      <c r="G64" s="99">
        <v>213.43988933520572</v>
      </c>
      <c r="H64" s="99">
        <v>190.3309748591991</v>
      </c>
      <c r="I64" s="99">
        <v>171.42009793321441</v>
      </c>
      <c r="J64" s="99">
        <v>189.16928665451709</v>
      </c>
      <c r="K64" s="99">
        <v>180.68009119421333</v>
      </c>
      <c r="L64" s="99">
        <v>181.42181808075114</v>
      </c>
      <c r="M64" s="99">
        <v>168.47730991193436</v>
      </c>
      <c r="N64" s="99">
        <v>167.52607157668626</v>
      </c>
      <c r="O64" s="99">
        <v>163.36626172715162</v>
      </c>
      <c r="P64" s="99">
        <v>122.23756208758591</v>
      </c>
      <c r="Q64" s="99">
        <v>142.2270565496506</v>
      </c>
      <c r="R64" s="99">
        <v>149.61902166296539</v>
      </c>
      <c r="S64" s="99">
        <v>145.14543781399234</v>
      </c>
      <c r="T64" s="99">
        <v>129.11277375459667</v>
      </c>
      <c r="U64" s="99">
        <v>121.39932617352136</v>
      </c>
      <c r="V64" s="99">
        <v>119.04708264224233</v>
      </c>
      <c r="W64" s="99">
        <v>131.50487539500858</v>
      </c>
      <c r="X64" s="99">
        <v>116.7584919446591</v>
      </c>
      <c r="Y64" s="99">
        <v>104.23106885146422</v>
      </c>
      <c r="DA64" s="63" t="s">
        <v>2806</v>
      </c>
    </row>
    <row r="65" spans="1:105" ht="12" customHeight="1" x14ac:dyDescent="0.25">
      <c r="A65" s="97" t="s">
        <v>53</v>
      </c>
      <c r="B65" s="99">
        <v>2.4133653193103948</v>
      </c>
      <c r="C65" s="99">
        <v>2.4515343025587186</v>
      </c>
      <c r="D65" s="99">
        <v>2.3195758069767662</v>
      </c>
      <c r="E65" s="99">
        <v>2.6188914713566507</v>
      </c>
      <c r="F65" s="99">
        <v>2.6816622129266969</v>
      </c>
      <c r="G65" s="99">
        <v>2.593344915644181</v>
      </c>
      <c r="H65" s="99">
        <v>2.3150029596485577</v>
      </c>
      <c r="I65" s="99">
        <v>2.0343311090774843</v>
      </c>
      <c r="J65" s="99">
        <v>2.277110643267398</v>
      </c>
      <c r="K65" s="99">
        <v>2.1837151249673732</v>
      </c>
      <c r="L65" s="99">
        <v>2.1964160982985468</v>
      </c>
      <c r="M65" s="99">
        <v>2.0416343305683307</v>
      </c>
      <c r="N65" s="99">
        <v>2.031323438670487</v>
      </c>
      <c r="O65" s="99">
        <v>1.9899283046663407</v>
      </c>
      <c r="P65" s="99">
        <v>1.4801987610340039</v>
      </c>
      <c r="Q65" s="99">
        <v>1.7527081745112263</v>
      </c>
      <c r="R65" s="99">
        <v>1.8875246320534012</v>
      </c>
      <c r="S65" s="99">
        <v>1.8803365557567828</v>
      </c>
      <c r="T65" s="99">
        <v>1.7069001251956708</v>
      </c>
      <c r="U65" s="99">
        <v>1.6304173551026178</v>
      </c>
      <c r="V65" s="99">
        <v>1.6207521210453242</v>
      </c>
      <c r="W65" s="99">
        <v>1.8252932461032545</v>
      </c>
      <c r="X65" s="99">
        <v>1.6393697233311402</v>
      </c>
      <c r="Y65" s="99">
        <v>1.4784034107500803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0.11341417525756113</v>
      </c>
      <c r="C66" s="123">
        <f t="shared" si="27"/>
        <v>0.13550417998815845</v>
      </c>
      <c r="D66" s="123">
        <f t="shared" si="27"/>
        <v>0.16999679970775727</v>
      </c>
      <c r="E66" s="123">
        <f t="shared" si="27"/>
        <v>0.41820771180829253</v>
      </c>
      <c r="F66" s="123">
        <f t="shared" si="27"/>
        <v>0.25956424469261025</v>
      </c>
      <c r="G66" s="123">
        <f t="shared" si="27"/>
        <v>0.33458566063909273</v>
      </c>
      <c r="H66" s="123">
        <f t="shared" si="27"/>
        <v>0.47875693284303761</v>
      </c>
      <c r="I66" s="123">
        <f t="shared" si="27"/>
        <v>0.48821309820353648</v>
      </c>
      <c r="J66" s="123">
        <f t="shared" si="27"/>
        <v>0.51450553166415036</v>
      </c>
      <c r="K66" s="123">
        <f t="shared" si="27"/>
        <v>0.54286612377059362</v>
      </c>
      <c r="L66" s="123">
        <f t="shared" si="27"/>
        <v>0.65774369039518465</v>
      </c>
      <c r="M66" s="123">
        <f t="shared" si="27"/>
        <v>0.69355013496045692</v>
      </c>
      <c r="N66" s="123">
        <f t="shared" si="27"/>
        <v>1.2094923860233524</v>
      </c>
      <c r="O66" s="123">
        <f t="shared" si="27"/>
        <v>1.1882962904322292</v>
      </c>
      <c r="P66" s="123">
        <f t="shared" si="27"/>
        <v>0.44489302550295917</v>
      </c>
      <c r="Q66" s="123">
        <f t="shared" si="27"/>
        <v>1.3086245903742604</v>
      </c>
      <c r="R66" s="123">
        <f t="shared" si="27"/>
        <v>0.81483047351717164</v>
      </c>
      <c r="S66" s="123">
        <f t="shared" si="27"/>
        <v>1.4461264359670984</v>
      </c>
      <c r="T66" s="123">
        <f t="shared" si="27"/>
        <v>1.1430878989236881</v>
      </c>
      <c r="U66" s="123">
        <f t="shared" si="27"/>
        <v>1.5864938729718052</v>
      </c>
      <c r="V66" s="123">
        <f t="shared" si="27"/>
        <v>0.80024972191767507</v>
      </c>
      <c r="W66" s="123">
        <f t="shared" si="27"/>
        <v>1.366850167096141</v>
      </c>
      <c r="X66" s="123">
        <f t="shared" si="27"/>
        <v>1.6574368709917178</v>
      </c>
      <c r="Y66" s="123">
        <f t="shared" si="27"/>
        <v>1.1282941312319328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0.11341417525756113</v>
      </c>
      <c r="C67" s="99">
        <f>RES_hhdet_fech!C67/RES_summary!C$19</f>
        <v>0.13550417998815845</v>
      </c>
      <c r="D67" s="99">
        <f>RES_hhdet_fech!D67/RES_summary!D$19</f>
        <v>0.16999679970775727</v>
      </c>
      <c r="E67" s="99">
        <f>RES_hhdet_fech!E67/RES_summary!E$19</f>
        <v>0.41820771180829253</v>
      </c>
      <c r="F67" s="99">
        <f>RES_hhdet_fech!F67/RES_summary!F$19</f>
        <v>0.25956424469261025</v>
      </c>
      <c r="G67" s="99">
        <f>RES_hhdet_fech!G67/RES_summary!G$19</f>
        <v>0.33458566063909273</v>
      </c>
      <c r="H67" s="99">
        <f>RES_hhdet_fech!H67/RES_summary!H$19</f>
        <v>0.47875693284303761</v>
      </c>
      <c r="I67" s="99">
        <f>RES_hhdet_fech!I67/RES_summary!I$19</f>
        <v>0.48821309820353648</v>
      </c>
      <c r="J67" s="99">
        <f>RES_hhdet_fech!J67/RES_summary!J$19</f>
        <v>0.51450553166415036</v>
      </c>
      <c r="K67" s="99">
        <f>RES_hhdet_fech!K67/RES_summary!K$19</f>
        <v>0.54286612377059362</v>
      </c>
      <c r="L67" s="99">
        <f>RES_hhdet_fech!L67/RES_summary!L$19</f>
        <v>0.65774369039518465</v>
      </c>
      <c r="M67" s="99">
        <f>RES_hhdet_fech!M67/RES_summary!M$19</f>
        <v>0.69355013496045692</v>
      </c>
      <c r="N67" s="99">
        <f>RES_hhdet_fech!N67/RES_summary!N$19</f>
        <v>1.2094923860233524</v>
      </c>
      <c r="O67" s="99">
        <f>RES_hhdet_fech!O67/RES_summary!O$19</f>
        <v>1.1882962904322292</v>
      </c>
      <c r="P67" s="99">
        <f>RES_hhdet_fech!P67/RES_summary!P$19</f>
        <v>0.44489302550295917</v>
      </c>
      <c r="Q67" s="99">
        <f>RES_hhdet_fech!Q67/RES_summary!Q$19</f>
        <v>1.3086245903742604</v>
      </c>
      <c r="R67" s="99">
        <f>RES_hhdet_fech!R67/RES_summary!R$19</f>
        <v>0.81483047351717164</v>
      </c>
      <c r="S67" s="99">
        <f>RES_hhdet_fech!S67/RES_summary!S$19</f>
        <v>1.4461264359670984</v>
      </c>
      <c r="T67" s="99">
        <f>RES_hhdet_fech!T67/RES_summary!T$19</f>
        <v>1.1430878989236881</v>
      </c>
      <c r="U67" s="99">
        <f>RES_hhdet_fech!U67/RES_summary!U$19</f>
        <v>1.5864938729718052</v>
      </c>
      <c r="V67" s="99">
        <f>RES_hhdet_fech!V67/RES_summary!V$19</f>
        <v>0.80024972191767507</v>
      </c>
      <c r="W67" s="99">
        <f>RES_hhdet_fech!W67/RES_summary!W$19</f>
        <v>1.366850167096141</v>
      </c>
      <c r="X67" s="99">
        <f>RES_hhdet_fech!X67/RES_summary!X$19</f>
        <v>1.6574368709917178</v>
      </c>
      <c r="Y67" s="99">
        <f>RES_hhdet_fech!Y67/RES_summary!Y$19</f>
        <v>1.1282941312319328</v>
      </c>
      <c r="DA67" s="63" t="s">
        <v>2809</v>
      </c>
    </row>
    <row r="68" spans="1:105" ht="12" customHeight="1" x14ac:dyDescent="0.25">
      <c r="A68" s="121" t="s">
        <v>55</v>
      </c>
      <c r="B68" s="123">
        <v>37.978503456563814</v>
      </c>
      <c r="C68" s="123">
        <v>34.06331659915466</v>
      </c>
      <c r="D68" s="123">
        <v>36.588473411814675</v>
      </c>
      <c r="E68" s="123">
        <v>40.223976973517054</v>
      </c>
      <c r="F68" s="123">
        <v>43.319555805258851</v>
      </c>
      <c r="G68" s="123">
        <v>36.959016907054064</v>
      </c>
      <c r="H68" s="123">
        <v>39.841860414506243</v>
      </c>
      <c r="I68" s="123">
        <v>33.378605934021884</v>
      </c>
      <c r="J68" s="123">
        <v>37.230727291802957</v>
      </c>
      <c r="K68" s="123">
        <v>37.443311109109302</v>
      </c>
      <c r="L68" s="123">
        <v>35.525162674596849</v>
      </c>
      <c r="M68" s="123">
        <v>34.786974791708971</v>
      </c>
      <c r="N68" s="123">
        <v>34.725640175441768</v>
      </c>
      <c r="O68" s="123">
        <v>33.484076156154764</v>
      </c>
      <c r="P68" s="123">
        <v>30.206521775622519</v>
      </c>
      <c r="Q68" s="123">
        <v>30.452866379973297</v>
      </c>
      <c r="R68" s="123">
        <v>30.434336892738028</v>
      </c>
      <c r="S68" s="123">
        <v>30.167391299755433</v>
      </c>
      <c r="T68" s="123">
        <v>28.482737494158037</v>
      </c>
      <c r="U68" s="123">
        <v>26.72164997972509</v>
      </c>
      <c r="V68" s="123">
        <v>25.793652799902173</v>
      </c>
      <c r="W68" s="123">
        <v>25.063851452785251</v>
      </c>
      <c r="X68" s="123">
        <v>24.678934716663584</v>
      </c>
      <c r="Y68" s="123">
        <v>21.423352463249788</v>
      </c>
      <c r="DA68" s="130" t="s">
        <v>2810</v>
      </c>
    </row>
    <row r="69" spans="1:105" ht="12" customHeight="1" x14ac:dyDescent="0.25">
      <c r="A69" s="97" t="s">
        <v>134</v>
      </c>
      <c r="B69" s="99">
        <v>38.324476443659456</v>
      </c>
      <c r="C69" s="99">
        <v>34.31004630162267</v>
      </c>
      <c r="D69" s="99">
        <v>36.86827474934217</v>
      </c>
      <c r="E69" s="99">
        <v>40.510938430572914</v>
      </c>
      <c r="F69" s="99">
        <v>43.683120336587109</v>
      </c>
      <c r="G69" s="99">
        <v>37.203514427022199</v>
      </c>
      <c r="H69" s="99">
        <v>40.124262530977674</v>
      </c>
      <c r="I69" s="99">
        <v>33.518751164389357</v>
      </c>
      <c r="J69" s="99">
        <v>37.438625414245543</v>
      </c>
      <c r="K69" s="99">
        <v>37.689824963148183</v>
      </c>
      <c r="L69" s="99">
        <v>35.758730309703701</v>
      </c>
      <c r="M69" s="99">
        <v>34.985235132136296</v>
      </c>
      <c r="N69" s="99">
        <v>34.979342221113562</v>
      </c>
      <c r="O69" s="99">
        <v>33.709245718126894</v>
      </c>
      <c r="P69" s="99">
        <v>30.31343861883267</v>
      </c>
      <c r="Q69" s="99">
        <v>30.601456471588591</v>
      </c>
      <c r="R69" s="99">
        <v>30.641435259499936</v>
      </c>
      <c r="S69" s="99">
        <v>30.384403866865757</v>
      </c>
      <c r="T69" s="99">
        <v>28.629014281937682</v>
      </c>
      <c r="U69" s="99">
        <v>26.829820074392778</v>
      </c>
      <c r="V69" s="99">
        <v>25.847686497934895</v>
      </c>
      <c r="W69" s="99">
        <v>25.117309751872611</v>
      </c>
      <c r="X69" s="99">
        <v>24.745598722880626</v>
      </c>
      <c r="Y69" s="99">
        <v>21.403422700158984</v>
      </c>
      <c r="DA69" s="63" t="s">
        <v>2811</v>
      </c>
    </row>
    <row r="70" spans="1:105" ht="12" customHeight="1" x14ac:dyDescent="0.25">
      <c r="A70" s="97" t="s">
        <v>133</v>
      </c>
      <c r="B70" s="99">
        <v>26.796864023989357</v>
      </c>
      <c r="C70" s="99">
        <v>24.015109041395164</v>
      </c>
      <c r="D70" s="99">
        <v>26.688666246374982</v>
      </c>
      <c r="E70" s="99">
        <v>31.080509044863451</v>
      </c>
      <c r="F70" s="99">
        <v>34.073658034186401</v>
      </c>
      <c r="G70" s="99">
        <v>28.240025530847717</v>
      </c>
      <c r="H70" s="99">
        <v>30.770035411904747</v>
      </c>
      <c r="I70" s="99">
        <v>24.846220813165505</v>
      </c>
      <c r="J70" s="99">
        <v>28.001976328507194</v>
      </c>
      <c r="K70" s="99">
        <v>28.036646048668835</v>
      </c>
      <c r="L70" s="99">
        <v>26.642528108754991</v>
      </c>
      <c r="M70" s="99">
        <v>26.40949600509456</v>
      </c>
      <c r="N70" s="99">
        <v>26.477061735693091</v>
      </c>
      <c r="O70" s="99">
        <v>25.764915548162154</v>
      </c>
      <c r="P70" s="99">
        <v>23.508441018627522</v>
      </c>
      <c r="Q70" s="99">
        <v>24.060650874421039</v>
      </c>
      <c r="R70" s="99">
        <v>24.383585774719624</v>
      </c>
      <c r="S70" s="99">
        <v>24.607745502159908</v>
      </c>
      <c r="T70" s="99">
        <v>23.621717866167945</v>
      </c>
      <c r="U70" s="99">
        <v>22.296874788132833</v>
      </c>
      <c r="V70" s="99">
        <v>22.219430505269663</v>
      </c>
      <c r="W70" s="99">
        <v>22.2914191918189</v>
      </c>
      <c r="X70" s="99">
        <v>22.578312100811605</v>
      </c>
      <c r="Y70" s="99">
        <v>20.11081251332368</v>
      </c>
      <c r="DA70" s="63" t="s">
        <v>2812</v>
      </c>
    </row>
    <row r="71" spans="1:105" ht="12" customHeight="1" x14ac:dyDescent="0.25">
      <c r="A71" s="100" t="s">
        <v>212</v>
      </c>
      <c r="B71" s="102">
        <v>12.932968120627759</v>
      </c>
      <c r="C71" s="102">
        <v>11.318670254392496</v>
      </c>
      <c r="D71" s="102">
        <v>13.651702013844174</v>
      </c>
      <c r="E71" s="102">
        <v>18.584962441251115</v>
      </c>
      <c r="F71" s="102">
        <v>21.01604945873417</v>
      </c>
      <c r="G71" s="102">
        <v>15.682747319957672</v>
      </c>
      <c r="H71" s="102">
        <v>17.354282411385135</v>
      </c>
      <c r="I71" s="102">
        <v>11.995213565250705</v>
      </c>
      <c r="J71" s="102">
        <v>13.553687974949826</v>
      </c>
      <c r="K71" s="102">
        <v>13.007607553782901</v>
      </c>
      <c r="L71" s="102">
        <v>11.897597536865153</v>
      </c>
      <c r="M71" s="102">
        <v>12.000012593606419</v>
      </c>
      <c r="N71" s="102">
        <v>11.673057833961144</v>
      </c>
      <c r="O71" s="102">
        <v>11.304255926071789</v>
      </c>
      <c r="P71" s="102">
        <v>10.798263357245018</v>
      </c>
      <c r="Q71" s="102">
        <v>10.917430452752829</v>
      </c>
      <c r="R71" s="102">
        <v>10.849742935579117</v>
      </c>
      <c r="S71" s="102">
        <v>10.859803471174384</v>
      </c>
      <c r="T71" s="102">
        <v>10.453237458672255</v>
      </c>
      <c r="U71" s="102">
        <v>9.2568187329087372</v>
      </c>
      <c r="V71" s="102">
        <v>10.429377523445474</v>
      </c>
      <c r="W71" s="102">
        <v>11.91806151492821</v>
      </c>
      <c r="X71" s="102">
        <v>13.315581537123522</v>
      </c>
      <c r="Y71" s="102">
        <v>13.292823899708711</v>
      </c>
      <c r="DA71" s="131" t="s">
        <v>2813</v>
      </c>
    </row>
    <row r="72" spans="1:105" ht="12" customHeight="1" x14ac:dyDescent="0.25">
      <c r="A72" s="103" t="s">
        <v>52</v>
      </c>
      <c r="B72" s="105">
        <v>13.8638959033616</v>
      </c>
      <c r="C72" s="105">
        <v>12.69643878700267</v>
      </c>
      <c r="D72" s="105">
        <v>13.036964232530806</v>
      </c>
      <c r="E72" s="105">
        <v>12.495546603612336</v>
      </c>
      <c r="F72" s="105">
        <v>13.057608575452232</v>
      </c>
      <c r="G72" s="105">
        <v>12.557278210890047</v>
      </c>
      <c r="H72" s="105">
        <v>13.415753000519612</v>
      </c>
      <c r="I72" s="105">
        <v>12.851007247914794</v>
      </c>
      <c r="J72" s="105">
        <v>14.448288353557373</v>
      </c>
      <c r="K72" s="105">
        <v>15.029038494885933</v>
      </c>
      <c r="L72" s="105">
        <v>14.744930571889844</v>
      </c>
      <c r="M72" s="105">
        <v>14.409483411488145</v>
      </c>
      <c r="N72" s="105">
        <v>14.804003901731942</v>
      </c>
      <c r="O72" s="105">
        <v>14.460659622090366</v>
      </c>
      <c r="P72" s="105">
        <v>12.710177661382502</v>
      </c>
      <c r="Q72" s="105">
        <v>13.143220421668214</v>
      </c>
      <c r="R72" s="105">
        <v>13.533842839140506</v>
      </c>
      <c r="S72" s="105">
        <v>13.747942030985522</v>
      </c>
      <c r="T72" s="105">
        <v>13.168480407495693</v>
      </c>
      <c r="U72" s="105">
        <v>13.040056055224097</v>
      </c>
      <c r="V72" s="105">
        <v>11.790052981824195</v>
      </c>
      <c r="W72" s="105">
        <v>10.373357676890688</v>
      </c>
      <c r="X72" s="105">
        <v>9.2627305636880841</v>
      </c>
      <c r="Y72" s="105">
        <v>6.8179886136149683</v>
      </c>
      <c r="DA72" s="132" t="s">
        <v>2814</v>
      </c>
    </row>
    <row r="73" spans="1:105" ht="12" customHeight="1" x14ac:dyDescent="0.25">
      <c r="A73" s="106" t="s">
        <v>122</v>
      </c>
      <c r="B73" s="102">
        <v>30.905286408789916</v>
      </c>
      <c r="C73" s="102">
        <v>29.520439193525615</v>
      </c>
      <c r="D73" s="102">
        <v>31.005173589590235</v>
      </c>
      <c r="E73" s="102">
        <v>34.276609017755064</v>
      </c>
      <c r="F73" s="102">
        <v>35.193606507193245</v>
      </c>
      <c r="G73" s="102">
        <v>32.170308405207813</v>
      </c>
      <c r="H73" s="102">
        <v>34.01231987442376</v>
      </c>
      <c r="I73" s="102">
        <v>31.55737458641466</v>
      </c>
      <c r="J73" s="102">
        <v>33.611823399129086</v>
      </c>
      <c r="K73" s="102">
        <v>33.167325836049663</v>
      </c>
      <c r="L73" s="102">
        <v>31.579962095454178</v>
      </c>
      <c r="M73" s="102">
        <v>32.005091180677212</v>
      </c>
      <c r="N73" s="102">
        <v>30.623580149990826</v>
      </c>
      <c r="O73" s="102">
        <v>30.274621859947747</v>
      </c>
      <c r="P73" s="102">
        <v>30.114007058527591</v>
      </c>
      <c r="Q73" s="102">
        <v>29.351038578365397</v>
      </c>
      <c r="R73" s="102">
        <v>28.302604954995061</v>
      </c>
      <c r="S73" s="102">
        <v>27.904280777227889</v>
      </c>
      <c r="T73" s="102">
        <v>27.282075388220662</v>
      </c>
      <c r="U73" s="102">
        <v>25.827441920699833</v>
      </c>
      <c r="V73" s="102">
        <v>25.659794537345082</v>
      </c>
      <c r="W73" s="102">
        <v>24.608869220123569</v>
      </c>
      <c r="X73" s="102">
        <v>23.40554373889163</v>
      </c>
      <c r="Y73" s="102">
        <v>22.809421141520861</v>
      </c>
      <c r="DA73" s="131" t="s">
        <v>2815</v>
      </c>
    </row>
    <row r="74" spans="1:105" ht="12" customHeight="1" x14ac:dyDescent="0.25">
      <c r="A74" s="107" t="s">
        <v>121</v>
      </c>
      <c r="B74" s="105">
        <v>23.939327216137066</v>
      </c>
      <c r="C74" s="105">
        <v>22.843481493835753</v>
      </c>
      <c r="D74" s="105">
        <v>24.509071435888103</v>
      </c>
      <c r="E74" s="105">
        <v>28.181842146627101</v>
      </c>
      <c r="F74" s="105">
        <v>29.290173639123186</v>
      </c>
      <c r="G74" s="105">
        <v>26.202399598784019</v>
      </c>
      <c r="H74" s="105">
        <v>27.892708292771513</v>
      </c>
      <c r="I74" s="105">
        <v>25.14779444175208</v>
      </c>
      <c r="J74" s="105">
        <v>26.866605002563173</v>
      </c>
      <c r="K74" s="105">
        <v>26.37877118953039</v>
      </c>
      <c r="L74" s="105">
        <v>25.037872982527674</v>
      </c>
      <c r="M74" s="105">
        <v>25.533365458338935</v>
      </c>
      <c r="N74" s="105">
        <v>24.410754488498394</v>
      </c>
      <c r="O74" s="105">
        <v>24.230289710836661</v>
      </c>
      <c r="P74" s="105">
        <v>24.422552998800271</v>
      </c>
      <c r="Q74" s="105">
        <v>24.021419248223644</v>
      </c>
      <c r="R74" s="105">
        <v>23.34295591423253</v>
      </c>
      <c r="S74" s="105">
        <v>23.1798993931918</v>
      </c>
      <c r="T74" s="105">
        <v>22.814710354195206</v>
      </c>
      <c r="U74" s="105">
        <v>21.517123952487129</v>
      </c>
      <c r="V74" s="105">
        <v>21.811356418620793</v>
      </c>
      <c r="W74" s="105">
        <v>21.353539335638317</v>
      </c>
      <c r="X74" s="105">
        <v>20.912802363690723</v>
      </c>
      <c r="Y74" s="105">
        <v>21.030570560689419</v>
      </c>
      <c r="DA74" s="132" t="s">
        <v>2816</v>
      </c>
    </row>
    <row r="75" spans="1:105" ht="12" customHeight="1" x14ac:dyDescent="0.25">
      <c r="A75" s="108" t="s">
        <v>53</v>
      </c>
      <c r="B75" s="99">
        <v>10.414296324617068</v>
      </c>
      <c r="C75" s="99">
        <v>9.6965368902089697</v>
      </c>
      <c r="D75" s="99">
        <v>11.459685008254846</v>
      </c>
      <c r="E75" s="99">
        <v>15.727946450363033</v>
      </c>
      <c r="F75" s="99">
        <v>16.998807174028286</v>
      </c>
      <c r="G75" s="99">
        <v>13.577470290381756</v>
      </c>
      <c r="H75" s="99">
        <v>14.730751180286255</v>
      </c>
      <c r="I75" s="99">
        <v>11.255067789018627</v>
      </c>
      <c r="J75" s="99">
        <v>12.169844300369213</v>
      </c>
      <c r="K75" s="99">
        <v>11.574520086592665</v>
      </c>
      <c r="L75" s="99">
        <v>10.620926476970052</v>
      </c>
      <c r="M75" s="99">
        <v>11.120097920187016</v>
      </c>
      <c r="N75" s="99">
        <v>10.377521901874685</v>
      </c>
      <c r="O75" s="99">
        <v>10.277877673398065</v>
      </c>
      <c r="P75" s="99">
        <v>10.851008076579454</v>
      </c>
      <c r="Q75" s="99">
        <v>10.484568800144562</v>
      </c>
      <c r="R75" s="99">
        <v>10.020675768747834</v>
      </c>
      <c r="S75" s="99">
        <v>9.9232384464977841</v>
      </c>
      <c r="T75" s="99">
        <v>9.8556509670728385</v>
      </c>
      <c r="U75" s="99">
        <v>8.7298245639482008</v>
      </c>
      <c r="V75" s="99">
        <v>10.014643317024927</v>
      </c>
      <c r="W75" s="99">
        <v>11.2322268872806</v>
      </c>
      <c r="X75" s="99">
        <v>12.162958472461026</v>
      </c>
      <c r="Y75" s="99">
        <v>13.717315348226618</v>
      </c>
      <c r="DA75" s="63" t="s">
        <v>2817</v>
      </c>
    </row>
    <row r="76" spans="1:105" ht="12" customHeight="1" x14ac:dyDescent="0.25">
      <c r="A76" s="108" t="s">
        <v>52</v>
      </c>
      <c r="B76" s="99">
        <v>13.525030891519995</v>
      </c>
      <c r="C76" s="99">
        <v>13.146944603626784</v>
      </c>
      <c r="D76" s="99">
        <v>13.049386427633252</v>
      </c>
      <c r="E76" s="99">
        <v>12.453895696264073</v>
      </c>
      <c r="F76" s="99">
        <v>12.291366465094903</v>
      </c>
      <c r="G76" s="99">
        <v>12.62492930840226</v>
      </c>
      <c r="H76" s="99">
        <v>13.161957112485256</v>
      </c>
      <c r="I76" s="99">
        <v>13.892726652733453</v>
      </c>
      <c r="J76" s="99">
        <v>14.696760702193959</v>
      </c>
      <c r="K76" s="99">
        <v>14.80425110293773</v>
      </c>
      <c r="L76" s="99">
        <v>14.416946505557616</v>
      </c>
      <c r="M76" s="99">
        <v>14.413267538151921</v>
      </c>
      <c r="N76" s="99">
        <v>14.033232586623713</v>
      </c>
      <c r="O76" s="99">
        <v>13.952412037438599</v>
      </c>
      <c r="P76" s="99">
        <v>13.571544922220815</v>
      </c>
      <c r="Q76" s="99">
        <v>13.536850448079091</v>
      </c>
      <c r="R76" s="99">
        <v>13.322280145484694</v>
      </c>
      <c r="S76" s="99">
        <v>13.256660946694016</v>
      </c>
      <c r="T76" s="99">
        <v>12.959059387122366</v>
      </c>
      <c r="U76" s="99">
        <v>12.78729938853893</v>
      </c>
      <c r="V76" s="99">
        <v>11.796713101595865</v>
      </c>
      <c r="W76" s="99">
        <v>10.121312448357713</v>
      </c>
      <c r="X76" s="99">
        <v>8.7498438912296983</v>
      </c>
      <c r="Y76" s="99">
        <v>7.3132552124628045</v>
      </c>
      <c r="DA76" s="63" t="s">
        <v>2818</v>
      </c>
    </row>
    <row r="77" spans="1:105" ht="12" customHeight="1" x14ac:dyDescent="0.25">
      <c r="A77" s="121" t="s">
        <v>54</v>
      </c>
      <c r="B77" s="123">
        <v>11.940774841046817</v>
      </c>
      <c r="C77" s="123">
        <v>12.658176167568328</v>
      </c>
      <c r="D77" s="123">
        <v>12.466032554701725</v>
      </c>
      <c r="E77" s="123">
        <v>15.080996444031809</v>
      </c>
      <c r="F77" s="123">
        <v>14.47184292941969</v>
      </c>
      <c r="G77" s="123">
        <v>13.517225659311283</v>
      </c>
      <c r="H77" s="123">
        <v>12.571390856730433</v>
      </c>
      <c r="I77" s="123">
        <v>11.254806410786594</v>
      </c>
      <c r="J77" s="123">
        <v>12.318901355366535</v>
      </c>
      <c r="K77" s="123">
        <v>9.7456561954222884</v>
      </c>
      <c r="L77" s="123">
        <v>8.7449055426737381</v>
      </c>
      <c r="M77" s="123">
        <v>8.7198930519229183</v>
      </c>
      <c r="N77" s="123">
        <v>8.903889958998338</v>
      </c>
      <c r="O77" s="123">
        <v>8.7111840238143401</v>
      </c>
      <c r="P77" s="123">
        <v>8.2996526431668887</v>
      </c>
      <c r="Q77" s="123">
        <v>8.7085492821083701</v>
      </c>
      <c r="R77" s="123">
        <v>8.6392647468446047</v>
      </c>
      <c r="S77" s="123">
        <v>8.1346578377655465</v>
      </c>
      <c r="T77" s="123">
        <v>7.7227257771338849</v>
      </c>
      <c r="U77" s="123">
        <v>7.3846784175481917</v>
      </c>
      <c r="V77" s="123">
        <v>9.9354987558281476</v>
      </c>
      <c r="W77" s="123">
        <v>9.2887991108014809</v>
      </c>
      <c r="X77" s="123">
        <v>7.5339750537917487</v>
      </c>
      <c r="Y77" s="123">
        <v>6.8129173764076176</v>
      </c>
      <c r="DA77" s="130" t="s">
        <v>2819</v>
      </c>
    </row>
    <row r="78" spans="1:105" ht="12" customHeight="1" x14ac:dyDescent="0.25">
      <c r="A78" s="97" t="s">
        <v>189</v>
      </c>
      <c r="B78" s="99">
        <v>12.066992392875003</v>
      </c>
      <c r="C78" s="99">
        <v>12.755384806790966</v>
      </c>
      <c r="D78" s="99">
        <v>12.635938302626757</v>
      </c>
      <c r="E78" s="99">
        <v>15.160116467626567</v>
      </c>
      <c r="F78" s="99">
        <v>14.590229227437467</v>
      </c>
      <c r="G78" s="99">
        <v>13.641896211303703</v>
      </c>
      <c r="H78" s="99">
        <v>12.673613037899758</v>
      </c>
      <c r="I78" s="99">
        <v>11.315675481341851</v>
      </c>
      <c r="J78" s="99">
        <v>12.384790293945446</v>
      </c>
      <c r="K78" s="99">
        <v>9.8416434596862636</v>
      </c>
      <c r="L78" s="99">
        <v>8.8249640924076935</v>
      </c>
      <c r="M78" s="99">
        <v>8.785768366372551</v>
      </c>
      <c r="N78" s="99">
        <v>8.9822272837073864</v>
      </c>
      <c r="O78" s="99">
        <v>8.7740593601836441</v>
      </c>
      <c r="P78" s="99">
        <v>8.3468279767307791</v>
      </c>
      <c r="Q78" s="99">
        <v>8.8188127846465374</v>
      </c>
      <c r="R78" s="99">
        <v>8.8915378531682467</v>
      </c>
      <c r="S78" s="99">
        <v>8.4921963234295603</v>
      </c>
      <c r="T78" s="99">
        <v>8.1301013970904972</v>
      </c>
      <c r="U78" s="99">
        <v>7.8594324863237324</v>
      </c>
      <c r="V78" s="99">
        <v>10.729686438308532</v>
      </c>
      <c r="W78" s="99">
        <v>9.9369458191789839</v>
      </c>
      <c r="X78" s="99">
        <v>8.2399423051597509</v>
      </c>
      <c r="Y78" s="99">
        <v>7.2850094387299489</v>
      </c>
      <c r="DA78" s="63" t="s">
        <v>2820</v>
      </c>
    </row>
    <row r="79" spans="1:105" ht="12" customHeight="1" x14ac:dyDescent="0.25">
      <c r="A79" s="109" t="s">
        <v>120</v>
      </c>
      <c r="B79" s="110">
        <v>8.9426949695782625</v>
      </c>
      <c r="C79" s="110">
        <v>10.328704813739815</v>
      </c>
      <c r="D79" s="110">
        <v>8.2965377246146552</v>
      </c>
      <c r="E79" s="110">
        <v>13.11532890807378</v>
      </c>
      <c r="F79" s="110">
        <v>11.518787361378848</v>
      </c>
      <c r="G79" s="110">
        <v>10.401093538944336</v>
      </c>
      <c r="H79" s="110">
        <v>10.001701674339728</v>
      </c>
      <c r="I79" s="110">
        <v>9.7166417428247787</v>
      </c>
      <c r="J79" s="110">
        <v>10.634739317886055</v>
      </c>
      <c r="K79" s="110">
        <v>7.285376568454188</v>
      </c>
      <c r="L79" s="110">
        <v>6.6654044863020241</v>
      </c>
      <c r="M79" s="110">
        <v>7.0028242047683005</v>
      </c>
      <c r="N79" s="110">
        <v>6.7156579624943626</v>
      </c>
      <c r="O79" s="110">
        <v>6.7465564762268357</v>
      </c>
      <c r="P79" s="110">
        <v>6.8834388581221049</v>
      </c>
      <c r="Q79" s="110">
        <v>6.7822942626110212</v>
      </c>
      <c r="R79" s="110">
        <v>6.5186765410372987</v>
      </c>
      <c r="S79" s="110">
        <v>6.3661026165479528</v>
      </c>
      <c r="T79" s="110">
        <v>6.1783909777307038</v>
      </c>
      <c r="U79" s="110">
        <v>5.8388232035183298</v>
      </c>
      <c r="V79" s="110">
        <v>7.5830577157377386</v>
      </c>
      <c r="W79" s="110">
        <v>7.6244436047272242</v>
      </c>
      <c r="X79" s="110">
        <v>5.8422445431808097</v>
      </c>
      <c r="Y79" s="110">
        <v>5.490093069261949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275.81545185656887</v>
      </c>
      <c r="C81" s="118">
        <f t="shared" si="28"/>
        <v>321.55398845781212</v>
      </c>
      <c r="D81" s="118">
        <f t="shared" si="28"/>
        <v>254.87102632312755</v>
      </c>
      <c r="E81" s="118">
        <f t="shared" si="28"/>
        <v>274.32217333477797</v>
      </c>
      <c r="F81" s="118">
        <f t="shared" si="28"/>
        <v>261.18578448818437</v>
      </c>
      <c r="G81" s="118">
        <f t="shared" si="28"/>
        <v>287.32987860708579</v>
      </c>
      <c r="H81" s="118">
        <f t="shared" si="28"/>
        <v>235.01198152188033</v>
      </c>
      <c r="I81" s="118">
        <f t="shared" si="28"/>
        <v>246.3993635051624</v>
      </c>
      <c r="J81" s="118">
        <f t="shared" si="28"/>
        <v>235.79311966722349</v>
      </c>
      <c r="K81" s="118">
        <f t="shared" si="28"/>
        <v>217.15667366910992</v>
      </c>
      <c r="L81" s="118">
        <f t="shared" si="28"/>
        <v>209.34702986282085</v>
      </c>
      <c r="M81" s="118">
        <f t="shared" si="28"/>
        <v>202.39523966196435</v>
      </c>
      <c r="N81" s="118">
        <f t="shared" si="28"/>
        <v>188.00225390968524</v>
      </c>
      <c r="O81" s="118">
        <f t="shared" si="28"/>
        <v>188.10451578830822</v>
      </c>
      <c r="P81" s="118">
        <f t="shared" si="28"/>
        <v>157.36247206244374</v>
      </c>
      <c r="Q81" s="118">
        <f t="shared" si="28"/>
        <v>177.24628413627337</v>
      </c>
      <c r="R81" s="118">
        <f t="shared" ref="R81:V81" si="29">R82+R85+R87+R100</f>
        <v>178.69119887302742</v>
      </c>
      <c r="S81" s="118">
        <f t="shared" si="29"/>
        <v>175.50985177924503</v>
      </c>
      <c r="T81" s="118">
        <f t="shared" si="29"/>
        <v>161.43201353249952</v>
      </c>
      <c r="U81" s="118">
        <f t="shared" si="29"/>
        <v>152.95205551903516</v>
      </c>
      <c r="V81" s="118">
        <f t="shared" si="29"/>
        <v>150.47574110938484</v>
      </c>
      <c r="W81" s="118">
        <f t="shared" ref="W81:Y81" si="30">W82+W85+W87+W100</f>
        <v>171.31495956527425</v>
      </c>
      <c r="X81" s="118">
        <f t="shared" si="30"/>
        <v>142.07712408762913</v>
      </c>
      <c r="Y81" s="118">
        <f t="shared" si="30"/>
        <v>137.57957400674448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224.43419440441838</v>
      </c>
      <c r="C82" s="123">
        <f t="shared" si="31"/>
        <v>268.30925310561918</v>
      </c>
      <c r="D82" s="123">
        <f t="shared" si="31"/>
        <v>205.05739710364284</v>
      </c>
      <c r="E82" s="123">
        <f t="shared" si="31"/>
        <v>220.93381836082588</v>
      </c>
      <c r="F82" s="123">
        <f t="shared" si="31"/>
        <v>209.16917569747545</v>
      </c>
      <c r="G82" s="123">
        <f t="shared" si="31"/>
        <v>236.90720081709708</v>
      </c>
      <c r="H82" s="123">
        <f t="shared" si="31"/>
        <v>186.2147770933978</v>
      </c>
      <c r="I82" s="123">
        <f t="shared" si="31"/>
        <v>198.91380942491017</v>
      </c>
      <c r="J82" s="123">
        <f t="shared" si="31"/>
        <v>188.85798258113863</v>
      </c>
      <c r="K82" s="123">
        <f t="shared" si="31"/>
        <v>173.39538795402862</v>
      </c>
      <c r="L82" s="123">
        <f t="shared" si="31"/>
        <v>168.46685889909358</v>
      </c>
      <c r="M82" s="123">
        <f t="shared" si="31"/>
        <v>161.51372352126958</v>
      </c>
      <c r="N82" s="123">
        <f t="shared" si="31"/>
        <v>148.6975824715154</v>
      </c>
      <c r="O82" s="123">
        <f t="shared" si="31"/>
        <v>149.41839081761037</v>
      </c>
      <c r="P82" s="123">
        <f t="shared" si="31"/>
        <v>120.62473842201283</v>
      </c>
      <c r="Q82" s="123">
        <f t="shared" si="31"/>
        <v>139.34212178534941</v>
      </c>
      <c r="R82" s="123">
        <f t="shared" ref="R82:V82" si="32">SUM(R83:R84)</f>
        <v>142.09505547193265</v>
      </c>
      <c r="S82" s="123">
        <f t="shared" si="32"/>
        <v>138.8860642597038</v>
      </c>
      <c r="T82" s="123">
        <f t="shared" si="32"/>
        <v>126.35014537617938</v>
      </c>
      <c r="U82" s="123">
        <f t="shared" si="32"/>
        <v>119.27686690633266</v>
      </c>
      <c r="V82" s="123">
        <f t="shared" si="32"/>
        <v>116.92848828294545</v>
      </c>
      <c r="W82" s="123">
        <f t="shared" ref="W82:Y82" si="33">SUM(W83:W84)</f>
        <v>136.83966618506233</v>
      </c>
      <c r="X82" s="123">
        <f t="shared" si="33"/>
        <v>111.4691168333125</v>
      </c>
      <c r="Y82" s="123">
        <f t="shared" si="33"/>
        <v>108.42358997138949</v>
      </c>
      <c r="DA82" s="130" t="s">
        <v>2823</v>
      </c>
    </row>
    <row r="83" spans="1:105" ht="12" customHeight="1" x14ac:dyDescent="0.25">
      <c r="A83" s="97" t="s">
        <v>199</v>
      </c>
      <c r="B83" s="99">
        <v>223.42082327786019</v>
      </c>
      <c r="C83" s="99">
        <v>267.10797141125437</v>
      </c>
      <c r="D83" s="99">
        <v>204.13270509627196</v>
      </c>
      <c r="E83" s="99">
        <v>219.92722446213858</v>
      </c>
      <c r="F83" s="99">
        <v>208.20351674681072</v>
      </c>
      <c r="G83" s="99">
        <v>235.81254944231608</v>
      </c>
      <c r="H83" s="99">
        <v>185.32820798156379</v>
      </c>
      <c r="I83" s="99">
        <v>197.96509925553562</v>
      </c>
      <c r="J83" s="99">
        <v>187.93353192161263</v>
      </c>
      <c r="K83" s="99">
        <v>172.52870942386247</v>
      </c>
      <c r="L83" s="99">
        <v>167.60865890132845</v>
      </c>
      <c r="M83" s="99">
        <v>160.67694513896663</v>
      </c>
      <c r="N83" s="99">
        <v>147.91403681175836</v>
      </c>
      <c r="O83" s="99">
        <v>148.61806864838513</v>
      </c>
      <c r="P83" s="99">
        <v>119.98374855432664</v>
      </c>
      <c r="Q83" s="99">
        <v>138.5970443850513</v>
      </c>
      <c r="R83" s="99">
        <v>141.33256451425996</v>
      </c>
      <c r="S83" s="99">
        <v>138.13779764792037</v>
      </c>
      <c r="T83" s="99">
        <v>125.66701506704854</v>
      </c>
      <c r="U83" s="99">
        <v>118.62720245195362</v>
      </c>
      <c r="V83" s="99">
        <v>116.28605928173877</v>
      </c>
      <c r="W83" s="99">
        <v>136.07415531523969</v>
      </c>
      <c r="X83" s="99">
        <v>110.83914588032196</v>
      </c>
      <c r="Y83" s="99">
        <v>107.80565908840504</v>
      </c>
      <c r="DA83" s="63" t="s">
        <v>2824</v>
      </c>
    </row>
    <row r="84" spans="1:105" ht="12" customHeight="1" x14ac:dyDescent="0.25">
      <c r="A84" s="97" t="s">
        <v>53</v>
      </c>
      <c r="B84" s="99">
        <v>1.0133711265581931</v>
      </c>
      <c r="C84" s="99">
        <v>1.2012816943648115</v>
      </c>
      <c r="D84" s="99">
        <v>0.92469200737086921</v>
      </c>
      <c r="E84" s="99">
        <v>1.0065938986872975</v>
      </c>
      <c r="F84" s="99">
        <v>0.96565895066473029</v>
      </c>
      <c r="G84" s="99">
        <v>1.0946513747810021</v>
      </c>
      <c r="H84" s="99">
        <v>0.886569111833999</v>
      </c>
      <c r="I84" s="99">
        <v>0.94871016937455943</v>
      </c>
      <c r="J84" s="99">
        <v>0.9244506595260108</v>
      </c>
      <c r="K84" s="99">
        <v>0.86667853016614471</v>
      </c>
      <c r="L84" s="99">
        <v>0.858199997765136</v>
      </c>
      <c r="M84" s="99">
        <v>0.83677838230294099</v>
      </c>
      <c r="N84" s="99">
        <v>0.78354565975704282</v>
      </c>
      <c r="O84" s="99">
        <v>0.80032216922524069</v>
      </c>
      <c r="P84" s="99">
        <v>0.64098986768619359</v>
      </c>
      <c r="Q84" s="99">
        <v>0.7450774002981031</v>
      </c>
      <c r="R84" s="99">
        <v>0.76249095767269159</v>
      </c>
      <c r="S84" s="99">
        <v>0.74826661178344367</v>
      </c>
      <c r="T84" s="99">
        <v>0.68313030913085193</v>
      </c>
      <c r="U84" s="99">
        <v>0.64966445437903741</v>
      </c>
      <c r="V84" s="99">
        <v>0.6424290012066749</v>
      </c>
      <c r="W84" s="99">
        <v>0.76551086982262484</v>
      </c>
      <c r="X84" s="99">
        <v>0.62997095299053119</v>
      </c>
      <c r="Y84" s="99">
        <v>0.61793088298444987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0.11348952811221331</v>
      </c>
      <c r="C85" s="123">
        <f t="shared" si="34"/>
        <v>0.13387501344529276</v>
      </c>
      <c r="D85" s="123">
        <f t="shared" si="34"/>
        <v>0.15806367768819254</v>
      </c>
      <c r="E85" s="123">
        <f t="shared" si="34"/>
        <v>0.36250351681476134</v>
      </c>
      <c r="F85" s="123">
        <f t="shared" si="34"/>
        <v>0.20669152767372878</v>
      </c>
      <c r="G85" s="123">
        <f t="shared" si="34"/>
        <v>0.25690712903662483</v>
      </c>
      <c r="H85" s="123">
        <f t="shared" si="34"/>
        <v>0.38394030707105864</v>
      </c>
      <c r="I85" s="123">
        <f t="shared" si="34"/>
        <v>0.4604273057044978</v>
      </c>
      <c r="J85" s="123">
        <f t="shared" si="34"/>
        <v>0.54320232695205273</v>
      </c>
      <c r="K85" s="123">
        <f t="shared" si="34"/>
        <v>0.59374097163908623</v>
      </c>
      <c r="L85" s="123">
        <f t="shared" si="34"/>
        <v>0.71025296102256119</v>
      </c>
      <c r="M85" s="123">
        <f t="shared" si="34"/>
        <v>0.74859278170241084</v>
      </c>
      <c r="N85" s="123">
        <f t="shared" si="34"/>
        <v>1.2750879704551257</v>
      </c>
      <c r="O85" s="123">
        <f t="shared" si="34"/>
        <v>1.2262445174318244</v>
      </c>
      <c r="P85" s="123">
        <f t="shared" si="34"/>
        <v>0.45538345172033151</v>
      </c>
      <c r="Q85" s="123">
        <f t="shared" si="34"/>
        <v>1.3476971329718841</v>
      </c>
      <c r="R85" s="123">
        <f t="shared" si="34"/>
        <v>0.83585799964788676</v>
      </c>
      <c r="S85" s="123">
        <f t="shared" si="34"/>
        <v>1.4118422997207281</v>
      </c>
      <c r="T85" s="123">
        <f t="shared" si="34"/>
        <v>1.0406386529606619</v>
      </c>
      <c r="U85" s="123">
        <f t="shared" si="34"/>
        <v>1.3716274639956219</v>
      </c>
      <c r="V85" s="123">
        <f t="shared" si="34"/>
        <v>0.69105978437588933</v>
      </c>
      <c r="W85" s="123">
        <f t="shared" si="34"/>
        <v>1.1825690825389017</v>
      </c>
      <c r="X85" s="123">
        <f t="shared" si="34"/>
        <v>1.4481866267551466</v>
      </c>
      <c r="Y85" s="123">
        <f t="shared" si="34"/>
        <v>1.0027279205358106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0.11348952811221331</v>
      </c>
      <c r="C86" s="99">
        <f>RES_hhdet_fech!C86/RES_summary!C$19</f>
        <v>0.13387501344529276</v>
      </c>
      <c r="D86" s="99">
        <f>RES_hhdet_fech!D86/RES_summary!D$19</f>
        <v>0.15806367768819254</v>
      </c>
      <c r="E86" s="99">
        <f>RES_hhdet_fech!E86/RES_summary!E$19</f>
        <v>0.36250351681476134</v>
      </c>
      <c r="F86" s="99">
        <f>RES_hhdet_fech!F86/RES_summary!F$19</f>
        <v>0.20669152767372878</v>
      </c>
      <c r="G86" s="99">
        <f>RES_hhdet_fech!G86/RES_summary!G$19</f>
        <v>0.25690712903662483</v>
      </c>
      <c r="H86" s="99">
        <f>RES_hhdet_fech!H86/RES_summary!H$19</f>
        <v>0.38394030707105864</v>
      </c>
      <c r="I86" s="99">
        <f>RES_hhdet_fech!I86/RES_summary!I$19</f>
        <v>0.4604273057044978</v>
      </c>
      <c r="J86" s="99">
        <f>RES_hhdet_fech!J86/RES_summary!J$19</f>
        <v>0.54320232695205273</v>
      </c>
      <c r="K86" s="99">
        <f>RES_hhdet_fech!K86/RES_summary!K$19</f>
        <v>0.59374097163908623</v>
      </c>
      <c r="L86" s="99">
        <f>RES_hhdet_fech!L86/RES_summary!L$19</f>
        <v>0.71025296102256119</v>
      </c>
      <c r="M86" s="99">
        <f>RES_hhdet_fech!M86/RES_summary!M$19</f>
        <v>0.74859278170241084</v>
      </c>
      <c r="N86" s="99">
        <f>RES_hhdet_fech!N86/RES_summary!N$19</f>
        <v>1.2750879704551257</v>
      </c>
      <c r="O86" s="99">
        <f>RES_hhdet_fech!O86/RES_summary!O$19</f>
        <v>1.2262445174318244</v>
      </c>
      <c r="P86" s="99">
        <f>RES_hhdet_fech!P86/RES_summary!P$19</f>
        <v>0.45538345172033151</v>
      </c>
      <c r="Q86" s="99">
        <f>RES_hhdet_fech!Q86/RES_summary!Q$19</f>
        <v>1.3476971329718841</v>
      </c>
      <c r="R86" s="99">
        <f>RES_hhdet_fech!R86/RES_summary!R$19</f>
        <v>0.83585799964788676</v>
      </c>
      <c r="S86" s="99">
        <f>RES_hhdet_fech!S86/RES_summary!S$19</f>
        <v>1.4118422997207281</v>
      </c>
      <c r="T86" s="99">
        <f>RES_hhdet_fech!T86/RES_summary!T$19</f>
        <v>1.0406386529606619</v>
      </c>
      <c r="U86" s="99">
        <f>RES_hhdet_fech!U86/RES_summary!U$19</f>
        <v>1.3716274639956219</v>
      </c>
      <c r="V86" s="99">
        <f>RES_hhdet_fech!V86/RES_summary!V$19</f>
        <v>0.69105978437588933</v>
      </c>
      <c r="W86" s="99">
        <f>RES_hhdet_fech!W86/RES_summary!W$19</f>
        <v>1.1825690825389017</v>
      </c>
      <c r="X86" s="99">
        <f>RES_hhdet_fech!X86/RES_summary!X$19</f>
        <v>1.4481866267551466</v>
      </c>
      <c r="Y86" s="99">
        <f>RES_hhdet_fech!Y86/RES_summary!Y$19</f>
        <v>1.0027279205358106</v>
      </c>
      <c r="DA86" s="63" t="s">
        <v>2827</v>
      </c>
    </row>
    <row r="87" spans="1:105" ht="12" customHeight="1" x14ac:dyDescent="0.25">
      <c r="A87" s="121" t="s">
        <v>55</v>
      </c>
      <c r="B87" s="123">
        <v>39.866734881990538</v>
      </c>
      <c r="C87" s="123">
        <v>40.201057689397274</v>
      </c>
      <c r="D87" s="123">
        <v>37.456303511000385</v>
      </c>
      <c r="E87" s="123">
        <v>39.384929543023993</v>
      </c>
      <c r="F87" s="123">
        <v>39.443324370223799</v>
      </c>
      <c r="G87" s="123">
        <v>37.461540025886094</v>
      </c>
      <c r="H87" s="123">
        <v>37.024372248482159</v>
      </c>
      <c r="I87" s="123">
        <v>35.709109739103816</v>
      </c>
      <c r="J87" s="123">
        <v>35.144415824426538</v>
      </c>
      <c r="K87" s="123">
        <v>34.17189719744426</v>
      </c>
      <c r="L87" s="123">
        <v>32.002687579725233</v>
      </c>
      <c r="M87" s="123">
        <v>32.024236692176927</v>
      </c>
      <c r="N87" s="123">
        <v>30.186966589645834</v>
      </c>
      <c r="O87" s="123">
        <v>29.669628909670237</v>
      </c>
      <c r="P87" s="123">
        <v>28.34140429506478</v>
      </c>
      <c r="Q87" s="123">
        <v>28.705145875433484</v>
      </c>
      <c r="R87" s="123">
        <v>28.100618846271754</v>
      </c>
      <c r="S87" s="123">
        <v>27.711064519293341</v>
      </c>
      <c r="T87" s="123">
        <v>26.799031406731267</v>
      </c>
      <c r="U87" s="123">
        <v>25.452743725992576</v>
      </c>
      <c r="V87" s="123">
        <v>23.872909521434963</v>
      </c>
      <c r="W87" s="123">
        <v>24.314691091323748</v>
      </c>
      <c r="X87" s="123">
        <v>22.365299854775902</v>
      </c>
      <c r="Y87" s="123">
        <v>21.87773254857926</v>
      </c>
      <c r="DA87" s="130" t="s">
        <v>2828</v>
      </c>
    </row>
    <row r="88" spans="1:105" ht="12" customHeight="1" x14ac:dyDescent="0.25">
      <c r="A88" s="97" t="s">
        <v>132</v>
      </c>
      <c r="B88" s="99">
        <v>47.040282208281418</v>
      </c>
      <c r="C88" s="99">
        <v>48.993082463121333</v>
      </c>
      <c r="D88" s="99">
        <v>42.185861962797041</v>
      </c>
      <c r="E88" s="99">
        <v>43.343608906387786</v>
      </c>
      <c r="F88" s="99">
        <v>42.895382063860659</v>
      </c>
      <c r="G88" s="99">
        <v>41.211286210437109</v>
      </c>
      <c r="H88" s="99">
        <v>39.965615387484156</v>
      </c>
      <c r="I88" s="99">
        <v>39.271793575898521</v>
      </c>
      <c r="J88" s="99">
        <v>36.867941809989219</v>
      </c>
      <c r="K88" s="99">
        <v>35.911677407355967</v>
      </c>
      <c r="L88" s="99">
        <v>33.389819772473373</v>
      </c>
      <c r="M88" s="99">
        <v>32.832945104168942</v>
      </c>
      <c r="N88" s="99">
        <v>30.950348632724225</v>
      </c>
      <c r="O88" s="99">
        <v>30.590840065542878</v>
      </c>
      <c r="P88" s="99">
        <v>28.621677038430459</v>
      </c>
      <c r="Q88" s="99">
        <v>29.073322401189856</v>
      </c>
      <c r="R88" s="99">
        <v>28.686352298055866</v>
      </c>
      <c r="S88" s="99">
        <v>28.123006915576408</v>
      </c>
      <c r="T88" s="99">
        <v>27.131383910252104</v>
      </c>
      <c r="U88" s="99">
        <v>25.910311064191756</v>
      </c>
      <c r="V88" s="99">
        <v>23.610285057256775</v>
      </c>
      <c r="W88" s="99">
        <v>25.092069273212516</v>
      </c>
      <c r="X88" s="99">
        <v>22.15916539271883</v>
      </c>
      <c r="Y88" s="99">
        <v>21.421183668308707</v>
      </c>
      <c r="DA88" s="63" t="s">
        <v>2829</v>
      </c>
    </row>
    <row r="89" spans="1:105" ht="12" customHeight="1" x14ac:dyDescent="0.25">
      <c r="A89" s="97" t="s">
        <v>131</v>
      </c>
      <c r="B89" s="99">
        <v>30.75469315401585</v>
      </c>
      <c r="C89" s="99">
        <v>31.716673176067097</v>
      </c>
      <c r="D89" s="99">
        <v>28.736305974873513</v>
      </c>
      <c r="E89" s="99">
        <v>32.106070298309689</v>
      </c>
      <c r="F89" s="99">
        <v>32.840320564304051</v>
      </c>
      <c r="G89" s="99">
        <v>30.336992141122497</v>
      </c>
      <c r="H89" s="99">
        <v>30.327168239002297</v>
      </c>
      <c r="I89" s="99">
        <v>28.67997164291355</v>
      </c>
      <c r="J89" s="99">
        <v>27.712295042475642</v>
      </c>
      <c r="K89" s="99">
        <v>27.007947125671617</v>
      </c>
      <c r="L89" s="99">
        <v>25.466017939922349</v>
      </c>
      <c r="M89" s="99">
        <v>25.705286667646885</v>
      </c>
      <c r="N89" s="99">
        <v>24.672383556360042</v>
      </c>
      <c r="O89" s="99">
        <v>24.815684561100024</v>
      </c>
      <c r="P89" s="99">
        <v>23.484981527887143</v>
      </c>
      <c r="Q89" s="99">
        <v>23.952658231742912</v>
      </c>
      <c r="R89" s="99">
        <v>23.751907790914039</v>
      </c>
      <c r="S89" s="99">
        <v>23.489785129698042</v>
      </c>
      <c r="T89" s="99">
        <v>22.899108792085777</v>
      </c>
      <c r="U89" s="99">
        <v>21.937911352321699</v>
      </c>
      <c r="V89" s="99">
        <v>20.564633682635272</v>
      </c>
      <c r="W89" s="99">
        <v>22.425971933292981</v>
      </c>
      <c r="X89" s="99">
        <v>20.371582381341398</v>
      </c>
      <c r="Y89" s="99">
        <v>20.308177712962969</v>
      </c>
      <c r="DA89" s="63" t="s">
        <v>2830</v>
      </c>
    </row>
    <row r="90" spans="1:105" ht="12" customHeight="1" x14ac:dyDescent="0.25">
      <c r="A90" s="100" t="s">
        <v>199</v>
      </c>
      <c r="B90" s="102">
        <v>15.892996844456134</v>
      </c>
      <c r="C90" s="102">
        <v>15.786949297212166</v>
      </c>
      <c r="D90" s="102">
        <v>15.559799260838458</v>
      </c>
      <c r="E90" s="102">
        <v>20.191718394343347</v>
      </c>
      <c r="F90" s="102">
        <v>21.284102087097999</v>
      </c>
      <c r="G90" s="102">
        <v>17.418315314827275</v>
      </c>
      <c r="H90" s="102">
        <v>17.582517793512569</v>
      </c>
      <c r="I90" s="102">
        <v>13.919550117633117</v>
      </c>
      <c r="J90" s="102">
        <v>13.425895895726493</v>
      </c>
      <c r="K90" s="102">
        <v>12.307704690503172</v>
      </c>
      <c r="L90" s="102">
        <v>11.035451979595848</v>
      </c>
      <c r="M90" s="102">
        <v>11.206863441794042</v>
      </c>
      <c r="N90" s="102">
        <v>10.327587698022883</v>
      </c>
      <c r="O90" s="102">
        <v>10.27916414726327</v>
      </c>
      <c r="P90" s="102">
        <v>10.21272524638256</v>
      </c>
      <c r="Q90" s="102">
        <v>10.282510141139232</v>
      </c>
      <c r="R90" s="102">
        <v>10.087634263382313</v>
      </c>
      <c r="S90" s="102">
        <v>9.9865446536086662</v>
      </c>
      <c r="T90" s="102">
        <v>9.8246458003197006</v>
      </c>
      <c r="U90" s="102">
        <v>8.8417856082702055</v>
      </c>
      <c r="V90" s="102">
        <v>9.397769027861921</v>
      </c>
      <c r="W90" s="102">
        <v>11.638649855226326</v>
      </c>
      <c r="X90" s="102">
        <v>11.708755073468375</v>
      </c>
      <c r="Y90" s="102">
        <v>13.14260080204364</v>
      </c>
      <c r="DA90" s="131" t="s">
        <v>2831</v>
      </c>
    </row>
    <row r="91" spans="1:105" ht="12" customHeight="1" x14ac:dyDescent="0.25">
      <c r="A91" s="103" t="s">
        <v>52</v>
      </c>
      <c r="B91" s="105">
        <v>14.861696309559704</v>
      </c>
      <c r="C91" s="105">
        <v>15.929723878854929</v>
      </c>
      <c r="D91" s="105">
        <v>13.176506714035053</v>
      </c>
      <c r="E91" s="105">
        <v>11.91435190396634</v>
      </c>
      <c r="F91" s="105">
        <v>11.55621847720605</v>
      </c>
      <c r="G91" s="105">
        <v>12.918676826295227</v>
      </c>
      <c r="H91" s="105">
        <v>12.744650445489729</v>
      </c>
      <c r="I91" s="105">
        <v>14.760421525280426</v>
      </c>
      <c r="J91" s="105">
        <v>14.286399146749151</v>
      </c>
      <c r="K91" s="105">
        <v>14.700242435168445</v>
      </c>
      <c r="L91" s="105">
        <v>14.430565960326494</v>
      </c>
      <c r="M91" s="105">
        <v>14.498423225852845</v>
      </c>
      <c r="N91" s="105">
        <v>14.344795858337163</v>
      </c>
      <c r="O91" s="105">
        <v>14.536520413836756</v>
      </c>
      <c r="P91" s="105">
        <v>13.272256281504587</v>
      </c>
      <c r="Q91" s="105">
        <v>13.670148090603679</v>
      </c>
      <c r="R91" s="105">
        <v>13.664273527531719</v>
      </c>
      <c r="S91" s="105">
        <v>13.503240476089374</v>
      </c>
      <c r="T91" s="105">
        <v>13.07446299176608</v>
      </c>
      <c r="U91" s="105">
        <v>13.096125744051493</v>
      </c>
      <c r="V91" s="105">
        <v>11.166864654773347</v>
      </c>
      <c r="W91" s="105">
        <v>10.787322078066657</v>
      </c>
      <c r="X91" s="105">
        <v>8.6628273078730214</v>
      </c>
      <c r="Y91" s="105">
        <v>7.1655769109193317</v>
      </c>
      <c r="DA91" s="132" t="s">
        <v>2832</v>
      </c>
    </row>
    <row r="92" spans="1:105" ht="12" customHeight="1" x14ac:dyDescent="0.25">
      <c r="A92" s="106" t="s">
        <v>124</v>
      </c>
      <c r="B92" s="102">
        <v>35.960531485381011</v>
      </c>
      <c r="C92" s="102">
        <v>31.816599955545659</v>
      </c>
      <c r="D92" s="102">
        <v>40.479880048351568</v>
      </c>
      <c r="E92" s="102">
        <v>37.533256256705521</v>
      </c>
      <c r="F92" s="102">
        <v>36.561776860765548</v>
      </c>
      <c r="G92" s="102">
        <v>39.582889433171445</v>
      </c>
      <c r="H92" s="102">
        <v>34.078997409204433</v>
      </c>
      <c r="I92" s="102">
        <v>34.945161038604894</v>
      </c>
      <c r="J92" s="102">
        <v>38.50437177135607</v>
      </c>
      <c r="K92" s="102">
        <v>35.108046374285799</v>
      </c>
      <c r="L92" s="102">
        <v>33.633422502844958</v>
      </c>
      <c r="M92" s="102">
        <v>40.967864221351498</v>
      </c>
      <c r="N92" s="102">
        <v>36.327710088467157</v>
      </c>
      <c r="O92" s="102">
        <v>29.633735849736546</v>
      </c>
      <c r="P92" s="102">
        <v>22.778945482370982</v>
      </c>
      <c r="Q92" s="102">
        <v>35.425885922834247</v>
      </c>
      <c r="R92" s="102">
        <v>30.153645091965274</v>
      </c>
      <c r="S92" s="102">
        <v>31.87874214320864</v>
      </c>
      <c r="T92" s="102">
        <v>29.39429780819092</v>
      </c>
      <c r="U92" s="102">
        <v>30.15387111222763</v>
      </c>
      <c r="V92" s="102">
        <v>20.106881104114898</v>
      </c>
      <c r="W92" s="102">
        <v>23.007277903422892</v>
      </c>
      <c r="X92" s="102">
        <v>24.247301209392194</v>
      </c>
      <c r="Y92" s="102">
        <v>23.106736211898596</v>
      </c>
      <c r="DA92" s="131" t="s">
        <v>2833</v>
      </c>
    </row>
    <row r="93" spans="1:105" ht="12" customHeight="1" x14ac:dyDescent="0.25">
      <c r="A93" s="107" t="s">
        <v>123</v>
      </c>
      <c r="B93" s="105">
        <v>26.074536211106295</v>
      </c>
      <c r="C93" s="105">
        <v>23.052289367360533</v>
      </c>
      <c r="D93" s="105">
        <v>30.042789015176208</v>
      </c>
      <c r="E93" s="105">
        <v>29.275634080252232</v>
      </c>
      <c r="F93" s="105">
        <v>28.978422937089064</v>
      </c>
      <c r="G93" s="105">
        <v>30.491772280465533</v>
      </c>
      <c r="H93" s="105">
        <v>26.596821970181136</v>
      </c>
      <c r="I93" s="105">
        <v>26.283696275369749</v>
      </c>
      <c r="J93" s="105">
        <v>29.065395187851532</v>
      </c>
      <c r="K93" s="105">
        <v>26.374089707858097</v>
      </c>
      <c r="L93" s="105">
        <v>25.15159139426817</v>
      </c>
      <c r="M93" s="105">
        <v>30.883785953572069</v>
      </c>
      <c r="N93" s="105">
        <v>27.420917555642337</v>
      </c>
      <c r="O93" s="105">
        <v>22.623976156706135</v>
      </c>
      <c r="P93" s="105">
        <v>17.893911553112289</v>
      </c>
      <c r="Q93" s="105">
        <v>27.989668196046352</v>
      </c>
      <c r="R93" s="105">
        <v>24.185787296987908</v>
      </c>
      <c r="S93" s="105">
        <v>25.821370318750123</v>
      </c>
      <c r="T93" s="105">
        <v>24.121542669814716</v>
      </c>
      <c r="U93" s="105">
        <v>24.843751608308242</v>
      </c>
      <c r="V93" s="105">
        <v>17.107494261241641</v>
      </c>
      <c r="W93" s="105">
        <v>20.277770362806763</v>
      </c>
      <c r="X93" s="105">
        <v>21.952049442785189</v>
      </c>
      <c r="Y93" s="105">
        <v>21.312637827695514</v>
      </c>
      <c r="DA93" s="132" t="s">
        <v>2834</v>
      </c>
    </row>
    <row r="94" spans="1:105" ht="12" customHeight="1" x14ac:dyDescent="0.25">
      <c r="A94" s="108" t="s">
        <v>50</v>
      </c>
      <c r="B94" s="99">
        <v>12.134313622385333</v>
      </c>
      <c r="C94" s="99">
        <v>10.473876002777706</v>
      </c>
      <c r="D94" s="99">
        <v>14.972500771817304</v>
      </c>
      <c r="E94" s="99">
        <v>17.211778661924392</v>
      </c>
      <c r="F94" s="99">
        <v>17.670596786958463</v>
      </c>
      <c r="G94" s="99">
        <v>16.68965495166066</v>
      </c>
      <c r="H94" s="99">
        <v>14.792599310876186</v>
      </c>
      <c r="I94" s="99">
        <v>12.466932696472528</v>
      </c>
      <c r="J94" s="99">
        <v>13.924533227085481</v>
      </c>
      <c r="K94" s="99">
        <v>12.203825465185398</v>
      </c>
      <c r="L94" s="99">
        <v>11.260201638691989</v>
      </c>
      <c r="M94" s="99">
        <v>14.198146175338071</v>
      </c>
      <c r="N94" s="99">
        <v>12.31017485150015</v>
      </c>
      <c r="O94" s="99">
        <v>10.12436184423229</v>
      </c>
      <c r="P94" s="99">
        <v>8.3821876561837634</v>
      </c>
      <c r="Q94" s="99">
        <v>12.688457370362453</v>
      </c>
      <c r="R94" s="99">
        <v>10.713419494072227</v>
      </c>
      <c r="S94" s="99">
        <v>11.241324347359642</v>
      </c>
      <c r="T94" s="99">
        <v>10.435646323328996</v>
      </c>
      <c r="U94" s="99">
        <v>10.069289030669157</v>
      </c>
      <c r="V94" s="99">
        <v>7.8654492679866124</v>
      </c>
      <c r="W94" s="99">
        <v>10.645908656496792</v>
      </c>
      <c r="X94" s="99">
        <v>12.728206760529396</v>
      </c>
      <c r="Y94" s="99">
        <v>13.864760480331368</v>
      </c>
      <c r="DA94" s="63" t="s">
        <v>2835</v>
      </c>
    </row>
    <row r="95" spans="1:105" ht="12" customHeight="1" x14ac:dyDescent="0.25">
      <c r="A95" s="108" t="s">
        <v>52</v>
      </c>
      <c r="B95" s="99">
        <v>13.94022258872096</v>
      </c>
      <c r="C95" s="99">
        <v>12.578413364582827</v>
      </c>
      <c r="D95" s="99">
        <v>15.070288243358904</v>
      </c>
      <c r="E95" s="99">
        <v>12.063855418327842</v>
      </c>
      <c r="F95" s="99">
        <v>11.307826150130607</v>
      </c>
      <c r="G95" s="99">
        <v>13.802117328804867</v>
      </c>
      <c r="H95" s="99">
        <v>11.80422265930495</v>
      </c>
      <c r="I95" s="99">
        <v>13.816763578897222</v>
      </c>
      <c r="J95" s="99">
        <v>15.140861960766051</v>
      </c>
      <c r="K95" s="99">
        <v>14.170264242672692</v>
      </c>
      <c r="L95" s="99">
        <v>13.891389755576185</v>
      </c>
      <c r="M95" s="99">
        <v>16.685639778233995</v>
      </c>
      <c r="N95" s="99">
        <v>15.110742704142185</v>
      </c>
      <c r="O95" s="99">
        <v>12.499614312473843</v>
      </c>
      <c r="P95" s="99">
        <v>9.511723896928526</v>
      </c>
      <c r="Q95" s="99">
        <v>15.301210825683899</v>
      </c>
      <c r="R95" s="99">
        <v>13.472367802915679</v>
      </c>
      <c r="S95" s="99">
        <v>14.580045971390481</v>
      </c>
      <c r="T95" s="99">
        <v>13.685896346485722</v>
      </c>
      <c r="U95" s="99">
        <v>14.774462577639083</v>
      </c>
      <c r="V95" s="99">
        <v>9.242044993255023</v>
      </c>
      <c r="W95" s="99">
        <v>9.6318617063099694</v>
      </c>
      <c r="X95" s="99">
        <v>9.2238426822557944</v>
      </c>
      <c r="Y95" s="99">
        <v>7.4478773473641411</v>
      </c>
      <c r="DA95" s="63" t="s">
        <v>2836</v>
      </c>
    </row>
    <row r="96" spans="1:105" ht="12" customHeight="1" x14ac:dyDescent="0.25">
      <c r="A96" s="106" t="s">
        <v>122</v>
      </c>
      <c r="B96" s="102">
        <v>30.905286408789923</v>
      </c>
      <c r="C96" s="102">
        <v>29.529455096579984</v>
      </c>
      <c r="D96" s="102">
        <v>31.093272676571473</v>
      </c>
      <c r="E96" s="102">
        <v>34.445658243982265</v>
      </c>
      <c r="F96" s="102">
        <v>35.356039610997897</v>
      </c>
      <c r="G96" s="102">
        <v>32.227396551724894</v>
      </c>
      <c r="H96" s="102">
        <v>33.970715995057795</v>
      </c>
      <c r="I96" s="102">
        <v>31.498462510808057</v>
      </c>
      <c r="J96" s="102">
        <v>33.590944575904416</v>
      </c>
      <c r="K96" s="102">
        <v>33.172414280668065</v>
      </c>
      <c r="L96" s="102">
        <v>31.622079784845184</v>
      </c>
      <c r="M96" s="102">
        <v>32.090834919014213</v>
      </c>
      <c r="N96" s="102">
        <v>30.680196099223092</v>
      </c>
      <c r="O96" s="102">
        <v>30.270412210459469</v>
      </c>
      <c r="P96" s="102">
        <v>30.153476468841582</v>
      </c>
      <c r="Q96" s="102">
        <v>29.621524869896909</v>
      </c>
      <c r="R96" s="102">
        <v>28.826948858933854</v>
      </c>
      <c r="S96" s="102">
        <v>28.493059894525622</v>
      </c>
      <c r="T96" s="102">
        <v>27.692702652785073</v>
      </c>
      <c r="U96" s="102">
        <v>25.938084757323757</v>
      </c>
      <c r="V96" s="102">
        <v>25.523349889914041</v>
      </c>
      <c r="W96" s="102">
        <v>24.237866498152712</v>
      </c>
      <c r="X96" s="102">
        <v>23.210829113165605</v>
      </c>
      <c r="Y96" s="102">
        <v>22.927085897232519</v>
      </c>
      <c r="DA96" s="131" t="s">
        <v>2837</v>
      </c>
    </row>
    <row r="97" spans="1:105" ht="12" customHeight="1" x14ac:dyDescent="0.25">
      <c r="A97" s="107" t="s">
        <v>121</v>
      </c>
      <c r="B97" s="105">
        <v>23.939327216137059</v>
      </c>
      <c r="C97" s="105">
        <v>22.846692901684449</v>
      </c>
      <c r="D97" s="105">
        <v>24.543669873548144</v>
      </c>
      <c r="E97" s="105">
        <v>28.262886723389091</v>
      </c>
      <c r="F97" s="105">
        <v>29.368034564354026</v>
      </c>
      <c r="G97" s="105">
        <v>26.223271509848786</v>
      </c>
      <c r="H97" s="105">
        <v>27.868485630119718</v>
      </c>
      <c r="I97" s="105">
        <v>25.11550405111997</v>
      </c>
      <c r="J97" s="105">
        <v>26.854242275892553</v>
      </c>
      <c r="K97" s="105">
        <v>26.395460599533088</v>
      </c>
      <c r="L97" s="105">
        <v>25.071922779166613</v>
      </c>
      <c r="M97" s="105">
        <v>25.58511734767643</v>
      </c>
      <c r="N97" s="105">
        <v>24.443829282331329</v>
      </c>
      <c r="O97" s="105">
        <v>24.244065478455894</v>
      </c>
      <c r="P97" s="105">
        <v>24.477865443852544</v>
      </c>
      <c r="Q97" s="105">
        <v>24.171430547445858</v>
      </c>
      <c r="R97" s="105">
        <v>23.624861240777843</v>
      </c>
      <c r="S97" s="105">
        <v>23.501349754009283</v>
      </c>
      <c r="T97" s="105">
        <v>23.066834364838613</v>
      </c>
      <c r="U97" s="105">
        <v>21.659376525404848</v>
      </c>
      <c r="V97" s="105">
        <v>21.85226311127521</v>
      </c>
      <c r="W97" s="105">
        <v>21.241817005561661</v>
      </c>
      <c r="X97" s="105">
        <v>20.804285056662827</v>
      </c>
      <c r="Y97" s="105">
        <v>21.034328652377887</v>
      </c>
      <c r="DA97" s="132" t="s">
        <v>2838</v>
      </c>
    </row>
    <row r="98" spans="1:105" ht="12" customHeight="1" x14ac:dyDescent="0.25">
      <c r="A98" s="108" t="s">
        <v>53</v>
      </c>
      <c r="B98" s="99">
        <v>10.414296324617068</v>
      </c>
      <c r="C98" s="99">
        <v>9.6996740475381156</v>
      </c>
      <c r="D98" s="99">
        <v>11.492450751030587</v>
      </c>
      <c r="E98" s="99">
        <v>15.80481015552618</v>
      </c>
      <c r="F98" s="99">
        <v>17.072459986299911</v>
      </c>
      <c r="G98" s="99">
        <v>13.598367262102547</v>
      </c>
      <c r="H98" s="99">
        <v>14.714692767830913</v>
      </c>
      <c r="I98" s="99">
        <v>11.233662747848161</v>
      </c>
      <c r="J98" s="99">
        <v>12.161114528579462</v>
      </c>
      <c r="K98" s="99">
        <v>11.581635972405111</v>
      </c>
      <c r="L98" s="99">
        <v>10.637767749497122</v>
      </c>
      <c r="M98" s="99">
        <v>11.150325300844049</v>
      </c>
      <c r="N98" s="99">
        <v>10.391426574826198</v>
      </c>
      <c r="O98" s="99">
        <v>10.274952609470727</v>
      </c>
      <c r="P98" s="99">
        <v>10.867693590484256</v>
      </c>
      <c r="Q98" s="99">
        <v>10.567297134982285</v>
      </c>
      <c r="R98" s="99">
        <v>10.201903520252284</v>
      </c>
      <c r="S98" s="99">
        <v>10.138009017948738</v>
      </c>
      <c r="T98" s="99">
        <v>10.006874503297322</v>
      </c>
      <c r="U98" s="99">
        <v>8.7904153887057781</v>
      </c>
      <c r="V98" s="99">
        <v>9.9999716178619327</v>
      </c>
      <c r="W98" s="99">
        <v>11.095223130252906</v>
      </c>
      <c r="X98" s="99">
        <v>12.028376640678376</v>
      </c>
      <c r="Y98" s="99">
        <v>13.686083262919519</v>
      </c>
      <c r="DA98" s="63" t="s">
        <v>2839</v>
      </c>
    </row>
    <row r="99" spans="1:105" ht="12" customHeight="1" x14ac:dyDescent="0.25">
      <c r="A99" s="108" t="s">
        <v>52</v>
      </c>
      <c r="B99" s="99">
        <v>13.525030891519995</v>
      </c>
      <c r="C99" s="99">
        <v>13.147018854146332</v>
      </c>
      <c r="D99" s="99">
        <v>13.051219122517555</v>
      </c>
      <c r="E99" s="99">
        <v>12.458076567862905</v>
      </c>
      <c r="F99" s="99">
        <v>12.295574578054119</v>
      </c>
      <c r="G99" s="99">
        <v>12.624904247746237</v>
      </c>
      <c r="H99" s="99">
        <v>13.153792862288803</v>
      </c>
      <c r="I99" s="99">
        <v>13.881841303271807</v>
      </c>
      <c r="J99" s="99">
        <v>14.69312774731309</v>
      </c>
      <c r="K99" s="99">
        <v>14.813824627127978</v>
      </c>
      <c r="L99" s="99">
        <v>14.43415502966949</v>
      </c>
      <c r="M99" s="99">
        <v>14.434792046832378</v>
      </c>
      <c r="N99" s="99">
        <v>14.052402707505129</v>
      </c>
      <c r="O99" s="99">
        <v>13.969112868985171</v>
      </c>
      <c r="P99" s="99">
        <v>13.610171853368294</v>
      </c>
      <c r="Q99" s="99">
        <v>13.604133412463574</v>
      </c>
      <c r="R99" s="99">
        <v>13.422957720525556</v>
      </c>
      <c r="S99" s="99">
        <v>13.363340736060538</v>
      </c>
      <c r="T99" s="99">
        <v>13.059959861541291</v>
      </c>
      <c r="U99" s="99">
        <v>12.868961136699072</v>
      </c>
      <c r="V99" s="99">
        <v>11.852291493413277</v>
      </c>
      <c r="W99" s="99">
        <v>10.146593875308755</v>
      </c>
      <c r="X99" s="99">
        <v>8.7759084159844498</v>
      </c>
      <c r="Y99" s="99">
        <v>7.3482453894583717</v>
      </c>
      <c r="DA99" s="63" t="s">
        <v>2840</v>
      </c>
    </row>
    <row r="100" spans="1:105" ht="12" customHeight="1" x14ac:dyDescent="0.25">
      <c r="A100" s="121" t="s">
        <v>54</v>
      </c>
      <c r="B100" s="123">
        <v>11.401033042047716</v>
      </c>
      <c r="C100" s="123">
        <v>12.909802649350405</v>
      </c>
      <c r="D100" s="123">
        <v>12.19926203079611</v>
      </c>
      <c r="E100" s="123">
        <v>13.640921914113335</v>
      </c>
      <c r="F100" s="123">
        <v>12.366592892811363</v>
      </c>
      <c r="G100" s="123">
        <v>12.704230635065985</v>
      </c>
      <c r="H100" s="123">
        <v>11.388891872929278</v>
      </c>
      <c r="I100" s="123">
        <v>11.31601703544394</v>
      </c>
      <c r="J100" s="123">
        <v>11.24751893470629</v>
      </c>
      <c r="K100" s="123">
        <v>8.9956475459979703</v>
      </c>
      <c r="L100" s="123">
        <v>8.1672304229794737</v>
      </c>
      <c r="M100" s="123">
        <v>8.1086866668154691</v>
      </c>
      <c r="N100" s="123">
        <v>7.8426168780688537</v>
      </c>
      <c r="O100" s="123">
        <v>7.7902515435957964</v>
      </c>
      <c r="P100" s="123">
        <v>7.9409458936457904</v>
      </c>
      <c r="Q100" s="123">
        <v>7.8513193425185976</v>
      </c>
      <c r="R100" s="123">
        <v>7.6596665551751402</v>
      </c>
      <c r="S100" s="123">
        <v>7.5008807005271727</v>
      </c>
      <c r="T100" s="123">
        <v>7.2421980966282167</v>
      </c>
      <c r="U100" s="123">
        <v>6.8508174227143028</v>
      </c>
      <c r="V100" s="123">
        <v>8.9832835206285377</v>
      </c>
      <c r="W100" s="123">
        <v>8.9780332063493091</v>
      </c>
      <c r="X100" s="123">
        <v>6.794520772785587</v>
      </c>
      <c r="Y100" s="123">
        <v>6.2755235662399</v>
      </c>
      <c r="DA100" s="130" t="s">
        <v>2841</v>
      </c>
    </row>
    <row r="101" spans="1:105" ht="12" customHeight="1" x14ac:dyDescent="0.25">
      <c r="A101" s="97" t="s">
        <v>202</v>
      </c>
      <c r="B101" s="99">
        <v>14.283861967715032</v>
      </c>
      <c r="C101" s="99">
        <v>17.690582526577355</v>
      </c>
      <c r="D101" s="99">
        <v>13.82974035289366</v>
      </c>
      <c r="E101" s="99">
        <v>15.425725945577595</v>
      </c>
      <c r="F101" s="99">
        <v>13.796791095488189</v>
      </c>
      <c r="G101" s="99">
        <v>15.009441339197975</v>
      </c>
      <c r="H101" s="99">
        <v>12.890866009260904</v>
      </c>
      <c r="I101" s="99">
        <v>13.898706634546157</v>
      </c>
      <c r="J101" s="99">
        <v>13.083250505512661</v>
      </c>
      <c r="K101" s="99">
        <v>10.419741466423821</v>
      </c>
      <c r="L101" s="99">
        <v>9.6453580395431917</v>
      </c>
      <c r="M101" s="99">
        <v>9.3924661395533828</v>
      </c>
      <c r="N101" s="99">
        <v>9.244896254906088</v>
      </c>
      <c r="O101" s="99">
        <v>9.2253709526613967</v>
      </c>
      <c r="P101" s="99">
        <v>9.4263642227384796</v>
      </c>
      <c r="Q101" s="99">
        <v>9.3844024786053239</v>
      </c>
      <c r="R101" s="99">
        <v>9.2326696398633707</v>
      </c>
      <c r="S101" s="99">
        <v>9.0435303529990971</v>
      </c>
      <c r="T101" s="99">
        <v>8.7519869172949836</v>
      </c>
      <c r="U101" s="99">
        <v>8.4109691399375119</v>
      </c>
      <c r="V101" s="99">
        <v>11.138231880495509</v>
      </c>
      <c r="W101" s="99">
        <v>11.46451759441149</v>
      </c>
      <c r="X101" s="99">
        <v>8.5474569991991896</v>
      </c>
      <c r="Y101" s="99">
        <v>7.8825840603897968</v>
      </c>
      <c r="DA101" s="63" t="s">
        <v>2842</v>
      </c>
    </row>
    <row r="102" spans="1:105" ht="12" customHeight="1" x14ac:dyDescent="0.25">
      <c r="A102" s="97" t="s">
        <v>50</v>
      </c>
      <c r="B102" s="99">
        <v>12.79125359854253</v>
      </c>
      <c r="C102" s="99">
        <v>13.263482394439182</v>
      </c>
      <c r="D102" s="99">
        <v>16.759720567662544</v>
      </c>
      <c r="E102" s="99">
        <v>13.006803409587112</v>
      </c>
      <c r="F102" s="99">
        <v>12.565020685485148</v>
      </c>
      <c r="G102" s="99">
        <v>14.626055720207521</v>
      </c>
      <c r="H102" s="99">
        <v>12.569925656155402</v>
      </c>
      <c r="I102" s="99">
        <v>11.88862091734925</v>
      </c>
      <c r="J102" s="99">
        <v>10.712136682814794</v>
      </c>
      <c r="K102" s="99">
        <v>10.415619115117574</v>
      </c>
      <c r="L102" s="99">
        <v>9.2499286472537126</v>
      </c>
      <c r="M102" s="99">
        <v>8.8112467004059418</v>
      </c>
      <c r="N102" s="99">
        <v>8.6691851734878185</v>
      </c>
      <c r="O102" s="99">
        <v>8.6329726169849366</v>
      </c>
      <c r="P102" s="99">
        <v>8.8557301792142429</v>
      </c>
      <c r="Q102" s="99">
        <v>8.7633950886383669</v>
      </c>
      <c r="R102" s="99">
        <v>8.6369009683042304</v>
      </c>
      <c r="S102" s="99">
        <v>8.4636778981906211</v>
      </c>
      <c r="T102" s="99">
        <v>8.1738137809379605</v>
      </c>
      <c r="U102" s="99">
        <v>7.8543519044807271</v>
      </c>
      <c r="V102" s="99">
        <v>10.654008530624141</v>
      </c>
      <c r="W102" s="99">
        <v>10.532015584221957</v>
      </c>
      <c r="X102" s="99">
        <v>8.1603071937981078</v>
      </c>
      <c r="Y102" s="99">
        <v>7.3774756310110403</v>
      </c>
      <c r="DA102" s="63" t="s">
        <v>2843</v>
      </c>
    </row>
    <row r="103" spans="1:105" ht="12" customHeight="1" x14ac:dyDescent="0.25">
      <c r="A103" s="109" t="s">
        <v>120</v>
      </c>
      <c r="B103" s="110">
        <v>8.9426949695782625</v>
      </c>
      <c r="C103" s="110">
        <v>10.328799383082689</v>
      </c>
      <c r="D103" s="110">
        <v>8.3053806600478044</v>
      </c>
      <c r="E103" s="110">
        <v>13.13880355174838</v>
      </c>
      <c r="F103" s="110">
        <v>11.537632608471744</v>
      </c>
      <c r="G103" s="110">
        <v>10.40588550654634</v>
      </c>
      <c r="H103" s="110">
        <v>9.9958169195030884</v>
      </c>
      <c r="I103" s="110">
        <v>9.7081102339343417</v>
      </c>
      <c r="J103" s="110">
        <v>10.630661555698927</v>
      </c>
      <c r="K103" s="110">
        <v>7.2877282967842936</v>
      </c>
      <c r="L103" s="110">
        <v>6.6697498658624719</v>
      </c>
      <c r="M103" s="110">
        <v>7.007861630287505</v>
      </c>
      <c r="N103" s="110">
        <v>6.709416159508347</v>
      </c>
      <c r="O103" s="110">
        <v>6.7207776979083462</v>
      </c>
      <c r="P103" s="110">
        <v>6.8628718462812337</v>
      </c>
      <c r="Q103" s="110">
        <v>6.8346493383332154</v>
      </c>
      <c r="R103" s="110">
        <v>6.6462000162670076</v>
      </c>
      <c r="S103" s="110">
        <v>6.531016325910314</v>
      </c>
      <c r="T103" s="110">
        <v>6.3236958715534941</v>
      </c>
      <c r="U103" s="110">
        <v>5.9229425057118599</v>
      </c>
      <c r="V103" s="110">
        <v>7.6087613154631581</v>
      </c>
      <c r="W103" s="110">
        <v>7.6056433002715922</v>
      </c>
      <c r="X103" s="110">
        <v>5.8039697379372273</v>
      </c>
      <c r="Y103" s="110">
        <v>5.4641804187506864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163.99059639351859</v>
      </c>
      <c r="C124" s="118">
        <f t="shared" si="42"/>
        <v>177.95011457623221</v>
      </c>
      <c r="D124" s="118">
        <f t="shared" si="42"/>
        <v>170.40731131234017</v>
      </c>
      <c r="E124" s="118">
        <f t="shared" si="42"/>
        <v>179.45677589201026</v>
      </c>
      <c r="F124" s="118">
        <f t="shared" si="42"/>
        <v>186.32713946408219</v>
      </c>
      <c r="G124" s="118">
        <f t="shared" si="42"/>
        <v>189.18178366614742</v>
      </c>
      <c r="H124" s="118">
        <f t="shared" si="42"/>
        <v>175.58166286666861</v>
      </c>
      <c r="I124" s="118">
        <f t="shared" si="42"/>
        <v>164.25605627454635</v>
      </c>
      <c r="J124" s="118">
        <f t="shared" si="42"/>
        <v>174.06370828108621</v>
      </c>
      <c r="K124" s="118">
        <f t="shared" si="42"/>
        <v>165.70467208568036</v>
      </c>
      <c r="L124" s="118">
        <f t="shared" si="42"/>
        <v>172.68368363519423</v>
      </c>
      <c r="M124" s="118">
        <f t="shared" si="42"/>
        <v>158.5170187723626</v>
      </c>
      <c r="N124" s="118">
        <f t="shared" si="42"/>
        <v>151.05182383190149</v>
      </c>
      <c r="O124" s="118">
        <f t="shared" si="42"/>
        <v>153.16165602938074</v>
      </c>
      <c r="P124" s="118">
        <f t="shared" si="42"/>
        <v>128.27700661737686</v>
      </c>
      <c r="Q124" s="118">
        <f t="shared" si="42"/>
        <v>145.22984973114282</v>
      </c>
      <c r="R124" s="118">
        <f t="shared" ref="R124:V124" si="43">R125+R128+R130+R139</f>
        <v>151.28018631386558</v>
      </c>
      <c r="S124" s="118">
        <f t="shared" si="43"/>
        <v>145.22489249128236</v>
      </c>
      <c r="T124" s="118">
        <f t="shared" si="43"/>
        <v>135.92482717118409</v>
      </c>
      <c r="U124" s="118">
        <f t="shared" si="43"/>
        <v>132.18251815389576</v>
      </c>
      <c r="V124" s="118">
        <f t="shared" si="43"/>
        <v>133.90098487166344</v>
      </c>
      <c r="W124" s="118">
        <f t="shared" ref="W124:Y124" si="44">W125+W128+W130+W139</f>
        <v>145.42438382661902</v>
      </c>
      <c r="X124" s="118">
        <f t="shared" si="44"/>
        <v>126.14118308342999</v>
      </c>
      <c r="Y124" s="118">
        <f t="shared" si="44"/>
        <v>122.73719105626782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126.58356633876242</v>
      </c>
      <c r="C125" s="123">
        <f t="shared" si="45"/>
        <v>140.61548820503947</v>
      </c>
      <c r="D125" s="123">
        <f t="shared" si="45"/>
        <v>131.25752887011984</v>
      </c>
      <c r="E125" s="123">
        <f t="shared" si="45"/>
        <v>137.32877601879156</v>
      </c>
      <c r="F125" s="123">
        <f t="shared" si="45"/>
        <v>143.2423832742025</v>
      </c>
      <c r="G125" s="123">
        <f t="shared" si="45"/>
        <v>149.18968618035257</v>
      </c>
      <c r="H125" s="123">
        <f t="shared" si="45"/>
        <v>134.3085346346098</v>
      </c>
      <c r="I125" s="123">
        <f t="shared" si="45"/>
        <v>126.69887420803896</v>
      </c>
      <c r="J125" s="123">
        <f t="shared" si="45"/>
        <v>134.38811475782319</v>
      </c>
      <c r="K125" s="123">
        <f t="shared" si="45"/>
        <v>128.23500059783581</v>
      </c>
      <c r="L125" s="123">
        <f t="shared" si="45"/>
        <v>136.42595882427997</v>
      </c>
      <c r="M125" s="123">
        <f t="shared" si="45"/>
        <v>123.04612376490647</v>
      </c>
      <c r="N125" s="123">
        <f t="shared" si="45"/>
        <v>117.0859946396113</v>
      </c>
      <c r="O125" s="123">
        <f t="shared" si="45"/>
        <v>118.84559118553966</v>
      </c>
      <c r="P125" s="123">
        <f t="shared" si="45"/>
        <v>93.920708187403619</v>
      </c>
      <c r="Q125" s="123">
        <f t="shared" si="45"/>
        <v>111.5985444304529</v>
      </c>
      <c r="R125" s="123">
        <f t="shared" ref="R125:V125" si="46">SUM(R126:R127)</f>
        <v>118.9656499024882</v>
      </c>
      <c r="S125" s="123">
        <f t="shared" si="46"/>
        <v>112.94217517370447</v>
      </c>
      <c r="T125" s="123">
        <f t="shared" si="46"/>
        <v>104.6427398791223</v>
      </c>
      <c r="U125" s="123">
        <f t="shared" si="46"/>
        <v>101.39084117972104</v>
      </c>
      <c r="V125" s="123">
        <f t="shared" si="46"/>
        <v>102.16206554776041</v>
      </c>
      <c r="W125" s="123">
        <f t="shared" ref="W125:Y125" si="47">SUM(W126:W127)</f>
        <v>113.52413758994366</v>
      </c>
      <c r="X125" s="123">
        <f t="shared" si="47"/>
        <v>97.73057906642498</v>
      </c>
      <c r="Y125" s="123">
        <f t="shared" si="47"/>
        <v>96.050256715034507</v>
      </c>
      <c r="DA125" s="130" t="s">
        <v>2864</v>
      </c>
    </row>
    <row r="126" spans="1:105" ht="12" customHeight="1" x14ac:dyDescent="0.25">
      <c r="A126" s="97" t="s">
        <v>198</v>
      </c>
      <c r="B126" s="99">
        <v>126.09638347073913</v>
      </c>
      <c r="C126" s="99">
        <v>140.08786641695957</v>
      </c>
      <c r="D126" s="99">
        <v>130.77033521812132</v>
      </c>
      <c r="E126" s="99">
        <v>136.82165477519567</v>
      </c>
      <c r="F126" s="99">
        <v>142.7168267092855</v>
      </c>
      <c r="G126" s="99">
        <v>148.66120218435728</v>
      </c>
      <c r="H126" s="99">
        <v>133.83486538893112</v>
      </c>
      <c r="I126" s="99">
        <v>126.26537459503214</v>
      </c>
      <c r="J126" s="99">
        <v>133.92593633431511</v>
      </c>
      <c r="K126" s="99">
        <v>127.79619616872809</v>
      </c>
      <c r="L126" s="99">
        <v>135.96252813261032</v>
      </c>
      <c r="M126" s="99">
        <v>122.63182975018528</v>
      </c>
      <c r="N126" s="99">
        <v>116.69564133291165</v>
      </c>
      <c r="O126" s="99">
        <v>118.45115308635586</v>
      </c>
      <c r="P126" s="99">
        <v>93.612810873846854</v>
      </c>
      <c r="Q126" s="99">
        <v>111.23221552820581</v>
      </c>
      <c r="R126" s="99">
        <v>118.57560665568629</v>
      </c>
      <c r="S126" s="99">
        <v>112.57236461081817</v>
      </c>
      <c r="T126" s="99">
        <v>104.30115464469976</v>
      </c>
      <c r="U126" s="99">
        <v>101.06052313028412</v>
      </c>
      <c r="V126" s="99">
        <v>101.82976838781471</v>
      </c>
      <c r="W126" s="99">
        <v>113.15239731898184</v>
      </c>
      <c r="X126" s="99">
        <v>97.411094407541526</v>
      </c>
      <c r="Y126" s="99">
        <v>95.736306050865707</v>
      </c>
      <c r="DA126" s="63" t="s">
        <v>2865</v>
      </c>
    </row>
    <row r="127" spans="1:105" ht="12" customHeight="1" x14ac:dyDescent="0.25">
      <c r="A127" s="97" t="s">
        <v>53</v>
      </c>
      <c r="B127" s="99">
        <v>0.48718286802330324</v>
      </c>
      <c r="C127" s="99">
        <v>0.52762178807989568</v>
      </c>
      <c r="D127" s="99">
        <v>0.48719365199851067</v>
      </c>
      <c r="E127" s="99">
        <v>0.50712124359587873</v>
      </c>
      <c r="F127" s="99">
        <v>0.52555656491700797</v>
      </c>
      <c r="G127" s="99">
        <v>0.52848399599528839</v>
      </c>
      <c r="H127" s="99">
        <v>0.47366924567867635</v>
      </c>
      <c r="I127" s="99">
        <v>0.43349961300681078</v>
      </c>
      <c r="J127" s="99">
        <v>0.46217842350808469</v>
      </c>
      <c r="K127" s="99">
        <v>0.43880442910771661</v>
      </c>
      <c r="L127" s="99">
        <v>0.46343069166967005</v>
      </c>
      <c r="M127" s="99">
        <v>0.41429401472119781</v>
      </c>
      <c r="N127" s="99">
        <v>0.39035330669965146</v>
      </c>
      <c r="O127" s="99">
        <v>0.39443809918379907</v>
      </c>
      <c r="P127" s="99">
        <v>0.30789731355675887</v>
      </c>
      <c r="Q127" s="99">
        <v>0.36632890224708581</v>
      </c>
      <c r="R127" s="99">
        <v>0.39004324680191532</v>
      </c>
      <c r="S127" s="99">
        <v>0.36981056288630593</v>
      </c>
      <c r="T127" s="99">
        <v>0.34158523442253252</v>
      </c>
      <c r="U127" s="99">
        <v>0.33031804943690829</v>
      </c>
      <c r="V127" s="99">
        <v>0.3322971599457013</v>
      </c>
      <c r="W127" s="99">
        <v>0.37174027096182499</v>
      </c>
      <c r="X127" s="99">
        <v>0.31948465888345995</v>
      </c>
      <c r="Y127" s="99">
        <v>0.31395066416880224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0.11349364313689592</v>
      </c>
      <c r="C128" s="123">
        <f t="shared" si="48"/>
        <v>0.13310935208251362</v>
      </c>
      <c r="D128" s="123">
        <f t="shared" si="48"/>
        <v>0.15465978799083016</v>
      </c>
      <c r="E128" s="123">
        <f t="shared" si="48"/>
        <v>0.34568000051634634</v>
      </c>
      <c r="F128" s="123">
        <f t="shared" si="48"/>
        <v>0.19379663064241934</v>
      </c>
      <c r="G128" s="123">
        <f t="shared" si="48"/>
        <v>0.23823625088841091</v>
      </c>
      <c r="H128" s="123">
        <f t="shared" si="48"/>
        <v>0.34596181859475594</v>
      </c>
      <c r="I128" s="123">
        <f t="shared" si="48"/>
        <v>0.37938694080649732</v>
      </c>
      <c r="J128" s="123">
        <f t="shared" si="48"/>
        <v>0.43226885346810451</v>
      </c>
      <c r="K128" s="123">
        <f t="shared" si="48"/>
        <v>0.48051887569201507</v>
      </c>
      <c r="L128" s="123">
        <f t="shared" si="48"/>
        <v>0.60408575723947666</v>
      </c>
      <c r="M128" s="123">
        <f t="shared" si="48"/>
        <v>0.66143346557608396</v>
      </c>
      <c r="N128" s="123">
        <f t="shared" si="48"/>
        <v>1.1864955384801494</v>
      </c>
      <c r="O128" s="123">
        <f t="shared" si="48"/>
        <v>1.131983153059885</v>
      </c>
      <c r="P128" s="123">
        <f t="shared" si="48"/>
        <v>0.41671620706320522</v>
      </c>
      <c r="Q128" s="123">
        <f t="shared" si="48"/>
        <v>1.2136999952153336</v>
      </c>
      <c r="R128" s="123">
        <f t="shared" si="48"/>
        <v>0.75429587009172061</v>
      </c>
      <c r="S128" s="123">
        <f t="shared" si="48"/>
        <v>1.3341829143432162</v>
      </c>
      <c r="T128" s="123">
        <f t="shared" si="48"/>
        <v>1.0397730765165698</v>
      </c>
      <c r="U128" s="123">
        <f t="shared" si="48"/>
        <v>1.455883913681123</v>
      </c>
      <c r="V128" s="123">
        <f t="shared" si="48"/>
        <v>0.750361969459581</v>
      </c>
      <c r="W128" s="123">
        <f t="shared" si="48"/>
        <v>1.3081091798742088</v>
      </c>
      <c r="X128" s="123">
        <f t="shared" si="48"/>
        <v>1.613142168126529</v>
      </c>
      <c r="Y128" s="123">
        <f t="shared" si="48"/>
        <v>1.0782702669799451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0.11349364313689592</v>
      </c>
      <c r="C129" s="99">
        <f>RES_hhdet_fech!C129/RES_summary!C$19</f>
        <v>0.13310935208251362</v>
      </c>
      <c r="D129" s="99">
        <f>RES_hhdet_fech!D129/RES_summary!D$19</f>
        <v>0.15465978799083016</v>
      </c>
      <c r="E129" s="99">
        <f>RES_hhdet_fech!E129/RES_summary!E$19</f>
        <v>0.34568000051634634</v>
      </c>
      <c r="F129" s="99">
        <f>RES_hhdet_fech!F129/RES_summary!F$19</f>
        <v>0.19379663064241934</v>
      </c>
      <c r="G129" s="99">
        <f>RES_hhdet_fech!G129/RES_summary!G$19</f>
        <v>0.23823625088841091</v>
      </c>
      <c r="H129" s="99">
        <f>RES_hhdet_fech!H129/RES_summary!H$19</f>
        <v>0.34596181859475594</v>
      </c>
      <c r="I129" s="99">
        <f>RES_hhdet_fech!I129/RES_summary!I$19</f>
        <v>0.37938694080649732</v>
      </c>
      <c r="J129" s="99">
        <f>RES_hhdet_fech!J129/RES_summary!J$19</f>
        <v>0.43226885346810451</v>
      </c>
      <c r="K129" s="99">
        <f>RES_hhdet_fech!K129/RES_summary!K$19</f>
        <v>0.48051887569201507</v>
      </c>
      <c r="L129" s="99">
        <f>RES_hhdet_fech!L129/RES_summary!L$19</f>
        <v>0.60408575723947666</v>
      </c>
      <c r="M129" s="99">
        <f>RES_hhdet_fech!M129/RES_summary!M$19</f>
        <v>0.66143346557608396</v>
      </c>
      <c r="N129" s="99">
        <f>RES_hhdet_fech!N129/RES_summary!N$19</f>
        <v>1.1864955384801494</v>
      </c>
      <c r="O129" s="99">
        <f>RES_hhdet_fech!O129/RES_summary!O$19</f>
        <v>1.131983153059885</v>
      </c>
      <c r="P129" s="99">
        <f>RES_hhdet_fech!P129/RES_summary!P$19</f>
        <v>0.41671620706320522</v>
      </c>
      <c r="Q129" s="99">
        <f>RES_hhdet_fech!Q129/RES_summary!Q$19</f>
        <v>1.2136999952153336</v>
      </c>
      <c r="R129" s="99">
        <f>RES_hhdet_fech!R129/RES_summary!R$19</f>
        <v>0.75429587009172061</v>
      </c>
      <c r="S129" s="99">
        <f>RES_hhdet_fech!S129/RES_summary!S$19</f>
        <v>1.3341829143432162</v>
      </c>
      <c r="T129" s="99">
        <f>RES_hhdet_fech!T129/RES_summary!T$19</f>
        <v>1.0397730765165698</v>
      </c>
      <c r="U129" s="99">
        <f>RES_hhdet_fech!U129/RES_summary!U$19</f>
        <v>1.455883913681123</v>
      </c>
      <c r="V129" s="99">
        <f>RES_hhdet_fech!V129/RES_summary!V$19</f>
        <v>0.750361969459581</v>
      </c>
      <c r="W129" s="99">
        <f>RES_hhdet_fech!W129/RES_summary!W$19</f>
        <v>1.3081091798742088</v>
      </c>
      <c r="X129" s="99">
        <f>RES_hhdet_fech!X129/RES_summary!X$19</f>
        <v>1.613142168126529</v>
      </c>
      <c r="Y129" s="99">
        <f>RES_hhdet_fech!Y129/RES_summary!Y$19</f>
        <v>1.0782702669799451</v>
      </c>
      <c r="DA129" s="63" t="s">
        <v>2868</v>
      </c>
    </row>
    <row r="130" spans="1:105" ht="12" customHeight="1" x14ac:dyDescent="0.25">
      <c r="A130" s="121" t="s">
        <v>55</v>
      </c>
      <c r="B130" s="123">
        <v>26.72266643025695</v>
      </c>
      <c r="C130" s="123">
        <v>25.648586412291614</v>
      </c>
      <c r="D130" s="123">
        <v>27.25668008494063</v>
      </c>
      <c r="E130" s="123">
        <v>28.691829740888846</v>
      </c>
      <c r="F130" s="123">
        <v>30.972223548553941</v>
      </c>
      <c r="G130" s="123">
        <v>27.792096674033676</v>
      </c>
      <c r="H130" s="123">
        <v>30.011072097152908</v>
      </c>
      <c r="I130" s="123">
        <v>26.686633639735781</v>
      </c>
      <c r="J130" s="123">
        <v>28.578973002577971</v>
      </c>
      <c r="K130" s="123">
        <v>28.460157352203961</v>
      </c>
      <c r="L130" s="123">
        <v>27.930970343759739</v>
      </c>
      <c r="M130" s="123">
        <v>27.051049148400633</v>
      </c>
      <c r="N130" s="123">
        <v>25.268433696653958</v>
      </c>
      <c r="O130" s="123">
        <v>25.702879898032911</v>
      </c>
      <c r="P130" s="123">
        <v>26.30499496194944</v>
      </c>
      <c r="Q130" s="123">
        <v>24.876078298187643</v>
      </c>
      <c r="R130" s="123">
        <v>24.23034675288536</v>
      </c>
      <c r="S130" s="123">
        <v>23.784169165298046</v>
      </c>
      <c r="T130" s="123">
        <v>23.334420974367418</v>
      </c>
      <c r="U130" s="123">
        <v>22.81149109227303</v>
      </c>
      <c r="V130" s="123">
        <v>22.436413541315726</v>
      </c>
      <c r="W130" s="123">
        <v>22.107223687402978</v>
      </c>
      <c r="X130" s="123">
        <v>20.323219009661813</v>
      </c>
      <c r="Y130" s="123">
        <v>19.639479648849459</v>
      </c>
      <c r="DA130" s="130" t="s">
        <v>2869</v>
      </c>
    </row>
    <row r="131" spans="1:105" ht="12" customHeight="1" x14ac:dyDescent="0.25">
      <c r="A131" s="97" t="s">
        <v>128</v>
      </c>
      <c r="B131" s="99">
        <v>25.778877857557639</v>
      </c>
      <c r="C131" s="99">
        <v>24.800213087150937</v>
      </c>
      <c r="D131" s="99">
        <v>26.420647344731197</v>
      </c>
      <c r="E131" s="99">
        <v>27.157457780396463</v>
      </c>
      <c r="F131" s="99">
        <v>29.914082118241936</v>
      </c>
      <c r="G131" s="99">
        <v>26.711290795841652</v>
      </c>
      <c r="H131" s="99">
        <v>29.091620430279718</v>
      </c>
      <c r="I131" s="99">
        <v>25.494214356909833</v>
      </c>
      <c r="J131" s="99">
        <v>27.34126821558716</v>
      </c>
      <c r="K131" s="99">
        <v>27.420166866333251</v>
      </c>
      <c r="L131" s="99">
        <v>27.271011634525298</v>
      </c>
      <c r="M131" s="99">
        <v>26.070076232537922</v>
      </c>
      <c r="N131" s="99">
        <v>24.387662259682937</v>
      </c>
      <c r="O131" s="99">
        <v>25.228895451891169</v>
      </c>
      <c r="P131" s="99">
        <v>26.023505016035521</v>
      </c>
      <c r="Q131" s="99">
        <v>24.438924297414314</v>
      </c>
      <c r="R131" s="99">
        <v>23.77106066681349</v>
      </c>
      <c r="S131" s="99">
        <v>23.283186202450818</v>
      </c>
      <c r="T131" s="99">
        <v>22.954329668003037</v>
      </c>
      <c r="U131" s="99">
        <v>22.675388113601365</v>
      </c>
      <c r="V131" s="99">
        <v>22.347739706280002</v>
      </c>
      <c r="W131" s="99">
        <v>22.077447080322671</v>
      </c>
      <c r="X131" s="99">
        <v>20.256975748619123</v>
      </c>
      <c r="Y131" s="99">
        <v>19.550547602199572</v>
      </c>
      <c r="DA131" s="63" t="s">
        <v>2870</v>
      </c>
    </row>
    <row r="132" spans="1:105" ht="12" customHeight="1" x14ac:dyDescent="0.25">
      <c r="A132" s="97" t="s">
        <v>127</v>
      </c>
      <c r="B132" s="99">
        <v>22.427608339862037</v>
      </c>
      <c r="C132" s="99">
        <v>21.560751806814224</v>
      </c>
      <c r="D132" s="99">
        <v>23.203199711592504</v>
      </c>
      <c r="E132" s="99">
        <v>24.362583003900216</v>
      </c>
      <c r="F132" s="99">
        <v>26.996371524017846</v>
      </c>
      <c r="G132" s="99">
        <v>23.843513546386866</v>
      </c>
      <c r="H132" s="99">
        <v>26.080697954357262</v>
      </c>
      <c r="I132" s="99">
        <v>22.559653825406919</v>
      </c>
      <c r="J132" s="99">
        <v>24.301598836202505</v>
      </c>
      <c r="K132" s="99">
        <v>24.34518393326687</v>
      </c>
      <c r="L132" s="99">
        <v>24.242016230030806</v>
      </c>
      <c r="M132" s="99">
        <v>23.318638581407338</v>
      </c>
      <c r="N132" s="99">
        <v>21.888809262071295</v>
      </c>
      <c r="O132" s="99">
        <v>22.748134521175128</v>
      </c>
      <c r="P132" s="99">
        <v>23.577069145926814</v>
      </c>
      <c r="Q132" s="99">
        <v>22.169896123257782</v>
      </c>
      <c r="R132" s="99">
        <v>21.625450942965305</v>
      </c>
      <c r="S132" s="99">
        <v>21.297849036359846</v>
      </c>
      <c r="T132" s="99">
        <v>21.086331815263243</v>
      </c>
      <c r="U132" s="99">
        <v>20.846606785792051</v>
      </c>
      <c r="V132" s="99">
        <v>20.830981398162642</v>
      </c>
      <c r="W132" s="99">
        <v>20.799277765215201</v>
      </c>
      <c r="X132" s="99">
        <v>19.302184746375403</v>
      </c>
      <c r="Y132" s="99">
        <v>18.869714990371591</v>
      </c>
      <c r="DA132" s="63" t="s">
        <v>2871</v>
      </c>
    </row>
    <row r="133" spans="1:105" ht="12" customHeight="1" x14ac:dyDescent="0.25">
      <c r="A133" s="100" t="s">
        <v>198</v>
      </c>
      <c r="B133" s="102">
        <v>8.6974113672084581</v>
      </c>
      <c r="C133" s="102">
        <v>8.1593195659250224</v>
      </c>
      <c r="D133" s="102">
        <v>9.7804294934880964</v>
      </c>
      <c r="E133" s="102">
        <v>12.479766080978502</v>
      </c>
      <c r="F133" s="102">
        <v>14.443912043952562</v>
      </c>
      <c r="G133" s="102">
        <v>11.267332832640536</v>
      </c>
      <c r="H133" s="102">
        <v>12.592139406685993</v>
      </c>
      <c r="I133" s="102">
        <v>9.0916030892331623</v>
      </c>
      <c r="J133" s="102">
        <v>9.887730919253034</v>
      </c>
      <c r="K133" s="102">
        <v>9.5395662960559768</v>
      </c>
      <c r="L133" s="102">
        <v>9.1600700564712092</v>
      </c>
      <c r="M133" s="102">
        <v>9.0350193981371927</v>
      </c>
      <c r="N133" s="102">
        <v>8.2508314410387786</v>
      </c>
      <c r="O133" s="102">
        <v>8.5637856364592295</v>
      </c>
      <c r="P133" s="102">
        <v>9.3599980103758185</v>
      </c>
      <c r="Q133" s="102">
        <v>8.6966455515411543</v>
      </c>
      <c r="R133" s="102">
        <v>8.4137859901997309</v>
      </c>
      <c r="S133" s="102">
        <v>8.3248797345535301</v>
      </c>
      <c r="T133" s="102">
        <v>8.3217905447158884</v>
      </c>
      <c r="U133" s="102">
        <v>7.7040391358685669</v>
      </c>
      <c r="V133" s="102">
        <v>8.8089394348960912</v>
      </c>
      <c r="W133" s="102">
        <v>10.153356355076026</v>
      </c>
      <c r="X133" s="102">
        <v>10.536794199195731</v>
      </c>
      <c r="Y133" s="102">
        <v>11.72196614634046</v>
      </c>
      <c r="DA133" s="131" t="s">
        <v>2872</v>
      </c>
    </row>
    <row r="134" spans="1:105" ht="12" customHeight="1" x14ac:dyDescent="0.25">
      <c r="A134" s="103" t="s">
        <v>52</v>
      </c>
      <c r="B134" s="105">
        <v>13.730196972653582</v>
      </c>
      <c r="C134" s="105">
        <v>13.401432240889196</v>
      </c>
      <c r="D134" s="105">
        <v>13.422770218104411</v>
      </c>
      <c r="E134" s="105">
        <v>11.88281692292172</v>
      </c>
      <c r="F134" s="105">
        <v>12.552459480065275</v>
      </c>
      <c r="G134" s="105">
        <v>12.576180713746332</v>
      </c>
      <c r="H134" s="105">
        <v>13.488558547671268</v>
      </c>
      <c r="I134" s="105">
        <v>13.468050736173758</v>
      </c>
      <c r="J134" s="105">
        <v>14.413867916949471</v>
      </c>
      <c r="K134" s="105">
        <v>14.805617637210894</v>
      </c>
      <c r="L134" s="105">
        <v>15.081946173559599</v>
      </c>
      <c r="M134" s="105">
        <v>14.283619183270147</v>
      </c>
      <c r="N134" s="105">
        <v>13.637977821032518</v>
      </c>
      <c r="O134" s="105">
        <v>14.1843488847159</v>
      </c>
      <c r="P134" s="105">
        <v>14.217071135550995</v>
      </c>
      <c r="Q134" s="105">
        <v>13.473250571716632</v>
      </c>
      <c r="R134" s="105">
        <v>13.211664952765574</v>
      </c>
      <c r="S134" s="105">
        <v>12.972969301806319</v>
      </c>
      <c r="T134" s="105">
        <v>12.764541270547351</v>
      </c>
      <c r="U134" s="105">
        <v>13.142567649923484</v>
      </c>
      <c r="V134" s="105">
        <v>12.022041963266553</v>
      </c>
      <c r="W134" s="105">
        <v>10.645921410139172</v>
      </c>
      <c r="X134" s="105">
        <v>8.7653905471796687</v>
      </c>
      <c r="Y134" s="105">
        <v>7.1477488440311339</v>
      </c>
      <c r="DA134" s="132" t="s">
        <v>2873</v>
      </c>
    </row>
    <row r="135" spans="1:105" ht="12" customHeight="1" x14ac:dyDescent="0.25">
      <c r="A135" s="106" t="s">
        <v>122</v>
      </c>
      <c r="B135" s="102">
        <v>30.905286408789923</v>
      </c>
      <c r="C135" s="102">
        <v>29.538526485668889</v>
      </c>
      <c r="D135" s="102">
        <v>31.109859943601634</v>
      </c>
      <c r="E135" s="102">
        <v>34.440311335748675</v>
      </c>
      <c r="F135" s="102">
        <v>35.349997578663498</v>
      </c>
      <c r="G135" s="102">
        <v>32.263161171072305</v>
      </c>
      <c r="H135" s="102">
        <v>34.030024567552289</v>
      </c>
      <c r="I135" s="102">
        <v>31.549655024152546</v>
      </c>
      <c r="J135" s="102">
        <v>33.626728135477329</v>
      </c>
      <c r="K135" s="102">
        <v>33.20739725616675</v>
      </c>
      <c r="L135" s="102">
        <v>31.670800133292339</v>
      </c>
      <c r="M135" s="102">
        <v>32.161711022903674</v>
      </c>
      <c r="N135" s="102">
        <v>30.875851105313117</v>
      </c>
      <c r="O135" s="102">
        <v>30.644076587812844</v>
      </c>
      <c r="P135" s="102">
        <v>30.798272619630595</v>
      </c>
      <c r="Q135" s="102">
        <v>29.436147981726627</v>
      </c>
      <c r="R135" s="102">
        <v>28.063077390344091</v>
      </c>
      <c r="S135" s="102">
        <v>27.614441798472111</v>
      </c>
      <c r="T135" s="102">
        <v>26.963780765245939</v>
      </c>
      <c r="U135" s="102">
        <v>25.622094025510066</v>
      </c>
      <c r="V135" s="102">
        <v>25.635026197851406</v>
      </c>
      <c r="W135" s="102">
        <v>24.626818803175947</v>
      </c>
      <c r="X135" s="102">
        <v>23.907929298615123</v>
      </c>
      <c r="Y135" s="102">
        <v>23.235434187668368</v>
      </c>
      <c r="DA135" s="131" t="s">
        <v>2874</v>
      </c>
    </row>
    <row r="136" spans="1:105" ht="12" customHeight="1" x14ac:dyDescent="0.25">
      <c r="A136" s="107" t="s">
        <v>121</v>
      </c>
      <c r="B136" s="105">
        <v>23.939327216137059</v>
      </c>
      <c r="C136" s="105">
        <v>22.850272715286525</v>
      </c>
      <c r="D136" s="105">
        <v>24.550496195032661</v>
      </c>
      <c r="E136" s="105">
        <v>28.259761517216731</v>
      </c>
      <c r="F136" s="105">
        <v>29.364455893066776</v>
      </c>
      <c r="G136" s="105">
        <v>26.239627118447018</v>
      </c>
      <c r="H136" s="105">
        <v>27.899124494853645</v>
      </c>
      <c r="I136" s="105">
        <v>25.144140817719155</v>
      </c>
      <c r="J136" s="105">
        <v>26.87480780302883</v>
      </c>
      <c r="K136" s="105">
        <v>26.416481145058189</v>
      </c>
      <c r="L136" s="105">
        <v>25.095679644280047</v>
      </c>
      <c r="M136" s="105">
        <v>25.61845138546607</v>
      </c>
      <c r="N136" s="105">
        <v>24.538346436020063</v>
      </c>
      <c r="O136" s="105">
        <v>24.387959245054297</v>
      </c>
      <c r="P136" s="105">
        <v>24.725956927412053</v>
      </c>
      <c r="Q136" s="105">
        <v>24.100846443427159</v>
      </c>
      <c r="R136" s="105">
        <v>23.256266364496295</v>
      </c>
      <c r="S136" s="105">
        <v>23.042623550734614</v>
      </c>
      <c r="T136" s="105">
        <v>22.656254516019384</v>
      </c>
      <c r="U136" s="105">
        <v>21.462868801488693</v>
      </c>
      <c r="V136" s="105">
        <v>21.842351116168249</v>
      </c>
      <c r="W136" s="105">
        <v>21.419614487141594</v>
      </c>
      <c r="X136" s="105">
        <v>21.169081357094662</v>
      </c>
      <c r="Y136" s="105">
        <v>21.321872265984197</v>
      </c>
      <c r="DA136" s="132" t="s">
        <v>2875</v>
      </c>
    </row>
    <row r="137" spans="1:105" ht="12" customHeight="1" x14ac:dyDescent="0.25">
      <c r="A137" s="108" t="s">
        <v>53</v>
      </c>
      <c r="B137" s="99">
        <v>10.414296324617068</v>
      </c>
      <c r="C137" s="99">
        <v>9.7031431719910213</v>
      </c>
      <c r="D137" s="99">
        <v>11.49901260173344</v>
      </c>
      <c r="E137" s="99">
        <v>15.802170689751863</v>
      </c>
      <c r="F137" s="99">
        <v>17.069368076602846</v>
      </c>
      <c r="G137" s="99">
        <v>13.612524176318477</v>
      </c>
      <c r="H137" s="99">
        <v>14.738317258272136</v>
      </c>
      <c r="I137" s="99">
        <v>11.252624481470111</v>
      </c>
      <c r="J137" s="99">
        <v>12.175019187494383</v>
      </c>
      <c r="K137" s="99">
        <v>11.596116066072952</v>
      </c>
      <c r="L137" s="99">
        <v>10.653666539641257</v>
      </c>
      <c r="M137" s="99">
        <v>11.176007337540502</v>
      </c>
      <c r="N137" s="99">
        <v>10.46818627883559</v>
      </c>
      <c r="O137" s="99">
        <v>10.400143359453001</v>
      </c>
      <c r="P137" s="99">
        <v>11.084308666867964</v>
      </c>
      <c r="Q137" s="99">
        <v>10.540345294930846</v>
      </c>
      <c r="R137" s="99">
        <v>9.9406848567812034</v>
      </c>
      <c r="S137" s="99">
        <v>9.8036514184246482</v>
      </c>
      <c r="T137" s="99">
        <v>9.7209921305221094</v>
      </c>
      <c r="U137" s="99">
        <v>8.6677469270669523</v>
      </c>
      <c r="V137" s="99">
        <v>10.011465557169812</v>
      </c>
      <c r="W137" s="99">
        <v>11.24980136065067</v>
      </c>
      <c r="X137" s="99">
        <v>12.345310322262</v>
      </c>
      <c r="Y137" s="99">
        <v>13.955561362329009</v>
      </c>
      <c r="DA137" s="63" t="s">
        <v>2876</v>
      </c>
    </row>
    <row r="138" spans="1:105" ht="12" customHeight="1" x14ac:dyDescent="0.25">
      <c r="A138" s="108" t="s">
        <v>52</v>
      </c>
      <c r="B138" s="99">
        <v>13.525030891519993</v>
      </c>
      <c r="C138" s="99">
        <v>13.147129543295504</v>
      </c>
      <c r="D138" s="99">
        <v>13.051483593299217</v>
      </c>
      <c r="E138" s="99">
        <v>12.457590827464866</v>
      </c>
      <c r="F138" s="99">
        <v>12.295087816463925</v>
      </c>
      <c r="G138" s="99">
        <v>12.627102942128541</v>
      </c>
      <c r="H138" s="99">
        <v>13.16080723658151</v>
      </c>
      <c r="I138" s="99">
        <v>13.891516336249046</v>
      </c>
      <c r="J138" s="99">
        <v>14.699788615534441</v>
      </c>
      <c r="K138" s="99">
        <v>14.820365078985239</v>
      </c>
      <c r="L138" s="99">
        <v>14.442013104638786</v>
      </c>
      <c r="M138" s="99">
        <v>14.442444047925562</v>
      </c>
      <c r="N138" s="99">
        <v>14.070160157184471</v>
      </c>
      <c r="O138" s="99">
        <v>13.987815885601295</v>
      </c>
      <c r="P138" s="99">
        <v>13.641648260544088</v>
      </c>
      <c r="Q138" s="99">
        <v>13.560501148496311</v>
      </c>
      <c r="R138" s="99">
        <v>13.315581507715091</v>
      </c>
      <c r="S138" s="99">
        <v>13.238972132309964</v>
      </c>
      <c r="T138" s="99">
        <v>12.935262385497273</v>
      </c>
      <c r="U138" s="99">
        <v>12.795121874421739</v>
      </c>
      <c r="V138" s="99">
        <v>11.830885558998437</v>
      </c>
      <c r="W138" s="99">
        <v>10.169813126490926</v>
      </c>
      <c r="X138" s="99">
        <v>8.8237710348326654</v>
      </c>
      <c r="Y138" s="99">
        <v>7.3663109036551901</v>
      </c>
      <c r="DA138" s="63" t="s">
        <v>2877</v>
      </c>
    </row>
    <row r="139" spans="1:105" ht="12" customHeight="1" x14ac:dyDescent="0.25">
      <c r="A139" s="121" t="s">
        <v>54</v>
      </c>
      <c r="B139" s="123">
        <v>10.570869981362327</v>
      </c>
      <c r="C139" s="123">
        <v>11.552930606818604</v>
      </c>
      <c r="D139" s="123">
        <v>11.738442569288885</v>
      </c>
      <c r="E139" s="123">
        <v>13.090490131813501</v>
      </c>
      <c r="F139" s="123">
        <v>11.918736010683322</v>
      </c>
      <c r="G139" s="123">
        <v>11.961764560872783</v>
      </c>
      <c r="H139" s="123">
        <v>10.916094316311119</v>
      </c>
      <c r="I139" s="123">
        <v>10.491161485965106</v>
      </c>
      <c r="J139" s="123">
        <v>10.664351667216913</v>
      </c>
      <c r="K139" s="123">
        <v>8.5289952599485801</v>
      </c>
      <c r="L139" s="123">
        <v>7.7226687099150286</v>
      </c>
      <c r="M139" s="123">
        <v>7.7584123934794409</v>
      </c>
      <c r="N139" s="123">
        <v>7.5108999571560746</v>
      </c>
      <c r="O139" s="123">
        <v>7.481201792748263</v>
      </c>
      <c r="P139" s="123">
        <v>7.6345872609605863</v>
      </c>
      <c r="Q139" s="123">
        <v>7.5415270072869429</v>
      </c>
      <c r="R139" s="123">
        <v>7.3298937884003186</v>
      </c>
      <c r="S139" s="123">
        <v>7.1643652379366483</v>
      </c>
      <c r="T139" s="123">
        <v>6.9078932411777858</v>
      </c>
      <c r="U139" s="123">
        <v>6.5243019682205601</v>
      </c>
      <c r="V139" s="123">
        <v>8.5521438131277403</v>
      </c>
      <c r="W139" s="123">
        <v>8.4849133693981624</v>
      </c>
      <c r="X139" s="123">
        <v>6.474242839216668</v>
      </c>
      <c r="Y139" s="123">
        <v>5.9691844254039124</v>
      </c>
      <c r="DA139" s="130" t="s">
        <v>2878</v>
      </c>
    </row>
    <row r="140" spans="1:105" ht="12" customHeight="1" x14ac:dyDescent="0.25">
      <c r="A140" s="97" t="s">
        <v>50</v>
      </c>
      <c r="B140" s="99">
        <v>12.791253598542527</v>
      </c>
      <c r="C140" s="99">
        <v>13.264857624673505</v>
      </c>
      <c r="D140" s="99">
        <v>16.763667023313349</v>
      </c>
      <c r="E140" s="99">
        <v>13.009104629230542</v>
      </c>
      <c r="F140" s="99">
        <v>12.566473939965128</v>
      </c>
      <c r="G140" s="99">
        <v>14.631933429169903</v>
      </c>
      <c r="H140" s="99">
        <v>12.573458341093204</v>
      </c>
      <c r="I140" s="99">
        <v>11.890584380790509</v>
      </c>
      <c r="J140" s="99">
        <v>10.71320402038422</v>
      </c>
      <c r="K140" s="99">
        <v>10.416475349321654</v>
      </c>
      <c r="L140" s="99">
        <v>9.2506152882724155</v>
      </c>
      <c r="M140" s="99">
        <v>8.8118762511673818</v>
      </c>
      <c r="N140" s="99">
        <v>8.6697687406662816</v>
      </c>
      <c r="O140" s="99">
        <v>8.6335220205842269</v>
      </c>
      <c r="P140" s="99">
        <v>8.8565036488031836</v>
      </c>
      <c r="Q140" s="99">
        <v>8.7639884322808204</v>
      </c>
      <c r="R140" s="99">
        <v>8.6352734822564088</v>
      </c>
      <c r="S140" s="99">
        <v>8.4587696513344213</v>
      </c>
      <c r="T140" s="99">
        <v>8.1679954030733057</v>
      </c>
      <c r="U140" s="99">
        <v>7.8515676935265502</v>
      </c>
      <c r="V140" s="99">
        <v>10.654798993872703</v>
      </c>
      <c r="W140" s="99">
        <v>10.535893113363416</v>
      </c>
      <c r="X140" s="99">
        <v>8.1655622168622717</v>
      </c>
      <c r="Y140" s="99">
        <v>7.3807861197991045</v>
      </c>
      <c r="DA140" s="63" t="s">
        <v>2879</v>
      </c>
    </row>
    <row r="141" spans="1:105" ht="12" customHeight="1" x14ac:dyDescent="0.25">
      <c r="A141" s="109" t="s">
        <v>120</v>
      </c>
      <c r="B141" s="110">
        <v>8.9426949695782625</v>
      </c>
      <c r="C141" s="110">
        <v>10.33076657472753</v>
      </c>
      <c r="D141" s="110">
        <v>8.3091389856663049</v>
      </c>
      <c r="E141" s="110">
        <v>13.142387060862813</v>
      </c>
      <c r="F141" s="110">
        <v>11.538959595917284</v>
      </c>
      <c r="G141" s="110">
        <v>10.41267321101996</v>
      </c>
      <c r="H141" s="110">
        <v>10.002855081111292</v>
      </c>
      <c r="I141" s="110">
        <v>9.7155236347854697</v>
      </c>
      <c r="J141" s="110">
        <v>10.636267643725612</v>
      </c>
      <c r="K141" s="110">
        <v>7.2913087900237086</v>
      </c>
      <c r="L141" s="110">
        <v>6.6733007468390531</v>
      </c>
      <c r="M141" s="110">
        <v>7.0122377691136535</v>
      </c>
      <c r="N141" s="110">
        <v>6.7154943597855317</v>
      </c>
      <c r="O141" s="110">
        <v>6.7278738685287776</v>
      </c>
      <c r="P141" s="110">
        <v>6.8721208996801284</v>
      </c>
      <c r="Q141" s="110">
        <v>6.8393718041526146</v>
      </c>
      <c r="R141" s="110">
        <v>6.633847100502047</v>
      </c>
      <c r="S141" s="110">
        <v>6.5045091671189637</v>
      </c>
      <c r="T141" s="110">
        <v>6.2934111422115313</v>
      </c>
      <c r="U141" s="110">
        <v>5.9085596679145196</v>
      </c>
      <c r="V141" s="110">
        <v>7.6093595247125618</v>
      </c>
      <c r="W141" s="110">
        <v>7.6170697836017469</v>
      </c>
      <c r="X141" s="110">
        <v>5.8204134692767857</v>
      </c>
      <c r="Y141" s="110">
        <v>5.4702008577748531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107.30141331077482</v>
      </c>
      <c r="C143" s="118">
        <f t="shared" si="49"/>
        <v>111.09305362668782</v>
      </c>
      <c r="D143" s="118">
        <f t="shared" si="49"/>
        <v>104.45399360567652</v>
      </c>
      <c r="E143" s="118">
        <f t="shared" si="49"/>
        <v>109.681472356328</v>
      </c>
      <c r="F143" s="118">
        <f t="shared" si="49"/>
        <v>107.62588759953059</v>
      </c>
      <c r="G143" s="118">
        <f t="shared" si="49"/>
        <v>105.52530849551916</v>
      </c>
      <c r="H143" s="118">
        <f t="shared" si="49"/>
        <v>99.365063145922335</v>
      </c>
      <c r="I143" s="118">
        <f t="shared" si="49"/>
        <v>92.147935537330369</v>
      </c>
      <c r="J143" s="118">
        <f t="shared" si="49"/>
        <v>94.427585945885511</v>
      </c>
      <c r="K143" s="118">
        <f t="shared" si="49"/>
        <v>87.990662897618535</v>
      </c>
      <c r="L143" s="118">
        <f t="shared" si="49"/>
        <v>83.541584386357613</v>
      </c>
      <c r="M143" s="118">
        <f t="shared" si="49"/>
        <v>78.879815829631724</v>
      </c>
      <c r="N143" s="118">
        <f t="shared" si="49"/>
        <v>78.456147880656459</v>
      </c>
      <c r="O143" s="118">
        <f t="shared" si="49"/>
        <v>74.430919084796514</v>
      </c>
      <c r="P143" s="118">
        <f t="shared" si="49"/>
        <v>65.262181033603881</v>
      </c>
      <c r="Q143" s="118">
        <f t="shared" si="49"/>
        <v>70.85006795402937</v>
      </c>
      <c r="R143" s="118">
        <f t="shared" ref="R143:V143" si="50">R144+R146+R148+R157</f>
        <v>69.545501337471308</v>
      </c>
      <c r="S143" s="118">
        <f t="shared" si="50"/>
        <v>68.186446835688855</v>
      </c>
      <c r="T143" s="118">
        <f t="shared" si="50"/>
        <v>63.571169483464359</v>
      </c>
      <c r="U143" s="118">
        <f t="shared" si="50"/>
        <v>62.398641662067163</v>
      </c>
      <c r="V143" s="118">
        <f t="shared" si="50"/>
        <v>61.163150086096643</v>
      </c>
      <c r="W143" s="118">
        <f t="shared" ref="W143:Y143" si="51">W144+W146+W148+W157</f>
        <v>63.194894855338319</v>
      </c>
      <c r="X143" s="118">
        <f t="shared" si="51"/>
        <v>58.80305096373646</v>
      </c>
      <c r="Y143" s="118">
        <f t="shared" si="51"/>
        <v>55.717708361438653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65.36600946941158</v>
      </c>
      <c r="C144" s="123">
        <f t="shared" si="52"/>
        <v>69.872536537070971</v>
      </c>
      <c r="D144" s="123">
        <f t="shared" si="52"/>
        <v>60.780533574279929</v>
      </c>
      <c r="E144" s="123">
        <f t="shared" si="52"/>
        <v>61.33937526232851</v>
      </c>
      <c r="F144" s="123">
        <f t="shared" si="52"/>
        <v>60.887744483985891</v>
      </c>
      <c r="G144" s="123">
        <f t="shared" si="52"/>
        <v>61.227157598581975</v>
      </c>
      <c r="H144" s="123">
        <f t="shared" si="52"/>
        <v>54.44337376465932</v>
      </c>
      <c r="I144" s="123">
        <f t="shared" si="52"/>
        <v>49.816071787546093</v>
      </c>
      <c r="J144" s="123">
        <f t="shared" si="52"/>
        <v>49.656163934298107</v>
      </c>
      <c r="K144" s="123">
        <f t="shared" si="52"/>
        <v>46.094583164470443</v>
      </c>
      <c r="L144" s="123">
        <f t="shared" si="52"/>
        <v>43.793292973443421</v>
      </c>
      <c r="M144" s="123">
        <f t="shared" si="52"/>
        <v>38.490024141856473</v>
      </c>
      <c r="N144" s="123">
        <f t="shared" si="52"/>
        <v>39.038148588404717</v>
      </c>
      <c r="O144" s="123">
        <f t="shared" si="52"/>
        <v>36.175537005674514</v>
      </c>
      <c r="P144" s="123">
        <f t="shared" si="52"/>
        <v>28.985025450452568</v>
      </c>
      <c r="Q144" s="123">
        <f t="shared" si="52"/>
        <v>32.295190941752665</v>
      </c>
      <c r="R144" s="123">
        <f t="shared" si="52"/>
        <v>33.291315326421078</v>
      </c>
      <c r="S144" s="123">
        <f t="shared" si="52"/>
        <v>30.791291965664115</v>
      </c>
      <c r="T144" s="123">
        <f t="shared" si="52"/>
        <v>27.750909086811156</v>
      </c>
      <c r="U144" s="123">
        <f t="shared" si="52"/>
        <v>27.0170227704435</v>
      </c>
      <c r="V144" s="123">
        <f t="shared" si="52"/>
        <v>26.409154918901304</v>
      </c>
      <c r="W144" s="123">
        <f t="shared" si="52"/>
        <v>27.828322141550572</v>
      </c>
      <c r="X144" s="123">
        <f t="shared" si="52"/>
        <v>25.368373912092167</v>
      </c>
      <c r="Y144" s="123">
        <f t="shared" si="52"/>
        <v>24.509828885220553</v>
      </c>
      <c r="DA144" s="130" t="s">
        <v>2882</v>
      </c>
    </row>
    <row r="145" spans="1:105" ht="12" customHeight="1" x14ac:dyDescent="0.25">
      <c r="A145" s="97" t="s">
        <v>53</v>
      </c>
      <c r="B145" s="99">
        <v>65.36600946941158</v>
      </c>
      <c r="C145" s="99">
        <v>69.872536537070971</v>
      </c>
      <c r="D145" s="99">
        <v>60.780533574279929</v>
      </c>
      <c r="E145" s="99">
        <v>61.33937526232851</v>
      </c>
      <c r="F145" s="99">
        <v>60.887744483985891</v>
      </c>
      <c r="G145" s="99">
        <v>61.227157598581975</v>
      </c>
      <c r="H145" s="99">
        <v>54.44337376465932</v>
      </c>
      <c r="I145" s="99">
        <v>49.816071787546093</v>
      </c>
      <c r="J145" s="99">
        <v>49.656163934298107</v>
      </c>
      <c r="K145" s="99">
        <v>46.094583164470443</v>
      </c>
      <c r="L145" s="99">
        <v>43.793292973443421</v>
      </c>
      <c r="M145" s="99">
        <v>38.490024141856473</v>
      </c>
      <c r="N145" s="99">
        <v>39.038148588404717</v>
      </c>
      <c r="O145" s="99">
        <v>36.175537005674514</v>
      </c>
      <c r="P145" s="99">
        <v>28.985025450452568</v>
      </c>
      <c r="Q145" s="99">
        <v>32.295190941752665</v>
      </c>
      <c r="R145" s="99">
        <v>33.291315326421078</v>
      </c>
      <c r="S145" s="99">
        <v>30.791291965664115</v>
      </c>
      <c r="T145" s="99">
        <v>27.750909086811156</v>
      </c>
      <c r="U145" s="99">
        <v>27.0170227704435</v>
      </c>
      <c r="V145" s="99">
        <v>26.409154918901304</v>
      </c>
      <c r="W145" s="99">
        <v>27.828322141550572</v>
      </c>
      <c r="X145" s="99">
        <v>25.368373912092167</v>
      </c>
      <c r="Y145" s="99">
        <v>24.509828885220553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1.1359728033503176</v>
      </c>
      <c r="C146" s="123">
        <f t="shared" si="53"/>
        <v>1.1540011728159887</v>
      </c>
      <c r="D146" s="123">
        <f t="shared" si="53"/>
        <v>1.1250129589816869</v>
      </c>
      <c r="E146" s="123">
        <f t="shared" si="53"/>
        <v>1.9679790434438327</v>
      </c>
      <c r="F146" s="123">
        <f t="shared" si="53"/>
        <v>0.9050039183646742</v>
      </c>
      <c r="G146" s="123">
        <f t="shared" si="53"/>
        <v>0.96362952597385987</v>
      </c>
      <c r="H146" s="123">
        <f t="shared" si="53"/>
        <v>1.3638594805220301</v>
      </c>
      <c r="I146" s="123">
        <f t="shared" si="53"/>
        <v>1.47810495540261</v>
      </c>
      <c r="J146" s="123">
        <f t="shared" si="53"/>
        <v>1.6786550851011575</v>
      </c>
      <c r="K146" s="123">
        <f t="shared" si="53"/>
        <v>1.8399875011934641</v>
      </c>
      <c r="L146" s="123">
        <f t="shared" si="53"/>
        <v>2.0870938599853228</v>
      </c>
      <c r="M146" s="123">
        <f t="shared" si="53"/>
        <v>2.0379183892626855</v>
      </c>
      <c r="N146" s="123">
        <f t="shared" si="53"/>
        <v>3.126293799394575</v>
      </c>
      <c r="O146" s="123">
        <f t="shared" si="53"/>
        <v>2.6645727510068555</v>
      </c>
      <c r="P146" s="123">
        <f t="shared" si="53"/>
        <v>0.95171220338208762</v>
      </c>
      <c r="Q146" s="123">
        <f t="shared" si="53"/>
        <v>3.1179766218566067</v>
      </c>
      <c r="R146" s="123">
        <f t="shared" si="53"/>
        <v>1.9707621016238859</v>
      </c>
      <c r="S146" s="123">
        <f t="shared" si="53"/>
        <v>3.3967323045329985</v>
      </c>
      <c r="T146" s="123">
        <f t="shared" si="53"/>
        <v>2.7908365456341953</v>
      </c>
      <c r="U146" s="123">
        <f t="shared" si="53"/>
        <v>4.1356181446528586</v>
      </c>
      <c r="V146" s="123">
        <f t="shared" si="53"/>
        <v>2.0912197926288001</v>
      </c>
      <c r="W146" s="123">
        <f t="shared" si="53"/>
        <v>3.693890784824478</v>
      </c>
      <c r="X146" s="123">
        <f t="shared" si="53"/>
        <v>4.469770105218279</v>
      </c>
      <c r="Y146" s="123">
        <f t="shared" si="53"/>
        <v>2.933496524187845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1.1359728033503176</v>
      </c>
      <c r="C147" s="99">
        <f>RES_hhdet_fech!C147/RES_summary!C$19</f>
        <v>1.1540011728159887</v>
      </c>
      <c r="D147" s="99">
        <f>RES_hhdet_fech!D147/RES_summary!D$19</f>
        <v>1.1250129589816869</v>
      </c>
      <c r="E147" s="99">
        <f>RES_hhdet_fech!E147/RES_summary!E$19</f>
        <v>1.9679790434438327</v>
      </c>
      <c r="F147" s="99">
        <f>RES_hhdet_fech!F147/RES_summary!F$19</f>
        <v>0.9050039183646742</v>
      </c>
      <c r="G147" s="99">
        <f>RES_hhdet_fech!G147/RES_summary!G$19</f>
        <v>0.96362952597385987</v>
      </c>
      <c r="H147" s="99">
        <f>RES_hhdet_fech!H147/RES_summary!H$19</f>
        <v>1.3638594805220301</v>
      </c>
      <c r="I147" s="99">
        <f>RES_hhdet_fech!I147/RES_summary!I$19</f>
        <v>1.47810495540261</v>
      </c>
      <c r="J147" s="99">
        <f>RES_hhdet_fech!J147/RES_summary!J$19</f>
        <v>1.6786550851011575</v>
      </c>
      <c r="K147" s="99">
        <f>RES_hhdet_fech!K147/RES_summary!K$19</f>
        <v>1.8399875011934641</v>
      </c>
      <c r="L147" s="99">
        <f>RES_hhdet_fech!L147/RES_summary!L$19</f>
        <v>2.0870938599853228</v>
      </c>
      <c r="M147" s="99">
        <f>RES_hhdet_fech!M147/RES_summary!M$19</f>
        <v>2.0379183892626855</v>
      </c>
      <c r="N147" s="99">
        <f>RES_hhdet_fech!N147/RES_summary!N$19</f>
        <v>3.126293799394575</v>
      </c>
      <c r="O147" s="99">
        <f>RES_hhdet_fech!O147/RES_summary!O$19</f>
        <v>2.6645727510068555</v>
      </c>
      <c r="P147" s="99">
        <f>RES_hhdet_fech!P147/RES_summary!P$19</f>
        <v>0.95171220338208762</v>
      </c>
      <c r="Q147" s="99">
        <f>RES_hhdet_fech!Q147/RES_summary!Q$19</f>
        <v>3.1179766218566067</v>
      </c>
      <c r="R147" s="99">
        <f>RES_hhdet_fech!R147/RES_summary!R$19</f>
        <v>1.9707621016238859</v>
      </c>
      <c r="S147" s="99">
        <f>RES_hhdet_fech!S147/RES_summary!S$19</f>
        <v>3.3967323045329985</v>
      </c>
      <c r="T147" s="99">
        <f>RES_hhdet_fech!T147/RES_summary!T$19</f>
        <v>2.7908365456341953</v>
      </c>
      <c r="U147" s="99">
        <f>RES_hhdet_fech!U147/RES_summary!U$19</f>
        <v>4.1356181446528586</v>
      </c>
      <c r="V147" s="99">
        <f>RES_hhdet_fech!V147/RES_summary!V$19</f>
        <v>2.0912197926288001</v>
      </c>
      <c r="W147" s="99">
        <f>RES_hhdet_fech!W147/RES_summary!W$19</f>
        <v>3.693890784824478</v>
      </c>
      <c r="X147" s="99">
        <f>RES_hhdet_fech!X147/RES_summary!X$19</f>
        <v>4.469770105218279</v>
      </c>
      <c r="Y147" s="99">
        <f>RES_hhdet_fech!Y147/RES_summary!Y$19</f>
        <v>2.933496524187845</v>
      </c>
      <c r="DA147" s="63" t="s">
        <v>2885</v>
      </c>
    </row>
    <row r="148" spans="1:105" ht="12" customHeight="1" x14ac:dyDescent="0.25">
      <c r="A148" s="121" t="s">
        <v>55</v>
      </c>
      <c r="B148" s="123">
        <v>30.228790724400302</v>
      </c>
      <c r="C148" s="123">
        <v>28.519660714942244</v>
      </c>
      <c r="D148" s="123">
        <v>30.896588466527927</v>
      </c>
      <c r="E148" s="123">
        <v>33.317898904625416</v>
      </c>
      <c r="F148" s="123">
        <v>33.977196415077671</v>
      </c>
      <c r="G148" s="123">
        <v>31.437913976202598</v>
      </c>
      <c r="H148" s="123">
        <v>32.661276421239343</v>
      </c>
      <c r="I148" s="123">
        <v>30.352128796759953</v>
      </c>
      <c r="J148" s="123">
        <v>32.440919900430536</v>
      </c>
      <c r="K148" s="123">
        <v>31.444567715947748</v>
      </c>
      <c r="L148" s="123">
        <v>29.896965738601864</v>
      </c>
      <c r="M148" s="123">
        <v>30.597373083133721</v>
      </c>
      <c r="N148" s="123">
        <v>28.833596886510911</v>
      </c>
      <c r="O148" s="123">
        <v>28.175708216928136</v>
      </c>
      <c r="P148" s="123">
        <v>27.771901260592259</v>
      </c>
      <c r="Q148" s="123">
        <v>27.965388502076514</v>
      </c>
      <c r="R148" s="123">
        <v>26.999637611497409</v>
      </c>
      <c r="S148" s="123">
        <v>26.851272371207493</v>
      </c>
      <c r="T148" s="123">
        <v>26.132967319879388</v>
      </c>
      <c r="U148" s="123">
        <v>24.742196775925763</v>
      </c>
      <c r="V148" s="123">
        <v>24.154786570400912</v>
      </c>
      <c r="W148" s="123">
        <v>23.252071247584713</v>
      </c>
      <c r="X148" s="123">
        <v>22.567249762181046</v>
      </c>
      <c r="Y148" s="123">
        <v>22.359808621210874</v>
      </c>
      <c r="DA148" s="130" t="s">
        <v>2886</v>
      </c>
    </row>
    <row r="149" spans="1:105" ht="12" customHeight="1" x14ac:dyDescent="0.25">
      <c r="A149" s="97" t="s">
        <v>124</v>
      </c>
      <c r="B149" s="99">
        <v>35.960531485381011</v>
      </c>
      <c r="C149" s="99">
        <v>31.81229449567887</v>
      </c>
      <c r="D149" s="99">
        <v>40.34609778039485</v>
      </c>
      <c r="E149" s="99">
        <v>37.284868137570243</v>
      </c>
      <c r="F149" s="99">
        <v>36.247423293895274</v>
      </c>
      <c r="G149" s="99">
        <v>39.27503504889166</v>
      </c>
      <c r="H149" s="99">
        <v>33.94507764654599</v>
      </c>
      <c r="I149" s="99">
        <v>34.863792280527399</v>
      </c>
      <c r="J149" s="99">
        <v>38.320096890167306</v>
      </c>
      <c r="K149" s="99">
        <v>34.962209021076596</v>
      </c>
      <c r="L149" s="99">
        <v>33.487774092163335</v>
      </c>
      <c r="M149" s="99">
        <v>40.689350953201235</v>
      </c>
      <c r="N149" s="99">
        <v>36.031860684660174</v>
      </c>
      <c r="O149" s="99">
        <v>29.34532177881573</v>
      </c>
      <c r="P149" s="99">
        <v>22.392374708501791</v>
      </c>
      <c r="Q149" s="99">
        <v>34.66135881666478</v>
      </c>
      <c r="R149" s="99">
        <v>29.415263659763323</v>
      </c>
      <c r="S149" s="99">
        <v>31.259436161123542</v>
      </c>
      <c r="T149" s="99">
        <v>29.019604031117087</v>
      </c>
      <c r="U149" s="99">
        <v>29.927538410914252</v>
      </c>
      <c r="V149" s="99">
        <v>20.036010572618309</v>
      </c>
      <c r="W149" s="99">
        <v>22.895031848277338</v>
      </c>
      <c r="X149" s="99">
        <v>24.154085214620078</v>
      </c>
      <c r="Y149" s="99">
        <v>23.035725812608387</v>
      </c>
      <c r="DA149" s="63" t="s">
        <v>2887</v>
      </c>
    </row>
    <row r="150" spans="1:105" ht="12" customHeight="1" x14ac:dyDescent="0.25">
      <c r="A150" s="97" t="s">
        <v>123</v>
      </c>
      <c r="B150" s="99">
        <v>26.074536211106295</v>
      </c>
      <c r="C150" s="99">
        <v>23.112958904449282</v>
      </c>
      <c r="D150" s="99">
        <v>30.305586995678517</v>
      </c>
      <c r="E150" s="99">
        <v>29.627085173713095</v>
      </c>
      <c r="F150" s="99">
        <v>0</v>
      </c>
      <c r="G150" s="99">
        <v>0</v>
      </c>
      <c r="H150" s="99">
        <v>0</v>
      </c>
      <c r="I150" s="99">
        <v>26.243127461684036</v>
      </c>
      <c r="J150" s="99">
        <v>29.039751584030732</v>
      </c>
      <c r="K150" s="99">
        <v>26.290394883012148</v>
      </c>
      <c r="L150" s="99">
        <v>25.106619044181379</v>
      </c>
      <c r="M150" s="99">
        <v>30.824327882744782</v>
      </c>
      <c r="N150" s="99">
        <v>27.327016390993276</v>
      </c>
      <c r="O150" s="99">
        <v>22.588902087563362</v>
      </c>
      <c r="P150" s="99">
        <v>17.839988842332311</v>
      </c>
      <c r="Q150" s="99">
        <v>27.809355562902098</v>
      </c>
      <c r="R150" s="99">
        <v>23.891855759459794</v>
      </c>
      <c r="S150" s="99">
        <v>25.424189335412724</v>
      </c>
      <c r="T150" s="99">
        <v>23.949971386524851</v>
      </c>
      <c r="U150" s="99">
        <v>24.505895684181535</v>
      </c>
      <c r="V150" s="99">
        <v>16.929499631368749</v>
      </c>
      <c r="W150" s="99">
        <v>20.089166071738504</v>
      </c>
      <c r="X150" s="99">
        <v>21.5726652994673</v>
      </c>
      <c r="Y150" s="99">
        <v>20.885658676591838</v>
      </c>
      <c r="DA150" s="63" t="s">
        <v>2888</v>
      </c>
    </row>
    <row r="151" spans="1:105" ht="12" customHeight="1" x14ac:dyDescent="0.25">
      <c r="A151" s="100" t="s">
        <v>50</v>
      </c>
      <c r="B151" s="102">
        <v>12.134313622385333</v>
      </c>
      <c r="C151" s="102">
        <v>10.533287572733284</v>
      </c>
      <c r="D151" s="102">
        <v>15.227395109674864</v>
      </c>
      <c r="E151" s="102">
        <v>17.55582197446514</v>
      </c>
      <c r="F151" s="102">
        <v>0</v>
      </c>
      <c r="G151" s="102">
        <v>0</v>
      </c>
      <c r="H151" s="102">
        <v>0</v>
      </c>
      <c r="I151" s="102">
        <v>12.373425040412146</v>
      </c>
      <c r="J151" s="102">
        <v>13.830125031823506</v>
      </c>
      <c r="K151" s="102">
        <v>12.113857094744919</v>
      </c>
      <c r="L151" s="102">
        <v>11.21504978925682</v>
      </c>
      <c r="M151" s="102">
        <v>14.133174834624917</v>
      </c>
      <c r="N151" s="102">
        <v>12.227370276726559</v>
      </c>
      <c r="O151" s="102">
        <v>10.089923091429965</v>
      </c>
      <c r="P151" s="102">
        <v>8.3380208729770011</v>
      </c>
      <c r="Q151" s="102">
        <v>12.604282019299699</v>
      </c>
      <c r="R151" s="102">
        <v>10.5326842790698</v>
      </c>
      <c r="S151" s="102">
        <v>11.005483167993349</v>
      </c>
      <c r="T151" s="102">
        <v>10.407578290293188</v>
      </c>
      <c r="U151" s="102">
        <v>9.9111921664477958</v>
      </c>
      <c r="V151" s="102">
        <v>7.7845352717048151</v>
      </c>
      <c r="W151" s="102">
        <v>10.56607207684235</v>
      </c>
      <c r="X151" s="102">
        <v>12.48769679345302</v>
      </c>
      <c r="Y151" s="102">
        <v>13.552038178520483</v>
      </c>
      <c r="DA151" s="131" t="s">
        <v>2889</v>
      </c>
    </row>
    <row r="152" spans="1:105" ht="12" customHeight="1" x14ac:dyDescent="0.25">
      <c r="A152" s="103" t="s">
        <v>52</v>
      </c>
      <c r="B152" s="105">
        <v>13.94022258872096</v>
      </c>
      <c r="C152" s="105">
        <v>12.579671331715994</v>
      </c>
      <c r="D152" s="105">
        <v>15.078191886003655</v>
      </c>
      <c r="E152" s="105">
        <v>12.071263199247957</v>
      </c>
      <c r="F152" s="105">
        <v>0</v>
      </c>
      <c r="G152" s="105">
        <v>0</v>
      </c>
      <c r="H152" s="105">
        <v>0</v>
      </c>
      <c r="I152" s="105">
        <v>13.869702421271892</v>
      </c>
      <c r="J152" s="105">
        <v>15.20962655220722</v>
      </c>
      <c r="K152" s="105">
        <v>14.176537788267229</v>
      </c>
      <c r="L152" s="105">
        <v>13.89156925492456</v>
      </c>
      <c r="M152" s="105">
        <v>16.691153048119865</v>
      </c>
      <c r="N152" s="105">
        <v>15.09964611426672</v>
      </c>
      <c r="O152" s="105">
        <v>12.498978996133399</v>
      </c>
      <c r="P152" s="105">
        <v>9.5019679693553112</v>
      </c>
      <c r="Q152" s="105">
        <v>15.205073543602404</v>
      </c>
      <c r="R152" s="105">
        <v>13.359171480389996</v>
      </c>
      <c r="S152" s="105">
        <v>14.418706167419378</v>
      </c>
      <c r="T152" s="105">
        <v>13.542393096231663</v>
      </c>
      <c r="U152" s="105">
        <v>14.594703517733743</v>
      </c>
      <c r="V152" s="105">
        <v>9.1449643596639376</v>
      </c>
      <c r="W152" s="105">
        <v>9.5230939948961524</v>
      </c>
      <c r="X152" s="105">
        <v>9.0849685060142793</v>
      </c>
      <c r="Y152" s="105">
        <v>7.3336204980713582</v>
      </c>
      <c r="DA152" s="132" t="s">
        <v>2890</v>
      </c>
    </row>
    <row r="153" spans="1:105" ht="12" customHeight="1" x14ac:dyDescent="0.25">
      <c r="A153" s="106" t="s">
        <v>122</v>
      </c>
      <c r="B153" s="102">
        <v>30.905286408789923</v>
      </c>
      <c r="C153" s="102">
        <v>29.528034955485388</v>
      </c>
      <c r="D153" s="102">
        <v>31.010572073288657</v>
      </c>
      <c r="E153" s="102">
        <v>34.23976689791369</v>
      </c>
      <c r="F153" s="102">
        <v>35.100815612295648</v>
      </c>
      <c r="G153" s="102">
        <v>32.066300544591151</v>
      </c>
      <c r="H153" s="102">
        <v>33.921388472699526</v>
      </c>
      <c r="I153" s="102">
        <v>31.483142165416872</v>
      </c>
      <c r="J153" s="102">
        <v>33.529078526984939</v>
      </c>
      <c r="K153" s="102">
        <v>33.108560997602261</v>
      </c>
      <c r="L153" s="102">
        <v>31.539782550957529</v>
      </c>
      <c r="M153" s="102">
        <v>31.965412002682498</v>
      </c>
      <c r="N153" s="102">
        <v>30.533034659522716</v>
      </c>
      <c r="O153" s="102">
        <v>30.113163021277675</v>
      </c>
      <c r="P153" s="102">
        <v>29.901787302039629</v>
      </c>
      <c r="Q153" s="102">
        <v>29.322077398119202</v>
      </c>
      <c r="R153" s="102">
        <v>28.482177513161751</v>
      </c>
      <c r="S153" s="102">
        <v>28.166406579876803</v>
      </c>
      <c r="T153" s="102">
        <v>27.439744939226021</v>
      </c>
      <c r="U153" s="102">
        <v>25.796845384581665</v>
      </c>
      <c r="V153" s="102">
        <v>25.460345330281129</v>
      </c>
      <c r="W153" s="102">
        <v>24.175401559074967</v>
      </c>
      <c r="X153" s="102">
        <v>23.138737028131867</v>
      </c>
      <c r="Y153" s="102">
        <v>22.817378200807482</v>
      </c>
      <c r="DA153" s="131" t="s">
        <v>2891</v>
      </c>
    </row>
    <row r="154" spans="1:105" ht="12" customHeight="1" x14ac:dyDescent="0.25">
      <c r="A154" s="107" t="s">
        <v>121</v>
      </c>
      <c r="B154" s="105">
        <v>23.939327216137052</v>
      </c>
      <c r="C154" s="105">
        <v>22.847265140100173</v>
      </c>
      <c r="D154" s="105">
        <v>24.512489257418608</v>
      </c>
      <c r="E154" s="105">
        <v>28.168058342915021</v>
      </c>
      <c r="F154" s="105">
        <v>29.249892123761772</v>
      </c>
      <c r="G154" s="105">
        <v>26.158659142769899</v>
      </c>
      <c r="H154" s="105">
        <v>27.849560444673848</v>
      </c>
      <c r="I154" s="105">
        <v>25.109510997693668</v>
      </c>
      <c r="J154" s="105">
        <v>26.82356529924829</v>
      </c>
      <c r="K154" s="105">
        <v>26.359928160971336</v>
      </c>
      <c r="L154" s="105">
        <v>25.036268723950421</v>
      </c>
      <c r="M154" s="105">
        <v>25.537379718532435</v>
      </c>
      <c r="N154" s="105">
        <v>24.393119615531429</v>
      </c>
      <c r="O154" s="105">
        <v>24.19431294400481</v>
      </c>
      <c r="P154" s="105">
        <v>24.359178859265029</v>
      </c>
      <c r="Q154" s="105">
        <v>24.028811604396225</v>
      </c>
      <c r="R154" s="105">
        <v>23.456465512748984</v>
      </c>
      <c r="S154" s="105">
        <v>23.341223871311588</v>
      </c>
      <c r="T154" s="105">
        <v>22.934269441457928</v>
      </c>
      <c r="U154" s="105">
        <v>21.587101922943894</v>
      </c>
      <c r="V154" s="105">
        <v>21.819847132519754</v>
      </c>
      <c r="W154" s="105">
        <v>21.204830618679889</v>
      </c>
      <c r="X154" s="105">
        <v>20.768454015175557</v>
      </c>
      <c r="Y154" s="105">
        <v>20.969999305585343</v>
      </c>
      <c r="DA154" s="132" t="s">
        <v>2892</v>
      </c>
    </row>
    <row r="155" spans="1:105" ht="12" customHeight="1" x14ac:dyDescent="0.25">
      <c r="A155" s="108" t="s">
        <v>53</v>
      </c>
      <c r="B155" s="99">
        <v>10.414296324617064</v>
      </c>
      <c r="C155" s="99">
        <v>9.6994446637336349</v>
      </c>
      <c r="D155" s="99">
        <v>11.461060587111421</v>
      </c>
      <c r="E155" s="99">
        <v>15.712056360595001</v>
      </c>
      <c r="F155" s="99">
        <v>16.958262906384419</v>
      </c>
      <c r="G155" s="99">
        <v>13.535843245071975</v>
      </c>
      <c r="H155" s="99">
        <v>14.693045931436695</v>
      </c>
      <c r="I155" s="99">
        <v>11.225801891162188</v>
      </c>
      <c r="J155" s="99">
        <v>12.136818289435922</v>
      </c>
      <c r="K155" s="99">
        <v>11.556521476609896</v>
      </c>
      <c r="L155" s="99">
        <v>10.613332742122738</v>
      </c>
      <c r="M155" s="99">
        <v>11.111989900353596</v>
      </c>
      <c r="N155" s="99">
        <v>10.349756706870137</v>
      </c>
      <c r="O155" s="99">
        <v>10.231927906363412</v>
      </c>
      <c r="P155" s="99">
        <v>10.781767424924578</v>
      </c>
      <c r="Q155" s="99">
        <v>10.464375942842826</v>
      </c>
      <c r="R155" s="99">
        <v>10.07728452543382</v>
      </c>
      <c r="S155" s="99">
        <v>10.01700124523431</v>
      </c>
      <c r="T155" s="99">
        <v>9.908218749246247</v>
      </c>
      <c r="U155" s="99">
        <v>8.7375199799897789</v>
      </c>
      <c r="V155" s="99">
        <v>9.9758468186398161</v>
      </c>
      <c r="W155" s="99">
        <v>11.061237903538281</v>
      </c>
      <c r="X155" s="99">
        <v>11.991087848424721</v>
      </c>
      <c r="Y155" s="99">
        <v>13.620976224748221</v>
      </c>
      <c r="DA155" s="63" t="s">
        <v>2893</v>
      </c>
    </row>
    <row r="156" spans="1:105" ht="12" customHeight="1" x14ac:dyDescent="0.25">
      <c r="A156" s="108" t="s">
        <v>52</v>
      </c>
      <c r="B156" s="99">
        <v>13.525030891519989</v>
      </c>
      <c r="C156" s="99">
        <v>13.14782047636654</v>
      </c>
      <c r="D156" s="99">
        <v>13.051428670307187</v>
      </c>
      <c r="E156" s="99">
        <v>12.456001982320018</v>
      </c>
      <c r="F156" s="99">
        <v>12.291629217377348</v>
      </c>
      <c r="G156" s="99">
        <v>12.622815897697924</v>
      </c>
      <c r="H156" s="99">
        <v>13.15651451323715</v>
      </c>
      <c r="I156" s="99">
        <v>13.883709106531484</v>
      </c>
      <c r="J156" s="99">
        <v>14.68674700981237</v>
      </c>
      <c r="K156" s="99">
        <v>14.803406684361439</v>
      </c>
      <c r="L156" s="99">
        <v>14.422935981827683</v>
      </c>
      <c r="M156" s="99">
        <v>14.425389818178834</v>
      </c>
      <c r="N156" s="99">
        <v>14.043362908661294</v>
      </c>
      <c r="O156" s="99">
        <v>13.962385037641402</v>
      </c>
      <c r="P156" s="99">
        <v>13.577411434340448</v>
      </c>
      <c r="Q156" s="99">
        <v>13.564435661553397</v>
      </c>
      <c r="R156" s="99">
        <v>13.379180987315166</v>
      </c>
      <c r="S156" s="99">
        <v>13.32422262607728</v>
      </c>
      <c r="T156" s="99">
        <v>13.026050692211678</v>
      </c>
      <c r="U156" s="99">
        <v>12.849581942954115</v>
      </c>
      <c r="V156" s="99">
        <v>11.84400031387994</v>
      </c>
      <c r="W156" s="99">
        <v>10.143592715141606</v>
      </c>
      <c r="X156" s="99">
        <v>8.7773661667508343</v>
      </c>
      <c r="Y156" s="99">
        <v>7.3490230808371262</v>
      </c>
      <c r="DA156" s="63" t="s">
        <v>2894</v>
      </c>
    </row>
    <row r="157" spans="1:105" ht="12" customHeight="1" x14ac:dyDescent="0.25">
      <c r="A157" s="121" t="s">
        <v>54</v>
      </c>
      <c r="B157" s="123">
        <v>10.570640313612621</v>
      </c>
      <c r="C157" s="123">
        <v>11.546855201858609</v>
      </c>
      <c r="D157" s="123">
        <v>11.651858605886966</v>
      </c>
      <c r="E157" s="123">
        <v>13.056219145930243</v>
      </c>
      <c r="F157" s="123">
        <v>11.855942782102352</v>
      </c>
      <c r="G157" s="123">
        <v>11.89660739476072</v>
      </c>
      <c r="H157" s="123">
        <v>10.896553479501652</v>
      </c>
      <c r="I157" s="123">
        <v>10.501629997621725</v>
      </c>
      <c r="J157" s="123">
        <v>10.651847026055723</v>
      </c>
      <c r="K157" s="123">
        <v>8.6115245160068881</v>
      </c>
      <c r="L157" s="123">
        <v>7.764231814327001</v>
      </c>
      <c r="M157" s="123">
        <v>7.7545002153788358</v>
      </c>
      <c r="N157" s="123">
        <v>7.4581086063462534</v>
      </c>
      <c r="O157" s="123">
        <v>7.4151011111870178</v>
      </c>
      <c r="P157" s="123">
        <v>7.5535421191769618</v>
      </c>
      <c r="Q157" s="123">
        <v>7.4715118883435849</v>
      </c>
      <c r="R157" s="123">
        <v>7.2837862979289447</v>
      </c>
      <c r="S157" s="123">
        <v>7.1471501942842464</v>
      </c>
      <c r="T157" s="123">
        <v>6.8964565311396173</v>
      </c>
      <c r="U157" s="123">
        <v>6.5038039710450475</v>
      </c>
      <c r="V157" s="123">
        <v>8.5079888041656293</v>
      </c>
      <c r="W157" s="123">
        <v>8.4206106813785553</v>
      </c>
      <c r="X157" s="123">
        <v>6.397657184244971</v>
      </c>
      <c r="Y157" s="123">
        <v>5.9145743308193737</v>
      </c>
      <c r="DA157" s="130" t="s">
        <v>2895</v>
      </c>
    </row>
    <row r="158" spans="1:105" ht="12" customHeight="1" x14ac:dyDescent="0.25">
      <c r="A158" s="97" t="s">
        <v>50</v>
      </c>
      <c r="B158" s="99">
        <v>12.79125359854253</v>
      </c>
      <c r="C158" s="99">
        <v>13.262729141089721</v>
      </c>
      <c r="D158" s="99">
        <v>16.746657895903081</v>
      </c>
      <c r="E158" s="99">
        <v>12.986147494339665</v>
      </c>
      <c r="F158" s="99">
        <v>12.539243302784845</v>
      </c>
      <c r="G158" s="99">
        <v>14.603895128858722</v>
      </c>
      <c r="H158" s="99">
        <v>12.562611885777313</v>
      </c>
      <c r="I158" s="99">
        <v>11.886458517484233</v>
      </c>
      <c r="J158" s="99">
        <v>10.709176547345892</v>
      </c>
      <c r="K158" s="99">
        <v>10.412995800674254</v>
      </c>
      <c r="L158" s="99">
        <v>9.2475982041446922</v>
      </c>
      <c r="M158" s="99">
        <v>8.8088640073130886</v>
      </c>
      <c r="N158" s="99">
        <v>8.6671354043674249</v>
      </c>
      <c r="O158" s="99">
        <v>8.6315486182649828</v>
      </c>
      <c r="P158" s="99">
        <v>8.8542400118232223</v>
      </c>
      <c r="Q158" s="99">
        <v>8.7615617737297828</v>
      </c>
      <c r="R158" s="99">
        <v>8.6328670916757115</v>
      </c>
      <c r="S158" s="99">
        <v>8.4573889218797351</v>
      </c>
      <c r="T158" s="99">
        <v>8.166241583861332</v>
      </c>
      <c r="U158" s="99">
        <v>7.8476469779916664</v>
      </c>
      <c r="V158" s="99">
        <v>10.645084824233818</v>
      </c>
      <c r="W158" s="99">
        <v>10.522504234071194</v>
      </c>
      <c r="X158" s="99">
        <v>8.1519937009408334</v>
      </c>
      <c r="Y158" s="99">
        <v>7.3706677593073762</v>
      </c>
      <c r="DA158" s="63" t="s">
        <v>2896</v>
      </c>
    </row>
    <row r="159" spans="1:105" ht="12" customHeight="1" x14ac:dyDescent="0.25">
      <c r="A159" s="109" t="s">
        <v>120</v>
      </c>
      <c r="B159" s="110">
        <v>8.9426949695782625</v>
      </c>
      <c r="C159" s="110">
        <v>10.327557630543366</v>
      </c>
      <c r="D159" s="110">
        <v>8.2923846907435124</v>
      </c>
      <c r="E159" s="110">
        <v>13.097609312028226</v>
      </c>
      <c r="F159" s="110">
        <v>11.493911349883241</v>
      </c>
      <c r="G159" s="110">
        <v>10.377168387406492</v>
      </c>
      <c r="H159" s="110">
        <v>9.9829357682770432</v>
      </c>
      <c r="I159" s="110">
        <v>9.7002657974060043</v>
      </c>
      <c r="J159" s="110">
        <v>10.616748626248983</v>
      </c>
      <c r="K159" s="110">
        <v>7.2782785841454531</v>
      </c>
      <c r="L159" s="110">
        <v>6.659228701567911</v>
      </c>
      <c r="M159" s="110">
        <v>6.9935926641094159</v>
      </c>
      <c r="N159" s="110">
        <v>6.6944989503937906</v>
      </c>
      <c r="O159" s="110">
        <v>6.7069722817256636</v>
      </c>
      <c r="P159" s="110">
        <v>6.8415408168115173</v>
      </c>
      <c r="Q159" s="110">
        <v>6.8091783726850963</v>
      </c>
      <c r="R159" s="110">
        <v>6.6118253026926785</v>
      </c>
      <c r="S159" s="110">
        <v>6.4916507068302645</v>
      </c>
      <c r="T159" s="110">
        <v>6.2822731424680933</v>
      </c>
      <c r="U159" s="110">
        <v>5.8899036557236562</v>
      </c>
      <c r="V159" s="110">
        <v>7.5730165141341752</v>
      </c>
      <c r="W159" s="110">
        <v>7.5679280972426017</v>
      </c>
      <c r="X159" s="110">
        <v>5.7703259674625373</v>
      </c>
      <c r="Y159" s="110">
        <v>5.4350467730972989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184.24977785890459</v>
      </c>
      <c r="C161" s="118">
        <f t="shared" si="54"/>
        <v>189.34088987654349</v>
      </c>
      <c r="D161" s="118">
        <f t="shared" si="54"/>
        <v>187.68423677403521</v>
      </c>
      <c r="E161" s="118">
        <f t="shared" si="54"/>
        <v>217.03870001996378</v>
      </c>
      <c r="F161" s="118">
        <f t="shared" si="54"/>
        <v>206.08268417825599</v>
      </c>
      <c r="G161" s="118">
        <f t="shared" si="54"/>
        <v>199.17216314639441</v>
      </c>
      <c r="H161" s="118">
        <f t="shared" si="54"/>
        <v>195.61159823637169</v>
      </c>
      <c r="I161" s="118">
        <f t="shared" si="54"/>
        <v>171.75806831390571</v>
      </c>
      <c r="J161" s="118">
        <f t="shared" si="54"/>
        <v>193.52351573222961</v>
      </c>
      <c r="K161" s="118">
        <f t="shared" si="54"/>
        <v>189.4020890499655</v>
      </c>
      <c r="L161" s="118">
        <f t="shared" si="54"/>
        <v>187.44498550638269</v>
      </c>
      <c r="M161" s="118">
        <f t="shared" si="54"/>
        <v>167.73989947380227</v>
      </c>
      <c r="N161" s="118">
        <f t="shared" si="54"/>
        <v>159.28913826715046</v>
      </c>
      <c r="O161" s="118">
        <f t="shared" si="54"/>
        <v>157.13174165574597</v>
      </c>
      <c r="P161" s="118">
        <f t="shared" si="54"/>
        <v>168.17357692581879</v>
      </c>
      <c r="Q161" s="118">
        <f t="shared" si="54"/>
        <v>136.17274452971213</v>
      </c>
      <c r="R161" s="118">
        <f t="shared" ref="R161:V161" si="55">R162+R164+R166+R175</f>
        <v>123.90686355157189</v>
      </c>
      <c r="S161" s="118">
        <f t="shared" si="55"/>
        <v>124.38447680593876</v>
      </c>
      <c r="T161" s="118">
        <f t="shared" si="55"/>
        <v>138.1683469304177</v>
      </c>
      <c r="U161" s="118">
        <f t="shared" si="55"/>
        <v>141.25816595143405</v>
      </c>
      <c r="V161" s="118">
        <f t="shared" si="55"/>
        <v>150.94389332846612</v>
      </c>
      <c r="W161" s="118">
        <f t="shared" ref="W161:Y161" si="56">W162+W164+W166+W175</f>
        <v>131.20662742897537</v>
      </c>
      <c r="X161" s="118">
        <f t="shared" si="56"/>
        <v>104.02687935243955</v>
      </c>
      <c r="Y161" s="118">
        <f t="shared" si="56"/>
        <v>147.41628700243098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142.88326249881138</v>
      </c>
      <c r="C162" s="123">
        <f t="shared" si="57"/>
        <v>148.70715290322454</v>
      </c>
      <c r="D162" s="123">
        <f t="shared" si="57"/>
        <v>144.55552430032492</v>
      </c>
      <c r="E162" s="123">
        <f t="shared" si="57"/>
        <v>169.30722873374529</v>
      </c>
      <c r="F162" s="123">
        <f t="shared" si="57"/>
        <v>159.34765154674344</v>
      </c>
      <c r="G162" s="123">
        <f t="shared" si="57"/>
        <v>154.71095588846714</v>
      </c>
      <c r="H162" s="123">
        <f t="shared" si="57"/>
        <v>150.82092190661393</v>
      </c>
      <c r="I162" s="123">
        <f t="shared" si="57"/>
        <v>129.67000595832488</v>
      </c>
      <c r="J162" s="123">
        <f t="shared" si="57"/>
        <v>149.11839352728933</v>
      </c>
      <c r="K162" s="123">
        <f t="shared" si="57"/>
        <v>147.91452822632931</v>
      </c>
      <c r="L162" s="123">
        <f t="shared" si="57"/>
        <v>148.09952866527564</v>
      </c>
      <c r="M162" s="123">
        <f t="shared" si="57"/>
        <v>127.59980605069102</v>
      </c>
      <c r="N162" s="123">
        <f t="shared" si="57"/>
        <v>120.31373623066102</v>
      </c>
      <c r="O162" s="123">
        <f t="shared" si="57"/>
        <v>119.17701337834539</v>
      </c>
      <c r="P162" s="123">
        <f t="shared" si="57"/>
        <v>131.8190983614887</v>
      </c>
      <c r="Q162" s="123">
        <f t="shared" si="57"/>
        <v>98.161349956500999</v>
      </c>
      <c r="R162" s="123">
        <f t="shared" si="57"/>
        <v>88.013833486665362</v>
      </c>
      <c r="S162" s="123">
        <f t="shared" si="57"/>
        <v>87.949497337790632</v>
      </c>
      <c r="T162" s="123">
        <f t="shared" si="57"/>
        <v>103.16973669250756</v>
      </c>
      <c r="U162" s="123">
        <f t="shared" si="57"/>
        <v>107.34202949171716</v>
      </c>
      <c r="V162" s="123">
        <f t="shared" si="57"/>
        <v>116.97425837522448</v>
      </c>
      <c r="W162" s="123">
        <f t="shared" si="57"/>
        <v>97.205455235440994</v>
      </c>
      <c r="X162" s="123">
        <f t="shared" si="57"/>
        <v>72.118268868055182</v>
      </c>
      <c r="Y162" s="123">
        <f t="shared" si="57"/>
        <v>117.71195655075971</v>
      </c>
      <c r="DA162" s="130" t="s">
        <v>2899</v>
      </c>
    </row>
    <row r="163" spans="1:105" ht="12" customHeight="1" x14ac:dyDescent="0.25">
      <c r="A163" s="97" t="s">
        <v>53</v>
      </c>
      <c r="B163" s="110">
        <v>142.88326249881138</v>
      </c>
      <c r="C163" s="110">
        <v>148.70715290322454</v>
      </c>
      <c r="D163" s="110">
        <v>144.55552430032492</v>
      </c>
      <c r="E163" s="110">
        <v>169.30722873374529</v>
      </c>
      <c r="F163" s="110">
        <v>159.34765154674344</v>
      </c>
      <c r="G163" s="110">
        <v>154.71095588846714</v>
      </c>
      <c r="H163" s="110">
        <v>150.82092190661393</v>
      </c>
      <c r="I163" s="110">
        <v>129.67000595832488</v>
      </c>
      <c r="J163" s="110">
        <v>149.11839352728933</v>
      </c>
      <c r="K163" s="110">
        <v>147.91452822632931</v>
      </c>
      <c r="L163" s="110">
        <v>148.09952866527564</v>
      </c>
      <c r="M163" s="110">
        <v>127.59980605069102</v>
      </c>
      <c r="N163" s="110">
        <v>120.31373623066102</v>
      </c>
      <c r="O163" s="110">
        <v>119.17701337834539</v>
      </c>
      <c r="P163" s="110">
        <v>131.8190983614887</v>
      </c>
      <c r="Q163" s="110">
        <v>98.161349956500999</v>
      </c>
      <c r="R163" s="110">
        <v>88.013833486665362</v>
      </c>
      <c r="S163" s="110">
        <v>87.949497337790632</v>
      </c>
      <c r="T163" s="110">
        <v>103.16973669250756</v>
      </c>
      <c r="U163" s="110">
        <v>107.34202949171716</v>
      </c>
      <c r="V163" s="110">
        <v>116.97425837522448</v>
      </c>
      <c r="W163" s="110">
        <v>97.205455235440994</v>
      </c>
      <c r="X163" s="110">
        <v>72.118268868055182</v>
      </c>
      <c r="Y163" s="110">
        <v>117.71195655075971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0.56734782210983814</v>
      </c>
      <c r="C164" s="123">
        <f t="shared" si="58"/>
        <v>0.59116553112156289</v>
      </c>
      <c r="D164" s="123">
        <f t="shared" si="58"/>
        <v>0.61187391211686526</v>
      </c>
      <c r="E164" s="123">
        <f t="shared" si="58"/>
        <v>1.2934056802703893</v>
      </c>
      <c r="F164" s="123">
        <f t="shared" si="58"/>
        <v>0.72859074452652051</v>
      </c>
      <c r="G164" s="123">
        <f t="shared" si="58"/>
        <v>0.84194124905101475</v>
      </c>
      <c r="H164" s="123">
        <f t="shared" si="58"/>
        <v>1.1037724142144303</v>
      </c>
      <c r="I164" s="123">
        <f t="shared" si="58"/>
        <v>1.0763247024082876</v>
      </c>
      <c r="J164" s="123">
        <f t="shared" si="58"/>
        <v>1.124045655275131</v>
      </c>
      <c r="K164" s="123">
        <f t="shared" si="58"/>
        <v>1.256836881805921</v>
      </c>
      <c r="L164" s="123">
        <f t="shared" si="58"/>
        <v>1.4719764362928132</v>
      </c>
      <c r="M164" s="123">
        <f t="shared" si="58"/>
        <v>1.4000733370670628</v>
      </c>
      <c r="N164" s="123">
        <f t="shared" si="58"/>
        <v>2.2111029481974223</v>
      </c>
      <c r="O164" s="123">
        <f t="shared" si="58"/>
        <v>1.9893089625030091</v>
      </c>
      <c r="P164" s="123">
        <f t="shared" si="58"/>
        <v>0.69154127631296758</v>
      </c>
      <c r="Q164" s="123">
        <f t="shared" si="58"/>
        <v>2.182186604580219</v>
      </c>
      <c r="R164" s="123">
        <f t="shared" si="58"/>
        <v>1.3548255847533581</v>
      </c>
      <c r="S164" s="123">
        <f t="shared" si="58"/>
        <v>2.358055817701517</v>
      </c>
      <c r="T164" s="123">
        <f t="shared" si="58"/>
        <v>2.0071091921456659</v>
      </c>
      <c r="U164" s="123">
        <f t="shared" si="58"/>
        <v>2.9218058362460364</v>
      </c>
      <c r="V164" s="123">
        <f t="shared" si="58"/>
        <v>1.5534752684378657</v>
      </c>
      <c r="W164" s="123">
        <f t="shared" si="58"/>
        <v>2.6156161070326172</v>
      </c>
      <c r="X164" s="123">
        <f t="shared" si="58"/>
        <v>3.2132541955663299</v>
      </c>
      <c r="Y164" s="123">
        <f t="shared" si="58"/>
        <v>1.8955026942949915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0.56734782210983814</v>
      </c>
      <c r="C165" s="99">
        <f>RES_hhdet_fech!C165/RES_summary!C$19</f>
        <v>0.59116553112156289</v>
      </c>
      <c r="D165" s="99">
        <f>RES_hhdet_fech!D165/RES_summary!D$19</f>
        <v>0.61187391211686526</v>
      </c>
      <c r="E165" s="99">
        <f>RES_hhdet_fech!E165/RES_summary!E$19</f>
        <v>1.2934056802703893</v>
      </c>
      <c r="F165" s="99">
        <f>RES_hhdet_fech!F165/RES_summary!F$19</f>
        <v>0.72859074452652051</v>
      </c>
      <c r="G165" s="99">
        <f>RES_hhdet_fech!G165/RES_summary!G$19</f>
        <v>0.84194124905101475</v>
      </c>
      <c r="H165" s="99">
        <f>RES_hhdet_fech!H165/RES_summary!H$19</f>
        <v>1.1037724142144303</v>
      </c>
      <c r="I165" s="99">
        <f>RES_hhdet_fech!I165/RES_summary!I$19</f>
        <v>1.0763247024082876</v>
      </c>
      <c r="J165" s="99">
        <f>RES_hhdet_fech!J165/RES_summary!J$19</f>
        <v>1.124045655275131</v>
      </c>
      <c r="K165" s="99">
        <f>RES_hhdet_fech!K165/RES_summary!K$19</f>
        <v>1.256836881805921</v>
      </c>
      <c r="L165" s="99">
        <f>RES_hhdet_fech!L165/RES_summary!L$19</f>
        <v>1.4719764362928132</v>
      </c>
      <c r="M165" s="99">
        <f>RES_hhdet_fech!M165/RES_summary!M$19</f>
        <v>1.4000733370670628</v>
      </c>
      <c r="N165" s="99">
        <f>RES_hhdet_fech!N165/RES_summary!N$19</f>
        <v>2.2111029481974223</v>
      </c>
      <c r="O165" s="99">
        <f>RES_hhdet_fech!O165/RES_summary!O$19</f>
        <v>1.9893089625030091</v>
      </c>
      <c r="P165" s="99">
        <f>RES_hhdet_fech!P165/RES_summary!P$19</f>
        <v>0.69154127631296758</v>
      </c>
      <c r="Q165" s="99">
        <f>RES_hhdet_fech!Q165/RES_summary!Q$19</f>
        <v>2.182186604580219</v>
      </c>
      <c r="R165" s="99">
        <f>RES_hhdet_fech!R165/RES_summary!R$19</f>
        <v>1.3548255847533581</v>
      </c>
      <c r="S165" s="99">
        <f>RES_hhdet_fech!S165/RES_summary!S$19</f>
        <v>2.358055817701517</v>
      </c>
      <c r="T165" s="99">
        <f>RES_hhdet_fech!T165/RES_summary!T$19</f>
        <v>2.0071091921456659</v>
      </c>
      <c r="U165" s="99">
        <f>RES_hhdet_fech!U165/RES_summary!U$19</f>
        <v>2.9218058362460364</v>
      </c>
      <c r="V165" s="99">
        <f>RES_hhdet_fech!V165/RES_summary!V$19</f>
        <v>1.5534752684378657</v>
      </c>
      <c r="W165" s="99">
        <f>RES_hhdet_fech!W165/RES_summary!W$19</f>
        <v>2.6156161070326172</v>
      </c>
      <c r="X165" s="99">
        <f>RES_hhdet_fech!X165/RES_summary!X$19</f>
        <v>3.2132541955663299</v>
      </c>
      <c r="Y165" s="99">
        <f>RES_hhdet_fech!Y165/RES_summary!Y$19</f>
        <v>1.8955026942949915</v>
      </c>
      <c r="DA165" s="63" t="s">
        <v>2902</v>
      </c>
    </row>
    <row r="166" spans="1:105" ht="12" customHeight="1" x14ac:dyDescent="0.25">
      <c r="A166" s="121" t="s">
        <v>55</v>
      </c>
      <c r="B166" s="123">
        <v>30.228421483811978</v>
      </c>
      <c r="C166" s="123">
        <v>28.499868693698851</v>
      </c>
      <c r="D166" s="123">
        <v>30.874019040718071</v>
      </c>
      <c r="E166" s="123">
        <v>33.374750308292064</v>
      </c>
      <c r="F166" s="123">
        <v>34.115255292770051</v>
      </c>
      <c r="G166" s="123">
        <v>31.702341414403922</v>
      </c>
      <c r="H166" s="123">
        <v>32.784705199851459</v>
      </c>
      <c r="I166" s="123">
        <v>30.524757553627143</v>
      </c>
      <c r="J166" s="123">
        <v>32.617249121362605</v>
      </c>
      <c r="K166" s="123">
        <v>31.679330869733413</v>
      </c>
      <c r="L166" s="123">
        <v>30.131581224177221</v>
      </c>
      <c r="M166" s="123">
        <v>30.96742358144807</v>
      </c>
      <c r="N166" s="123">
        <v>29.24600997202074</v>
      </c>
      <c r="O166" s="123">
        <v>28.482664903540172</v>
      </c>
      <c r="P166" s="123">
        <v>28.044328396402719</v>
      </c>
      <c r="Q166" s="123">
        <v>28.302092085787468</v>
      </c>
      <c r="R166" s="123">
        <v>27.222868826379994</v>
      </c>
      <c r="S166" s="123">
        <v>26.928979510758467</v>
      </c>
      <c r="T166" s="123">
        <v>26.107481614188387</v>
      </c>
      <c r="U166" s="123">
        <v>24.54496013683508</v>
      </c>
      <c r="V166" s="123">
        <v>23.988529087058225</v>
      </c>
      <c r="W166" s="123">
        <v>23.047800149956931</v>
      </c>
      <c r="X166" s="123">
        <v>22.355268840745477</v>
      </c>
      <c r="Y166" s="123">
        <v>21.966034786705997</v>
      </c>
      <c r="DA166" s="130" t="s">
        <v>2903</v>
      </c>
    </row>
    <row r="167" spans="1:105" ht="12" customHeight="1" x14ac:dyDescent="0.25">
      <c r="A167" s="97" t="s">
        <v>124</v>
      </c>
      <c r="B167" s="99">
        <v>35.960531485381011</v>
      </c>
      <c r="C167" s="99">
        <v>31.789614815957457</v>
      </c>
      <c r="D167" s="99">
        <v>40.321812224679533</v>
      </c>
      <c r="E167" s="99">
        <v>37.329105902923715</v>
      </c>
      <c r="F167" s="99">
        <v>36.39083492689339</v>
      </c>
      <c r="G167" s="99">
        <v>39.544256869669795</v>
      </c>
      <c r="H167" s="99">
        <v>34.177828114923706</v>
      </c>
      <c r="I167" s="99">
        <v>35.115693579668722</v>
      </c>
      <c r="J167" s="99">
        <v>38.603211733965097</v>
      </c>
      <c r="K167" s="99">
        <v>35.200441458813764</v>
      </c>
      <c r="L167" s="99">
        <v>33.723082359064797</v>
      </c>
      <c r="M167" s="99">
        <v>41.092700979967745</v>
      </c>
      <c r="N167" s="99">
        <v>36.49382203976171</v>
      </c>
      <c r="O167" s="99">
        <v>29.833780353233735</v>
      </c>
      <c r="P167" s="99">
        <v>22.894932649748835</v>
      </c>
      <c r="Q167" s="99">
        <v>35.575603513634128</v>
      </c>
      <c r="R167" s="99">
        <v>29.927010676292372</v>
      </c>
      <c r="S167" s="99">
        <v>31.393770862305217</v>
      </c>
      <c r="T167" s="99">
        <v>28.990822825545358</v>
      </c>
      <c r="U167" s="99">
        <v>29.689936240062881</v>
      </c>
      <c r="V167" s="99">
        <v>19.8164281648179</v>
      </c>
      <c r="W167" s="99">
        <v>22.595782650272888</v>
      </c>
      <c r="X167" s="99">
        <v>23.840556950296087</v>
      </c>
      <c r="Y167" s="99">
        <v>22.645959814800651</v>
      </c>
      <c r="DA167" s="63" t="s">
        <v>2904</v>
      </c>
    </row>
    <row r="168" spans="1:105" ht="12" customHeight="1" x14ac:dyDescent="0.25">
      <c r="A168" s="97" t="s">
        <v>123</v>
      </c>
      <c r="B168" s="99">
        <v>26.074536211106295</v>
      </c>
      <c r="C168" s="99">
        <v>23.112958904449275</v>
      </c>
      <c r="D168" s="99">
        <v>29.981423709992285</v>
      </c>
      <c r="E168" s="99">
        <v>29.18310435190822</v>
      </c>
      <c r="F168" s="99">
        <v>28.945310308124551</v>
      </c>
      <c r="G168" s="99">
        <v>30.574171261016403</v>
      </c>
      <c r="H168" s="99">
        <v>26.608434495097416</v>
      </c>
      <c r="I168" s="99">
        <v>26.445944336967209</v>
      </c>
      <c r="J168" s="99">
        <v>29.303606956339376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24.759590059972929</v>
      </c>
      <c r="T168" s="99">
        <v>23.499719498085025</v>
      </c>
      <c r="U168" s="99">
        <v>24.29882437372703</v>
      </c>
      <c r="V168" s="99">
        <v>16.759795660203032</v>
      </c>
      <c r="W168" s="99">
        <v>19.858998510260587</v>
      </c>
      <c r="X168" s="99">
        <v>21.447050809217568</v>
      </c>
      <c r="Y168" s="99">
        <v>20.770509890133606</v>
      </c>
      <c r="DA168" s="63" t="s">
        <v>2905</v>
      </c>
    </row>
    <row r="169" spans="1:105" ht="12" customHeight="1" x14ac:dyDescent="0.25">
      <c r="A169" s="100" t="s">
        <v>50</v>
      </c>
      <c r="B169" s="102">
        <v>12.134313622385333</v>
      </c>
      <c r="C169" s="102">
        <v>10.533287572733281</v>
      </c>
      <c r="D169" s="102">
        <v>14.913867226635421</v>
      </c>
      <c r="E169" s="102">
        <v>17.122058511257368</v>
      </c>
      <c r="F169" s="102">
        <v>17.6389274926374</v>
      </c>
      <c r="G169" s="102">
        <v>16.760846213144653</v>
      </c>
      <c r="H169" s="102">
        <v>14.793992154504927</v>
      </c>
      <c r="I169" s="102">
        <v>12.595807904901006</v>
      </c>
      <c r="J169" s="102">
        <v>14.115436624309346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10.355191708023428</v>
      </c>
      <c r="T169" s="102">
        <v>9.9631855962355083</v>
      </c>
      <c r="U169" s="102">
        <v>9.686060049117172</v>
      </c>
      <c r="V169" s="102">
        <v>7.6153829585057666</v>
      </c>
      <c r="W169" s="102">
        <v>10.336478983504829</v>
      </c>
      <c r="X169" s="102">
        <v>12.345504805541379</v>
      </c>
      <c r="Y169" s="102">
        <v>13.422945794144447</v>
      </c>
      <c r="DA169" s="131" t="s">
        <v>2906</v>
      </c>
    </row>
    <row r="170" spans="1:105" ht="12" customHeight="1" x14ac:dyDescent="0.25">
      <c r="A170" s="103" t="s">
        <v>52</v>
      </c>
      <c r="B170" s="105">
        <v>13.94022258872096</v>
      </c>
      <c r="C170" s="105">
        <v>12.579671331715994</v>
      </c>
      <c r="D170" s="105">
        <v>15.067556483356865</v>
      </c>
      <c r="E170" s="105">
        <v>12.061045840650852</v>
      </c>
      <c r="F170" s="105">
        <v>11.306382815487154</v>
      </c>
      <c r="G170" s="105">
        <v>13.813325047871743</v>
      </c>
      <c r="H170" s="105">
        <v>11.814442340592491</v>
      </c>
      <c r="I170" s="105">
        <v>13.850136432066202</v>
      </c>
      <c r="J170" s="105">
        <v>15.188170332030026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14.404398351949499</v>
      </c>
      <c r="T170" s="105">
        <v>13.536533901849518</v>
      </c>
      <c r="U170" s="105">
        <v>14.612764324609852</v>
      </c>
      <c r="V170" s="105">
        <v>9.1444127016972629</v>
      </c>
      <c r="W170" s="105">
        <v>9.5225195267557545</v>
      </c>
      <c r="X170" s="105">
        <v>9.1015460036761873</v>
      </c>
      <c r="Y170" s="105">
        <v>7.3475640959891555</v>
      </c>
      <c r="DA170" s="132" t="s">
        <v>2907</v>
      </c>
    </row>
    <row r="171" spans="1:105" ht="12" customHeight="1" x14ac:dyDescent="0.25">
      <c r="A171" s="106" t="s">
        <v>122</v>
      </c>
      <c r="B171" s="102">
        <v>30.90528640878993</v>
      </c>
      <c r="C171" s="102">
        <v>29.511541603811725</v>
      </c>
      <c r="D171" s="102">
        <v>30.994077692647615</v>
      </c>
      <c r="E171" s="102">
        <v>34.284428037042531</v>
      </c>
      <c r="F171" s="102">
        <v>35.238704803011657</v>
      </c>
      <c r="G171" s="102">
        <v>32.233032231869785</v>
      </c>
      <c r="H171" s="102">
        <v>34.080173669030756</v>
      </c>
      <c r="I171" s="102">
        <v>31.622350474307915</v>
      </c>
      <c r="J171" s="102">
        <v>33.671648008735097</v>
      </c>
      <c r="K171" s="102">
        <v>33.250638493499011</v>
      </c>
      <c r="L171" s="102">
        <v>31.715032594312486</v>
      </c>
      <c r="M171" s="102">
        <v>32.194604694107554</v>
      </c>
      <c r="N171" s="102">
        <v>30.800470611287032</v>
      </c>
      <c r="O171" s="102">
        <v>30.398891629903591</v>
      </c>
      <c r="P171" s="102">
        <v>30.230617704906301</v>
      </c>
      <c r="Q171" s="102">
        <v>29.682438672124547</v>
      </c>
      <c r="R171" s="102">
        <v>28.742440823141855</v>
      </c>
      <c r="S171" s="102">
        <v>28.259003246838592</v>
      </c>
      <c r="T171" s="102">
        <v>27.41870170236627</v>
      </c>
      <c r="U171" s="102">
        <v>25.56900467182275</v>
      </c>
      <c r="V171" s="102">
        <v>25.215777806341382</v>
      </c>
      <c r="W171" s="102">
        <v>23.937894345166335</v>
      </c>
      <c r="X171" s="102">
        <v>22.89884297355723</v>
      </c>
      <c r="Y171" s="102">
        <v>22.366169271506461</v>
      </c>
      <c r="DA171" s="131" t="s">
        <v>2908</v>
      </c>
    </row>
    <row r="172" spans="1:105" ht="12" customHeight="1" x14ac:dyDescent="0.25">
      <c r="A172" s="107" t="s">
        <v>121</v>
      </c>
      <c r="B172" s="105">
        <v>23.939327216137062</v>
      </c>
      <c r="C172" s="105">
        <v>22.840527321459362</v>
      </c>
      <c r="D172" s="105">
        <v>24.505919808712388</v>
      </c>
      <c r="E172" s="105">
        <v>28.190213644591193</v>
      </c>
      <c r="F172" s="105">
        <v>29.317366852516134</v>
      </c>
      <c r="G172" s="105">
        <v>26.239561351614135</v>
      </c>
      <c r="H172" s="105">
        <v>27.941100484854765</v>
      </c>
      <c r="I172" s="105">
        <v>25.195108103043694</v>
      </c>
      <c r="J172" s="105">
        <v>26.914248169012591</v>
      </c>
      <c r="K172" s="105">
        <v>26.464108920483518</v>
      </c>
      <c r="L172" s="105">
        <v>25.154694701541683</v>
      </c>
      <c r="M172" s="105">
        <v>25.681410306074561</v>
      </c>
      <c r="N172" s="105">
        <v>24.543592110152918</v>
      </c>
      <c r="O172" s="105">
        <v>24.339246916252684</v>
      </c>
      <c r="P172" s="105">
        <v>24.533958103844597</v>
      </c>
      <c r="Q172" s="105">
        <v>24.222466649681898</v>
      </c>
      <c r="R172" s="105">
        <v>23.61967499377797</v>
      </c>
      <c r="S172" s="105">
        <v>23.406397235466976</v>
      </c>
      <c r="T172" s="105">
        <v>22.94104589245477</v>
      </c>
      <c r="U172" s="105">
        <v>21.491144304893027</v>
      </c>
      <c r="V172" s="105">
        <v>21.697107198778102</v>
      </c>
      <c r="W172" s="105">
        <v>21.055097111222647</v>
      </c>
      <c r="X172" s="105">
        <v>20.598055655540392</v>
      </c>
      <c r="Y172" s="105">
        <v>20.628222812389865</v>
      </c>
      <c r="DA172" s="132" t="s">
        <v>2909</v>
      </c>
    </row>
    <row r="173" spans="1:105" ht="12" customHeight="1" x14ac:dyDescent="0.25">
      <c r="A173" s="108" t="s">
        <v>53</v>
      </c>
      <c r="B173" s="99">
        <v>10.414296324617068</v>
      </c>
      <c r="C173" s="99">
        <v>9.6929412985084387</v>
      </c>
      <c r="D173" s="99">
        <v>11.454713626575121</v>
      </c>
      <c r="E173" s="99">
        <v>15.732154602638573</v>
      </c>
      <c r="F173" s="99">
        <v>17.018189556935905</v>
      </c>
      <c r="G173" s="99">
        <v>13.601548419300853</v>
      </c>
      <c r="H173" s="99">
        <v>14.75870901008892</v>
      </c>
      <c r="I173" s="99">
        <v>11.277087398225266</v>
      </c>
      <c r="J173" s="99">
        <v>12.190234344712536</v>
      </c>
      <c r="K173" s="99">
        <v>11.611808617783909</v>
      </c>
      <c r="L173" s="99">
        <v>10.672171266008306</v>
      </c>
      <c r="M173" s="99">
        <v>11.192688191474916</v>
      </c>
      <c r="N173" s="99">
        <v>10.438844516361225</v>
      </c>
      <c r="O173" s="99">
        <v>10.322662864010221</v>
      </c>
      <c r="P173" s="99">
        <v>10.893128931536898</v>
      </c>
      <c r="Q173" s="99">
        <v>10.585435415946224</v>
      </c>
      <c r="R173" s="99">
        <v>10.17244592612262</v>
      </c>
      <c r="S173" s="99">
        <v>10.041006230769277</v>
      </c>
      <c r="T173" s="99">
        <v>9.8969415979573832</v>
      </c>
      <c r="U173" s="99">
        <v>8.6674063592701618</v>
      </c>
      <c r="V173" s="99">
        <v>9.8870910601957984</v>
      </c>
      <c r="W173" s="99">
        <v>10.95096800436726</v>
      </c>
      <c r="X173" s="99">
        <v>11.866505859461952</v>
      </c>
      <c r="Y173" s="99">
        <v>13.349641583855973</v>
      </c>
      <c r="DA173" s="63" t="s">
        <v>2910</v>
      </c>
    </row>
    <row r="174" spans="1:105" ht="12" customHeight="1" x14ac:dyDescent="0.25">
      <c r="A174" s="115" t="s">
        <v>52</v>
      </c>
      <c r="B174" s="110">
        <v>13.525030891519995</v>
      </c>
      <c r="C174" s="110">
        <v>13.147586022950925</v>
      </c>
      <c r="D174" s="110">
        <v>13.051206182137269</v>
      </c>
      <c r="E174" s="110">
        <v>12.45805904195262</v>
      </c>
      <c r="F174" s="110">
        <v>12.299177295580234</v>
      </c>
      <c r="G174" s="110">
        <v>12.638012932313284</v>
      </c>
      <c r="H174" s="110">
        <v>13.182391474765847</v>
      </c>
      <c r="I174" s="110">
        <v>13.918020704818426</v>
      </c>
      <c r="J174" s="110">
        <v>14.724013824300059</v>
      </c>
      <c r="K174" s="110">
        <v>14.852300302699611</v>
      </c>
      <c r="L174" s="110">
        <v>14.482523435533372</v>
      </c>
      <c r="M174" s="110">
        <v>14.48872211459965</v>
      </c>
      <c r="N174" s="110">
        <v>14.104747593791689</v>
      </c>
      <c r="O174" s="110">
        <v>14.016584052242459</v>
      </c>
      <c r="P174" s="110">
        <v>13.640829172307701</v>
      </c>
      <c r="Q174" s="110">
        <v>13.637031233735682</v>
      </c>
      <c r="R174" s="110">
        <v>13.44722906765535</v>
      </c>
      <c r="S174" s="110">
        <v>13.365391004697701</v>
      </c>
      <c r="T174" s="110">
        <v>13.044104294497389</v>
      </c>
      <c r="U174" s="110">
        <v>12.823737945622865</v>
      </c>
      <c r="V174" s="110">
        <v>11.810016138582302</v>
      </c>
      <c r="W174" s="110">
        <v>10.104129106855384</v>
      </c>
      <c r="X174" s="110">
        <v>8.7315497960784381</v>
      </c>
      <c r="Y174" s="110">
        <v>7.2785812285338904</v>
      </c>
      <c r="DA174" s="60" t="s">
        <v>2911</v>
      </c>
    </row>
    <row r="175" spans="1:105" ht="12" customHeight="1" x14ac:dyDescent="0.25">
      <c r="A175" s="121" t="s">
        <v>54</v>
      </c>
      <c r="B175" s="123">
        <v>10.570746054171403</v>
      </c>
      <c r="C175" s="123">
        <v>11.542702748498531</v>
      </c>
      <c r="D175" s="123">
        <v>11.64281952087536</v>
      </c>
      <c r="E175" s="123">
        <v>13.063315297656041</v>
      </c>
      <c r="F175" s="123">
        <v>11.891186594215966</v>
      </c>
      <c r="G175" s="123">
        <v>11.916924594472327</v>
      </c>
      <c r="H175" s="123">
        <v>10.902198715691878</v>
      </c>
      <c r="I175" s="123">
        <v>10.486980099545381</v>
      </c>
      <c r="J175" s="123">
        <v>10.66382742830258</v>
      </c>
      <c r="K175" s="123">
        <v>8.5513930720968698</v>
      </c>
      <c r="L175" s="123">
        <v>7.7418991806370387</v>
      </c>
      <c r="M175" s="123">
        <v>7.7725965045961223</v>
      </c>
      <c r="N175" s="123">
        <v>7.5182891162712995</v>
      </c>
      <c r="O175" s="123">
        <v>7.4827544113574174</v>
      </c>
      <c r="P175" s="123">
        <v>7.6186088916144374</v>
      </c>
      <c r="Q175" s="123">
        <v>7.5271158828434439</v>
      </c>
      <c r="R175" s="123">
        <v>7.3153356537731824</v>
      </c>
      <c r="S175" s="123">
        <v>7.1479441396881427</v>
      </c>
      <c r="T175" s="123">
        <v>6.8840194315760943</v>
      </c>
      <c r="U175" s="123">
        <v>6.4493704866357895</v>
      </c>
      <c r="V175" s="123">
        <v>8.4276305977455479</v>
      </c>
      <c r="W175" s="123">
        <v>8.3377559365448324</v>
      </c>
      <c r="X175" s="123">
        <v>6.3400874480725591</v>
      </c>
      <c r="Y175" s="123">
        <v>5.842792970670283</v>
      </c>
      <c r="DA175" s="130" t="s">
        <v>2912</v>
      </c>
    </row>
    <row r="176" spans="1:105" ht="12" customHeight="1" x14ac:dyDescent="0.25">
      <c r="A176" s="97" t="s">
        <v>50</v>
      </c>
      <c r="B176" s="99">
        <v>12.79125359854253</v>
      </c>
      <c r="C176" s="99">
        <v>13.260208572185991</v>
      </c>
      <c r="D176" s="99">
        <v>16.743601546541552</v>
      </c>
      <c r="E176" s="99">
        <v>12.990254421773683</v>
      </c>
      <c r="F176" s="99">
        <v>12.551871809998858</v>
      </c>
      <c r="G176" s="99">
        <v>14.62327535140153</v>
      </c>
      <c r="H176" s="99">
        <v>12.572029232851298</v>
      </c>
      <c r="I176" s="99">
        <v>11.891497985921845</v>
      </c>
      <c r="J176" s="99">
        <v>10.712876786690574</v>
      </c>
      <c r="K176" s="99">
        <v>10.415489847080874</v>
      </c>
      <c r="L176" s="99">
        <v>9.2495119565947057</v>
      </c>
      <c r="M176" s="99">
        <v>8.8112543581315883</v>
      </c>
      <c r="N176" s="99">
        <v>8.6695364151456182</v>
      </c>
      <c r="O176" s="99">
        <v>8.6337106294239749</v>
      </c>
      <c r="P176" s="99">
        <v>8.8562674353098867</v>
      </c>
      <c r="Q176" s="99">
        <v>8.7637310779061739</v>
      </c>
      <c r="R176" s="99">
        <v>8.6347330882073123</v>
      </c>
      <c r="S176" s="99">
        <v>8.4551534773618773</v>
      </c>
      <c r="T176" s="99">
        <v>8.1613661886583913</v>
      </c>
      <c r="U176" s="99">
        <v>7.8342477846037326</v>
      </c>
      <c r="V176" s="99">
        <v>10.624529722118265</v>
      </c>
      <c r="W176" s="99">
        <v>10.502254169864461</v>
      </c>
      <c r="X176" s="99">
        <v>8.1394289041620045</v>
      </c>
      <c r="Y176" s="99">
        <v>7.3585100973924318</v>
      </c>
      <c r="DA176" s="63" t="s">
        <v>2913</v>
      </c>
    </row>
    <row r="177" spans="1:105" ht="12" customHeight="1" x14ac:dyDescent="0.25">
      <c r="A177" s="109" t="s">
        <v>120</v>
      </c>
      <c r="B177" s="110">
        <v>8.9426949695782607</v>
      </c>
      <c r="C177" s="110">
        <v>10.324168043278489</v>
      </c>
      <c r="D177" s="110">
        <v>8.289907177283883</v>
      </c>
      <c r="E177" s="110">
        <v>13.107513126828184</v>
      </c>
      <c r="F177" s="110">
        <v>11.518217990690776</v>
      </c>
      <c r="G177" s="110">
        <v>10.404988508227341</v>
      </c>
      <c r="H177" s="110">
        <v>10.004350146163944</v>
      </c>
      <c r="I177" s="110">
        <v>9.7192792882579884</v>
      </c>
      <c r="J177" s="110">
        <v>10.635541847891512</v>
      </c>
      <c r="K177" s="110">
        <v>7.2886367747032343</v>
      </c>
      <c r="L177" s="110">
        <v>6.6691027014705329</v>
      </c>
      <c r="M177" s="110">
        <v>7.009804068739375</v>
      </c>
      <c r="N177" s="110">
        <v>6.7139264271311845</v>
      </c>
      <c r="O177" s="110">
        <v>6.7269638538904148</v>
      </c>
      <c r="P177" s="110">
        <v>6.8615016585454507</v>
      </c>
      <c r="Q177" s="110">
        <v>6.8301574915137939</v>
      </c>
      <c r="R177" s="110">
        <v>6.6244870142974133</v>
      </c>
      <c r="S177" s="110">
        <v>6.4849848302892035</v>
      </c>
      <c r="T177" s="110">
        <v>6.2628033905564848</v>
      </c>
      <c r="U177" s="110">
        <v>5.8356049005271897</v>
      </c>
      <c r="V177" s="110">
        <v>7.501124994440505</v>
      </c>
      <c r="W177" s="110">
        <v>7.5004313675203029</v>
      </c>
      <c r="X177" s="110">
        <v>5.7315819832853201</v>
      </c>
      <c r="Y177" s="110">
        <v>5.3854628359280481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118.88816181029458</v>
      </c>
      <c r="C24" s="118">
        <f t="shared" si="7"/>
        <v>115.8311468679403</v>
      </c>
      <c r="D24" s="118">
        <f t="shared" si="7"/>
        <v>133.68186204117916</v>
      </c>
      <c r="E24" s="118">
        <f t="shared" si="7"/>
        <v>167.7653827859445</v>
      </c>
      <c r="F24" s="118">
        <f t="shared" si="7"/>
        <v>143.65736837094664</v>
      </c>
      <c r="G24" s="118">
        <f t="shared" si="7"/>
        <v>150.84800286106881</v>
      </c>
      <c r="H24" s="118">
        <f t="shared" si="7"/>
        <v>121.58142841914439</v>
      </c>
      <c r="I24" s="118">
        <f t="shared" si="7"/>
        <v>126.19438656217145</v>
      </c>
      <c r="J24" s="118">
        <f t="shared" si="7"/>
        <v>164.43545593515734</v>
      </c>
      <c r="K24" s="118">
        <f t="shared" si="7"/>
        <v>123.15007221593734</v>
      </c>
      <c r="L24" s="118">
        <f t="shared" si="7"/>
        <v>124.67331692191615</v>
      </c>
      <c r="M24" s="118">
        <f t="shared" si="7"/>
        <v>139.84109965153107</v>
      </c>
      <c r="N24" s="118">
        <f t="shared" si="7"/>
        <v>135.92535228173983</v>
      </c>
      <c r="O24" s="118">
        <f t="shared" si="7"/>
        <v>111.04149031397621</v>
      </c>
      <c r="P24" s="118">
        <f t="shared" si="7"/>
        <v>75.830972983648167</v>
      </c>
      <c r="Q24" s="118">
        <f t="shared" si="7"/>
        <v>136.57852769617637</v>
      </c>
      <c r="R24" s="118">
        <f t="shared" ref="R24:V24" si="8">R25+R28+R30+R39</f>
        <v>131.94157482188959</v>
      </c>
      <c r="S24" s="118">
        <f t="shared" si="8"/>
        <v>136.93641525648812</v>
      </c>
      <c r="T24" s="118">
        <f t="shared" si="8"/>
        <v>118.51970788861456</v>
      </c>
      <c r="U24" s="118">
        <f t="shared" si="8"/>
        <v>121.86673243146166</v>
      </c>
      <c r="V24" s="118">
        <f t="shared" si="8"/>
        <v>89.73915231345741</v>
      </c>
      <c r="W24" s="118">
        <f t="shared" ref="W24:Y24" si="9">W25+W28+W30+W39</f>
        <v>122.18460949288827</v>
      </c>
      <c r="X24" s="118">
        <f t="shared" si="9"/>
        <v>115.73824838238981</v>
      </c>
      <c r="Y24" s="118">
        <f t="shared" si="9"/>
        <v>108.66992977269298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91.025195359212148</v>
      </c>
      <c r="C25" s="123">
        <f t="shared" si="10"/>
        <v>88.17530630489027</v>
      </c>
      <c r="D25" s="123">
        <f t="shared" si="10"/>
        <v>104.34139582113528</v>
      </c>
      <c r="E25" s="123">
        <f t="shared" si="10"/>
        <v>134.81342334105415</v>
      </c>
      <c r="F25" s="123">
        <f t="shared" si="10"/>
        <v>111.18813473726846</v>
      </c>
      <c r="G25" s="123">
        <f t="shared" si="10"/>
        <v>119.815247492319</v>
      </c>
      <c r="H25" s="123">
        <f t="shared" si="10"/>
        <v>90.001435465533433</v>
      </c>
      <c r="I25" s="123">
        <f t="shared" si="10"/>
        <v>96.353647483667416</v>
      </c>
      <c r="J25" s="123">
        <f t="shared" si="10"/>
        <v>132.82132258764571</v>
      </c>
      <c r="K25" s="123">
        <f t="shared" si="10"/>
        <v>93.476783753899909</v>
      </c>
      <c r="L25" s="123">
        <f t="shared" si="10"/>
        <v>96.223013483600923</v>
      </c>
      <c r="M25" s="123">
        <f t="shared" si="10"/>
        <v>110.44655548579328</v>
      </c>
      <c r="N25" s="123">
        <f t="shared" si="10"/>
        <v>106.10985670716811</v>
      </c>
      <c r="O25" s="123">
        <f t="shared" si="10"/>
        <v>81.340591118061312</v>
      </c>
      <c r="P25" s="123">
        <f t="shared" si="10"/>
        <v>48.048116161625906</v>
      </c>
      <c r="Q25" s="123">
        <f t="shared" si="10"/>
        <v>105.48805556596083</v>
      </c>
      <c r="R25" s="123">
        <f t="shared" ref="R25:V25" si="11">SUM(R26:R27)</f>
        <v>102.94323181547472</v>
      </c>
      <c r="S25" s="123">
        <f t="shared" si="11"/>
        <v>105.46122552847397</v>
      </c>
      <c r="T25" s="123">
        <f t="shared" si="11"/>
        <v>88.682258088195596</v>
      </c>
      <c r="U25" s="123">
        <f t="shared" si="11"/>
        <v>91.237357612792394</v>
      </c>
      <c r="V25" s="123">
        <f t="shared" si="11"/>
        <v>61.154043876725773</v>
      </c>
      <c r="W25" s="123">
        <f t="shared" ref="W25:Y25" si="12">SUM(W26:W27)</f>
        <v>92.134033002350193</v>
      </c>
      <c r="X25" s="123">
        <f t="shared" si="12"/>
        <v>87.267273810638898</v>
      </c>
      <c r="Y25" s="123">
        <f t="shared" si="12"/>
        <v>82.143305445811947</v>
      </c>
      <c r="DA25" s="130" t="s">
        <v>2937</v>
      </c>
    </row>
    <row r="26" spans="1:105" ht="12" customHeight="1" x14ac:dyDescent="0.25">
      <c r="A26" s="97" t="s">
        <v>74</v>
      </c>
      <c r="B26" s="99">
        <v>88.818911138822898</v>
      </c>
      <c r="C26" s="99">
        <v>86.095965680231231</v>
      </c>
      <c r="D26" s="99">
        <v>101.91192231557071</v>
      </c>
      <c r="E26" s="99">
        <v>131.6975747768808</v>
      </c>
      <c r="F26" s="99">
        <v>108.64319766903205</v>
      </c>
      <c r="G26" s="99">
        <v>117.17390999709454</v>
      </c>
      <c r="H26" s="99">
        <v>88.032695340900815</v>
      </c>
      <c r="I26" s="99">
        <v>94.314337530119047</v>
      </c>
      <c r="J26" s="99">
        <v>130.00748272820894</v>
      </c>
      <c r="K26" s="99">
        <v>91.514489221758168</v>
      </c>
      <c r="L26" s="99">
        <v>94.226431563126525</v>
      </c>
      <c r="M26" s="99">
        <v>108.18456327103381</v>
      </c>
      <c r="N26" s="99">
        <v>103.96870189655515</v>
      </c>
      <c r="O26" s="99">
        <v>79.715213135688558</v>
      </c>
      <c r="P26" s="99">
        <v>47.100754992864964</v>
      </c>
      <c r="Q26" s="99">
        <v>103.41134521544214</v>
      </c>
      <c r="R26" s="99">
        <v>100.9272538235612</v>
      </c>
      <c r="S26" s="99">
        <v>103.40866985939822</v>
      </c>
      <c r="T26" s="99">
        <v>86.969795816406304</v>
      </c>
      <c r="U26" s="99">
        <v>89.48766303466968</v>
      </c>
      <c r="V26" s="99">
        <v>59.989448785684104</v>
      </c>
      <c r="W26" s="99">
        <v>90.376772091926313</v>
      </c>
      <c r="X26" s="99">
        <v>85.61357732202562</v>
      </c>
      <c r="Y26" s="99">
        <v>80.594316179572289</v>
      </c>
      <c r="DA26" s="63" t="s">
        <v>2938</v>
      </c>
    </row>
    <row r="27" spans="1:105" ht="12" customHeight="1" x14ac:dyDescent="0.25">
      <c r="A27" s="97" t="s">
        <v>53</v>
      </c>
      <c r="B27" s="99">
        <v>2.2062842203892461</v>
      </c>
      <c r="C27" s="99">
        <v>2.0793406246590327</v>
      </c>
      <c r="D27" s="99">
        <v>2.4294735055645735</v>
      </c>
      <c r="E27" s="99">
        <v>3.1158485641733362</v>
      </c>
      <c r="F27" s="99">
        <v>2.5449370682364085</v>
      </c>
      <c r="G27" s="99">
        <v>2.6413374952244615</v>
      </c>
      <c r="H27" s="99">
        <v>1.9687401246326177</v>
      </c>
      <c r="I27" s="99">
        <v>2.0393099535483743</v>
      </c>
      <c r="J27" s="99">
        <v>2.8138398594367784</v>
      </c>
      <c r="K27" s="99">
        <v>1.9622945321417458</v>
      </c>
      <c r="L27" s="99">
        <v>1.9965819204743949</v>
      </c>
      <c r="M27" s="99">
        <v>2.2619922147594798</v>
      </c>
      <c r="N27" s="99">
        <v>2.1411548106129628</v>
      </c>
      <c r="O27" s="99">
        <v>1.6253779823727481</v>
      </c>
      <c r="P27" s="99">
        <v>0.947361168760945</v>
      </c>
      <c r="Q27" s="99">
        <v>2.0767103505186983</v>
      </c>
      <c r="R27" s="99">
        <v>2.0159779919135214</v>
      </c>
      <c r="S27" s="99">
        <v>2.0525556690757538</v>
      </c>
      <c r="T27" s="99">
        <v>1.7124622717892872</v>
      </c>
      <c r="U27" s="99">
        <v>1.7496945781227125</v>
      </c>
      <c r="V27" s="99">
        <v>1.1645950910416658</v>
      </c>
      <c r="W27" s="99">
        <v>1.7572609104238841</v>
      </c>
      <c r="X27" s="99">
        <v>1.6536964886132768</v>
      </c>
      <c r="Y27" s="99">
        <v>1.5489892662396603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0.19522099460251952</v>
      </c>
      <c r="C28" s="123">
        <f t="shared" si="13"/>
        <v>0.24926318402565742</v>
      </c>
      <c r="D28" s="123">
        <f t="shared" si="13"/>
        <v>0.3156293399636016</v>
      </c>
      <c r="E28" s="123">
        <f t="shared" si="13"/>
        <v>0.76932025647358027</v>
      </c>
      <c r="F28" s="123">
        <f t="shared" si="13"/>
        <v>0.46439709812478391</v>
      </c>
      <c r="G28" s="123">
        <f t="shared" si="13"/>
        <v>0.58535448655276912</v>
      </c>
      <c r="H28" s="123">
        <f t="shared" si="13"/>
        <v>0.82053413060635016</v>
      </c>
      <c r="I28" s="123">
        <f t="shared" si="13"/>
        <v>0.75406829458933589</v>
      </c>
      <c r="J28" s="123">
        <f t="shared" si="13"/>
        <v>0.80887550886905313</v>
      </c>
      <c r="K28" s="123">
        <f t="shared" si="13"/>
        <v>0.92771052792176745</v>
      </c>
      <c r="L28" s="123">
        <f t="shared" si="13"/>
        <v>1.2534559659431299</v>
      </c>
      <c r="M28" s="123">
        <f t="shared" si="13"/>
        <v>1.4933450658589371</v>
      </c>
      <c r="N28" s="123">
        <f t="shared" si="13"/>
        <v>3.0709841472517789</v>
      </c>
      <c r="O28" s="123">
        <f t="shared" si="13"/>
        <v>3.308529397632356</v>
      </c>
      <c r="P28" s="123">
        <f t="shared" si="13"/>
        <v>1.3561858077126363</v>
      </c>
      <c r="Q28" s="123">
        <f t="shared" si="13"/>
        <v>4.341707004588014</v>
      </c>
      <c r="R28" s="123">
        <f t="shared" si="13"/>
        <v>2.8890477923523412</v>
      </c>
      <c r="S28" s="123">
        <f t="shared" si="13"/>
        <v>5.3628348829049175</v>
      </c>
      <c r="T28" s="123">
        <f t="shared" si="13"/>
        <v>4.2060494992957835</v>
      </c>
      <c r="U28" s="123">
        <f t="shared" si="13"/>
        <v>6.0488224563132524</v>
      </c>
      <c r="V28" s="123">
        <f t="shared" si="13"/>
        <v>2.7865060133786232</v>
      </c>
      <c r="W28" s="123">
        <f t="shared" si="13"/>
        <v>4.7655295880585262</v>
      </c>
      <c r="X28" s="123">
        <f t="shared" si="13"/>
        <v>5.1562805009859884</v>
      </c>
      <c r="Y28" s="123">
        <f t="shared" si="13"/>
        <v>3.6313632587505773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0.19522099460251952</v>
      </c>
      <c r="C29" s="99">
        <f>RES_hhdet_tesh!C29/RES_summary!C$19</f>
        <v>0.24926318402565742</v>
      </c>
      <c r="D29" s="99">
        <f>RES_hhdet_tesh!D29/RES_summary!D$19</f>
        <v>0.3156293399636016</v>
      </c>
      <c r="E29" s="99">
        <f>RES_hhdet_tesh!E29/RES_summary!E$19</f>
        <v>0.76932025647358027</v>
      </c>
      <c r="F29" s="99">
        <f>RES_hhdet_tesh!F29/RES_summary!F$19</f>
        <v>0.46439709812478391</v>
      </c>
      <c r="G29" s="99">
        <f>RES_hhdet_tesh!G29/RES_summary!G$19</f>
        <v>0.58535448655276912</v>
      </c>
      <c r="H29" s="99">
        <f>RES_hhdet_tesh!H29/RES_summary!H$19</f>
        <v>0.82053413060635016</v>
      </c>
      <c r="I29" s="99">
        <f>RES_hhdet_tesh!I29/RES_summary!I$19</f>
        <v>0.75406829458933589</v>
      </c>
      <c r="J29" s="99">
        <f>RES_hhdet_tesh!J29/RES_summary!J$19</f>
        <v>0.80887550886905313</v>
      </c>
      <c r="K29" s="99">
        <f>RES_hhdet_tesh!K29/RES_summary!K$19</f>
        <v>0.92771052792176745</v>
      </c>
      <c r="L29" s="99">
        <f>RES_hhdet_tesh!L29/RES_summary!L$19</f>
        <v>1.2534559659431299</v>
      </c>
      <c r="M29" s="99">
        <f>RES_hhdet_tesh!M29/RES_summary!M$19</f>
        <v>1.4933450658589371</v>
      </c>
      <c r="N29" s="99">
        <f>RES_hhdet_tesh!N29/RES_summary!N$19</f>
        <v>3.0709841472517789</v>
      </c>
      <c r="O29" s="99">
        <f>RES_hhdet_tesh!O29/RES_summary!O$19</f>
        <v>3.308529397632356</v>
      </c>
      <c r="P29" s="99">
        <f>RES_hhdet_tesh!P29/RES_summary!P$19</f>
        <v>1.3561858077126363</v>
      </c>
      <c r="Q29" s="99">
        <f>RES_hhdet_tesh!Q29/RES_summary!Q$19</f>
        <v>4.341707004588014</v>
      </c>
      <c r="R29" s="99">
        <f>RES_hhdet_tesh!R29/RES_summary!R$19</f>
        <v>2.8890477923523412</v>
      </c>
      <c r="S29" s="99">
        <f>RES_hhdet_tesh!S29/RES_summary!S$19</f>
        <v>5.3628348829049175</v>
      </c>
      <c r="T29" s="99">
        <f>RES_hhdet_tesh!T29/RES_summary!T$19</f>
        <v>4.2060494992957835</v>
      </c>
      <c r="U29" s="99">
        <f>RES_hhdet_tesh!U29/RES_summary!U$19</f>
        <v>6.0488224563132524</v>
      </c>
      <c r="V29" s="99">
        <f>RES_hhdet_tesh!V29/RES_summary!V$19</f>
        <v>2.7865060133786232</v>
      </c>
      <c r="W29" s="99">
        <f>RES_hhdet_tesh!W29/RES_summary!W$19</f>
        <v>4.7655295880585262</v>
      </c>
      <c r="X29" s="99">
        <f>RES_hhdet_tesh!X29/RES_summary!X$19</f>
        <v>5.1562805009859884</v>
      </c>
      <c r="Y29" s="99">
        <f>RES_hhdet_tesh!Y29/RES_summary!Y$19</f>
        <v>3.6313632587505773</v>
      </c>
      <c r="DA29" s="63" t="s">
        <v>2941</v>
      </c>
    </row>
    <row r="30" spans="1:105" ht="12" customHeight="1" x14ac:dyDescent="0.25">
      <c r="A30" s="121" t="s">
        <v>55</v>
      </c>
      <c r="B30" s="123">
        <v>20.480868556406396</v>
      </c>
      <c r="C30" s="123">
        <v>19.476796677545416</v>
      </c>
      <c r="D30" s="123">
        <v>21.138250125278283</v>
      </c>
      <c r="E30" s="123">
        <v>22.965840103105293</v>
      </c>
      <c r="F30" s="123">
        <v>23.596876101471302</v>
      </c>
      <c r="G30" s="123">
        <v>22.098274394294535</v>
      </c>
      <c r="H30" s="123">
        <v>23.041075714498177</v>
      </c>
      <c r="I30" s="123">
        <v>21.646224076351288</v>
      </c>
      <c r="J30" s="123">
        <v>23.16646071084708</v>
      </c>
      <c r="K30" s="123">
        <v>22.792146912342378</v>
      </c>
      <c r="L30" s="123">
        <v>21.802517824762369</v>
      </c>
      <c r="M30" s="123">
        <v>22.45450458742145</v>
      </c>
      <c r="N30" s="123">
        <v>21.457578519150456</v>
      </c>
      <c r="O30" s="123">
        <v>21.095820092465697</v>
      </c>
      <c r="P30" s="123">
        <v>20.994980948745759</v>
      </c>
      <c r="Q30" s="123">
        <v>21.334105319625589</v>
      </c>
      <c r="R30" s="123">
        <v>20.796315358066746</v>
      </c>
      <c r="S30" s="123">
        <v>20.866161133726884</v>
      </c>
      <c r="T30" s="123">
        <v>20.510615517984917</v>
      </c>
      <c r="U30" s="123">
        <v>19.685196801515282</v>
      </c>
      <c r="V30" s="123">
        <v>19.315076299367153</v>
      </c>
      <c r="W30" s="123">
        <v>18.750846337261869</v>
      </c>
      <c r="X30" s="123">
        <v>18.251465907482</v>
      </c>
      <c r="Y30" s="123">
        <v>18.132840115251547</v>
      </c>
      <c r="DA30" s="130" t="s">
        <v>2942</v>
      </c>
    </row>
    <row r="31" spans="1:105" ht="12" customHeight="1" x14ac:dyDescent="0.25">
      <c r="A31" s="97" t="s">
        <v>141</v>
      </c>
      <c r="B31" s="99">
        <v>21.039756129044797</v>
      </c>
      <c r="C31" s="99">
        <v>18.741626133841006</v>
      </c>
      <c r="D31" s="99">
        <v>23.980119777017215</v>
      </c>
      <c r="E31" s="99">
        <v>22.334674543905425</v>
      </c>
      <c r="F31" s="99">
        <v>21.888748800337815</v>
      </c>
      <c r="G31" s="99">
        <v>23.930858313300071</v>
      </c>
      <c r="H31" s="99">
        <v>20.852161653779408</v>
      </c>
      <c r="I31" s="99">
        <v>21.540253428756746</v>
      </c>
      <c r="J31" s="99">
        <v>23.790804976994284</v>
      </c>
      <c r="K31" s="99">
        <v>21.825054153205681</v>
      </c>
      <c r="L31" s="99">
        <v>21.02342176933103</v>
      </c>
      <c r="M31" s="99">
        <v>25.725666849443943</v>
      </c>
      <c r="N31" s="99">
        <v>22.990841832203387</v>
      </c>
      <c r="O31" s="99">
        <v>18.990177974288933</v>
      </c>
      <c r="P31" s="99">
        <v>14.898126469303278</v>
      </c>
      <c r="Q31" s="99">
        <v>23.834411176385359</v>
      </c>
      <c r="R31" s="99">
        <v>20.82439198289563</v>
      </c>
      <c r="S31" s="99">
        <v>22.60034292334095</v>
      </c>
      <c r="T31" s="99">
        <v>21.379505558946313</v>
      </c>
      <c r="U31" s="99">
        <v>22.41084666440452</v>
      </c>
      <c r="V31" s="99">
        <v>15.24158742648028</v>
      </c>
      <c r="W31" s="99">
        <v>17.780118616842412</v>
      </c>
      <c r="X31" s="99">
        <v>19.025238118938706</v>
      </c>
      <c r="Y31" s="99">
        <v>18.311476907864492</v>
      </c>
      <c r="DA31" s="63" t="s">
        <v>2943</v>
      </c>
    </row>
    <row r="32" spans="1:105" ht="12" customHeight="1" x14ac:dyDescent="0.25">
      <c r="A32" s="97" t="s">
        <v>140</v>
      </c>
      <c r="B32" s="99">
        <v>21.03975612904479</v>
      </c>
      <c r="C32" s="99">
        <v>18.742477959240407</v>
      </c>
      <c r="D32" s="99">
        <v>23.987422822104037</v>
      </c>
      <c r="E32" s="99">
        <v>22.342808077215949</v>
      </c>
      <c r="F32" s="99">
        <v>21.897576114414122</v>
      </c>
      <c r="G32" s="99">
        <v>23.946895836668954</v>
      </c>
      <c r="H32" s="99">
        <v>20.858531778224695</v>
      </c>
      <c r="I32" s="99">
        <v>21.555754012993518</v>
      </c>
      <c r="J32" s="99">
        <v>23.82296639934038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7.0995335403238293</v>
      </c>
      <c r="C33" s="102">
        <v>6.1628066275244127</v>
      </c>
      <c r="D33" s="102">
        <v>8.9092309361003839</v>
      </c>
      <c r="E33" s="102">
        <v>10.271544877967996</v>
      </c>
      <c r="F33" s="102">
        <v>10.581615243326461</v>
      </c>
      <c r="G33" s="102">
        <v>10.118940466316495</v>
      </c>
      <c r="H33" s="102">
        <v>9.0273992589873142</v>
      </c>
      <c r="I33" s="102">
        <v>7.6860515917216272</v>
      </c>
      <c r="J33" s="102">
        <v>8.6133398471331546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13.940222588720957</v>
      </c>
      <c r="C34" s="105">
        <v>12.579671331715996</v>
      </c>
      <c r="D34" s="105">
        <v>15.078191886003655</v>
      </c>
      <c r="E34" s="105">
        <v>12.071263199247957</v>
      </c>
      <c r="F34" s="105">
        <v>11.315960871087659</v>
      </c>
      <c r="G34" s="105">
        <v>13.827955370352461</v>
      </c>
      <c r="H34" s="105">
        <v>11.83113251923738</v>
      </c>
      <c r="I34" s="105">
        <v>13.869702421271892</v>
      </c>
      <c r="J34" s="105">
        <v>15.209626552207222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20.398963235701036</v>
      </c>
      <c r="C35" s="102">
        <v>19.585804727513359</v>
      </c>
      <c r="D35" s="102">
        <v>20.719297628817557</v>
      </c>
      <c r="E35" s="102">
        <v>23.052801019708085</v>
      </c>
      <c r="F35" s="102">
        <v>23.81209345069734</v>
      </c>
      <c r="G35" s="102">
        <v>21.880877326260933</v>
      </c>
      <c r="H35" s="102">
        <v>23.272478480608733</v>
      </c>
      <c r="I35" s="102">
        <v>21.656977806559222</v>
      </c>
      <c r="J35" s="102">
        <v>23.110155311848558</v>
      </c>
      <c r="K35" s="102">
        <v>22.871328506597461</v>
      </c>
      <c r="L35" s="102">
        <v>21.860720134203667</v>
      </c>
      <c r="M35" s="102">
        <v>22.225972648608007</v>
      </c>
      <c r="N35" s="102">
        <v>21.356772431353559</v>
      </c>
      <c r="O35" s="102">
        <v>21.22188497937772</v>
      </c>
      <c r="P35" s="102">
        <v>21.349563364969182</v>
      </c>
      <c r="Q35" s="102">
        <v>21.190455445345322</v>
      </c>
      <c r="R35" s="102">
        <v>20.794748664480522</v>
      </c>
      <c r="S35" s="102">
        <v>20.760683903029349</v>
      </c>
      <c r="T35" s="102">
        <v>20.457712103361214</v>
      </c>
      <c r="U35" s="102">
        <v>19.523976526099418</v>
      </c>
      <c r="V35" s="102">
        <v>19.551511010902974</v>
      </c>
      <c r="W35" s="102">
        <v>18.807820446265289</v>
      </c>
      <c r="X35" s="102">
        <v>18.19216547151386</v>
      </c>
      <c r="Y35" s="102">
        <v>18.109368911608403</v>
      </c>
      <c r="DA35" s="131" t="s">
        <v>2947</v>
      </c>
    </row>
    <row r="36" spans="1:105" ht="12" customHeight="1" x14ac:dyDescent="0.25">
      <c r="A36" s="107" t="s">
        <v>121</v>
      </c>
      <c r="B36" s="105">
        <v>20.398963235701043</v>
      </c>
      <c r="C36" s="105">
        <v>19.587487627090184</v>
      </c>
      <c r="D36" s="105">
        <v>20.721437371791538</v>
      </c>
      <c r="E36" s="105">
        <v>23.054741862370928</v>
      </c>
      <c r="F36" s="105">
        <v>23.813344447645839</v>
      </c>
      <c r="G36" s="105">
        <v>21.881781665138607</v>
      </c>
      <c r="H36" s="105">
        <v>23.269846640987545</v>
      </c>
      <c r="I36" s="105">
        <v>21.65453478418307</v>
      </c>
      <c r="J36" s="105">
        <v>23.108566818260087</v>
      </c>
      <c r="K36" s="105">
        <v>22.870575863849698</v>
      </c>
      <c r="L36" s="105">
        <v>21.859604309559508</v>
      </c>
      <c r="M36" s="105">
        <v>22.223225833760576</v>
      </c>
      <c r="N36" s="105">
        <v>21.358117042383398</v>
      </c>
      <c r="O36" s="105">
        <v>21.226042762868126</v>
      </c>
      <c r="P36" s="105">
        <v>21.349470112958826</v>
      </c>
      <c r="Q36" s="105">
        <v>21.189226293548447</v>
      </c>
      <c r="R36" s="105">
        <v>20.794390659014816</v>
      </c>
      <c r="S36" s="105">
        <v>20.7601875281749</v>
      </c>
      <c r="T36" s="105">
        <v>20.4586966679265</v>
      </c>
      <c r="U36" s="105">
        <v>19.518071717321373</v>
      </c>
      <c r="V36" s="105">
        <v>19.543066534188593</v>
      </c>
      <c r="W36" s="105">
        <v>18.805243805639694</v>
      </c>
      <c r="X36" s="105">
        <v>18.223656667426258</v>
      </c>
      <c r="Y36" s="105">
        <v>18.151347489076986</v>
      </c>
      <c r="DA36" s="132" t="s">
        <v>2948</v>
      </c>
    </row>
    <row r="37" spans="1:105" ht="12" customHeight="1" x14ac:dyDescent="0.25">
      <c r="A37" s="108" t="s">
        <v>53</v>
      </c>
      <c r="B37" s="99">
        <v>6.8739323441810471</v>
      </c>
      <c r="C37" s="99">
        <v>6.4396753287265094</v>
      </c>
      <c r="D37" s="99">
        <v>7.6681919962800578</v>
      </c>
      <c r="E37" s="99">
        <v>10.593443204901675</v>
      </c>
      <c r="F37" s="99">
        <v>11.510535370163202</v>
      </c>
      <c r="G37" s="99">
        <v>9.2384380265286268</v>
      </c>
      <c r="H37" s="99">
        <v>10.076104731150135</v>
      </c>
      <c r="I37" s="99">
        <v>7.7215654350297056</v>
      </c>
      <c r="J37" s="99">
        <v>8.3651229037508568</v>
      </c>
      <c r="K37" s="99">
        <v>7.9970623087586921</v>
      </c>
      <c r="L37" s="99">
        <v>7.3640868911605146</v>
      </c>
      <c r="M37" s="99">
        <v>7.7357605943950416</v>
      </c>
      <c r="N37" s="99">
        <v>7.2512913805144104</v>
      </c>
      <c r="O37" s="99">
        <v>7.2106916953499409</v>
      </c>
      <c r="P37" s="99">
        <v>7.6884624041789182</v>
      </c>
      <c r="Q37" s="99">
        <v>7.5358230210124226</v>
      </c>
      <c r="R37" s="99">
        <v>7.3369481144858151</v>
      </c>
      <c r="S37" s="99">
        <v>7.377620417326507</v>
      </c>
      <c r="T37" s="99">
        <v>7.386714383800391</v>
      </c>
      <c r="U37" s="99">
        <v>6.6074616247577023</v>
      </c>
      <c r="V37" s="99">
        <v>7.6386260137049096</v>
      </c>
      <c r="W37" s="99">
        <v>8.5935629741781447</v>
      </c>
      <c r="X37" s="99">
        <v>9.4005282108517925</v>
      </c>
      <c r="Y37" s="99">
        <v>10.773069192316568</v>
      </c>
      <c r="DA37" s="63" t="s">
        <v>2949</v>
      </c>
    </row>
    <row r="38" spans="1:105" ht="12" customHeight="1" x14ac:dyDescent="0.25">
      <c r="A38" s="108" t="s">
        <v>52</v>
      </c>
      <c r="B38" s="99">
        <v>13.525030891519997</v>
      </c>
      <c r="C38" s="99">
        <v>13.147812298363675</v>
      </c>
      <c r="D38" s="99">
        <v>13.053245375511484</v>
      </c>
      <c r="E38" s="99">
        <v>12.461298657469257</v>
      </c>
      <c r="F38" s="99">
        <v>12.302809077482639</v>
      </c>
      <c r="G38" s="99">
        <v>12.643343638609984</v>
      </c>
      <c r="H38" s="99">
        <v>13.193741909837408</v>
      </c>
      <c r="I38" s="99">
        <v>13.93296934915336</v>
      </c>
      <c r="J38" s="99">
        <v>14.743443914509232</v>
      </c>
      <c r="K38" s="99">
        <v>14.873513555091003</v>
      </c>
      <c r="L38" s="99">
        <v>14.495517418398999</v>
      </c>
      <c r="M38" s="99">
        <v>14.487465239365534</v>
      </c>
      <c r="N38" s="99">
        <v>14.106825661868985</v>
      </c>
      <c r="O38" s="99">
        <v>14.015351067518182</v>
      </c>
      <c r="P38" s="99">
        <v>13.661007708779911</v>
      </c>
      <c r="Q38" s="99">
        <v>13.653403272536025</v>
      </c>
      <c r="R38" s="99">
        <v>13.457442544529004</v>
      </c>
      <c r="S38" s="99">
        <v>13.382567110848393</v>
      </c>
      <c r="T38" s="99">
        <v>13.071982284126108</v>
      </c>
      <c r="U38" s="99">
        <v>12.910610092563672</v>
      </c>
      <c r="V38" s="99">
        <v>11.904440520483689</v>
      </c>
      <c r="W38" s="99">
        <v>10.211680831461548</v>
      </c>
      <c r="X38" s="99">
        <v>8.8231284565744659</v>
      </c>
      <c r="Y38" s="99">
        <v>7.3782782967604206</v>
      </c>
      <c r="DA38" s="63" t="s">
        <v>2950</v>
      </c>
    </row>
    <row r="39" spans="1:105" ht="12" customHeight="1" x14ac:dyDescent="0.25">
      <c r="A39" s="121" t="s">
        <v>54</v>
      </c>
      <c r="B39" s="123">
        <v>7.1868769000735133</v>
      </c>
      <c r="C39" s="123">
        <v>7.9297807014789621</v>
      </c>
      <c r="D39" s="123">
        <v>7.8865867548019777</v>
      </c>
      <c r="E39" s="123">
        <v>9.2167990853114912</v>
      </c>
      <c r="F39" s="123">
        <v>8.407960434082085</v>
      </c>
      <c r="G39" s="123">
        <v>8.3491264879025184</v>
      </c>
      <c r="H39" s="123">
        <v>7.7183831085064245</v>
      </c>
      <c r="I39" s="123">
        <v>7.4404467075634173</v>
      </c>
      <c r="J39" s="123">
        <v>7.6387971277954945</v>
      </c>
      <c r="K39" s="123">
        <v>5.9534310217733033</v>
      </c>
      <c r="L39" s="123">
        <v>5.3943296476097382</v>
      </c>
      <c r="M39" s="123">
        <v>5.4466945124574053</v>
      </c>
      <c r="N39" s="123">
        <v>5.2869329081694989</v>
      </c>
      <c r="O39" s="123">
        <v>5.29654970581685</v>
      </c>
      <c r="P39" s="123">
        <v>5.4316900655638678</v>
      </c>
      <c r="Q39" s="123">
        <v>5.4146598060019322</v>
      </c>
      <c r="R39" s="123">
        <v>5.3129798559957724</v>
      </c>
      <c r="S39" s="123">
        <v>5.2461937113823582</v>
      </c>
      <c r="T39" s="123">
        <v>5.1207847831382693</v>
      </c>
      <c r="U39" s="123">
        <v>4.89535556084072</v>
      </c>
      <c r="V39" s="123">
        <v>6.4835261239858619</v>
      </c>
      <c r="W39" s="123">
        <v>6.5342005652176862</v>
      </c>
      <c r="X39" s="123">
        <v>5.063228163282929</v>
      </c>
      <c r="Y39" s="123">
        <v>4.7624209528789061</v>
      </c>
      <c r="DA39" s="130" t="s">
        <v>2951</v>
      </c>
    </row>
    <row r="40" spans="1:105" ht="12" customHeight="1" x14ac:dyDescent="0.25">
      <c r="A40" s="97" t="s">
        <v>50</v>
      </c>
      <c r="B40" s="99">
        <v>7.7719076627478785</v>
      </c>
      <c r="C40" s="99">
        <v>8.0716484664024009</v>
      </c>
      <c r="D40" s="99">
        <v>10.214318007754745</v>
      </c>
      <c r="E40" s="99">
        <v>7.9381811166254215</v>
      </c>
      <c r="F40" s="99">
        <v>7.6820538083815313</v>
      </c>
      <c r="G40" s="99">
        <v>8.9642879545817529</v>
      </c>
      <c r="H40" s="99">
        <v>7.7211100830319221</v>
      </c>
      <c r="I40" s="99">
        <v>7.3098599870758552</v>
      </c>
      <c r="J40" s="99">
        <v>6.5880316607476352</v>
      </c>
      <c r="K40" s="99">
        <v>6.4085201699806422</v>
      </c>
      <c r="L40" s="99">
        <v>5.6932643429611502</v>
      </c>
      <c r="M40" s="99">
        <v>5.424945114761325</v>
      </c>
      <c r="N40" s="99">
        <v>5.3390941846153037</v>
      </c>
      <c r="O40" s="99">
        <v>5.3183602495334963</v>
      </c>
      <c r="P40" s="99">
        <v>5.456771504030681</v>
      </c>
      <c r="Q40" s="99">
        <v>5.4016526602633714</v>
      </c>
      <c r="R40" s="99">
        <v>5.3271365701309357</v>
      </c>
      <c r="S40" s="99">
        <v>5.2272999034677099</v>
      </c>
      <c r="T40" s="99">
        <v>5.0577422793440947</v>
      </c>
      <c r="U40" s="99">
        <v>4.8724254554928299</v>
      </c>
      <c r="V40" s="99">
        <v>6.6286257030173203</v>
      </c>
      <c r="W40" s="99">
        <v>6.5701752155638413</v>
      </c>
      <c r="X40" s="99">
        <v>5.1026389938512606</v>
      </c>
      <c r="Y40" s="99">
        <v>4.6231646833323286</v>
      </c>
      <c r="DA40" s="63" t="s">
        <v>2952</v>
      </c>
    </row>
    <row r="41" spans="1:105" ht="12" customHeight="1" x14ac:dyDescent="0.25">
      <c r="A41" s="109" t="s">
        <v>120</v>
      </c>
      <c r="B41" s="110">
        <v>6.757937347949202</v>
      </c>
      <c r="C41" s="110">
        <v>7.8287961754581863</v>
      </c>
      <c r="D41" s="110">
        <v>6.3146835322197568</v>
      </c>
      <c r="E41" s="110">
        <v>10.020386626324914</v>
      </c>
      <c r="F41" s="110">
        <v>8.8317595997571559</v>
      </c>
      <c r="G41" s="110">
        <v>7.9989226443087835</v>
      </c>
      <c r="H41" s="110">
        <v>7.7169105651016379</v>
      </c>
      <c r="I41" s="110">
        <v>7.5112831800537068</v>
      </c>
      <c r="J41" s="110">
        <v>8.2337627506925823</v>
      </c>
      <c r="K41" s="110">
        <v>5.653873123326485</v>
      </c>
      <c r="L41" s="110">
        <v>5.1857064074333836</v>
      </c>
      <c r="M41" s="110">
        <v>5.4624307082143515</v>
      </c>
      <c r="N41" s="110">
        <v>5.2496873755274107</v>
      </c>
      <c r="O41" s="110">
        <v>5.2816643629001225</v>
      </c>
      <c r="P41" s="110">
        <v>5.4153113552907133</v>
      </c>
      <c r="Q41" s="110">
        <v>5.4224013751903488</v>
      </c>
      <c r="R41" s="110">
        <v>5.3052723310790633</v>
      </c>
      <c r="S41" s="110">
        <v>5.2559613680475321</v>
      </c>
      <c r="T41" s="110">
        <v>5.1517738914185109</v>
      </c>
      <c r="U41" s="110">
        <v>4.906234807903588</v>
      </c>
      <c r="V41" s="110">
        <v>6.4165598810290332</v>
      </c>
      <c r="W41" s="110">
        <v>6.5184355585274298</v>
      </c>
      <c r="X41" s="110">
        <v>5.048380056148897</v>
      </c>
      <c r="Y41" s="110">
        <v>4.8094994832552018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122.12692855423128</v>
      </c>
      <c r="C43" s="118">
        <f t="shared" si="14"/>
        <v>115.84020547918821</v>
      </c>
      <c r="D43" s="118">
        <f t="shared" si="14"/>
        <v>136.51458532361613</v>
      </c>
      <c r="E43" s="118">
        <f t="shared" si="14"/>
        <v>151.94535221301408</v>
      </c>
      <c r="F43" s="118">
        <f t="shared" si="14"/>
        <v>148.31215225447258</v>
      </c>
      <c r="G43" s="118">
        <f t="shared" si="14"/>
        <v>141.36338481137278</v>
      </c>
      <c r="H43" s="118">
        <f t="shared" si="14"/>
        <v>145.2355555757816</v>
      </c>
      <c r="I43" s="118">
        <f t="shared" si="14"/>
        <v>120.69695885326068</v>
      </c>
      <c r="J43" s="118">
        <f t="shared" si="14"/>
        <v>136.20623973379068</v>
      </c>
      <c r="K43" s="118">
        <f t="shared" si="14"/>
        <v>133.34918312353301</v>
      </c>
      <c r="L43" s="118">
        <f t="shared" si="14"/>
        <v>143.06575181143214</v>
      </c>
      <c r="M43" s="118">
        <f t="shared" si="14"/>
        <v>127.46665650728147</v>
      </c>
      <c r="N43" s="118">
        <f t="shared" si="14"/>
        <v>126.4861368879354</v>
      </c>
      <c r="O43" s="118">
        <f t="shared" si="14"/>
        <v>122.25446849575761</v>
      </c>
      <c r="P43" s="118">
        <f t="shared" si="14"/>
        <v>109.69766789894493</v>
      </c>
      <c r="Q43" s="118">
        <f t="shared" si="14"/>
        <v>121.40806850265442</v>
      </c>
      <c r="R43" s="118">
        <f t="shared" ref="R43:V43" si="15">R44+R47+R49+R58</f>
        <v>120.1175638397702</v>
      </c>
      <c r="S43" s="118">
        <f t="shared" si="15"/>
        <v>118.96075803859767</v>
      </c>
      <c r="T43" s="118">
        <f t="shared" si="15"/>
        <v>112.8346929890547</v>
      </c>
      <c r="U43" s="118">
        <f t="shared" si="15"/>
        <v>115.47921922526365</v>
      </c>
      <c r="V43" s="118">
        <f t="shared" si="15"/>
        <v>128.75508131051109</v>
      </c>
      <c r="W43" s="118">
        <f t="shared" ref="W43:Y43" si="16">W44+W47+W49+W58</f>
        <v>108.63339426989893</v>
      </c>
      <c r="X43" s="118">
        <f t="shared" si="16"/>
        <v>116.64516860404626</v>
      </c>
      <c r="Y43" s="118">
        <f t="shared" si="16"/>
        <v>109.80551671332152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94.825693091075493</v>
      </c>
      <c r="C44" s="123">
        <f t="shared" si="17"/>
        <v>90.326456194428403</v>
      </c>
      <c r="D44" s="123">
        <f t="shared" si="17"/>
        <v>106.84580229441299</v>
      </c>
      <c r="E44" s="123">
        <f t="shared" si="17"/>
        <v>118.22001719608809</v>
      </c>
      <c r="F44" s="123">
        <f t="shared" si="17"/>
        <v>114.99818246308698</v>
      </c>
      <c r="G44" s="123">
        <f t="shared" si="17"/>
        <v>111.42641941971695</v>
      </c>
      <c r="H44" s="123">
        <f t="shared" si="17"/>
        <v>112.27429552867861</v>
      </c>
      <c r="I44" s="123">
        <f t="shared" si="17"/>
        <v>92.5146636638095</v>
      </c>
      <c r="J44" s="123">
        <f t="shared" si="17"/>
        <v>105.35417355513506</v>
      </c>
      <c r="K44" s="123">
        <f t="shared" si="17"/>
        <v>103.57732929616698</v>
      </c>
      <c r="L44" s="123">
        <f t="shared" si="17"/>
        <v>113.19939406166937</v>
      </c>
      <c r="M44" s="123">
        <f t="shared" si="17"/>
        <v>98.687354121930312</v>
      </c>
      <c r="N44" s="123">
        <f t="shared" si="17"/>
        <v>96.770091189654593</v>
      </c>
      <c r="O44" s="123">
        <f t="shared" si="17"/>
        <v>92.999787629361933</v>
      </c>
      <c r="P44" s="123">
        <f t="shared" si="17"/>
        <v>81.27142639905324</v>
      </c>
      <c r="Q44" s="123">
        <f t="shared" si="17"/>
        <v>90.66687889375919</v>
      </c>
      <c r="R44" s="123">
        <f t="shared" ref="R44:V44" si="18">SUM(R45:R46)</f>
        <v>92.014469746503281</v>
      </c>
      <c r="S44" s="123">
        <f t="shared" si="18"/>
        <v>89.882120093372095</v>
      </c>
      <c r="T44" s="123">
        <f t="shared" si="18"/>
        <v>84.892502835278705</v>
      </c>
      <c r="U44" s="123">
        <f t="shared" si="18"/>
        <v>86.726268626104343</v>
      </c>
      <c r="V44" s="123">
        <f t="shared" si="18"/>
        <v>98.874690403417986</v>
      </c>
      <c r="W44" s="123">
        <f t="shared" ref="W44:Y44" si="19">SUM(W45:W46)</f>
        <v>81.129658835321038</v>
      </c>
      <c r="X44" s="123">
        <f t="shared" si="19"/>
        <v>87.547832008423498</v>
      </c>
      <c r="Y44" s="123">
        <f t="shared" si="19"/>
        <v>83.204912368779517</v>
      </c>
      <c r="DA44" s="130" t="s">
        <v>2955</v>
      </c>
    </row>
    <row r="45" spans="1:105" ht="12" customHeight="1" x14ac:dyDescent="0.25">
      <c r="A45" s="97" t="s">
        <v>211</v>
      </c>
      <c r="B45" s="99">
        <v>92.527291758030287</v>
      </c>
      <c r="C45" s="99">
        <v>88.196387383585574</v>
      </c>
      <c r="D45" s="99">
        <v>104.35801646586184</v>
      </c>
      <c r="E45" s="99">
        <v>115.48768044720885</v>
      </c>
      <c r="F45" s="99">
        <v>112.36603886231815</v>
      </c>
      <c r="G45" s="99">
        <v>108.97001436500325</v>
      </c>
      <c r="H45" s="99">
        <v>109.81834680487388</v>
      </c>
      <c r="I45" s="99">
        <v>90.556605205350351</v>
      </c>
      <c r="J45" s="99">
        <v>103.1222294129448</v>
      </c>
      <c r="K45" s="99">
        <v>101.40300088252776</v>
      </c>
      <c r="L45" s="99">
        <v>110.85056029093421</v>
      </c>
      <c r="M45" s="99">
        <v>96.666195329452336</v>
      </c>
      <c r="N45" s="99">
        <v>94.817400339774423</v>
      </c>
      <c r="O45" s="99">
        <v>91.141431240499372</v>
      </c>
      <c r="P45" s="99">
        <v>79.669003668445384</v>
      </c>
      <c r="Q45" s="99">
        <v>88.881948411936449</v>
      </c>
      <c r="R45" s="99">
        <v>90.212514021244431</v>
      </c>
      <c r="S45" s="99">
        <v>88.132775211196531</v>
      </c>
      <c r="T45" s="99">
        <v>83.253221073659574</v>
      </c>
      <c r="U45" s="99">
        <v>85.063084970129708</v>
      </c>
      <c r="V45" s="99">
        <v>96.991757210901682</v>
      </c>
      <c r="W45" s="99">
        <v>79.582282979716211</v>
      </c>
      <c r="X45" s="99">
        <v>85.888819000956488</v>
      </c>
      <c r="Y45" s="99">
        <v>81.635904213359325</v>
      </c>
      <c r="DA45" s="63" t="s">
        <v>2956</v>
      </c>
    </row>
    <row r="46" spans="1:105" ht="12" customHeight="1" x14ac:dyDescent="0.25">
      <c r="A46" s="97" t="s">
        <v>53</v>
      </c>
      <c r="B46" s="99">
        <v>2.2984013330452062</v>
      </c>
      <c r="C46" s="99">
        <v>2.1300688108428254</v>
      </c>
      <c r="D46" s="99">
        <v>2.4877858285511527</v>
      </c>
      <c r="E46" s="99">
        <v>2.7323367488792534</v>
      </c>
      <c r="F46" s="99">
        <v>2.6321436007688344</v>
      </c>
      <c r="G46" s="99">
        <v>2.4564050547137004</v>
      </c>
      <c r="H46" s="99">
        <v>2.4559487238047257</v>
      </c>
      <c r="I46" s="99">
        <v>1.9580584584591563</v>
      </c>
      <c r="J46" s="99">
        <v>2.2319441421902639</v>
      </c>
      <c r="K46" s="99">
        <v>2.1743284136392202</v>
      </c>
      <c r="L46" s="99">
        <v>2.3488337707351508</v>
      </c>
      <c r="M46" s="99">
        <v>2.0211587924779804</v>
      </c>
      <c r="N46" s="99">
        <v>1.9526908498801769</v>
      </c>
      <c r="O46" s="99">
        <v>1.8583563888625605</v>
      </c>
      <c r="P46" s="99">
        <v>1.6024227306078596</v>
      </c>
      <c r="Q46" s="99">
        <v>1.7849304818227463</v>
      </c>
      <c r="R46" s="99">
        <v>1.8019557252588454</v>
      </c>
      <c r="S46" s="99">
        <v>1.7493448821755602</v>
      </c>
      <c r="T46" s="99">
        <v>1.6392817616191342</v>
      </c>
      <c r="U46" s="99">
        <v>1.6631836559746278</v>
      </c>
      <c r="V46" s="99">
        <v>1.8829331925163002</v>
      </c>
      <c r="W46" s="99">
        <v>1.5473758556048314</v>
      </c>
      <c r="X46" s="99">
        <v>1.6590130074670097</v>
      </c>
      <c r="Y46" s="99">
        <v>1.5690081554201953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0.19548480930084666</v>
      </c>
      <c r="C47" s="123">
        <f t="shared" si="20"/>
        <v>0.24486472936803017</v>
      </c>
      <c r="D47" s="123">
        <f t="shared" si="20"/>
        <v>0.30501862218838655</v>
      </c>
      <c r="E47" s="123">
        <f t="shared" si="20"/>
        <v>0.72855980744252091</v>
      </c>
      <c r="F47" s="123">
        <f t="shared" si="20"/>
        <v>0.43895498139382738</v>
      </c>
      <c r="G47" s="123">
        <f t="shared" si="20"/>
        <v>0.55340521128394926</v>
      </c>
      <c r="H47" s="123">
        <f t="shared" si="20"/>
        <v>0.75092595281459273</v>
      </c>
      <c r="I47" s="123">
        <f t="shared" si="20"/>
        <v>0.71062910070901264</v>
      </c>
      <c r="J47" s="123">
        <f t="shared" si="20"/>
        <v>0.73279373501842759</v>
      </c>
      <c r="K47" s="123">
        <f t="shared" si="20"/>
        <v>0.80816247351916537</v>
      </c>
      <c r="L47" s="123">
        <f t="shared" si="20"/>
        <v>1.1585533808086945</v>
      </c>
      <c r="M47" s="123">
        <f t="shared" si="20"/>
        <v>1.4725931609991301</v>
      </c>
      <c r="N47" s="123">
        <f t="shared" si="20"/>
        <v>3.0378588536158606</v>
      </c>
      <c r="O47" s="123">
        <f t="shared" si="20"/>
        <v>3.3254058985708963</v>
      </c>
      <c r="P47" s="123">
        <f t="shared" si="20"/>
        <v>1.369370312640414</v>
      </c>
      <c r="Q47" s="123">
        <f t="shared" si="20"/>
        <v>4.3804174309299073</v>
      </c>
      <c r="R47" s="123">
        <f t="shared" si="20"/>
        <v>2.5663673820175701</v>
      </c>
      <c r="S47" s="123">
        <f t="shared" si="20"/>
        <v>3.7794217260997134</v>
      </c>
      <c r="T47" s="123">
        <f t="shared" si="20"/>
        <v>2.7445642701069359</v>
      </c>
      <c r="U47" s="123">
        <f t="shared" si="20"/>
        <v>4.0400041218339089</v>
      </c>
      <c r="V47" s="123">
        <f t="shared" si="20"/>
        <v>2.2734628236531482</v>
      </c>
      <c r="W47" s="123">
        <f t="shared" si="20"/>
        <v>3.9910872086537199</v>
      </c>
      <c r="X47" s="123">
        <f t="shared" si="20"/>
        <v>5.2978439646383872</v>
      </c>
      <c r="Y47" s="123">
        <f t="shared" si="20"/>
        <v>3.7898254891006808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0.19548480930084666</v>
      </c>
      <c r="C48" s="99">
        <f>RES_hhdet_tesh!C48/RES_summary!C$19</f>
        <v>0.24486472936803017</v>
      </c>
      <c r="D48" s="99">
        <f>RES_hhdet_tesh!D48/RES_summary!D$19</f>
        <v>0.30501862218838655</v>
      </c>
      <c r="E48" s="99">
        <f>RES_hhdet_tesh!E48/RES_summary!E$19</f>
        <v>0.72855980744252091</v>
      </c>
      <c r="F48" s="99">
        <f>RES_hhdet_tesh!F48/RES_summary!F$19</f>
        <v>0.43895498139382738</v>
      </c>
      <c r="G48" s="99">
        <f>RES_hhdet_tesh!G48/RES_summary!G$19</f>
        <v>0.55340521128394926</v>
      </c>
      <c r="H48" s="99">
        <f>RES_hhdet_tesh!H48/RES_summary!H$19</f>
        <v>0.75092595281459273</v>
      </c>
      <c r="I48" s="99">
        <f>RES_hhdet_tesh!I48/RES_summary!I$19</f>
        <v>0.71062910070901264</v>
      </c>
      <c r="J48" s="99">
        <f>RES_hhdet_tesh!J48/RES_summary!J$19</f>
        <v>0.73279373501842759</v>
      </c>
      <c r="K48" s="99">
        <f>RES_hhdet_tesh!K48/RES_summary!K$19</f>
        <v>0.80816247351916537</v>
      </c>
      <c r="L48" s="99">
        <f>RES_hhdet_tesh!L48/RES_summary!L$19</f>
        <v>1.1585533808086945</v>
      </c>
      <c r="M48" s="99">
        <f>RES_hhdet_tesh!M48/RES_summary!M$19</f>
        <v>1.4725931609991301</v>
      </c>
      <c r="N48" s="99">
        <f>RES_hhdet_tesh!N48/RES_summary!N$19</f>
        <v>3.0378588536158606</v>
      </c>
      <c r="O48" s="99">
        <f>RES_hhdet_tesh!O48/RES_summary!O$19</f>
        <v>3.3254058985708963</v>
      </c>
      <c r="P48" s="99">
        <f>RES_hhdet_tesh!P48/RES_summary!P$19</f>
        <v>1.369370312640414</v>
      </c>
      <c r="Q48" s="99">
        <f>RES_hhdet_tesh!Q48/RES_summary!Q$19</f>
        <v>4.3804174309299073</v>
      </c>
      <c r="R48" s="99">
        <f>RES_hhdet_tesh!R48/RES_summary!R$19</f>
        <v>2.5663673820175701</v>
      </c>
      <c r="S48" s="99">
        <f>RES_hhdet_tesh!S48/RES_summary!S$19</f>
        <v>3.7794217260997134</v>
      </c>
      <c r="T48" s="99">
        <f>RES_hhdet_tesh!T48/RES_summary!T$19</f>
        <v>2.7445642701069359</v>
      </c>
      <c r="U48" s="99">
        <f>RES_hhdet_tesh!U48/RES_summary!U$19</f>
        <v>4.0400041218339089</v>
      </c>
      <c r="V48" s="99">
        <f>RES_hhdet_tesh!V48/RES_summary!V$19</f>
        <v>2.2734628236531482</v>
      </c>
      <c r="W48" s="99">
        <f>RES_hhdet_tesh!W48/RES_summary!W$19</f>
        <v>3.9910872086537199</v>
      </c>
      <c r="X48" s="99">
        <f>RES_hhdet_tesh!X48/RES_summary!X$19</f>
        <v>5.2978439646383872</v>
      </c>
      <c r="Y48" s="99">
        <f>RES_hhdet_tesh!Y48/RES_summary!Y$19</f>
        <v>3.7898254891006808</v>
      </c>
      <c r="DA48" s="63" t="s">
        <v>2959</v>
      </c>
    </row>
    <row r="49" spans="1:105" ht="12" customHeight="1" x14ac:dyDescent="0.25">
      <c r="A49" s="121" t="s">
        <v>55</v>
      </c>
      <c r="B49" s="123">
        <v>19.91884726153215</v>
      </c>
      <c r="C49" s="123">
        <v>17.338919581652373</v>
      </c>
      <c r="D49" s="123">
        <v>21.470058863859222</v>
      </c>
      <c r="E49" s="123">
        <v>23.781336254793448</v>
      </c>
      <c r="F49" s="123">
        <v>24.467811187142406</v>
      </c>
      <c r="G49" s="123">
        <v>21.033782509107048</v>
      </c>
      <c r="H49" s="123">
        <v>24.491951248471761</v>
      </c>
      <c r="I49" s="123">
        <v>20.030231453121299</v>
      </c>
      <c r="J49" s="123">
        <v>22.4701541028927</v>
      </c>
      <c r="K49" s="123">
        <v>23.014290421564791</v>
      </c>
      <c r="L49" s="123">
        <v>23.315506720827585</v>
      </c>
      <c r="M49" s="123">
        <v>21.8600018159418</v>
      </c>
      <c r="N49" s="123">
        <v>21.391016554016879</v>
      </c>
      <c r="O49" s="123">
        <v>20.632292528624777</v>
      </c>
      <c r="P49" s="123">
        <v>21.62448617057094</v>
      </c>
      <c r="Q49" s="123">
        <v>20.946624746707208</v>
      </c>
      <c r="R49" s="123">
        <v>20.223301651448878</v>
      </c>
      <c r="S49" s="123">
        <v>20.053286432555851</v>
      </c>
      <c r="T49" s="123">
        <v>20.077005177515545</v>
      </c>
      <c r="U49" s="123">
        <v>19.817404144678164</v>
      </c>
      <c r="V49" s="123">
        <v>21.124317708065966</v>
      </c>
      <c r="W49" s="123">
        <v>16.978651959478867</v>
      </c>
      <c r="X49" s="123">
        <v>18.735825885099416</v>
      </c>
      <c r="Y49" s="123">
        <v>18.050065138130282</v>
      </c>
      <c r="DA49" s="130" t="s">
        <v>2960</v>
      </c>
    </row>
    <row r="50" spans="1:105" ht="12" customHeight="1" x14ac:dyDescent="0.25">
      <c r="A50" s="97" t="s">
        <v>138</v>
      </c>
      <c r="B50" s="99">
        <v>19.675438211176218</v>
      </c>
      <c r="C50" s="99">
        <v>16.211033644972424</v>
      </c>
      <c r="D50" s="99">
        <v>21.832783174108759</v>
      </c>
      <c r="E50" s="99">
        <v>24.153824789543187</v>
      </c>
      <c r="F50" s="99">
        <v>24.804789211387849</v>
      </c>
      <c r="G50" s="99">
        <v>20.617393187320943</v>
      </c>
      <c r="H50" s="99">
        <v>25.112010702269789</v>
      </c>
      <c r="I50" s="99">
        <v>19.22932344718523</v>
      </c>
      <c r="J50" s="99">
        <v>22.160977915071591</v>
      </c>
      <c r="K50" s="99">
        <v>23.102416962097642</v>
      </c>
      <c r="L50" s="99">
        <v>24.080081742699882</v>
      </c>
      <c r="M50" s="99">
        <v>21.68839368478093</v>
      </c>
      <c r="N50" s="99">
        <v>21.431626345853275</v>
      </c>
      <c r="O50" s="99">
        <v>20.308195792990201</v>
      </c>
      <c r="P50" s="99">
        <v>21.787152606469892</v>
      </c>
      <c r="Q50" s="99">
        <v>20.776617448007638</v>
      </c>
      <c r="R50" s="99">
        <v>19.799221187762594</v>
      </c>
      <c r="S50" s="99">
        <v>19.530094189946055</v>
      </c>
      <c r="T50" s="99">
        <v>19.804879360219235</v>
      </c>
      <c r="U50" s="99">
        <v>20.034848329059887</v>
      </c>
      <c r="V50" s="99">
        <v>22.06820802385332</v>
      </c>
      <c r="W50" s="99">
        <v>15.938264802008581</v>
      </c>
      <c r="X50" s="99">
        <v>19.085866567255568</v>
      </c>
      <c r="Y50" s="99">
        <v>18.07532766897792</v>
      </c>
      <c r="DA50" s="63" t="s">
        <v>2961</v>
      </c>
    </row>
    <row r="51" spans="1:105" ht="12" customHeight="1" x14ac:dyDescent="0.25">
      <c r="A51" s="97" t="s">
        <v>137</v>
      </c>
      <c r="B51" s="99">
        <v>19.675438211176214</v>
      </c>
      <c r="C51" s="99">
        <v>16.211136145415335</v>
      </c>
      <c r="D51" s="99">
        <v>21.831925597072019</v>
      </c>
      <c r="E51" s="99">
        <v>24.152730008459049</v>
      </c>
      <c r="F51" s="99">
        <v>24.803750063747245</v>
      </c>
      <c r="G51" s="99">
        <v>20.616573962813966</v>
      </c>
      <c r="H51" s="99">
        <v>25.111019427187085</v>
      </c>
      <c r="I51" s="99">
        <v>19.228830632043177</v>
      </c>
      <c r="J51" s="99">
        <v>22.16487185097046</v>
      </c>
      <c r="K51" s="99">
        <v>23.096257982881351</v>
      </c>
      <c r="L51" s="99">
        <v>24.069917315690706</v>
      </c>
      <c r="M51" s="99">
        <v>21.682647519314106</v>
      </c>
      <c r="N51" s="99">
        <v>21.425702760865409</v>
      </c>
      <c r="O51" s="99">
        <v>20.305969123976745</v>
      </c>
      <c r="P51" s="99">
        <v>21.784965325351028</v>
      </c>
      <c r="Q51" s="99">
        <v>20.775022167792915</v>
      </c>
      <c r="R51" s="99">
        <v>19.800540268572767</v>
      </c>
      <c r="S51" s="99">
        <v>19.539069771305392</v>
      </c>
      <c r="T51" s="99">
        <v>19.80749180593261</v>
      </c>
      <c r="U51" s="99">
        <v>20.030075997181967</v>
      </c>
      <c r="V51" s="99">
        <v>22.063582601271939</v>
      </c>
      <c r="W51" s="99">
        <v>15.946024055452954</v>
      </c>
      <c r="X51" s="99">
        <v>19.135457209877902</v>
      </c>
      <c r="Y51" s="99">
        <v>18.156611528424843</v>
      </c>
      <c r="DA51" s="63" t="s">
        <v>2962</v>
      </c>
    </row>
    <row r="52" spans="1:105" ht="12" customHeight="1" x14ac:dyDescent="0.25">
      <c r="A52" s="100" t="s">
        <v>211</v>
      </c>
      <c r="B52" s="102">
        <v>6.6327074320495774</v>
      </c>
      <c r="C52" s="102">
        <v>5.3245236427908154</v>
      </c>
      <c r="D52" s="102">
        <v>8.0989633783590396</v>
      </c>
      <c r="E52" s="102">
        <v>11.104563357740741</v>
      </c>
      <c r="F52" s="102">
        <v>11.992723244072868</v>
      </c>
      <c r="G52" s="102">
        <v>8.7090926713031838</v>
      </c>
      <c r="H52" s="102">
        <v>10.884096440482212</v>
      </c>
      <c r="I52" s="102">
        <v>6.8675222410479453</v>
      </c>
      <c r="J52" s="102">
        <v>8.0126570427823225</v>
      </c>
      <c r="K52" s="102">
        <v>8.076335780801541</v>
      </c>
      <c r="L52" s="102">
        <v>8.1412715558986477</v>
      </c>
      <c r="M52" s="102">
        <v>7.5452060292284706</v>
      </c>
      <c r="N52" s="102">
        <v>7.2797418598903727</v>
      </c>
      <c r="O52" s="102">
        <v>6.8931970573397034</v>
      </c>
      <c r="P52" s="102">
        <v>7.8482148931232949</v>
      </c>
      <c r="Q52" s="102">
        <v>7.4003916921370454</v>
      </c>
      <c r="R52" s="102">
        <v>7.0006229056595819</v>
      </c>
      <c r="S52" s="102">
        <v>6.9389237061726039</v>
      </c>
      <c r="T52" s="102">
        <v>7.1431407600322929</v>
      </c>
      <c r="U52" s="102">
        <v>6.7889991479458995</v>
      </c>
      <c r="V52" s="102">
        <v>8.6519114101121239</v>
      </c>
      <c r="W52" s="102">
        <v>7.2967879566365799</v>
      </c>
      <c r="X52" s="102">
        <v>9.8719949263578783</v>
      </c>
      <c r="Y52" s="102">
        <v>10.777613173573968</v>
      </c>
      <c r="DA52" s="131" t="s">
        <v>2963</v>
      </c>
    </row>
    <row r="53" spans="1:105" ht="12" customHeight="1" x14ac:dyDescent="0.25">
      <c r="A53" s="103" t="s">
        <v>52</v>
      </c>
      <c r="B53" s="105">
        <v>13.042730779126641</v>
      </c>
      <c r="C53" s="105">
        <v>10.886612502624519</v>
      </c>
      <c r="D53" s="105">
        <v>13.732962218712977</v>
      </c>
      <c r="E53" s="105">
        <v>13.048166650718303</v>
      </c>
      <c r="F53" s="105">
        <v>12.811026819674378</v>
      </c>
      <c r="G53" s="105">
        <v>11.907481291510779</v>
      </c>
      <c r="H53" s="105">
        <v>14.226922986704871</v>
      </c>
      <c r="I53" s="105">
        <v>12.361308390995232</v>
      </c>
      <c r="J53" s="105">
        <v>14.152214808188136</v>
      </c>
      <c r="K53" s="105">
        <v>15.019922202079805</v>
      </c>
      <c r="L53" s="105">
        <v>15.928645759792063</v>
      </c>
      <c r="M53" s="105">
        <v>14.137441490085633</v>
      </c>
      <c r="N53" s="105">
        <v>14.145960900975037</v>
      </c>
      <c r="O53" s="105">
        <v>13.412772066637043</v>
      </c>
      <c r="P53" s="105">
        <v>13.936750432227729</v>
      </c>
      <c r="Q53" s="105">
        <v>13.37463047565587</v>
      </c>
      <c r="R53" s="105">
        <v>12.799917362913185</v>
      </c>
      <c r="S53" s="105">
        <v>12.600146065132789</v>
      </c>
      <c r="T53" s="105">
        <v>12.664351045900318</v>
      </c>
      <c r="U53" s="105">
        <v>13.241076849236066</v>
      </c>
      <c r="V53" s="105">
        <v>13.411671191159815</v>
      </c>
      <c r="W53" s="105">
        <v>8.6492360988163774</v>
      </c>
      <c r="X53" s="105">
        <v>9.2634622835200275</v>
      </c>
      <c r="Y53" s="105">
        <v>7.3789983548508751</v>
      </c>
      <c r="DA53" s="132" t="s">
        <v>2964</v>
      </c>
    </row>
    <row r="54" spans="1:105" ht="12" customHeight="1" x14ac:dyDescent="0.25">
      <c r="A54" s="106" t="s">
        <v>122</v>
      </c>
      <c r="B54" s="102">
        <v>20.398963235701036</v>
      </c>
      <c r="C54" s="102">
        <v>19.585079691474647</v>
      </c>
      <c r="D54" s="102">
        <v>20.717307020194212</v>
      </c>
      <c r="E54" s="102">
        <v>23.044562204931381</v>
      </c>
      <c r="F54" s="102">
        <v>23.79736525091781</v>
      </c>
      <c r="G54" s="102">
        <v>21.865868763388704</v>
      </c>
      <c r="H54" s="102">
        <v>23.25016790921967</v>
      </c>
      <c r="I54" s="102">
        <v>21.639589817273325</v>
      </c>
      <c r="J54" s="102">
        <v>23.093124819287233</v>
      </c>
      <c r="K54" s="102">
        <v>22.84151025257459</v>
      </c>
      <c r="L54" s="102">
        <v>21.813710719611112</v>
      </c>
      <c r="M54" s="102">
        <v>22.184548140888847</v>
      </c>
      <c r="N54" s="102">
        <v>21.317991741274742</v>
      </c>
      <c r="O54" s="102">
        <v>21.20031466271827</v>
      </c>
      <c r="P54" s="102">
        <v>21.344113064019563</v>
      </c>
      <c r="Q54" s="102">
        <v>21.231090940222821</v>
      </c>
      <c r="R54" s="102">
        <v>20.887317921278413</v>
      </c>
      <c r="S54" s="102">
        <v>20.836174798898917</v>
      </c>
      <c r="T54" s="102">
        <v>20.489556171720107</v>
      </c>
      <c r="U54" s="102">
        <v>19.481652905044385</v>
      </c>
      <c r="V54" s="102">
        <v>19.509928159866543</v>
      </c>
      <c r="W54" s="102">
        <v>18.713686078715586</v>
      </c>
      <c r="X54" s="102">
        <v>18.116004205452946</v>
      </c>
      <c r="Y54" s="102">
        <v>17.987637598444451</v>
      </c>
      <c r="DA54" s="131" t="s">
        <v>2965</v>
      </c>
    </row>
    <row r="55" spans="1:105" ht="12" customHeight="1" x14ac:dyDescent="0.25">
      <c r="A55" s="107" t="s">
        <v>121</v>
      </c>
      <c r="B55" s="105">
        <v>20.39896323570105</v>
      </c>
      <c r="C55" s="105">
        <v>19.586601415954288</v>
      </c>
      <c r="D55" s="105">
        <v>20.719119952039254</v>
      </c>
      <c r="E55" s="105">
        <v>23.045639737729523</v>
      </c>
      <c r="F55" s="105">
        <v>23.798104992563985</v>
      </c>
      <c r="G55" s="105">
        <v>21.866515137893124</v>
      </c>
      <c r="H55" s="105">
        <v>23.248126925660198</v>
      </c>
      <c r="I55" s="105">
        <v>21.638401160905794</v>
      </c>
      <c r="J55" s="105">
        <v>23.092382243906354</v>
      </c>
      <c r="K55" s="105">
        <v>22.827500037651586</v>
      </c>
      <c r="L55" s="105">
        <v>21.800947812537416</v>
      </c>
      <c r="M55" s="105">
        <v>22.176336730245481</v>
      </c>
      <c r="N55" s="105">
        <v>21.316687563625106</v>
      </c>
      <c r="O55" s="105">
        <v>21.200331454682182</v>
      </c>
      <c r="P55" s="105">
        <v>21.341218613364909</v>
      </c>
      <c r="Q55" s="105">
        <v>21.218114098552455</v>
      </c>
      <c r="R55" s="105">
        <v>20.876089347034796</v>
      </c>
      <c r="S55" s="105">
        <v>20.825721287586177</v>
      </c>
      <c r="T55" s="105">
        <v>20.481368533839053</v>
      </c>
      <c r="U55" s="105">
        <v>19.480322177903236</v>
      </c>
      <c r="V55" s="105">
        <v>19.505356968912036</v>
      </c>
      <c r="W55" s="105">
        <v>18.714017287643454</v>
      </c>
      <c r="X55" s="105">
        <v>18.142395381317456</v>
      </c>
      <c r="Y55" s="105">
        <v>18.035703956117409</v>
      </c>
      <c r="DA55" s="132" t="s">
        <v>2966</v>
      </c>
    </row>
    <row r="56" spans="1:105" ht="12" customHeight="1" x14ac:dyDescent="0.25">
      <c r="A56" s="108" t="s">
        <v>53</v>
      </c>
      <c r="B56" s="99">
        <v>6.8739323441810471</v>
      </c>
      <c r="C56" s="99">
        <v>6.4393839737504894</v>
      </c>
      <c r="D56" s="99">
        <v>7.6673344100384444</v>
      </c>
      <c r="E56" s="99">
        <v>10.58926086180678</v>
      </c>
      <c r="F56" s="99">
        <v>11.503169152153493</v>
      </c>
      <c r="G56" s="99">
        <v>9.2319925337439859</v>
      </c>
      <c r="H56" s="99">
        <v>10.06669985067346</v>
      </c>
      <c r="I56" s="99">
        <v>7.7158125140327325</v>
      </c>
      <c r="J56" s="99">
        <v>8.3592642127001096</v>
      </c>
      <c r="K56" s="99">
        <v>7.9820001578028936</v>
      </c>
      <c r="L56" s="99">
        <v>7.3443266276770149</v>
      </c>
      <c r="M56" s="99">
        <v>7.7194388019607745</v>
      </c>
      <c r="N56" s="99">
        <v>7.2372256638773562</v>
      </c>
      <c r="O56" s="99">
        <v>7.2019573156785128</v>
      </c>
      <c r="P56" s="99">
        <v>7.6854908388861736</v>
      </c>
      <c r="Q56" s="99">
        <v>7.5460967980234281</v>
      </c>
      <c r="R56" s="99">
        <v>7.36577411111411</v>
      </c>
      <c r="S56" s="99">
        <v>7.4009093785076407</v>
      </c>
      <c r="T56" s="99">
        <v>7.39490017396884</v>
      </c>
      <c r="U56" s="99">
        <v>6.5946822561463962</v>
      </c>
      <c r="V56" s="99">
        <v>7.6238868085866542</v>
      </c>
      <c r="W56" s="99">
        <v>8.5518745581481319</v>
      </c>
      <c r="X56" s="99">
        <v>9.3586102233448543</v>
      </c>
      <c r="Y56" s="99">
        <v>10.704433198048518</v>
      </c>
      <c r="DA56" s="63" t="s">
        <v>2967</v>
      </c>
    </row>
    <row r="57" spans="1:105" ht="12" customHeight="1" x14ac:dyDescent="0.25">
      <c r="A57" s="108" t="s">
        <v>52</v>
      </c>
      <c r="B57" s="99">
        <v>13.525030891519998</v>
      </c>
      <c r="C57" s="99">
        <v>13.147217442203795</v>
      </c>
      <c r="D57" s="99">
        <v>13.051785542000811</v>
      </c>
      <c r="E57" s="99">
        <v>12.456378875922741</v>
      </c>
      <c r="F57" s="99">
        <v>12.294935840410499</v>
      </c>
      <c r="G57" s="99">
        <v>12.634522604149142</v>
      </c>
      <c r="H57" s="99">
        <v>13.181427074986741</v>
      </c>
      <c r="I57" s="99">
        <v>13.922588646873061</v>
      </c>
      <c r="J57" s="99">
        <v>14.733118031206246</v>
      </c>
      <c r="K57" s="99">
        <v>14.845499879848695</v>
      </c>
      <c r="L57" s="99">
        <v>14.456621184860406</v>
      </c>
      <c r="M57" s="99">
        <v>14.456897928284707</v>
      </c>
      <c r="N57" s="99">
        <v>14.079461899747749</v>
      </c>
      <c r="O57" s="99">
        <v>13.998374139003667</v>
      </c>
      <c r="P57" s="99">
        <v>13.655727774478736</v>
      </c>
      <c r="Q57" s="99">
        <v>13.672017300529028</v>
      </c>
      <c r="R57" s="99">
        <v>13.510315235920686</v>
      </c>
      <c r="S57" s="99">
        <v>13.424811909078539</v>
      </c>
      <c r="T57" s="99">
        <v>13.086468359870215</v>
      </c>
      <c r="U57" s="99">
        <v>12.885639921756839</v>
      </c>
      <c r="V57" s="99">
        <v>11.881470160325382</v>
      </c>
      <c r="W57" s="99">
        <v>10.162142729495324</v>
      </c>
      <c r="X57" s="99">
        <v>8.7837851579725985</v>
      </c>
      <c r="Y57" s="99">
        <v>7.3312707580688929</v>
      </c>
      <c r="DA57" s="63" t="s">
        <v>2968</v>
      </c>
    </row>
    <row r="58" spans="1:105" ht="12" customHeight="1" x14ac:dyDescent="0.25">
      <c r="A58" s="121" t="s">
        <v>54</v>
      </c>
      <c r="B58" s="123">
        <v>7.1869033923227876</v>
      </c>
      <c r="C58" s="123">
        <v>7.9299649737393985</v>
      </c>
      <c r="D58" s="123">
        <v>7.8937055431555194</v>
      </c>
      <c r="E58" s="123">
        <v>9.2154389546900131</v>
      </c>
      <c r="F58" s="123">
        <v>8.4072036228493534</v>
      </c>
      <c r="G58" s="123">
        <v>8.3497776712648335</v>
      </c>
      <c r="H58" s="123">
        <v>7.7183828458166612</v>
      </c>
      <c r="I58" s="123">
        <v>7.441434635620868</v>
      </c>
      <c r="J58" s="123">
        <v>7.6491183407444794</v>
      </c>
      <c r="K58" s="123">
        <v>5.9494009322820887</v>
      </c>
      <c r="L58" s="123">
        <v>5.3922976481264815</v>
      </c>
      <c r="M58" s="123">
        <v>5.4467074084102336</v>
      </c>
      <c r="N58" s="123">
        <v>5.2871702906480831</v>
      </c>
      <c r="O58" s="123">
        <v>5.2969824392000033</v>
      </c>
      <c r="P58" s="123">
        <v>5.4323850166803416</v>
      </c>
      <c r="Q58" s="123">
        <v>5.4141474312581108</v>
      </c>
      <c r="R58" s="123">
        <v>5.3134250598004646</v>
      </c>
      <c r="S58" s="123">
        <v>5.2459297865700156</v>
      </c>
      <c r="T58" s="123">
        <v>5.1206207061535185</v>
      </c>
      <c r="U58" s="123">
        <v>4.8955423326472394</v>
      </c>
      <c r="V58" s="123">
        <v>6.4826103753739792</v>
      </c>
      <c r="W58" s="123">
        <v>6.5339962664453006</v>
      </c>
      <c r="X58" s="123">
        <v>5.0636667458849605</v>
      </c>
      <c r="Y58" s="123">
        <v>4.7607137173110523</v>
      </c>
      <c r="DA58" s="130" t="s">
        <v>2969</v>
      </c>
    </row>
    <row r="59" spans="1:105" ht="12" customHeight="1" x14ac:dyDescent="0.25">
      <c r="A59" s="97" t="s">
        <v>50</v>
      </c>
      <c r="B59" s="99">
        <v>7.7719076627478785</v>
      </c>
      <c r="C59" s="99">
        <v>8.0716484664023991</v>
      </c>
      <c r="D59" s="99">
        <v>10.21431800775474</v>
      </c>
      <c r="E59" s="99">
        <v>7.9381811166254233</v>
      </c>
      <c r="F59" s="99">
        <v>7.6820538083815357</v>
      </c>
      <c r="G59" s="99">
        <v>8.9642879545817511</v>
      </c>
      <c r="H59" s="99">
        <v>7.7211100830319248</v>
      </c>
      <c r="I59" s="99">
        <v>7.3098599870758507</v>
      </c>
      <c r="J59" s="99">
        <v>6.5880316607476361</v>
      </c>
      <c r="K59" s="99">
        <v>6.408520169980644</v>
      </c>
      <c r="L59" s="99">
        <v>5.6932643429611423</v>
      </c>
      <c r="M59" s="99">
        <v>5.4249451147613259</v>
      </c>
      <c r="N59" s="99">
        <v>5.3390941846153099</v>
      </c>
      <c r="O59" s="99">
        <v>5.3183602495334865</v>
      </c>
      <c r="P59" s="99">
        <v>5.4567715040306881</v>
      </c>
      <c r="Q59" s="99">
        <v>5.4016526602633625</v>
      </c>
      <c r="R59" s="99">
        <v>5.3271365701309401</v>
      </c>
      <c r="S59" s="99">
        <v>5.227299903467685</v>
      </c>
      <c r="T59" s="99">
        <v>5.0577422793441107</v>
      </c>
      <c r="U59" s="99">
        <v>4.872425455492821</v>
      </c>
      <c r="V59" s="99">
        <v>6.6286257030173301</v>
      </c>
      <c r="W59" s="99">
        <v>6.5701752155638413</v>
      </c>
      <c r="X59" s="99">
        <v>5.1026389938512802</v>
      </c>
      <c r="Y59" s="99">
        <v>4.6231646833323303</v>
      </c>
      <c r="DA59" s="63" t="s">
        <v>2970</v>
      </c>
    </row>
    <row r="60" spans="1:105" ht="12" customHeight="1" x14ac:dyDescent="0.25">
      <c r="A60" s="109" t="s">
        <v>120</v>
      </c>
      <c r="B60" s="110">
        <v>6.7579373479492029</v>
      </c>
      <c r="C60" s="110">
        <v>7.8287961754581845</v>
      </c>
      <c r="D60" s="110">
        <v>6.3146835322197568</v>
      </c>
      <c r="E60" s="110">
        <v>10.020386626324916</v>
      </c>
      <c r="F60" s="110">
        <v>8.8317595997571594</v>
      </c>
      <c r="G60" s="110">
        <v>7.9989226443087853</v>
      </c>
      <c r="H60" s="110">
        <v>7.7169105651016361</v>
      </c>
      <c r="I60" s="110">
        <v>7.5112831800537094</v>
      </c>
      <c r="J60" s="110">
        <v>8.233762750692577</v>
      </c>
      <c r="K60" s="110">
        <v>5.6538731233264894</v>
      </c>
      <c r="L60" s="110">
        <v>5.1857064074333845</v>
      </c>
      <c r="M60" s="110">
        <v>5.4624307082143551</v>
      </c>
      <c r="N60" s="110">
        <v>5.2496873755273965</v>
      </c>
      <c r="O60" s="110">
        <v>5.2816643629001039</v>
      </c>
      <c r="P60" s="110">
        <v>5.4153113552906973</v>
      </c>
      <c r="Q60" s="110">
        <v>5.4224013751903462</v>
      </c>
      <c r="R60" s="110">
        <v>5.3052723310790189</v>
      </c>
      <c r="S60" s="110">
        <v>5.2559613680475357</v>
      </c>
      <c r="T60" s="110">
        <v>5.1517738914185331</v>
      </c>
      <c r="U60" s="110">
        <v>4.9062348079035942</v>
      </c>
      <c r="V60" s="110">
        <v>6.4165598810290625</v>
      </c>
      <c r="W60" s="110">
        <v>6.5184355585274041</v>
      </c>
      <c r="X60" s="110">
        <v>5.0483800561488916</v>
      </c>
      <c r="Y60" s="110">
        <v>4.8094994832551823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127.96854172462191</v>
      </c>
      <c r="C62" s="118">
        <f t="shared" si="21"/>
        <v>130.91441085919033</v>
      </c>
      <c r="D62" s="118">
        <f t="shared" si="21"/>
        <v>128.3262417207448</v>
      </c>
      <c r="E62" s="118">
        <f t="shared" si="21"/>
        <v>146.6202987699246</v>
      </c>
      <c r="F62" s="118">
        <f t="shared" si="21"/>
        <v>151.90811834089385</v>
      </c>
      <c r="G62" s="118">
        <f t="shared" si="21"/>
        <v>148.51091589967135</v>
      </c>
      <c r="H62" s="118">
        <f t="shared" si="21"/>
        <v>138.4201972170288</v>
      </c>
      <c r="I62" s="118">
        <f t="shared" si="21"/>
        <v>124.32924940864734</v>
      </c>
      <c r="J62" s="118">
        <f t="shared" si="21"/>
        <v>139.08957149511153</v>
      </c>
      <c r="K62" s="118">
        <f t="shared" si="21"/>
        <v>134.61689415689312</v>
      </c>
      <c r="L62" s="118">
        <f t="shared" si="21"/>
        <v>135.34952426431343</v>
      </c>
      <c r="M62" s="118">
        <f t="shared" si="21"/>
        <v>129.20775021576245</v>
      </c>
      <c r="N62" s="118">
        <f t="shared" si="21"/>
        <v>132.19887954596885</v>
      </c>
      <c r="O62" s="118">
        <f t="shared" si="21"/>
        <v>130.54811665318567</v>
      </c>
      <c r="P62" s="118">
        <f t="shared" si="21"/>
        <v>101.54375402276112</v>
      </c>
      <c r="Q62" s="118">
        <f t="shared" si="21"/>
        <v>119.11816276892016</v>
      </c>
      <c r="R62" s="118">
        <f t="shared" ref="R62:V62" si="22">R63+R66+R68+R77</f>
        <v>125.50348484015294</v>
      </c>
      <c r="S62" s="118">
        <f t="shared" si="22"/>
        <v>128.19794727112762</v>
      </c>
      <c r="T62" s="118">
        <f t="shared" si="22"/>
        <v>118.13792504812655</v>
      </c>
      <c r="U62" s="118">
        <f t="shared" si="22"/>
        <v>115.37501598427059</v>
      </c>
      <c r="V62" s="118">
        <f t="shared" si="22"/>
        <v>114.032154550898</v>
      </c>
      <c r="W62" s="118">
        <f t="shared" ref="W62:Y62" si="23">W63+W66+W68+W77</f>
        <v>126.13076853038606</v>
      </c>
      <c r="X62" s="118">
        <f t="shared" si="23"/>
        <v>116.85573180158384</v>
      </c>
      <c r="Y62" s="118">
        <f t="shared" si="23"/>
        <v>104.00779179209871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99.568789747596213</v>
      </c>
      <c r="C63" s="123">
        <f t="shared" si="24"/>
        <v>103.95833442657188</v>
      </c>
      <c r="D63" s="123">
        <f t="shared" si="24"/>
        <v>99.621492829018706</v>
      </c>
      <c r="E63" s="123">
        <f t="shared" si="24"/>
        <v>113.31158024554088</v>
      </c>
      <c r="F63" s="123">
        <f t="shared" si="24"/>
        <v>117.16164740268425</v>
      </c>
      <c r="G63" s="123">
        <f t="shared" si="24"/>
        <v>117.63822815624303</v>
      </c>
      <c r="H63" s="123">
        <f t="shared" si="24"/>
        <v>105.83092550836737</v>
      </c>
      <c r="I63" s="123">
        <f t="shared" si="24"/>
        <v>96.118406232483693</v>
      </c>
      <c r="J63" s="123">
        <f t="shared" si="24"/>
        <v>107.48616212214685</v>
      </c>
      <c r="K63" s="123">
        <f t="shared" si="24"/>
        <v>104.02447908464673</v>
      </c>
      <c r="L63" s="123">
        <f t="shared" si="24"/>
        <v>105.85379626795516</v>
      </c>
      <c r="M63" s="123">
        <f t="shared" si="24"/>
        <v>99.687115588411743</v>
      </c>
      <c r="N63" s="123">
        <f t="shared" si="24"/>
        <v>100.66691018083486</v>
      </c>
      <c r="O63" s="123">
        <f t="shared" si="24"/>
        <v>99.584186779639694</v>
      </c>
      <c r="P63" s="123">
        <f t="shared" si="24"/>
        <v>75.072490152277865</v>
      </c>
      <c r="Q63" s="123">
        <f t="shared" si="24"/>
        <v>89.030122692639353</v>
      </c>
      <c r="R63" s="123">
        <f t="shared" ref="R63:V63" si="25">SUM(R64:R65)</f>
        <v>96.383932034128676</v>
      </c>
      <c r="S63" s="123">
        <f t="shared" si="25"/>
        <v>96.61253069223406</v>
      </c>
      <c r="T63" s="123">
        <f t="shared" si="25"/>
        <v>88.394214533680326</v>
      </c>
      <c r="U63" s="123">
        <f t="shared" si="25"/>
        <v>85.017678596914394</v>
      </c>
      <c r="V63" s="123">
        <f t="shared" si="25"/>
        <v>85.107302174053274</v>
      </c>
      <c r="W63" s="123">
        <f t="shared" ref="W63:Y63" si="26">SUM(W64:W65)</f>
        <v>95.701001016905266</v>
      </c>
      <c r="X63" s="123">
        <f t="shared" si="26"/>
        <v>86.511235591228171</v>
      </c>
      <c r="Y63" s="123">
        <f t="shared" si="26"/>
        <v>78.400119089388653</v>
      </c>
      <c r="DA63" s="130" t="s">
        <v>2973</v>
      </c>
    </row>
    <row r="64" spans="1:105" ht="12" customHeight="1" x14ac:dyDescent="0.25">
      <c r="A64" s="97" t="s">
        <v>212</v>
      </c>
      <c r="B64" s="99">
        <v>97.155424428285812</v>
      </c>
      <c r="C64" s="99">
        <v>101.50680012401317</v>
      </c>
      <c r="D64" s="99">
        <v>97.301917022041934</v>
      </c>
      <c r="E64" s="99">
        <v>110.69268877418423</v>
      </c>
      <c r="F64" s="99">
        <v>114.47998518975756</v>
      </c>
      <c r="G64" s="99">
        <v>115.04488324059885</v>
      </c>
      <c r="H64" s="99">
        <v>103.51592254871882</v>
      </c>
      <c r="I64" s="99">
        <v>94.084075123406208</v>
      </c>
      <c r="J64" s="99">
        <v>105.20905147887946</v>
      </c>
      <c r="K64" s="99">
        <v>101.84076395967935</v>
      </c>
      <c r="L64" s="99">
        <v>103.65738016965662</v>
      </c>
      <c r="M64" s="99">
        <v>97.645481257843414</v>
      </c>
      <c r="N64" s="99">
        <v>98.635586742164378</v>
      </c>
      <c r="O64" s="99">
        <v>97.594258474973358</v>
      </c>
      <c r="P64" s="99">
        <v>73.592291391243862</v>
      </c>
      <c r="Q64" s="99">
        <v>87.277414518128126</v>
      </c>
      <c r="R64" s="99">
        <v>94.496407402075278</v>
      </c>
      <c r="S64" s="99">
        <v>94.732194136477275</v>
      </c>
      <c r="T64" s="99">
        <v>86.687314408484653</v>
      </c>
      <c r="U64" s="99">
        <v>83.387261241811771</v>
      </c>
      <c r="V64" s="99">
        <v>83.486550053007946</v>
      </c>
      <c r="W64" s="99">
        <v>93.875707770802009</v>
      </c>
      <c r="X64" s="99">
        <v>84.871865867897029</v>
      </c>
      <c r="Y64" s="99">
        <v>76.921715678638577</v>
      </c>
      <c r="DA64" s="63" t="s">
        <v>2974</v>
      </c>
    </row>
    <row r="65" spans="1:105" ht="12" customHeight="1" x14ac:dyDescent="0.25">
      <c r="A65" s="97" t="s">
        <v>53</v>
      </c>
      <c r="B65" s="99">
        <v>2.4133653193103948</v>
      </c>
      <c r="C65" s="99">
        <v>2.4515343025587186</v>
      </c>
      <c r="D65" s="99">
        <v>2.3195758069767662</v>
      </c>
      <c r="E65" s="99">
        <v>2.6188914713566507</v>
      </c>
      <c r="F65" s="99">
        <v>2.6816622129266969</v>
      </c>
      <c r="G65" s="99">
        <v>2.593344915644181</v>
      </c>
      <c r="H65" s="99">
        <v>2.3150029596485577</v>
      </c>
      <c r="I65" s="99">
        <v>2.0343311090774843</v>
      </c>
      <c r="J65" s="99">
        <v>2.277110643267398</v>
      </c>
      <c r="K65" s="99">
        <v>2.1837151249673732</v>
      </c>
      <c r="L65" s="99">
        <v>2.1964160982985468</v>
      </c>
      <c r="M65" s="99">
        <v>2.0416343305683307</v>
      </c>
      <c r="N65" s="99">
        <v>2.031323438670487</v>
      </c>
      <c r="O65" s="99">
        <v>1.9899283046663407</v>
      </c>
      <c r="P65" s="99">
        <v>1.4801987610340039</v>
      </c>
      <c r="Q65" s="99">
        <v>1.7527081745112263</v>
      </c>
      <c r="R65" s="99">
        <v>1.8875246320534012</v>
      </c>
      <c r="S65" s="99">
        <v>1.8803365557567828</v>
      </c>
      <c r="T65" s="99">
        <v>1.7069001251956708</v>
      </c>
      <c r="U65" s="99">
        <v>1.6304173551026178</v>
      </c>
      <c r="V65" s="99">
        <v>1.6207521210453242</v>
      </c>
      <c r="W65" s="99">
        <v>1.8252932461032545</v>
      </c>
      <c r="X65" s="99">
        <v>1.6393697233311402</v>
      </c>
      <c r="Y65" s="99">
        <v>1.4784034107500803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0.19535142458864468</v>
      </c>
      <c r="C66" s="123">
        <f t="shared" si="27"/>
        <v>0.25193837331568014</v>
      </c>
      <c r="D66" s="123">
        <f t="shared" si="27"/>
        <v>0.34399214306827303</v>
      </c>
      <c r="E66" s="123">
        <f t="shared" si="27"/>
        <v>0.89902921766447297</v>
      </c>
      <c r="F66" s="123">
        <f t="shared" si="27"/>
        <v>0.58572137688199444</v>
      </c>
      <c r="G66" s="123">
        <f t="shared" si="27"/>
        <v>0.78425874919152483</v>
      </c>
      <c r="H66" s="123">
        <f t="shared" si="27"/>
        <v>1.157491342189831</v>
      </c>
      <c r="I66" s="123">
        <f t="shared" si="27"/>
        <v>1.2136149992055167</v>
      </c>
      <c r="J66" s="123">
        <f t="shared" si="27"/>
        <v>1.3219479248238173</v>
      </c>
      <c r="K66" s="123">
        <f t="shared" si="27"/>
        <v>1.4426017909861464</v>
      </c>
      <c r="L66" s="123">
        <f t="shared" si="27"/>
        <v>1.8211877574145425</v>
      </c>
      <c r="M66" s="123">
        <f t="shared" si="27"/>
        <v>1.9918074865840438</v>
      </c>
      <c r="N66" s="123">
        <f t="shared" si="27"/>
        <v>3.5839783159752319</v>
      </c>
      <c r="O66" s="123">
        <f t="shared" si="27"/>
        <v>3.6468708188868906</v>
      </c>
      <c r="P66" s="123">
        <f t="shared" si="27"/>
        <v>1.3975381785510388</v>
      </c>
      <c r="Q66" s="123">
        <f t="shared" si="27"/>
        <v>4.2321745742217418</v>
      </c>
      <c r="R66" s="123">
        <f t="shared" si="27"/>
        <v>2.7401338602835099</v>
      </c>
      <c r="S66" s="123">
        <f t="shared" si="27"/>
        <v>5.0341933891984576</v>
      </c>
      <c r="T66" s="123">
        <f t="shared" si="27"/>
        <v>4.0820253611312651</v>
      </c>
      <c r="U66" s="123">
        <f t="shared" si="27"/>
        <v>5.7540624826244713</v>
      </c>
      <c r="V66" s="123">
        <f t="shared" si="27"/>
        <v>2.9283606857050968</v>
      </c>
      <c r="W66" s="123">
        <f t="shared" si="27"/>
        <v>5.0330997979639545</v>
      </c>
      <c r="X66" s="123">
        <f t="shared" si="27"/>
        <v>6.1280864700417315</v>
      </c>
      <c r="Y66" s="123">
        <f t="shared" si="27"/>
        <v>4.1891730478582803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0.19535142458864468</v>
      </c>
      <c r="C67" s="99">
        <f>RES_hhdet_tesh!C67/RES_summary!C$19</f>
        <v>0.25193837331568014</v>
      </c>
      <c r="D67" s="99">
        <f>RES_hhdet_tesh!D67/RES_summary!D$19</f>
        <v>0.34399214306827303</v>
      </c>
      <c r="E67" s="99">
        <f>RES_hhdet_tesh!E67/RES_summary!E$19</f>
        <v>0.89902921766447297</v>
      </c>
      <c r="F67" s="99">
        <f>RES_hhdet_tesh!F67/RES_summary!F$19</f>
        <v>0.58572137688199444</v>
      </c>
      <c r="G67" s="99">
        <f>RES_hhdet_tesh!G67/RES_summary!G$19</f>
        <v>0.78425874919152483</v>
      </c>
      <c r="H67" s="99">
        <f>RES_hhdet_tesh!H67/RES_summary!H$19</f>
        <v>1.157491342189831</v>
      </c>
      <c r="I67" s="99">
        <f>RES_hhdet_tesh!I67/RES_summary!I$19</f>
        <v>1.2136149992055167</v>
      </c>
      <c r="J67" s="99">
        <f>RES_hhdet_tesh!J67/RES_summary!J$19</f>
        <v>1.3219479248238173</v>
      </c>
      <c r="K67" s="99">
        <f>RES_hhdet_tesh!K67/RES_summary!K$19</f>
        <v>1.4426017909861464</v>
      </c>
      <c r="L67" s="99">
        <f>RES_hhdet_tesh!L67/RES_summary!L$19</f>
        <v>1.8211877574145425</v>
      </c>
      <c r="M67" s="99">
        <f>RES_hhdet_tesh!M67/RES_summary!M$19</f>
        <v>1.9918074865840438</v>
      </c>
      <c r="N67" s="99">
        <f>RES_hhdet_tesh!N67/RES_summary!N$19</f>
        <v>3.5839783159752319</v>
      </c>
      <c r="O67" s="99">
        <f>RES_hhdet_tesh!O67/RES_summary!O$19</f>
        <v>3.6468708188868906</v>
      </c>
      <c r="P67" s="99">
        <f>RES_hhdet_tesh!P67/RES_summary!P$19</f>
        <v>1.3975381785510388</v>
      </c>
      <c r="Q67" s="99">
        <f>RES_hhdet_tesh!Q67/RES_summary!Q$19</f>
        <v>4.2321745742217418</v>
      </c>
      <c r="R67" s="99">
        <f>RES_hhdet_tesh!R67/RES_summary!R$19</f>
        <v>2.7401338602835099</v>
      </c>
      <c r="S67" s="99">
        <f>RES_hhdet_tesh!S67/RES_summary!S$19</f>
        <v>5.0341933891984576</v>
      </c>
      <c r="T67" s="99">
        <f>RES_hhdet_tesh!T67/RES_summary!T$19</f>
        <v>4.0820253611312651</v>
      </c>
      <c r="U67" s="99">
        <f>RES_hhdet_tesh!U67/RES_summary!U$19</f>
        <v>5.7540624826244713</v>
      </c>
      <c r="V67" s="99">
        <f>RES_hhdet_tesh!V67/RES_summary!V$19</f>
        <v>2.9283606857050968</v>
      </c>
      <c r="W67" s="99">
        <f>RES_hhdet_tesh!W67/RES_summary!W$19</f>
        <v>5.0330997979639545</v>
      </c>
      <c r="X67" s="99">
        <f>RES_hhdet_tesh!X67/RES_summary!X$19</f>
        <v>6.1280864700417315</v>
      </c>
      <c r="Y67" s="99">
        <f>RES_hhdet_tesh!Y67/RES_summary!Y$19</f>
        <v>4.1891730478582803</v>
      </c>
      <c r="DA67" s="63" t="s">
        <v>2977</v>
      </c>
    </row>
    <row r="68" spans="1:105" ht="12" customHeight="1" x14ac:dyDescent="0.25">
      <c r="A68" s="121" t="s">
        <v>55</v>
      </c>
      <c r="B68" s="123">
        <v>20.906686661067244</v>
      </c>
      <c r="C68" s="123">
        <v>18.947837262837446</v>
      </c>
      <c r="D68" s="123">
        <v>20.713889500716455</v>
      </c>
      <c r="E68" s="123">
        <v>23.120365354785356</v>
      </c>
      <c r="F68" s="123">
        <v>25.235694947999008</v>
      </c>
      <c r="G68" s="123">
        <v>21.740889588957398</v>
      </c>
      <c r="H68" s="123">
        <v>23.653612600206596</v>
      </c>
      <c r="I68" s="123">
        <v>20.023122957627034</v>
      </c>
      <c r="J68" s="123">
        <v>22.643927623579362</v>
      </c>
      <c r="K68" s="123">
        <v>23.109605073818873</v>
      </c>
      <c r="L68" s="123">
        <v>22.249678981571286</v>
      </c>
      <c r="M68" s="123">
        <v>22.113487996894392</v>
      </c>
      <c r="N68" s="123">
        <v>22.420401861891381</v>
      </c>
      <c r="O68" s="123">
        <v>21.909850682988065</v>
      </c>
      <c r="P68" s="123">
        <v>19.915912484017205</v>
      </c>
      <c r="Q68" s="123">
        <v>20.413362489351663</v>
      </c>
      <c r="R68" s="123">
        <v>20.903121023540674</v>
      </c>
      <c r="S68" s="123">
        <v>21.289257457209406</v>
      </c>
      <c r="T68" s="123">
        <v>20.584965471965095</v>
      </c>
      <c r="U68" s="123">
        <v>19.695149367053219</v>
      </c>
      <c r="V68" s="123">
        <v>19.345201263022673</v>
      </c>
      <c r="W68" s="123">
        <v>19.066953488881161</v>
      </c>
      <c r="X68" s="123">
        <v>19.05507190938102</v>
      </c>
      <c r="Y68" s="123">
        <v>16.745232308142672</v>
      </c>
      <c r="DA68" s="130" t="s">
        <v>2978</v>
      </c>
    </row>
    <row r="69" spans="1:105" ht="12" customHeight="1" x14ac:dyDescent="0.25">
      <c r="A69" s="97" t="s">
        <v>134</v>
      </c>
      <c r="B69" s="99">
        <v>20.925363913248969</v>
      </c>
      <c r="C69" s="99">
        <v>18.924571841821066</v>
      </c>
      <c r="D69" s="99">
        <v>20.713886753305133</v>
      </c>
      <c r="E69" s="99">
        <v>23.123204169870213</v>
      </c>
      <c r="F69" s="99">
        <v>25.286816280097682</v>
      </c>
      <c r="G69" s="99">
        <v>21.737062117431051</v>
      </c>
      <c r="H69" s="99">
        <v>23.669267244710017</v>
      </c>
      <c r="I69" s="99">
        <v>19.967426986136857</v>
      </c>
      <c r="J69" s="99">
        <v>22.630172177344022</v>
      </c>
      <c r="K69" s="99">
        <v>23.121414214441966</v>
      </c>
      <c r="L69" s="99">
        <v>22.267194549211975</v>
      </c>
      <c r="M69" s="99">
        <v>22.113539644267583</v>
      </c>
      <c r="N69" s="99">
        <v>22.461846455878963</v>
      </c>
      <c r="O69" s="99">
        <v>21.938299831190101</v>
      </c>
      <c r="P69" s="99">
        <v>19.865987217079205</v>
      </c>
      <c r="Q69" s="99">
        <v>20.38797842979141</v>
      </c>
      <c r="R69" s="99">
        <v>20.918662429802456</v>
      </c>
      <c r="S69" s="99">
        <v>21.326081957349764</v>
      </c>
      <c r="T69" s="99">
        <v>20.599424859964795</v>
      </c>
      <c r="U69" s="99">
        <v>19.709291626540093</v>
      </c>
      <c r="V69" s="99">
        <v>19.344441182425449</v>
      </c>
      <c r="W69" s="99">
        <v>19.078915884375586</v>
      </c>
      <c r="X69" s="99">
        <v>19.084321256444102</v>
      </c>
      <c r="Y69" s="99">
        <v>16.711789950055259</v>
      </c>
      <c r="DA69" s="63" t="s">
        <v>2979</v>
      </c>
    </row>
    <row r="70" spans="1:105" ht="12" customHeight="1" x14ac:dyDescent="0.25">
      <c r="A70" s="97" t="s">
        <v>133</v>
      </c>
      <c r="B70" s="99">
        <v>20.925363913248972</v>
      </c>
      <c r="C70" s="99">
        <v>18.924598351426059</v>
      </c>
      <c r="D70" s="99">
        <v>20.713626267235984</v>
      </c>
      <c r="E70" s="99">
        <v>23.122640306210066</v>
      </c>
      <c r="F70" s="99">
        <v>25.284810016109784</v>
      </c>
      <c r="G70" s="99">
        <v>21.736642794389429</v>
      </c>
      <c r="H70" s="99">
        <v>23.669103047892857</v>
      </c>
      <c r="I70" s="99">
        <v>19.970160851695763</v>
      </c>
      <c r="J70" s="99">
        <v>22.630642110585523</v>
      </c>
      <c r="K70" s="99">
        <v>23.107798407198562</v>
      </c>
      <c r="L70" s="99">
        <v>22.252577399313303</v>
      </c>
      <c r="M70" s="99">
        <v>22.098812242988934</v>
      </c>
      <c r="N70" s="99">
        <v>22.443914971153138</v>
      </c>
      <c r="O70" s="99">
        <v>21.922247515237718</v>
      </c>
      <c r="P70" s="99">
        <v>19.855597085048306</v>
      </c>
      <c r="Q70" s="99">
        <v>20.390438750151876</v>
      </c>
      <c r="R70" s="99">
        <v>20.918634575237672</v>
      </c>
      <c r="S70" s="99">
        <v>21.329066303976905</v>
      </c>
      <c r="T70" s="99">
        <v>20.60585666575604</v>
      </c>
      <c r="U70" s="99">
        <v>19.720865492522968</v>
      </c>
      <c r="V70" s="99">
        <v>19.367296733761684</v>
      </c>
      <c r="W70" s="99">
        <v>19.112867027966988</v>
      </c>
      <c r="X70" s="99">
        <v>19.134704623448147</v>
      </c>
      <c r="Y70" s="99">
        <v>16.768102240350114</v>
      </c>
      <c r="DA70" s="63" t="s">
        <v>2980</v>
      </c>
    </row>
    <row r="71" spans="1:105" ht="12" customHeight="1" x14ac:dyDescent="0.25">
      <c r="A71" s="100" t="s">
        <v>212</v>
      </c>
      <c r="B71" s="102">
        <v>7.0614680098873714</v>
      </c>
      <c r="C71" s="102">
        <v>6.2281595644233896</v>
      </c>
      <c r="D71" s="102">
        <v>7.6766620347051777</v>
      </c>
      <c r="E71" s="102">
        <v>10.627093702597731</v>
      </c>
      <c r="F71" s="102">
        <v>12.227201440657552</v>
      </c>
      <c r="G71" s="102">
        <v>9.17936458349938</v>
      </c>
      <c r="H71" s="102">
        <v>10.253350047373242</v>
      </c>
      <c r="I71" s="102">
        <v>7.1191536037809673</v>
      </c>
      <c r="J71" s="102">
        <v>8.1823537570281566</v>
      </c>
      <c r="K71" s="102">
        <v>8.078759912312627</v>
      </c>
      <c r="L71" s="102">
        <v>7.5076468274234571</v>
      </c>
      <c r="M71" s="102">
        <v>7.6893288315007924</v>
      </c>
      <c r="N71" s="102">
        <v>7.6399110694211965</v>
      </c>
      <c r="O71" s="102">
        <v>7.4615878931473505</v>
      </c>
      <c r="P71" s="102">
        <v>7.1454194236658042</v>
      </c>
      <c r="Q71" s="102">
        <v>7.2472183284836573</v>
      </c>
      <c r="R71" s="102">
        <v>7.3847917360971707</v>
      </c>
      <c r="S71" s="102">
        <v>7.5811242729913788</v>
      </c>
      <c r="T71" s="102">
        <v>7.4373762582603486</v>
      </c>
      <c r="U71" s="102">
        <v>6.6808094372988736</v>
      </c>
      <c r="V71" s="102">
        <v>7.5772437519374902</v>
      </c>
      <c r="W71" s="102">
        <v>8.7395093510763022</v>
      </c>
      <c r="X71" s="102">
        <v>9.8719740597600616</v>
      </c>
      <c r="Y71" s="102">
        <v>9.950113626735142</v>
      </c>
      <c r="DA71" s="131" t="s">
        <v>2981</v>
      </c>
    </row>
    <row r="72" spans="1:105" ht="12" customHeight="1" x14ac:dyDescent="0.25">
      <c r="A72" s="103" t="s">
        <v>52</v>
      </c>
      <c r="B72" s="105">
        <v>13.8638959033616</v>
      </c>
      <c r="C72" s="105">
        <v>12.69643878700267</v>
      </c>
      <c r="D72" s="105">
        <v>13.036964232530806</v>
      </c>
      <c r="E72" s="105">
        <v>12.495546603612336</v>
      </c>
      <c r="F72" s="105">
        <v>13.057608575452232</v>
      </c>
      <c r="G72" s="105">
        <v>12.557278210890047</v>
      </c>
      <c r="H72" s="105">
        <v>13.415753000519612</v>
      </c>
      <c r="I72" s="105">
        <v>12.851007247914794</v>
      </c>
      <c r="J72" s="105">
        <v>14.448288353557373</v>
      </c>
      <c r="K72" s="105">
        <v>15.029038494885933</v>
      </c>
      <c r="L72" s="105">
        <v>14.744930571889844</v>
      </c>
      <c r="M72" s="105">
        <v>14.409483411488145</v>
      </c>
      <c r="N72" s="105">
        <v>14.804003901731942</v>
      </c>
      <c r="O72" s="105">
        <v>14.460659622090366</v>
      </c>
      <c r="P72" s="105">
        <v>12.710177661382502</v>
      </c>
      <c r="Q72" s="105">
        <v>13.143220421668214</v>
      </c>
      <c r="R72" s="105">
        <v>13.533842839140506</v>
      </c>
      <c r="S72" s="105">
        <v>13.747942030985522</v>
      </c>
      <c r="T72" s="105">
        <v>13.168480407495693</v>
      </c>
      <c r="U72" s="105">
        <v>13.040056055224097</v>
      </c>
      <c r="V72" s="105">
        <v>11.790052981824195</v>
      </c>
      <c r="W72" s="105">
        <v>10.373357676890688</v>
      </c>
      <c r="X72" s="105">
        <v>9.2627305636880841</v>
      </c>
      <c r="Y72" s="105">
        <v>6.8179886136149683</v>
      </c>
      <c r="DA72" s="132" t="s">
        <v>2982</v>
      </c>
    </row>
    <row r="73" spans="1:105" ht="12" customHeight="1" x14ac:dyDescent="0.25">
      <c r="A73" s="106" t="s">
        <v>122</v>
      </c>
      <c r="B73" s="102">
        <v>20.398963235701039</v>
      </c>
      <c r="C73" s="102">
        <v>19.584677226243542</v>
      </c>
      <c r="D73" s="102">
        <v>20.713588538485286</v>
      </c>
      <c r="E73" s="102">
        <v>23.040006732025777</v>
      </c>
      <c r="F73" s="102">
        <v>23.789889666408342</v>
      </c>
      <c r="G73" s="102">
        <v>21.848281178321503</v>
      </c>
      <c r="H73" s="102">
        <v>23.21168547826365</v>
      </c>
      <c r="I73" s="102">
        <v>21.590707553838868</v>
      </c>
      <c r="J73" s="102">
        <v>23.033798876279729</v>
      </c>
      <c r="K73" s="102">
        <v>22.777014424001258</v>
      </c>
      <c r="L73" s="102">
        <v>21.750400974683554</v>
      </c>
      <c r="M73" s="102">
        <v>22.115392981681325</v>
      </c>
      <c r="N73" s="102">
        <v>21.249080751893995</v>
      </c>
      <c r="O73" s="102">
        <v>21.132585831136595</v>
      </c>
      <c r="P73" s="102">
        <v>21.208950123952992</v>
      </c>
      <c r="Q73" s="102">
        <v>20.997417524792791</v>
      </c>
      <c r="R73" s="102">
        <v>20.580356265644873</v>
      </c>
      <c r="S73" s="102">
        <v>20.558640888421817</v>
      </c>
      <c r="T73" s="102">
        <v>20.273997803971699</v>
      </c>
      <c r="U73" s="102">
        <v>19.332864757254146</v>
      </c>
      <c r="V73" s="102">
        <v>19.369795452437792</v>
      </c>
      <c r="W73" s="102">
        <v>18.637030392613685</v>
      </c>
      <c r="X73" s="102">
        <v>18.031091724015571</v>
      </c>
      <c r="Y73" s="102">
        <v>17.928545973736764</v>
      </c>
      <c r="DA73" s="131" t="s">
        <v>2983</v>
      </c>
    </row>
    <row r="74" spans="1:105" ht="12" customHeight="1" x14ac:dyDescent="0.25">
      <c r="A74" s="107" t="s">
        <v>121</v>
      </c>
      <c r="B74" s="105">
        <v>20.398963235701043</v>
      </c>
      <c r="C74" s="105">
        <v>19.586194943597501</v>
      </c>
      <c r="D74" s="105">
        <v>20.715311466357342</v>
      </c>
      <c r="E74" s="105">
        <v>23.0410455884677</v>
      </c>
      <c r="F74" s="105">
        <v>23.791196101812464</v>
      </c>
      <c r="G74" s="105">
        <v>21.849912061287565</v>
      </c>
      <c r="H74" s="105">
        <v>23.213787687814609</v>
      </c>
      <c r="I74" s="105">
        <v>21.591989834316561</v>
      </c>
      <c r="J74" s="105">
        <v>23.035396523901877</v>
      </c>
      <c r="K74" s="105">
        <v>22.764072974628522</v>
      </c>
      <c r="L74" s="105">
        <v>21.741117399752934</v>
      </c>
      <c r="M74" s="105">
        <v>22.109409355641581</v>
      </c>
      <c r="N74" s="105">
        <v>21.246695128462246</v>
      </c>
      <c r="O74" s="105">
        <v>21.130722528827128</v>
      </c>
      <c r="P74" s="105">
        <v>21.209657360592242</v>
      </c>
      <c r="Q74" s="105">
        <v>21.008343613730581</v>
      </c>
      <c r="R74" s="105">
        <v>20.585538217784833</v>
      </c>
      <c r="S74" s="105">
        <v>20.564871072285115</v>
      </c>
      <c r="T74" s="105">
        <v>20.281963312078197</v>
      </c>
      <c r="U74" s="105">
        <v>19.331652396513714</v>
      </c>
      <c r="V74" s="105">
        <v>19.366214534192583</v>
      </c>
      <c r="W74" s="105">
        <v>18.638826591408606</v>
      </c>
      <c r="X74" s="105">
        <v>18.072291676602678</v>
      </c>
      <c r="Y74" s="105">
        <v>17.991383802370315</v>
      </c>
      <c r="DA74" s="132" t="s">
        <v>2984</v>
      </c>
    </row>
    <row r="75" spans="1:105" ht="12" customHeight="1" x14ac:dyDescent="0.25">
      <c r="A75" s="108" t="s">
        <v>53</v>
      </c>
      <c r="B75" s="99">
        <v>6.8739323441810489</v>
      </c>
      <c r="C75" s="99">
        <v>6.4392503399707222</v>
      </c>
      <c r="D75" s="99">
        <v>7.6659250387240903</v>
      </c>
      <c r="E75" s="99">
        <v>10.58714989220363</v>
      </c>
      <c r="F75" s="99">
        <v>11.499829636717562</v>
      </c>
      <c r="G75" s="99">
        <v>9.2249827528853032</v>
      </c>
      <c r="H75" s="99">
        <v>10.051830575329349</v>
      </c>
      <c r="I75" s="99">
        <v>7.6992631815831132</v>
      </c>
      <c r="J75" s="99">
        <v>8.3386358217079213</v>
      </c>
      <c r="K75" s="99">
        <v>7.9598218716907878</v>
      </c>
      <c r="L75" s="99">
        <v>7.3241708941953148</v>
      </c>
      <c r="M75" s="99">
        <v>7.6961418174896608</v>
      </c>
      <c r="N75" s="99">
        <v>7.2134625418385347</v>
      </c>
      <c r="O75" s="99">
        <v>7.1783104913885287</v>
      </c>
      <c r="P75" s="99">
        <v>7.6381124383714276</v>
      </c>
      <c r="Q75" s="99">
        <v>7.471493165651494</v>
      </c>
      <c r="R75" s="99">
        <v>7.263258072300137</v>
      </c>
      <c r="S75" s="99">
        <v>7.3082101255911027</v>
      </c>
      <c r="T75" s="99">
        <v>7.3229039249558312</v>
      </c>
      <c r="U75" s="99">
        <v>6.5443530079747863</v>
      </c>
      <c r="V75" s="99">
        <v>7.5695014325967138</v>
      </c>
      <c r="W75" s="99">
        <v>8.517514143050894</v>
      </c>
      <c r="X75" s="99">
        <v>9.3224477853729795</v>
      </c>
      <c r="Y75" s="99">
        <v>10.67812858990751</v>
      </c>
      <c r="DA75" s="63" t="s">
        <v>2985</v>
      </c>
    </row>
    <row r="76" spans="1:105" ht="12" customHeight="1" x14ac:dyDescent="0.25">
      <c r="A76" s="108" t="s">
        <v>52</v>
      </c>
      <c r="B76" s="99">
        <v>13.525030891519995</v>
      </c>
      <c r="C76" s="99">
        <v>13.146944603626784</v>
      </c>
      <c r="D76" s="99">
        <v>13.049386427633252</v>
      </c>
      <c r="E76" s="99">
        <v>12.453895696264073</v>
      </c>
      <c r="F76" s="99">
        <v>12.291366465094903</v>
      </c>
      <c r="G76" s="99">
        <v>12.62492930840226</v>
      </c>
      <c r="H76" s="99">
        <v>13.161957112485256</v>
      </c>
      <c r="I76" s="99">
        <v>13.892726652733453</v>
      </c>
      <c r="J76" s="99">
        <v>14.696760702193959</v>
      </c>
      <c r="K76" s="99">
        <v>14.80425110293773</v>
      </c>
      <c r="L76" s="99">
        <v>14.416946505557616</v>
      </c>
      <c r="M76" s="99">
        <v>14.413267538151921</v>
      </c>
      <c r="N76" s="99">
        <v>14.033232586623713</v>
      </c>
      <c r="O76" s="99">
        <v>13.952412037438599</v>
      </c>
      <c r="P76" s="99">
        <v>13.571544922220815</v>
      </c>
      <c r="Q76" s="99">
        <v>13.536850448079091</v>
      </c>
      <c r="R76" s="99">
        <v>13.322280145484694</v>
      </c>
      <c r="S76" s="99">
        <v>13.256660946694016</v>
      </c>
      <c r="T76" s="99">
        <v>12.959059387122366</v>
      </c>
      <c r="U76" s="99">
        <v>12.78729938853893</v>
      </c>
      <c r="V76" s="99">
        <v>11.796713101595865</v>
      </c>
      <c r="W76" s="99">
        <v>10.121312448357713</v>
      </c>
      <c r="X76" s="99">
        <v>8.7498438912296983</v>
      </c>
      <c r="Y76" s="99">
        <v>7.3132552124628045</v>
      </c>
      <c r="DA76" s="63" t="s">
        <v>2986</v>
      </c>
    </row>
    <row r="77" spans="1:105" ht="12" customHeight="1" x14ac:dyDescent="0.25">
      <c r="A77" s="121" t="s">
        <v>54</v>
      </c>
      <c r="B77" s="123">
        <v>7.2977138913698143</v>
      </c>
      <c r="C77" s="123">
        <v>7.7563007964653137</v>
      </c>
      <c r="D77" s="123">
        <v>7.6468672479413611</v>
      </c>
      <c r="E77" s="123">
        <v>9.2893239519338753</v>
      </c>
      <c r="F77" s="123">
        <v>8.9250546133286104</v>
      </c>
      <c r="G77" s="123">
        <v>8.3475394052794165</v>
      </c>
      <c r="H77" s="123">
        <v>7.778167766264998</v>
      </c>
      <c r="I77" s="123">
        <v>6.9741052193310935</v>
      </c>
      <c r="J77" s="123">
        <v>7.6375338245615048</v>
      </c>
      <c r="K77" s="123">
        <v>6.0402082074413581</v>
      </c>
      <c r="L77" s="123">
        <v>5.4248612573724531</v>
      </c>
      <c r="M77" s="123">
        <v>5.4153391438722567</v>
      </c>
      <c r="N77" s="123">
        <v>5.5275891872673917</v>
      </c>
      <c r="O77" s="123">
        <v>5.4072083716710235</v>
      </c>
      <c r="P77" s="123">
        <v>5.1578132079149972</v>
      </c>
      <c r="Q77" s="123">
        <v>5.4425030127074097</v>
      </c>
      <c r="R77" s="123">
        <v>5.4762979222000823</v>
      </c>
      <c r="S77" s="123">
        <v>5.2619657324856979</v>
      </c>
      <c r="T77" s="123">
        <v>5.0767196813498758</v>
      </c>
      <c r="U77" s="123">
        <v>4.9081255376784991</v>
      </c>
      <c r="V77" s="123">
        <v>6.6512904281169511</v>
      </c>
      <c r="W77" s="123">
        <v>6.3297142266356712</v>
      </c>
      <c r="X77" s="123">
        <v>5.1613378309329061</v>
      </c>
      <c r="Y77" s="123">
        <v>4.6732673467091157</v>
      </c>
      <c r="DA77" s="130" t="s">
        <v>2987</v>
      </c>
    </row>
    <row r="78" spans="1:105" ht="12" customHeight="1" x14ac:dyDescent="0.25">
      <c r="A78" s="97" t="s">
        <v>189</v>
      </c>
      <c r="B78" s="99">
        <v>7.3204381938452716</v>
      </c>
      <c r="C78" s="99">
        <v>7.7532755705357284</v>
      </c>
      <c r="D78" s="99">
        <v>7.701153361683466</v>
      </c>
      <c r="E78" s="99">
        <v>9.2598979706888453</v>
      </c>
      <c r="F78" s="99">
        <v>8.9287947567244128</v>
      </c>
      <c r="G78" s="99">
        <v>8.3614869024795357</v>
      </c>
      <c r="H78" s="99">
        <v>7.7806045764279377</v>
      </c>
      <c r="I78" s="99">
        <v>6.9528477272868372</v>
      </c>
      <c r="J78" s="99">
        <v>7.6142077489116868</v>
      </c>
      <c r="K78" s="99">
        <v>6.0552809851073182</v>
      </c>
      <c r="L78" s="99">
        <v>5.4340684613742489</v>
      </c>
      <c r="M78" s="99">
        <v>5.4135324768803663</v>
      </c>
      <c r="N78" s="99">
        <v>5.537537896772732</v>
      </c>
      <c r="O78" s="99">
        <v>5.4112262435522949</v>
      </c>
      <c r="P78" s="99">
        <v>5.1492357169155376</v>
      </c>
      <c r="Q78" s="99">
        <v>5.4436536791233046</v>
      </c>
      <c r="R78" s="99">
        <v>5.4966437663459589</v>
      </c>
      <c r="S78" s="99">
        <v>5.2631795997954924</v>
      </c>
      <c r="T78" s="99">
        <v>5.0569213478739456</v>
      </c>
      <c r="U78" s="99">
        <v>4.9087062076179819</v>
      </c>
      <c r="V78" s="99">
        <v>6.7305358187652642</v>
      </c>
      <c r="W78" s="99">
        <v>6.2562208475950554</v>
      </c>
      <c r="X78" s="99">
        <v>5.2084756518120274</v>
      </c>
      <c r="Y78" s="99">
        <v>4.6246485619247757</v>
      </c>
      <c r="DA78" s="63" t="s">
        <v>2988</v>
      </c>
    </row>
    <row r="79" spans="1:105" ht="12" customHeight="1" x14ac:dyDescent="0.25">
      <c r="A79" s="109" t="s">
        <v>120</v>
      </c>
      <c r="B79" s="110">
        <v>6.7579373479492029</v>
      </c>
      <c r="C79" s="110">
        <v>7.8287961754581872</v>
      </c>
      <c r="D79" s="110">
        <v>6.3146835322197568</v>
      </c>
      <c r="E79" s="110">
        <v>10.020386626324919</v>
      </c>
      <c r="F79" s="110">
        <v>8.8317595997571576</v>
      </c>
      <c r="G79" s="110">
        <v>7.9989226443087817</v>
      </c>
      <c r="H79" s="110">
        <v>7.7169105651016379</v>
      </c>
      <c r="I79" s="110">
        <v>7.5112831800537041</v>
      </c>
      <c r="J79" s="110">
        <v>8.2337627506925823</v>
      </c>
      <c r="K79" s="110">
        <v>5.6538731233264832</v>
      </c>
      <c r="L79" s="110">
        <v>5.1857064074333854</v>
      </c>
      <c r="M79" s="110">
        <v>5.4624307082143542</v>
      </c>
      <c r="N79" s="110">
        <v>5.2496873755274098</v>
      </c>
      <c r="O79" s="110">
        <v>5.2816643629001225</v>
      </c>
      <c r="P79" s="110">
        <v>5.4153113552907071</v>
      </c>
      <c r="Q79" s="110">
        <v>5.4224013751903444</v>
      </c>
      <c r="R79" s="110">
        <v>5.3052723310790606</v>
      </c>
      <c r="S79" s="110">
        <v>5.2559613680475143</v>
      </c>
      <c r="T79" s="110">
        <v>5.1517738914185243</v>
      </c>
      <c r="U79" s="110">
        <v>4.9062348079036182</v>
      </c>
      <c r="V79" s="110">
        <v>6.4165598810290483</v>
      </c>
      <c r="W79" s="110">
        <v>6.5184355585274174</v>
      </c>
      <c r="X79" s="110">
        <v>5.048380056148881</v>
      </c>
      <c r="Y79" s="110">
        <v>4.8094994832551805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132.20067772103559</v>
      </c>
      <c r="C81" s="118">
        <f t="shared" si="28"/>
        <v>156.14583343058212</v>
      </c>
      <c r="D81" s="118">
        <f t="shared" si="28"/>
        <v>127.1272140515979</v>
      </c>
      <c r="E81" s="118">
        <f t="shared" si="28"/>
        <v>139.6515203426012</v>
      </c>
      <c r="F81" s="118">
        <f t="shared" si="28"/>
        <v>135.60367759629213</v>
      </c>
      <c r="G81" s="118">
        <f t="shared" si="28"/>
        <v>153.75246340249532</v>
      </c>
      <c r="H81" s="118">
        <f t="shared" si="28"/>
        <v>131.25694136292225</v>
      </c>
      <c r="I81" s="118">
        <f t="shared" si="28"/>
        <v>141.78807277624418</v>
      </c>
      <c r="J81" s="118">
        <f t="shared" si="28"/>
        <v>139.38046392111679</v>
      </c>
      <c r="K81" s="118">
        <f t="shared" si="28"/>
        <v>132.12513741313816</v>
      </c>
      <c r="L81" s="118">
        <f t="shared" si="28"/>
        <v>131.26173297913599</v>
      </c>
      <c r="M81" s="118">
        <f t="shared" si="28"/>
        <v>130.7562001637487</v>
      </c>
      <c r="N81" s="118">
        <f t="shared" si="28"/>
        <v>126.52362593714406</v>
      </c>
      <c r="O81" s="118">
        <f t="shared" si="28"/>
        <v>129.611840484727</v>
      </c>
      <c r="P81" s="118">
        <f t="shared" si="28"/>
        <v>108.00121958414303</v>
      </c>
      <c r="Q81" s="118">
        <f t="shared" si="28"/>
        <v>124.53323972051683</v>
      </c>
      <c r="R81" s="118">
        <f t="shared" ref="R81:V81" si="29">R82+R85+R87+R100</f>
        <v>125.28859839425913</v>
      </c>
      <c r="S81" s="118">
        <f t="shared" si="29"/>
        <v>125.99868023499609</v>
      </c>
      <c r="T81" s="118">
        <f t="shared" si="29"/>
        <v>116.66685537690263</v>
      </c>
      <c r="U81" s="118">
        <f t="shared" si="29"/>
        <v>113.25719071641173</v>
      </c>
      <c r="V81" s="118">
        <f t="shared" si="29"/>
        <v>111.11173005320857</v>
      </c>
      <c r="W81" s="118">
        <f t="shared" ref="W81:Y81" si="30">W82+W85+W87+W100</f>
        <v>129.44120808165147</v>
      </c>
      <c r="X81" s="118">
        <f t="shared" si="30"/>
        <v>110.58194741591821</v>
      </c>
      <c r="Y81" s="118">
        <f t="shared" si="30"/>
        <v>107.26492381701597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103.00218019366635</v>
      </c>
      <c r="C82" s="123">
        <f t="shared" si="31"/>
        <v>125.55020546350724</v>
      </c>
      <c r="D82" s="123">
        <f t="shared" si="31"/>
        <v>97.89749270386362</v>
      </c>
      <c r="E82" s="123">
        <f t="shared" si="31"/>
        <v>107.37085752705568</v>
      </c>
      <c r="F82" s="123">
        <f t="shared" si="31"/>
        <v>104.02545320585283</v>
      </c>
      <c r="G82" s="123">
        <f t="shared" si="31"/>
        <v>122.49581830127883</v>
      </c>
      <c r="H82" s="123">
        <f t="shared" si="31"/>
        <v>99.994454840657141</v>
      </c>
      <c r="I82" s="123">
        <f t="shared" si="31"/>
        <v>110.63896468041615</v>
      </c>
      <c r="J82" s="123">
        <f t="shared" si="31"/>
        <v>107.70513928715255</v>
      </c>
      <c r="K82" s="123">
        <f t="shared" si="31"/>
        <v>101.91374576254026</v>
      </c>
      <c r="L82" s="123">
        <f t="shared" si="31"/>
        <v>102.112652078647</v>
      </c>
      <c r="M82" s="123">
        <f t="shared" si="31"/>
        <v>100.88851955696431</v>
      </c>
      <c r="N82" s="123">
        <f t="shared" si="31"/>
        <v>95.900704771547709</v>
      </c>
      <c r="O82" s="123">
        <f t="shared" si="31"/>
        <v>98.92803921242286</v>
      </c>
      <c r="P82" s="123">
        <f t="shared" si="31"/>
        <v>80.312575811733524</v>
      </c>
      <c r="Q82" s="123">
        <f t="shared" si="31"/>
        <v>93.49929350367367</v>
      </c>
      <c r="R82" s="123">
        <f t="shared" ref="R82:V82" si="32">SUM(R83:R84)</f>
        <v>96.195227242354292</v>
      </c>
      <c r="S82" s="123">
        <f t="shared" si="32"/>
        <v>94.993280511414909</v>
      </c>
      <c r="T82" s="123">
        <f t="shared" si="32"/>
        <v>87.417455029510961</v>
      </c>
      <c r="U82" s="123">
        <f t="shared" si="32"/>
        <v>83.716953034324092</v>
      </c>
      <c r="V82" s="123">
        <f t="shared" si="32"/>
        <v>83.37281736274241</v>
      </c>
      <c r="W82" s="123">
        <f t="shared" ref="W82:Y82" si="33">SUM(W83:W84)</f>
        <v>99.191989552437605</v>
      </c>
      <c r="X82" s="123">
        <f t="shared" si="33"/>
        <v>82.165590194269711</v>
      </c>
      <c r="Y82" s="123">
        <f t="shared" si="33"/>
        <v>80.995694057015584</v>
      </c>
      <c r="DA82" s="130" t="s">
        <v>2991</v>
      </c>
    </row>
    <row r="83" spans="1:105" ht="12" customHeight="1" x14ac:dyDescent="0.25">
      <c r="A83" s="97" t="s">
        <v>199</v>
      </c>
      <c r="B83" s="99">
        <v>101.98880906710815</v>
      </c>
      <c r="C83" s="99">
        <v>124.34892376914243</v>
      </c>
      <c r="D83" s="99">
        <v>96.972800696492754</v>
      </c>
      <c r="E83" s="99">
        <v>106.36426362836838</v>
      </c>
      <c r="F83" s="99">
        <v>103.05979425518809</v>
      </c>
      <c r="G83" s="99">
        <v>121.40116692649782</v>
      </c>
      <c r="H83" s="99">
        <v>99.107885728823149</v>
      </c>
      <c r="I83" s="99">
        <v>109.69025451104159</v>
      </c>
      <c r="J83" s="99">
        <v>106.78068862762653</v>
      </c>
      <c r="K83" s="99">
        <v>101.04706723237412</v>
      </c>
      <c r="L83" s="99">
        <v>101.25445208088186</v>
      </c>
      <c r="M83" s="99">
        <v>100.05174117466137</v>
      </c>
      <c r="N83" s="99">
        <v>95.11715911179067</v>
      </c>
      <c r="O83" s="99">
        <v>98.12771704319762</v>
      </c>
      <c r="P83" s="99">
        <v>79.671585944047337</v>
      </c>
      <c r="Q83" s="99">
        <v>92.754216103375569</v>
      </c>
      <c r="R83" s="99">
        <v>95.432736284681596</v>
      </c>
      <c r="S83" s="99">
        <v>94.245013899631459</v>
      </c>
      <c r="T83" s="99">
        <v>86.734324720380116</v>
      </c>
      <c r="U83" s="99">
        <v>83.067288579945057</v>
      </c>
      <c r="V83" s="99">
        <v>82.730388361535731</v>
      </c>
      <c r="W83" s="99">
        <v>98.426478682614984</v>
      </c>
      <c r="X83" s="99">
        <v>81.535619241279178</v>
      </c>
      <c r="Y83" s="99">
        <v>80.377763174031131</v>
      </c>
      <c r="DA83" s="63" t="s">
        <v>2992</v>
      </c>
    </row>
    <row r="84" spans="1:105" ht="12" customHeight="1" x14ac:dyDescent="0.25">
      <c r="A84" s="97" t="s">
        <v>53</v>
      </c>
      <c r="B84" s="99">
        <v>1.0133711265581931</v>
      </c>
      <c r="C84" s="99">
        <v>1.2012816943648115</v>
      </c>
      <c r="D84" s="99">
        <v>0.92469200737086921</v>
      </c>
      <c r="E84" s="99">
        <v>1.0065938986872975</v>
      </c>
      <c r="F84" s="99">
        <v>0.96565895066473029</v>
      </c>
      <c r="G84" s="99">
        <v>1.0946513747810021</v>
      </c>
      <c r="H84" s="99">
        <v>0.886569111833999</v>
      </c>
      <c r="I84" s="99">
        <v>0.94871016937455943</v>
      </c>
      <c r="J84" s="99">
        <v>0.9244506595260108</v>
      </c>
      <c r="K84" s="99">
        <v>0.86667853016614471</v>
      </c>
      <c r="L84" s="99">
        <v>0.858199997765136</v>
      </c>
      <c r="M84" s="99">
        <v>0.83677838230294099</v>
      </c>
      <c r="N84" s="99">
        <v>0.78354565975704282</v>
      </c>
      <c r="O84" s="99">
        <v>0.80032216922524069</v>
      </c>
      <c r="P84" s="99">
        <v>0.64098986768619359</v>
      </c>
      <c r="Q84" s="99">
        <v>0.7450774002981031</v>
      </c>
      <c r="R84" s="99">
        <v>0.76249095767269159</v>
      </c>
      <c r="S84" s="99">
        <v>0.74826661178344367</v>
      </c>
      <c r="T84" s="99">
        <v>0.68313030913085193</v>
      </c>
      <c r="U84" s="99">
        <v>0.64966445437903741</v>
      </c>
      <c r="V84" s="99">
        <v>0.6424290012066749</v>
      </c>
      <c r="W84" s="99">
        <v>0.76551086982262484</v>
      </c>
      <c r="X84" s="99">
        <v>0.62997095299053119</v>
      </c>
      <c r="Y84" s="99">
        <v>0.61793088298444987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0.19548121689608505</v>
      </c>
      <c r="C85" s="123">
        <f t="shared" si="34"/>
        <v>0.24737941354096132</v>
      </c>
      <c r="D85" s="123">
        <f t="shared" si="34"/>
        <v>0.3114484749824053</v>
      </c>
      <c r="E85" s="123">
        <f t="shared" si="34"/>
        <v>0.75223498801563793</v>
      </c>
      <c r="F85" s="123">
        <f t="shared" si="34"/>
        <v>0.45050512797845221</v>
      </c>
      <c r="G85" s="123">
        <f t="shared" si="34"/>
        <v>0.59414416553090121</v>
      </c>
      <c r="H85" s="123">
        <f t="shared" si="34"/>
        <v>0.93452852426544963</v>
      </c>
      <c r="I85" s="123">
        <f t="shared" si="34"/>
        <v>1.1719860465625032</v>
      </c>
      <c r="J85" s="123">
        <f t="shared" si="34"/>
        <v>1.4237884572723527</v>
      </c>
      <c r="K85" s="123">
        <f t="shared" si="34"/>
        <v>1.597357142441614</v>
      </c>
      <c r="L85" s="123">
        <f t="shared" si="34"/>
        <v>1.9664936726673006</v>
      </c>
      <c r="M85" s="123">
        <f t="shared" si="34"/>
        <v>2.1339815717847652</v>
      </c>
      <c r="N85" s="123">
        <f t="shared" si="34"/>
        <v>3.7400204609131267</v>
      </c>
      <c r="O85" s="123">
        <f t="shared" si="34"/>
        <v>3.7460090080996005</v>
      </c>
      <c r="P85" s="123">
        <f t="shared" si="34"/>
        <v>1.4340933127552256</v>
      </c>
      <c r="Q85" s="123">
        <f t="shared" si="34"/>
        <v>4.3891903158017422</v>
      </c>
      <c r="R85" s="123">
        <f t="shared" si="34"/>
        <v>2.80870035594298</v>
      </c>
      <c r="S85" s="123">
        <f t="shared" si="34"/>
        <v>4.865028025015353</v>
      </c>
      <c r="T85" s="123">
        <f t="shared" si="34"/>
        <v>3.6698533316677162</v>
      </c>
      <c r="U85" s="123">
        <f t="shared" si="34"/>
        <v>4.9305424376979445</v>
      </c>
      <c r="V85" s="123">
        <f t="shared" si="34"/>
        <v>2.5179556022908138</v>
      </c>
      <c r="W85" s="123">
        <f t="shared" si="34"/>
        <v>4.3531910268733283</v>
      </c>
      <c r="X85" s="123">
        <f t="shared" si="34"/>
        <v>5.3632060199967704</v>
      </c>
      <c r="Y85" s="123">
        <f t="shared" si="34"/>
        <v>3.7345938332083963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0.19548121689608505</v>
      </c>
      <c r="C86" s="99">
        <f>RES_hhdet_tesh!C86/RES_summary!C$19</f>
        <v>0.24737941354096132</v>
      </c>
      <c r="D86" s="99">
        <f>RES_hhdet_tesh!D86/RES_summary!D$19</f>
        <v>0.3114484749824053</v>
      </c>
      <c r="E86" s="99">
        <f>RES_hhdet_tesh!E86/RES_summary!E$19</f>
        <v>0.75223498801563793</v>
      </c>
      <c r="F86" s="99">
        <f>RES_hhdet_tesh!F86/RES_summary!F$19</f>
        <v>0.45050512797845221</v>
      </c>
      <c r="G86" s="99">
        <f>RES_hhdet_tesh!G86/RES_summary!G$19</f>
        <v>0.59414416553090121</v>
      </c>
      <c r="H86" s="99">
        <f>RES_hhdet_tesh!H86/RES_summary!H$19</f>
        <v>0.93452852426544963</v>
      </c>
      <c r="I86" s="99">
        <f>RES_hhdet_tesh!I86/RES_summary!I$19</f>
        <v>1.1719860465625032</v>
      </c>
      <c r="J86" s="99">
        <f>RES_hhdet_tesh!J86/RES_summary!J$19</f>
        <v>1.4237884572723527</v>
      </c>
      <c r="K86" s="99">
        <f>RES_hhdet_tesh!K86/RES_summary!K$19</f>
        <v>1.597357142441614</v>
      </c>
      <c r="L86" s="99">
        <f>RES_hhdet_tesh!L86/RES_summary!L$19</f>
        <v>1.9664936726673006</v>
      </c>
      <c r="M86" s="99">
        <f>RES_hhdet_tesh!M86/RES_summary!M$19</f>
        <v>2.1339815717847652</v>
      </c>
      <c r="N86" s="99">
        <f>RES_hhdet_tesh!N86/RES_summary!N$19</f>
        <v>3.7400204609131267</v>
      </c>
      <c r="O86" s="99">
        <f>RES_hhdet_tesh!O86/RES_summary!O$19</f>
        <v>3.7460090080996005</v>
      </c>
      <c r="P86" s="99">
        <f>RES_hhdet_tesh!P86/RES_summary!P$19</f>
        <v>1.4340933127552256</v>
      </c>
      <c r="Q86" s="99">
        <f>RES_hhdet_tesh!Q86/RES_summary!Q$19</f>
        <v>4.3891903158017422</v>
      </c>
      <c r="R86" s="99">
        <f>RES_hhdet_tesh!R86/RES_summary!R$19</f>
        <v>2.80870035594298</v>
      </c>
      <c r="S86" s="99">
        <f>RES_hhdet_tesh!S86/RES_summary!S$19</f>
        <v>4.865028025015353</v>
      </c>
      <c r="T86" s="99">
        <f>RES_hhdet_tesh!T86/RES_summary!T$19</f>
        <v>3.6698533316677162</v>
      </c>
      <c r="U86" s="99">
        <f>RES_hhdet_tesh!U86/RES_summary!U$19</f>
        <v>4.9305424376979445</v>
      </c>
      <c r="V86" s="99">
        <f>RES_hhdet_tesh!V86/RES_summary!V$19</f>
        <v>2.5179556022908138</v>
      </c>
      <c r="W86" s="99">
        <f>RES_hhdet_tesh!W86/RES_summary!W$19</f>
        <v>4.3531910268733283</v>
      </c>
      <c r="X86" s="99">
        <f>RES_hhdet_tesh!X86/RES_summary!X$19</f>
        <v>5.3632060199967704</v>
      </c>
      <c r="Y86" s="99">
        <f>RES_hhdet_tesh!Y86/RES_summary!Y$19</f>
        <v>3.7345938332083963</v>
      </c>
      <c r="DA86" s="63" t="s">
        <v>2995</v>
      </c>
    </row>
    <row r="87" spans="1:105" ht="12" customHeight="1" x14ac:dyDescent="0.25">
      <c r="A87" s="121" t="s">
        <v>55</v>
      </c>
      <c r="B87" s="123">
        <v>21.609918634178573</v>
      </c>
      <c r="C87" s="123">
        <v>21.946729314028342</v>
      </c>
      <c r="D87" s="123">
        <v>21.030453552048918</v>
      </c>
      <c r="E87" s="123">
        <v>22.4131869324893</v>
      </c>
      <c r="F87" s="123">
        <v>22.844292383947931</v>
      </c>
      <c r="G87" s="123">
        <v>22.246382887267448</v>
      </c>
      <c r="H87" s="123">
        <v>22.684622119093092</v>
      </c>
      <c r="I87" s="123">
        <v>22.407431156055683</v>
      </c>
      <c r="J87" s="123">
        <v>22.653112601240124</v>
      </c>
      <c r="K87" s="123">
        <v>22.64655205864868</v>
      </c>
      <c r="L87" s="123">
        <v>21.752101663245821</v>
      </c>
      <c r="M87" s="123">
        <v>22.295293603180095</v>
      </c>
      <c r="N87" s="123">
        <v>21.589623845611428</v>
      </c>
      <c r="O87" s="123">
        <v>21.638160972553663</v>
      </c>
      <c r="P87" s="123">
        <v>20.823308934080835</v>
      </c>
      <c r="Q87" s="123">
        <v>21.230318797753927</v>
      </c>
      <c r="R87" s="123">
        <v>20.969059513678417</v>
      </c>
      <c r="S87" s="123">
        <v>20.896966086962408</v>
      </c>
      <c r="T87" s="123">
        <v>20.466487099974088</v>
      </c>
      <c r="U87" s="123">
        <v>19.714302465546396</v>
      </c>
      <c r="V87" s="123">
        <v>18.735157284048029</v>
      </c>
      <c r="W87" s="123">
        <v>19.329781361489758</v>
      </c>
      <c r="X87" s="123">
        <v>17.995909656258956</v>
      </c>
      <c r="Y87" s="123">
        <v>17.791848444465035</v>
      </c>
      <c r="DA87" s="130" t="s">
        <v>2996</v>
      </c>
    </row>
    <row r="88" spans="1:105" ht="12" customHeight="1" x14ac:dyDescent="0.25">
      <c r="A88" s="97" t="s">
        <v>132</v>
      </c>
      <c r="B88" s="99">
        <v>22.444921935553388</v>
      </c>
      <c r="C88" s="99">
        <v>23.794928179844973</v>
      </c>
      <c r="D88" s="99">
        <v>20.953970874862872</v>
      </c>
      <c r="E88" s="99">
        <v>22.044740466582237</v>
      </c>
      <c r="F88" s="99">
        <v>22.357777362779203</v>
      </c>
      <c r="G88" s="99">
        <v>22.368268746917117</v>
      </c>
      <c r="H88" s="99">
        <v>22.475025175570934</v>
      </c>
      <c r="I88" s="99">
        <v>22.967142215772185</v>
      </c>
      <c r="J88" s="99">
        <v>22.375877839654049</v>
      </c>
      <c r="K88" s="99">
        <v>22.605338554749505</v>
      </c>
      <c r="L88" s="99">
        <v>21.778481108773736</v>
      </c>
      <c r="M88" s="99">
        <v>22.245812382244914</v>
      </c>
      <c r="N88" s="99">
        <v>21.738030165320289</v>
      </c>
      <c r="O88" s="99">
        <v>22.04228640301827</v>
      </c>
      <c r="P88" s="99">
        <v>20.737549976375803</v>
      </c>
      <c r="Q88" s="99">
        <v>21.218915344666616</v>
      </c>
      <c r="R88" s="99">
        <v>21.122863677583947</v>
      </c>
      <c r="S88" s="99">
        <v>20.94433181747398</v>
      </c>
      <c r="T88" s="99">
        <v>20.452345761729731</v>
      </c>
      <c r="U88" s="99">
        <v>19.800001258078971</v>
      </c>
      <c r="V88" s="99">
        <v>18.329639379159797</v>
      </c>
      <c r="W88" s="99">
        <v>19.869657125694204</v>
      </c>
      <c r="X88" s="99">
        <v>17.85975395689465</v>
      </c>
      <c r="Y88" s="99">
        <v>17.56437943213956</v>
      </c>
      <c r="DA88" s="63" t="s">
        <v>2997</v>
      </c>
    </row>
    <row r="89" spans="1:105" ht="12" customHeight="1" x14ac:dyDescent="0.25">
      <c r="A89" s="97" t="s">
        <v>131</v>
      </c>
      <c r="B89" s="99">
        <v>22.444921935553385</v>
      </c>
      <c r="C89" s="99">
        <v>23.795598294322925</v>
      </c>
      <c r="D89" s="99">
        <v>20.954382309422279</v>
      </c>
      <c r="E89" s="99">
        <v>22.045684584266276</v>
      </c>
      <c r="F89" s="99">
        <v>22.359244247139092</v>
      </c>
      <c r="G89" s="99">
        <v>22.367288692595203</v>
      </c>
      <c r="H89" s="99">
        <v>22.476156144059882</v>
      </c>
      <c r="I89" s="99">
        <v>22.963742172367589</v>
      </c>
      <c r="J89" s="99">
        <v>22.375566243344</v>
      </c>
      <c r="K89" s="99">
        <v>22.59846325360008</v>
      </c>
      <c r="L89" s="99">
        <v>21.772015466199466</v>
      </c>
      <c r="M89" s="99">
        <v>22.239702723966076</v>
      </c>
      <c r="N89" s="99">
        <v>21.732128627928329</v>
      </c>
      <c r="O89" s="99">
        <v>22.038187851673115</v>
      </c>
      <c r="P89" s="99">
        <v>20.735903266312892</v>
      </c>
      <c r="Q89" s="99">
        <v>21.21926393673537</v>
      </c>
      <c r="R89" s="99">
        <v>21.123940388195479</v>
      </c>
      <c r="S89" s="99">
        <v>20.946735908585158</v>
      </c>
      <c r="T89" s="99">
        <v>20.456889922118968</v>
      </c>
      <c r="U89" s="99">
        <v>19.806120337112716</v>
      </c>
      <c r="V89" s="99">
        <v>18.34471831089483</v>
      </c>
      <c r="W89" s="99">
        <v>19.882286242559871</v>
      </c>
      <c r="X89" s="99">
        <v>17.897828471595659</v>
      </c>
      <c r="Y89" s="99">
        <v>17.630359443871978</v>
      </c>
      <c r="DA89" s="63" t="s">
        <v>2998</v>
      </c>
    </row>
    <row r="90" spans="1:105" ht="12" customHeight="1" x14ac:dyDescent="0.25">
      <c r="A90" s="100" t="s">
        <v>199</v>
      </c>
      <c r="B90" s="102">
        <v>7.5832256259936797</v>
      </c>
      <c r="C90" s="102">
        <v>7.8658744154679914</v>
      </c>
      <c r="D90" s="102">
        <v>7.777875595387223</v>
      </c>
      <c r="E90" s="102">
        <v>10.131332680299934</v>
      </c>
      <c r="F90" s="102">
        <v>10.80302576993304</v>
      </c>
      <c r="G90" s="102">
        <v>9.4486118662999736</v>
      </c>
      <c r="H90" s="102">
        <v>9.7315056985701514</v>
      </c>
      <c r="I90" s="102">
        <v>8.2033206470871587</v>
      </c>
      <c r="J90" s="102">
        <v>8.0891670965948457</v>
      </c>
      <c r="K90" s="102">
        <v>7.8982208184316347</v>
      </c>
      <c r="L90" s="102">
        <v>7.3414495058729718</v>
      </c>
      <c r="M90" s="102">
        <v>7.7412794981132311</v>
      </c>
      <c r="N90" s="102">
        <v>7.3873327695911666</v>
      </c>
      <c r="O90" s="102">
        <v>7.5016674378363604</v>
      </c>
      <c r="P90" s="102">
        <v>7.463646984808304</v>
      </c>
      <c r="Q90" s="102">
        <v>7.5491158461316896</v>
      </c>
      <c r="R90" s="102">
        <v>7.4596668606637566</v>
      </c>
      <c r="S90" s="102">
        <v>7.4434954324957783</v>
      </c>
      <c r="T90" s="102">
        <v>7.3824269303528869</v>
      </c>
      <c r="U90" s="102">
        <v>6.7099945930612241</v>
      </c>
      <c r="V90" s="102">
        <v>7.1778536561214823</v>
      </c>
      <c r="W90" s="102">
        <v>9.0949641644932129</v>
      </c>
      <c r="X90" s="102">
        <v>9.235001163722643</v>
      </c>
      <c r="Y90" s="102">
        <v>10.464782532952649</v>
      </c>
      <c r="DA90" s="131" t="s">
        <v>2999</v>
      </c>
    </row>
    <row r="91" spans="1:105" ht="12" customHeight="1" x14ac:dyDescent="0.25">
      <c r="A91" s="103" t="s">
        <v>52</v>
      </c>
      <c r="B91" s="105">
        <v>14.861696309559704</v>
      </c>
      <c r="C91" s="105">
        <v>15.929723878854929</v>
      </c>
      <c r="D91" s="105">
        <v>13.176506714035053</v>
      </c>
      <c r="E91" s="105">
        <v>11.91435190396634</v>
      </c>
      <c r="F91" s="105">
        <v>11.55621847720605</v>
      </c>
      <c r="G91" s="105">
        <v>12.918676826295227</v>
      </c>
      <c r="H91" s="105">
        <v>12.744650445489729</v>
      </c>
      <c r="I91" s="105">
        <v>14.760421525280426</v>
      </c>
      <c r="J91" s="105">
        <v>14.286399146749151</v>
      </c>
      <c r="K91" s="105">
        <v>14.700242435168445</v>
      </c>
      <c r="L91" s="105">
        <v>14.430565960326494</v>
      </c>
      <c r="M91" s="105">
        <v>14.498423225852845</v>
      </c>
      <c r="N91" s="105">
        <v>14.344795858337163</v>
      </c>
      <c r="O91" s="105">
        <v>14.536520413836756</v>
      </c>
      <c r="P91" s="105">
        <v>13.272256281504587</v>
      </c>
      <c r="Q91" s="105">
        <v>13.670148090603679</v>
      </c>
      <c r="R91" s="105">
        <v>13.664273527531719</v>
      </c>
      <c r="S91" s="105">
        <v>13.503240476089374</v>
      </c>
      <c r="T91" s="105">
        <v>13.07446299176608</v>
      </c>
      <c r="U91" s="105">
        <v>13.096125744051493</v>
      </c>
      <c r="V91" s="105">
        <v>11.166864654773347</v>
      </c>
      <c r="W91" s="105">
        <v>10.787322078066657</v>
      </c>
      <c r="X91" s="105">
        <v>8.6628273078730214</v>
      </c>
      <c r="Y91" s="105">
        <v>7.1655769109193317</v>
      </c>
      <c r="DA91" s="132" t="s">
        <v>3000</v>
      </c>
    </row>
    <row r="92" spans="1:105" ht="12" customHeight="1" x14ac:dyDescent="0.25">
      <c r="A92" s="106" t="s">
        <v>124</v>
      </c>
      <c r="B92" s="102">
        <v>21.039756129044793</v>
      </c>
      <c r="C92" s="102">
        <v>18.740573918774079</v>
      </c>
      <c r="D92" s="102">
        <v>23.976793034335319</v>
      </c>
      <c r="E92" s="102">
        <v>22.330052574259344</v>
      </c>
      <c r="F92" s="102">
        <v>21.879662382208913</v>
      </c>
      <c r="G92" s="102">
        <v>23.904196924664195</v>
      </c>
      <c r="H92" s="102">
        <v>20.801572601365585</v>
      </c>
      <c r="I92" s="102">
        <v>21.471240193915509</v>
      </c>
      <c r="J92" s="102">
        <v>23.717567044085801</v>
      </c>
      <c r="K92" s="102">
        <v>21.743975928081774</v>
      </c>
      <c r="L92" s="102">
        <v>20.93826405135318</v>
      </c>
      <c r="M92" s="102">
        <v>25.632668345282656</v>
      </c>
      <c r="N92" s="102">
        <v>22.906616209082326</v>
      </c>
      <c r="O92" s="102">
        <v>18.926451061690006</v>
      </c>
      <c r="P92" s="102">
        <v>14.835602913419383</v>
      </c>
      <c r="Q92" s="102">
        <v>23.731180291064828</v>
      </c>
      <c r="R92" s="102">
        <v>20.763686742407675</v>
      </c>
      <c r="S92" s="102">
        <v>22.556091640788026</v>
      </c>
      <c r="T92" s="102">
        <v>21.348848662788182</v>
      </c>
      <c r="U92" s="102">
        <v>22.344196632067391</v>
      </c>
      <c r="V92" s="102">
        <v>15.191233228742815</v>
      </c>
      <c r="W92" s="102">
        <v>17.687451961414951</v>
      </c>
      <c r="X92" s="102">
        <v>18.964318969241663</v>
      </c>
      <c r="Y92" s="102">
        <v>18.270181559529863</v>
      </c>
      <c r="DA92" s="131" t="s">
        <v>3001</v>
      </c>
    </row>
    <row r="93" spans="1:105" ht="12" customHeight="1" x14ac:dyDescent="0.25">
      <c r="A93" s="107" t="s">
        <v>123</v>
      </c>
      <c r="B93" s="105">
        <v>21.03975612904479</v>
      </c>
      <c r="C93" s="105">
        <v>18.740603711444489</v>
      </c>
      <c r="D93" s="105">
        <v>23.974849164772458</v>
      </c>
      <c r="E93" s="105">
        <v>22.329096949834813</v>
      </c>
      <c r="F93" s="105">
        <v>21.881834572590506</v>
      </c>
      <c r="G93" s="105">
        <v>23.902150183895856</v>
      </c>
      <c r="H93" s="105">
        <v>20.81108913757846</v>
      </c>
      <c r="I93" s="105">
        <v>21.473478515704496</v>
      </c>
      <c r="J93" s="105">
        <v>23.715259839567569</v>
      </c>
      <c r="K93" s="105">
        <v>21.744347456779991</v>
      </c>
      <c r="L93" s="105">
        <v>20.933548502083397</v>
      </c>
      <c r="M93" s="105">
        <v>25.623080265885356</v>
      </c>
      <c r="N93" s="105">
        <v>22.904298748138615</v>
      </c>
      <c r="O93" s="105">
        <v>18.926395109498884</v>
      </c>
      <c r="P93" s="105">
        <v>14.841507336177857</v>
      </c>
      <c r="Q93" s="105">
        <v>23.737961755842825</v>
      </c>
      <c r="R93" s="105">
        <v>20.768669713320897</v>
      </c>
      <c r="S93" s="105">
        <v>22.56479237118144</v>
      </c>
      <c r="T93" s="105">
        <v>21.359567875685123</v>
      </c>
      <c r="U93" s="105">
        <v>22.352322087219878</v>
      </c>
      <c r="V93" s="105">
        <v>15.197625338308486</v>
      </c>
      <c r="W93" s="105">
        <v>17.721909221381985</v>
      </c>
      <c r="X93" s="105">
        <v>19.026019727671191</v>
      </c>
      <c r="Y93" s="105">
        <v>18.278295489402016</v>
      </c>
      <c r="DA93" s="132" t="s">
        <v>3002</v>
      </c>
    </row>
    <row r="94" spans="1:105" ht="12" customHeight="1" x14ac:dyDescent="0.25">
      <c r="A94" s="108" t="s">
        <v>50</v>
      </c>
      <c r="B94" s="99">
        <v>7.0995335403238276</v>
      </c>
      <c r="C94" s="99">
        <v>6.162190346861661</v>
      </c>
      <c r="D94" s="99">
        <v>8.9045609214135553</v>
      </c>
      <c r="E94" s="99">
        <v>10.265241531506968</v>
      </c>
      <c r="F94" s="99">
        <v>10.574008422459899</v>
      </c>
      <c r="G94" s="99">
        <v>10.100032855090987</v>
      </c>
      <c r="H94" s="99">
        <v>9.0068664782735084</v>
      </c>
      <c r="I94" s="99">
        <v>7.6567149368072691</v>
      </c>
      <c r="J94" s="99">
        <v>8.5743978788015163</v>
      </c>
      <c r="K94" s="99">
        <v>7.5740832141073025</v>
      </c>
      <c r="L94" s="99">
        <v>7.0421587465072149</v>
      </c>
      <c r="M94" s="99">
        <v>8.9374404876513651</v>
      </c>
      <c r="N94" s="99">
        <v>7.7935560439964275</v>
      </c>
      <c r="O94" s="99">
        <v>6.426780797025037</v>
      </c>
      <c r="P94" s="99">
        <v>5.3297834392493328</v>
      </c>
      <c r="Q94" s="99">
        <v>8.4367509301589294</v>
      </c>
      <c r="R94" s="99">
        <v>7.2963019104052176</v>
      </c>
      <c r="S94" s="99">
        <v>7.984746399790958</v>
      </c>
      <c r="T94" s="99">
        <v>7.6736715291994031</v>
      </c>
      <c r="U94" s="99">
        <v>7.5778595095807981</v>
      </c>
      <c r="V94" s="99">
        <v>5.9555803450534626</v>
      </c>
      <c r="W94" s="99">
        <v>8.0900475150720172</v>
      </c>
      <c r="X94" s="99">
        <v>9.8021770454153945</v>
      </c>
      <c r="Y94" s="99">
        <v>10.830418142037868</v>
      </c>
      <c r="DA94" s="63" t="s">
        <v>3003</v>
      </c>
    </row>
    <row r="95" spans="1:105" ht="12" customHeight="1" x14ac:dyDescent="0.25">
      <c r="A95" s="108" t="s">
        <v>52</v>
      </c>
      <c r="B95" s="99">
        <v>13.94022258872096</v>
      </c>
      <c r="C95" s="99">
        <v>12.578413364582827</v>
      </c>
      <c r="D95" s="99">
        <v>15.070288243358904</v>
      </c>
      <c r="E95" s="99">
        <v>12.063855418327842</v>
      </c>
      <c r="F95" s="99">
        <v>11.307826150130607</v>
      </c>
      <c r="G95" s="99">
        <v>13.802117328804867</v>
      </c>
      <c r="H95" s="99">
        <v>11.80422265930495</v>
      </c>
      <c r="I95" s="99">
        <v>13.816763578897222</v>
      </c>
      <c r="J95" s="99">
        <v>15.140861960766051</v>
      </c>
      <c r="K95" s="99">
        <v>14.170264242672692</v>
      </c>
      <c r="L95" s="99">
        <v>13.891389755576185</v>
      </c>
      <c r="M95" s="99">
        <v>16.685639778233995</v>
      </c>
      <c r="N95" s="99">
        <v>15.110742704142185</v>
      </c>
      <c r="O95" s="99">
        <v>12.499614312473843</v>
      </c>
      <c r="P95" s="99">
        <v>9.511723896928526</v>
      </c>
      <c r="Q95" s="99">
        <v>15.301210825683899</v>
      </c>
      <c r="R95" s="99">
        <v>13.472367802915679</v>
      </c>
      <c r="S95" s="99">
        <v>14.580045971390481</v>
      </c>
      <c r="T95" s="99">
        <v>13.685896346485722</v>
      </c>
      <c r="U95" s="99">
        <v>14.774462577639083</v>
      </c>
      <c r="V95" s="99">
        <v>9.242044993255023</v>
      </c>
      <c r="W95" s="99">
        <v>9.6318617063099694</v>
      </c>
      <c r="X95" s="99">
        <v>9.2238426822557944</v>
      </c>
      <c r="Y95" s="99">
        <v>7.4478773473641411</v>
      </c>
      <c r="DA95" s="63" t="s">
        <v>3004</v>
      </c>
    </row>
    <row r="96" spans="1:105" ht="12" customHeight="1" x14ac:dyDescent="0.25">
      <c r="A96" s="106" t="s">
        <v>122</v>
      </c>
      <c r="B96" s="102">
        <v>20.398963235701036</v>
      </c>
      <c r="C96" s="102">
        <v>19.584824561709979</v>
      </c>
      <c r="D96" s="102">
        <v>20.716462615935676</v>
      </c>
      <c r="E96" s="102">
        <v>23.047462264977923</v>
      </c>
      <c r="F96" s="102">
        <v>23.798273651030001</v>
      </c>
      <c r="G96" s="102">
        <v>21.848817908583293</v>
      </c>
      <c r="H96" s="102">
        <v>23.196074732944258</v>
      </c>
      <c r="I96" s="102">
        <v>21.57379502122491</v>
      </c>
      <c r="J96" s="102">
        <v>23.028628331144727</v>
      </c>
      <c r="K96" s="102">
        <v>22.782940253610764</v>
      </c>
      <c r="L96" s="102">
        <v>21.770697954724515</v>
      </c>
      <c r="M96" s="102">
        <v>22.146108795656655</v>
      </c>
      <c r="N96" s="102">
        <v>21.278164569869716</v>
      </c>
      <c r="O96" s="102">
        <v>21.158792225439949</v>
      </c>
      <c r="P96" s="102">
        <v>21.272216259954703</v>
      </c>
      <c r="Q96" s="102">
        <v>21.115653174809651</v>
      </c>
      <c r="R96" s="102">
        <v>20.743626378585169</v>
      </c>
      <c r="S96" s="102">
        <v>20.728020225938181</v>
      </c>
      <c r="T96" s="102">
        <v>20.437077152667833</v>
      </c>
      <c r="U96" s="102">
        <v>19.451756081892874</v>
      </c>
      <c r="V96" s="102">
        <v>19.454405283144794</v>
      </c>
      <c r="W96" s="102">
        <v>18.681653605481014</v>
      </c>
      <c r="X96" s="102">
        <v>18.109686856998028</v>
      </c>
      <c r="Y96" s="102">
        <v>18.054908179664093</v>
      </c>
      <c r="DA96" s="131" t="s">
        <v>3005</v>
      </c>
    </row>
    <row r="97" spans="1:105" ht="12" customHeight="1" x14ac:dyDescent="0.25">
      <c r="A97" s="107" t="s">
        <v>121</v>
      </c>
      <c r="B97" s="105">
        <v>20.398963235701043</v>
      </c>
      <c r="C97" s="105">
        <v>19.586305561326142</v>
      </c>
      <c r="D97" s="105">
        <v>20.718220786696779</v>
      </c>
      <c r="E97" s="105">
        <v>23.048780650287526</v>
      </c>
      <c r="F97" s="105">
        <v>23.799341334559006</v>
      </c>
      <c r="G97" s="105">
        <v>21.849868688915578</v>
      </c>
      <c r="H97" s="105">
        <v>23.199388372494628</v>
      </c>
      <c r="I97" s="105">
        <v>21.575071891511392</v>
      </c>
      <c r="J97" s="105">
        <v>23.029702306112664</v>
      </c>
      <c r="K97" s="105">
        <v>22.778793908620781</v>
      </c>
      <c r="L97" s="105">
        <v>21.767068286291114</v>
      </c>
      <c r="M97" s="105">
        <v>22.142427140979674</v>
      </c>
      <c r="N97" s="105">
        <v>21.275719211931907</v>
      </c>
      <c r="O97" s="105">
        <v>21.156015692221697</v>
      </c>
      <c r="P97" s="105">
        <v>21.270023662234713</v>
      </c>
      <c r="Q97" s="105">
        <v>21.112762558193417</v>
      </c>
      <c r="R97" s="105">
        <v>20.741104835964688</v>
      </c>
      <c r="S97" s="105">
        <v>20.730361924254758</v>
      </c>
      <c r="T97" s="105">
        <v>20.439880616043133</v>
      </c>
      <c r="U97" s="105">
        <v>19.455107434325569</v>
      </c>
      <c r="V97" s="105">
        <v>19.457455462926838</v>
      </c>
      <c r="W97" s="105">
        <v>18.68538341250548</v>
      </c>
      <c r="X97" s="105">
        <v>18.126126430643502</v>
      </c>
      <c r="Y97" s="105">
        <v>18.077463350444475</v>
      </c>
      <c r="DA97" s="132" t="s">
        <v>3006</v>
      </c>
    </row>
    <row r="98" spans="1:105" ht="12" customHeight="1" x14ac:dyDescent="0.25">
      <c r="A98" s="108" t="s">
        <v>53</v>
      </c>
      <c r="B98" s="99">
        <v>6.8739323441810489</v>
      </c>
      <c r="C98" s="99">
        <v>6.4392867071798072</v>
      </c>
      <c r="D98" s="99">
        <v>7.6670016641792307</v>
      </c>
      <c r="E98" s="99">
        <v>10.590704082424624</v>
      </c>
      <c r="F98" s="99">
        <v>11.503766756504884</v>
      </c>
      <c r="G98" s="99">
        <v>9.2249644411693392</v>
      </c>
      <c r="H98" s="99">
        <v>10.045595510205825</v>
      </c>
      <c r="I98" s="99">
        <v>7.6932305882395911</v>
      </c>
      <c r="J98" s="99">
        <v>8.3365745587995761</v>
      </c>
      <c r="K98" s="99">
        <v>7.9649692814928006</v>
      </c>
      <c r="L98" s="99">
        <v>7.3329132566216231</v>
      </c>
      <c r="M98" s="99">
        <v>7.7076350941473004</v>
      </c>
      <c r="N98" s="99">
        <v>7.2233165044267746</v>
      </c>
      <c r="O98" s="99">
        <v>7.1869028232365277</v>
      </c>
      <c r="P98" s="99">
        <v>7.6598518088664251</v>
      </c>
      <c r="Q98" s="99">
        <v>7.5086291457298451</v>
      </c>
      <c r="R98" s="99">
        <v>7.31814711543913</v>
      </c>
      <c r="S98" s="99">
        <v>7.3670211881942178</v>
      </c>
      <c r="T98" s="99">
        <v>7.3799207545018435</v>
      </c>
      <c r="U98" s="99">
        <v>6.5861462976264979</v>
      </c>
      <c r="V98" s="99">
        <v>7.6051639695135611</v>
      </c>
      <c r="W98" s="99">
        <v>8.5387895371967257</v>
      </c>
      <c r="X98" s="99">
        <v>9.3502180146590526</v>
      </c>
      <c r="Y98" s="99">
        <v>10.729217960986098</v>
      </c>
      <c r="DA98" s="63" t="s">
        <v>3007</v>
      </c>
    </row>
    <row r="99" spans="1:105" ht="12" customHeight="1" x14ac:dyDescent="0.25">
      <c r="A99" s="108" t="s">
        <v>52</v>
      </c>
      <c r="B99" s="99">
        <v>13.525030891519995</v>
      </c>
      <c r="C99" s="99">
        <v>13.147018854146332</v>
      </c>
      <c r="D99" s="99">
        <v>13.051219122517555</v>
      </c>
      <c r="E99" s="99">
        <v>12.458076567862905</v>
      </c>
      <c r="F99" s="99">
        <v>12.295574578054119</v>
      </c>
      <c r="G99" s="99">
        <v>12.624904247746237</v>
      </c>
      <c r="H99" s="99">
        <v>13.153792862288803</v>
      </c>
      <c r="I99" s="99">
        <v>13.881841303271807</v>
      </c>
      <c r="J99" s="99">
        <v>14.69312774731309</v>
      </c>
      <c r="K99" s="99">
        <v>14.813824627127978</v>
      </c>
      <c r="L99" s="99">
        <v>14.43415502966949</v>
      </c>
      <c r="M99" s="99">
        <v>14.434792046832378</v>
      </c>
      <c r="N99" s="99">
        <v>14.052402707505129</v>
      </c>
      <c r="O99" s="99">
        <v>13.969112868985171</v>
      </c>
      <c r="P99" s="99">
        <v>13.610171853368294</v>
      </c>
      <c r="Q99" s="99">
        <v>13.604133412463574</v>
      </c>
      <c r="R99" s="99">
        <v>13.422957720525556</v>
      </c>
      <c r="S99" s="99">
        <v>13.363340736060538</v>
      </c>
      <c r="T99" s="99">
        <v>13.059959861541291</v>
      </c>
      <c r="U99" s="99">
        <v>12.868961136699072</v>
      </c>
      <c r="V99" s="99">
        <v>11.852291493413277</v>
      </c>
      <c r="W99" s="99">
        <v>10.146593875308755</v>
      </c>
      <c r="X99" s="99">
        <v>8.7759084159844498</v>
      </c>
      <c r="Y99" s="99">
        <v>7.3482453894583717</v>
      </c>
      <c r="DA99" s="63" t="s">
        <v>3008</v>
      </c>
    </row>
    <row r="100" spans="1:105" ht="12" customHeight="1" x14ac:dyDescent="0.25">
      <c r="A100" s="121" t="s">
        <v>54</v>
      </c>
      <c r="B100" s="123">
        <v>7.3930976762945955</v>
      </c>
      <c r="C100" s="123">
        <v>8.4015192395055749</v>
      </c>
      <c r="D100" s="123">
        <v>7.8878193207029694</v>
      </c>
      <c r="E100" s="123">
        <v>9.1152408950405928</v>
      </c>
      <c r="F100" s="123">
        <v>8.2834268785129339</v>
      </c>
      <c r="G100" s="123">
        <v>8.4161180484181362</v>
      </c>
      <c r="H100" s="123">
        <v>7.6433358789065586</v>
      </c>
      <c r="I100" s="123">
        <v>7.5696908932098355</v>
      </c>
      <c r="J100" s="123">
        <v>7.5984235754517675</v>
      </c>
      <c r="K100" s="123">
        <v>5.96748244950762</v>
      </c>
      <c r="L100" s="123">
        <v>5.4304855645758687</v>
      </c>
      <c r="M100" s="123">
        <v>5.4384054318195227</v>
      </c>
      <c r="N100" s="123">
        <v>5.2932768590717894</v>
      </c>
      <c r="O100" s="123">
        <v>5.2996312916508543</v>
      </c>
      <c r="P100" s="123">
        <v>5.4312415255734559</v>
      </c>
      <c r="Q100" s="123">
        <v>5.4144371032874963</v>
      </c>
      <c r="R100" s="123">
        <v>5.3156112822834354</v>
      </c>
      <c r="S100" s="123">
        <v>5.2434056116034151</v>
      </c>
      <c r="T100" s="123">
        <v>5.1130599157498722</v>
      </c>
      <c r="U100" s="123">
        <v>4.8953927788432976</v>
      </c>
      <c r="V100" s="123">
        <v>6.4857998041273275</v>
      </c>
      <c r="W100" s="123">
        <v>6.5662461408507928</v>
      </c>
      <c r="X100" s="123">
        <v>5.0572415453927668</v>
      </c>
      <c r="Y100" s="123">
        <v>4.742787482326956</v>
      </c>
      <c r="DA100" s="130" t="s">
        <v>3009</v>
      </c>
    </row>
    <row r="101" spans="1:105" ht="12" customHeight="1" x14ac:dyDescent="0.25">
      <c r="A101" s="97" t="s">
        <v>202</v>
      </c>
      <c r="B101" s="99">
        <v>8.1091119973383066</v>
      </c>
      <c r="C101" s="99">
        <v>10.059680504800552</v>
      </c>
      <c r="D101" s="99">
        <v>7.8795824236380634</v>
      </c>
      <c r="E101" s="99">
        <v>8.8060042001991867</v>
      </c>
      <c r="F101" s="99">
        <v>7.8907401953778704</v>
      </c>
      <c r="G101" s="99">
        <v>8.6027595524597213</v>
      </c>
      <c r="H101" s="99">
        <v>7.4026102661714734</v>
      </c>
      <c r="I101" s="99">
        <v>7.9886606648956109</v>
      </c>
      <c r="J101" s="99">
        <v>7.5225146795743036</v>
      </c>
      <c r="K101" s="99">
        <v>5.9936371942349771</v>
      </c>
      <c r="L101" s="99">
        <v>5.55066921203486</v>
      </c>
      <c r="M101" s="99">
        <v>5.4075508369617236</v>
      </c>
      <c r="N101" s="99">
        <v>5.3250867204576027</v>
      </c>
      <c r="O101" s="99">
        <v>5.3163089252525344</v>
      </c>
      <c r="P101" s="99">
        <v>5.4335717508408301</v>
      </c>
      <c r="Q101" s="99">
        <v>5.4116745465736287</v>
      </c>
      <c r="R101" s="99">
        <v>5.3291207281471218</v>
      </c>
      <c r="S101" s="99">
        <v>5.2292334750780078</v>
      </c>
      <c r="T101" s="99">
        <v>5.0743094037812666</v>
      </c>
      <c r="U101" s="99">
        <v>4.8941531912158585</v>
      </c>
      <c r="V101" s="99">
        <v>6.5074094873795856</v>
      </c>
      <c r="W101" s="99">
        <v>6.7239440326830548</v>
      </c>
      <c r="X101" s="99">
        <v>5.0272278143703364</v>
      </c>
      <c r="Y101" s="99">
        <v>4.6485414871434356</v>
      </c>
      <c r="DA101" s="63" t="s">
        <v>3010</v>
      </c>
    </row>
    <row r="102" spans="1:105" ht="12" customHeight="1" x14ac:dyDescent="0.25">
      <c r="A102" s="97" t="s">
        <v>50</v>
      </c>
      <c r="B102" s="99">
        <v>7.771907662747882</v>
      </c>
      <c r="C102" s="99">
        <v>8.0716484664024009</v>
      </c>
      <c r="D102" s="99">
        <v>10.214318007754747</v>
      </c>
      <c r="E102" s="99">
        <v>7.9381811166254215</v>
      </c>
      <c r="F102" s="99">
        <v>7.6820538083815357</v>
      </c>
      <c r="G102" s="99">
        <v>8.9642879545817546</v>
      </c>
      <c r="H102" s="99">
        <v>7.7211100830319239</v>
      </c>
      <c r="I102" s="99">
        <v>7.3098599870758534</v>
      </c>
      <c r="J102" s="99">
        <v>6.5880316607476352</v>
      </c>
      <c r="K102" s="99">
        <v>6.4085201699806396</v>
      </c>
      <c r="L102" s="99">
        <v>5.6932643429611423</v>
      </c>
      <c r="M102" s="99">
        <v>5.4249451147613206</v>
      </c>
      <c r="N102" s="99">
        <v>5.3390941846152993</v>
      </c>
      <c r="O102" s="99">
        <v>5.3183602495334998</v>
      </c>
      <c r="P102" s="99">
        <v>5.4567715040306801</v>
      </c>
      <c r="Q102" s="99">
        <v>5.4016526602633661</v>
      </c>
      <c r="R102" s="99">
        <v>5.327136570130949</v>
      </c>
      <c r="S102" s="99">
        <v>5.2272999034677019</v>
      </c>
      <c r="T102" s="99">
        <v>5.0577422793440947</v>
      </c>
      <c r="U102" s="99">
        <v>4.8724254554928326</v>
      </c>
      <c r="V102" s="99">
        <v>6.6286257030173257</v>
      </c>
      <c r="W102" s="99">
        <v>6.5701752155638671</v>
      </c>
      <c r="X102" s="99">
        <v>5.1026389938512828</v>
      </c>
      <c r="Y102" s="99">
        <v>4.6231646833323223</v>
      </c>
      <c r="DA102" s="63" t="s">
        <v>3011</v>
      </c>
    </row>
    <row r="103" spans="1:105" ht="12" customHeight="1" x14ac:dyDescent="0.25">
      <c r="A103" s="109" t="s">
        <v>120</v>
      </c>
      <c r="B103" s="110">
        <v>6.7579373479492038</v>
      </c>
      <c r="C103" s="110">
        <v>7.8287961754581845</v>
      </c>
      <c r="D103" s="110">
        <v>6.3146835322197585</v>
      </c>
      <c r="E103" s="110">
        <v>10.020386626324916</v>
      </c>
      <c r="F103" s="110">
        <v>8.8317595997571576</v>
      </c>
      <c r="G103" s="110">
        <v>7.9989226443087835</v>
      </c>
      <c r="H103" s="110">
        <v>7.7169105651016396</v>
      </c>
      <c r="I103" s="110">
        <v>7.511283180053705</v>
      </c>
      <c r="J103" s="110">
        <v>8.2337627506925823</v>
      </c>
      <c r="K103" s="110">
        <v>5.6538731233264894</v>
      </c>
      <c r="L103" s="110">
        <v>5.1857064074333818</v>
      </c>
      <c r="M103" s="110">
        <v>5.4624307082143524</v>
      </c>
      <c r="N103" s="110">
        <v>5.2496873755274018</v>
      </c>
      <c r="O103" s="110">
        <v>5.2816643629001243</v>
      </c>
      <c r="P103" s="110">
        <v>5.4153113552907035</v>
      </c>
      <c r="Q103" s="110">
        <v>5.4224013751903319</v>
      </c>
      <c r="R103" s="110">
        <v>5.3052723310790677</v>
      </c>
      <c r="S103" s="110">
        <v>5.2559613680475108</v>
      </c>
      <c r="T103" s="110">
        <v>5.1517738914185056</v>
      </c>
      <c r="U103" s="110">
        <v>4.9062348079035925</v>
      </c>
      <c r="V103" s="110">
        <v>6.4165598810290172</v>
      </c>
      <c r="W103" s="110">
        <v>6.5184355585273988</v>
      </c>
      <c r="X103" s="110">
        <v>5.0483800561488819</v>
      </c>
      <c r="Y103" s="110">
        <v>4.8094994832551761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126.56925615796966</v>
      </c>
      <c r="C124" s="118">
        <f t="shared" si="42"/>
        <v>137.81416174650289</v>
      </c>
      <c r="D124" s="118">
        <f t="shared" si="42"/>
        <v>132.04220792947126</v>
      </c>
      <c r="E124" s="118">
        <f t="shared" si="42"/>
        <v>139.86282007015959</v>
      </c>
      <c r="F124" s="118">
        <f t="shared" si="42"/>
        <v>145.69923266711663</v>
      </c>
      <c r="G124" s="118">
        <f t="shared" si="42"/>
        <v>148.43940779353048</v>
      </c>
      <c r="H124" s="118">
        <f t="shared" si="42"/>
        <v>138.56685736635541</v>
      </c>
      <c r="I124" s="118">
        <f t="shared" si="42"/>
        <v>130.16760438054968</v>
      </c>
      <c r="J124" s="118">
        <f t="shared" si="42"/>
        <v>138.67865844155355</v>
      </c>
      <c r="K124" s="118">
        <f t="shared" si="42"/>
        <v>132.76981330003238</v>
      </c>
      <c r="L124" s="118">
        <f t="shared" si="42"/>
        <v>139.40582125775438</v>
      </c>
      <c r="M124" s="118">
        <f t="shared" si="42"/>
        <v>128.78611472210994</v>
      </c>
      <c r="N124" s="118">
        <f t="shared" si="42"/>
        <v>124.69422062644665</v>
      </c>
      <c r="O124" s="118">
        <f t="shared" si="42"/>
        <v>127.30346163915776</v>
      </c>
      <c r="P124" s="118">
        <f t="shared" si="42"/>
        <v>105.71405999255305</v>
      </c>
      <c r="Q124" s="118">
        <f t="shared" si="42"/>
        <v>121.83887808170843</v>
      </c>
      <c r="R124" s="118">
        <f t="shared" ref="R124:V124" si="43">R125+R128+R130+R139</f>
        <v>126.3108492416028</v>
      </c>
      <c r="S124" s="118">
        <f t="shared" si="43"/>
        <v>123.58240653769693</v>
      </c>
      <c r="T124" s="118">
        <f t="shared" si="43"/>
        <v>115.90740405460718</v>
      </c>
      <c r="U124" s="118">
        <f t="shared" si="43"/>
        <v>114.79567839451371</v>
      </c>
      <c r="V124" s="118">
        <f t="shared" si="43"/>
        <v>114.86450324946712</v>
      </c>
      <c r="W124" s="118">
        <f t="shared" ref="W124:Y124" si="44">W125+W128+W130+W139</f>
        <v>126.91127439615333</v>
      </c>
      <c r="X124" s="118">
        <f t="shared" si="44"/>
        <v>112.14561380763088</v>
      </c>
      <c r="Y124" s="118">
        <f t="shared" si="44"/>
        <v>108.31597678942579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98.55036861587881</v>
      </c>
      <c r="C125" s="123">
        <f t="shared" si="45"/>
        <v>109.75962259631173</v>
      </c>
      <c r="D125" s="123">
        <f t="shared" si="45"/>
        <v>102.67155890930414</v>
      </c>
      <c r="E125" s="123">
        <f t="shared" si="45"/>
        <v>107.67959211933005</v>
      </c>
      <c r="F125" s="123">
        <f t="shared" si="45"/>
        <v>112.70543417600445</v>
      </c>
      <c r="G125" s="123">
        <f t="shared" si="45"/>
        <v>117.75041472922493</v>
      </c>
      <c r="H125" s="123">
        <f t="shared" si="45"/>
        <v>106.37484908008283</v>
      </c>
      <c r="I125" s="123">
        <f t="shared" si="45"/>
        <v>100.67630171663153</v>
      </c>
      <c r="J125" s="123">
        <f t="shared" si="45"/>
        <v>107.23203103268467</v>
      </c>
      <c r="K125" s="123">
        <f t="shared" si="45"/>
        <v>102.76025143994089</v>
      </c>
      <c r="L125" s="123">
        <f t="shared" si="45"/>
        <v>109.81887437536545</v>
      </c>
      <c r="M125" s="123">
        <f t="shared" si="45"/>
        <v>99.486732805545742</v>
      </c>
      <c r="N125" s="123">
        <f t="shared" si="45"/>
        <v>95.162871336286329</v>
      </c>
      <c r="O125" s="123">
        <f t="shared" si="45"/>
        <v>97.118761568152792</v>
      </c>
      <c r="P125" s="123">
        <f t="shared" si="45"/>
        <v>76.847850643951631</v>
      </c>
      <c r="Q125" s="123">
        <f t="shared" si="45"/>
        <v>91.574437349352934</v>
      </c>
      <c r="R125" s="123">
        <f t="shared" ref="R125:V125" si="46">SUM(R126:R127)</f>
        <v>98.025022224864927</v>
      </c>
      <c r="S125" s="123">
        <f t="shared" si="46"/>
        <v>93.525915861721231</v>
      </c>
      <c r="T125" s="123">
        <f t="shared" si="46"/>
        <v>87.08100887318858</v>
      </c>
      <c r="U125" s="123">
        <f t="shared" si="46"/>
        <v>84.800461215778427</v>
      </c>
      <c r="V125" s="123">
        <f t="shared" si="46"/>
        <v>85.917079422597979</v>
      </c>
      <c r="W125" s="123">
        <f t="shared" ref="W125:Y125" si="47">SUM(W126:W127)</f>
        <v>95.965643108086965</v>
      </c>
      <c r="X125" s="123">
        <f t="shared" si="47"/>
        <v>83.019740524627451</v>
      </c>
      <c r="Y125" s="123">
        <f t="shared" si="47"/>
        <v>81.988626029195927</v>
      </c>
      <c r="DA125" s="130" t="s">
        <v>3032</v>
      </c>
    </row>
    <row r="126" spans="1:105" ht="12" customHeight="1" x14ac:dyDescent="0.25">
      <c r="A126" s="97" t="s">
        <v>198</v>
      </c>
      <c r="B126" s="99">
        <v>98.063185747855513</v>
      </c>
      <c r="C126" s="99">
        <v>109.23200080823183</v>
      </c>
      <c r="D126" s="99">
        <v>102.18436525730563</v>
      </c>
      <c r="E126" s="99">
        <v>107.17247087573418</v>
      </c>
      <c r="F126" s="99">
        <v>112.17987761108743</v>
      </c>
      <c r="G126" s="99">
        <v>117.22193073322964</v>
      </c>
      <c r="H126" s="99">
        <v>105.90117983440415</v>
      </c>
      <c r="I126" s="99">
        <v>100.24280210362471</v>
      </c>
      <c r="J126" s="99">
        <v>106.7698526091766</v>
      </c>
      <c r="K126" s="99">
        <v>102.32144701083317</v>
      </c>
      <c r="L126" s="99">
        <v>109.35544368369578</v>
      </c>
      <c r="M126" s="99">
        <v>99.072438790824549</v>
      </c>
      <c r="N126" s="99">
        <v>94.772518029586678</v>
      </c>
      <c r="O126" s="99">
        <v>96.72432346896899</v>
      </c>
      <c r="P126" s="99">
        <v>76.539953330394866</v>
      </c>
      <c r="Q126" s="99">
        <v>91.208108447105843</v>
      </c>
      <c r="R126" s="99">
        <v>97.634978978063018</v>
      </c>
      <c r="S126" s="99">
        <v>93.15610529883493</v>
      </c>
      <c r="T126" s="99">
        <v>86.739423638766041</v>
      </c>
      <c r="U126" s="99">
        <v>84.470143166341515</v>
      </c>
      <c r="V126" s="99">
        <v>85.584782262652283</v>
      </c>
      <c r="W126" s="99">
        <v>95.593902837125142</v>
      </c>
      <c r="X126" s="99">
        <v>82.700255865743998</v>
      </c>
      <c r="Y126" s="99">
        <v>81.674675365027127</v>
      </c>
      <c r="DA126" s="63" t="s">
        <v>3033</v>
      </c>
    </row>
    <row r="127" spans="1:105" ht="12" customHeight="1" x14ac:dyDescent="0.25">
      <c r="A127" s="97" t="s">
        <v>53</v>
      </c>
      <c r="B127" s="99">
        <v>0.48718286802330324</v>
      </c>
      <c r="C127" s="99">
        <v>0.52762178807989568</v>
      </c>
      <c r="D127" s="99">
        <v>0.48719365199851067</v>
      </c>
      <c r="E127" s="99">
        <v>0.50712124359587873</v>
      </c>
      <c r="F127" s="99">
        <v>0.52555656491700797</v>
      </c>
      <c r="G127" s="99">
        <v>0.52848399599528839</v>
      </c>
      <c r="H127" s="99">
        <v>0.47366924567867635</v>
      </c>
      <c r="I127" s="99">
        <v>0.43349961300681078</v>
      </c>
      <c r="J127" s="99">
        <v>0.46217842350808469</v>
      </c>
      <c r="K127" s="99">
        <v>0.43880442910771661</v>
      </c>
      <c r="L127" s="99">
        <v>0.46343069166967005</v>
      </c>
      <c r="M127" s="99">
        <v>0.41429401472119781</v>
      </c>
      <c r="N127" s="99">
        <v>0.39035330669965146</v>
      </c>
      <c r="O127" s="99">
        <v>0.39443809918379907</v>
      </c>
      <c r="P127" s="99">
        <v>0.30789731355675887</v>
      </c>
      <c r="Q127" s="99">
        <v>0.36632890224708581</v>
      </c>
      <c r="R127" s="99">
        <v>0.39004324680191532</v>
      </c>
      <c r="S127" s="99">
        <v>0.36981056288630593</v>
      </c>
      <c r="T127" s="99">
        <v>0.34158523442253252</v>
      </c>
      <c r="U127" s="99">
        <v>0.33031804943690829</v>
      </c>
      <c r="V127" s="99">
        <v>0.3322971599457013</v>
      </c>
      <c r="W127" s="99">
        <v>0.37174027096182499</v>
      </c>
      <c r="X127" s="99">
        <v>0.31948465888345995</v>
      </c>
      <c r="Y127" s="99">
        <v>0.31395066416880224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0.19548830486310628</v>
      </c>
      <c r="C128" s="123">
        <f t="shared" si="48"/>
        <v>0.24528774357288086</v>
      </c>
      <c r="D128" s="123">
        <f t="shared" si="48"/>
        <v>0.3022610857095297</v>
      </c>
      <c r="E128" s="123">
        <f t="shared" si="48"/>
        <v>0.71040961633252075</v>
      </c>
      <c r="F128" s="123">
        <f t="shared" si="48"/>
        <v>0.41931699300463121</v>
      </c>
      <c r="G128" s="123">
        <f t="shared" si="48"/>
        <v>0.54413950587925397</v>
      </c>
      <c r="H128" s="123">
        <f t="shared" si="48"/>
        <v>0.83039620198353847</v>
      </c>
      <c r="I128" s="123">
        <f t="shared" si="48"/>
        <v>0.94705560341107009</v>
      </c>
      <c r="J128" s="123">
        <f t="shared" si="48"/>
        <v>1.116710540892772</v>
      </c>
      <c r="K128" s="123">
        <f t="shared" si="48"/>
        <v>1.2822421737339644</v>
      </c>
      <c r="L128" s="123">
        <f t="shared" si="48"/>
        <v>1.6688932489716535</v>
      </c>
      <c r="M128" s="123">
        <f t="shared" si="48"/>
        <v>1.8828866653216061</v>
      </c>
      <c r="N128" s="123">
        <f t="shared" si="48"/>
        <v>3.471314333780775</v>
      </c>
      <c r="O128" s="123">
        <f t="shared" si="48"/>
        <v>3.4306360456758647</v>
      </c>
      <c r="P128" s="123">
        <f t="shared" si="48"/>
        <v>1.298899925844113</v>
      </c>
      <c r="Q128" s="123">
        <f t="shared" si="48"/>
        <v>3.91157781304954</v>
      </c>
      <c r="R128" s="123">
        <f t="shared" si="48"/>
        <v>2.5307953084966353</v>
      </c>
      <c r="S128" s="123">
        <f t="shared" si="48"/>
        <v>4.6312552635891562</v>
      </c>
      <c r="T128" s="123">
        <f t="shared" si="48"/>
        <v>3.7058465794728503</v>
      </c>
      <c r="U128" s="123">
        <f t="shared" si="48"/>
        <v>5.2746664792440461</v>
      </c>
      <c r="V128" s="123">
        <f t="shared" si="48"/>
        <v>2.7445839197483353</v>
      </c>
      <c r="W128" s="123">
        <f t="shared" si="48"/>
        <v>4.8179472727695343</v>
      </c>
      <c r="X128" s="123">
        <f t="shared" si="48"/>
        <v>5.9694263687521261</v>
      </c>
      <c r="Y128" s="123">
        <f t="shared" si="48"/>
        <v>4.0087587968479337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0.19548830486310628</v>
      </c>
      <c r="C129" s="99">
        <f>RES_hhdet_tesh!C129/RES_summary!C$19</f>
        <v>0.24528774357288086</v>
      </c>
      <c r="D129" s="99">
        <f>RES_hhdet_tesh!D129/RES_summary!D$19</f>
        <v>0.3022610857095297</v>
      </c>
      <c r="E129" s="99">
        <f>RES_hhdet_tesh!E129/RES_summary!E$19</f>
        <v>0.71040961633252075</v>
      </c>
      <c r="F129" s="99">
        <f>RES_hhdet_tesh!F129/RES_summary!F$19</f>
        <v>0.41931699300463121</v>
      </c>
      <c r="G129" s="99">
        <f>RES_hhdet_tesh!G129/RES_summary!G$19</f>
        <v>0.54413950587925397</v>
      </c>
      <c r="H129" s="99">
        <f>RES_hhdet_tesh!H129/RES_summary!H$19</f>
        <v>0.83039620198353847</v>
      </c>
      <c r="I129" s="99">
        <f>RES_hhdet_tesh!I129/RES_summary!I$19</f>
        <v>0.94705560341107009</v>
      </c>
      <c r="J129" s="99">
        <f>RES_hhdet_tesh!J129/RES_summary!J$19</f>
        <v>1.116710540892772</v>
      </c>
      <c r="K129" s="99">
        <f>RES_hhdet_tesh!K129/RES_summary!K$19</f>
        <v>1.2822421737339644</v>
      </c>
      <c r="L129" s="99">
        <f>RES_hhdet_tesh!L129/RES_summary!L$19</f>
        <v>1.6688932489716535</v>
      </c>
      <c r="M129" s="99">
        <f>RES_hhdet_tesh!M129/RES_summary!M$19</f>
        <v>1.8828866653216061</v>
      </c>
      <c r="N129" s="99">
        <f>RES_hhdet_tesh!N129/RES_summary!N$19</f>
        <v>3.471314333780775</v>
      </c>
      <c r="O129" s="99">
        <f>RES_hhdet_tesh!O129/RES_summary!O$19</f>
        <v>3.4306360456758647</v>
      </c>
      <c r="P129" s="99">
        <f>RES_hhdet_tesh!P129/RES_summary!P$19</f>
        <v>1.298899925844113</v>
      </c>
      <c r="Q129" s="99">
        <f>RES_hhdet_tesh!Q129/RES_summary!Q$19</f>
        <v>3.91157781304954</v>
      </c>
      <c r="R129" s="99">
        <f>RES_hhdet_tesh!R129/RES_summary!R$19</f>
        <v>2.5307953084966353</v>
      </c>
      <c r="S129" s="99">
        <f>RES_hhdet_tesh!S129/RES_summary!S$19</f>
        <v>4.6312552635891562</v>
      </c>
      <c r="T129" s="99">
        <f>RES_hhdet_tesh!T129/RES_summary!T$19</f>
        <v>3.7058465794728503</v>
      </c>
      <c r="U129" s="99">
        <f>RES_hhdet_tesh!U129/RES_summary!U$19</f>
        <v>5.2746664792440461</v>
      </c>
      <c r="V129" s="99">
        <f>RES_hhdet_tesh!V129/RES_summary!V$19</f>
        <v>2.7445839197483353</v>
      </c>
      <c r="W129" s="99">
        <f>RES_hhdet_tesh!W129/RES_summary!W$19</f>
        <v>4.8179472727695343</v>
      </c>
      <c r="X129" s="99">
        <f>RES_hhdet_tesh!X129/RES_summary!X$19</f>
        <v>5.9694263687521261</v>
      </c>
      <c r="Y129" s="99">
        <f>RES_hhdet_tesh!Y129/RES_summary!Y$19</f>
        <v>4.0087587968479337</v>
      </c>
      <c r="DA129" s="63" t="s">
        <v>3036</v>
      </c>
    </row>
    <row r="130" spans="1:105" ht="12" customHeight="1" x14ac:dyDescent="0.25">
      <c r="A130" s="121" t="s">
        <v>55</v>
      </c>
      <c r="B130" s="123">
        <v>20.636490607193565</v>
      </c>
      <c r="C130" s="123">
        <v>19.879297724439777</v>
      </c>
      <c r="D130" s="123">
        <v>21.171944850170387</v>
      </c>
      <c r="E130" s="123">
        <v>22.263191763188967</v>
      </c>
      <c r="F130" s="123">
        <v>24.167661117947375</v>
      </c>
      <c r="G130" s="123">
        <v>21.791499337425698</v>
      </c>
      <c r="H130" s="123">
        <v>23.643209587467499</v>
      </c>
      <c r="I130" s="123">
        <v>21.104792427249613</v>
      </c>
      <c r="J130" s="123">
        <v>22.696894009096631</v>
      </c>
      <c r="K130" s="123">
        <v>22.774577231912136</v>
      </c>
      <c r="L130" s="123">
        <v>22.525692187033293</v>
      </c>
      <c r="M130" s="123">
        <v>21.969606997189373</v>
      </c>
      <c r="N130" s="123">
        <v>20.773958281024395</v>
      </c>
      <c r="O130" s="123">
        <v>21.457893292995013</v>
      </c>
      <c r="P130" s="123">
        <v>22.136067688732027</v>
      </c>
      <c r="Q130" s="123">
        <v>20.938031268876038</v>
      </c>
      <c r="R130" s="123">
        <v>20.442155534565643</v>
      </c>
      <c r="S130" s="123">
        <v>20.178951588123113</v>
      </c>
      <c r="T130" s="123">
        <v>19.99959794080981</v>
      </c>
      <c r="U130" s="123">
        <v>19.825030128559831</v>
      </c>
      <c r="V130" s="123">
        <v>19.720630280921934</v>
      </c>
      <c r="W130" s="123">
        <v>19.593864884549578</v>
      </c>
      <c r="X130" s="123">
        <v>18.092939422331824</v>
      </c>
      <c r="Y130" s="123">
        <v>17.557757151150359</v>
      </c>
      <c r="DA130" s="130" t="s">
        <v>3037</v>
      </c>
    </row>
    <row r="131" spans="1:105" ht="12" customHeight="1" x14ac:dyDescent="0.25">
      <c r="A131" s="97" t="s">
        <v>128</v>
      </c>
      <c r="B131" s="99">
        <v>20.721234381030524</v>
      </c>
      <c r="C131" s="99">
        <v>19.984492213961509</v>
      </c>
      <c r="D131" s="99">
        <v>21.334686354853282</v>
      </c>
      <c r="E131" s="99">
        <v>21.982951661102518</v>
      </c>
      <c r="F131" s="99">
        <v>24.299954198203878</v>
      </c>
      <c r="G131" s="99">
        <v>21.769586036722085</v>
      </c>
      <c r="H131" s="99">
        <v>23.797691485236211</v>
      </c>
      <c r="I131" s="99">
        <v>20.932089217038548</v>
      </c>
      <c r="J131" s="99">
        <v>22.574439227056068</v>
      </c>
      <c r="K131" s="99">
        <v>22.768685180848788</v>
      </c>
      <c r="L131" s="99">
        <v>22.780533044447942</v>
      </c>
      <c r="M131" s="99">
        <v>21.912260133824059</v>
      </c>
      <c r="N131" s="99">
        <v>20.647289650619054</v>
      </c>
      <c r="O131" s="99">
        <v>21.502729875922363</v>
      </c>
      <c r="P131" s="99">
        <v>22.233669253072616</v>
      </c>
      <c r="Q131" s="99">
        <v>20.923444534623208</v>
      </c>
      <c r="R131" s="99">
        <v>20.415980579827007</v>
      </c>
      <c r="S131" s="99">
        <v>20.102273466016992</v>
      </c>
      <c r="T131" s="99">
        <v>19.957417594233039</v>
      </c>
      <c r="U131" s="99">
        <v>19.873869257734217</v>
      </c>
      <c r="V131" s="99">
        <v>19.735331119969477</v>
      </c>
      <c r="W131" s="99">
        <v>19.615794451597896</v>
      </c>
      <c r="X131" s="99">
        <v>18.089235267744002</v>
      </c>
      <c r="Y131" s="99">
        <v>17.541569874958693</v>
      </c>
      <c r="DA131" s="63" t="s">
        <v>3038</v>
      </c>
    </row>
    <row r="132" spans="1:105" ht="12" customHeight="1" x14ac:dyDescent="0.25">
      <c r="A132" s="97" t="s">
        <v>127</v>
      </c>
      <c r="B132" s="99">
        <v>20.721234381030527</v>
      </c>
      <c r="C132" s="99">
        <v>19.98442238281006</v>
      </c>
      <c r="D132" s="99">
        <v>21.334467694586355</v>
      </c>
      <c r="E132" s="99">
        <v>21.98331484763062</v>
      </c>
      <c r="F132" s="99">
        <v>24.299333787306498</v>
      </c>
      <c r="G132" s="99">
        <v>21.768914881121709</v>
      </c>
      <c r="H132" s="99">
        <v>23.797524708091871</v>
      </c>
      <c r="I132" s="99">
        <v>20.932548934537412</v>
      </c>
      <c r="J132" s="99">
        <v>22.575680537771785</v>
      </c>
      <c r="K132" s="99">
        <v>22.760217170798825</v>
      </c>
      <c r="L132" s="99">
        <v>22.769866537901947</v>
      </c>
      <c r="M132" s="99">
        <v>21.903307636553205</v>
      </c>
      <c r="N132" s="99">
        <v>20.640662972317322</v>
      </c>
      <c r="O132" s="99">
        <v>21.497404154574511</v>
      </c>
      <c r="P132" s="99">
        <v>22.228846522741225</v>
      </c>
      <c r="Q132" s="99">
        <v>20.923479877180316</v>
      </c>
      <c r="R132" s="99">
        <v>20.424573585718779</v>
      </c>
      <c r="S132" s="99">
        <v>20.117677083179014</v>
      </c>
      <c r="T132" s="99">
        <v>19.966723666600025</v>
      </c>
      <c r="U132" s="99">
        <v>19.876301389561512</v>
      </c>
      <c r="V132" s="99">
        <v>19.747160662800084</v>
      </c>
      <c r="W132" s="99">
        <v>19.620396963453455</v>
      </c>
      <c r="X132" s="99">
        <v>18.112375588424712</v>
      </c>
      <c r="Y132" s="99">
        <v>17.584608195481923</v>
      </c>
      <c r="DA132" s="63" t="s">
        <v>3039</v>
      </c>
    </row>
    <row r="133" spans="1:105" ht="12" customHeight="1" x14ac:dyDescent="0.25">
      <c r="A133" s="100" t="s">
        <v>198</v>
      </c>
      <c r="B133" s="102">
        <v>6.9910374083769486</v>
      </c>
      <c r="C133" s="102">
        <v>6.5829901419208623</v>
      </c>
      <c r="D133" s="102">
        <v>7.9116974764819457</v>
      </c>
      <c r="E133" s="102">
        <v>10.100497924708904</v>
      </c>
      <c r="F133" s="102">
        <v>11.746874307241221</v>
      </c>
      <c r="G133" s="102">
        <v>9.1927341673753791</v>
      </c>
      <c r="H133" s="102">
        <v>10.308966160420601</v>
      </c>
      <c r="I133" s="102">
        <v>7.4644981983636534</v>
      </c>
      <c r="J133" s="102">
        <v>8.1618126208223174</v>
      </c>
      <c r="K133" s="102">
        <v>7.9545995335879285</v>
      </c>
      <c r="L133" s="102">
        <v>7.6879203643423466</v>
      </c>
      <c r="M133" s="102">
        <v>7.6196884532830635</v>
      </c>
      <c r="N133" s="102">
        <v>7.0026851512848074</v>
      </c>
      <c r="O133" s="102">
        <v>7.3130552698586104</v>
      </c>
      <c r="P133" s="102">
        <v>8.0117753871902302</v>
      </c>
      <c r="Q133" s="102">
        <v>7.4502293054636839</v>
      </c>
      <c r="R133" s="102">
        <v>7.2129086329532033</v>
      </c>
      <c r="S133" s="102">
        <v>7.1447077813726958</v>
      </c>
      <c r="T133" s="102">
        <v>7.2021823960526747</v>
      </c>
      <c r="U133" s="102">
        <v>6.733733739638029</v>
      </c>
      <c r="V133" s="102">
        <v>7.7251186995335281</v>
      </c>
      <c r="W133" s="102">
        <v>8.9744755533142815</v>
      </c>
      <c r="X133" s="102">
        <v>9.3469850412450448</v>
      </c>
      <c r="Y133" s="102">
        <v>10.43685935145079</v>
      </c>
      <c r="DA133" s="131" t="s">
        <v>3040</v>
      </c>
    </row>
    <row r="134" spans="1:105" ht="12" customHeight="1" x14ac:dyDescent="0.25">
      <c r="A134" s="103" t="s">
        <v>52</v>
      </c>
      <c r="B134" s="105">
        <v>13.730196972653582</v>
      </c>
      <c r="C134" s="105">
        <v>13.401432240889196</v>
      </c>
      <c r="D134" s="105">
        <v>13.422770218104411</v>
      </c>
      <c r="E134" s="105">
        <v>11.88281692292172</v>
      </c>
      <c r="F134" s="105">
        <v>12.552459480065275</v>
      </c>
      <c r="G134" s="105">
        <v>12.576180713746332</v>
      </c>
      <c r="H134" s="105">
        <v>13.488558547671268</v>
      </c>
      <c r="I134" s="105">
        <v>13.468050736173758</v>
      </c>
      <c r="J134" s="105">
        <v>14.413867916949471</v>
      </c>
      <c r="K134" s="105">
        <v>14.805617637210894</v>
      </c>
      <c r="L134" s="105">
        <v>15.081946173559599</v>
      </c>
      <c r="M134" s="105">
        <v>14.283619183270147</v>
      </c>
      <c r="N134" s="105">
        <v>13.637977821032518</v>
      </c>
      <c r="O134" s="105">
        <v>14.1843488847159</v>
      </c>
      <c r="P134" s="105">
        <v>14.217071135550995</v>
      </c>
      <c r="Q134" s="105">
        <v>13.473250571716632</v>
      </c>
      <c r="R134" s="105">
        <v>13.211664952765574</v>
      </c>
      <c r="S134" s="105">
        <v>12.972969301806319</v>
      </c>
      <c r="T134" s="105">
        <v>12.764541270547351</v>
      </c>
      <c r="U134" s="105">
        <v>13.142567649923484</v>
      </c>
      <c r="V134" s="105">
        <v>12.022041963266553</v>
      </c>
      <c r="W134" s="105">
        <v>10.645921410139172</v>
      </c>
      <c r="X134" s="105">
        <v>8.7653905471796687</v>
      </c>
      <c r="Y134" s="105">
        <v>7.1477488440311339</v>
      </c>
      <c r="DA134" s="132" t="s">
        <v>3041</v>
      </c>
    </row>
    <row r="135" spans="1:105" ht="12" customHeight="1" x14ac:dyDescent="0.25">
      <c r="A135" s="106" t="s">
        <v>122</v>
      </c>
      <c r="B135" s="102">
        <v>20.398963235701036</v>
      </c>
      <c r="C135" s="102">
        <v>19.584964588603253</v>
      </c>
      <c r="D135" s="102">
        <v>20.716853253062574</v>
      </c>
      <c r="E135" s="102">
        <v>23.046640606504269</v>
      </c>
      <c r="F135" s="102">
        <v>23.797416911370142</v>
      </c>
      <c r="G135" s="102">
        <v>21.852694406490183</v>
      </c>
      <c r="H135" s="102">
        <v>23.209382753804285</v>
      </c>
      <c r="I135" s="102">
        <v>21.588525566189141</v>
      </c>
      <c r="J135" s="102">
        <v>23.038579767284656</v>
      </c>
      <c r="K135" s="102">
        <v>22.792138847393712</v>
      </c>
      <c r="L135" s="102">
        <v>21.783730940132077</v>
      </c>
      <c r="M135" s="102">
        <v>22.159570253350964</v>
      </c>
      <c r="N135" s="102">
        <v>21.304344501148908</v>
      </c>
      <c r="O135" s="102">
        <v>21.18868116045514</v>
      </c>
      <c r="P135" s="102">
        <v>21.32576824732114</v>
      </c>
      <c r="Q135" s="102">
        <v>21.025937060338194</v>
      </c>
      <c r="R135" s="102">
        <v>20.569507912830982</v>
      </c>
      <c r="S135" s="102">
        <v>20.539109750191301</v>
      </c>
      <c r="T135" s="102">
        <v>20.246705947128785</v>
      </c>
      <c r="U135" s="102">
        <v>19.348394830590443</v>
      </c>
      <c r="V135" s="102">
        <v>19.431294207302351</v>
      </c>
      <c r="W135" s="102">
        <v>18.734946836931776</v>
      </c>
      <c r="X135" s="102">
        <v>18.231073688001267</v>
      </c>
      <c r="Y135" s="102">
        <v>18.062964985944593</v>
      </c>
      <c r="DA135" s="131" t="s">
        <v>3042</v>
      </c>
    </row>
    <row r="136" spans="1:105" ht="12" customHeight="1" x14ac:dyDescent="0.25">
      <c r="A136" s="107" t="s">
        <v>121</v>
      </c>
      <c r="B136" s="105">
        <v>20.398963235701043</v>
      </c>
      <c r="C136" s="105">
        <v>19.586470464983925</v>
      </c>
      <c r="D136" s="105">
        <v>20.718640622115586</v>
      </c>
      <c r="E136" s="105">
        <v>23.047881978343554</v>
      </c>
      <c r="F136" s="105">
        <v>23.798399157748968</v>
      </c>
      <c r="G136" s="105">
        <v>21.853673960036662</v>
      </c>
      <c r="H136" s="105">
        <v>23.211759647845419</v>
      </c>
      <c r="I136" s="105">
        <v>21.590108767922558</v>
      </c>
      <c r="J136" s="105">
        <v>23.040142412186469</v>
      </c>
      <c r="K136" s="105">
        <v>22.788850974144083</v>
      </c>
      <c r="L136" s="105">
        <v>21.778918460693685</v>
      </c>
      <c r="M136" s="105">
        <v>22.154165022352601</v>
      </c>
      <c r="N136" s="105">
        <v>21.302604472848593</v>
      </c>
      <c r="O136" s="105">
        <v>21.184341135414375</v>
      </c>
      <c r="P136" s="105">
        <v>21.319215100274175</v>
      </c>
      <c r="Q136" s="105">
        <v>21.045048018715789</v>
      </c>
      <c r="R136" s="105">
        <v>20.575187507372849</v>
      </c>
      <c r="S136" s="105">
        <v>20.537430664124088</v>
      </c>
      <c r="T136" s="105">
        <v>20.244719103260298</v>
      </c>
      <c r="U136" s="105">
        <v>19.343478316386886</v>
      </c>
      <c r="V136" s="105">
        <v>19.422314155800663</v>
      </c>
      <c r="W136" s="105">
        <v>18.728142649370763</v>
      </c>
      <c r="X136" s="105">
        <v>18.224983875300083</v>
      </c>
      <c r="Y136" s="105">
        <v>18.121906432226783</v>
      </c>
      <c r="DA136" s="132" t="s">
        <v>3043</v>
      </c>
    </row>
    <row r="137" spans="1:105" ht="12" customHeight="1" x14ac:dyDescent="0.25">
      <c r="A137" s="108" t="s">
        <v>53</v>
      </c>
      <c r="B137" s="99">
        <v>6.8739323441810489</v>
      </c>
      <c r="C137" s="99">
        <v>6.4393409216884194</v>
      </c>
      <c r="D137" s="99">
        <v>7.6671570288163648</v>
      </c>
      <c r="E137" s="99">
        <v>10.590291150878688</v>
      </c>
      <c r="F137" s="99">
        <v>11.503311341285043</v>
      </c>
      <c r="G137" s="99">
        <v>9.2265710179081193</v>
      </c>
      <c r="H137" s="99">
        <v>10.050952411263907</v>
      </c>
      <c r="I137" s="99">
        <v>7.6985924316735117</v>
      </c>
      <c r="J137" s="99">
        <v>8.3403537966520283</v>
      </c>
      <c r="K137" s="99">
        <v>7.9684858951588406</v>
      </c>
      <c r="L137" s="99">
        <v>7.3369053560549009</v>
      </c>
      <c r="M137" s="99">
        <v>7.7117209744270374</v>
      </c>
      <c r="N137" s="99">
        <v>7.2324443156641181</v>
      </c>
      <c r="O137" s="99">
        <v>7.1965252498130807</v>
      </c>
      <c r="P137" s="99">
        <v>7.6775668397300878</v>
      </c>
      <c r="Q137" s="99">
        <v>7.4845468702194786</v>
      </c>
      <c r="R137" s="99">
        <v>7.2596059996577589</v>
      </c>
      <c r="S137" s="99">
        <v>7.2984585318141262</v>
      </c>
      <c r="T137" s="99">
        <v>7.3094567177630188</v>
      </c>
      <c r="U137" s="99">
        <v>6.5483564419651481</v>
      </c>
      <c r="V137" s="99">
        <v>7.5914285968022277</v>
      </c>
      <c r="W137" s="99">
        <v>8.5583295228798395</v>
      </c>
      <c r="X137" s="99">
        <v>9.4012128404674193</v>
      </c>
      <c r="Y137" s="99">
        <v>10.755595528571595</v>
      </c>
      <c r="DA137" s="63" t="s">
        <v>3044</v>
      </c>
    </row>
    <row r="138" spans="1:105" ht="12" customHeight="1" x14ac:dyDescent="0.25">
      <c r="A138" s="108" t="s">
        <v>52</v>
      </c>
      <c r="B138" s="99">
        <v>13.525030891519993</v>
      </c>
      <c r="C138" s="99">
        <v>13.147129543295504</v>
      </c>
      <c r="D138" s="99">
        <v>13.051483593299217</v>
      </c>
      <c r="E138" s="99">
        <v>12.457590827464866</v>
      </c>
      <c r="F138" s="99">
        <v>12.295087816463925</v>
      </c>
      <c r="G138" s="99">
        <v>12.627102942128541</v>
      </c>
      <c r="H138" s="99">
        <v>13.16080723658151</v>
      </c>
      <c r="I138" s="99">
        <v>13.891516336249046</v>
      </c>
      <c r="J138" s="99">
        <v>14.699788615534441</v>
      </c>
      <c r="K138" s="99">
        <v>14.820365078985239</v>
      </c>
      <c r="L138" s="99">
        <v>14.442013104638786</v>
      </c>
      <c r="M138" s="99">
        <v>14.442444047925562</v>
      </c>
      <c r="N138" s="99">
        <v>14.070160157184471</v>
      </c>
      <c r="O138" s="99">
        <v>13.987815885601295</v>
      </c>
      <c r="P138" s="99">
        <v>13.641648260544088</v>
      </c>
      <c r="Q138" s="99">
        <v>13.560501148496311</v>
      </c>
      <c r="R138" s="99">
        <v>13.315581507715091</v>
      </c>
      <c r="S138" s="99">
        <v>13.238972132309964</v>
      </c>
      <c r="T138" s="99">
        <v>12.935262385497273</v>
      </c>
      <c r="U138" s="99">
        <v>12.795121874421739</v>
      </c>
      <c r="V138" s="99">
        <v>11.830885558998437</v>
      </c>
      <c r="W138" s="99">
        <v>10.169813126490926</v>
      </c>
      <c r="X138" s="99">
        <v>8.8237710348326654</v>
      </c>
      <c r="Y138" s="99">
        <v>7.3663109036551901</v>
      </c>
      <c r="DA138" s="63" t="s">
        <v>3045</v>
      </c>
    </row>
    <row r="139" spans="1:105" ht="12" customHeight="1" x14ac:dyDescent="0.25">
      <c r="A139" s="121" t="s">
        <v>54</v>
      </c>
      <c r="B139" s="123">
        <v>7.1869086300341865</v>
      </c>
      <c r="C139" s="123">
        <v>7.9299536821785042</v>
      </c>
      <c r="D139" s="123">
        <v>7.8964430842872098</v>
      </c>
      <c r="E139" s="123">
        <v>9.2096265713080445</v>
      </c>
      <c r="F139" s="123">
        <v>8.406820380160184</v>
      </c>
      <c r="G139" s="123">
        <v>8.3533542210005791</v>
      </c>
      <c r="H139" s="123">
        <v>7.7184024968215468</v>
      </c>
      <c r="I139" s="123">
        <v>7.4394546332574674</v>
      </c>
      <c r="J139" s="123">
        <v>7.6330228588794942</v>
      </c>
      <c r="K139" s="123">
        <v>5.9527424544454117</v>
      </c>
      <c r="L139" s="123">
        <v>5.39236144638397</v>
      </c>
      <c r="M139" s="123">
        <v>5.4468882540532135</v>
      </c>
      <c r="N139" s="123">
        <v>5.286076675355158</v>
      </c>
      <c r="O139" s="123">
        <v>5.2961707323340965</v>
      </c>
      <c r="P139" s="123">
        <v>5.4312417340252814</v>
      </c>
      <c r="Q139" s="123">
        <v>5.4148316504298961</v>
      </c>
      <c r="R139" s="123">
        <v>5.3128761736755932</v>
      </c>
      <c r="S139" s="123">
        <v>5.2462838242634318</v>
      </c>
      <c r="T139" s="123">
        <v>5.1209506611359474</v>
      </c>
      <c r="U139" s="123">
        <v>4.8955205709314029</v>
      </c>
      <c r="V139" s="123">
        <v>6.48220962619886</v>
      </c>
      <c r="W139" s="123">
        <v>6.5338191307472604</v>
      </c>
      <c r="X139" s="123">
        <v>5.0635074919194762</v>
      </c>
      <c r="Y139" s="123">
        <v>4.7608348122315789</v>
      </c>
      <c r="DA139" s="130" t="s">
        <v>3046</v>
      </c>
    </row>
    <row r="140" spans="1:105" ht="12" customHeight="1" x14ac:dyDescent="0.25">
      <c r="A140" s="97" t="s">
        <v>50</v>
      </c>
      <c r="B140" s="99">
        <v>7.7719076627478776</v>
      </c>
      <c r="C140" s="99">
        <v>8.0716484664023991</v>
      </c>
      <c r="D140" s="99">
        <v>10.214318007754743</v>
      </c>
      <c r="E140" s="99">
        <v>7.9381811166254215</v>
      </c>
      <c r="F140" s="99">
        <v>7.6820538083815322</v>
      </c>
      <c r="G140" s="99">
        <v>8.9642879545817529</v>
      </c>
      <c r="H140" s="99">
        <v>7.7211100830319266</v>
      </c>
      <c r="I140" s="99">
        <v>7.3098599870758507</v>
      </c>
      <c r="J140" s="99">
        <v>6.5880316607476317</v>
      </c>
      <c r="K140" s="99">
        <v>6.4085201699806404</v>
      </c>
      <c r="L140" s="99">
        <v>5.6932643429611458</v>
      </c>
      <c r="M140" s="99">
        <v>5.4249451147613224</v>
      </c>
      <c r="N140" s="99">
        <v>5.3390941846153126</v>
      </c>
      <c r="O140" s="99">
        <v>5.3183602495335061</v>
      </c>
      <c r="P140" s="99">
        <v>5.456771504030673</v>
      </c>
      <c r="Q140" s="99">
        <v>5.4016526602633776</v>
      </c>
      <c r="R140" s="99">
        <v>5.3271365701309392</v>
      </c>
      <c r="S140" s="99">
        <v>5.2272999034676779</v>
      </c>
      <c r="T140" s="99">
        <v>5.0577422793441213</v>
      </c>
      <c r="U140" s="99">
        <v>4.8724254554928086</v>
      </c>
      <c r="V140" s="99">
        <v>6.6286257030173248</v>
      </c>
      <c r="W140" s="99">
        <v>6.570175215563828</v>
      </c>
      <c r="X140" s="99">
        <v>5.1026389938512908</v>
      </c>
      <c r="Y140" s="99">
        <v>4.623164683332341</v>
      </c>
      <c r="DA140" s="63" t="s">
        <v>3047</v>
      </c>
    </row>
    <row r="141" spans="1:105" ht="12" customHeight="1" x14ac:dyDescent="0.25">
      <c r="A141" s="109" t="s">
        <v>120</v>
      </c>
      <c r="B141" s="110">
        <v>6.7579373479492029</v>
      </c>
      <c r="C141" s="110">
        <v>7.8287961754581872</v>
      </c>
      <c r="D141" s="110">
        <v>6.3146835322197576</v>
      </c>
      <c r="E141" s="110">
        <v>10.020386626324921</v>
      </c>
      <c r="F141" s="110">
        <v>8.8317595997571594</v>
      </c>
      <c r="G141" s="110">
        <v>7.998922644308788</v>
      </c>
      <c r="H141" s="110">
        <v>7.7169105651016405</v>
      </c>
      <c r="I141" s="110">
        <v>7.5112831800537068</v>
      </c>
      <c r="J141" s="110">
        <v>8.2337627506925788</v>
      </c>
      <c r="K141" s="110">
        <v>5.6538731233264858</v>
      </c>
      <c r="L141" s="110">
        <v>5.1857064074333907</v>
      </c>
      <c r="M141" s="110">
        <v>5.4624307082143551</v>
      </c>
      <c r="N141" s="110">
        <v>5.2496873755274089</v>
      </c>
      <c r="O141" s="110">
        <v>5.2816643629000932</v>
      </c>
      <c r="P141" s="110">
        <v>5.4153113552906884</v>
      </c>
      <c r="Q141" s="110">
        <v>5.4224013751903515</v>
      </c>
      <c r="R141" s="110">
        <v>5.3052723310790091</v>
      </c>
      <c r="S141" s="110">
        <v>5.255961368047541</v>
      </c>
      <c r="T141" s="110">
        <v>5.1517738914185429</v>
      </c>
      <c r="U141" s="110">
        <v>4.9062348079035916</v>
      </c>
      <c r="V141" s="110">
        <v>6.416559881029074</v>
      </c>
      <c r="W141" s="110">
        <v>6.5184355585274174</v>
      </c>
      <c r="X141" s="110">
        <v>5.0483800561488916</v>
      </c>
      <c r="Y141" s="110">
        <v>4.8094994832551761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128.47310992527431</v>
      </c>
      <c r="C143" s="118">
        <f t="shared" si="49"/>
        <v>136.39728063297306</v>
      </c>
      <c r="D143" s="118">
        <f t="shared" si="49"/>
        <v>126.91969518948878</v>
      </c>
      <c r="E143" s="118">
        <f t="shared" si="49"/>
        <v>136.92563133705357</v>
      </c>
      <c r="F143" s="118">
        <f t="shared" si="49"/>
        <v>139.67290425678175</v>
      </c>
      <c r="G143" s="118">
        <f t="shared" si="49"/>
        <v>144.6457158101513</v>
      </c>
      <c r="H143" s="118">
        <f t="shared" si="49"/>
        <v>138.82654836169687</v>
      </c>
      <c r="I143" s="118">
        <f t="shared" si="49"/>
        <v>132.95627205723122</v>
      </c>
      <c r="J143" s="118">
        <f t="shared" si="49"/>
        <v>139.31350320981741</v>
      </c>
      <c r="K143" s="118">
        <f t="shared" si="49"/>
        <v>134.49589242409462</v>
      </c>
      <c r="L143" s="118">
        <f t="shared" si="49"/>
        <v>133.01731239674226</v>
      </c>
      <c r="M143" s="118">
        <f t="shared" si="49"/>
        <v>125.84703898566123</v>
      </c>
      <c r="N143" s="118">
        <f t="shared" si="49"/>
        <v>134.33445568887538</v>
      </c>
      <c r="O143" s="118">
        <f t="shared" si="49"/>
        <v>130.04683704444454</v>
      </c>
      <c r="P143" s="118">
        <f t="shared" si="49"/>
        <v>109.22634107243249</v>
      </c>
      <c r="Q143" s="118">
        <f t="shared" si="49"/>
        <v>129.4658750352213</v>
      </c>
      <c r="R143" s="118">
        <f t="shared" ref="R143:V143" si="50">R144+R146+R148+R157</f>
        <v>131.08406944500715</v>
      </c>
      <c r="S143" s="118">
        <f t="shared" si="50"/>
        <v>131.29204397866826</v>
      </c>
      <c r="T143" s="118">
        <f t="shared" si="50"/>
        <v>121.65388636755969</v>
      </c>
      <c r="U143" s="118">
        <f t="shared" si="50"/>
        <v>125.09054680471461</v>
      </c>
      <c r="V143" s="118">
        <f t="shared" si="50"/>
        <v>118.76344358602464</v>
      </c>
      <c r="W143" s="118">
        <f t="shared" ref="W143:Y143" si="51">W144+W146+W148+W157</f>
        <v>130.54326378839687</v>
      </c>
      <c r="X143" s="118">
        <f t="shared" si="51"/>
        <v>125.15122804346531</v>
      </c>
      <c r="Y143" s="118">
        <f t="shared" si="51"/>
        <v>117.61902857829043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98.848746653551459</v>
      </c>
      <c r="C144" s="123">
        <f t="shared" si="52"/>
        <v>106.91261370508461</v>
      </c>
      <c r="D144" s="123">
        <f t="shared" si="52"/>
        <v>95.769389255541057</v>
      </c>
      <c r="E144" s="123">
        <f t="shared" si="52"/>
        <v>100.75598302641328</v>
      </c>
      <c r="F144" s="123">
        <f t="shared" si="52"/>
        <v>105.68462869755832</v>
      </c>
      <c r="G144" s="123">
        <f t="shared" si="52"/>
        <v>112.04247695888741</v>
      </c>
      <c r="H144" s="123">
        <f t="shared" si="52"/>
        <v>104.72662124691706</v>
      </c>
      <c r="I144" s="123">
        <f t="shared" si="52"/>
        <v>100.15042941851998</v>
      </c>
      <c r="J144" s="123">
        <f t="shared" si="52"/>
        <v>104.17259738109476</v>
      </c>
      <c r="K144" s="123">
        <f t="shared" si="52"/>
        <v>100.78176163848791</v>
      </c>
      <c r="L144" s="123">
        <f t="shared" si="52"/>
        <v>100.02123640335802</v>
      </c>
      <c r="M144" s="123">
        <f t="shared" si="52"/>
        <v>92.119798904781732</v>
      </c>
      <c r="N144" s="123">
        <f t="shared" si="52"/>
        <v>98.316654485923721</v>
      </c>
      <c r="O144" s="123">
        <f t="shared" si="52"/>
        <v>95.422908220817675</v>
      </c>
      <c r="P144" s="123">
        <f t="shared" si="52"/>
        <v>79.804901540262776</v>
      </c>
      <c r="Q144" s="123">
        <f t="shared" si="52"/>
        <v>92.340968460029188</v>
      </c>
      <c r="R144" s="123">
        <f t="shared" si="52"/>
        <v>98.258180405846502</v>
      </c>
      <c r="S144" s="123">
        <f t="shared" si="52"/>
        <v>93.269713352520057</v>
      </c>
      <c r="T144" s="123">
        <f t="shared" si="52"/>
        <v>86.069547349327991</v>
      </c>
      <c r="U144" s="123">
        <f t="shared" si="52"/>
        <v>85.587083093099039</v>
      </c>
      <c r="V144" s="123">
        <f t="shared" si="52"/>
        <v>85.398166603247816</v>
      </c>
      <c r="W144" s="123">
        <f t="shared" si="52"/>
        <v>91.771183096882012</v>
      </c>
      <c r="X144" s="123">
        <f t="shared" si="52"/>
        <v>85.345344977894925</v>
      </c>
      <c r="Y144" s="123">
        <f t="shared" si="52"/>
        <v>83.841525489461588</v>
      </c>
      <c r="DA144" s="130" t="s">
        <v>3050</v>
      </c>
    </row>
    <row r="145" spans="1:105" ht="12" customHeight="1" x14ac:dyDescent="0.25">
      <c r="A145" s="97" t="s">
        <v>53</v>
      </c>
      <c r="B145" s="99">
        <v>98.848746653551459</v>
      </c>
      <c r="C145" s="99">
        <v>106.91261370508461</v>
      </c>
      <c r="D145" s="99">
        <v>95.769389255541057</v>
      </c>
      <c r="E145" s="99">
        <v>100.75598302641328</v>
      </c>
      <c r="F145" s="99">
        <v>105.68462869755832</v>
      </c>
      <c r="G145" s="99">
        <v>112.04247695888741</v>
      </c>
      <c r="H145" s="99">
        <v>104.72662124691706</v>
      </c>
      <c r="I145" s="99">
        <v>100.15042941851998</v>
      </c>
      <c r="J145" s="99">
        <v>104.17259738109476</v>
      </c>
      <c r="K145" s="99">
        <v>100.78176163848791</v>
      </c>
      <c r="L145" s="99">
        <v>100.02123640335802</v>
      </c>
      <c r="M145" s="99">
        <v>92.119798904781732</v>
      </c>
      <c r="N145" s="99">
        <v>98.316654485923721</v>
      </c>
      <c r="O145" s="99">
        <v>95.422908220817675</v>
      </c>
      <c r="P145" s="99">
        <v>79.804901540262776</v>
      </c>
      <c r="Q145" s="99">
        <v>92.340968460029188</v>
      </c>
      <c r="R145" s="99">
        <v>98.258180405846502</v>
      </c>
      <c r="S145" s="99">
        <v>93.269713352520057</v>
      </c>
      <c r="T145" s="99">
        <v>86.069547349327991</v>
      </c>
      <c r="U145" s="99">
        <v>85.587083093099039</v>
      </c>
      <c r="V145" s="99">
        <v>85.398166603247816</v>
      </c>
      <c r="W145" s="99">
        <v>91.771183096882012</v>
      </c>
      <c r="X145" s="99">
        <v>85.345344977894925</v>
      </c>
      <c r="Y145" s="99">
        <v>83.841525489461588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1.9566681583186509</v>
      </c>
      <c r="C146" s="123">
        <f t="shared" si="53"/>
        <v>2.0783517909497826</v>
      </c>
      <c r="D146" s="123">
        <f t="shared" si="53"/>
        <v>2.1523442836187372</v>
      </c>
      <c r="E146" s="123">
        <f t="shared" si="53"/>
        <v>3.9619169907593199</v>
      </c>
      <c r="F146" s="123">
        <f t="shared" si="53"/>
        <v>1.9522080389247296</v>
      </c>
      <c r="G146" s="123">
        <f t="shared" si="53"/>
        <v>2.2307898844371628</v>
      </c>
      <c r="H146" s="123">
        <f t="shared" si="53"/>
        <v>3.3606534324470538</v>
      </c>
      <c r="I146" s="123">
        <f t="shared" si="53"/>
        <v>3.7977358718177161</v>
      </c>
      <c r="J146" s="123">
        <f t="shared" si="53"/>
        <v>4.4616230437548019</v>
      </c>
      <c r="K146" s="123">
        <f t="shared" si="53"/>
        <v>5.0447929039549892</v>
      </c>
      <c r="L146" s="123">
        <f t="shared" si="53"/>
        <v>5.8976073293860436</v>
      </c>
      <c r="M146" s="123">
        <f t="shared" si="53"/>
        <v>5.9325093352938456</v>
      </c>
      <c r="N146" s="123">
        <f t="shared" si="53"/>
        <v>9.3851864083243939</v>
      </c>
      <c r="O146" s="123">
        <f t="shared" si="53"/>
        <v>8.2919368858648355</v>
      </c>
      <c r="P146" s="123">
        <f t="shared" si="53"/>
        <v>3.0784229606170701</v>
      </c>
      <c r="Q146" s="123">
        <f t="shared" si="53"/>
        <v>10.527947094708173</v>
      </c>
      <c r="R146" s="123">
        <f t="shared" si="53"/>
        <v>6.8384047502507679</v>
      </c>
      <c r="S146" s="123">
        <f t="shared" si="53"/>
        <v>12.005813976184575</v>
      </c>
      <c r="T146" s="123">
        <f t="shared" si="53"/>
        <v>10.027085670379904</v>
      </c>
      <c r="U146" s="123">
        <f t="shared" si="53"/>
        <v>15.031902011255138</v>
      </c>
      <c r="V146" s="123">
        <f t="shared" si="53"/>
        <v>7.6556726513713684</v>
      </c>
      <c r="W146" s="123">
        <f t="shared" si="53"/>
        <v>13.613152410727066</v>
      </c>
      <c r="X146" s="123">
        <f t="shared" si="53"/>
        <v>16.573135737946625</v>
      </c>
      <c r="Y146" s="123">
        <f t="shared" si="53"/>
        <v>10.934862873927047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1.9566681583186509</v>
      </c>
      <c r="C147" s="99">
        <f>RES_hhdet_tesh!C147/RES_summary!C$19</f>
        <v>2.0783517909497826</v>
      </c>
      <c r="D147" s="99">
        <f>RES_hhdet_tesh!D147/RES_summary!D$19</f>
        <v>2.1523442836187372</v>
      </c>
      <c r="E147" s="99">
        <f>RES_hhdet_tesh!E147/RES_summary!E$19</f>
        <v>3.9619169907593199</v>
      </c>
      <c r="F147" s="99">
        <f>RES_hhdet_tesh!F147/RES_summary!F$19</f>
        <v>1.9522080389247296</v>
      </c>
      <c r="G147" s="99">
        <f>RES_hhdet_tesh!G147/RES_summary!G$19</f>
        <v>2.2307898844371628</v>
      </c>
      <c r="H147" s="99">
        <f>RES_hhdet_tesh!H147/RES_summary!H$19</f>
        <v>3.3606534324470538</v>
      </c>
      <c r="I147" s="99">
        <f>RES_hhdet_tesh!I147/RES_summary!I$19</f>
        <v>3.7977358718177161</v>
      </c>
      <c r="J147" s="99">
        <f>RES_hhdet_tesh!J147/RES_summary!J$19</f>
        <v>4.4616230437548019</v>
      </c>
      <c r="K147" s="99">
        <f>RES_hhdet_tesh!K147/RES_summary!K$19</f>
        <v>5.0447929039549892</v>
      </c>
      <c r="L147" s="99">
        <f>RES_hhdet_tesh!L147/RES_summary!L$19</f>
        <v>5.8976073293860436</v>
      </c>
      <c r="M147" s="99">
        <f>RES_hhdet_tesh!M147/RES_summary!M$19</f>
        <v>5.9325093352938456</v>
      </c>
      <c r="N147" s="99">
        <f>RES_hhdet_tesh!N147/RES_summary!N$19</f>
        <v>9.3851864083243939</v>
      </c>
      <c r="O147" s="99">
        <f>RES_hhdet_tesh!O147/RES_summary!O$19</f>
        <v>8.2919368858648355</v>
      </c>
      <c r="P147" s="99">
        <f>RES_hhdet_tesh!P147/RES_summary!P$19</f>
        <v>3.0784229606170701</v>
      </c>
      <c r="Q147" s="99">
        <f>RES_hhdet_tesh!Q147/RES_summary!Q$19</f>
        <v>10.527947094708173</v>
      </c>
      <c r="R147" s="99">
        <f>RES_hhdet_tesh!R147/RES_summary!R$19</f>
        <v>6.8384047502507679</v>
      </c>
      <c r="S147" s="99">
        <f>RES_hhdet_tesh!S147/RES_summary!S$19</f>
        <v>12.005813976184575</v>
      </c>
      <c r="T147" s="99">
        <f>RES_hhdet_tesh!T147/RES_summary!T$19</f>
        <v>10.027085670379904</v>
      </c>
      <c r="U147" s="99">
        <f>RES_hhdet_tesh!U147/RES_summary!U$19</f>
        <v>15.031902011255138</v>
      </c>
      <c r="V147" s="99">
        <f>RES_hhdet_tesh!V147/RES_summary!V$19</f>
        <v>7.6556726513713684</v>
      </c>
      <c r="W147" s="99">
        <f>RES_hhdet_tesh!W147/RES_summary!W$19</f>
        <v>13.613152410727066</v>
      </c>
      <c r="X147" s="99">
        <f>RES_hhdet_tesh!X147/RES_summary!X$19</f>
        <v>16.573135737946625</v>
      </c>
      <c r="Y147" s="99">
        <f>RES_hhdet_tesh!Y147/RES_summary!Y$19</f>
        <v>10.934862873927047</v>
      </c>
      <c r="DA147" s="63" t="s">
        <v>3053</v>
      </c>
    </row>
    <row r="148" spans="1:105" ht="12" customHeight="1" x14ac:dyDescent="0.25">
      <c r="A148" s="121" t="s">
        <v>55</v>
      </c>
      <c r="B148" s="123">
        <v>20.480846993369475</v>
      </c>
      <c r="C148" s="123">
        <v>19.476635858918115</v>
      </c>
      <c r="D148" s="123">
        <v>21.133680656418662</v>
      </c>
      <c r="E148" s="123">
        <v>22.960549667993192</v>
      </c>
      <c r="F148" s="123">
        <v>23.60248730568993</v>
      </c>
      <c r="G148" s="123">
        <v>22.026493311277825</v>
      </c>
      <c r="H148" s="123">
        <v>23.020875816583683</v>
      </c>
      <c r="I148" s="123">
        <v>21.570656664071819</v>
      </c>
      <c r="J148" s="123">
        <v>23.070466772054957</v>
      </c>
      <c r="K148" s="123">
        <v>22.694501164021506</v>
      </c>
      <c r="L148" s="123">
        <v>21.696080249569498</v>
      </c>
      <c r="M148" s="123">
        <v>22.34801287899635</v>
      </c>
      <c r="N148" s="123">
        <v>21.348317948819659</v>
      </c>
      <c r="O148" s="123">
        <v>21.036825686288129</v>
      </c>
      <c r="P148" s="123">
        <v>20.913038504031775</v>
      </c>
      <c r="Q148" s="123">
        <v>21.18159697342557</v>
      </c>
      <c r="R148" s="123">
        <v>20.674942481309593</v>
      </c>
      <c r="S148" s="123">
        <v>20.770112798373766</v>
      </c>
      <c r="T148" s="123">
        <v>20.436134244951592</v>
      </c>
      <c r="U148" s="123">
        <v>19.575928676597634</v>
      </c>
      <c r="V148" s="123">
        <v>19.228503025119021</v>
      </c>
      <c r="W148" s="123">
        <v>18.625560798891033</v>
      </c>
      <c r="X148" s="123">
        <v>18.170075468747015</v>
      </c>
      <c r="Y148" s="123">
        <v>18.079303008333117</v>
      </c>
      <c r="DA148" s="130" t="s">
        <v>3054</v>
      </c>
    </row>
    <row r="149" spans="1:105" ht="12" customHeight="1" x14ac:dyDescent="0.25">
      <c r="A149" s="97" t="s">
        <v>124</v>
      </c>
      <c r="B149" s="99">
        <v>21.03975612904479</v>
      </c>
      <c r="C149" s="99">
        <v>18.741581004708184</v>
      </c>
      <c r="D149" s="99">
        <v>23.97716560543282</v>
      </c>
      <c r="E149" s="99">
        <v>22.327314319160955</v>
      </c>
      <c r="F149" s="99">
        <v>21.87322615226676</v>
      </c>
      <c r="G149" s="99">
        <v>23.897357255030606</v>
      </c>
      <c r="H149" s="99">
        <v>20.800657568212646</v>
      </c>
      <c r="I149" s="99">
        <v>21.469824623992896</v>
      </c>
      <c r="J149" s="99">
        <v>23.700405692189481</v>
      </c>
      <c r="K149" s="99">
        <v>21.728034704894359</v>
      </c>
      <c r="L149" s="99">
        <v>20.921704657385938</v>
      </c>
      <c r="M149" s="99">
        <v>25.612917902528142</v>
      </c>
      <c r="N149" s="99">
        <v>22.89024907587385</v>
      </c>
      <c r="O149" s="99">
        <v>18.916155252566927</v>
      </c>
      <c r="P149" s="99">
        <v>14.795371982690783</v>
      </c>
      <c r="Q149" s="99">
        <v>23.6483192528271</v>
      </c>
      <c r="R149" s="99">
        <v>20.68974631232809</v>
      </c>
      <c r="S149" s="99">
        <v>22.491669921936996</v>
      </c>
      <c r="T149" s="99">
        <v>21.298494357860022</v>
      </c>
      <c r="U149" s="99">
        <v>22.310190095541824</v>
      </c>
      <c r="V149" s="99">
        <v>15.177607425060044</v>
      </c>
      <c r="W149" s="99">
        <v>17.676858321236502</v>
      </c>
      <c r="X149" s="99">
        <v>18.969784273178234</v>
      </c>
      <c r="Y149" s="99">
        <v>18.281770754535078</v>
      </c>
      <c r="DA149" s="63" t="s">
        <v>3055</v>
      </c>
    </row>
    <row r="150" spans="1:105" ht="12" customHeight="1" x14ac:dyDescent="0.25">
      <c r="A150" s="97" t="s">
        <v>123</v>
      </c>
      <c r="B150" s="99">
        <v>21.039756129044793</v>
      </c>
      <c r="C150" s="99">
        <v>18.742477959240407</v>
      </c>
      <c r="D150" s="99">
        <v>23.987422822104037</v>
      </c>
      <c r="E150" s="99">
        <v>22.342808077215949</v>
      </c>
      <c r="F150" s="99">
        <v>0</v>
      </c>
      <c r="G150" s="99">
        <v>0</v>
      </c>
      <c r="H150" s="99">
        <v>0</v>
      </c>
      <c r="I150" s="99">
        <v>21.555754012993518</v>
      </c>
      <c r="J150" s="99">
        <v>23.822966399340377</v>
      </c>
      <c r="K150" s="99">
        <v>21.753974246574277</v>
      </c>
      <c r="L150" s="99">
        <v>20.933818997576036</v>
      </c>
      <c r="M150" s="99">
        <v>25.631546645280494</v>
      </c>
      <c r="N150" s="99">
        <v>22.887478952145159</v>
      </c>
      <c r="O150" s="99">
        <v>18.925433139971009</v>
      </c>
      <c r="P150" s="99">
        <v>14.826284788486388</v>
      </c>
      <c r="Q150" s="99">
        <v>23.588816492022886</v>
      </c>
      <c r="R150" s="99">
        <v>20.594169056146914</v>
      </c>
      <c r="S150" s="99">
        <v>22.315094998144431</v>
      </c>
      <c r="T150" s="99">
        <v>21.135602463659328</v>
      </c>
      <c r="U150" s="99">
        <v>22.080364147363497</v>
      </c>
      <c r="V150" s="99">
        <v>15.037985875613847</v>
      </c>
      <c r="W150" s="99">
        <v>17.521784721397697</v>
      </c>
      <c r="X150" s="99">
        <v>18.739563972965172</v>
      </c>
      <c r="Y150" s="99">
        <v>17.997890703493354</v>
      </c>
      <c r="DA150" s="63" t="s">
        <v>3056</v>
      </c>
    </row>
    <row r="151" spans="1:105" ht="12" customHeight="1" x14ac:dyDescent="0.25">
      <c r="A151" s="100" t="s">
        <v>50</v>
      </c>
      <c r="B151" s="102">
        <v>7.0995335403238276</v>
      </c>
      <c r="C151" s="102">
        <v>6.1628066275244135</v>
      </c>
      <c r="D151" s="102">
        <v>8.9092309361003839</v>
      </c>
      <c r="E151" s="102">
        <v>10.271544877967994</v>
      </c>
      <c r="F151" s="102">
        <v>0</v>
      </c>
      <c r="G151" s="102">
        <v>0</v>
      </c>
      <c r="H151" s="102">
        <v>0</v>
      </c>
      <c r="I151" s="102">
        <v>7.686051591721629</v>
      </c>
      <c r="J151" s="102">
        <v>8.6133398471331528</v>
      </c>
      <c r="K151" s="102">
        <v>7.5774364583070426</v>
      </c>
      <c r="L151" s="102">
        <v>7.0422497426514745</v>
      </c>
      <c r="M151" s="102">
        <v>8.9403935971606341</v>
      </c>
      <c r="N151" s="102">
        <v>7.7878328378784385</v>
      </c>
      <c r="O151" s="102">
        <v>6.4264541438376117</v>
      </c>
      <c r="P151" s="102">
        <v>5.3243168191310781</v>
      </c>
      <c r="Q151" s="102">
        <v>8.3837429484204833</v>
      </c>
      <c r="R151" s="102">
        <v>7.234997575756914</v>
      </c>
      <c r="S151" s="102">
        <v>7.8963888307250532</v>
      </c>
      <c r="T151" s="102">
        <v>7.5932093674276686</v>
      </c>
      <c r="U151" s="102">
        <v>7.4856606296297521</v>
      </c>
      <c r="V151" s="102">
        <v>5.8930215159499078</v>
      </c>
      <c r="W151" s="102">
        <v>7.9986907265015441</v>
      </c>
      <c r="X151" s="102">
        <v>9.6545954669508927</v>
      </c>
      <c r="Y151" s="102">
        <v>10.664270205421998</v>
      </c>
      <c r="DA151" s="131" t="s">
        <v>3057</v>
      </c>
    </row>
    <row r="152" spans="1:105" ht="12" customHeight="1" x14ac:dyDescent="0.25">
      <c r="A152" s="103" t="s">
        <v>52</v>
      </c>
      <c r="B152" s="105">
        <v>13.94022258872096</v>
      </c>
      <c r="C152" s="105">
        <v>12.579671331715994</v>
      </c>
      <c r="D152" s="105">
        <v>15.078191886003655</v>
      </c>
      <c r="E152" s="105">
        <v>12.071263199247957</v>
      </c>
      <c r="F152" s="105">
        <v>0</v>
      </c>
      <c r="G152" s="105">
        <v>0</v>
      </c>
      <c r="H152" s="105">
        <v>0</v>
      </c>
      <c r="I152" s="105">
        <v>13.869702421271892</v>
      </c>
      <c r="J152" s="105">
        <v>15.20962655220722</v>
      </c>
      <c r="K152" s="105">
        <v>14.176537788267229</v>
      </c>
      <c r="L152" s="105">
        <v>13.89156925492456</v>
      </c>
      <c r="M152" s="105">
        <v>16.691153048119865</v>
      </c>
      <c r="N152" s="105">
        <v>15.09964611426672</v>
      </c>
      <c r="O152" s="105">
        <v>12.498978996133399</v>
      </c>
      <c r="P152" s="105">
        <v>9.5019679693553112</v>
      </c>
      <c r="Q152" s="105">
        <v>15.205073543602404</v>
      </c>
      <c r="R152" s="105">
        <v>13.359171480389996</v>
      </c>
      <c r="S152" s="105">
        <v>14.418706167419378</v>
      </c>
      <c r="T152" s="105">
        <v>13.542393096231663</v>
      </c>
      <c r="U152" s="105">
        <v>14.594703517733743</v>
      </c>
      <c r="V152" s="105">
        <v>9.1449643596639376</v>
      </c>
      <c r="W152" s="105">
        <v>9.5230939948961524</v>
      </c>
      <c r="X152" s="105">
        <v>9.0849685060142793</v>
      </c>
      <c r="Y152" s="105">
        <v>7.3336204980713582</v>
      </c>
      <c r="DA152" s="132" t="s">
        <v>3058</v>
      </c>
    </row>
    <row r="153" spans="1:105" ht="12" customHeight="1" x14ac:dyDescent="0.25">
      <c r="A153" s="106" t="s">
        <v>122</v>
      </c>
      <c r="B153" s="102">
        <v>20.398963235701039</v>
      </c>
      <c r="C153" s="102">
        <v>19.585793104865832</v>
      </c>
      <c r="D153" s="102">
        <v>20.716639907363081</v>
      </c>
      <c r="E153" s="102">
        <v>23.043424001610727</v>
      </c>
      <c r="F153" s="102">
        <v>23.789815541631594</v>
      </c>
      <c r="G153" s="102">
        <v>21.84476274450909</v>
      </c>
      <c r="H153" s="102">
        <v>23.201827910650834</v>
      </c>
      <c r="I153" s="102">
        <v>21.578775626543621</v>
      </c>
      <c r="J153" s="102">
        <v>23.020422254387071</v>
      </c>
      <c r="K153" s="102">
        <v>22.771705192887683</v>
      </c>
      <c r="L153" s="102">
        <v>21.752834382010114</v>
      </c>
      <c r="M153" s="102">
        <v>22.127124989620246</v>
      </c>
      <c r="N153" s="102">
        <v>21.259169696386678</v>
      </c>
      <c r="O153" s="102">
        <v>21.144000453898009</v>
      </c>
      <c r="P153" s="102">
        <v>21.21658316874753</v>
      </c>
      <c r="Q153" s="102">
        <v>21.049574322559042</v>
      </c>
      <c r="R153" s="102">
        <v>20.674403381897989</v>
      </c>
      <c r="S153" s="102">
        <v>20.665947943372771</v>
      </c>
      <c r="T153" s="102">
        <v>20.383998138537397</v>
      </c>
      <c r="U153" s="102">
        <v>19.424286958702133</v>
      </c>
      <c r="V153" s="102">
        <v>19.442896161192817</v>
      </c>
      <c r="W153" s="102">
        <v>18.679175934817312</v>
      </c>
      <c r="X153" s="102">
        <v>18.115807596227157</v>
      </c>
      <c r="Y153" s="102">
        <v>18.060988288809703</v>
      </c>
      <c r="DA153" s="131" t="s">
        <v>3059</v>
      </c>
    </row>
    <row r="154" spans="1:105" ht="12" customHeight="1" x14ac:dyDescent="0.25">
      <c r="A154" s="107" t="s">
        <v>121</v>
      </c>
      <c r="B154" s="105">
        <v>20.398963235701036</v>
      </c>
      <c r="C154" s="105">
        <v>19.58749981060226</v>
      </c>
      <c r="D154" s="105">
        <v>20.718553434346802</v>
      </c>
      <c r="E154" s="105">
        <v>23.044942444055788</v>
      </c>
      <c r="F154" s="105">
        <v>23.79170468571122</v>
      </c>
      <c r="G154" s="105">
        <v>21.846254390269291</v>
      </c>
      <c r="H154" s="105">
        <v>23.204188557355838</v>
      </c>
      <c r="I154" s="105">
        <v>21.577974819784838</v>
      </c>
      <c r="J154" s="105">
        <v>23.019701271093965</v>
      </c>
      <c r="K154" s="105">
        <v>22.762774536365207</v>
      </c>
      <c r="L154" s="105">
        <v>21.750149680388798</v>
      </c>
      <c r="M154" s="105">
        <v>22.128004476472395</v>
      </c>
      <c r="N154" s="105">
        <v>21.262032711058197</v>
      </c>
      <c r="O154" s="105">
        <v>21.145826490744238</v>
      </c>
      <c r="P154" s="105">
        <v>21.21882556603035</v>
      </c>
      <c r="Q154" s="105">
        <v>21.051154136425591</v>
      </c>
      <c r="R154" s="105">
        <v>20.67346118902805</v>
      </c>
      <c r="S154" s="105">
        <v>20.669678552202601</v>
      </c>
      <c r="T154" s="105">
        <v>20.386810056850422</v>
      </c>
      <c r="U154" s="105">
        <v>19.425810252346864</v>
      </c>
      <c r="V154" s="105">
        <v>19.443844149317602</v>
      </c>
      <c r="W154" s="105">
        <v>18.679856648638218</v>
      </c>
      <c r="X154" s="105">
        <v>18.129137329737169</v>
      </c>
      <c r="Y154" s="105">
        <v>18.079376553753868</v>
      </c>
      <c r="DA154" s="132" t="s">
        <v>3060</v>
      </c>
    </row>
    <row r="155" spans="1:105" ht="12" customHeight="1" x14ac:dyDescent="0.25">
      <c r="A155" s="108" t="s">
        <v>53</v>
      </c>
      <c r="B155" s="99">
        <v>6.8739323441810463</v>
      </c>
      <c r="C155" s="99">
        <v>6.4396793342357226</v>
      </c>
      <c r="D155" s="99">
        <v>7.6671247640396132</v>
      </c>
      <c r="E155" s="99">
        <v>10.588940461735769</v>
      </c>
      <c r="F155" s="99">
        <v>11.50007546833387</v>
      </c>
      <c r="G155" s="99">
        <v>9.2234384925713631</v>
      </c>
      <c r="H155" s="99">
        <v>10.04767404411869</v>
      </c>
      <c r="I155" s="99">
        <v>7.6942657132533583</v>
      </c>
      <c r="J155" s="99">
        <v>8.3329542612815981</v>
      </c>
      <c r="K155" s="99">
        <v>7.9593678520037647</v>
      </c>
      <c r="L155" s="99">
        <v>7.3272136985611143</v>
      </c>
      <c r="M155" s="99">
        <v>7.7026146582935588</v>
      </c>
      <c r="N155" s="99">
        <v>7.2186698023969038</v>
      </c>
      <c r="O155" s="99">
        <v>7.1834414531028372</v>
      </c>
      <c r="P155" s="99">
        <v>7.6414141316898991</v>
      </c>
      <c r="Q155" s="99">
        <v>7.486718474872192</v>
      </c>
      <c r="R155" s="99">
        <v>7.2942802017128825</v>
      </c>
      <c r="S155" s="99">
        <v>7.3454559261253252</v>
      </c>
      <c r="T155" s="99">
        <v>7.3607593646387413</v>
      </c>
      <c r="U155" s="99">
        <v>6.5762283093927456</v>
      </c>
      <c r="V155" s="99">
        <v>7.5998438354376603</v>
      </c>
      <c r="W155" s="99">
        <v>8.5362639334966115</v>
      </c>
      <c r="X155" s="99">
        <v>9.3517711629863349</v>
      </c>
      <c r="Y155" s="99">
        <v>10.73035347291674</v>
      </c>
      <c r="DA155" s="63" t="s">
        <v>3061</v>
      </c>
    </row>
    <row r="156" spans="1:105" ht="12" customHeight="1" x14ac:dyDescent="0.25">
      <c r="A156" s="108" t="s">
        <v>52</v>
      </c>
      <c r="B156" s="99">
        <v>13.525030891519989</v>
      </c>
      <c r="C156" s="99">
        <v>13.14782047636654</v>
      </c>
      <c r="D156" s="99">
        <v>13.051428670307187</v>
      </c>
      <c r="E156" s="99">
        <v>12.456001982320018</v>
      </c>
      <c r="F156" s="99">
        <v>12.291629217377348</v>
      </c>
      <c r="G156" s="99">
        <v>12.622815897697924</v>
      </c>
      <c r="H156" s="99">
        <v>13.15651451323715</v>
      </c>
      <c r="I156" s="99">
        <v>13.883709106531484</v>
      </c>
      <c r="J156" s="99">
        <v>14.68674700981237</v>
      </c>
      <c r="K156" s="99">
        <v>14.803406684361439</v>
      </c>
      <c r="L156" s="99">
        <v>14.422935981827683</v>
      </c>
      <c r="M156" s="99">
        <v>14.425389818178834</v>
      </c>
      <c r="N156" s="99">
        <v>14.043362908661294</v>
      </c>
      <c r="O156" s="99">
        <v>13.962385037641402</v>
      </c>
      <c r="P156" s="99">
        <v>13.577411434340448</v>
      </c>
      <c r="Q156" s="99">
        <v>13.564435661553397</v>
      </c>
      <c r="R156" s="99">
        <v>13.379180987315166</v>
      </c>
      <c r="S156" s="99">
        <v>13.32422262607728</v>
      </c>
      <c r="T156" s="99">
        <v>13.026050692211678</v>
      </c>
      <c r="U156" s="99">
        <v>12.849581942954115</v>
      </c>
      <c r="V156" s="99">
        <v>11.84400031387994</v>
      </c>
      <c r="W156" s="99">
        <v>10.143592715141606</v>
      </c>
      <c r="X156" s="99">
        <v>8.7773661667508343</v>
      </c>
      <c r="Y156" s="99">
        <v>7.3490230808371262</v>
      </c>
      <c r="DA156" s="63" t="s">
        <v>3062</v>
      </c>
    </row>
    <row r="157" spans="1:105" ht="12" customHeight="1" x14ac:dyDescent="0.25">
      <c r="A157" s="121" t="s">
        <v>54</v>
      </c>
      <c r="B157" s="123">
        <v>7.1868481200347505</v>
      </c>
      <c r="C157" s="123">
        <v>7.9296792780205649</v>
      </c>
      <c r="D157" s="123">
        <v>7.8642809939103309</v>
      </c>
      <c r="E157" s="123">
        <v>9.2471816518877787</v>
      </c>
      <c r="F157" s="123">
        <v>8.4335802146087691</v>
      </c>
      <c r="G157" s="123">
        <v>8.3459556555489165</v>
      </c>
      <c r="H157" s="123">
        <v>7.7183978657490648</v>
      </c>
      <c r="I157" s="123">
        <v>7.4374501028216953</v>
      </c>
      <c r="J157" s="123">
        <v>7.6088160129129161</v>
      </c>
      <c r="K157" s="123">
        <v>5.9748367176302253</v>
      </c>
      <c r="L157" s="123">
        <v>5.4023884144286827</v>
      </c>
      <c r="M157" s="123">
        <v>5.4467178665893137</v>
      </c>
      <c r="N157" s="123">
        <v>5.284296845807595</v>
      </c>
      <c r="O157" s="123">
        <v>5.2951662514739288</v>
      </c>
      <c r="P157" s="123">
        <v>5.429978067520862</v>
      </c>
      <c r="Q157" s="123">
        <v>5.4153625070583891</v>
      </c>
      <c r="R157" s="123">
        <v>5.3125418076002591</v>
      </c>
      <c r="S157" s="123">
        <v>5.2464038515898723</v>
      </c>
      <c r="T157" s="123">
        <v>5.1211191029002068</v>
      </c>
      <c r="U157" s="123">
        <v>4.8956330237627901</v>
      </c>
      <c r="V157" s="123">
        <v>6.4811013062864147</v>
      </c>
      <c r="W157" s="123">
        <v>6.5333674818967706</v>
      </c>
      <c r="X157" s="123">
        <v>5.0626718588767341</v>
      </c>
      <c r="Y157" s="123">
        <v>4.7633372065686768</v>
      </c>
      <c r="DA157" s="130" t="s">
        <v>3063</v>
      </c>
    </row>
    <row r="158" spans="1:105" ht="12" customHeight="1" x14ac:dyDescent="0.25">
      <c r="A158" s="97" t="s">
        <v>50</v>
      </c>
      <c r="B158" s="99">
        <v>7.7719076627478785</v>
      </c>
      <c r="C158" s="99">
        <v>8.0716484664023973</v>
      </c>
      <c r="D158" s="99">
        <v>10.214318007754745</v>
      </c>
      <c r="E158" s="99">
        <v>7.9381811166254215</v>
      </c>
      <c r="F158" s="99">
        <v>7.6820538083815322</v>
      </c>
      <c r="G158" s="99">
        <v>8.9642879545817529</v>
      </c>
      <c r="H158" s="99">
        <v>7.7211100830319248</v>
      </c>
      <c r="I158" s="99">
        <v>7.309859987075856</v>
      </c>
      <c r="J158" s="99">
        <v>6.5880316607476335</v>
      </c>
      <c r="K158" s="99">
        <v>6.408520169980644</v>
      </c>
      <c r="L158" s="99">
        <v>5.6932643429611494</v>
      </c>
      <c r="M158" s="99">
        <v>5.4249451147613161</v>
      </c>
      <c r="N158" s="99">
        <v>5.3390941846153073</v>
      </c>
      <c r="O158" s="99">
        <v>5.3183602495334901</v>
      </c>
      <c r="P158" s="99">
        <v>5.4567715040306695</v>
      </c>
      <c r="Q158" s="99">
        <v>5.4016526602633776</v>
      </c>
      <c r="R158" s="99">
        <v>5.3271365701309348</v>
      </c>
      <c r="S158" s="99">
        <v>5.2272999034676833</v>
      </c>
      <c r="T158" s="99">
        <v>5.0577422793441134</v>
      </c>
      <c r="U158" s="99">
        <v>4.8724254554928184</v>
      </c>
      <c r="V158" s="99">
        <v>6.6286257030173248</v>
      </c>
      <c r="W158" s="99">
        <v>6.5701752155638387</v>
      </c>
      <c r="X158" s="99">
        <v>5.1026389938512811</v>
      </c>
      <c r="Y158" s="99">
        <v>4.6231646833323286</v>
      </c>
      <c r="DA158" s="63" t="s">
        <v>3064</v>
      </c>
    </row>
    <row r="159" spans="1:105" ht="12" customHeight="1" x14ac:dyDescent="0.25">
      <c r="A159" s="109" t="s">
        <v>120</v>
      </c>
      <c r="B159" s="110">
        <v>6.7579373479492029</v>
      </c>
      <c r="C159" s="110">
        <v>7.8287961754581845</v>
      </c>
      <c r="D159" s="110">
        <v>6.3146835322197576</v>
      </c>
      <c r="E159" s="110">
        <v>10.020386626324918</v>
      </c>
      <c r="F159" s="110">
        <v>8.8317595997571559</v>
      </c>
      <c r="G159" s="110">
        <v>7.9989226443087817</v>
      </c>
      <c r="H159" s="110">
        <v>7.7169105651016334</v>
      </c>
      <c r="I159" s="110">
        <v>7.5112831800537023</v>
      </c>
      <c r="J159" s="110">
        <v>8.233762750692577</v>
      </c>
      <c r="K159" s="110">
        <v>5.6538731233264823</v>
      </c>
      <c r="L159" s="110">
        <v>5.1857064074333845</v>
      </c>
      <c r="M159" s="110">
        <v>5.4624307082143515</v>
      </c>
      <c r="N159" s="110">
        <v>5.2496873755274045</v>
      </c>
      <c r="O159" s="110">
        <v>5.2816643629001261</v>
      </c>
      <c r="P159" s="110">
        <v>5.4153113552906964</v>
      </c>
      <c r="Q159" s="110">
        <v>5.422401375190347</v>
      </c>
      <c r="R159" s="110">
        <v>5.3052723310790544</v>
      </c>
      <c r="S159" s="110">
        <v>5.2559613680475223</v>
      </c>
      <c r="T159" s="110">
        <v>5.1517738914185358</v>
      </c>
      <c r="U159" s="110">
        <v>4.906234807903596</v>
      </c>
      <c r="V159" s="110">
        <v>6.416559881029066</v>
      </c>
      <c r="W159" s="110">
        <v>6.518435558527381</v>
      </c>
      <c r="X159" s="110">
        <v>5.0483800561488792</v>
      </c>
      <c r="Y159" s="110">
        <v>4.8094994832551832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127.76261531601762</v>
      </c>
      <c r="C161" s="118">
        <f t="shared" si="54"/>
        <v>132.36156466381166</v>
      </c>
      <c r="D161" s="118">
        <f t="shared" si="54"/>
        <v>132.25389657349859</v>
      </c>
      <c r="E161" s="118">
        <f t="shared" si="54"/>
        <v>155.34420329328697</v>
      </c>
      <c r="F161" s="118">
        <f t="shared" si="54"/>
        <v>147.62007037134171</v>
      </c>
      <c r="G161" s="118">
        <f t="shared" si="54"/>
        <v>143.44180490242127</v>
      </c>
      <c r="H161" s="118">
        <f t="shared" si="54"/>
        <v>142.27496229345425</v>
      </c>
      <c r="I161" s="118">
        <f t="shared" si="54"/>
        <v>125.85703247844054</v>
      </c>
      <c r="J161" s="118">
        <f t="shared" si="54"/>
        <v>142.80385126255524</v>
      </c>
      <c r="K161" s="118">
        <f t="shared" si="54"/>
        <v>141.0970096491433</v>
      </c>
      <c r="L161" s="118">
        <f t="shared" si="54"/>
        <v>141.03105708083524</v>
      </c>
      <c r="M161" s="118">
        <f t="shared" si="54"/>
        <v>126.91545012029796</v>
      </c>
      <c r="N161" s="118">
        <f t="shared" si="54"/>
        <v>123.48506196438724</v>
      </c>
      <c r="O161" s="118">
        <f t="shared" si="54"/>
        <v>122.54954858764482</v>
      </c>
      <c r="P161" s="118">
        <f t="shared" si="54"/>
        <v>128.63572158983789</v>
      </c>
      <c r="Q161" s="118">
        <f t="shared" si="54"/>
        <v>108.62942968907197</v>
      </c>
      <c r="R161" s="118">
        <f t="shared" ref="R161:V161" si="55">R162+R164+R166+R175</f>
        <v>98.152027915175793</v>
      </c>
      <c r="S161" s="118">
        <f t="shared" si="55"/>
        <v>102.6449786229828</v>
      </c>
      <c r="T161" s="118">
        <f t="shared" si="55"/>
        <v>114.12102800779112</v>
      </c>
      <c r="U161" s="118">
        <f t="shared" si="55"/>
        <v>121.8194783453763</v>
      </c>
      <c r="V161" s="118">
        <f t="shared" si="55"/>
        <v>127.77445087533732</v>
      </c>
      <c r="W161" s="118">
        <f t="shared" ref="W161:Y161" si="56">W162+W164+W166+W175</f>
        <v>116.43561232567544</v>
      </c>
      <c r="X161" s="118">
        <f t="shared" si="56"/>
        <v>96.778484896240116</v>
      </c>
      <c r="Y161" s="118">
        <f t="shared" si="56"/>
        <v>133.2467495673786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99.117624031321895</v>
      </c>
      <c r="C162" s="123">
        <f t="shared" si="57"/>
        <v>103.88081513379632</v>
      </c>
      <c r="D162" s="123">
        <f t="shared" si="57"/>
        <v>102.06846050633004</v>
      </c>
      <c r="E162" s="123">
        <f t="shared" si="57"/>
        <v>120.48074695090121</v>
      </c>
      <c r="F162" s="123">
        <f t="shared" si="57"/>
        <v>114.02440951523374</v>
      </c>
      <c r="G162" s="123">
        <f t="shared" si="57"/>
        <v>111.09982119613518</v>
      </c>
      <c r="H162" s="123">
        <f t="shared" si="57"/>
        <v>108.90422669655227</v>
      </c>
      <c r="I162" s="123">
        <f t="shared" si="57"/>
        <v>94.147536200529217</v>
      </c>
      <c r="J162" s="123">
        <f t="shared" si="57"/>
        <v>109.16726538746667</v>
      </c>
      <c r="K162" s="123">
        <f t="shared" si="57"/>
        <v>109.03246771501976</v>
      </c>
      <c r="L162" s="123">
        <f t="shared" si="57"/>
        <v>109.79717611420224</v>
      </c>
      <c r="M162" s="123">
        <f t="shared" si="57"/>
        <v>95.071830421417189</v>
      </c>
      <c r="N162" s="123">
        <f t="shared" si="57"/>
        <v>90.349579257908758</v>
      </c>
      <c r="O162" s="123">
        <f t="shared" si="57"/>
        <v>90.15623504449448</v>
      </c>
      <c r="P162" s="123">
        <f t="shared" si="57"/>
        <v>100.06741570634054</v>
      </c>
      <c r="Q162" s="123">
        <f t="shared" si="57"/>
        <v>74.762445157626331</v>
      </c>
      <c r="R162" s="123">
        <f t="shared" si="57"/>
        <v>67.430337657059994</v>
      </c>
      <c r="S162" s="123">
        <f t="shared" si="57"/>
        <v>68.222397027719637</v>
      </c>
      <c r="T162" s="123">
        <f t="shared" si="57"/>
        <v>81.289422113683074</v>
      </c>
      <c r="U162" s="123">
        <f t="shared" si="57"/>
        <v>86.744638328806886</v>
      </c>
      <c r="V162" s="123">
        <f t="shared" si="57"/>
        <v>96.405123616008169</v>
      </c>
      <c r="W162" s="123">
        <f t="shared" si="57"/>
        <v>81.688189307966013</v>
      </c>
      <c r="X162" s="123">
        <f t="shared" si="57"/>
        <v>61.702562044327841</v>
      </c>
      <c r="Y162" s="123">
        <f t="shared" si="57"/>
        <v>103.4760569826514</v>
      </c>
      <c r="DA162" s="130" t="s">
        <v>3067</v>
      </c>
    </row>
    <row r="163" spans="1:105" ht="12" customHeight="1" x14ac:dyDescent="0.25">
      <c r="A163" s="97" t="s">
        <v>53</v>
      </c>
      <c r="B163" s="110">
        <v>99.117624031321895</v>
      </c>
      <c r="C163" s="110">
        <v>103.88081513379632</v>
      </c>
      <c r="D163" s="110">
        <v>102.06846050633004</v>
      </c>
      <c r="E163" s="110">
        <v>120.48074695090121</v>
      </c>
      <c r="F163" s="110">
        <v>114.02440951523374</v>
      </c>
      <c r="G163" s="110">
        <v>111.09982119613518</v>
      </c>
      <c r="H163" s="110">
        <v>108.90422669655227</v>
      </c>
      <c r="I163" s="110">
        <v>94.147536200529217</v>
      </c>
      <c r="J163" s="110">
        <v>109.16726538746667</v>
      </c>
      <c r="K163" s="110">
        <v>109.03246771501976</v>
      </c>
      <c r="L163" s="110">
        <v>109.79717611420224</v>
      </c>
      <c r="M163" s="110">
        <v>95.071830421417189</v>
      </c>
      <c r="N163" s="110">
        <v>90.349579257908758</v>
      </c>
      <c r="O163" s="110">
        <v>90.15623504449448</v>
      </c>
      <c r="P163" s="110">
        <v>100.06741570634054</v>
      </c>
      <c r="Q163" s="110">
        <v>74.762445157626331</v>
      </c>
      <c r="R163" s="110">
        <v>67.430337657059994</v>
      </c>
      <c r="S163" s="110">
        <v>68.222397027719637</v>
      </c>
      <c r="T163" s="110">
        <v>81.289422113683074</v>
      </c>
      <c r="U163" s="110">
        <v>86.744638328806886</v>
      </c>
      <c r="V163" s="110">
        <v>96.405123616008169</v>
      </c>
      <c r="W163" s="110">
        <v>81.688189307966013</v>
      </c>
      <c r="X163" s="110">
        <v>61.702562044327841</v>
      </c>
      <c r="Y163" s="110">
        <v>103.4760569826514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0.97723415115195533</v>
      </c>
      <c r="C164" s="123">
        <f t="shared" si="58"/>
        <v>1.0748448347457664</v>
      </c>
      <c r="D164" s="123">
        <f t="shared" si="58"/>
        <v>1.1906837170269611</v>
      </c>
      <c r="E164" s="123">
        <f t="shared" si="58"/>
        <v>2.666160533881357</v>
      </c>
      <c r="F164" s="123">
        <f t="shared" si="58"/>
        <v>1.5846519801750667</v>
      </c>
      <c r="G164" s="123">
        <f t="shared" si="58"/>
        <v>1.9138008140347689</v>
      </c>
      <c r="H164" s="123">
        <f t="shared" si="58"/>
        <v>2.621617567915064</v>
      </c>
      <c r="I164" s="123">
        <f t="shared" si="58"/>
        <v>2.6468474119553833</v>
      </c>
      <c r="J164" s="123">
        <f t="shared" si="58"/>
        <v>2.87070086209902</v>
      </c>
      <c r="K164" s="123">
        <f t="shared" si="58"/>
        <v>3.3462032711900762</v>
      </c>
      <c r="L164" s="123">
        <f t="shared" si="58"/>
        <v>4.0560045244391523</v>
      </c>
      <c r="M164" s="123">
        <f t="shared" si="58"/>
        <v>3.9422638036016959</v>
      </c>
      <c r="N164" s="123">
        <f t="shared" si="58"/>
        <v>6.3963656579393682</v>
      </c>
      <c r="O164" s="123">
        <f t="shared" si="58"/>
        <v>5.9939822069349189</v>
      </c>
      <c r="P164" s="123">
        <f t="shared" si="58"/>
        <v>2.1590223509366608</v>
      </c>
      <c r="Q164" s="123">
        <f t="shared" si="58"/>
        <v>7.1456453530248814</v>
      </c>
      <c r="R164" s="123">
        <f t="shared" si="58"/>
        <v>4.6268156765131589</v>
      </c>
      <c r="S164" s="123">
        <f t="shared" si="58"/>
        <v>8.3362908848517314</v>
      </c>
      <c r="T164" s="123">
        <f t="shared" si="58"/>
        <v>7.242148680923516</v>
      </c>
      <c r="U164" s="123">
        <f t="shared" si="58"/>
        <v>10.653964358974621</v>
      </c>
      <c r="V164" s="123">
        <f t="shared" si="58"/>
        <v>5.7010293710146485</v>
      </c>
      <c r="W164" s="123">
        <f t="shared" si="58"/>
        <v>9.6591427988250818</v>
      </c>
      <c r="X164" s="123">
        <f t="shared" si="58"/>
        <v>11.943440635363535</v>
      </c>
      <c r="Y164" s="123">
        <f t="shared" si="58"/>
        <v>7.1023244672656141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0.97723415115195533</v>
      </c>
      <c r="C165" s="99">
        <f>RES_hhdet_tesh!C165/RES_summary!C$19</f>
        <v>1.0748448347457664</v>
      </c>
      <c r="D165" s="99">
        <f>RES_hhdet_tesh!D165/RES_summary!D$19</f>
        <v>1.1906837170269611</v>
      </c>
      <c r="E165" s="99">
        <f>RES_hhdet_tesh!E165/RES_summary!E$19</f>
        <v>2.666160533881357</v>
      </c>
      <c r="F165" s="99">
        <f>RES_hhdet_tesh!F165/RES_summary!F$19</f>
        <v>1.5846519801750667</v>
      </c>
      <c r="G165" s="99">
        <f>RES_hhdet_tesh!G165/RES_summary!G$19</f>
        <v>1.9138008140347689</v>
      </c>
      <c r="H165" s="99">
        <f>RES_hhdet_tesh!H165/RES_summary!H$19</f>
        <v>2.621617567915064</v>
      </c>
      <c r="I165" s="99">
        <f>RES_hhdet_tesh!I165/RES_summary!I$19</f>
        <v>2.6468474119553833</v>
      </c>
      <c r="J165" s="99">
        <f>RES_hhdet_tesh!J165/RES_summary!J$19</f>
        <v>2.87070086209902</v>
      </c>
      <c r="K165" s="99">
        <f>RES_hhdet_tesh!K165/RES_summary!K$19</f>
        <v>3.3462032711900762</v>
      </c>
      <c r="L165" s="99">
        <f>RES_hhdet_tesh!L165/RES_summary!L$19</f>
        <v>4.0560045244391523</v>
      </c>
      <c r="M165" s="99">
        <f>RES_hhdet_tesh!M165/RES_summary!M$19</f>
        <v>3.9422638036016959</v>
      </c>
      <c r="N165" s="99">
        <f>RES_hhdet_tesh!N165/RES_summary!N$19</f>
        <v>6.3963656579393682</v>
      </c>
      <c r="O165" s="99">
        <f>RES_hhdet_tesh!O165/RES_summary!O$19</f>
        <v>5.9939822069349189</v>
      </c>
      <c r="P165" s="99">
        <f>RES_hhdet_tesh!P165/RES_summary!P$19</f>
        <v>2.1590223509366608</v>
      </c>
      <c r="Q165" s="99">
        <f>RES_hhdet_tesh!Q165/RES_summary!Q$19</f>
        <v>7.1456453530248814</v>
      </c>
      <c r="R165" s="99">
        <f>RES_hhdet_tesh!R165/RES_summary!R$19</f>
        <v>4.6268156765131589</v>
      </c>
      <c r="S165" s="99">
        <f>RES_hhdet_tesh!S165/RES_summary!S$19</f>
        <v>8.3362908848517314</v>
      </c>
      <c r="T165" s="99">
        <f>RES_hhdet_tesh!T165/RES_summary!T$19</f>
        <v>7.242148680923516</v>
      </c>
      <c r="U165" s="99">
        <f>RES_hhdet_tesh!U165/RES_summary!U$19</f>
        <v>10.653964358974621</v>
      </c>
      <c r="V165" s="99">
        <f>RES_hhdet_tesh!V165/RES_summary!V$19</f>
        <v>5.7010293710146485</v>
      </c>
      <c r="W165" s="99">
        <f>RES_hhdet_tesh!W165/RES_summary!W$19</f>
        <v>9.6591427988250818</v>
      </c>
      <c r="X165" s="99">
        <f>RES_hhdet_tesh!X165/RES_summary!X$19</f>
        <v>11.943440635363535</v>
      </c>
      <c r="Y165" s="99">
        <f>RES_hhdet_tesh!Y165/RES_summary!Y$19</f>
        <v>7.1023244672656141</v>
      </c>
      <c r="DA165" s="63" t="s">
        <v>3070</v>
      </c>
    </row>
    <row r="166" spans="1:105" ht="12" customHeight="1" x14ac:dyDescent="0.25">
      <c r="A166" s="121" t="s">
        <v>55</v>
      </c>
      <c r="B166" s="123">
        <v>20.480881154303006</v>
      </c>
      <c r="C166" s="123">
        <v>19.476318376813005</v>
      </c>
      <c r="D166" s="123">
        <v>21.133392063665777</v>
      </c>
      <c r="E166" s="123">
        <v>22.961746123506938</v>
      </c>
      <c r="F166" s="123">
        <v>23.594092384636586</v>
      </c>
      <c r="G166" s="123">
        <v>22.083249959103913</v>
      </c>
      <c r="H166" s="123">
        <v>23.030739005001138</v>
      </c>
      <c r="I166" s="123">
        <v>21.622552233015345</v>
      </c>
      <c r="J166" s="123">
        <v>23.1340553575127</v>
      </c>
      <c r="K166" s="123">
        <v>22.759706956963544</v>
      </c>
      <c r="L166" s="123">
        <v>21.78115452815975</v>
      </c>
      <c r="M166" s="123">
        <v>22.454797802205956</v>
      </c>
      <c r="N166" s="123">
        <v>21.452655724307135</v>
      </c>
      <c r="O166" s="123">
        <v>21.103121568035874</v>
      </c>
      <c r="P166" s="123">
        <v>20.978236104964743</v>
      </c>
      <c r="Q166" s="123">
        <v>21.306416696756592</v>
      </c>
      <c r="R166" s="123">
        <v>20.782088304843874</v>
      </c>
      <c r="S166" s="123">
        <v>20.839973889693621</v>
      </c>
      <c r="T166" s="123">
        <v>20.468450776938905</v>
      </c>
      <c r="U166" s="123">
        <v>19.52502340335479</v>
      </c>
      <c r="V166" s="123">
        <v>19.188832239550454</v>
      </c>
      <c r="W166" s="123">
        <v>18.555412467358803</v>
      </c>
      <c r="X166" s="123">
        <v>18.070389968059395</v>
      </c>
      <c r="Y166" s="123">
        <v>17.90205894232534</v>
      </c>
      <c r="DA166" s="130" t="s">
        <v>3071</v>
      </c>
    </row>
    <row r="167" spans="1:105" ht="12" customHeight="1" x14ac:dyDescent="0.25">
      <c r="A167" s="97" t="s">
        <v>124</v>
      </c>
      <c r="B167" s="99">
        <v>21.039756129044793</v>
      </c>
      <c r="C167" s="99">
        <v>18.741316277486238</v>
      </c>
      <c r="D167" s="99">
        <v>23.976792395199997</v>
      </c>
      <c r="E167" s="99">
        <v>22.329789030338254</v>
      </c>
      <c r="F167" s="99">
        <v>21.883141181134182</v>
      </c>
      <c r="G167" s="99">
        <v>23.922047829144493</v>
      </c>
      <c r="H167" s="99">
        <v>20.83799453855492</v>
      </c>
      <c r="I167" s="99">
        <v>21.521116343366128</v>
      </c>
      <c r="J167" s="99">
        <v>23.763033800498576</v>
      </c>
      <c r="K167" s="99">
        <v>21.795650534310838</v>
      </c>
      <c r="L167" s="99">
        <v>21.001412774966781</v>
      </c>
      <c r="M167" s="99">
        <v>25.717418355973429</v>
      </c>
      <c r="N167" s="99">
        <v>22.987207777108093</v>
      </c>
      <c r="O167" s="99">
        <v>18.994773977112704</v>
      </c>
      <c r="P167" s="99">
        <v>14.876866232098223</v>
      </c>
      <c r="Q167" s="99">
        <v>23.805879759926643</v>
      </c>
      <c r="R167" s="99">
        <v>20.811081645022103</v>
      </c>
      <c r="S167" s="99">
        <v>22.57630394581599</v>
      </c>
      <c r="T167" s="99">
        <v>21.339464907083197</v>
      </c>
      <c r="U167" s="99">
        <v>22.294591626074329</v>
      </c>
      <c r="V167" s="99">
        <v>15.146364802802466</v>
      </c>
      <c r="W167" s="99">
        <v>17.611456122201542</v>
      </c>
      <c r="X167" s="99">
        <v>18.856074936801765</v>
      </c>
      <c r="Y167" s="99">
        <v>18.094235412435399</v>
      </c>
      <c r="DA167" s="63" t="s">
        <v>3072</v>
      </c>
    </row>
    <row r="168" spans="1:105" ht="12" customHeight="1" x14ac:dyDescent="0.25">
      <c r="A168" s="97" t="s">
        <v>123</v>
      </c>
      <c r="B168" s="99">
        <v>21.039756129044793</v>
      </c>
      <c r="C168" s="99">
        <v>18.742477959240407</v>
      </c>
      <c r="D168" s="99">
        <v>23.970503293416467</v>
      </c>
      <c r="E168" s="99">
        <v>22.323896677603237</v>
      </c>
      <c r="F168" s="99">
        <v>21.879041568039359</v>
      </c>
      <c r="G168" s="99">
        <v>23.921559422201366</v>
      </c>
      <c r="H168" s="99">
        <v>20.829106647445155</v>
      </c>
      <c r="I168" s="99">
        <v>21.525345310807392</v>
      </c>
      <c r="J168" s="99">
        <v>23.789359340640832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22.292951523014342</v>
      </c>
      <c r="T168" s="99">
        <v>21.126458023504746</v>
      </c>
      <c r="U168" s="99">
        <v>22.107688388115299</v>
      </c>
      <c r="V168" s="99">
        <v>15.037078728862392</v>
      </c>
      <c r="W168" s="99">
        <v>17.520727742742366</v>
      </c>
      <c r="X168" s="99">
        <v>18.773758376362544</v>
      </c>
      <c r="Y168" s="99">
        <v>18.032110547757725</v>
      </c>
      <c r="DA168" s="63" t="s">
        <v>3073</v>
      </c>
    </row>
    <row r="169" spans="1:105" ht="12" customHeight="1" x14ac:dyDescent="0.25">
      <c r="A169" s="100" t="s">
        <v>50</v>
      </c>
      <c r="B169" s="102">
        <v>7.0995335403238276</v>
      </c>
      <c r="C169" s="102">
        <v>6.1628066275244127</v>
      </c>
      <c r="D169" s="102">
        <v>8.9029468100596052</v>
      </c>
      <c r="E169" s="102">
        <v>10.262850836952383</v>
      </c>
      <c r="F169" s="102">
        <v>10.572658752552202</v>
      </c>
      <c r="G169" s="102">
        <v>10.108234374329621</v>
      </c>
      <c r="H169" s="102">
        <v>9.0146643068526622</v>
      </c>
      <c r="I169" s="102">
        <v>7.675208878741187</v>
      </c>
      <c r="J169" s="102">
        <v>8.6011890086108043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7.8885531710648458</v>
      </c>
      <c r="T169" s="102">
        <v>7.5899241216552262</v>
      </c>
      <c r="U169" s="102">
        <v>7.4949240635054446</v>
      </c>
      <c r="V169" s="102">
        <v>5.8926660271651281</v>
      </c>
      <c r="W169" s="102">
        <v>7.9982082159866126</v>
      </c>
      <c r="X169" s="102">
        <v>9.6722123726863511</v>
      </c>
      <c r="Y169" s="102">
        <v>10.68454645176857</v>
      </c>
      <c r="DA169" s="131" t="s">
        <v>3074</v>
      </c>
    </row>
    <row r="170" spans="1:105" ht="12" customHeight="1" x14ac:dyDescent="0.25">
      <c r="A170" s="103" t="s">
        <v>52</v>
      </c>
      <c r="B170" s="105">
        <v>13.94022258872096</v>
      </c>
      <c r="C170" s="105">
        <v>12.579671331715994</v>
      </c>
      <c r="D170" s="105">
        <v>15.067556483356865</v>
      </c>
      <c r="E170" s="105">
        <v>12.061045840650852</v>
      </c>
      <c r="F170" s="105">
        <v>11.306382815487154</v>
      </c>
      <c r="G170" s="105">
        <v>13.813325047871743</v>
      </c>
      <c r="H170" s="105">
        <v>11.814442340592491</v>
      </c>
      <c r="I170" s="105">
        <v>13.850136432066202</v>
      </c>
      <c r="J170" s="105">
        <v>15.188170332030026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14.404398351949499</v>
      </c>
      <c r="T170" s="105">
        <v>13.536533901849518</v>
      </c>
      <c r="U170" s="105">
        <v>14.612764324609852</v>
      </c>
      <c r="V170" s="105">
        <v>9.1444127016972629</v>
      </c>
      <c r="W170" s="105">
        <v>9.5225195267557545</v>
      </c>
      <c r="X170" s="105">
        <v>9.1015460036761873</v>
      </c>
      <c r="Y170" s="105">
        <v>7.3475640959891555</v>
      </c>
      <c r="DA170" s="132" t="s">
        <v>3075</v>
      </c>
    </row>
    <row r="171" spans="1:105" ht="12" customHeight="1" x14ac:dyDescent="0.25">
      <c r="A171" s="106" t="s">
        <v>122</v>
      </c>
      <c r="B171" s="102">
        <v>20.398963235701039</v>
      </c>
      <c r="C171" s="102">
        <v>19.585513887827378</v>
      </c>
      <c r="D171" s="102">
        <v>20.716269561913172</v>
      </c>
      <c r="E171" s="102">
        <v>23.047007601346284</v>
      </c>
      <c r="F171" s="102">
        <v>23.805042526907009</v>
      </c>
      <c r="G171" s="102">
        <v>21.871573518032275</v>
      </c>
      <c r="H171" s="102">
        <v>23.250203912107558</v>
      </c>
      <c r="I171" s="102">
        <v>21.632146332809498</v>
      </c>
      <c r="J171" s="102">
        <v>23.078556616730864</v>
      </c>
      <c r="K171" s="102">
        <v>22.837510056756923</v>
      </c>
      <c r="L171" s="102">
        <v>21.838864271876204</v>
      </c>
      <c r="M171" s="102">
        <v>22.221937219722893</v>
      </c>
      <c r="N171" s="102">
        <v>21.352507075657318</v>
      </c>
      <c r="O171" s="102">
        <v>21.226293699732036</v>
      </c>
      <c r="P171" s="102">
        <v>21.31813584139843</v>
      </c>
      <c r="Q171" s="102">
        <v>21.167870280553071</v>
      </c>
      <c r="R171" s="102">
        <v>20.781273200243277</v>
      </c>
      <c r="S171" s="102">
        <v>20.737507223222948</v>
      </c>
      <c r="T171" s="102">
        <v>20.417987377742268</v>
      </c>
      <c r="U171" s="102">
        <v>19.381193742624959</v>
      </c>
      <c r="V171" s="102">
        <v>19.382182488611551</v>
      </c>
      <c r="W171" s="102">
        <v>18.60618652744013</v>
      </c>
      <c r="X171" s="102">
        <v>18.015954059413048</v>
      </c>
      <c r="Y171" s="102">
        <v>17.882590908655509</v>
      </c>
      <c r="DA171" s="131" t="s">
        <v>3076</v>
      </c>
    </row>
    <row r="172" spans="1:105" ht="12" customHeight="1" x14ac:dyDescent="0.25">
      <c r="A172" s="107" t="s">
        <v>121</v>
      </c>
      <c r="B172" s="105">
        <v>20.398963235701046</v>
      </c>
      <c r="C172" s="105">
        <v>19.587150524099442</v>
      </c>
      <c r="D172" s="105">
        <v>20.718200244427642</v>
      </c>
      <c r="E172" s="105">
        <v>23.048748225469797</v>
      </c>
      <c r="F172" s="105">
        <v>23.80631476256692</v>
      </c>
      <c r="G172" s="105">
        <v>21.872555834168612</v>
      </c>
      <c r="H172" s="105">
        <v>23.249827840769324</v>
      </c>
      <c r="I172" s="105">
        <v>21.631301693618141</v>
      </c>
      <c r="J172" s="105">
        <v>23.078112499683854</v>
      </c>
      <c r="K172" s="105">
        <v>22.8379568531271</v>
      </c>
      <c r="L172" s="105">
        <v>21.840009057065302</v>
      </c>
      <c r="M172" s="105">
        <v>22.225153833014488</v>
      </c>
      <c r="N172" s="105">
        <v>21.354970790896296</v>
      </c>
      <c r="O172" s="105">
        <v>21.227910100072691</v>
      </c>
      <c r="P172" s="105">
        <v>21.317935026344397</v>
      </c>
      <c r="Q172" s="105">
        <v>21.163817915278024</v>
      </c>
      <c r="R172" s="105">
        <v>20.778608832163634</v>
      </c>
      <c r="S172" s="105">
        <v>20.73354247706186</v>
      </c>
      <c r="T172" s="105">
        <v>20.415065386830126</v>
      </c>
      <c r="U172" s="105">
        <v>19.386739674755479</v>
      </c>
      <c r="V172" s="105">
        <v>19.388053623269094</v>
      </c>
      <c r="W172" s="105">
        <v>18.607182738483697</v>
      </c>
      <c r="X172" s="105">
        <v>18.034506291212583</v>
      </c>
      <c r="Y172" s="105">
        <v>17.906082122789993</v>
      </c>
      <c r="DA172" s="132" t="s">
        <v>3077</v>
      </c>
    </row>
    <row r="173" spans="1:105" ht="12" customHeight="1" x14ac:dyDescent="0.25">
      <c r="A173" s="108" t="s">
        <v>53</v>
      </c>
      <c r="B173" s="99">
        <v>6.8739323441810489</v>
      </c>
      <c r="C173" s="99">
        <v>6.4395645011485154</v>
      </c>
      <c r="D173" s="99">
        <v>7.6669940622903736</v>
      </c>
      <c r="E173" s="99">
        <v>10.590689183517183</v>
      </c>
      <c r="F173" s="99">
        <v>11.507137466986689</v>
      </c>
      <c r="G173" s="99">
        <v>9.2345429018553329</v>
      </c>
      <c r="H173" s="99">
        <v>10.067436366003481</v>
      </c>
      <c r="I173" s="99">
        <v>7.7132809887997142</v>
      </c>
      <c r="J173" s="99">
        <v>8.354098675383792</v>
      </c>
      <c r="K173" s="99">
        <v>7.985656550427489</v>
      </c>
      <c r="L173" s="99">
        <v>7.3574856215319233</v>
      </c>
      <c r="M173" s="99">
        <v>7.7364317184148401</v>
      </c>
      <c r="N173" s="99">
        <v>7.2502231971046065</v>
      </c>
      <c r="O173" s="99">
        <v>7.211326047830231</v>
      </c>
      <c r="P173" s="99">
        <v>7.6771058540366948</v>
      </c>
      <c r="Q173" s="99">
        <v>7.5267866815423439</v>
      </c>
      <c r="R173" s="99">
        <v>7.3313797645082852</v>
      </c>
      <c r="S173" s="99">
        <v>7.3681514723641621</v>
      </c>
      <c r="T173" s="99">
        <v>7.3709610923327373</v>
      </c>
      <c r="U173" s="99">
        <v>6.5630017291326155</v>
      </c>
      <c r="V173" s="99">
        <v>7.5780374846867913</v>
      </c>
      <c r="W173" s="99">
        <v>8.5030536316283136</v>
      </c>
      <c r="X173" s="99">
        <v>9.3029564951341452</v>
      </c>
      <c r="Y173" s="99">
        <v>10.627500894256105</v>
      </c>
      <c r="DA173" s="63" t="s">
        <v>3078</v>
      </c>
    </row>
    <row r="174" spans="1:105" ht="12" customHeight="1" x14ac:dyDescent="0.25">
      <c r="A174" s="115" t="s">
        <v>52</v>
      </c>
      <c r="B174" s="110">
        <v>13.525030891519995</v>
      </c>
      <c r="C174" s="110">
        <v>13.147586022950925</v>
      </c>
      <c r="D174" s="110">
        <v>13.051206182137269</v>
      </c>
      <c r="E174" s="110">
        <v>12.45805904195262</v>
      </c>
      <c r="F174" s="110">
        <v>12.299177295580234</v>
      </c>
      <c r="G174" s="110">
        <v>12.638012932313284</v>
      </c>
      <c r="H174" s="110">
        <v>13.182391474765847</v>
      </c>
      <c r="I174" s="110">
        <v>13.918020704818426</v>
      </c>
      <c r="J174" s="110">
        <v>14.724013824300059</v>
      </c>
      <c r="K174" s="110">
        <v>14.852300302699611</v>
      </c>
      <c r="L174" s="110">
        <v>14.482523435533372</v>
      </c>
      <c r="M174" s="110">
        <v>14.48872211459965</v>
      </c>
      <c r="N174" s="110">
        <v>14.104747593791689</v>
      </c>
      <c r="O174" s="110">
        <v>14.016584052242459</v>
      </c>
      <c r="P174" s="110">
        <v>13.640829172307701</v>
      </c>
      <c r="Q174" s="110">
        <v>13.637031233735682</v>
      </c>
      <c r="R174" s="110">
        <v>13.44722906765535</v>
      </c>
      <c r="S174" s="110">
        <v>13.365391004697701</v>
      </c>
      <c r="T174" s="110">
        <v>13.044104294497389</v>
      </c>
      <c r="U174" s="110">
        <v>12.823737945622865</v>
      </c>
      <c r="V174" s="110">
        <v>11.810016138582302</v>
      </c>
      <c r="W174" s="110">
        <v>10.104129106855384</v>
      </c>
      <c r="X174" s="110">
        <v>8.7315497960784381</v>
      </c>
      <c r="Y174" s="110">
        <v>7.2785812285338904</v>
      </c>
      <c r="DA174" s="60" t="s">
        <v>3079</v>
      </c>
    </row>
    <row r="175" spans="1:105" ht="12" customHeight="1" x14ac:dyDescent="0.25">
      <c r="A175" s="121" t="s">
        <v>54</v>
      </c>
      <c r="B175" s="123">
        <v>7.1868759792407593</v>
      </c>
      <c r="C175" s="123">
        <v>7.9295863184565967</v>
      </c>
      <c r="D175" s="123">
        <v>7.8613602864758096</v>
      </c>
      <c r="E175" s="123">
        <v>9.2355496849974532</v>
      </c>
      <c r="F175" s="123">
        <v>8.416916491296309</v>
      </c>
      <c r="G175" s="123">
        <v>8.3449329331473923</v>
      </c>
      <c r="H175" s="123">
        <v>7.7183790239857579</v>
      </c>
      <c r="I175" s="123">
        <v>7.4400966329406115</v>
      </c>
      <c r="J175" s="123">
        <v>7.6318296554768397</v>
      </c>
      <c r="K175" s="123">
        <v>5.9586317059699105</v>
      </c>
      <c r="L175" s="123">
        <v>5.3967219140340985</v>
      </c>
      <c r="M175" s="123">
        <v>5.4465580930731283</v>
      </c>
      <c r="N175" s="123">
        <v>5.2864613242319747</v>
      </c>
      <c r="O175" s="123">
        <v>5.2962097681795512</v>
      </c>
      <c r="P175" s="123">
        <v>5.4310474275959342</v>
      </c>
      <c r="Q175" s="123">
        <v>5.4149224816641741</v>
      </c>
      <c r="R175" s="123">
        <v>5.3127862767587537</v>
      </c>
      <c r="S175" s="123">
        <v>5.2463168207178121</v>
      </c>
      <c r="T175" s="123">
        <v>5.1210064362456169</v>
      </c>
      <c r="U175" s="123">
        <v>4.895852254239994</v>
      </c>
      <c r="V175" s="123">
        <v>6.479465648764049</v>
      </c>
      <c r="W175" s="123">
        <v>6.5328677515255276</v>
      </c>
      <c r="X175" s="123">
        <v>5.0620922484893427</v>
      </c>
      <c r="Y175" s="123">
        <v>4.7663091751362394</v>
      </c>
      <c r="DA175" s="130" t="s">
        <v>3080</v>
      </c>
    </row>
    <row r="176" spans="1:105" ht="12" customHeight="1" x14ac:dyDescent="0.25">
      <c r="A176" s="97" t="s">
        <v>50</v>
      </c>
      <c r="B176" s="99">
        <v>7.7719076627478785</v>
      </c>
      <c r="C176" s="99">
        <v>8.0716484664023991</v>
      </c>
      <c r="D176" s="99">
        <v>10.214318007754745</v>
      </c>
      <c r="E176" s="99">
        <v>7.9381811166254233</v>
      </c>
      <c r="F176" s="99">
        <v>7.6820538083815322</v>
      </c>
      <c r="G176" s="99">
        <v>8.9642879545817493</v>
      </c>
      <c r="H176" s="99">
        <v>7.7211100830319248</v>
      </c>
      <c r="I176" s="99">
        <v>7.309859987075856</v>
      </c>
      <c r="J176" s="99">
        <v>6.5880316607476335</v>
      </c>
      <c r="K176" s="99">
        <v>6.408520169980644</v>
      </c>
      <c r="L176" s="99">
        <v>5.6932643429611467</v>
      </c>
      <c r="M176" s="99">
        <v>5.4249451147613259</v>
      </c>
      <c r="N176" s="99">
        <v>5.3390941846153002</v>
      </c>
      <c r="O176" s="99">
        <v>5.318360249533491</v>
      </c>
      <c r="P176" s="99">
        <v>5.4567715040306899</v>
      </c>
      <c r="Q176" s="99">
        <v>5.4016526602633776</v>
      </c>
      <c r="R176" s="99">
        <v>5.327136570130941</v>
      </c>
      <c r="S176" s="99">
        <v>5.227299903467701</v>
      </c>
      <c r="T176" s="99">
        <v>5.0577422793441089</v>
      </c>
      <c r="U176" s="99">
        <v>4.8724254554928423</v>
      </c>
      <c r="V176" s="99">
        <v>6.628625703017323</v>
      </c>
      <c r="W176" s="99">
        <v>6.5701752155638804</v>
      </c>
      <c r="X176" s="99">
        <v>5.1026389938512802</v>
      </c>
      <c r="Y176" s="99">
        <v>4.6231646833323312</v>
      </c>
      <c r="DA176" s="63" t="s">
        <v>3081</v>
      </c>
    </row>
    <row r="177" spans="1:105" ht="12" customHeight="1" x14ac:dyDescent="0.25">
      <c r="A177" s="109" t="s">
        <v>120</v>
      </c>
      <c r="B177" s="110">
        <v>6.7579373479492038</v>
      </c>
      <c r="C177" s="110">
        <v>7.8287961754581845</v>
      </c>
      <c r="D177" s="110">
        <v>6.3146835322197568</v>
      </c>
      <c r="E177" s="110">
        <v>10.020386626324918</v>
      </c>
      <c r="F177" s="110">
        <v>8.8317595997571559</v>
      </c>
      <c r="G177" s="110">
        <v>7.9989226443087862</v>
      </c>
      <c r="H177" s="110">
        <v>7.7169105651016379</v>
      </c>
      <c r="I177" s="110">
        <v>7.511283180053705</v>
      </c>
      <c r="J177" s="110">
        <v>8.2337627506925806</v>
      </c>
      <c r="K177" s="110">
        <v>5.653873123326485</v>
      </c>
      <c r="L177" s="110">
        <v>5.1857064074333801</v>
      </c>
      <c r="M177" s="110">
        <v>5.4624307082143515</v>
      </c>
      <c r="N177" s="110">
        <v>5.2496873755274143</v>
      </c>
      <c r="O177" s="110">
        <v>5.2816643629001243</v>
      </c>
      <c r="P177" s="110">
        <v>5.4153113552907071</v>
      </c>
      <c r="Q177" s="110">
        <v>5.422401375190355</v>
      </c>
      <c r="R177" s="110">
        <v>5.3052723310790695</v>
      </c>
      <c r="S177" s="110">
        <v>5.2559613680475197</v>
      </c>
      <c r="T177" s="110">
        <v>5.1517738914185314</v>
      </c>
      <c r="U177" s="110">
        <v>4.9062348079036244</v>
      </c>
      <c r="V177" s="110">
        <v>6.4165598810290803</v>
      </c>
      <c r="W177" s="110">
        <v>6.5184355585274298</v>
      </c>
      <c r="X177" s="110">
        <v>5.0483800561488748</v>
      </c>
      <c r="Y177" s="110">
        <v>4.8094994832551823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44.253493011755836</v>
      </c>
      <c r="C24" s="118">
        <f t="shared" si="7"/>
        <v>42.465455729184619</v>
      </c>
      <c r="D24" s="118">
        <f t="shared" si="7"/>
        <v>49.90718640461197</v>
      </c>
      <c r="E24" s="118">
        <f t="shared" si="7"/>
        <v>62.569143285830286</v>
      </c>
      <c r="F24" s="118">
        <f t="shared" si="7"/>
        <v>51.351666595726599</v>
      </c>
      <c r="G24" s="118">
        <f t="shared" si="7"/>
        <v>55.242078076168632</v>
      </c>
      <c r="H24" s="118">
        <f t="shared" si="7"/>
        <v>41.50234570356313</v>
      </c>
      <c r="I24" s="118">
        <f t="shared" si="7"/>
        <v>43.932229887988861</v>
      </c>
      <c r="J24" s="118">
        <f t="shared" si="7"/>
        <v>59.011979298907711</v>
      </c>
      <c r="K24" s="118">
        <f t="shared" si="7"/>
        <v>41.344209664613622</v>
      </c>
      <c r="L24" s="118">
        <f t="shared" si="7"/>
        <v>41.641291826976683</v>
      </c>
      <c r="M24" s="118">
        <f t="shared" si="7"/>
        <v>46.600957488130874</v>
      </c>
      <c r="N24" s="118">
        <f t="shared" si="7"/>
        <v>43.745148958770308</v>
      </c>
      <c r="O24" s="118">
        <f t="shared" si="7"/>
        <v>32.703020716507737</v>
      </c>
      <c r="P24" s="118">
        <f t="shared" si="7"/>
        <v>19.541507275776226</v>
      </c>
      <c r="Q24" s="118">
        <f t="shared" si="7"/>
        <v>40.959967715655552</v>
      </c>
      <c r="R24" s="118">
        <f t="shared" ref="R24:V24" si="8">R25+R28+R30+R39</f>
        <v>38.91347749446129</v>
      </c>
      <c r="S24" s="118">
        <f t="shared" si="8"/>
        <v>38.808917122675908</v>
      </c>
      <c r="T24" s="118">
        <f t="shared" si="8"/>
        <v>32.009439527985776</v>
      </c>
      <c r="U24" s="118">
        <f t="shared" si="8"/>
        <v>32.563516700565089</v>
      </c>
      <c r="V24" s="118">
        <f t="shared" si="8"/>
        <v>21.932295713968919</v>
      </c>
      <c r="W24" s="118">
        <f t="shared" ref="W24:Y24" si="9">W25+W28+W30+W39</f>
        <v>32.302136493847847</v>
      </c>
      <c r="X24" s="118">
        <f t="shared" si="9"/>
        <v>29.845316438794562</v>
      </c>
      <c r="Y24" s="118">
        <f t="shared" si="9"/>
        <v>27.567739706655988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41.981999886786625</v>
      </c>
      <c r="C25" s="123">
        <f t="shared" si="10"/>
        <v>40.277930006587745</v>
      </c>
      <c r="D25" s="123">
        <f t="shared" si="10"/>
        <v>47.195092733326966</v>
      </c>
      <c r="E25" s="123">
        <f t="shared" si="10"/>
        <v>60.394715403920841</v>
      </c>
      <c r="F25" s="123">
        <f t="shared" si="10"/>
        <v>49.371018722692703</v>
      </c>
      <c r="G25" s="123">
        <f t="shared" si="10"/>
        <v>53.081553898534729</v>
      </c>
      <c r="H25" s="123">
        <f t="shared" si="10"/>
        <v>39.758368084837208</v>
      </c>
      <c r="I25" s="123">
        <f t="shared" si="10"/>
        <v>42.283035037785901</v>
      </c>
      <c r="J25" s="123">
        <f t="shared" si="10"/>
        <v>57.401312040818645</v>
      </c>
      <c r="K25" s="123">
        <f t="shared" si="10"/>
        <v>39.799786164158256</v>
      </c>
      <c r="L25" s="123">
        <f t="shared" si="10"/>
        <v>40.246929736273081</v>
      </c>
      <c r="M25" s="123">
        <f t="shared" si="10"/>
        <v>45.149867570691896</v>
      </c>
      <c r="N25" s="123">
        <f t="shared" si="10"/>
        <v>42.415794414168353</v>
      </c>
      <c r="O25" s="123">
        <f t="shared" si="10"/>
        <v>31.520428416263453</v>
      </c>
      <c r="P25" s="123">
        <f t="shared" si="10"/>
        <v>18.457210219588379</v>
      </c>
      <c r="Q25" s="123">
        <f t="shared" si="10"/>
        <v>39.771636802019046</v>
      </c>
      <c r="R25" s="123">
        <f t="shared" ref="R25:V25" si="11">SUM(R26:R27)</f>
        <v>37.834648932614947</v>
      </c>
      <c r="S25" s="123">
        <f t="shared" si="11"/>
        <v>37.741668889055134</v>
      </c>
      <c r="T25" s="123">
        <f t="shared" si="11"/>
        <v>31.020522609162818</v>
      </c>
      <c r="U25" s="123">
        <f t="shared" si="11"/>
        <v>31.603335832939713</v>
      </c>
      <c r="V25" s="123">
        <f t="shared" si="11"/>
        <v>20.91794931799485</v>
      </c>
      <c r="W25" s="123">
        <f t="shared" ref="W25:Y25" si="12">SUM(W26:W27)</f>
        <v>31.282509639526562</v>
      </c>
      <c r="X25" s="123">
        <f t="shared" si="12"/>
        <v>28.99934418507906</v>
      </c>
      <c r="Y25" s="123">
        <f t="shared" si="12"/>
        <v>26.811271041149745</v>
      </c>
      <c r="DA25" s="130" t="s">
        <v>3105</v>
      </c>
    </row>
    <row r="26" spans="1:105" ht="12" customHeight="1" x14ac:dyDescent="0.25">
      <c r="A26" s="97" t="s">
        <v>74</v>
      </c>
      <c r="B26" s="99">
        <v>41.981999886786625</v>
      </c>
      <c r="C26" s="99">
        <v>40.277930006587745</v>
      </c>
      <c r="D26" s="99">
        <v>47.195092733326966</v>
      </c>
      <c r="E26" s="99">
        <v>60.394715403920841</v>
      </c>
      <c r="F26" s="99">
        <v>49.371018722692703</v>
      </c>
      <c r="G26" s="99">
        <v>53.081553898534729</v>
      </c>
      <c r="H26" s="99">
        <v>39.758368084837208</v>
      </c>
      <c r="I26" s="99">
        <v>42.283035037785901</v>
      </c>
      <c r="J26" s="99">
        <v>57.401312040818645</v>
      </c>
      <c r="K26" s="99">
        <v>39.799786164158256</v>
      </c>
      <c r="L26" s="99">
        <v>40.246929736273081</v>
      </c>
      <c r="M26" s="99">
        <v>45.149867570691896</v>
      </c>
      <c r="N26" s="99">
        <v>42.415794414168353</v>
      </c>
      <c r="O26" s="99">
        <v>31.520428416263453</v>
      </c>
      <c r="P26" s="99">
        <v>18.457210219588379</v>
      </c>
      <c r="Q26" s="99">
        <v>39.771636802019046</v>
      </c>
      <c r="R26" s="99">
        <v>37.834648932614947</v>
      </c>
      <c r="S26" s="99">
        <v>37.741668889055134</v>
      </c>
      <c r="T26" s="99">
        <v>31.020522609162818</v>
      </c>
      <c r="U26" s="99">
        <v>31.603335832939713</v>
      </c>
      <c r="V26" s="99">
        <v>20.91794931799485</v>
      </c>
      <c r="W26" s="99">
        <v>31.282509639526562</v>
      </c>
      <c r="X26" s="99">
        <v>28.99934418507906</v>
      </c>
      <c r="Y26" s="99">
        <v>26.811271041149745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1.0423121700649314</v>
      </c>
      <c r="C30" s="123">
        <v>0.93472987033342614</v>
      </c>
      <c r="D30" s="123">
        <v>1.1776779355172518</v>
      </c>
      <c r="E30" s="123">
        <v>1.0344469476689888</v>
      </c>
      <c r="F30" s="123">
        <v>0.92867368764044789</v>
      </c>
      <c r="G30" s="123">
        <v>0.95443928604650807</v>
      </c>
      <c r="H30" s="123">
        <v>0.74209793268684565</v>
      </c>
      <c r="I30" s="123">
        <v>0.69912822096364224</v>
      </c>
      <c r="J30" s="123">
        <v>0.73078725036157244</v>
      </c>
      <c r="K30" s="123">
        <v>0.60516736387739656</v>
      </c>
      <c r="L30" s="123">
        <v>0.53070394610355098</v>
      </c>
      <c r="M30" s="123">
        <v>0.61090688073850563</v>
      </c>
      <c r="N30" s="123">
        <v>0.50899412449913262</v>
      </c>
      <c r="O30" s="123">
        <v>0.38706620664644875</v>
      </c>
      <c r="P30" s="123">
        <v>0.28948477985368098</v>
      </c>
      <c r="Q30" s="123">
        <v>0.44550467148500633</v>
      </c>
      <c r="R30" s="123">
        <v>0.38739591817574842</v>
      </c>
      <c r="S30" s="123">
        <v>0.41256633759497463</v>
      </c>
      <c r="T30" s="123">
        <v>0.37767093168058447</v>
      </c>
      <c r="U30" s="123">
        <v>0.38613605697947923</v>
      </c>
      <c r="V30" s="123">
        <v>0.24950601644993728</v>
      </c>
      <c r="W30" s="123">
        <v>0.28955227977978404</v>
      </c>
      <c r="X30" s="123">
        <v>0.33817159215508186</v>
      </c>
      <c r="Y30" s="123">
        <v>0.33286944112675942</v>
      </c>
      <c r="DA30" s="130" t="s">
        <v>3110</v>
      </c>
    </row>
    <row r="31" spans="1:105" ht="12" customHeight="1" x14ac:dyDescent="0.25">
      <c r="A31" s="97" t="s">
        <v>141</v>
      </c>
      <c r="B31" s="99">
        <v>8.1687943322191519</v>
      </c>
      <c r="C31" s="99">
        <v>7.2272049679081558</v>
      </c>
      <c r="D31" s="99">
        <v>9.1901667194602989</v>
      </c>
      <c r="E31" s="99">
        <v>8.5134622438911833</v>
      </c>
      <c r="F31" s="99">
        <v>8.2974995681958834</v>
      </c>
      <c r="G31" s="99">
        <v>9.0169855527621898</v>
      </c>
      <c r="H31" s="99">
        <v>7.78695923505156</v>
      </c>
      <c r="I31" s="99">
        <v>7.9901662363540717</v>
      </c>
      <c r="J31" s="99">
        <v>8.7906710001832078</v>
      </c>
      <c r="K31" s="99">
        <v>8.0155581128953255</v>
      </c>
      <c r="L31" s="99">
        <v>7.6732135673443453</v>
      </c>
      <c r="M31" s="99">
        <v>9.3233680289665717</v>
      </c>
      <c r="N31" s="99">
        <v>8.2846916008901363</v>
      </c>
      <c r="O31" s="99">
        <v>6.7816042569184978</v>
      </c>
      <c r="P31" s="99">
        <v>5.2674614803314084</v>
      </c>
      <c r="Q31" s="99">
        <v>8.1779988628390932</v>
      </c>
      <c r="R31" s="99">
        <v>6.8454557365907007</v>
      </c>
      <c r="S31" s="99">
        <v>7.185246243183002</v>
      </c>
      <c r="T31" s="99">
        <v>6.6187993238850442</v>
      </c>
      <c r="U31" s="99">
        <v>6.8379933537614166</v>
      </c>
      <c r="V31" s="99">
        <v>4.5961841736889859</v>
      </c>
      <c r="W31" s="99">
        <v>5.2935852854166416</v>
      </c>
      <c r="X31" s="99">
        <v>5.5437745643754273</v>
      </c>
      <c r="Y31" s="99">
        <v>5.2617384667661522</v>
      </c>
      <c r="DA31" s="63" t="s">
        <v>3111</v>
      </c>
    </row>
    <row r="32" spans="1:105" ht="12" customHeight="1" x14ac:dyDescent="0.25">
      <c r="A32" s="97" t="s">
        <v>140</v>
      </c>
      <c r="B32" s="99">
        <v>2.7564306824610534</v>
      </c>
      <c r="C32" s="99">
        <v>2.3927416050220929</v>
      </c>
      <c r="D32" s="99">
        <v>3.413136195743157</v>
      </c>
      <c r="E32" s="99">
        <v>3.9244520989558143</v>
      </c>
      <c r="F32" s="99">
        <v>4.0265592291130563</v>
      </c>
      <c r="G32" s="99">
        <v>3.824423435214678</v>
      </c>
      <c r="H32" s="99">
        <v>3.3653507581318367</v>
      </c>
      <c r="I32" s="99">
        <v>2.8653058105843039</v>
      </c>
      <c r="J32" s="99">
        <v>3.2109923304586894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2.7564306824610534</v>
      </c>
      <c r="C33" s="102">
        <v>2.3927416050220929</v>
      </c>
      <c r="D33" s="102">
        <v>3.413136195743157</v>
      </c>
      <c r="E33" s="102">
        <v>3.9244520989558143</v>
      </c>
      <c r="F33" s="102">
        <v>4.0265592291130563</v>
      </c>
      <c r="G33" s="102">
        <v>3.824423435214678</v>
      </c>
      <c r="H33" s="102">
        <v>3.3653507581318367</v>
      </c>
      <c r="I33" s="102">
        <v>2.8653058105843039</v>
      </c>
      <c r="J33" s="102">
        <v>3.2109923304586894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1.2291809549042789</v>
      </c>
      <c r="C39" s="123">
        <v>1.2527958522634455</v>
      </c>
      <c r="D39" s="123">
        <v>1.5344157357677533</v>
      </c>
      <c r="E39" s="123">
        <v>1.1399809342404541</v>
      </c>
      <c r="F39" s="123">
        <v>1.0519741853934512</v>
      </c>
      <c r="G39" s="123">
        <v>1.2060848915873958</v>
      </c>
      <c r="H39" s="123">
        <v>1.0018796860390722</v>
      </c>
      <c r="I39" s="123">
        <v>0.95006662923931751</v>
      </c>
      <c r="J39" s="123">
        <v>0.87988000772749075</v>
      </c>
      <c r="K39" s="123">
        <v>0.93925613657796492</v>
      </c>
      <c r="L39" s="123">
        <v>0.86365814460005352</v>
      </c>
      <c r="M39" s="123">
        <v>0.84018303670047045</v>
      </c>
      <c r="N39" s="123">
        <v>0.82036042010282184</v>
      </c>
      <c r="O39" s="123">
        <v>0.79552609359783533</v>
      </c>
      <c r="P39" s="123">
        <v>0.79481227633416696</v>
      </c>
      <c r="Q39" s="123">
        <v>0.74282624215150073</v>
      </c>
      <c r="R39" s="123">
        <v>0.69143264367059365</v>
      </c>
      <c r="S39" s="123">
        <v>0.65468189602579641</v>
      </c>
      <c r="T39" s="123">
        <v>0.61124598714237843</v>
      </c>
      <c r="U39" s="123">
        <v>0.57404481064590052</v>
      </c>
      <c r="V39" s="123">
        <v>0.7648403795241292</v>
      </c>
      <c r="W39" s="123">
        <v>0.73007457454150082</v>
      </c>
      <c r="X39" s="123">
        <v>0.5078006615604207</v>
      </c>
      <c r="Y39" s="123">
        <v>0.42359922437948488</v>
      </c>
      <c r="DA39" s="130" t="s">
        <v>3119</v>
      </c>
    </row>
    <row r="40" spans="1:105" ht="12" customHeight="1" x14ac:dyDescent="0.25">
      <c r="A40" s="97" t="s">
        <v>50</v>
      </c>
      <c r="B40" s="99">
        <v>2.9056611674449213</v>
      </c>
      <c r="C40" s="99">
        <v>3.012781807234362</v>
      </c>
      <c r="D40" s="99">
        <v>3.8066341598140774</v>
      </c>
      <c r="E40" s="99">
        <v>2.9538469190728827</v>
      </c>
      <c r="F40" s="99">
        <v>2.8538536912831032</v>
      </c>
      <c r="G40" s="99">
        <v>3.3246708649306003</v>
      </c>
      <c r="H40" s="99">
        <v>2.857241213965636</v>
      </c>
      <c r="I40" s="99">
        <v>2.7015102146612335</v>
      </c>
      <c r="J40" s="99">
        <v>2.4338311801732524</v>
      </c>
      <c r="K40" s="99">
        <v>2.3661765328020241</v>
      </c>
      <c r="L40" s="99">
        <v>2.1011875019503568</v>
      </c>
      <c r="M40" s="99">
        <v>2.0014214506691483</v>
      </c>
      <c r="N40" s="99">
        <v>1.9692511359204825</v>
      </c>
      <c r="O40" s="99">
        <v>1.9611597467300466</v>
      </c>
      <c r="P40" s="99">
        <v>2.0119432267617352</v>
      </c>
      <c r="Q40" s="99">
        <v>1.9908999795211153</v>
      </c>
      <c r="R40" s="99">
        <v>1.9614141728829988</v>
      </c>
      <c r="S40" s="99">
        <v>1.9210484783824948</v>
      </c>
      <c r="T40" s="99">
        <v>1.8547305403318359</v>
      </c>
      <c r="U40" s="99">
        <v>1.7839546423149524</v>
      </c>
      <c r="V40" s="99">
        <v>2.4220636638997575</v>
      </c>
      <c r="W40" s="99">
        <v>2.3960540480538013</v>
      </c>
      <c r="X40" s="99">
        <v>1.8556388509398662</v>
      </c>
      <c r="Y40" s="99">
        <v>1.6765875249576061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61.857103288360264</v>
      </c>
      <c r="C43" s="118">
        <f t="shared" si="14"/>
        <v>57.768114207467107</v>
      </c>
      <c r="D43" s="118">
        <f t="shared" si="14"/>
        <v>68.877519373197472</v>
      </c>
      <c r="E43" s="118">
        <f t="shared" si="14"/>
        <v>74.778525779532032</v>
      </c>
      <c r="F43" s="118">
        <f t="shared" si="14"/>
        <v>72.5773854508558</v>
      </c>
      <c r="G43" s="118">
        <f t="shared" si="14"/>
        <v>69.242041724882625</v>
      </c>
      <c r="H43" s="118">
        <f t="shared" si="14"/>
        <v>70.732939710182833</v>
      </c>
      <c r="I43" s="118">
        <f t="shared" si="14"/>
        <v>57.716946118292789</v>
      </c>
      <c r="J43" s="118">
        <f t="shared" si="14"/>
        <v>64.812423239624152</v>
      </c>
      <c r="K43" s="118">
        <f t="shared" si="14"/>
        <v>63.179774742472603</v>
      </c>
      <c r="L43" s="118">
        <f t="shared" si="14"/>
        <v>67.111618456853023</v>
      </c>
      <c r="M43" s="118">
        <f t="shared" si="14"/>
        <v>57.684025999556525</v>
      </c>
      <c r="N43" s="118">
        <f t="shared" si="14"/>
        <v>55.164267597843541</v>
      </c>
      <c r="O43" s="118">
        <f t="shared" si="14"/>
        <v>51.543419037212878</v>
      </c>
      <c r="P43" s="118">
        <f t="shared" si="14"/>
        <v>46.13119061967739</v>
      </c>
      <c r="Q43" s="118">
        <f t="shared" si="14"/>
        <v>49.952499166332998</v>
      </c>
      <c r="R43" s="118">
        <f t="shared" ref="R43:V43" si="15">R44+R47+R49+R58</f>
        <v>49.829661345461567</v>
      </c>
      <c r="S43" s="118">
        <f t="shared" si="15"/>
        <v>47.317815481032156</v>
      </c>
      <c r="T43" s="118">
        <f t="shared" si="15"/>
        <v>43.486660043418908</v>
      </c>
      <c r="U43" s="118">
        <f t="shared" si="15"/>
        <v>43.013644391306364</v>
      </c>
      <c r="V43" s="118">
        <f t="shared" si="15"/>
        <v>48.391420893614139</v>
      </c>
      <c r="W43" s="118">
        <f t="shared" ref="W43:Y43" si="16">W44+W47+W49+W58</f>
        <v>38.562084717615839</v>
      </c>
      <c r="X43" s="118">
        <f t="shared" si="16"/>
        <v>41.074306360869066</v>
      </c>
      <c r="Y43" s="118">
        <f t="shared" si="16"/>
        <v>38.188785681055258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54.033046651757864</v>
      </c>
      <c r="C44" s="123">
        <f t="shared" si="17"/>
        <v>51.077076050733226</v>
      </c>
      <c r="D44" s="123">
        <f t="shared" si="17"/>
        <v>59.942760996502862</v>
      </c>
      <c r="E44" s="123">
        <f t="shared" si="17"/>
        <v>65.610083878157297</v>
      </c>
      <c r="F44" s="123">
        <f t="shared" si="17"/>
        <v>63.289709468204045</v>
      </c>
      <c r="G44" s="123">
        <f t="shared" si="17"/>
        <v>61.190649297583278</v>
      </c>
      <c r="H44" s="123">
        <f t="shared" si="17"/>
        <v>61.399932618158211</v>
      </c>
      <c r="I44" s="123">
        <f t="shared" si="17"/>
        <v>50.411266190348059</v>
      </c>
      <c r="J44" s="123">
        <f t="shared" si="17"/>
        <v>56.652995525719547</v>
      </c>
      <c r="K44" s="123">
        <f t="shared" si="17"/>
        <v>54.733958777358083</v>
      </c>
      <c r="L44" s="123">
        <f t="shared" si="17"/>
        <v>58.55124798560238</v>
      </c>
      <c r="M44" s="123">
        <f t="shared" si="17"/>
        <v>50.095954086302619</v>
      </c>
      <c r="N44" s="123">
        <f t="shared" si="17"/>
        <v>47.863695653555155</v>
      </c>
      <c r="O44" s="123">
        <f t="shared" si="17"/>
        <v>44.778916167315707</v>
      </c>
      <c r="P44" s="123">
        <f t="shared" si="17"/>
        <v>39.018966624499264</v>
      </c>
      <c r="Q44" s="123">
        <f t="shared" si="17"/>
        <v>43.367101716690541</v>
      </c>
      <c r="R44" s="123">
        <f t="shared" ref="R44:V44" si="18">SUM(R45:R46)</f>
        <v>43.782330428355607</v>
      </c>
      <c r="S44" s="123">
        <f t="shared" si="18"/>
        <v>41.62481199317056</v>
      </c>
      <c r="T44" s="123">
        <f t="shared" si="18"/>
        <v>37.914994885518453</v>
      </c>
      <c r="U44" s="123">
        <f t="shared" si="18"/>
        <v>37.525529056396849</v>
      </c>
      <c r="V44" s="123">
        <f t="shared" si="18"/>
        <v>42.090360111507167</v>
      </c>
      <c r="W44" s="123">
        <f t="shared" ref="W44:Y44" si="19">SUM(W45:W46)</f>
        <v>33.915162882593258</v>
      </c>
      <c r="X44" s="123">
        <f t="shared" si="19"/>
        <v>35.840430146619163</v>
      </c>
      <c r="Y44" s="123">
        <f t="shared" si="19"/>
        <v>33.240025451838001</v>
      </c>
      <c r="DA44" s="130" t="s">
        <v>3123</v>
      </c>
    </row>
    <row r="45" spans="1:105" ht="12" customHeight="1" x14ac:dyDescent="0.25">
      <c r="A45" s="97" t="s">
        <v>211</v>
      </c>
      <c r="B45" s="99">
        <v>54.033046651757864</v>
      </c>
      <c r="C45" s="99">
        <v>51.077076050733226</v>
      </c>
      <c r="D45" s="99">
        <v>59.942760996502862</v>
      </c>
      <c r="E45" s="99">
        <v>65.610083878157297</v>
      </c>
      <c r="F45" s="99">
        <v>63.289709468204045</v>
      </c>
      <c r="G45" s="99">
        <v>61.190649297583278</v>
      </c>
      <c r="H45" s="99">
        <v>61.399932618158211</v>
      </c>
      <c r="I45" s="99">
        <v>50.411266190348059</v>
      </c>
      <c r="J45" s="99">
        <v>56.652995525719547</v>
      </c>
      <c r="K45" s="99">
        <v>54.733958777358083</v>
      </c>
      <c r="L45" s="99">
        <v>58.55124798560238</v>
      </c>
      <c r="M45" s="99">
        <v>50.095954086302619</v>
      </c>
      <c r="N45" s="99">
        <v>47.863695653555155</v>
      </c>
      <c r="O45" s="99">
        <v>44.778916167315707</v>
      </c>
      <c r="P45" s="99">
        <v>39.018966624499264</v>
      </c>
      <c r="Q45" s="99">
        <v>43.367101716690541</v>
      </c>
      <c r="R45" s="99">
        <v>43.782330428355607</v>
      </c>
      <c r="S45" s="99">
        <v>41.62481199317056</v>
      </c>
      <c r="T45" s="99">
        <v>37.914994885518453</v>
      </c>
      <c r="U45" s="99">
        <v>37.525529056396849</v>
      </c>
      <c r="V45" s="99">
        <v>42.090360111507167</v>
      </c>
      <c r="W45" s="99">
        <v>33.915162882593258</v>
      </c>
      <c r="X45" s="99">
        <v>35.840430146619163</v>
      </c>
      <c r="Y45" s="99">
        <v>33.240025451838001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6.5947997647813885</v>
      </c>
      <c r="C49" s="123">
        <v>5.4357471185299877</v>
      </c>
      <c r="D49" s="123">
        <v>7.3929362322406096</v>
      </c>
      <c r="E49" s="123">
        <v>8.0262859148163201</v>
      </c>
      <c r="F49" s="123">
        <v>8.2336009494376512</v>
      </c>
      <c r="G49" s="123">
        <v>6.8429591376870817</v>
      </c>
      <c r="H49" s="123">
        <v>8.3313890487328308</v>
      </c>
      <c r="I49" s="123">
        <v>6.3688075478644457</v>
      </c>
      <c r="J49" s="123">
        <v>7.2947268165089252</v>
      </c>
      <c r="K49" s="123">
        <v>7.51912867890446</v>
      </c>
      <c r="L49" s="123">
        <v>7.7050911208008177</v>
      </c>
      <c r="M49" s="123">
        <v>6.7485249559709528</v>
      </c>
      <c r="N49" s="123">
        <v>6.4749554317772144</v>
      </c>
      <c r="O49" s="123">
        <v>5.9458137373797113</v>
      </c>
      <c r="P49" s="123">
        <v>6.2836179570042399</v>
      </c>
      <c r="Q49" s="123">
        <v>5.7932031842905722</v>
      </c>
      <c r="R49" s="123">
        <v>5.3156465712200536</v>
      </c>
      <c r="S49" s="123">
        <v>5.0207133857485173</v>
      </c>
      <c r="T49" s="123">
        <v>4.9578534905183176</v>
      </c>
      <c r="U49" s="123">
        <v>4.9251349364624142</v>
      </c>
      <c r="V49" s="123">
        <v>5.5481198448160249</v>
      </c>
      <c r="W49" s="123">
        <v>3.9275001674368792</v>
      </c>
      <c r="X49" s="123">
        <v>4.7112823099524279</v>
      </c>
      <c r="Y49" s="123">
        <v>4.5096601568599617</v>
      </c>
      <c r="DA49" s="130" t="s">
        <v>3128</v>
      </c>
    </row>
    <row r="50" spans="1:105" ht="12" customHeight="1" x14ac:dyDescent="0.25">
      <c r="A50" s="97" t="s">
        <v>138</v>
      </c>
      <c r="B50" s="99">
        <v>9.9543428556421851</v>
      </c>
      <c r="C50" s="99">
        <v>8.1771531454552058</v>
      </c>
      <c r="D50" s="99">
        <v>10.976627380260881</v>
      </c>
      <c r="E50" s="99">
        <v>12.103752242261661</v>
      </c>
      <c r="F50" s="99">
        <v>12.390707524752354</v>
      </c>
      <c r="G50" s="99">
        <v>10.283302757034907</v>
      </c>
      <c r="H50" s="99">
        <v>12.510135707660838</v>
      </c>
      <c r="I50" s="99">
        <v>9.5566613521573665</v>
      </c>
      <c r="J50" s="99">
        <v>10.934129984039265</v>
      </c>
      <c r="K50" s="99">
        <v>11.294970701891856</v>
      </c>
      <c r="L50" s="99">
        <v>11.647453897510189</v>
      </c>
      <c r="M50" s="99">
        <v>10.370258159226953</v>
      </c>
      <c r="N50" s="99">
        <v>10.080214353107543</v>
      </c>
      <c r="O50" s="99">
        <v>9.3631044757672601</v>
      </c>
      <c r="P50" s="99">
        <v>9.9439543631119935</v>
      </c>
      <c r="Q50" s="99">
        <v>9.3365611129686226</v>
      </c>
      <c r="R50" s="99">
        <v>8.7546858634279747</v>
      </c>
      <c r="S50" s="99">
        <v>8.4118218359650587</v>
      </c>
      <c r="T50" s="99">
        <v>8.2706577751207107</v>
      </c>
      <c r="U50" s="99">
        <v>8.1322881050443723</v>
      </c>
      <c r="V50" s="99">
        <v>8.8107081820127799</v>
      </c>
      <c r="W50" s="99">
        <v>6.2954560638016597</v>
      </c>
      <c r="X50" s="99">
        <v>7.4207819268340716</v>
      </c>
      <c r="Y50" s="99">
        <v>6.8966108250148777</v>
      </c>
      <c r="DA50" s="63" t="s">
        <v>3129</v>
      </c>
    </row>
    <row r="51" spans="1:105" ht="12" customHeight="1" x14ac:dyDescent="0.25">
      <c r="A51" s="97" t="s">
        <v>137</v>
      </c>
      <c r="B51" s="99">
        <v>3.3556682769222315</v>
      </c>
      <c r="C51" s="99">
        <v>2.6938222831146859</v>
      </c>
      <c r="D51" s="99">
        <v>4.0527713274131303</v>
      </c>
      <c r="E51" s="99">
        <v>5.5419285778441232</v>
      </c>
      <c r="F51" s="99">
        <v>5.9704498845729654</v>
      </c>
      <c r="G51" s="99">
        <v>4.3300307546802124</v>
      </c>
      <c r="H51" s="99">
        <v>5.4001033564238092</v>
      </c>
      <c r="I51" s="99">
        <v>3.4017256124121693</v>
      </c>
      <c r="J51" s="99">
        <v>3.9593150489035831</v>
      </c>
      <c r="K51" s="99">
        <v>3.9197026968609356</v>
      </c>
      <c r="L51" s="99">
        <v>3.9013118837046563</v>
      </c>
      <c r="M51" s="99">
        <v>3.5997309020069923</v>
      </c>
      <c r="N51" s="99">
        <v>3.4178796079533007</v>
      </c>
      <c r="O51" s="99">
        <v>3.2066779428895007</v>
      </c>
      <c r="P51" s="99">
        <v>3.6152998894206227</v>
      </c>
      <c r="Q51" s="99">
        <v>3.3996080879470147</v>
      </c>
      <c r="R51" s="99">
        <v>3.2062552740005104</v>
      </c>
      <c r="S51" s="99">
        <v>3.16160192650608</v>
      </c>
      <c r="T51" s="99">
        <v>3.1094222919010441</v>
      </c>
      <c r="U51" s="99">
        <v>2.8405431733437432</v>
      </c>
      <c r="V51" s="99">
        <v>3.5531526413650765</v>
      </c>
      <c r="W51" s="99">
        <v>2.9825807017057735</v>
      </c>
      <c r="X51" s="99">
        <v>4.0125867351946054</v>
      </c>
      <c r="Y51" s="99">
        <v>4.3012053315152983</v>
      </c>
      <c r="DA51" s="63" t="s">
        <v>3130</v>
      </c>
    </row>
    <row r="52" spans="1:105" ht="12" customHeight="1" x14ac:dyDescent="0.25">
      <c r="A52" s="100" t="s">
        <v>211</v>
      </c>
      <c r="B52" s="102">
        <v>3.3556682769222315</v>
      </c>
      <c r="C52" s="102">
        <v>2.6938222831146859</v>
      </c>
      <c r="D52" s="102">
        <v>4.0527713274131303</v>
      </c>
      <c r="E52" s="102">
        <v>5.5419285778441232</v>
      </c>
      <c r="F52" s="102">
        <v>5.9704498845729654</v>
      </c>
      <c r="G52" s="102">
        <v>4.3300307546802124</v>
      </c>
      <c r="H52" s="102">
        <v>5.4001033564238092</v>
      </c>
      <c r="I52" s="102">
        <v>3.4017256124121693</v>
      </c>
      <c r="J52" s="102">
        <v>3.9593150489035831</v>
      </c>
      <c r="K52" s="102">
        <v>3.9197026968609356</v>
      </c>
      <c r="L52" s="102">
        <v>3.9013118837046563</v>
      </c>
      <c r="M52" s="102">
        <v>3.5997309020069923</v>
      </c>
      <c r="N52" s="102">
        <v>3.4178796079533007</v>
      </c>
      <c r="O52" s="102">
        <v>3.2066779428895007</v>
      </c>
      <c r="P52" s="102">
        <v>3.6152998894206227</v>
      </c>
      <c r="Q52" s="102">
        <v>3.3996080879470147</v>
      </c>
      <c r="R52" s="102">
        <v>3.2062552740005104</v>
      </c>
      <c r="S52" s="102">
        <v>3.16160192650608</v>
      </c>
      <c r="T52" s="102">
        <v>3.1094222919010441</v>
      </c>
      <c r="U52" s="102">
        <v>2.8405431733437432</v>
      </c>
      <c r="V52" s="102">
        <v>3.5531526413650765</v>
      </c>
      <c r="W52" s="102">
        <v>2.9825807017057735</v>
      </c>
      <c r="X52" s="102">
        <v>4.0125867351946054</v>
      </c>
      <c r="Y52" s="102">
        <v>4.3012053315152983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1.2292568718210051</v>
      </c>
      <c r="C58" s="123">
        <v>1.2552910382038955</v>
      </c>
      <c r="D58" s="123">
        <v>1.541822144454007</v>
      </c>
      <c r="E58" s="123">
        <v>1.1421559865584001</v>
      </c>
      <c r="F58" s="123">
        <v>1.0540750332141058</v>
      </c>
      <c r="G58" s="123">
        <v>1.2084332896122554</v>
      </c>
      <c r="H58" s="123">
        <v>1.0016180432917945</v>
      </c>
      <c r="I58" s="123">
        <v>0.93687238008027873</v>
      </c>
      <c r="J58" s="123">
        <v>0.86470089739568468</v>
      </c>
      <c r="K58" s="123">
        <v>0.92668728621006091</v>
      </c>
      <c r="L58" s="123">
        <v>0.8552793504498214</v>
      </c>
      <c r="M58" s="123">
        <v>0.83954695728295503</v>
      </c>
      <c r="N58" s="123">
        <v>0.82561651251116919</v>
      </c>
      <c r="O58" s="123">
        <v>0.81868913251746112</v>
      </c>
      <c r="P58" s="123">
        <v>0.82860603817388878</v>
      </c>
      <c r="Q58" s="123">
        <v>0.7921942653518822</v>
      </c>
      <c r="R58" s="123">
        <v>0.73168434588590026</v>
      </c>
      <c r="S58" s="123">
        <v>0.67229010211308238</v>
      </c>
      <c r="T58" s="123">
        <v>0.61381166738213744</v>
      </c>
      <c r="U58" s="123">
        <v>0.56298039844710512</v>
      </c>
      <c r="V58" s="123">
        <v>0.75294093729094191</v>
      </c>
      <c r="W58" s="123">
        <v>0.71942166758569726</v>
      </c>
      <c r="X58" s="123">
        <v>0.52259390429747377</v>
      </c>
      <c r="Y58" s="123">
        <v>0.43910007235729775</v>
      </c>
      <c r="DA58" s="130" t="s">
        <v>3137</v>
      </c>
    </row>
    <row r="59" spans="1:105" ht="12" customHeight="1" x14ac:dyDescent="0.25">
      <c r="A59" s="97" t="s">
        <v>50</v>
      </c>
      <c r="B59" s="99">
        <v>2.9056611674449218</v>
      </c>
      <c r="C59" s="99">
        <v>3.0132838346282913</v>
      </c>
      <c r="D59" s="99">
        <v>3.8077637601093119</v>
      </c>
      <c r="E59" s="99">
        <v>2.9544821010760542</v>
      </c>
      <c r="F59" s="99">
        <v>2.8544555633328743</v>
      </c>
      <c r="G59" s="99">
        <v>3.3249618444738833</v>
      </c>
      <c r="H59" s="99">
        <v>2.8570047064939734</v>
      </c>
      <c r="I59" s="99">
        <v>2.7016715629625923</v>
      </c>
      <c r="J59" s="99">
        <v>2.4340695406181982</v>
      </c>
      <c r="K59" s="99">
        <v>2.3663486227634203</v>
      </c>
      <c r="L59" s="99">
        <v>2.1012692501262373</v>
      </c>
      <c r="M59" s="99">
        <v>2.0015465148852911</v>
      </c>
      <c r="N59" s="99">
        <v>1.9693168921425936</v>
      </c>
      <c r="O59" s="99">
        <v>1.9612465042390037</v>
      </c>
      <c r="P59" s="99">
        <v>2.0121126222159544</v>
      </c>
      <c r="Q59" s="99">
        <v>1.991413209676048</v>
      </c>
      <c r="R59" s="99">
        <v>1.9622536203021335</v>
      </c>
      <c r="S59" s="99">
        <v>1.9208156752031451</v>
      </c>
      <c r="T59" s="99">
        <v>1.8527062354310804</v>
      </c>
      <c r="U59" s="99">
        <v>1.7801306278583102</v>
      </c>
      <c r="V59" s="99">
        <v>2.4174389663369897</v>
      </c>
      <c r="W59" s="99">
        <v>2.3920910630713825</v>
      </c>
      <c r="X59" s="99">
        <v>1.8549071503702357</v>
      </c>
      <c r="Y59" s="99">
        <v>1.6771208270565228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48.743096801416819</v>
      </c>
      <c r="C62" s="118">
        <f t="shared" si="21"/>
        <v>49.411727074454028</v>
      </c>
      <c r="D62" s="118">
        <f t="shared" si="21"/>
        <v>47.508739918926516</v>
      </c>
      <c r="E62" s="118">
        <f t="shared" si="21"/>
        <v>53.254871657135119</v>
      </c>
      <c r="F62" s="118">
        <f t="shared" si="21"/>
        <v>54.619282256867422</v>
      </c>
      <c r="G62" s="118">
        <f t="shared" si="21"/>
        <v>52.999919836674657</v>
      </c>
      <c r="H62" s="118">
        <f t="shared" si="21"/>
        <v>48.714851370907077</v>
      </c>
      <c r="I62" s="118">
        <f t="shared" si="21"/>
        <v>43.344884808623583</v>
      </c>
      <c r="J62" s="118">
        <f t="shared" si="21"/>
        <v>47.902999460298993</v>
      </c>
      <c r="K62" s="118">
        <f t="shared" si="21"/>
        <v>45.741723187127874</v>
      </c>
      <c r="L62" s="118">
        <f t="shared" si="21"/>
        <v>45.318946026639907</v>
      </c>
      <c r="M62" s="118">
        <f t="shared" si="21"/>
        <v>42.544597707459317</v>
      </c>
      <c r="N62" s="118">
        <f t="shared" si="21"/>
        <v>42.388802120291004</v>
      </c>
      <c r="O62" s="118">
        <f t="shared" si="21"/>
        <v>41.259741342145745</v>
      </c>
      <c r="P62" s="118">
        <f t="shared" si="21"/>
        <v>32.196733569682841</v>
      </c>
      <c r="Q62" s="118">
        <f t="shared" si="21"/>
        <v>36.317910784826502</v>
      </c>
      <c r="R62" s="118">
        <f t="shared" ref="R62:V62" si="22">R63+R66+R68+R77</f>
        <v>37.708662660938998</v>
      </c>
      <c r="S62" s="118">
        <f t="shared" si="22"/>
        <v>36.565534347839424</v>
      </c>
      <c r="T62" s="118">
        <f t="shared" si="22"/>
        <v>32.882699666926499</v>
      </c>
      <c r="U62" s="118">
        <f t="shared" si="22"/>
        <v>30.932719852185805</v>
      </c>
      <c r="V62" s="118">
        <f t="shared" si="22"/>
        <v>30.725602858976153</v>
      </c>
      <c r="W62" s="118">
        <f t="shared" ref="W62:Y62" si="23">W63+W66+W68+W77</f>
        <v>32.927313982329515</v>
      </c>
      <c r="X62" s="118">
        <f t="shared" si="23"/>
        <v>29.603261050596423</v>
      </c>
      <c r="Y62" s="118">
        <f t="shared" si="23"/>
        <v>26.335697317103403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38.951993340278364</v>
      </c>
      <c r="C63" s="123">
        <f t="shared" si="24"/>
        <v>40.265076334546578</v>
      </c>
      <c r="D63" s="123">
        <f t="shared" si="24"/>
        <v>37.879671354877914</v>
      </c>
      <c r="E63" s="123">
        <f t="shared" si="24"/>
        <v>42.421312386422485</v>
      </c>
      <c r="F63" s="123">
        <f t="shared" si="24"/>
        <v>43.277714512887954</v>
      </c>
      <c r="G63" s="123">
        <f t="shared" si="24"/>
        <v>43.106320050138144</v>
      </c>
      <c r="H63" s="123">
        <f t="shared" si="24"/>
        <v>38.439243682563855</v>
      </c>
      <c r="I63" s="123">
        <f t="shared" si="24"/>
        <v>34.620002978591984</v>
      </c>
      <c r="J63" s="123">
        <f t="shared" si="24"/>
        <v>38.204629132746277</v>
      </c>
      <c r="K63" s="123">
        <f t="shared" si="24"/>
        <v>36.490151217583325</v>
      </c>
      <c r="L63" s="123">
        <f t="shared" si="24"/>
        <v>36.639950379588512</v>
      </c>
      <c r="M63" s="123">
        <f t="shared" si="24"/>
        <v>34.025677509814265</v>
      </c>
      <c r="N63" s="123">
        <f t="shared" si="24"/>
        <v>33.833565415627568</v>
      </c>
      <c r="O63" s="123">
        <f t="shared" si="24"/>
        <v>32.993450218415553</v>
      </c>
      <c r="P63" s="123">
        <f t="shared" si="24"/>
        <v>24.687098039208855</v>
      </c>
      <c r="Q63" s="123">
        <f t="shared" si="24"/>
        <v>28.724176340767439</v>
      </c>
      <c r="R63" s="123">
        <f t="shared" ref="R63:V63" si="25">SUM(R64:R65)</f>
        <v>30.217057615052489</v>
      </c>
      <c r="S63" s="123">
        <f t="shared" si="25"/>
        <v>29.313572620913895</v>
      </c>
      <c r="T63" s="123">
        <f t="shared" si="25"/>
        <v>26.075615787478345</v>
      </c>
      <c r="U63" s="123">
        <f t="shared" si="25"/>
        <v>24.517807914004379</v>
      </c>
      <c r="V63" s="123">
        <f t="shared" si="25"/>
        <v>24.042748810427263</v>
      </c>
      <c r="W63" s="123">
        <f t="shared" ref="W63:Y63" si="26">SUM(W64:W65)</f>
        <v>26.558724634775931</v>
      </c>
      <c r="X63" s="123">
        <f t="shared" si="26"/>
        <v>23.580545033143352</v>
      </c>
      <c r="Y63" s="123">
        <f t="shared" si="26"/>
        <v>21.050506665241716</v>
      </c>
      <c r="DA63" s="130" t="s">
        <v>3141</v>
      </c>
    </row>
    <row r="64" spans="1:105" ht="12" customHeight="1" x14ac:dyDescent="0.25">
      <c r="A64" s="97" t="s">
        <v>212</v>
      </c>
      <c r="B64" s="99">
        <v>38.951993340278364</v>
      </c>
      <c r="C64" s="99">
        <v>40.265076334546578</v>
      </c>
      <c r="D64" s="99">
        <v>37.879671354877914</v>
      </c>
      <c r="E64" s="99">
        <v>42.421312386422485</v>
      </c>
      <c r="F64" s="99">
        <v>43.277714512887954</v>
      </c>
      <c r="G64" s="99">
        <v>43.106320050138144</v>
      </c>
      <c r="H64" s="99">
        <v>38.439243682563855</v>
      </c>
      <c r="I64" s="99">
        <v>34.620002978591984</v>
      </c>
      <c r="J64" s="99">
        <v>38.204629132746277</v>
      </c>
      <c r="K64" s="99">
        <v>36.490151217583325</v>
      </c>
      <c r="L64" s="99">
        <v>36.639950379588512</v>
      </c>
      <c r="M64" s="99">
        <v>34.025677509814265</v>
      </c>
      <c r="N64" s="99">
        <v>33.833565415627568</v>
      </c>
      <c r="O64" s="99">
        <v>32.993450218415553</v>
      </c>
      <c r="P64" s="99">
        <v>24.687098039208855</v>
      </c>
      <c r="Q64" s="99">
        <v>28.724176340767439</v>
      </c>
      <c r="R64" s="99">
        <v>30.217057615052489</v>
      </c>
      <c r="S64" s="99">
        <v>29.313572620913895</v>
      </c>
      <c r="T64" s="99">
        <v>26.075615787478345</v>
      </c>
      <c r="U64" s="99">
        <v>24.517807914004379</v>
      </c>
      <c r="V64" s="99">
        <v>24.042748810427263</v>
      </c>
      <c r="W64" s="99">
        <v>26.558724634775931</v>
      </c>
      <c r="X64" s="99">
        <v>23.580545033143352</v>
      </c>
      <c r="Y64" s="99">
        <v>21.050506665241716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7.4525073186293396</v>
      </c>
      <c r="C68" s="123">
        <v>6.6737664721144663</v>
      </c>
      <c r="D68" s="123">
        <v>7.1770341796659887</v>
      </c>
      <c r="E68" s="123">
        <v>7.8902915283757427</v>
      </c>
      <c r="F68" s="123">
        <v>8.5085010618503745</v>
      </c>
      <c r="G68" s="123">
        <v>7.2444691342849534</v>
      </c>
      <c r="H68" s="123">
        <v>7.8139687441929775</v>
      </c>
      <c r="I68" s="123">
        <v>6.5265611262329459</v>
      </c>
      <c r="J68" s="123">
        <v>7.2913087869263729</v>
      </c>
      <c r="K68" s="123">
        <v>7.3385882905999171</v>
      </c>
      <c r="L68" s="123">
        <v>6.9627784130091896</v>
      </c>
      <c r="M68" s="123">
        <v>6.8101050786927981</v>
      </c>
      <c r="N68" s="123">
        <v>6.8038834247690714</v>
      </c>
      <c r="O68" s="123">
        <v>6.549234255756553</v>
      </c>
      <c r="P68" s="123">
        <v>5.878252948752384</v>
      </c>
      <c r="Q68" s="123">
        <v>5.9091185101236006</v>
      </c>
      <c r="R68" s="123">
        <v>5.886785408889903</v>
      </c>
      <c r="S68" s="123">
        <v>5.8252980294448271</v>
      </c>
      <c r="T68" s="123">
        <v>5.507849807647462</v>
      </c>
      <c r="U68" s="123">
        <v>5.2005643321750954</v>
      </c>
      <c r="V68" s="123">
        <v>5.0628144233936627</v>
      </c>
      <c r="W68" s="123">
        <v>4.9242068283825864</v>
      </c>
      <c r="X68" s="123">
        <v>4.8485587327278177</v>
      </c>
      <c r="Y68" s="123">
        <v>4.2008807367047396</v>
      </c>
      <c r="DA68" s="130" t="s">
        <v>3146</v>
      </c>
    </row>
    <row r="69" spans="1:105" ht="12" customHeight="1" x14ac:dyDescent="0.25">
      <c r="A69" s="97" t="s">
        <v>134</v>
      </c>
      <c r="B69" s="99">
        <v>7.740011262561465</v>
      </c>
      <c r="C69" s="99">
        <v>6.9292569510757174</v>
      </c>
      <c r="D69" s="99">
        <v>7.4459167683771454</v>
      </c>
      <c r="E69" s="99">
        <v>8.1815891254385047</v>
      </c>
      <c r="F69" s="99">
        <v>8.8222429831771318</v>
      </c>
      <c r="G69" s="99">
        <v>7.5136217736814039</v>
      </c>
      <c r="H69" s="99">
        <v>8.1034960607562514</v>
      </c>
      <c r="I69" s="99">
        <v>6.7694469851600756</v>
      </c>
      <c r="J69" s="99">
        <v>7.5611047886610301</v>
      </c>
      <c r="K69" s="99">
        <v>7.6118370495574066</v>
      </c>
      <c r="L69" s="99">
        <v>7.2218331733477612</v>
      </c>
      <c r="M69" s="99">
        <v>7.0656180872862473</v>
      </c>
      <c r="N69" s="99">
        <v>7.0644279549760949</v>
      </c>
      <c r="O69" s="99">
        <v>6.8079192652329095</v>
      </c>
      <c r="P69" s="99">
        <v>6.1221020634594474</v>
      </c>
      <c r="Q69" s="99">
        <v>6.1802701490020322</v>
      </c>
      <c r="R69" s="99">
        <v>6.1883442650086069</v>
      </c>
      <c r="S69" s="99">
        <v>6.1364342049522094</v>
      </c>
      <c r="T69" s="99">
        <v>5.7819157243801342</v>
      </c>
      <c r="U69" s="99">
        <v>5.4185504622243652</v>
      </c>
      <c r="V69" s="99">
        <v>5.220198765122932</v>
      </c>
      <c r="W69" s="99">
        <v>5.0726918774881922</v>
      </c>
      <c r="X69" s="99">
        <v>4.9976211180729724</v>
      </c>
      <c r="Y69" s="99">
        <v>4.3226352485241089</v>
      </c>
      <c r="DA69" s="63" t="s">
        <v>3147</v>
      </c>
    </row>
    <row r="70" spans="1:105" ht="12" customHeight="1" x14ac:dyDescent="0.25">
      <c r="A70" s="97" t="s">
        <v>133</v>
      </c>
      <c r="B70" s="99">
        <v>2.6119422416419824</v>
      </c>
      <c r="C70" s="99">
        <v>2.2859186445771087</v>
      </c>
      <c r="D70" s="99">
        <v>2.7570977387159696</v>
      </c>
      <c r="E70" s="99">
        <v>3.7534190146350754</v>
      </c>
      <c r="F70" s="99">
        <v>4.2444013486859529</v>
      </c>
      <c r="G70" s="99">
        <v>3.1672876487386525</v>
      </c>
      <c r="H70" s="99">
        <v>3.5048708758033422</v>
      </c>
      <c r="I70" s="99">
        <v>2.4225533316380328</v>
      </c>
      <c r="J70" s="99">
        <v>2.7373028234208667</v>
      </c>
      <c r="K70" s="99">
        <v>2.6270164215619953</v>
      </c>
      <c r="L70" s="99">
        <v>2.4028387985452868</v>
      </c>
      <c r="M70" s="99">
        <v>2.4235225434047525</v>
      </c>
      <c r="N70" s="99">
        <v>2.3574907601467929</v>
      </c>
      <c r="O70" s="99">
        <v>2.2830075268294583</v>
      </c>
      <c r="P70" s="99">
        <v>2.1808172676292044</v>
      </c>
      <c r="Q70" s="99">
        <v>2.2048842542379621</v>
      </c>
      <c r="R70" s="99">
        <v>2.1912140832695588</v>
      </c>
      <c r="S70" s="99">
        <v>2.1932459090383785</v>
      </c>
      <c r="T70" s="99">
        <v>2.1111358371534492</v>
      </c>
      <c r="U70" s="99">
        <v>1.8695071112982491</v>
      </c>
      <c r="V70" s="99">
        <v>2.1063170846350481</v>
      </c>
      <c r="W70" s="99">
        <v>2.4069717035549019</v>
      </c>
      <c r="X70" s="99">
        <v>2.6892148472374666</v>
      </c>
      <c r="Y70" s="99">
        <v>2.6846187147851719</v>
      </c>
      <c r="DA70" s="63" t="s">
        <v>3148</v>
      </c>
    </row>
    <row r="71" spans="1:105" ht="12" customHeight="1" x14ac:dyDescent="0.25">
      <c r="A71" s="100" t="s">
        <v>212</v>
      </c>
      <c r="B71" s="102">
        <v>2.6119422416419824</v>
      </c>
      <c r="C71" s="102">
        <v>2.2859186445771087</v>
      </c>
      <c r="D71" s="102">
        <v>2.7570977387159696</v>
      </c>
      <c r="E71" s="102">
        <v>3.7534190146350754</v>
      </c>
      <c r="F71" s="102">
        <v>4.2444013486859529</v>
      </c>
      <c r="G71" s="102">
        <v>3.1672876487386525</v>
      </c>
      <c r="H71" s="102">
        <v>3.5048708758033422</v>
      </c>
      <c r="I71" s="102">
        <v>2.4225533316380328</v>
      </c>
      <c r="J71" s="102">
        <v>2.7373028234208667</v>
      </c>
      <c r="K71" s="102">
        <v>2.6270164215619953</v>
      </c>
      <c r="L71" s="102">
        <v>2.4028387985452868</v>
      </c>
      <c r="M71" s="102">
        <v>2.4235225434047525</v>
      </c>
      <c r="N71" s="102">
        <v>2.3574907601467929</v>
      </c>
      <c r="O71" s="102">
        <v>2.2830075268294583</v>
      </c>
      <c r="P71" s="102">
        <v>2.1808172676292044</v>
      </c>
      <c r="Q71" s="102">
        <v>2.2048842542379621</v>
      </c>
      <c r="R71" s="102">
        <v>2.1912140832695588</v>
      </c>
      <c r="S71" s="102">
        <v>2.1932459090383785</v>
      </c>
      <c r="T71" s="102">
        <v>2.1111358371534492</v>
      </c>
      <c r="U71" s="102">
        <v>1.8695071112982491</v>
      </c>
      <c r="V71" s="102">
        <v>2.1063170846350481</v>
      </c>
      <c r="W71" s="102">
        <v>2.4069717035549019</v>
      </c>
      <c r="X71" s="102">
        <v>2.6892148472374666</v>
      </c>
      <c r="Y71" s="102">
        <v>2.6846187147851719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2.3385961425091208</v>
      </c>
      <c r="C77" s="123">
        <v>2.4728842677929839</v>
      </c>
      <c r="D77" s="123">
        <v>2.4520343843826109</v>
      </c>
      <c r="E77" s="123">
        <v>2.9432677423368903</v>
      </c>
      <c r="F77" s="123">
        <v>2.8330666821290902</v>
      </c>
      <c r="G77" s="123">
        <v>2.6491306522515603</v>
      </c>
      <c r="H77" s="123">
        <v>2.4616389441502426</v>
      </c>
      <c r="I77" s="123">
        <v>2.198320703798649</v>
      </c>
      <c r="J77" s="123">
        <v>2.4070615406263434</v>
      </c>
      <c r="K77" s="123">
        <v>1.9129836789446346</v>
      </c>
      <c r="L77" s="123">
        <v>1.7162172340422073</v>
      </c>
      <c r="M77" s="123">
        <v>1.7088151189522498</v>
      </c>
      <c r="N77" s="123">
        <v>1.7513532798943663</v>
      </c>
      <c r="O77" s="123">
        <v>1.7170568679736389</v>
      </c>
      <c r="P77" s="123">
        <v>1.6313825817216046</v>
      </c>
      <c r="Q77" s="123">
        <v>1.6846159339354607</v>
      </c>
      <c r="R77" s="123">
        <v>1.6048196369966072</v>
      </c>
      <c r="S77" s="123">
        <v>1.426663697480697</v>
      </c>
      <c r="T77" s="123">
        <v>1.2992340718006881</v>
      </c>
      <c r="U77" s="123">
        <v>1.2143476060063307</v>
      </c>
      <c r="V77" s="123">
        <v>1.6200396251552294</v>
      </c>
      <c r="W77" s="123">
        <v>1.4443825191709945</v>
      </c>
      <c r="X77" s="123">
        <v>1.1741572847252533</v>
      </c>
      <c r="Y77" s="123">
        <v>1.0843099151569477</v>
      </c>
      <c r="DA77" s="130" t="s">
        <v>3155</v>
      </c>
    </row>
    <row r="78" spans="1:105" ht="12" customHeight="1" x14ac:dyDescent="0.25">
      <c r="A78" s="97" t="s">
        <v>189</v>
      </c>
      <c r="B78" s="99">
        <v>2.437049783665036</v>
      </c>
      <c r="C78" s="99">
        <v>2.5760775155795033</v>
      </c>
      <c r="D78" s="99">
        <v>2.5519540995984999</v>
      </c>
      <c r="E78" s="99">
        <v>3.0617371218018619</v>
      </c>
      <c r="F78" s="99">
        <v>2.9466426947732711</v>
      </c>
      <c r="G78" s="99">
        <v>2.7551173588348963</v>
      </c>
      <c r="H78" s="99">
        <v>2.5595628891342352</v>
      </c>
      <c r="I78" s="99">
        <v>2.2853138202118006</v>
      </c>
      <c r="J78" s="99">
        <v>2.5012322477652225</v>
      </c>
      <c r="K78" s="99">
        <v>1.9876183131182379</v>
      </c>
      <c r="L78" s="99">
        <v>1.7822897481026581</v>
      </c>
      <c r="M78" s="99">
        <v>1.7743737792726009</v>
      </c>
      <c r="N78" s="99">
        <v>1.8140506222175439</v>
      </c>
      <c r="O78" s="99">
        <v>1.7720090283826888</v>
      </c>
      <c r="P78" s="99">
        <v>1.6857253781805484</v>
      </c>
      <c r="Q78" s="99">
        <v>1.781047429987215</v>
      </c>
      <c r="R78" s="99">
        <v>1.7957349848258592</v>
      </c>
      <c r="S78" s="99">
        <v>1.7150839694798339</v>
      </c>
      <c r="T78" s="99">
        <v>1.6419552781563969</v>
      </c>
      <c r="U78" s="99">
        <v>1.5872909849379413</v>
      </c>
      <c r="V78" s="99">
        <v>2.1669674730807906</v>
      </c>
      <c r="W78" s="99">
        <v>2.006865577641388</v>
      </c>
      <c r="X78" s="99">
        <v>1.6641387479500633</v>
      </c>
      <c r="Y78" s="99">
        <v>1.4712805062459007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1.3974742258389654</v>
      </c>
      <c r="C81" s="118">
        <f t="shared" si="28"/>
        <v>1.375870077729467</v>
      </c>
      <c r="D81" s="118">
        <f t="shared" si="28"/>
        <v>1.6854480917196266</v>
      </c>
      <c r="E81" s="118">
        <f t="shared" si="28"/>
        <v>1.3011855569041133</v>
      </c>
      <c r="F81" s="118">
        <f t="shared" si="28"/>
        <v>1.1763456952274995</v>
      </c>
      <c r="G81" s="118">
        <f t="shared" si="28"/>
        <v>1.2908475782633468</v>
      </c>
      <c r="H81" s="118">
        <f t="shared" si="28"/>
        <v>1.0446073809935346</v>
      </c>
      <c r="I81" s="118">
        <f t="shared" si="28"/>
        <v>0.99671547020010298</v>
      </c>
      <c r="J81" s="118">
        <f t="shared" si="28"/>
        <v>0.94428624504070313</v>
      </c>
      <c r="K81" s="118">
        <f t="shared" si="28"/>
        <v>0.95663077963887522</v>
      </c>
      <c r="L81" s="118">
        <f t="shared" si="28"/>
        <v>0.88052419952454963</v>
      </c>
      <c r="M81" s="118">
        <f t="shared" si="28"/>
        <v>0.89137737248446691</v>
      </c>
      <c r="N81" s="118">
        <f t="shared" si="28"/>
        <v>0.81742021904961926</v>
      </c>
      <c r="O81" s="118">
        <f t="shared" si="28"/>
        <v>0.74835881752334577</v>
      </c>
      <c r="P81" s="118">
        <f t="shared" si="28"/>
        <v>0.71227192483763435</v>
      </c>
      <c r="Q81" s="118">
        <f t="shared" si="28"/>
        <v>0.74539266650911673</v>
      </c>
      <c r="R81" s="118">
        <f t="shared" ref="R81:V81" si="29">R82+R85+R87+R100</f>
        <v>0.70166807788160679</v>
      </c>
      <c r="S81" s="118">
        <f t="shared" si="29"/>
        <v>0.68573667774683256</v>
      </c>
      <c r="T81" s="118">
        <f t="shared" si="29"/>
        <v>0.6454377957961166</v>
      </c>
      <c r="U81" s="118">
        <f t="shared" si="29"/>
        <v>0.61113607781486623</v>
      </c>
      <c r="V81" s="118">
        <f t="shared" si="29"/>
        <v>0.71375245684289057</v>
      </c>
      <c r="W81" s="118">
        <f t="shared" ref="W81:Y81" si="30">W82+W85+W87+W100</f>
        <v>0.69909556748558577</v>
      </c>
      <c r="X81" s="118">
        <f t="shared" si="30"/>
        <v>0.56179527373493165</v>
      </c>
      <c r="Y81" s="118">
        <f t="shared" si="30"/>
        <v>0.49632292705848702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0.44306434225646041</v>
      </c>
      <c r="C87" s="123">
        <v>0.39986709228499634</v>
      </c>
      <c r="D87" s="123">
        <v>0.49604331327978735</v>
      </c>
      <c r="E87" s="123">
        <v>0.42464718240478411</v>
      </c>
      <c r="F87" s="123">
        <v>0.37340113669379876</v>
      </c>
      <c r="G87" s="123">
        <v>0.35718221766098279</v>
      </c>
      <c r="H87" s="123">
        <v>0.26281454640617558</v>
      </c>
      <c r="I87" s="123">
        <v>0.2476875443158405</v>
      </c>
      <c r="J87" s="123">
        <v>0.25954922997886387</v>
      </c>
      <c r="K87" s="123">
        <v>0.22555907782769788</v>
      </c>
      <c r="L87" s="123">
        <v>0.20857036902829848</v>
      </c>
      <c r="M87" s="123">
        <v>0.23910304149501721</v>
      </c>
      <c r="N87" s="123">
        <v>0.1916873444411944</v>
      </c>
      <c r="O87" s="123">
        <v>0.14092891069233771</v>
      </c>
      <c r="P87" s="123">
        <v>0.10350176534254335</v>
      </c>
      <c r="Q87" s="123">
        <v>0.16444603850838499</v>
      </c>
      <c r="R87" s="123">
        <v>0.14572556461217201</v>
      </c>
      <c r="S87" s="123">
        <v>0.15455561726951128</v>
      </c>
      <c r="T87" s="123">
        <v>0.14623618638325525</v>
      </c>
      <c r="U87" s="123">
        <v>0.14838489933860899</v>
      </c>
      <c r="V87" s="123">
        <v>0.10075903420454177</v>
      </c>
      <c r="W87" s="123">
        <v>0.11820287680553865</v>
      </c>
      <c r="X87" s="123">
        <v>0.13952553228033629</v>
      </c>
      <c r="Y87" s="123">
        <v>0.13519189871452283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8.1687943322191501</v>
      </c>
      <c r="C92" s="102">
        <v>7.2274588459017544</v>
      </c>
      <c r="D92" s="102">
        <v>9.195409551783543</v>
      </c>
      <c r="E92" s="102">
        <v>8.5260544912732303</v>
      </c>
      <c r="F92" s="102">
        <v>8.305373231691501</v>
      </c>
      <c r="G92" s="102">
        <v>8.9916491636392273</v>
      </c>
      <c r="H92" s="102">
        <v>7.7413850514748814</v>
      </c>
      <c r="I92" s="102">
        <v>7.9381427815294874</v>
      </c>
      <c r="J92" s="102">
        <v>8.7466530915812459</v>
      </c>
      <c r="K92" s="102">
        <v>7.975143814382764</v>
      </c>
      <c r="L92" s="102">
        <v>7.6401682557462625</v>
      </c>
      <c r="M92" s="102">
        <v>9.3062600365222075</v>
      </c>
      <c r="N92" s="102">
        <v>8.2522026236962009</v>
      </c>
      <c r="O92" s="102">
        <v>6.7315994356261557</v>
      </c>
      <c r="P92" s="102">
        <v>5.1744652557753934</v>
      </c>
      <c r="Q92" s="102">
        <v>8.0473442462310274</v>
      </c>
      <c r="R92" s="102">
        <v>6.8497020190908326</v>
      </c>
      <c r="S92" s="102">
        <v>7.2415750652512747</v>
      </c>
      <c r="T92" s="102">
        <v>6.6772086901086496</v>
      </c>
      <c r="U92" s="102">
        <v>6.8497533618536277</v>
      </c>
      <c r="V92" s="102">
        <v>4.5674791116107407</v>
      </c>
      <c r="W92" s="102">
        <v>5.226333248541545</v>
      </c>
      <c r="X92" s="102">
        <v>5.5080169427255301</v>
      </c>
      <c r="Y92" s="102">
        <v>5.2489261978948871</v>
      </c>
      <c r="DA92" s="131" t="s">
        <v>3169</v>
      </c>
    </row>
    <row r="93" spans="1:105" ht="12" customHeight="1" x14ac:dyDescent="0.25">
      <c r="A93" s="107" t="s">
        <v>123</v>
      </c>
      <c r="B93" s="105">
        <v>2.7564306824610538</v>
      </c>
      <c r="C93" s="105">
        <v>2.3792456727909834</v>
      </c>
      <c r="D93" s="105">
        <v>3.4011532753260187</v>
      </c>
      <c r="E93" s="105">
        <v>3.909827640842745</v>
      </c>
      <c r="F93" s="105">
        <v>4.0140527661254861</v>
      </c>
      <c r="G93" s="105">
        <v>3.7912220188192371</v>
      </c>
      <c r="H93" s="105">
        <v>3.3602868594586344</v>
      </c>
      <c r="I93" s="105">
        <v>2.8319884313306996</v>
      </c>
      <c r="J93" s="105">
        <v>3.1630969678647389</v>
      </c>
      <c r="K93" s="105">
        <v>2.7722209926715156</v>
      </c>
      <c r="L93" s="105">
        <v>2.5578674042452731</v>
      </c>
      <c r="M93" s="105">
        <v>3.2252508851897974</v>
      </c>
      <c r="N93" s="105">
        <v>2.7963793192667743</v>
      </c>
      <c r="O93" s="105">
        <v>2.2998500365358074</v>
      </c>
      <c r="P93" s="105">
        <v>1.9040977479787045</v>
      </c>
      <c r="Q93" s="105">
        <v>2.882309976251535</v>
      </c>
      <c r="R93" s="105">
        <v>2.4336603722734478</v>
      </c>
      <c r="S93" s="105">
        <v>2.5535792387462171</v>
      </c>
      <c r="T93" s="105">
        <v>2.3705614188074144</v>
      </c>
      <c r="U93" s="105">
        <v>2.2873396962068062</v>
      </c>
      <c r="V93" s="105">
        <v>1.7867154557158389</v>
      </c>
      <c r="W93" s="105">
        <v>2.4183246104098122</v>
      </c>
      <c r="X93" s="105">
        <v>2.8913394477218581</v>
      </c>
      <c r="Y93" s="105">
        <v>3.1495189907120751</v>
      </c>
      <c r="DA93" s="132" t="s">
        <v>3170</v>
      </c>
    </row>
    <row r="94" spans="1:105" ht="12" customHeight="1" x14ac:dyDescent="0.25">
      <c r="A94" s="108" t="s">
        <v>50</v>
      </c>
      <c r="B94" s="99">
        <v>2.7564306824610538</v>
      </c>
      <c r="C94" s="99">
        <v>2.3792456727909834</v>
      </c>
      <c r="D94" s="99">
        <v>3.4011532753260187</v>
      </c>
      <c r="E94" s="99">
        <v>3.909827640842745</v>
      </c>
      <c r="F94" s="99">
        <v>4.0140527661254861</v>
      </c>
      <c r="G94" s="99">
        <v>3.7912220188192371</v>
      </c>
      <c r="H94" s="99">
        <v>3.3602868594586344</v>
      </c>
      <c r="I94" s="99">
        <v>2.8319884313306996</v>
      </c>
      <c r="J94" s="99">
        <v>3.1630969678647389</v>
      </c>
      <c r="K94" s="99">
        <v>2.7722209926715156</v>
      </c>
      <c r="L94" s="99">
        <v>2.5578674042452731</v>
      </c>
      <c r="M94" s="99">
        <v>3.2252508851897974</v>
      </c>
      <c r="N94" s="99">
        <v>2.7963793192667743</v>
      </c>
      <c r="O94" s="99">
        <v>2.2998500365358074</v>
      </c>
      <c r="P94" s="99">
        <v>1.9040977479787045</v>
      </c>
      <c r="Q94" s="99">
        <v>2.882309976251535</v>
      </c>
      <c r="R94" s="99">
        <v>2.4336603722734478</v>
      </c>
      <c r="S94" s="99">
        <v>2.5535792387462171</v>
      </c>
      <c r="T94" s="99">
        <v>2.3705614188074144</v>
      </c>
      <c r="U94" s="99">
        <v>2.2873396962068062</v>
      </c>
      <c r="V94" s="99">
        <v>1.7867154557158389</v>
      </c>
      <c r="W94" s="99">
        <v>2.4183246104098122</v>
      </c>
      <c r="X94" s="99">
        <v>2.8913394477218581</v>
      </c>
      <c r="Y94" s="99">
        <v>3.1495189907120751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0.954409883582505</v>
      </c>
      <c r="C100" s="123">
        <v>0.97600298544447062</v>
      </c>
      <c r="D100" s="123">
        <v>1.1894047784398394</v>
      </c>
      <c r="E100" s="123">
        <v>0.87653837449932925</v>
      </c>
      <c r="F100" s="123">
        <v>0.80294455853370073</v>
      </c>
      <c r="G100" s="123">
        <v>0.93366536060236416</v>
      </c>
      <c r="H100" s="123">
        <v>0.78179283458735904</v>
      </c>
      <c r="I100" s="123">
        <v>0.74902792588426248</v>
      </c>
      <c r="J100" s="123">
        <v>0.68473701506183926</v>
      </c>
      <c r="K100" s="123">
        <v>0.73107170181117731</v>
      </c>
      <c r="L100" s="123">
        <v>0.67195383049625113</v>
      </c>
      <c r="M100" s="123">
        <v>0.65227433098944965</v>
      </c>
      <c r="N100" s="123">
        <v>0.62573287460842486</v>
      </c>
      <c r="O100" s="123">
        <v>0.60742990683100806</v>
      </c>
      <c r="P100" s="123">
        <v>0.60877015949509106</v>
      </c>
      <c r="Q100" s="123">
        <v>0.58094662800073171</v>
      </c>
      <c r="R100" s="123">
        <v>0.55594251326943478</v>
      </c>
      <c r="S100" s="123">
        <v>0.53118106047732128</v>
      </c>
      <c r="T100" s="123">
        <v>0.4992016094128614</v>
      </c>
      <c r="U100" s="123">
        <v>0.46275117847625719</v>
      </c>
      <c r="V100" s="123">
        <v>0.61299342263834877</v>
      </c>
      <c r="W100" s="123">
        <v>0.58089269068004712</v>
      </c>
      <c r="X100" s="123">
        <v>0.42226974145459534</v>
      </c>
      <c r="Y100" s="123">
        <v>0.36113102834396421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2.9056611674449218</v>
      </c>
      <c r="C102" s="99">
        <v>3.0129326607208053</v>
      </c>
      <c r="D102" s="99">
        <v>3.8071381241502249</v>
      </c>
      <c r="E102" s="99">
        <v>2.9546254625218094</v>
      </c>
      <c r="F102" s="99">
        <v>2.8542700989148075</v>
      </c>
      <c r="G102" s="99">
        <v>3.3224548174023405</v>
      </c>
      <c r="H102" s="99">
        <v>2.8553843120522613</v>
      </c>
      <c r="I102" s="99">
        <v>2.700619127585056</v>
      </c>
      <c r="J102" s="99">
        <v>2.433368968868209</v>
      </c>
      <c r="K102" s="99">
        <v>2.3660120381901084</v>
      </c>
      <c r="L102" s="99">
        <v>2.1012137915101539</v>
      </c>
      <c r="M102" s="99">
        <v>2.0015628004642139</v>
      </c>
      <c r="N102" s="99">
        <v>1.9692921040094931</v>
      </c>
      <c r="O102" s="99">
        <v>1.9610660596742984</v>
      </c>
      <c r="P102" s="99">
        <v>2.0116676675103076</v>
      </c>
      <c r="Q102" s="99">
        <v>1.9906928283350918</v>
      </c>
      <c r="R102" s="99">
        <v>1.9619584239599892</v>
      </c>
      <c r="S102" s="99">
        <v>1.922609071352982</v>
      </c>
      <c r="T102" s="99">
        <v>1.8567635384778673</v>
      </c>
      <c r="U102" s="99">
        <v>1.7841945786218423</v>
      </c>
      <c r="V102" s="99">
        <v>2.4201645778165792</v>
      </c>
      <c r="W102" s="99">
        <v>2.3924526601118603</v>
      </c>
      <c r="X102" s="99">
        <v>1.8536953821431781</v>
      </c>
      <c r="Y102" s="99">
        <v>1.6758673643404682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1.2292718811505632</v>
      </c>
      <c r="C124" s="118">
        <f t="shared" si="42"/>
        <v>1.2551347818115768</v>
      </c>
      <c r="D124" s="118">
        <f t="shared" si="42"/>
        <v>1.5446050501781612</v>
      </c>
      <c r="E124" s="118">
        <f t="shared" si="42"/>
        <v>1.1506626565900915</v>
      </c>
      <c r="F124" s="118">
        <f t="shared" si="42"/>
        <v>1.0550800030178151</v>
      </c>
      <c r="G124" s="118">
        <f t="shared" si="42"/>
        <v>1.2203215891080721</v>
      </c>
      <c r="H124" s="118">
        <f t="shared" si="42"/>
        <v>1.0146963891587812</v>
      </c>
      <c r="I124" s="118">
        <f t="shared" si="42"/>
        <v>0.96321372683161977</v>
      </c>
      <c r="J124" s="118">
        <f t="shared" si="42"/>
        <v>0.88833921487196155</v>
      </c>
      <c r="K124" s="118">
        <f t="shared" si="42"/>
        <v>0.93710903546184099</v>
      </c>
      <c r="L124" s="118">
        <f t="shared" si="42"/>
        <v>0.85558439941786624</v>
      </c>
      <c r="M124" s="118">
        <f t="shared" si="42"/>
        <v>0.82995673585366059</v>
      </c>
      <c r="N124" s="118">
        <f t="shared" si="42"/>
        <v>0.80157188732558793</v>
      </c>
      <c r="O124" s="118">
        <f t="shared" si="42"/>
        <v>0.77528469230939301</v>
      </c>
      <c r="P124" s="118">
        <f t="shared" si="42"/>
        <v>0.77301765176119408</v>
      </c>
      <c r="Q124" s="118">
        <f t="shared" si="42"/>
        <v>0.72631086423857283</v>
      </c>
      <c r="R124" s="118">
        <f t="shared" ref="R124:V124" si="43">R125+R128+R130+R139</f>
        <v>0.68219213405273194</v>
      </c>
      <c r="S124" s="118">
        <f t="shared" si="43"/>
        <v>0.64879250560626323</v>
      </c>
      <c r="T124" s="118">
        <f t="shared" si="43"/>
        <v>0.60820727963691423</v>
      </c>
      <c r="U124" s="118">
        <f t="shared" si="43"/>
        <v>0.56521364108898942</v>
      </c>
      <c r="V124" s="118">
        <f t="shared" si="43"/>
        <v>0.74927196890198777</v>
      </c>
      <c r="W124" s="118">
        <f t="shared" ref="W124:Y124" si="44">W125+W128+W130+W139</f>
        <v>0.71160151688239504</v>
      </c>
      <c r="X124" s="118">
        <f t="shared" si="44"/>
        <v>0.51714458685363651</v>
      </c>
      <c r="Y124" s="118">
        <f t="shared" si="44"/>
        <v>0.43787918493306893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1.2292718811505632</v>
      </c>
      <c r="C139" s="123">
        <v>1.2551347818115768</v>
      </c>
      <c r="D139" s="123">
        <v>1.5446050501781612</v>
      </c>
      <c r="E139" s="123">
        <v>1.1506626565900915</v>
      </c>
      <c r="F139" s="123">
        <v>1.0550800030178151</v>
      </c>
      <c r="G139" s="123">
        <v>1.2203215891080721</v>
      </c>
      <c r="H139" s="123">
        <v>1.0146963891587812</v>
      </c>
      <c r="I139" s="123">
        <v>0.96321372683161977</v>
      </c>
      <c r="J139" s="123">
        <v>0.88833921487196155</v>
      </c>
      <c r="K139" s="123">
        <v>0.93710903546184099</v>
      </c>
      <c r="L139" s="123">
        <v>0.85558439941786624</v>
      </c>
      <c r="M139" s="123">
        <v>0.82995673585366059</v>
      </c>
      <c r="N139" s="123">
        <v>0.80157188732558793</v>
      </c>
      <c r="O139" s="123">
        <v>0.77528469230939301</v>
      </c>
      <c r="P139" s="123">
        <v>0.77301765176119408</v>
      </c>
      <c r="Q139" s="123">
        <v>0.72631086423857283</v>
      </c>
      <c r="R139" s="123">
        <v>0.68219213405273194</v>
      </c>
      <c r="S139" s="123">
        <v>0.64879250560626323</v>
      </c>
      <c r="T139" s="123">
        <v>0.60820727963691423</v>
      </c>
      <c r="U139" s="123">
        <v>0.56521364108898942</v>
      </c>
      <c r="V139" s="123">
        <v>0.74927196890198777</v>
      </c>
      <c r="W139" s="123">
        <v>0.71160151688239504</v>
      </c>
      <c r="X139" s="123">
        <v>0.51714458685363651</v>
      </c>
      <c r="Y139" s="123">
        <v>0.43787918493306893</v>
      </c>
      <c r="DA139" s="130" t="s">
        <v>3214</v>
      </c>
    </row>
    <row r="140" spans="1:105" ht="12" customHeight="1" x14ac:dyDescent="0.25">
      <c r="A140" s="97" t="s">
        <v>50</v>
      </c>
      <c r="B140" s="99">
        <v>2.9056611674449209</v>
      </c>
      <c r="C140" s="99">
        <v>3.0132450580208339</v>
      </c>
      <c r="D140" s="99">
        <v>3.8080346010158608</v>
      </c>
      <c r="E140" s="99">
        <v>2.9551482075760109</v>
      </c>
      <c r="F140" s="99">
        <v>2.8546002202024794</v>
      </c>
      <c r="G140" s="99">
        <v>3.3237899977702354</v>
      </c>
      <c r="H140" s="99">
        <v>2.8561867967627328</v>
      </c>
      <c r="I140" s="99">
        <v>2.7010651479403722</v>
      </c>
      <c r="J140" s="99">
        <v>2.4336114252704797</v>
      </c>
      <c r="K140" s="99">
        <v>2.3662065403519073</v>
      </c>
      <c r="L140" s="99">
        <v>2.1013697688839619</v>
      </c>
      <c r="M140" s="99">
        <v>2.0017058092151827</v>
      </c>
      <c r="N140" s="99">
        <v>1.9694246671297522</v>
      </c>
      <c r="O140" s="99">
        <v>1.9611908621959127</v>
      </c>
      <c r="P140" s="99">
        <v>2.0118433688621318</v>
      </c>
      <c r="Q140" s="99">
        <v>1.9908276122769115</v>
      </c>
      <c r="R140" s="99">
        <v>1.9615887242293661</v>
      </c>
      <c r="S140" s="99">
        <v>1.9214941139971273</v>
      </c>
      <c r="T140" s="99">
        <v>1.8554418357621323</v>
      </c>
      <c r="U140" s="99">
        <v>1.7835621172614913</v>
      </c>
      <c r="V140" s="99">
        <v>2.4203441394481229</v>
      </c>
      <c r="W140" s="99">
        <v>2.3933334796316337</v>
      </c>
      <c r="X140" s="99">
        <v>1.8548891131824341</v>
      </c>
      <c r="Y140" s="99">
        <v>1.6766193749735654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2.2711749649695623</v>
      </c>
      <c r="C143" s="118">
        <f t="shared" si="49"/>
        <v>2.1872160382022754</v>
      </c>
      <c r="D143" s="118">
        <f t="shared" si="49"/>
        <v>2.6812050333630095</v>
      </c>
      <c r="E143" s="118">
        <f t="shared" si="49"/>
        <v>2.0783404568574881</v>
      </c>
      <c r="F143" s="118">
        <f t="shared" si="49"/>
        <v>1.7930013060827643</v>
      </c>
      <c r="G143" s="118">
        <f t="shared" si="49"/>
        <v>1.9810716440084957</v>
      </c>
      <c r="H143" s="118">
        <f t="shared" si="49"/>
        <v>1.5933475052825341</v>
      </c>
      <c r="I143" s="118">
        <f t="shared" si="49"/>
        <v>1.5674406947543471</v>
      </c>
      <c r="J143" s="118">
        <f t="shared" si="49"/>
        <v>1.5654255109147606</v>
      </c>
      <c r="K143" s="118">
        <f t="shared" si="49"/>
        <v>1.574360666409794</v>
      </c>
      <c r="L143" s="118">
        <f t="shared" si="49"/>
        <v>1.4082565559167275</v>
      </c>
      <c r="M143" s="118">
        <f t="shared" si="49"/>
        <v>1.421895438525886</v>
      </c>
      <c r="N143" s="118">
        <f t="shared" si="49"/>
        <v>1.2032520677000784</v>
      </c>
      <c r="O143" s="118">
        <f t="shared" si="49"/>
        <v>1.0428477821557776</v>
      </c>
      <c r="P143" s="118">
        <f t="shared" si="49"/>
        <v>0.95198339844140412</v>
      </c>
      <c r="Q143" s="118">
        <f t="shared" si="49"/>
        <v>1.0727705774346941</v>
      </c>
      <c r="R143" s="118">
        <f t="shared" ref="R143:V143" si="50">R144+R146+R148+R157</f>
        <v>1.0188958858759261</v>
      </c>
      <c r="S143" s="118">
        <f t="shared" si="50"/>
        <v>1.040589909355081</v>
      </c>
      <c r="T143" s="118">
        <f t="shared" si="50"/>
        <v>0.97375929017030205</v>
      </c>
      <c r="U143" s="118">
        <f t="shared" si="50"/>
        <v>0.91452975740754949</v>
      </c>
      <c r="V143" s="118">
        <f t="shared" si="50"/>
        <v>0.96462532887277641</v>
      </c>
      <c r="W143" s="118">
        <f t="shared" ref="W143:Y143" si="51">W144+W146+W148+W157</f>
        <v>0.96860699776653592</v>
      </c>
      <c r="X143" s="118">
        <f t="shared" si="51"/>
        <v>0.81348221549319177</v>
      </c>
      <c r="Y143" s="118">
        <f t="shared" si="51"/>
        <v>0.73827886303301216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1.0420764829343745</v>
      </c>
      <c r="C148" s="123">
        <v>0.93568684144889325</v>
      </c>
      <c r="D148" s="123">
        <v>1.1695419622908687</v>
      </c>
      <c r="E148" s="123">
        <v>0.9829139660587447</v>
      </c>
      <c r="F148" s="123">
        <v>0.80650550323117065</v>
      </c>
      <c r="G148" s="123">
        <v>0.78851321707234812</v>
      </c>
      <c r="H148" s="123">
        <v>0.58267342055013038</v>
      </c>
      <c r="I148" s="123">
        <v>0.57768996112526294</v>
      </c>
      <c r="J148" s="123">
        <v>0.64163803507572592</v>
      </c>
      <c r="K148" s="123">
        <v>0.56831093068615435</v>
      </c>
      <c r="L148" s="123">
        <v>0.51145151802984756</v>
      </c>
      <c r="M148" s="123">
        <v>0.58312694710920598</v>
      </c>
      <c r="N148" s="123">
        <v>0.44111725729671281</v>
      </c>
      <c r="O148" s="123">
        <v>0.32141193957019237</v>
      </c>
      <c r="P148" s="123">
        <v>0.24046675167773884</v>
      </c>
      <c r="Q148" s="123">
        <v>0.39758211484167216</v>
      </c>
      <c r="R148" s="123">
        <v>0.3668837401092544</v>
      </c>
      <c r="S148" s="123">
        <v>0.39994874864113633</v>
      </c>
      <c r="T148" s="123">
        <v>0.36900560111285302</v>
      </c>
      <c r="U148" s="123">
        <v>0.35552767789310169</v>
      </c>
      <c r="V148" s="123">
        <v>0.22867439989662944</v>
      </c>
      <c r="W148" s="123">
        <v>0.27877525279992255</v>
      </c>
      <c r="X148" s="123">
        <v>0.32571633083211454</v>
      </c>
      <c r="Y148" s="123">
        <v>0.32348536157605501</v>
      </c>
      <c r="DA148" s="130" t="s">
        <v>3222</v>
      </c>
    </row>
    <row r="149" spans="1:105" ht="12" customHeight="1" x14ac:dyDescent="0.25">
      <c r="A149" s="97" t="s">
        <v>124</v>
      </c>
      <c r="B149" s="99">
        <v>8.1687943322191519</v>
      </c>
      <c r="C149" s="99">
        <v>7.2264808176384134</v>
      </c>
      <c r="D149" s="99">
        <v>9.1650195717944953</v>
      </c>
      <c r="E149" s="99">
        <v>8.469630646130458</v>
      </c>
      <c r="F149" s="99">
        <v>8.2339646754412534</v>
      </c>
      <c r="G149" s="99">
        <v>8.9217169617062293</v>
      </c>
      <c r="H149" s="99">
        <v>7.7109638381893877</v>
      </c>
      <c r="I149" s="99">
        <v>7.9196590544446037</v>
      </c>
      <c r="J149" s="99">
        <v>8.7047932095704059</v>
      </c>
      <c r="K149" s="99">
        <v>7.94201540122776</v>
      </c>
      <c r="L149" s="99">
        <v>7.6070827627758248</v>
      </c>
      <c r="M149" s="99">
        <v>9.2429929625291933</v>
      </c>
      <c r="N149" s="99">
        <v>8.1849974731274067</v>
      </c>
      <c r="O149" s="99">
        <v>6.6660832952757829</v>
      </c>
      <c r="P149" s="99">
        <v>5.0866518387832667</v>
      </c>
      <c r="Q149" s="99">
        <v>7.8736742687935717</v>
      </c>
      <c r="R149" s="99">
        <v>6.6819712929518387</v>
      </c>
      <c r="S149" s="99">
        <v>7.1008935183608255</v>
      </c>
      <c r="T149" s="99">
        <v>6.5920932517085582</v>
      </c>
      <c r="U149" s="99">
        <v>6.7983396254232833</v>
      </c>
      <c r="V149" s="99">
        <v>4.5513801616759757</v>
      </c>
      <c r="W149" s="99">
        <v>5.2008354346546799</v>
      </c>
      <c r="X149" s="99">
        <v>5.486841997353098</v>
      </c>
      <c r="Y149" s="99">
        <v>5.2327954755921224</v>
      </c>
      <c r="DA149" s="63" t="s">
        <v>3223</v>
      </c>
    </row>
    <row r="150" spans="1:105" ht="12" customHeight="1" x14ac:dyDescent="0.25">
      <c r="A150" s="97" t="s">
        <v>123</v>
      </c>
      <c r="B150" s="99">
        <v>2.7564306824610529</v>
      </c>
      <c r="C150" s="99">
        <v>2.3927416050220933</v>
      </c>
      <c r="D150" s="99">
        <v>3.4590550731137428</v>
      </c>
      <c r="E150" s="99">
        <v>3.9879805197195011</v>
      </c>
      <c r="F150" s="99">
        <v>0</v>
      </c>
      <c r="G150" s="99">
        <v>0</v>
      </c>
      <c r="H150" s="99">
        <v>0</v>
      </c>
      <c r="I150" s="99">
        <v>2.8107472321800233</v>
      </c>
      <c r="J150" s="99">
        <v>3.1416512022290286</v>
      </c>
      <c r="K150" s="99">
        <v>2.751783777642256</v>
      </c>
      <c r="L150" s="99">
        <v>2.5476107101275791</v>
      </c>
      <c r="M150" s="99">
        <v>3.2104919954333964</v>
      </c>
      <c r="N150" s="99">
        <v>2.7775694320612052</v>
      </c>
      <c r="O150" s="99">
        <v>2.2920269294492308</v>
      </c>
      <c r="P150" s="99">
        <v>1.8940648215054561</v>
      </c>
      <c r="Q150" s="99">
        <v>2.8631887035041199</v>
      </c>
      <c r="R150" s="99">
        <v>2.392604560833496</v>
      </c>
      <c r="S150" s="99">
        <v>2.5000055564413692</v>
      </c>
      <c r="T150" s="99">
        <v>2.3641854844230004</v>
      </c>
      <c r="U150" s="99">
        <v>2.2514264125302814</v>
      </c>
      <c r="V150" s="99">
        <v>1.7683350323204656</v>
      </c>
      <c r="W150" s="99">
        <v>2.4001889329755079</v>
      </c>
      <c r="X150" s="99">
        <v>2.8367052036007889</v>
      </c>
      <c r="Y150" s="99">
        <v>3.0784809926327137</v>
      </c>
      <c r="DA150" s="63" t="s">
        <v>3224</v>
      </c>
    </row>
    <row r="151" spans="1:105" ht="12" customHeight="1" x14ac:dyDescent="0.25">
      <c r="A151" s="100" t="s">
        <v>50</v>
      </c>
      <c r="B151" s="102">
        <v>2.7564306824610529</v>
      </c>
      <c r="C151" s="102">
        <v>2.3927416050220933</v>
      </c>
      <c r="D151" s="102">
        <v>3.4590550731137428</v>
      </c>
      <c r="E151" s="102">
        <v>3.9879805197195011</v>
      </c>
      <c r="F151" s="102">
        <v>0</v>
      </c>
      <c r="G151" s="102">
        <v>0</v>
      </c>
      <c r="H151" s="102">
        <v>0</v>
      </c>
      <c r="I151" s="102">
        <v>2.8107472321800233</v>
      </c>
      <c r="J151" s="102">
        <v>3.1416512022290286</v>
      </c>
      <c r="K151" s="102">
        <v>2.751783777642256</v>
      </c>
      <c r="L151" s="102">
        <v>2.5476107101275791</v>
      </c>
      <c r="M151" s="102">
        <v>3.2104919954333964</v>
      </c>
      <c r="N151" s="102">
        <v>2.7775694320612052</v>
      </c>
      <c r="O151" s="102">
        <v>2.2920269294492308</v>
      </c>
      <c r="P151" s="102">
        <v>1.8940648215054561</v>
      </c>
      <c r="Q151" s="102">
        <v>2.8631887035041199</v>
      </c>
      <c r="R151" s="102">
        <v>2.392604560833496</v>
      </c>
      <c r="S151" s="102">
        <v>2.5000055564413692</v>
      </c>
      <c r="T151" s="102">
        <v>2.3641854844230004</v>
      </c>
      <c r="U151" s="102">
        <v>2.2514264125302814</v>
      </c>
      <c r="V151" s="102">
        <v>1.7683350323204656</v>
      </c>
      <c r="W151" s="102">
        <v>2.4001889329755079</v>
      </c>
      <c r="X151" s="102">
        <v>2.8367052036007889</v>
      </c>
      <c r="Y151" s="102">
        <v>3.0784809926327137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1.229098482035188</v>
      </c>
      <c r="C157" s="123">
        <v>1.2515291967533821</v>
      </c>
      <c r="D157" s="123">
        <v>1.5116630710721406</v>
      </c>
      <c r="E157" s="123">
        <v>1.0954264907987434</v>
      </c>
      <c r="F157" s="123">
        <v>0.98649580285159377</v>
      </c>
      <c r="G157" s="123">
        <v>1.1925584269361476</v>
      </c>
      <c r="H157" s="123">
        <v>1.0106740847324036</v>
      </c>
      <c r="I157" s="123">
        <v>0.98975073362908417</v>
      </c>
      <c r="J157" s="123">
        <v>0.92378747583903476</v>
      </c>
      <c r="K157" s="123">
        <v>1.0060497357236395</v>
      </c>
      <c r="L157" s="123">
        <v>0.89680503788688004</v>
      </c>
      <c r="M157" s="123">
        <v>0.83876849141667986</v>
      </c>
      <c r="N157" s="123">
        <v>0.76213481040336561</v>
      </c>
      <c r="O157" s="123">
        <v>0.72143584258558513</v>
      </c>
      <c r="P157" s="123">
        <v>0.71151664676366533</v>
      </c>
      <c r="Q157" s="123">
        <v>0.6751884625930219</v>
      </c>
      <c r="R157" s="123">
        <v>0.65201214576667177</v>
      </c>
      <c r="S157" s="123">
        <v>0.64064116071394472</v>
      </c>
      <c r="T157" s="123">
        <v>0.60475368905744908</v>
      </c>
      <c r="U157" s="123">
        <v>0.5590020795144478</v>
      </c>
      <c r="V157" s="123">
        <v>0.735950928976147</v>
      </c>
      <c r="W157" s="123">
        <v>0.68983174496661337</v>
      </c>
      <c r="X157" s="123">
        <v>0.48776588466107723</v>
      </c>
      <c r="Y157" s="123">
        <v>0.41479350145695709</v>
      </c>
      <c r="DA157" s="130" t="s">
        <v>3231</v>
      </c>
    </row>
    <row r="158" spans="1:105" ht="12" customHeight="1" x14ac:dyDescent="0.25">
      <c r="A158" s="97" t="s">
        <v>50</v>
      </c>
      <c r="B158" s="99">
        <v>2.9056611674449213</v>
      </c>
      <c r="C158" s="99">
        <v>3.012761551689942</v>
      </c>
      <c r="D158" s="99">
        <v>3.8041708076333438</v>
      </c>
      <c r="E158" s="99">
        <v>2.9499332648141983</v>
      </c>
      <c r="F158" s="99">
        <v>2.8484145086606052</v>
      </c>
      <c r="G158" s="99">
        <v>3.317420817471548</v>
      </c>
      <c r="H158" s="99">
        <v>2.8537229159731754</v>
      </c>
      <c r="I158" s="99">
        <v>2.7001279168317183</v>
      </c>
      <c r="J158" s="99">
        <v>2.4326965444950934</v>
      </c>
      <c r="K158" s="99">
        <v>2.3654161260811644</v>
      </c>
      <c r="L158" s="99">
        <v>2.1006844080535085</v>
      </c>
      <c r="M158" s="99">
        <v>2.0010215479012423</v>
      </c>
      <c r="N158" s="99">
        <v>1.9688264784561051</v>
      </c>
      <c r="O158" s="99">
        <v>1.9607425841250736</v>
      </c>
      <c r="P158" s="99">
        <v>2.0113291610857629</v>
      </c>
      <c r="Q158" s="99">
        <v>1.9902763725204577</v>
      </c>
      <c r="R158" s="99">
        <v>1.961042088545055</v>
      </c>
      <c r="S158" s="99">
        <v>1.9211804674942008</v>
      </c>
      <c r="T158" s="99">
        <v>1.8550434381899399</v>
      </c>
      <c r="U158" s="99">
        <v>1.7826714875205878</v>
      </c>
      <c r="V158" s="99">
        <v>2.4181374686729535</v>
      </c>
      <c r="W158" s="99">
        <v>2.3902920618116128</v>
      </c>
      <c r="X158" s="99">
        <v>1.85180688910572</v>
      </c>
      <c r="Y158" s="99">
        <v>1.6743208882042639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2.2715282571807367</v>
      </c>
      <c r="C161" s="118">
        <f t="shared" si="54"/>
        <v>2.1857064352494699</v>
      </c>
      <c r="D161" s="118">
        <f t="shared" si="54"/>
        <v>2.6766157239904733</v>
      </c>
      <c r="E161" s="118">
        <f t="shared" si="54"/>
        <v>2.1229550721835646</v>
      </c>
      <c r="F161" s="118">
        <f t="shared" si="54"/>
        <v>1.9358475245031075</v>
      </c>
      <c r="G161" s="118">
        <f t="shared" si="54"/>
        <v>2.1155736773193832</v>
      </c>
      <c r="H161" s="118">
        <f t="shared" si="54"/>
        <v>1.7037976538197945</v>
      </c>
      <c r="I161" s="118">
        <f t="shared" si="54"/>
        <v>1.6298185424316418</v>
      </c>
      <c r="J161" s="118">
        <f t="shared" si="54"/>
        <v>1.6011707246704199</v>
      </c>
      <c r="K161" s="118">
        <f t="shared" si="54"/>
        <v>1.5534804599711296</v>
      </c>
      <c r="L161" s="118">
        <f t="shared" si="54"/>
        <v>1.4041791031109745</v>
      </c>
      <c r="M161" s="118">
        <f t="shared" si="54"/>
        <v>1.4669799660467302</v>
      </c>
      <c r="N161" s="118">
        <f t="shared" si="54"/>
        <v>1.3141042076614902</v>
      </c>
      <c r="O161" s="118">
        <f t="shared" si="54"/>
        <v>1.1529840313964932</v>
      </c>
      <c r="P161" s="118">
        <f t="shared" si="54"/>
        <v>1.0379594061862993</v>
      </c>
      <c r="Q161" s="118">
        <f t="shared" si="54"/>
        <v>1.1458501935964152</v>
      </c>
      <c r="R161" s="118">
        <f t="shared" ref="R161:V161" si="55">R162+R164+R166+R175</f>
        <v>1.0479542126617218</v>
      </c>
      <c r="S161" s="118">
        <f t="shared" si="55"/>
        <v>1.0480933911295778</v>
      </c>
      <c r="T161" s="118">
        <f t="shared" si="55"/>
        <v>0.97352355506373955</v>
      </c>
      <c r="U161" s="118">
        <f t="shared" si="55"/>
        <v>0.87501640534282377</v>
      </c>
      <c r="V161" s="118">
        <f t="shared" si="55"/>
        <v>0.92277828747798796</v>
      </c>
      <c r="W161" s="118">
        <f t="shared" ref="W161:Y161" si="56">W162+W164+W166+W175</f>
        <v>0.9285979201875052</v>
      </c>
      <c r="X161" s="118">
        <f t="shared" si="56"/>
        <v>0.78678353477488983</v>
      </c>
      <c r="Y161" s="118">
        <f t="shared" si="56"/>
        <v>0.72318140204327719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1.0423499410400816</v>
      </c>
      <c r="C166" s="123">
        <v>0.93556810310843075</v>
      </c>
      <c r="D166" s="123">
        <v>1.1680772270982613</v>
      </c>
      <c r="E166" s="123">
        <v>1.0106975224217856</v>
      </c>
      <c r="F166" s="123">
        <v>0.90703198333409552</v>
      </c>
      <c r="G166" s="123">
        <v>0.92495184468764402</v>
      </c>
      <c r="H166" s="123">
        <v>0.70517918592047524</v>
      </c>
      <c r="I166" s="123">
        <v>0.67514062161263233</v>
      </c>
      <c r="J166" s="123">
        <v>0.7110942581223777</v>
      </c>
      <c r="K166" s="123">
        <v>0.59799599954515559</v>
      </c>
      <c r="L166" s="123">
        <v>0.53064588081359565</v>
      </c>
      <c r="M166" s="123">
        <v>0.6194526709688315</v>
      </c>
      <c r="N166" s="123">
        <v>0.50408110452409105</v>
      </c>
      <c r="O166" s="123">
        <v>0.3755961079244049</v>
      </c>
      <c r="P166" s="123">
        <v>0.27439079123673715</v>
      </c>
      <c r="Q166" s="123">
        <v>0.42827560775590101</v>
      </c>
      <c r="R166" s="123">
        <v>0.37386952562918463</v>
      </c>
      <c r="S166" s="123">
        <v>0.40178941875435786</v>
      </c>
      <c r="T166" s="123">
        <v>0.36690956882950504</v>
      </c>
      <c r="U166" s="123">
        <v>0.3285084406301263</v>
      </c>
      <c r="V166" s="123">
        <v>0.20686345113237273</v>
      </c>
      <c r="W166" s="123">
        <v>0.26313606411711871</v>
      </c>
      <c r="X166" s="123">
        <v>0.31952052316330842</v>
      </c>
      <c r="Y166" s="123">
        <v>0.33573281531520954</v>
      </c>
      <c r="DA166" s="130" t="s">
        <v>3239</v>
      </c>
    </row>
    <row r="167" spans="1:105" ht="12" customHeight="1" x14ac:dyDescent="0.25">
      <c r="A167" s="97" t="s">
        <v>124</v>
      </c>
      <c r="B167" s="99">
        <v>8.1687943322191519</v>
      </c>
      <c r="C167" s="99">
        <v>7.2213289015928979</v>
      </c>
      <c r="D167" s="99">
        <v>9.1595028649582027</v>
      </c>
      <c r="E167" s="99">
        <v>8.4796796969081516</v>
      </c>
      <c r="F167" s="99">
        <v>8.2665420619931016</v>
      </c>
      <c r="G167" s="99">
        <v>8.9828733905141913</v>
      </c>
      <c r="H167" s="99">
        <v>7.7638354345860705</v>
      </c>
      <c r="I167" s="99">
        <v>7.9768809535575471</v>
      </c>
      <c r="J167" s="99">
        <v>8.7691055774875153</v>
      </c>
      <c r="K167" s="99">
        <v>7.9961322817841358</v>
      </c>
      <c r="L167" s="99">
        <v>7.660535388685159</v>
      </c>
      <c r="M167" s="99">
        <v>9.3346179546094756</v>
      </c>
      <c r="N167" s="99">
        <v>8.2899366145522748</v>
      </c>
      <c r="O167" s="99">
        <v>6.7770415450405777</v>
      </c>
      <c r="P167" s="99">
        <v>5.2008129007169464</v>
      </c>
      <c r="Q167" s="99">
        <v>8.0813540941571294</v>
      </c>
      <c r="R167" s="99">
        <v>6.798219745226576</v>
      </c>
      <c r="S167" s="99">
        <v>7.1314089890812555</v>
      </c>
      <c r="T167" s="99">
        <v>6.5855553130508824</v>
      </c>
      <c r="U167" s="99">
        <v>6.7443659162926854</v>
      </c>
      <c r="V167" s="99">
        <v>4.5014998219200342</v>
      </c>
      <c r="W167" s="99">
        <v>5.1328579868359894</v>
      </c>
      <c r="X167" s="99">
        <v>5.4156209168292593</v>
      </c>
      <c r="Y167" s="99">
        <v>5.1442562315301172</v>
      </c>
      <c r="DA167" s="63" t="s">
        <v>3240</v>
      </c>
    </row>
    <row r="168" spans="1:105" ht="12" customHeight="1" x14ac:dyDescent="0.25">
      <c r="A168" s="97" t="s">
        <v>123</v>
      </c>
      <c r="B168" s="99">
        <v>2.7564306824610529</v>
      </c>
      <c r="C168" s="99">
        <v>2.3927416050220924</v>
      </c>
      <c r="D168" s="99">
        <v>3.3878340792025035</v>
      </c>
      <c r="E168" s="99">
        <v>3.8894468114172249</v>
      </c>
      <c r="F168" s="99">
        <v>4.0068587692275122</v>
      </c>
      <c r="G168" s="99">
        <v>3.8073938257779409</v>
      </c>
      <c r="H168" s="99">
        <v>3.3606032578173402</v>
      </c>
      <c r="I168" s="99">
        <v>2.8612637236773133</v>
      </c>
      <c r="J168" s="99">
        <v>3.2064625835781113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2.3522853483946022</v>
      </c>
      <c r="T168" s="99">
        <v>2.2632372400408585</v>
      </c>
      <c r="U168" s="99">
        <v>2.200285400757457</v>
      </c>
      <c r="V168" s="99">
        <v>1.7299103928541699</v>
      </c>
      <c r="W168" s="99">
        <v>2.3480345658929576</v>
      </c>
      <c r="X168" s="99">
        <v>2.8044048716267804</v>
      </c>
      <c r="Y168" s="99">
        <v>3.0491563665978534</v>
      </c>
      <c r="DA168" s="63" t="s">
        <v>3241</v>
      </c>
    </row>
    <row r="169" spans="1:105" ht="12" customHeight="1" x14ac:dyDescent="0.25">
      <c r="A169" s="100" t="s">
        <v>50</v>
      </c>
      <c r="B169" s="102">
        <v>2.7564306824610529</v>
      </c>
      <c r="C169" s="102">
        <v>2.3927416050220924</v>
      </c>
      <c r="D169" s="102">
        <v>3.3878340792025035</v>
      </c>
      <c r="E169" s="102">
        <v>3.8894468114172249</v>
      </c>
      <c r="F169" s="102">
        <v>4.0068587692275122</v>
      </c>
      <c r="G169" s="102">
        <v>3.8073938257779409</v>
      </c>
      <c r="H169" s="102">
        <v>3.3606032578173402</v>
      </c>
      <c r="I169" s="102">
        <v>2.8612637236773133</v>
      </c>
      <c r="J169" s="102">
        <v>3.2064625835781113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2.3522853483946022</v>
      </c>
      <c r="T169" s="102">
        <v>2.2632372400408585</v>
      </c>
      <c r="U169" s="102">
        <v>2.200285400757457</v>
      </c>
      <c r="V169" s="102">
        <v>1.7299103928541699</v>
      </c>
      <c r="W169" s="102">
        <v>2.3480345658929576</v>
      </c>
      <c r="X169" s="102">
        <v>2.8044048716267804</v>
      </c>
      <c r="Y169" s="102">
        <v>3.0491563665978534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1.2291783161406551</v>
      </c>
      <c r="C175" s="123">
        <v>1.2501383321410393</v>
      </c>
      <c r="D175" s="123">
        <v>1.508538496892212</v>
      </c>
      <c r="E175" s="123">
        <v>1.112257549761779</v>
      </c>
      <c r="F175" s="123">
        <v>1.0288155411690121</v>
      </c>
      <c r="G175" s="123">
        <v>1.1906218326317393</v>
      </c>
      <c r="H175" s="123">
        <v>0.9986184678993193</v>
      </c>
      <c r="I175" s="123">
        <v>0.95467792081900948</v>
      </c>
      <c r="J175" s="123">
        <v>0.89007646654804207</v>
      </c>
      <c r="K175" s="123">
        <v>0.95548446042597412</v>
      </c>
      <c r="L175" s="123">
        <v>0.87353322229737895</v>
      </c>
      <c r="M175" s="123">
        <v>0.8475272950778987</v>
      </c>
      <c r="N175" s="123">
        <v>0.81002310313739923</v>
      </c>
      <c r="O175" s="123">
        <v>0.77738792347208829</v>
      </c>
      <c r="P175" s="123">
        <v>0.76356861494956219</v>
      </c>
      <c r="Q175" s="123">
        <v>0.71757458584051403</v>
      </c>
      <c r="R175" s="123">
        <v>0.67408468703253721</v>
      </c>
      <c r="S175" s="123">
        <v>0.64630397237521986</v>
      </c>
      <c r="T175" s="123">
        <v>0.60661398623423446</v>
      </c>
      <c r="U175" s="123">
        <v>0.54650796471269747</v>
      </c>
      <c r="V175" s="123">
        <v>0.71591483634561526</v>
      </c>
      <c r="W175" s="123">
        <v>0.66546185607038644</v>
      </c>
      <c r="X175" s="123">
        <v>0.4672630116115814</v>
      </c>
      <c r="Y175" s="123">
        <v>0.38744858672806759</v>
      </c>
      <c r="DA175" s="130" t="s">
        <v>3248</v>
      </c>
    </row>
    <row r="176" spans="1:105" ht="12" customHeight="1" x14ac:dyDescent="0.25">
      <c r="A176" s="97" t="s">
        <v>50</v>
      </c>
      <c r="B176" s="99">
        <v>2.9056611674449209</v>
      </c>
      <c r="C176" s="99">
        <v>3.0121889792577705</v>
      </c>
      <c r="D176" s="99">
        <v>3.8034765273123798</v>
      </c>
      <c r="E176" s="99">
        <v>2.9508661944501102</v>
      </c>
      <c r="F176" s="99">
        <v>2.8512832003593407</v>
      </c>
      <c r="G176" s="99">
        <v>3.3218232288243712</v>
      </c>
      <c r="H176" s="99">
        <v>2.8558621605345018</v>
      </c>
      <c r="I176" s="99">
        <v>2.7012726824820064</v>
      </c>
      <c r="J176" s="99">
        <v>2.4335370908646308</v>
      </c>
      <c r="K176" s="99">
        <v>2.3659826736628915</v>
      </c>
      <c r="L176" s="99">
        <v>2.1011191360600536</v>
      </c>
      <c r="M176" s="99">
        <v>2.0015645399931716</v>
      </c>
      <c r="N176" s="99">
        <v>1.9693718920644789</v>
      </c>
      <c r="O176" s="99">
        <v>1.9612337065799508</v>
      </c>
      <c r="P176" s="99">
        <v>2.0117897106049942</v>
      </c>
      <c r="Q176" s="99">
        <v>1.9907691516571671</v>
      </c>
      <c r="R176" s="99">
        <v>1.9614659683171731</v>
      </c>
      <c r="S176" s="99">
        <v>1.9206726639175242</v>
      </c>
      <c r="T176" s="99">
        <v>1.8539359434156404</v>
      </c>
      <c r="U176" s="99">
        <v>1.7796277267505844</v>
      </c>
      <c r="V176" s="99">
        <v>2.4134681716763851</v>
      </c>
      <c r="W176" s="99">
        <v>2.3856920572264113</v>
      </c>
      <c r="X176" s="99">
        <v>1.8489526698694412</v>
      </c>
      <c r="Y176" s="99">
        <v>1.6715591537236654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0.9158829039347699</v>
      </c>
      <c r="D24" s="117">
        <f t="shared" si="7"/>
        <v>1.0144511099751465</v>
      </c>
      <c r="E24" s="117">
        <f t="shared" si="7"/>
        <v>1.1204766528765386</v>
      </c>
      <c r="F24" s="117">
        <f t="shared" si="7"/>
        <v>0.78693567443747936</v>
      </c>
      <c r="G24" s="117">
        <f t="shared" si="7"/>
        <v>0</v>
      </c>
      <c r="H24" s="117">
        <f t="shared" si="7"/>
        <v>0</v>
      </c>
      <c r="I24" s="117">
        <f t="shared" si="7"/>
        <v>0.31044709479432592</v>
      </c>
      <c r="J24" s="117">
        <f t="shared" si="7"/>
        <v>0.95688656803894834</v>
      </c>
      <c r="K24" s="117">
        <f t="shared" si="7"/>
        <v>0.66646608854982259</v>
      </c>
      <c r="L24" s="117">
        <f t="shared" si="7"/>
        <v>0.77830897931454601</v>
      </c>
      <c r="M24" s="117">
        <f t="shared" si="7"/>
        <v>0.73265240476022653</v>
      </c>
      <c r="N24" s="117">
        <f t="shared" si="7"/>
        <v>0.38182663428180585</v>
      </c>
      <c r="O24" s="117">
        <f t="shared" si="7"/>
        <v>0.41920533678750516</v>
      </c>
      <c r="P24" s="117">
        <f t="shared" si="7"/>
        <v>0.15135430464795765</v>
      </c>
      <c r="Q24" s="117">
        <f t="shared" si="7"/>
        <v>0.54173294860596988</v>
      </c>
      <c r="R24" s="117">
        <f t="shared" ref="R24:V24" si="8">R25+R28+R30+R39</f>
        <v>0.64405791819151004</v>
      </c>
      <c r="S24" s="117">
        <f t="shared" si="8"/>
        <v>0.41793694662554626</v>
      </c>
      <c r="T24" s="117">
        <f t="shared" si="8"/>
        <v>0.33122886527233153</v>
      </c>
      <c r="U24" s="117">
        <f t="shared" si="8"/>
        <v>0</v>
      </c>
      <c r="V24" s="117">
        <f t="shared" si="8"/>
        <v>0.1041748896835244</v>
      </c>
      <c r="W24" s="117">
        <f t="shared" ref="W24:Y24" si="9">W25+W28+W30+W39</f>
        <v>3.6536737528948496E-2</v>
      </c>
      <c r="X24" s="117">
        <f t="shared" si="9"/>
        <v>0.51349425440160146</v>
      </c>
      <c r="Y24" s="117">
        <f t="shared" si="9"/>
        <v>0.23997173300850386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0.75846416455215415</v>
      </c>
      <c r="D25" s="122">
        <f t="shared" si="10"/>
        <v>0.85203892453315466</v>
      </c>
      <c r="E25" s="122">
        <f t="shared" si="10"/>
        <v>0.96051915055080184</v>
      </c>
      <c r="F25" s="122">
        <f t="shared" si="10"/>
        <v>0.6539670052430907</v>
      </c>
      <c r="G25" s="122">
        <f t="shared" si="10"/>
        <v>0</v>
      </c>
      <c r="H25" s="122">
        <f t="shared" si="10"/>
        <v>0</v>
      </c>
      <c r="I25" s="122">
        <f t="shared" si="10"/>
        <v>0.25095022453405047</v>
      </c>
      <c r="J25" s="122">
        <f t="shared" si="10"/>
        <v>0.80603787757584322</v>
      </c>
      <c r="K25" s="122">
        <f t="shared" si="10"/>
        <v>0.53028031686785415</v>
      </c>
      <c r="L25" s="122">
        <f t="shared" si="10"/>
        <v>0.62291831254079122</v>
      </c>
      <c r="M25" s="122">
        <f t="shared" si="10"/>
        <v>0.59914815238018049</v>
      </c>
      <c r="N25" s="122">
        <f t="shared" si="10"/>
        <v>0.30747696100149197</v>
      </c>
      <c r="O25" s="122">
        <f t="shared" si="10"/>
        <v>0.3099474515138943</v>
      </c>
      <c r="P25" s="122">
        <f t="shared" si="10"/>
        <v>9.2291081740721967E-2</v>
      </c>
      <c r="Q25" s="122">
        <f t="shared" si="10"/>
        <v>0.41406941006323844</v>
      </c>
      <c r="R25" s="122">
        <f t="shared" ref="R25:V25" si="11">SUM(R26:R27)</f>
        <v>0.49540009749024477</v>
      </c>
      <c r="S25" s="122">
        <f t="shared" si="11"/>
        <v>0.32217269939615656</v>
      </c>
      <c r="T25" s="122">
        <f t="shared" si="11"/>
        <v>0.24521422836978091</v>
      </c>
      <c r="U25" s="122">
        <f t="shared" si="11"/>
        <v>0</v>
      </c>
      <c r="V25" s="122">
        <f t="shared" si="11"/>
        <v>6.7479999260340373E-2</v>
      </c>
      <c r="W25" s="122">
        <f t="shared" ref="W25:Y25" si="12">SUM(W26:W27)</f>
        <v>2.6148829467671858E-2</v>
      </c>
      <c r="X25" s="122">
        <f t="shared" si="12"/>
        <v>0.35081958721989426</v>
      </c>
      <c r="Y25" s="122">
        <f t="shared" si="12"/>
        <v>0.1542198223338673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0.74878979667224799</v>
      </c>
      <c r="D26" s="98">
        <v>0.84121872180098534</v>
      </c>
      <c r="E26" s="98">
        <v>0.94830483484800721</v>
      </c>
      <c r="F26" s="98">
        <v>0.64566029305093886</v>
      </c>
      <c r="G26" s="98">
        <v>0</v>
      </c>
      <c r="H26" s="98">
        <v>0</v>
      </c>
      <c r="I26" s="98">
        <v>0.24792178262237949</v>
      </c>
      <c r="J26" s="98">
        <v>0.79620024481470886</v>
      </c>
      <c r="K26" s="98">
        <v>0.52379439248164672</v>
      </c>
      <c r="L26" s="98">
        <v>0.61529381366143543</v>
      </c>
      <c r="M26" s="98">
        <v>0.59174841663911903</v>
      </c>
      <c r="N26" s="98">
        <v>0.30360770715241525</v>
      </c>
      <c r="O26" s="98">
        <v>0.30590645640879804</v>
      </c>
      <c r="P26" s="98">
        <v>9.1043416357429824E-2</v>
      </c>
      <c r="Q26" s="98">
        <v>0.40826416767364132</v>
      </c>
      <c r="R26" s="98">
        <v>0.48839398709717419</v>
      </c>
      <c r="S26" s="98">
        <v>0.31761578681332264</v>
      </c>
      <c r="T26" s="98">
        <v>0.24176625885019243</v>
      </c>
      <c r="U26" s="98">
        <v>0</v>
      </c>
      <c r="V26" s="98">
        <v>6.6541598223847961E-2</v>
      </c>
      <c r="W26" s="98">
        <v>2.5783382744091074E-2</v>
      </c>
      <c r="X26" s="98">
        <v>0.34593451702206635</v>
      </c>
      <c r="Y26" s="98">
        <v>0.15207763727396714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9.6743678799061546E-3</v>
      </c>
      <c r="D27" s="98">
        <v>1.0820202732169326E-2</v>
      </c>
      <c r="E27" s="98">
        <v>1.2214315702794607E-2</v>
      </c>
      <c r="F27" s="98">
        <v>8.306712192151882E-3</v>
      </c>
      <c r="G27" s="98">
        <v>0</v>
      </c>
      <c r="H27" s="98">
        <v>0</v>
      </c>
      <c r="I27" s="98">
        <v>3.0284419116709967E-3</v>
      </c>
      <c r="J27" s="98">
        <v>9.8376327611343281E-3</v>
      </c>
      <c r="K27" s="98">
        <v>6.4859243862074806E-3</v>
      </c>
      <c r="L27" s="98">
        <v>7.6244988793557605E-3</v>
      </c>
      <c r="M27" s="98">
        <v>7.3997357410614042E-3</v>
      </c>
      <c r="N27" s="98">
        <v>3.8692538490767365E-3</v>
      </c>
      <c r="O27" s="98">
        <v>4.0409951050962541E-3</v>
      </c>
      <c r="P27" s="98">
        <v>1.2476653832921498E-3</v>
      </c>
      <c r="Q27" s="98">
        <v>5.8052423895971171E-3</v>
      </c>
      <c r="R27" s="98">
        <v>7.0061103930705625E-3</v>
      </c>
      <c r="S27" s="98">
        <v>4.5569125828339371E-3</v>
      </c>
      <c r="T27" s="98">
        <v>3.4479695195884885E-3</v>
      </c>
      <c r="U27" s="98">
        <v>0</v>
      </c>
      <c r="V27" s="98">
        <v>9.3840103649241472E-4</v>
      </c>
      <c r="W27" s="98">
        <v>3.6544672358078547E-4</v>
      </c>
      <c r="X27" s="98">
        <v>4.8850701978278887E-3</v>
      </c>
      <c r="Y27" s="98">
        <v>2.1421850599001482E-3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2.2383956863827655E-3</v>
      </c>
      <c r="D28" s="122">
        <f t="shared" si="13"/>
        <v>2.4833701500316936E-3</v>
      </c>
      <c r="E28" s="122">
        <f t="shared" si="13"/>
        <v>3.8526589667854877E-3</v>
      </c>
      <c r="F28" s="122">
        <f t="shared" si="13"/>
        <v>1.8028175346091802E-3</v>
      </c>
      <c r="G28" s="122">
        <f t="shared" si="13"/>
        <v>0</v>
      </c>
      <c r="H28" s="122">
        <f t="shared" si="13"/>
        <v>0</v>
      </c>
      <c r="I28" s="122">
        <f t="shared" si="13"/>
        <v>2.0386884514795919E-3</v>
      </c>
      <c r="J28" s="122">
        <f t="shared" si="13"/>
        <v>4.577157974260432E-3</v>
      </c>
      <c r="K28" s="122">
        <f t="shared" si="13"/>
        <v>2.4800180295179554E-3</v>
      </c>
      <c r="L28" s="122">
        <f t="shared" si="13"/>
        <v>4.1618638309376859E-3</v>
      </c>
      <c r="M28" s="122">
        <f t="shared" si="13"/>
        <v>4.9703474356502242E-3</v>
      </c>
      <c r="N28" s="122">
        <f t="shared" si="13"/>
        <v>2.4164460600011183E-3</v>
      </c>
      <c r="O28" s="122">
        <f t="shared" si="13"/>
        <v>5.0490665182821746E-3</v>
      </c>
      <c r="P28" s="122">
        <f t="shared" si="13"/>
        <v>3.270494100029997E-4</v>
      </c>
      <c r="Q28" s="122">
        <f t="shared" si="13"/>
        <v>2.3526254051673256E-3</v>
      </c>
      <c r="R28" s="122">
        <f t="shared" si="13"/>
        <v>2.2573812249158933E-3</v>
      </c>
      <c r="S28" s="122">
        <f t="shared" si="13"/>
        <v>3.0471387439962917E-3</v>
      </c>
      <c r="T28" s="122">
        <f t="shared" si="13"/>
        <v>2.7982486511520495E-3</v>
      </c>
      <c r="U28" s="122">
        <f t="shared" si="13"/>
        <v>0</v>
      </c>
      <c r="V28" s="122">
        <f t="shared" si="13"/>
        <v>9.0094552565309224E-4</v>
      </c>
      <c r="W28" s="122">
        <f t="shared" si="13"/>
        <v>4.218132710733073E-4</v>
      </c>
      <c r="X28" s="122">
        <f t="shared" si="13"/>
        <v>5.2746274229226496E-3</v>
      </c>
      <c r="Y28" s="122">
        <f t="shared" si="13"/>
        <v>1.733563553752283E-3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2.2383956863827655E-3</v>
      </c>
      <c r="D29" s="98">
        <v>2.4833701500316936E-3</v>
      </c>
      <c r="E29" s="98">
        <v>3.8526589667854877E-3</v>
      </c>
      <c r="F29" s="98">
        <v>1.8028175346091802E-3</v>
      </c>
      <c r="G29" s="98">
        <v>0</v>
      </c>
      <c r="H29" s="98">
        <v>0</v>
      </c>
      <c r="I29" s="98">
        <v>2.0386884514795919E-3</v>
      </c>
      <c r="J29" s="98">
        <v>4.577157974260432E-3</v>
      </c>
      <c r="K29" s="98">
        <v>2.4800180295179554E-3</v>
      </c>
      <c r="L29" s="98">
        <v>4.1618638309376859E-3</v>
      </c>
      <c r="M29" s="98">
        <v>4.9703474356502242E-3</v>
      </c>
      <c r="N29" s="98">
        <v>2.4164460600011183E-3</v>
      </c>
      <c r="O29" s="98">
        <v>5.0490665182821746E-3</v>
      </c>
      <c r="P29" s="98">
        <v>3.270494100029997E-4</v>
      </c>
      <c r="Q29" s="98">
        <v>2.3526254051673256E-3</v>
      </c>
      <c r="R29" s="98">
        <v>2.2573812249158933E-3</v>
      </c>
      <c r="S29" s="98">
        <v>3.0471387439962917E-3</v>
      </c>
      <c r="T29" s="98">
        <v>2.7982486511520495E-3</v>
      </c>
      <c r="U29" s="98">
        <v>0</v>
      </c>
      <c r="V29" s="98">
        <v>9.0094552565309224E-4</v>
      </c>
      <c r="W29" s="98">
        <v>4.218132710733073E-4</v>
      </c>
      <c r="X29" s="98">
        <v>5.2746274229226496E-3</v>
      </c>
      <c r="Y29" s="98">
        <v>1.733563553752283E-3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0.11012628280887243</v>
      </c>
      <c r="D30" s="122">
        <v>0.11675801183977863</v>
      </c>
      <c r="E30" s="122">
        <v>0.11155843820167238</v>
      </c>
      <c r="F30" s="122">
        <v>9.7011266003915159E-2</v>
      </c>
      <c r="G30" s="122">
        <v>0</v>
      </c>
      <c r="H30" s="122">
        <v>0</v>
      </c>
      <c r="I30" s="122">
        <v>4.2360871818275594E-2</v>
      </c>
      <c r="J30" s="122">
        <v>0.10963451928673604</v>
      </c>
      <c r="K30" s="122">
        <v>0.10266231621226024</v>
      </c>
      <c r="L30" s="122">
        <v>0.11950544361016673</v>
      </c>
      <c r="M30" s="122">
        <v>0.10177449347880965</v>
      </c>
      <c r="N30" s="122">
        <v>5.6810410030962606E-2</v>
      </c>
      <c r="O30" s="122">
        <v>8.2037370748909183E-2</v>
      </c>
      <c r="P30" s="122">
        <v>4.5748712507237929E-2</v>
      </c>
      <c r="Q30" s="122">
        <v>9.804817511926156E-2</v>
      </c>
      <c r="R30" s="122">
        <v>0.11380591941745617</v>
      </c>
      <c r="S30" s="122">
        <v>7.2029810007534611E-2</v>
      </c>
      <c r="T30" s="122">
        <v>6.5069803408388568E-2</v>
      </c>
      <c r="U30" s="122">
        <v>0</v>
      </c>
      <c r="V30" s="122">
        <v>2.6179890118229049E-2</v>
      </c>
      <c r="W30" s="122">
        <v>7.1905691324974279E-3</v>
      </c>
      <c r="X30" s="122">
        <v>0.12094226235644956</v>
      </c>
      <c r="Y30" s="122">
        <v>6.4973156349886166E-2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1.6917155406759022E-2</v>
      </c>
      <c r="D31" s="98">
        <v>1.836880714066072E-2</v>
      </c>
      <c r="E31" s="98">
        <v>1.070727378162145E-2</v>
      </c>
      <c r="F31" s="98">
        <v>6.7700852609463196E-3</v>
      </c>
      <c r="G31" s="98">
        <v>0</v>
      </c>
      <c r="H31" s="98">
        <v>0</v>
      </c>
      <c r="I31" s="98">
        <v>3.4428907785157763E-3</v>
      </c>
      <c r="J31" s="98">
        <v>1.0377621051979986E-2</v>
      </c>
      <c r="K31" s="98">
        <v>8.1042540088747048E-3</v>
      </c>
      <c r="L31" s="98">
        <v>7.7741968078367495E-3</v>
      </c>
      <c r="M31" s="98">
        <v>7.2481269414613556E-3</v>
      </c>
      <c r="N31" s="98">
        <v>2.3434884175182061E-3</v>
      </c>
      <c r="O31" s="98">
        <v>2.8027743872609014E-3</v>
      </c>
      <c r="P31" s="98">
        <v>1.6845435786670105E-3</v>
      </c>
      <c r="Q31" s="98">
        <v>8.0171953142473499E-3</v>
      </c>
      <c r="R31" s="98">
        <v>9.0867437282663392E-3</v>
      </c>
      <c r="S31" s="98">
        <v>5.1285037543447693E-3</v>
      </c>
      <c r="T31" s="98">
        <v>3.4828173881733069E-3</v>
      </c>
      <c r="U31" s="98">
        <v>0</v>
      </c>
      <c r="V31" s="98">
        <v>7.6292026230443072E-4</v>
      </c>
      <c r="W31" s="98">
        <v>4.390448389094916E-4</v>
      </c>
      <c r="X31" s="98">
        <v>1.0760342065710615E-2</v>
      </c>
      <c r="Y31" s="98">
        <v>5.2141908711598444E-3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7.3367228539052642E-2</v>
      </c>
      <c r="D35" s="101">
        <v>7.8061323782632905E-2</v>
      </c>
      <c r="E35" s="101">
        <v>7.8978475049827579E-2</v>
      </c>
      <c r="F35" s="101">
        <v>7.2698868124805527E-2</v>
      </c>
      <c r="G35" s="101">
        <v>0</v>
      </c>
      <c r="H35" s="101">
        <v>0</v>
      </c>
      <c r="I35" s="101">
        <v>3.0424765069853608E-2</v>
      </c>
      <c r="J35" s="101">
        <v>8.0152648654115283E-2</v>
      </c>
      <c r="K35" s="101">
        <v>5.7529759723201603E-2</v>
      </c>
      <c r="L35" s="101">
        <v>8.3843804805416797E-2</v>
      </c>
      <c r="M35" s="101">
        <v>6.4005921760243556E-2</v>
      </c>
      <c r="N35" s="101">
        <v>3.6143333346940545E-2</v>
      </c>
      <c r="O35" s="101">
        <v>5.875329881365645E-2</v>
      </c>
      <c r="P35" s="101">
        <v>3.1803304302772915E-2</v>
      </c>
      <c r="Q35" s="101">
        <v>6.867827682114247E-2</v>
      </c>
      <c r="R35" s="101">
        <v>7.4645300562398917E-2</v>
      </c>
      <c r="S35" s="101">
        <v>4.5136818893302108E-2</v>
      </c>
      <c r="T35" s="101">
        <v>4.3075174847109203E-2</v>
      </c>
      <c r="U35" s="101">
        <v>0</v>
      </c>
      <c r="V35" s="101">
        <v>2.0260328817508805E-2</v>
      </c>
      <c r="W35" s="101">
        <v>4.675291827201695E-3</v>
      </c>
      <c r="X35" s="101">
        <v>8.9105334105229569E-2</v>
      </c>
      <c r="Y35" s="101">
        <v>4.6903025669686786E-2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1.9841898863060772E-2</v>
      </c>
      <c r="D36" s="104">
        <v>2.0327880916485012E-2</v>
      </c>
      <c r="E36" s="104">
        <v>2.187268937022336E-2</v>
      </c>
      <c r="F36" s="104">
        <v>1.754231261816331E-2</v>
      </c>
      <c r="G36" s="104">
        <v>0</v>
      </c>
      <c r="H36" s="104">
        <v>0</v>
      </c>
      <c r="I36" s="104">
        <v>8.4932159699062128E-3</v>
      </c>
      <c r="J36" s="104">
        <v>1.9104249580640768E-2</v>
      </c>
      <c r="K36" s="104">
        <v>3.7028302480183926E-2</v>
      </c>
      <c r="L36" s="104">
        <v>2.7887441996913179E-2</v>
      </c>
      <c r="M36" s="104">
        <v>3.0520444777104742E-2</v>
      </c>
      <c r="N36" s="104">
        <v>1.8323588266503855E-2</v>
      </c>
      <c r="O36" s="104">
        <v>2.0481297547991831E-2</v>
      </c>
      <c r="P36" s="104">
        <v>1.2260864625797997E-2</v>
      </c>
      <c r="Q36" s="104">
        <v>2.1352702983871728E-2</v>
      </c>
      <c r="R36" s="104">
        <v>3.0073875126790908E-2</v>
      </c>
      <c r="S36" s="104">
        <v>2.1764487359887737E-2</v>
      </c>
      <c r="T36" s="104">
        <v>1.851181117310606E-2</v>
      </c>
      <c r="U36" s="104">
        <v>0</v>
      </c>
      <c r="V36" s="104">
        <v>5.1566410384158122E-3</v>
      </c>
      <c r="W36" s="104">
        <v>2.0762324663862412E-3</v>
      </c>
      <c r="X36" s="104">
        <v>2.1076586185509373E-2</v>
      </c>
      <c r="Y36" s="104">
        <v>1.2855939809039539E-2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8.3056159614111232E-3</v>
      </c>
      <c r="D37" s="98">
        <v>9.411496280078013E-3</v>
      </c>
      <c r="E37" s="98">
        <v>1.2131779340856892E-2</v>
      </c>
      <c r="F37" s="98">
        <v>1.0135170353024985E-2</v>
      </c>
      <c r="G37" s="98">
        <v>0</v>
      </c>
      <c r="H37" s="98">
        <v>0</v>
      </c>
      <c r="I37" s="98">
        <v>3.7893803139195065E-3</v>
      </c>
      <c r="J37" s="98">
        <v>8.6232643096742605E-3</v>
      </c>
      <c r="K37" s="98">
        <v>1.6196424223910925E-2</v>
      </c>
      <c r="L37" s="98">
        <v>1.1788446066128069E-2</v>
      </c>
      <c r="M37" s="98">
        <v>1.3227895213893368E-2</v>
      </c>
      <c r="N37" s="98">
        <v>7.7262313560206158E-3</v>
      </c>
      <c r="O37" s="98">
        <v>8.5654577609174543E-3</v>
      </c>
      <c r="P37" s="98">
        <v>5.3393267410456842E-3</v>
      </c>
      <c r="Q37" s="98">
        <v>9.1014821971952542E-3</v>
      </c>
      <c r="R37" s="98">
        <v>1.2639785779745633E-2</v>
      </c>
      <c r="S37" s="98">
        <v>9.144886818222224E-3</v>
      </c>
      <c r="T37" s="98">
        <v>7.8384609148578321E-3</v>
      </c>
      <c r="U37" s="98">
        <v>0</v>
      </c>
      <c r="V37" s="98">
        <v>2.3164740699568092E-3</v>
      </c>
      <c r="W37" s="98">
        <v>1.0679375889401312E-3</v>
      </c>
      <c r="X37" s="98">
        <v>1.1995005555633285E-2</v>
      </c>
      <c r="Y37" s="98">
        <v>8.2398840362517649E-3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1.1536282901649647E-2</v>
      </c>
      <c r="D38" s="98">
        <v>1.0916384636407001E-2</v>
      </c>
      <c r="E38" s="98">
        <v>9.7409100293664678E-3</v>
      </c>
      <c r="F38" s="98">
        <v>7.407142265138323E-3</v>
      </c>
      <c r="G38" s="98">
        <v>0</v>
      </c>
      <c r="H38" s="98">
        <v>0</v>
      </c>
      <c r="I38" s="98">
        <v>4.7038356559867068E-3</v>
      </c>
      <c r="J38" s="98">
        <v>1.048098527096651E-2</v>
      </c>
      <c r="K38" s="98">
        <v>2.0831878256273001E-2</v>
      </c>
      <c r="L38" s="98">
        <v>1.609899593078511E-2</v>
      </c>
      <c r="M38" s="98">
        <v>1.7292549563211374E-2</v>
      </c>
      <c r="N38" s="98">
        <v>1.059735691048324E-2</v>
      </c>
      <c r="O38" s="98">
        <v>1.1915839787074377E-2</v>
      </c>
      <c r="P38" s="98">
        <v>6.9215378847523124E-3</v>
      </c>
      <c r="Q38" s="98">
        <v>1.2251220786676472E-2</v>
      </c>
      <c r="R38" s="98">
        <v>1.7434089347045274E-2</v>
      </c>
      <c r="S38" s="98">
        <v>1.2619600541665513E-2</v>
      </c>
      <c r="T38" s="98">
        <v>1.067335025824823E-2</v>
      </c>
      <c r="U38" s="98">
        <v>0</v>
      </c>
      <c r="V38" s="98">
        <v>2.8401669684590025E-3</v>
      </c>
      <c r="W38" s="98">
        <v>1.00829487744611E-3</v>
      </c>
      <c r="X38" s="98">
        <v>9.0815806298760876E-3</v>
      </c>
      <c r="Y38" s="98">
        <v>4.6160557727877739E-3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4.5054060887360525E-2</v>
      </c>
      <c r="D39" s="122">
        <v>4.3170803452181564E-2</v>
      </c>
      <c r="E39" s="122">
        <v>4.4546405157279138E-2</v>
      </c>
      <c r="F39" s="122">
        <v>3.4154585655864322E-2</v>
      </c>
      <c r="G39" s="122">
        <v>0</v>
      </c>
      <c r="H39" s="122">
        <v>0</v>
      </c>
      <c r="I39" s="122">
        <v>1.5097309990520301E-2</v>
      </c>
      <c r="J39" s="122">
        <v>3.6637013202108645E-2</v>
      </c>
      <c r="K39" s="122">
        <v>3.1043437440190232E-2</v>
      </c>
      <c r="L39" s="122">
        <v>3.1723359332650455E-2</v>
      </c>
      <c r="M39" s="122">
        <v>2.6759411465586278E-2</v>
      </c>
      <c r="N39" s="122">
        <v>1.5122817189350154E-2</v>
      </c>
      <c r="O39" s="122">
        <v>2.2171448006419445E-2</v>
      </c>
      <c r="P39" s="122">
        <v>1.2987460989994756E-2</v>
      </c>
      <c r="Q39" s="122">
        <v>2.7262738018302625E-2</v>
      </c>
      <c r="R39" s="122">
        <v>3.2594520058893191E-2</v>
      </c>
      <c r="S39" s="122">
        <v>2.0687298477858773E-2</v>
      </c>
      <c r="T39" s="122">
        <v>1.8146584843010002E-2</v>
      </c>
      <c r="U39" s="122">
        <v>0</v>
      </c>
      <c r="V39" s="122">
        <v>9.6140547793018803E-3</v>
      </c>
      <c r="W39" s="122">
        <v>2.7755256577059037E-3</v>
      </c>
      <c r="X39" s="122">
        <v>3.6457777402334926E-2</v>
      </c>
      <c r="Y39" s="122">
        <v>1.904519077099812E-2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1.9970706826116177E-2</v>
      </c>
      <c r="D40" s="98">
        <v>2.2298686561837675E-2</v>
      </c>
      <c r="E40" s="98">
        <v>1.388915404945164E-2</v>
      </c>
      <c r="F40" s="98">
        <v>1.1139140946236158E-2</v>
      </c>
      <c r="G40" s="98">
        <v>0</v>
      </c>
      <c r="H40" s="98">
        <v>0</v>
      </c>
      <c r="I40" s="98">
        <v>6.8870823505148325E-3</v>
      </c>
      <c r="J40" s="98">
        <v>1.5325389526646464E-2</v>
      </c>
      <c r="K40" s="98">
        <v>1.9762066527905707E-2</v>
      </c>
      <c r="L40" s="98">
        <v>1.5689701365680212E-2</v>
      </c>
      <c r="M40" s="98">
        <v>1.1805892347935465E-2</v>
      </c>
      <c r="N40" s="98">
        <v>5.4720361000944262E-3</v>
      </c>
      <c r="O40" s="98">
        <v>8.3435958874125502E-3</v>
      </c>
      <c r="P40" s="98">
        <v>4.9912642250987821E-3</v>
      </c>
      <c r="Q40" s="98">
        <v>1.0007523076583499E-2</v>
      </c>
      <c r="R40" s="98">
        <v>1.3067379512698742E-2</v>
      </c>
      <c r="S40" s="98">
        <v>9.1035176639003811E-3</v>
      </c>
      <c r="T40" s="98">
        <v>6.6987606493421796E-3</v>
      </c>
      <c r="U40" s="98">
        <v>0</v>
      </c>
      <c r="V40" s="98">
        <v>3.3254613927777067E-3</v>
      </c>
      <c r="W40" s="98">
        <v>8.2916630836153444E-4</v>
      </c>
      <c r="X40" s="98">
        <v>9.0154272300935062E-3</v>
      </c>
      <c r="Y40" s="98">
        <v>4.9999456764614073E-3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2.5083354061244349E-2</v>
      </c>
      <c r="D41" s="33">
        <v>2.0872116890343885E-2</v>
      </c>
      <c r="E41" s="33">
        <v>3.0657251107827497E-2</v>
      </c>
      <c r="F41" s="33">
        <v>2.3015444709628165E-2</v>
      </c>
      <c r="G41" s="33">
        <v>0</v>
      </c>
      <c r="H41" s="33">
        <v>0</v>
      </c>
      <c r="I41" s="33">
        <v>8.2102276400054693E-3</v>
      </c>
      <c r="J41" s="33">
        <v>2.1311623675462181E-2</v>
      </c>
      <c r="K41" s="33">
        <v>1.1281370912284526E-2</v>
      </c>
      <c r="L41" s="33">
        <v>1.603365796697024E-2</v>
      </c>
      <c r="M41" s="33">
        <v>1.4953519117650813E-2</v>
      </c>
      <c r="N41" s="33">
        <v>9.6507810892557284E-3</v>
      </c>
      <c r="O41" s="33">
        <v>1.3827852119006893E-2</v>
      </c>
      <c r="P41" s="33">
        <v>7.9961967648959735E-3</v>
      </c>
      <c r="Q41" s="33">
        <v>1.7255214941719124E-2</v>
      </c>
      <c r="R41" s="33">
        <v>1.9527140546194449E-2</v>
      </c>
      <c r="S41" s="33">
        <v>1.158378081395839E-2</v>
      </c>
      <c r="T41" s="33">
        <v>1.1447824193667822E-2</v>
      </c>
      <c r="U41" s="33">
        <v>0</v>
      </c>
      <c r="V41" s="33">
        <v>6.2885933865241741E-3</v>
      </c>
      <c r="W41" s="33">
        <v>1.9463593493443693E-3</v>
      </c>
      <c r="X41" s="33">
        <v>2.744235017224142E-2</v>
      </c>
      <c r="Y41" s="33">
        <v>1.4045245094536713E-2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10.077790352084811</v>
      </c>
      <c r="D43" s="117">
        <f t="shared" si="14"/>
        <v>10.709676094469208</v>
      </c>
      <c r="E43" s="117">
        <f t="shared" si="14"/>
        <v>14.79151785716399</v>
      </c>
      <c r="F43" s="117">
        <f t="shared" si="14"/>
        <v>9.4893335436237152</v>
      </c>
      <c r="G43" s="117">
        <f t="shared" si="14"/>
        <v>0</v>
      </c>
      <c r="H43" s="117">
        <f t="shared" si="14"/>
        <v>1.4344801543502552</v>
      </c>
      <c r="I43" s="117">
        <f t="shared" si="14"/>
        <v>0</v>
      </c>
      <c r="J43" s="117">
        <f t="shared" si="14"/>
        <v>7.6897700924458618</v>
      </c>
      <c r="K43" s="117">
        <f t="shared" si="14"/>
        <v>10.87388625389427</v>
      </c>
      <c r="L43" s="117">
        <f t="shared" si="14"/>
        <v>13.737953432559646</v>
      </c>
      <c r="M43" s="117">
        <f t="shared" si="14"/>
        <v>3.6098279269461351</v>
      </c>
      <c r="N43" s="117">
        <f t="shared" si="14"/>
        <v>4.0979572464408101</v>
      </c>
      <c r="O43" s="117">
        <f t="shared" si="14"/>
        <v>1.7014608353425151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2.0846057204781814</v>
      </c>
      <c r="T43" s="117">
        <f t="shared" si="15"/>
        <v>3.1853845125565163</v>
      </c>
      <c r="U43" s="117">
        <f t="shared" si="15"/>
        <v>3.5967069595778645</v>
      </c>
      <c r="V43" s="117">
        <f t="shared" si="15"/>
        <v>1.1504907813047076</v>
      </c>
      <c r="W43" s="117">
        <f t="shared" ref="W43:Y43" si="16">W44+W47+W49+W58</f>
        <v>1.6118711219482378</v>
      </c>
      <c r="X43" s="117">
        <f t="shared" si="16"/>
        <v>2.5915908996332999</v>
      </c>
      <c r="Y43" s="117">
        <f t="shared" si="16"/>
        <v>2.4025240938476737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8.4389392280870368</v>
      </c>
      <c r="D44" s="122">
        <f t="shared" si="17"/>
        <v>8.9993656948901961</v>
      </c>
      <c r="E44" s="122">
        <f t="shared" si="17"/>
        <v>12.42971204754868</v>
      </c>
      <c r="F44" s="122">
        <f t="shared" si="17"/>
        <v>7.9364649683706903</v>
      </c>
      <c r="G44" s="122">
        <f t="shared" si="17"/>
        <v>0</v>
      </c>
      <c r="H44" s="122">
        <f t="shared" si="17"/>
        <v>1.1916713431292905</v>
      </c>
      <c r="I44" s="122">
        <f t="shared" si="17"/>
        <v>0</v>
      </c>
      <c r="J44" s="122">
        <f t="shared" si="17"/>
        <v>6.1887210126291778</v>
      </c>
      <c r="K44" s="122">
        <f t="shared" si="17"/>
        <v>8.7296672168394185</v>
      </c>
      <c r="L44" s="122">
        <f t="shared" si="17"/>
        <v>11.139924602202557</v>
      </c>
      <c r="M44" s="122">
        <f t="shared" si="17"/>
        <v>2.8704690984995835</v>
      </c>
      <c r="N44" s="122">
        <f t="shared" si="17"/>
        <v>3.187416572531796</v>
      </c>
      <c r="O44" s="122">
        <f t="shared" si="17"/>
        <v>1.2864015993694624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1.544058171702398</v>
      </c>
      <c r="T44" s="122">
        <f t="shared" si="18"/>
        <v>2.3231127955699638</v>
      </c>
      <c r="U44" s="122">
        <f t="shared" si="18"/>
        <v>2.6141747907404489</v>
      </c>
      <c r="V44" s="122">
        <f t="shared" si="18"/>
        <v>0.8356892481720205</v>
      </c>
      <c r="W44" s="122">
        <f t="shared" ref="W44:Y44" si="19">SUM(W45:W46)</f>
        <v>1.1268921350050201</v>
      </c>
      <c r="X44" s="122">
        <f t="shared" si="19"/>
        <v>1.7547615814834934</v>
      </c>
      <c r="Y44" s="122">
        <f t="shared" si="19"/>
        <v>1.5450617505248621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8.3364830722455796</v>
      </c>
      <c r="D45" s="98">
        <v>8.8905052046871837</v>
      </c>
      <c r="E45" s="98">
        <v>12.279037857809143</v>
      </c>
      <c r="F45" s="98">
        <v>7.8402951374345795</v>
      </c>
      <c r="G45" s="98">
        <v>0</v>
      </c>
      <c r="H45" s="98">
        <v>1.1776016100443873</v>
      </c>
      <c r="I45" s="98">
        <v>0</v>
      </c>
      <c r="J45" s="98">
        <v>6.116435706954352</v>
      </c>
      <c r="K45" s="98">
        <v>8.6273897226828495</v>
      </c>
      <c r="L45" s="98">
        <v>11.009183270546066</v>
      </c>
      <c r="M45" s="98">
        <v>2.8364169232827816</v>
      </c>
      <c r="N45" s="98">
        <v>3.1487900908925961</v>
      </c>
      <c r="O45" s="98">
        <v>1.2701963932767051</v>
      </c>
      <c r="P45" s="98">
        <v>0</v>
      </c>
      <c r="Q45" s="98">
        <v>0</v>
      </c>
      <c r="R45" s="98">
        <v>0</v>
      </c>
      <c r="S45" s="98">
        <v>1.522794720672441</v>
      </c>
      <c r="T45" s="98">
        <v>2.2912998490521033</v>
      </c>
      <c r="U45" s="98">
        <v>2.5785994221626889</v>
      </c>
      <c r="V45" s="98">
        <v>0.82437454895680995</v>
      </c>
      <c r="W45" s="98">
        <v>1.1115703008004467</v>
      </c>
      <c r="X45" s="98">
        <v>1.731020093439823</v>
      </c>
      <c r="Y45" s="98">
        <v>1.5242390692205716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0.10245615584145798</v>
      </c>
      <c r="D46" s="98">
        <v>0.10886049020301186</v>
      </c>
      <c r="E46" s="98">
        <v>0.15067418973953661</v>
      </c>
      <c r="F46" s="98">
        <v>9.6169830936111089E-2</v>
      </c>
      <c r="G46" s="98">
        <v>0</v>
      </c>
      <c r="H46" s="98">
        <v>1.4069733084903058E-2</v>
      </c>
      <c r="I46" s="98">
        <v>0</v>
      </c>
      <c r="J46" s="98">
        <v>7.2285305674825509E-2</v>
      </c>
      <c r="K46" s="98">
        <v>0.10227749415656927</v>
      </c>
      <c r="L46" s="98">
        <v>0.1307413316564916</v>
      </c>
      <c r="M46" s="98">
        <v>3.4052175216801893E-2</v>
      </c>
      <c r="N46" s="98">
        <v>3.8626481639199926E-2</v>
      </c>
      <c r="O46" s="98">
        <v>1.6205206092757427E-2</v>
      </c>
      <c r="P46" s="98">
        <v>0</v>
      </c>
      <c r="Q46" s="98">
        <v>0</v>
      </c>
      <c r="R46" s="98">
        <v>0</v>
      </c>
      <c r="S46" s="98">
        <v>2.1263451029956946E-2</v>
      </c>
      <c r="T46" s="98">
        <v>3.1812946517860555E-2</v>
      </c>
      <c r="U46" s="98">
        <v>3.5575368577760051E-2</v>
      </c>
      <c r="V46" s="98">
        <v>1.1314699215210607E-2</v>
      </c>
      <c r="W46" s="98">
        <v>1.5321834204573259E-2</v>
      </c>
      <c r="X46" s="98">
        <v>2.3741488043670319E-2</v>
      </c>
      <c r="Y46" s="98">
        <v>2.0822681304290366E-2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2.3063469840050997E-2</v>
      </c>
      <c r="D47" s="122">
        <f t="shared" si="20"/>
        <v>2.4222410386462983E-2</v>
      </c>
      <c r="E47" s="122">
        <f t="shared" si="20"/>
        <v>5.4826300681178095E-2</v>
      </c>
      <c r="F47" s="122">
        <f t="shared" si="20"/>
        <v>2.0155500036930632E-2</v>
      </c>
      <c r="G47" s="122">
        <f t="shared" si="20"/>
        <v>0</v>
      </c>
      <c r="H47" s="122">
        <f t="shared" si="20"/>
        <v>3.9550368303738342E-3</v>
      </c>
      <c r="I47" s="122">
        <f t="shared" si="20"/>
        <v>0</v>
      </c>
      <c r="J47" s="122">
        <f t="shared" si="20"/>
        <v>4.2389948104904457E-2</v>
      </c>
      <c r="K47" s="122">
        <f t="shared" si="20"/>
        <v>3.5197178957389448E-2</v>
      </c>
      <c r="L47" s="122">
        <f t="shared" si="20"/>
        <v>6.0363410839269431E-2</v>
      </c>
      <c r="M47" s="122">
        <f t="shared" si="20"/>
        <v>2.5597289293598655E-2</v>
      </c>
      <c r="N47" s="122">
        <f t="shared" si="20"/>
        <v>2.6534436543473823E-2</v>
      </c>
      <c r="O47" s="122">
        <f t="shared" si="20"/>
        <v>1.7784771616635719E-2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1.7214355242056972E-2</v>
      </c>
      <c r="T47" s="122">
        <f t="shared" si="20"/>
        <v>2.7405528026746874E-2</v>
      </c>
      <c r="U47" s="122">
        <f t="shared" si="20"/>
        <v>4.0212928870863418E-2</v>
      </c>
      <c r="V47" s="122">
        <f t="shared" si="20"/>
        <v>6.8719178329226041E-3</v>
      </c>
      <c r="W47" s="122">
        <f t="shared" si="20"/>
        <v>1.9693407093235034E-2</v>
      </c>
      <c r="X47" s="122">
        <f t="shared" si="20"/>
        <v>2.5619618911338588E-2</v>
      </c>
      <c r="Y47" s="122">
        <f t="shared" si="20"/>
        <v>1.6592679728771847E-2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2.3063469840050997E-2</v>
      </c>
      <c r="D48" s="98">
        <v>2.4222410386462983E-2</v>
      </c>
      <c r="E48" s="98">
        <v>5.4826300681178095E-2</v>
      </c>
      <c r="F48" s="98">
        <v>2.0155500036930632E-2</v>
      </c>
      <c r="G48" s="98">
        <v>0</v>
      </c>
      <c r="H48" s="98">
        <v>3.9550368303738342E-3</v>
      </c>
      <c r="I48" s="98">
        <v>0</v>
      </c>
      <c r="J48" s="98">
        <v>4.2389948104904457E-2</v>
      </c>
      <c r="K48" s="98">
        <v>3.5197178957389448E-2</v>
      </c>
      <c r="L48" s="98">
        <v>6.0363410839269431E-2</v>
      </c>
      <c r="M48" s="98">
        <v>2.5597289293598655E-2</v>
      </c>
      <c r="N48" s="98">
        <v>2.6534436543473823E-2</v>
      </c>
      <c r="O48" s="98">
        <v>1.7784771616635719E-2</v>
      </c>
      <c r="P48" s="98">
        <v>0</v>
      </c>
      <c r="Q48" s="98">
        <v>0</v>
      </c>
      <c r="R48" s="98">
        <v>0</v>
      </c>
      <c r="S48" s="98">
        <v>1.7214355242056972E-2</v>
      </c>
      <c r="T48" s="98">
        <v>2.7405528026746874E-2</v>
      </c>
      <c r="U48" s="98">
        <v>4.0212928870863418E-2</v>
      </c>
      <c r="V48" s="98">
        <v>6.8719178329226041E-3</v>
      </c>
      <c r="W48" s="98">
        <v>1.9693407093235034E-2</v>
      </c>
      <c r="X48" s="98">
        <v>2.5619618911338588E-2</v>
      </c>
      <c r="Y48" s="98">
        <v>1.6592679728771847E-2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1.1505781330005456</v>
      </c>
      <c r="D49" s="122">
        <v>1.262875027130048</v>
      </c>
      <c r="E49" s="122">
        <v>1.6813744624925293</v>
      </c>
      <c r="F49" s="122">
        <v>1.1510801898832077</v>
      </c>
      <c r="G49" s="122">
        <v>0</v>
      </c>
      <c r="H49" s="122">
        <v>0.17862352411549923</v>
      </c>
      <c r="I49" s="122">
        <v>0</v>
      </c>
      <c r="J49" s="122">
        <v>1.1197682923633387</v>
      </c>
      <c r="K49" s="122">
        <v>1.6680362536726419</v>
      </c>
      <c r="L49" s="122">
        <v>2.0763457023689491</v>
      </c>
      <c r="M49" s="122">
        <v>0.57602321794736522</v>
      </c>
      <c r="N49" s="122">
        <v>0.71849606516098252</v>
      </c>
      <c r="O49" s="122">
        <v>0.31914992143653315</v>
      </c>
      <c r="P49" s="122">
        <v>0</v>
      </c>
      <c r="Q49" s="122">
        <v>0</v>
      </c>
      <c r="R49" s="122">
        <v>0</v>
      </c>
      <c r="S49" s="122">
        <v>0.40733804838056631</v>
      </c>
      <c r="T49" s="122">
        <v>0.65663071921606453</v>
      </c>
      <c r="U49" s="122">
        <v>0.7493888105394737</v>
      </c>
      <c r="V49" s="122">
        <v>0.23593052724857641</v>
      </c>
      <c r="W49" s="122">
        <v>0.33331418801248153</v>
      </c>
      <c r="X49" s="122">
        <v>0.63357833866565605</v>
      </c>
      <c r="Y49" s="122">
        <v>0.6582029993405607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0.42311991455943482</v>
      </c>
      <c r="D50" s="98">
        <v>0.61002147721717859</v>
      </c>
      <c r="E50" s="98">
        <v>0.50464655833363081</v>
      </c>
      <c r="F50" s="98">
        <v>0.28592683534950941</v>
      </c>
      <c r="G50" s="98">
        <v>0</v>
      </c>
      <c r="H50" s="98">
        <v>2.9623676969229689E-4</v>
      </c>
      <c r="I50" s="98">
        <v>0</v>
      </c>
      <c r="J50" s="98">
        <v>0.66014718681320417</v>
      </c>
      <c r="K50" s="98">
        <v>0.87404633390848852</v>
      </c>
      <c r="L50" s="98">
        <v>1.1955267077609595</v>
      </c>
      <c r="M50" s="98">
        <v>0.30210251079654138</v>
      </c>
      <c r="N50" s="98">
        <v>0.47175657457687348</v>
      </c>
      <c r="O50" s="98">
        <v>0.21237236813601518</v>
      </c>
      <c r="P50" s="98">
        <v>0</v>
      </c>
      <c r="Q50" s="98">
        <v>0</v>
      </c>
      <c r="R50" s="98">
        <v>0</v>
      </c>
      <c r="S50" s="98">
        <v>0.11487639812964268</v>
      </c>
      <c r="T50" s="98">
        <v>0.27320334466007318</v>
      </c>
      <c r="U50" s="98">
        <v>0.43382933167439031</v>
      </c>
      <c r="V50" s="98">
        <v>0.20361865844346538</v>
      </c>
      <c r="W50" s="98">
        <v>0.12489971058725299</v>
      </c>
      <c r="X50" s="98">
        <v>0.37163857184947124</v>
      </c>
      <c r="Y50" s="98">
        <v>0.39996212698670891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4.0603549305967372E-3</v>
      </c>
      <c r="E51" s="98">
        <v>8.6430509906373519E-4</v>
      </c>
      <c r="F51" s="98">
        <v>4.5092980522969719E-4</v>
      </c>
      <c r="G51" s="98">
        <v>0</v>
      </c>
      <c r="H51" s="98">
        <v>0</v>
      </c>
      <c r="I51" s="98">
        <v>0</v>
      </c>
      <c r="J51" s="98">
        <v>0</v>
      </c>
      <c r="K51" s="98">
        <v>5.2566158923955161E-3</v>
      </c>
      <c r="L51" s="98">
        <v>5.2380112048982311E-3</v>
      </c>
      <c r="M51" s="98">
        <v>0</v>
      </c>
      <c r="N51" s="98">
        <v>1.7624978224063544E-3</v>
      </c>
      <c r="O51" s="98">
        <v>1.6378432309291591E-4</v>
      </c>
      <c r="P51" s="98">
        <v>0</v>
      </c>
      <c r="Q51" s="98">
        <v>0</v>
      </c>
      <c r="R51" s="98">
        <v>0</v>
      </c>
      <c r="S51" s="98">
        <v>0</v>
      </c>
      <c r="T51" s="98">
        <v>1.1915476386197632E-3</v>
      </c>
      <c r="U51" s="98">
        <v>1.9371764947252535E-3</v>
      </c>
      <c r="V51" s="98">
        <v>6.6419507555590834E-4</v>
      </c>
      <c r="W51" s="98">
        <v>0</v>
      </c>
      <c r="X51" s="98">
        <v>0</v>
      </c>
      <c r="Y51" s="98">
        <v>4.2176190816462639E-4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2.1017208325922986E-3</v>
      </c>
      <c r="E52" s="101">
        <v>5.2436716556884724E-4</v>
      </c>
      <c r="F52" s="101">
        <v>2.8330691284956166E-4</v>
      </c>
      <c r="G52" s="101">
        <v>0</v>
      </c>
      <c r="H52" s="101">
        <v>0</v>
      </c>
      <c r="I52" s="101">
        <v>0</v>
      </c>
      <c r="J52" s="101">
        <v>0</v>
      </c>
      <c r="K52" s="101">
        <v>2.5538330580099642E-3</v>
      </c>
      <c r="L52" s="101">
        <v>2.4677994840234217E-3</v>
      </c>
      <c r="M52" s="101">
        <v>0</v>
      </c>
      <c r="N52" s="101">
        <v>8.144969550579643E-4</v>
      </c>
      <c r="O52" s="101">
        <v>7.4106168568042891E-5</v>
      </c>
      <c r="P52" s="101">
        <v>0</v>
      </c>
      <c r="Q52" s="101">
        <v>0</v>
      </c>
      <c r="R52" s="101">
        <v>0</v>
      </c>
      <c r="S52" s="101">
        <v>0</v>
      </c>
      <c r="T52" s="101">
        <v>5.2349801985244982E-4</v>
      </c>
      <c r="U52" s="101">
        <v>7.9838042629099503E-4</v>
      </c>
      <c r="V52" s="101">
        <v>3.0924699313593417E-4</v>
      </c>
      <c r="W52" s="101">
        <v>0</v>
      </c>
      <c r="X52" s="101">
        <v>0</v>
      </c>
      <c r="Y52" s="101">
        <v>2.7855172845112877E-4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1.9586340980044382E-3</v>
      </c>
      <c r="E53" s="104">
        <v>3.3993793349488795E-4</v>
      </c>
      <c r="F53" s="104">
        <v>1.6762289238013553E-4</v>
      </c>
      <c r="G53" s="104">
        <v>0</v>
      </c>
      <c r="H53" s="104">
        <v>0</v>
      </c>
      <c r="I53" s="104">
        <v>0</v>
      </c>
      <c r="J53" s="104">
        <v>0</v>
      </c>
      <c r="K53" s="104">
        <v>2.7027828343855515E-3</v>
      </c>
      <c r="L53" s="104">
        <v>2.7702117208748098E-3</v>
      </c>
      <c r="M53" s="104">
        <v>0</v>
      </c>
      <c r="N53" s="104">
        <v>9.4800086734839022E-4</v>
      </c>
      <c r="O53" s="104">
        <v>8.9678154524873018E-5</v>
      </c>
      <c r="P53" s="104">
        <v>0</v>
      </c>
      <c r="Q53" s="104">
        <v>0</v>
      </c>
      <c r="R53" s="104">
        <v>0</v>
      </c>
      <c r="S53" s="104">
        <v>0</v>
      </c>
      <c r="T53" s="104">
        <v>6.6804961876731342E-4</v>
      </c>
      <c r="U53" s="104">
        <v>1.1387960684342583E-3</v>
      </c>
      <c r="V53" s="104">
        <v>3.5494808241997412E-4</v>
      </c>
      <c r="W53" s="104">
        <v>0</v>
      </c>
      <c r="X53" s="104">
        <v>0</v>
      </c>
      <c r="Y53" s="104">
        <v>1.4321017971349759E-4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0.57207864278552445</v>
      </c>
      <c r="D54" s="101">
        <v>0.51469221312235991</v>
      </c>
      <c r="E54" s="101">
        <v>0.92068222307389536</v>
      </c>
      <c r="F54" s="101">
        <v>0.69690639098951512</v>
      </c>
      <c r="G54" s="101">
        <v>0</v>
      </c>
      <c r="H54" s="101">
        <v>0.14780942002013861</v>
      </c>
      <c r="I54" s="101">
        <v>0</v>
      </c>
      <c r="J54" s="101">
        <v>0.3707060000252832</v>
      </c>
      <c r="K54" s="101">
        <v>0.48051676703670304</v>
      </c>
      <c r="L54" s="101">
        <v>0.65768934322239003</v>
      </c>
      <c r="M54" s="101">
        <v>0.1856171731047063</v>
      </c>
      <c r="N54" s="101">
        <v>0.16284805249576581</v>
      </c>
      <c r="O54" s="101">
        <v>7.9197858873813948E-2</v>
      </c>
      <c r="P54" s="101">
        <v>0</v>
      </c>
      <c r="Q54" s="101">
        <v>0</v>
      </c>
      <c r="R54" s="101">
        <v>0</v>
      </c>
      <c r="S54" s="101">
        <v>0.19758687788634252</v>
      </c>
      <c r="T54" s="101">
        <v>0.26710139157244356</v>
      </c>
      <c r="U54" s="101">
        <v>0.2334356349476833</v>
      </c>
      <c r="V54" s="101">
        <v>2.5201872431535342E-2</v>
      </c>
      <c r="W54" s="101">
        <v>0.14446651746053235</v>
      </c>
      <c r="X54" s="101">
        <v>0.21186609390411487</v>
      </c>
      <c r="Y54" s="101">
        <v>0.20237787001920415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0.15537957565558616</v>
      </c>
      <c r="D55" s="104">
        <v>0.13410098185991282</v>
      </c>
      <c r="E55" s="104">
        <v>0.25518137598593932</v>
      </c>
      <c r="F55" s="104">
        <v>0.16779603373895341</v>
      </c>
      <c r="G55" s="104">
        <v>0</v>
      </c>
      <c r="H55" s="104">
        <v>3.0517867325668323E-2</v>
      </c>
      <c r="I55" s="104">
        <v>0</v>
      </c>
      <c r="J55" s="104">
        <v>8.8915105524851434E-2</v>
      </c>
      <c r="K55" s="104">
        <v>0.30821653683505479</v>
      </c>
      <c r="L55" s="104">
        <v>0.2178916401807012</v>
      </c>
      <c r="M55" s="104">
        <v>8.8303534046117627E-2</v>
      </c>
      <c r="N55" s="104">
        <v>8.2128940265936909E-2</v>
      </c>
      <c r="O55" s="104">
        <v>2.7415910103611114E-2</v>
      </c>
      <c r="P55" s="104">
        <v>0</v>
      </c>
      <c r="Q55" s="104">
        <v>0</v>
      </c>
      <c r="R55" s="104">
        <v>0</v>
      </c>
      <c r="S55" s="104">
        <v>9.4874772364581084E-2</v>
      </c>
      <c r="T55" s="104">
        <v>0.11513443534492794</v>
      </c>
      <c r="U55" s="104">
        <v>8.0186667422674857E-2</v>
      </c>
      <c r="V55" s="104">
        <v>6.4458012980197653E-3</v>
      </c>
      <c r="W55" s="104">
        <v>6.394795996469621E-2</v>
      </c>
      <c r="X55" s="104">
        <v>5.0073672912070037E-2</v>
      </c>
      <c r="Y55" s="104">
        <v>5.5441240426483011E-2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6.5040301462520919E-2</v>
      </c>
      <c r="D56" s="98">
        <v>6.2086692514313105E-2</v>
      </c>
      <c r="E56" s="98">
        <v>0.14153742564333044</v>
      </c>
      <c r="F56" s="98">
        <v>9.6945107724586824E-2</v>
      </c>
      <c r="G56" s="98">
        <v>0</v>
      </c>
      <c r="H56" s="98">
        <v>1.6071869380060826E-2</v>
      </c>
      <c r="I56" s="98">
        <v>0</v>
      </c>
      <c r="J56" s="98">
        <v>4.013444510483908E-2</v>
      </c>
      <c r="K56" s="98">
        <v>0.13481595020664902</v>
      </c>
      <c r="L56" s="98">
        <v>9.21061117335428E-2</v>
      </c>
      <c r="M56" s="98">
        <v>3.8271719298624066E-2</v>
      </c>
      <c r="N56" s="98">
        <v>3.4630072685020975E-2</v>
      </c>
      <c r="O56" s="98">
        <v>1.1465573380755651E-2</v>
      </c>
      <c r="P56" s="98">
        <v>0</v>
      </c>
      <c r="Q56" s="98">
        <v>0</v>
      </c>
      <c r="R56" s="98">
        <v>0</v>
      </c>
      <c r="S56" s="98">
        <v>3.9863978454081385E-2</v>
      </c>
      <c r="T56" s="98">
        <v>4.8751403250945055E-2</v>
      </c>
      <c r="U56" s="98">
        <v>3.1813946386858576E-2</v>
      </c>
      <c r="V56" s="98">
        <v>2.8955925874460122E-3</v>
      </c>
      <c r="W56" s="98">
        <v>3.2892477739356038E-2</v>
      </c>
      <c r="X56" s="98">
        <v>2.8497688358288E-2</v>
      </c>
      <c r="Y56" s="98">
        <v>3.5534499906335733E-2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9.0339274193065242E-2</v>
      </c>
      <c r="D57" s="98">
        <v>7.2014289345599697E-2</v>
      </c>
      <c r="E57" s="98">
        <v>0.11364395034260887</v>
      </c>
      <c r="F57" s="98">
        <v>7.0850926014366572E-2</v>
      </c>
      <c r="G57" s="98">
        <v>0</v>
      </c>
      <c r="H57" s="98">
        <v>1.4445997945607497E-2</v>
      </c>
      <c r="I57" s="98">
        <v>0</v>
      </c>
      <c r="J57" s="98">
        <v>4.8780660420012348E-2</v>
      </c>
      <c r="K57" s="98">
        <v>0.17340058662840577</v>
      </c>
      <c r="L57" s="98">
        <v>0.1257855284471584</v>
      </c>
      <c r="M57" s="98">
        <v>5.0031814747493568E-2</v>
      </c>
      <c r="N57" s="98">
        <v>4.7498867580915934E-2</v>
      </c>
      <c r="O57" s="98">
        <v>1.5950336722855462E-2</v>
      </c>
      <c r="P57" s="98">
        <v>0</v>
      </c>
      <c r="Q57" s="98">
        <v>0</v>
      </c>
      <c r="R57" s="98">
        <v>0</v>
      </c>
      <c r="S57" s="98">
        <v>5.5010793910499692E-2</v>
      </c>
      <c r="T57" s="98">
        <v>6.6383032093982886E-2</v>
      </c>
      <c r="U57" s="98">
        <v>4.8372721035816281E-2</v>
      </c>
      <c r="V57" s="98">
        <v>3.5502087105737531E-3</v>
      </c>
      <c r="W57" s="98">
        <v>3.1055482225340176E-2</v>
      </c>
      <c r="X57" s="98">
        <v>2.1575984553782037E-2</v>
      </c>
      <c r="Y57" s="98">
        <v>1.9906740520147279E-2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0.46520952115717834</v>
      </c>
      <c r="D58" s="122">
        <v>0.42321296206249981</v>
      </c>
      <c r="E58" s="122">
        <v>0.62560504644160231</v>
      </c>
      <c r="F58" s="122">
        <v>0.38163288533288642</v>
      </c>
      <c r="G58" s="122">
        <v>0</v>
      </c>
      <c r="H58" s="122">
        <v>6.0230250275091823E-2</v>
      </c>
      <c r="I58" s="122">
        <v>0</v>
      </c>
      <c r="J58" s="122">
        <v>0.33889083934844033</v>
      </c>
      <c r="K58" s="122">
        <v>0.44098560442482049</v>
      </c>
      <c r="L58" s="122">
        <v>0.46131971714887099</v>
      </c>
      <c r="M58" s="122">
        <v>0.13773832120558749</v>
      </c>
      <c r="N58" s="122">
        <v>0.16551017220455796</v>
      </c>
      <c r="O58" s="122">
        <v>7.8124542919883772E-2</v>
      </c>
      <c r="P58" s="122">
        <v>0</v>
      </c>
      <c r="Q58" s="122">
        <v>0</v>
      </c>
      <c r="R58" s="122">
        <v>0</v>
      </c>
      <c r="S58" s="122">
        <v>0.11599514515316012</v>
      </c>
      <c r="T58" s="122">
        <v>0.1782354697437416</v>
      </c>
      <c r="U58" s="122">
        <v>0.19293042942707839</v>
      </c>
      <c r="V58" s="122">
        <v>7.1999088051188098E-2</v>
      </c>
      <c r="W58" s="122">
        <v>0.1319713918375012</v>
      </c>
      <c r="X58" s="122">
        <v>0.17763136057281201</v>
      </c>
      <c r="Y58" s="122">
        <v>0.18266666425347891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0.20608069809928398</v>
      </c>
      <c r="D59" s="98">
        <v>0.21854877751626339</v>
      </c>
      <c r="E59" s="98">
        <v>0.19504098643833612</v>
      </c>
      <c r="F59" s="98">
        <v>0.1248408907530023</v>
      </c>
      <c r="G59" s="98">
        <v>0</v>
      </c>
      <c r="H59" s="98">
        <v>2.445610562813914E-2</v>
      </c>
      <c r="I59" s="98">
        <v>0</v>
      </c>
      <c r="J59" s="98">
        <v>0.14163274681023982</v>
      </c>
      <c r="K59" s="98">
        <v>0.28072086589460299</v>
      </c>
      <c r="L59" s="98">
        <v>0.22842172514569251</v>
      </c>
      <c r="M59" s="98">
        <v>6.0855115195543624E-2</v>
      </c>
      <c r="N59" s="98">
        <v>5.9951868041693876E-2</v>
      </c>
      <c r="O59" s="98">
        <v>2.94727020195652E-2</v>
      </c>
      <c r="P59" s="98">
        <v>0</v>
      </c>
      <c r="Q59" s="98">
        <v>0</v>
      </c>
      <c r="R59" s="98">
        <v>0</v>
      </c>
      <c r="S59" s="98">
        <v>5.0896939666352121E-2</v>
      </c>
      <c r="T59" s="98">
        <v>6.5842519202935948E-2</v>
      </c>
      <c r="U59" s="98">
        <v>6.4093805556041605E-2</v>
      </c>
      <c r="V59" s="98">
        <v>2.5016539113850475E-2</v>
      </c>
      <c r="W59" s="98">
        <v>4.0176876577881618E-2</v>
      </c>
      <c r="X59" s="98">
        <v>4.3839724569866456E-2</v>
      </c>
      <c r="Y59" s="98">
        <v>4.79564682086406E-2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0.25912882305789436</v>
      </c>
      <c r="D60" s="33">
        <v>0.20466418454623644</v>
      </c>
      <c r="E60" s="33">
        <v>0.43056406000326619</v>
      </c>
      <c r="F60" s="33">
        <v>0.25679199457988411</v>
      </c>
      <c r="G60" s="33">
        <v>0</v>
      </c>
      <c r="H60" s="33">
        <v>3.577414464695268E-2</v>
      </c>
      <c r="I60" s="33">
        <v>0</v>
      </c>
      <c r="J60" s="33">
        <v>0.19725809253820048</v>
      </c>
      <c r="K60" s="33">
        <v>0.16026473853021747</v>
      </c>
      <c r="L60" s="33">
        <v>0.23289799200317848</v>
      </c>
      <c r="M60" s="33">
        <v>7.6883206010043878E-2</v>
      </c>
      <c r="N60" s="33">
        <v>0.10555830416286409</v>
      </c>
      <c r="O60" s="33">
        <v>4.8651840900318565E-2</v>
      </c>
      <c r="P60" s="33">
        <v>0</v>
      </c>
      <c r="Q60" s="33">
        <v>0</v>
      </c>
      <c r="R60" s="33">
        <v>0</v>
      </c>
      <c r="S60" s="33">
        <v>6.5098205486807989E-2</v>
      </c>
      <c r="T60" s="33">
        <v>0.11239295054080566</v>
      </c>
      <c r="U60" s="33">
        <v>0.12883662387103678</v>
      </c>
      <c r="V60" s="33">
        <v>4.698254893733763E-2</v>
      </c>
      <c r="W60" s="33">
        <v>9.1794515259619583E-2</v>
      </c>
      <c r="X60" s="33">
        <v>0.13379163600294555</v>
      </c>
      <c r="Y60" s="33">
        <v>0.1347101960448383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2.5311445520230746</v>
      </c>
      <c r="D62" s="117">
        <f t="shared" si="21"/>
        <v>4.9447340151275503</v>
      </c>
      <c r="E62" s="117">
        <f t="shared" si="21"/>
        <v>5.2890148402355823</v>
      </c>
      <c r="F62" s="117">
        <f t="shared" si="21"/>
        <v>5.2670404919737068</v>
      </c>
      <c r="G62" s="117">
        <f t="shared" si="21"/>
        <v>2.7572843492570689</v>
      </c>
      <c r="H62" s="117">
        <f t="shared" si="21"/>
        <v>3.3445350022543812</v>
      </c>
      <c r="I62" s="117">
        <f t="shared" si="21"/>
        <v>2.3667057045614244</v>
      </c>
      <c r="J62" s="117">
        <f t="shared" si="21"/>
        <v>5.0511222030314737</v>
      </c>
      <c r="K62" s="117">
        <f t="shared" si="21"/>
        <v>5.9041127999307932</v>
      </c>
      <c r="L62" s="117">
        <f t="shared" si="21"/>
        <v>6.2424911982788416</v>
      </c>
      <c r="M62" s="117">
        <f t="shared" si="21"/>
        <v>3.7870547474421059</v>
      </c>
      <c r="N62" s="117">
        <f t="shared" si="21"/>
        <v>3.5469389024070326</v>
      </c>
      <c r="O62" s="117">
        <f t="shared" si="21"/>
        <v>1.8515844123825891</v>
      </c>
      <c r="P62" s="117">
        <f t="shared" si="21"/>
        <v>1.1464524833763916</v>
      </c>
      <c r="Q62" s="117">
        <f t="shared" si="21"/>
        <v>3.1202378343630253</v>
      </c>
      <c r="R62" s="117">
        <f t="shared" ref="R62:V62" si="22">R63+R66+R68+R77</f>
        <v>4.5102699683726737</v>
      </c>
      <c r="S62" s="117">
        <f t="shared" si="22"/>
        <v>3.4752077832189689</v>
      </c>
      <c r="T62" s="117">
        <f t="shared" si="22"/>
        <v>2.6075972680265402</v>
      </c>
      <c r="U62" s="117">
        <f t="shared" si="22"/>
        <v>2.1937361766408618</v>
      </c>
      <c r="V62" s="117">
        <f t="shared" si="22"/>
        <v>1.4545864705366354</v>
      </c>
      <c r="W62" s="117">
        <f t="shared" ref="W62:Y62" si="23">W63+W66+W68+W77</f>
        <v>1.0724155875902548</v>
      </c>
      <c r="X62" s="117">
        <f t="shared" si="23"/>
        <v>1.2287437646959762</v>
      </c>
      <c r="Y62" s="117">
        <f t="shared" si="23"/>
        <v>0.21200827582452481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2.1020276688152832</v>
      </c>
      <c r="D63" s="122">
        <f t="shared" si="24"/>
        <v>4.0118026703419698</v>
      </c>
      <c r="E63" s="122">
        <f t="shared" si="24"/>
        <v>4.2751264292524231</v>
      </c>
      <c r="F63" s="122">
        <f t="shared" si="24"/>
        <v>4.2368882313735403</v>
      </c>
      <c r="G63" s="122">
        <f t="shared" si="24"/>
        <v>2.2638384562045415</v>
      </c>
      <c r="H63" s="122">
        <f t="shared" si="24"/>
        <v>2.6342240753010642</v>
      </c>
      <c r="I63" s="122">
        <f t="shared" si="24"/>
        <v>1.880165051981082</v>
      </c>
      <c r="J63" s="122">
        <f t="shared" si="24"/>
        <v>3.9964145398024269</v>
      </c>
      <c r="K63" s="122">
        <f t="shared" si="24"/>
        <v>4.6410015076170277</v>
      </c>
      <c r="L63" s="122">
        <f t="shared" si="24"/>
        <v>4.9409753947575243</v>
      </c>
      <c r="M63" s="122">
        <f t="shared" si="24"/>
        <v>2.9599815984679712</v>
      </c>
      <c r="N63" s="122">
        <f t="shared" si="24"/>
        <v>2.7194888056075279</v>
      </c>
      <c r="O63" s="122">
        <f t="shared" si="24"/>
        <v>1.3904530473273906</v>
      </c>
      <c r="P63" s="122">
        <f t="shared" si="24"/>
        <v>0.7999600487788332</v>
      </c>
      <c r="Q63" s="122">
        <f t="shared" si="24"/>
        <v>2.2531771933263274</v>
      </c>
      <c r="R63" s="122">
        <f t="shared" ref="R63:V63" si="25">SUM(R64:R65)</f>
        <v>3.3398167647855606</v>
      </c>
      <c r="S63" s="122">
        <f t="shared" si="25"/>
        <v>2.5577931460143937</v>
      </c>
      <c r="T63" s="122">
        <f t="shared" si="25"/>
        <v>1.8763639555020601</v>
      </c>
      <c r="U63" s="122">
        <f t="shared" si="25"/>
        <v>1.5485107685663948</v>
      </c>
      <c r="V63" s="122">
        <f t="shared" si="25"/>
        <v>1.0085052643969867</v>
      </c>
      <c r="W63" s="122">
        <f t="shared" ref="W63:Y63" si="26">SUM(W64:W65)</f>
        <v>0.75045080016306431</v>
      </c>
      <c r="X63" s="122">
        <f t="shared" si="26"/>
        <v>0.79224407241410089</v>
      </c>
      <c r="Y63" s="122">
        <f t="shared" si="26"/>
        <v>0.12759122289859523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2.0742203901017655</v>
      </c>
      <c r="D64" s="98">
        <v>3.9589673473191818</v>
      </c>
      <c r="E64" s="98">
        <v>4.2187457201844687</v>
      </c>
      <c r="F64" s="98">
        <v>4.1810726290124531</v>
      </c>
      <c r="G64" s="98">
        <v>2.2348616616472152</v>
      </c>
      <c r="H64" s="98">
        <v>2.6004526300734807</v>
      </c>
      <c r="I64" s="98">
        <v>1.85661904502663</v>
      </c>
      <c r="J64" s="98">
        <v>3.9457770914355081</v>
      </c>
      <c r="K64" s="98">
        <v>4.582034626428892</v>
      </c>
      <c r="L64" s="98">
        <v>4.8781003436159196</v>
      </c>
      <c r="M64" s="98">
        <v>2.921901001866551</v>
      </c>
      <c r="N64" s="98">
        <v>2.6837224541928117</v>
      </c>
      <c r="O64" s="98">
        <v>1.371411264817652</v>
      </c>
      <c r="P64" s="98">
        <v>0.78852763054218866</v>
      </c>
      <c r="Q64" s="98">
        <v>2.2195485981057814</v>
      </c>
      <c r="R64" s="98">
        <v>3.2891263499428915</v>
      </c>
      <c r="S64" s="98">
        <v>2.5185673969386362</v>
      </c>
      <c r="T64" s="98">
        <v>1.8474329833497856</v>
      </c>
      <c r="U64" s="98">
        <v>1.5245264261919012</v>
      </c>
      <c r="V64" s="98">
        <v>0.99283322128365825</v>
      </c>
      <c r="W64" s="98">
        <v>0.73868044104949615</v>
      </c>
      <c r="X64" s="98">
        <v>0.77983818977186026</v>
      </c>
      <c r="Y64" s="98">
        <v>0.12559620540619257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2.7807278713517531E-2</v>
      </c>
      <c r="D65" s="98">
        <v>5.283532302278765E-2</v>
      </c>
      <c r="E65" s="98">
        <v>5.6380709067954206E-2</v>
      </c>
      <c r="F65" s="98">
        <v>5.5815602361086888E-2</v>
      </c>
      <c r="G65" s="98">
        <v>2.8976794557326126E-2</v>
      </c>
      <c r="H65" s="98">
        <v>3.3771445227583415E-2</v>
      </c>
      <c r="I65" s="98">
        <v>2.354600695445188E-2</v>
      </c>
      <c r="J65" s="98">
        <v>5.0637448366918712E-2</v>
      </c>
      <c r="K65" s="98">
        <v>5.8966881188135256E-2</v>
      </c>
      <c r="L65" s="98">
        <v>6.287505114160459E-2</v>
      </c>
      <c r="M65" s="98">
        <v>3.8080596601419971E-2</v>
      </c>
      <c r="N65" s="98">
        <v>3.5766351414716215E-2</v>
      </c>
      <c r="O65" s="98">
        <v>1.9041782509738668E-2</v>
      </c>
      <c r="P65" s="98">
        <v>1.1432418236644482E-2</v>
      </c>
      <c r="Q65" s="98">
        <v>3.3628595220545815E-2</v>
      </c>
      <c r="R65" s="98">
        <v>5.0690414842668903E-2</v>
      </c>
      <c r="S65" s="98">
        <v>3.9225749075757307E-2</v>
      </c>
      <c r="T65" s="98">
        <v>2.8930972152274501E-2</v>
      </c>
      <c r="U65" s="98">
        <v>2.3984342374493595E-2</v>
      </c>
      <c r="V65" s="98">
        <v>1.5672043113328513E-2</v>
      </c>
      <c r="W65" s="98">
        <v>1.1770359113568123E-2</v>
      </c>
      <c r="X65" s="98">
        <v>1.2405882642240634E-2</v>
      </c>
      <c r="Y65" s="98">
        <v>1.9950174924026707E-3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5.4361038097867163E-3</v>
      </c>
      <c r="D66" s="122">
        <f t="shared" si="27"/>
        <v>1.2722496307085447E-2</v>
      </c>
      <c r="E66" s="122">
        <f t="shared" si="27"/>
        <v>2.1634161890410814E-2</v>
      </c>
      <c r="F66" s="122">
        <f t="shared" si="27"/>
        <v>1.1646201273575305E-2</v>
      </c>
      <c r="G66" s="122">
        <f t="shared" si="27"/>
        <v>9.2418267627407437E-3</v>
      </c>
      <c r="H66" s="122">
        <f t="shared" si="27"/>
        <v>1.0164019381283293E-2</v>
      </c>
      <c r="I66" s="122">
        <f t="shared" si="27"/>
        <v>1.6196247142310091E-2</v>
      </c>
      <c r="J66" s="122">
        <f t="shared" si="27"/>
        <v>2.937578998405949E-2</v>
      </c>
      <c r="K66" s="122">
        <f t="shared" si="27"/>
        <v>2.0348865883224248E-2</v>
      </c>
      <c r="L66" s="122">
        <f t="shared" si="27"/>
        <v>3.1164822860013697E-2</v>
      </c>
      <c r="M66" s="122">
        <f t="shared" si="27"/>
        <v>2.8362045054679094E-2</v>
      </c>
      <c r="N66" s="122">
        <f t="shared" si="27"/>
        <v>2.3560349085010902E-2</v>
      </c>
      <c r="O66" s="122">
        <f t="shared" si="27"/>
        <v>1.9404994454591942E-2</v>
      </c>
      <c r="P66" s="122">
        <f t="shared" si="27"/>
        <v>1.8616658723247677E-3</v>
      </c>
      <c r="Q66" s="122">
        <f t="shared" si="27"/>
        <v>1.6094945232176461E-2</v>
      </c>
      <c r="R66" s="122">
        <f t="shared" si="27"/>
        <v>1.7424161329819551E-2</v>
      </c>
      <c r="S66" s="122">
        <f t="shared" si="27"/>
        <v>2.8848884991860994E-2</v>
      </c>
      <c r="T66" s="122">
        <f t="shared" si="27"/>
        <v>2.3539906178763635E-2</v>
      </c>
      <c r="U66" s="122">
        <f t="shared" si="27"/>
        <v>2.7399808420561306E-2</v>
      </c>
      <c r="V66" s="122">
        <f t="shared" si="27"/>
        <v>1.0952671096174846E-2</v>
      </c>
      <c r="W66" s="122">
        <f t="shared" si="27"/>
        <v>1.2707124791083383E-2</v>
      </c>
      <c r="X66" s="122">
        <f t="shared" si="27"/>
        <v>1.358931104526377E-2</v>
      </c>
      <c r="Y66" s="122">
        <f t="shared" si="27"/>
        <v>1.733563553752283E-3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5.4361038097867163E-3</v>
      </c>
      <c r="D67" s="98">
        <v>1.2722496307085447E-2</v>
      </c>
      <c r="E67" s="98">
        <v>2.1634161890410814E-2</v>
      </c>
      <c r="F67" s="98">
        <v>1.1646201273575305E-2</v>
      </c>
      <c r="G67" s="98">
        <v>9.2418267627407437E-3</v>
      </c>
      <c r="H67" s="98">
        <v>1.0164019381283293E-2</v>
      </c>
      <c r="I67" s="98">
        <v>1.6196247142310091E-2</v>
      </c>
      <c r="J67" s="98">
        <v>2.937578998405949E-2</v>
      </c>
      <c r="K67" s="98">
        <v>2.0348865883224248E-2</v>
      </c>
      <c r="L67" s="98">
        <v>3.1164822860013697E-2</v>
      </c>
      <c r="M67" s="98">
        <v>2.8362045054679094E-2</v>
      </c>
      <c r="N67" s="98">
        <v>2.3560349085010902E-2</v>
      </c>
      <c r="O67" s="98">
        <v>1.9404994454591942E-2</v>
      </c>
      <c r="P67" s="98">
        <v>1.8616658723247677E-3</v>
      </c>
      <c r="Q67" s="98">
        <v>1.6094945232176461E-2</v>
      </c>
      <c r="R67" s="98">
        <v>1.7424161329819551E-2</v>
      </c>
      <c r="S67" s="98">
        <v>2.8848884991860994E-2</v>
      </c>
      <c r="T67" s="98">
        <v>2.3539906178763635E-2</v>
      </c>
      <c r="U67" s="98">
        <v>2.7399808420561306E-2</v>
      </c>
      <c r="V67" s="98">
        <v>1.0952671096174846E-2</v>
      </c>
      <c r="W67" s="98">
        <v>1.2707124791083383E-2</v>
      </c>
      <c r="X67" s="98">
        <v>1.358931104526377E-2</v>
      </c>
      <c r="Y67" s="98">
        <v>1.733563553752283E-3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0.30239089303499661</v>
      </c>
      <c r="D68" s="122">
        <v>0.67362272603203277</v>
      </c>
      <c r="E68" s="122">
        <v>0.70731613658412873</v>
      </c>
      <c r="F68" s="122">
        <v>0.74968260203334769</v>
      </c>
      <c r="G68" s="122">
        <v>0.347662992974618</v>
      </c>
      <c r="H68" s="122">
        <v>0.52202191940238196</v>
      </c>
      <c r="I68" s="122">
        <v>0.34428679546809871</v>
      </c>
      <c r="J68" s="122">
        <v>0.75386187684931849</v>
      </c>
      <c r="K68" s="122">
        <v>0.96811767355418377</v>
      </c>
      <c r="L68" s="122">
        <v>1.0015287896733693</v>
      </c>
      <c r="M68" s="122">
        <v>0.6259515710148954</v>
      </c>
      <c r="N68" s="122">
        <v>0.62384054016571688</v>
      </c>
      <c r="O68" s="122">
        <v>0.33933885029832478</v>
      </c>
      <c r="P68" s="122">
        <v>0.26061140342178002</v>
      </c>
      <c r="Q68" s="122">
        <v>0.63940490987935317</v>
      </c>
      <c r="R68" s="122">
        <v>0.87545052946550372</v>
      </c>
      <c r="S68" s="122">
        <v>0.68330353854253323</v>
      </c>
      <c r="T68" s="122">
        <v>0.54043119781525062</v>
      </c>
      <c r="U68" s="122">
        <v>0.46813490729125651</v>
      </c>
      <c r="V68" s="122">
        <v>0.30057602106132159</v>
      </c>
      <c r="W68" s="122">
        <v>0.21927768555449409</v>
      </c>
      <c r="X68" s="122">
        <v>0.31505165695261134</v>
      </c>
      <c r="Y68" s="122">
        <v>6.0108298194860001E-2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0.28666205040420295</v>
      </c>
      <c r="D69" s="98">
        <v>0.64681797594873669</v>
      </c>
      <c r="E69" s="98">
        <v>0.67756557318812016</v>
      </c>
      <c r="F69" s="98">
        <v>0.71701274891491773</v>
      </c>
      <c r="G69" s="98">
        <v>0.32639396036531099</v>
      </c>
      <c r="H69" s="98">
        <v>0.48761707095136303</v>
      </c>
      <c r="I69" s="98">
        <v>0.32491107177145317</v>
      </c>
      <c r="J69" s="98">
        <v>0.72127426142743467</v>
      </c>
      <c r="K69" s="98">
        <v>0.91628478703831084</v>
      </c>
      <c r="L69" s="98">
        <v>0.94771711849785645</v>
      </c>
      <c r="M69" s="98">
        <v>0.58989627280237</v>
      </c>
      <c r="N69" s="98">
        <v>0.58684935968832741</v>
      </c>
      <c r="O69" s="98">
        <v>0.31247595414433932</v>
      </c>
      <c r="P69" s="98">
        <v>0.21323792394040325</v>
      </c>
      <c r="Q69" s="98">
        <v>0.5622944666728027</v>
      </c>
      <c r="R69" s="98">
        <v>0.78502124218486513</v>
      </c>
      <c r="S69" s="98">
        <v>0.62900652360813014</v>
      </c>
      <c r="T69" s="98">
        <v>0.52053242977806014</v>
      </c>
      <c r="U69" s="98">
        <v>0.4670181419825799</v>
      </c>
      <c r="V69" s="98">
        <v>0.30057602106132159</v>
      </c>
      <c r="W69" s="98">
        <v>0.21182344648862791</v>
      </c>
      <c r="X69" s="98">
        <v>0.28062410152912143</v>
      </c>
      <c r="Y69" s="98">
        <v>4.1180287239171748E-2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4.4603545645966527E-4</v>
      </c>
      <c r="D70" s="98">
        <v>1.4978898893310173E-3</v>
      </c>
      <c r="E70" s="98">
        <v>1.5537261849853878E-3</v>
      </c>
      <c r="F70" s="98">
        <v>2.146073536547478E-3</v>
      </c>
      <c r="G70" s="98">
        <v>3.5780945983559728E-4</v>
      </c>
      <c r="H70" s="98">
        <v>9.7748646694222258E-4</v>
      </c>
      <c r="I70" s="98">
        <v>0</v>
      </c>
      <c r="J70" s="98">
        <v>1.9819172629289158E-3</v>
      </c>
      <c r="K70" s="98">
        <v>5.8543030375798706E-3</v>
      </c>
      <c r="L70" s="98">
        <v>3.6712740440536088E-3</v>
      </c>
      <c r="M70" s="98">
        <v>2.4243395583516641E-3</v>
      </c>
      <c r="N70" s="98">
        <v>4.5061901502824846E-3</v>
      </c>
      <c r="O70" s="98">
        <v>9.9720890329748962E-4</v>
      </c>
      <c r="P70" s="98">
        <v>0</v>
      </c>
      <c r="Q70" s="98">
        <v>2.9793363395909682E-4</v>
      </c>
      <c r="R70" s="98">
        <v>3.3313355994611486E-3</v>
      </c>
      <c r="S70" s="98">
        <v>2.451634330942384E-3</v>
      </c>
      <c r="T70" s="98">
        <v>1.6194671003384739E-3</v>
      </c>
      <c r="U70" s="98">
        <v>1.1167653086766264E-3</v>
      </c>
      <c r="V70" s="98">
        <v>0</v>
      </c>
      <c r="W70" s="98">
        <v>4.0845621361244801E-4</v>
      </c>
      <c r="X70" s="98">
        <v>2.7282018267073065E-4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2.002984108114967E-4</v>
      </c>
      <c r="D71" s="101">
        <v>7.3710347111111542E-4</v>
      </c>
      <c r="E71" s="101">
        <v>9.0233070079341951E-4</v>
      </c>
      <c r="F71" s="101">
        <v>1.2910061673855732E-3</v>
      </c>
      <c r="G71" s="101">
        <v>1.9264853479150054E-4</v>
      </c>
      <c r="H71" s="101">
        <v>5.3450434725197022E-4</v>
      </c>
      <c r="I71" s="101">
        <v>0</v>
      </c>
      <c r="J71" s="101">
        <v>9.2443249184395607E-4</v>
      </c>
      <c r="K71" s="101">
        <v>2.6368702004802907E-3</v>
      </c>
      <c r="L71" s="101">
        <v>1.5925263577045009E-3</v>
      </c>
      <c r="M71" s="101">
        <v>1.0676537590919857E-3</v>
      </c>
      <c r="N71" s="101">
        <v>1.9161662368457903E-3</v>
      </c>
      <c r="O71" s="101">
        <v>4.1499199984616514E-4</v>
      </c>
      <c r="P71" s="101">
        <v>0</v>
      </c>
      <c r="Q71" s="101">
        <v>1.2326037237399916E-4</v>
      </c>
      <c r="R71" s="101">
        <v>1.3530456623557191E-3</v>
      </c>
      <c r="S71" s="101">
        <v>9.9172181073455099E-4</v>
      </c>
      <c r="T71" s="101">
        <v>6.5882450685183645E-4</v>
      </c>
      <c r="U71" s="101">
        <v>4.2520168074038322E-4</v>
      </c>
      <c r="V71" s="101">
        <v>0</v>
      </c>
      <c r="W71" s="101">
        <v>2.0375085910173993E-4</v>
      </c>
      <c r="X71" s="101">
        <v>1.5185374674935302E-4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2.4573704564816856E-4</v>
      </c>
      <c r="D72" s="104">
        <v>7.6078641821990191E-4</v>
      </c>
      <c r="E72" s="104">
        <v>6.5139548419196824E-4</v>
      </c>
      <c r="F72" s="104">
        <v>8.5506736916190476E-4</v>
      </c>
      <c r="G72" s="104">
        <v>1.6516092504409671E-4</v>
      </c>
      <c r="H72" s="104">
        <v>4.4298211969025241E-4</v>
      </c>
      <c r="I72" s="104">
        <v>0</v>
      </c>
      <c r="J72" s="104">
        <v>1.0574847710849598E-3</v>
      </c>
      <c r="K72" s="104">
        <v>3.2174328370995799E-3</v>
      </c>
      <c r="L72" s="104">
        <v>2.0787476863491079E-3</v>
      </c>
      <c r="M72" s="104">
        <v>1.3566857992596785E-3</v>
      </c>
      <c r="N72" s="104">
        <v>2.5900239134366938E-3</v>
      </c>
      <c r="O72" s="104">
        <v>5.8221690345132459E-4</v>
      </c>
      <c r="P72" s="104">
        <v>0</v>
      </c>
      <c r="Q72" s="104">
        <v>1.7467326158509766E-4</v>
      </c>
      <c r="R72" s="104">
        <v>1.9782899371054295E-3</v>
      </c>
      <c r="S72" s="104">
        <v>1.4599125202078332E-3</v>
      </c>
      <c r="T72" s="104">
        <v>9.6064259348663749E-4</v>
      </c>
      <c r="U72" s="104">
        <v>6.9156362793624312E-4</v>
      </c>
      <c r="V72" s="104">
        <v>0</v>
      </c>
      <c r="W72" s="104">
        <v>2.0470535451070805E-4</v>
      </c>
      <c r="X72" s="104">
        <v>1.2096643592137762E-4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1.20730882406036E-2</v>
      </c>
      <c r="D73" s="101">
        <v>2.0106704610678174E-2</v>
      </c>
      <c r="E73" s="101">
        <v>2.1999575222793201E-2</v>
      </c>
      <c r="F73" s="101">
        <v>2.4612782938805637E-2</v>
      </c>
      <c r="G73" s="101">
        <v>1.6790476809973774E-2</v>
      </c>
      <c r="H73" s="101">
        <v>2.772824218229529E-2</v>
      </c>
      <c r="I73" s="101">
        <v>1.5212382534926804E-2</v>
      </c>
      <c r="J73" s="101">
        <v>2.4713733335018875E-2</v>
      </c>
      <c r="K73" s="101">
        <v>2.7993407987918023E-2</v>
      </c>
      <c r="L73" s="101">
        <v>3.770864587982313E-2</v>
      </c>
      <c r="M73" s="101">
        <v>2.2828778761153537E-2</v>
      </c>
      <c r="N73" s="101">
        <v>2.1523558060537625E-2</v>
      </c>
      <c r="O73" s="101">
        <v>1.925361481393472E-2</v>
      </c>
      <c r="P73" s="101">
        <v>3.4144651858805282E-2</v>
      </c>
      <c r="Q73" s="101">
        <v>5.862316999373763E-2</v>
      </c>
      <c r="R73" s="101">
        <v>6.1959276575193185E-2</v>
      </c>
      <c r="S73" s="101">
        <v>3.4985566451434968E-2</v>
      </c>
      <c r="T73" s="101">
        <v>1.2710707331933864E-2</v>
      </c>
      <c r="U73" s="101">
        <v>0</v>
      </c>
      <c r="V73" s="101">
        <v>0</v>
      </c>
      <c r="W73" s="101">
        <v>4.8311348881084175E-3</v>
      </c>
      <c r="X73" s="101">
        <v>2.7576692418590183E-2</v>
      </c>
      <c r="Y73" s="101">
        <v>1.4910529765363395E-2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3.2097189337304188E-3</v>
      </c>
      <c r="D74" s="104">
        <v>5.2001555832868647E-3</v>
      </c>
      <c r="E74" s="104">
        <v>6.1972619882299526E-3</v>
      </c>
      <c r="F74" s="104">
        <v>5.9109966430767671E-3</v>
      </c>
      <c r="G74" s="104">
        <v>4.1207463394976772E-3</v>
      </c>
      <c r="H74" s="104">
        <v>5.6991198017814345E-3</v>
      </c>
      <c r="I74" s="104">
        <v>4.1633411617187331E-3</v>
      </c>
      <c r="J74" s="104">
        <v>5.8919648239359381E-3</v>
      </c>
      <c r="K74" s="104">
        <v>1.7985175490375052E-2</v>
      </c>
      <c r="L74" s="104">
        <v>1.2431751251635995E-2</v>
      </c>
      <c r="M74" s="104">
        <v>1.0802179893020215E-2</v>
      </c>
      <c r="N74" s="104">
        <v>1.0961432266569269E-2</v>
      </c>
      <c r="O74" s="104">
        <v>6.6120724367532691E-3</v>
      </c>
      <c r="P74" s="104">
        <v>1.3228827622571521E-2</v>
      </c>
      <c r="Q74" s="104">
        <v>1.8189339578853693E-2</v>
      </c>
      <c r="R74" s="104">
        <v>2.5138675105984193E-2</v>
      </c>
      <c r="S74" s="104">
        <v>1.6859814152025712E-2</v>
      </c>
      <c r="T74" s="104">
        <v>5.5685936049180828E-3</v>
      </c>
      <c r="U74" s="104">
        <v>0</v>
      </c>
      <c r="V74" s="104">
        <v>0</v>
      </c>
      <c r="W74" s="104">
        <v>2.2146479641453236E-3</v>
      </c>
      <c r="X74" s="104">
        <v>6.5780428222290393E-3</v>
      </c>
      <c r="Y74" s="104">
        <v>4.0174811903248555E-3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1.3435555231694465E-3</v>
      </c>
      <c r="D75" s="98">
        <v>2.4075920716478644E-3</v>
      </c>
      <c r="E75" s="98">
        <v>3.4373374799094524E-3</v>
      </c>
      <c r="F75" s="98">
        <v>3.4151117493888537E-3</v>
      </c>
      <c r="G75" s="98">
        <v>2.1267799050552942E-3</v>
      </c>
      <c r="H75" s="98">
        <v>3.0013731974812391E-3</v>
      </c>
      <c r="I75" s="98">
        <v>1.8575393695683857E-3</v>
      </c>
      <c r="J75" s="98">
        <v>2.6595114226098185E-3</v>
      </c>
      <c r="K75" s="98">
        <v>7.8668346230424489E-3</v>
      </c>
      <c r="L75" s="98">
        <v>5.2550904150209451E-3</v>
      </c>
      <c r="M75" s="98">
        <v>4.6817831375015849E-3</v>
      </c>
      <c r="N75" s="98">
        <v>4.6219419719051892E-3</v>
      </c>
      <c r="O75" s="98">
        <v>2.7652265212410685E-3</v>
      </c>
      <c r="P75" s="98">
        <v>5.7608525363913952E-3</v>
      </c>
      <c r="Q75" s="98">
        <v>7.7531144642774387E-3</v>
      </c>
      <c r="R75" s="98">
        <v>1.0565564523582247E-2</v>
      </c>
      <c r="S75" s="98">
        <v>7.0840672535524268E-3</v>
      </c>
      <c r="T75" s="98">
        <v>2.3579110069084537E-3</v>
      </c>
      <c r="U75" s="98">
        <v>0</v>
      </c>
      <c r="V75" s="98">
        <v>0</v>
      </c>
      <c r="W75" s="98">
        <v>1.1391334282028066E-3</v>
      </c>
      <c r="X75" s="98">
        <v>3.7436641543059299E-3</v>
      </c>
      <c r="Y75" s="98">
        <v>2.5749637613286759E-3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1.866163410560972E-3</v>
      </c>
      <c r="D76" s="98">
        <v>2.7925635116390008E-3</v>
      </c>
      <c r="E76" s="98">
        <v>2.7599245083205002E-3</v>
      </c>
      <c r="F76" s="98">
        <v>2.4958848936879135E-3</v>
      </c>
      <c r="G76" s="98">
        <v>1.9939664344423829E-3</v>
      </c>
      <c r="H76" s="98">
        <v>2.6977466043001954E-3</v>
      </c>
      <c r="I76" s="98">
        <v>2.3058017921503472E-3</v>
      </c>
      <c r="J76" s="98">
        <v>3.2324534013261192E-3</v>
      </c>
      <c r="K76" s="98">
        <v>1.0118340867332603E-2</v>
      </c>
      <c r="L76" s="98">
        <v>7.1766608366150494E-3</v>
      </c>
      <c r="M76" s="98">
        <v>6.1203967555186313E-3</v>
      </c>
      <c r="N76" s="98">
        <v>6.3394902946640793E-3</v>
      </c>
      <c r="O76" s="98">
        <v>3.8468459155122006E-3</v>
      </c>
      <c r="P76" s="98">
        <v>7.4679750861801264E-3</v>
      </c>
      <c r="Q76" s="98">
        <v>1.0436225114576255E-2</v>
      </c>
      <c r="R76" s="98">
        <v>1.4573110582401945E-2</v>
      </c>
      <c r="S76" s="98">
        <v>9.7757468984732872E-3</v>
      </c>
      <c r="T76" s="98">
        <v>3.2106825980096295E-3</v>
      </c>
      <c r="U76" s="98">
        <v>0</v>
      </c>
      <c r="V76" s="98">
        <v>0</v>
      </c>
      <c r="W76" s="98">
        <v>1.075514535942517E-3</v>
      </c>
      <c r="X76" s="98">
        <v>2.834378667923109E-3</v>
      </c>
      <c r="Y76" s="98">
        <v>1.4425174289961797E-3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0.12128988636300833</v>
      </c>
      <c r="D77" s="122">
        <v>0.2465861224464625</v>
      </c>
      <c r="E77" s="122">
        <v>0.28493811250861961</v>
      </c>
      <c r="F77" s="122">
        <v>0.26882345729324336</v>
      </c>
      <c r="G77" s="122">
        <v>0.13654107331516863</v>
      </c>
      <c r="H77" s="122">
        <v>0.17812498816965192</v>
      </c>
      <c r="I77" s="122">
        <v>0.12605760996993357</v>
      </c>
      <c r="J77" s="122">
        <v>0.27146999639566849</v>
      </c>
      <c r="K77" s="122">
        <v>0.27464475287635792</v>
      </c>
      <c r="L77" s="122">
        <v>0.26882219098793519</v>
      </c>
      <c r="M77" s="122">
        <v>0.17275953290455998</v>
      </c>
      <c r="N77" s="122">
        <v>0.18004920754877696</v>
      </c>
      <c r="O77" s="122">
        <v>0.10238752030228176</v>
      </c>
      <c r="P77" s="122">
        <v>8.401936530345365E-2</v>
      </c>
      <c r="Q77" s="122">
        <v>0.21156078592516847</v>
      </c>
      <c r="R77" s="122">
        <v>0.27757851279178969</v>
      </c>
      <c r="S77" s="122">
        <v>0.2052622136701811</v>
      </c>
      <c r="T77" s="122">
        <v>0.16726220853046561</v>
      </c>
      <c r="U77" s="122">
        <v>0.14969069236264904</v>
      </c>
      <c r="V77" s="122">
        <v>0.13455251398215223</v>
      </c>
      <c r="W77" s="122">
        <v>8.99799770816129E-2</v>
      </c>
      <c r="X77" s="122">
        <v>0.1078587242840004</v>
      </c>
      <c r="Y77" s="122">
        <v>2.2575191177317284E-2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0.11483800001654654</v>
      </c>
      <c r="D78" s="98">
        <v>0.23847215373205771</v>
      </c>
      <c r="E78" s="98">
        <v>0.2720790988495031</v>
      </c>
      <c r="F78" s="98">
        <v>0.25705162327782699</v>
      </c>
      <c r="G78" s="98">
        <v>0.12877760772181343</v>
      </c>
      <c r="H78" s="98">
        <v>0.1679323547786207</v>
      </c>
      <c r="I78" s="98">
        <v>0.1194763957505641</v>
      </c>
      <c r="J78" s="98">
        <v>0.26041952486024367</v>
      </c>
      <c r="K78" s="98">
        <v>0.2632149428731223</v>
      </c>
      <c r="L78" s="98">
        <v>0.25830010294711098</v>
      </c>
      <c r="M78" s="98">
        <v>0.16569147081358032</v>
      </c>
      <c r="N78" s="98">
        <v>0.1759395447882805</v>
      </c>
      <c r="O78" s="98">
        <v>0.10141633336415753</v>
      </c>
      <c r="P78" s="98">
        <v>7.7904626600886137E-2</v>
      </c>
      <c r="Q78" s="98">
        <v>0.16888910573145766</v>
      </c>
      <c r="R78" s="98">
        <v>0.18756425752572933</v>
      </c>
      <c r="S78" s="98">
        <v>0.12717079396239317</v>
      </c>
      <c r="T78" s="98">
        <v>0.11542782240449012</v>
      </c>
      <c r="U78" s="98">
        <v>0.11148424561941958</v>
      </c>
      <c r="V78" s="98">
        <v>0.10321349074187061</v>
      </c>
      <c r="W78" s="98">
        <v>4.8896013518424992E-2</v>
      </c>
      <c r="X78" s="98">
        <v>6.6491620760265546E-2</v>
      </c>
      <c r="Y78" s="98">
        <v>1.8423696080313339E-2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6.4518863464618006E-3</v>
      </c>
      <c r="D79" s="33">
        <v>8.1139687144047828E-3</v>
      </c>
      <c r="E79" s="33">
        <v>1.2859013659116533E-2</v>
      </c>
      <c r="F79" s="33">
        <v>1.1771834015416373E-2</v>
      </c>
      <c r="G79" s="33">
        <v>7.7634655933551825E-3</v>
      </c>
      <c r="H79" s="33">
        <v>1.019263339103121E-2</v>
      </c>
      <c r="I79" s="33">
        <v>6.581214219369462E-3</v>
      </c>
      <c r="J79" s="33">
        <v>1.1050471535424834E-2</v>
      </c>
      <c r="K79" s="33">
        <v>1.142981000323564E-2</v>
      </c>
      <c r="L79" s="33">
        <v>1.052208804082422E-2</v>
      </c>
      <c r="M79" s="33">
        <v>7.0680620909796448E-3</v>
      </c>
      <c r="N79" s="33">
        <v>4.1096627604964584E-3</v>
      </c>
      <c r="O79" s="33">
        <v>9.7118693812422985E-4</v>
      </c>
      <c r="P79" s="33">
        <v>6.1147387025675091E-3</v>
      </c>
      <c r="Q79" s="33">
        <v>4.2671680193710808E-2</v>
      </c>
      <c r="R79" s="33">
        <v>9.0014255266060328E-2</v>
      </c>
      <c r="S79" s="33">
        <v>7.8091419707787935E-2</v>
      </c>
      <c r="T79" s="33">
        <v>5.1834386125975497E-2</v>
      </c>
      <c r="U79" s="33">
        <v>3.8206446743229441E-2</v>
      </c>
      <c r="V79" s="33">
        <v>3.1339023240281629E-2</v>
      </c>
      <c r="W79" s="33">
        <v>4.1083963563187914E-2</v>
      </c>
      <c r="X79" s="33">
        <v>4.1367103523734843E-2</v>
      </c>
      <c r="Y79" s="33">
        <v>4.1514950970039455E-3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17.00296670213454</v>
      </c>
      <c r="D81" s="117">
        <f t="shared" si="28"/>
        <v>13.367423297817304</v>
      </c>
      <c r="E81" s="117">
        <f t="shared" si="28"/>
        <v>11.14560707674689</v>
      </c>
      <c r="F81" s="117">
        <f t="shared" si="28"/>
        <v>13.559845917293694</v>
      </c>
      <c r="G81" s="117">
        <f t="shared" si="28"/>
        <v>28.134682394883285</v>
      </c>
      <c r="H81" s="117">
        <f t="shared" si="28"/>
        <v>33.777065839517874</v>
      </c>
      <c r="I81" s="117">
        <f t="shared" si="28"/>
        <v>29.802904459642104</v>
      </c>
      <c r="J81" s="117">
        <f t="shared" si="28"/>
        <v>17.273401129757357</v>
      </c>
      <c r="K81" s="117">
        <f t="shared" si="28"/>
        <v>26.164167814368035</v>
      </c>
      <c r="L81" s="117">
        <f t="shared" si="28"/>
        <v>27.78841845338664</v>
      </c>
      <c r="M81" s="117">
        <f t="shared" si="28"/>
        <v>18.090811386115156</v>
      </c>
      <c r="N81" s="117">
        <f t="shared" si="28"/>
        <v>21.844239804406214</v>
      </c>
      <c r="O81" s="117">
        <f t="shared" si="28"/>
        <v>15.431390008781763</v>
      </c>
      <c r="P81" s="117">
        <f t="shared" si="28"/>
        <v>7.978968497374173</v>
      </c>
      <c r="Q81" s="117">
        <f t="shared" si="28"/>
        <v>12.14317812477101</v>
      </c>
      <c r="R81" s="117">
        <f t="shared" ref="R81:V81" si="29">R82+R85+R87+R100</f>
        <v>9.8839738910841959</v>
      </c>
      <c r="S81" s="117">
        <f t="shared" si="29"/>
        <v>5.5960071598269767</v>
      </c>
      <c r="T81" s="117">
        <f t="shared" si="29"/>
        <v>6.1438443071878615</v>
      </c>
      <c r="U81" s="117">
        <f t="shared" si="29"/>
        <v>10.018503023358793</v>
      </c>
      <c r="V81" s="117">
        <f t="shared" si="29"/>
        <v>7.5659802799612912</v>
      </c>
      <c r="W81" s="117">
        <f t="shared" ref="W81:Y81" si="30">W82+W85+W87+W100</f>
        <v>6.9378527166198509</v>
      </c>
      <c r="X81" s="117">
        <f t="shared" si="30"/>
        <v>8.2501916517590743</v>
      </c>
      <c r="Y81" s="117">
        <f t="shared" si="30"/>
        <v>3.5938064126340388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14.597410891546463</v>
      </c>
      <c r="D82" s="122">
        <f t="shared" si="31"/>
        <v>10.898102905129068</v>
      </c>
      <c r="E82" s="122">
        <f t="shared" si="31"/>
        <v>9.0333917821554941</v>
      </c>
      <c r="F82" s="122">
        <f t="shared" si="31"/>
        <v>10.910063428088646</v>
      </c>
      <c r="G82" s="122">
        <f t="shared" si="31"/>
        <v>23.262306237112821</v>
      </c>
      <c r="H82" s="122">
        <f t="shared" si="31"/>
        <v>26.488940536719824</v>
      </c>
      <c r="I82" s="122">
        <f t="shared" si="31"/>
        <v>23.875934903894638</v>
      </c>
      <c r="J82" s="122">
        <f t="shared" si="31"/>
        <v>13.633600806785534</v>
      </c>
      <c r="K82" s="122">
        <f t="shared" si="31"/>
        <v>20.480513983399188</v>
      </c>
      <c r="L82" s="122">
        <f t="shared" si="31"/>
        <v>21.79752777641966</v>
      </c>
      <c r="M82" s="122">
        <f t="shared" si="31"/>
        <v>14.107417555623162</v>
      </c>
      <c r="N82" s="122">
        <f t="shared" si="31"/>
        <v>16.735772427232288</v>
      </c>
      <c r="O82" s="122">
        <f t="shared" si="31"/>
        <v>11.685325696332828</v>
      </c>
      <c r="P82" s="122">
        <f t="shared" si="31"/>
        <v>5.6885162632961261</v>
      </c>
      <c r="Q82" s="122">
        <f t="shared" si="31"/>
        <v>8.9456627559962154</v>
      </c>
      <c r="R82" s="122">
        <f t="shared" ref="R82:V82" si="32">SUM(R83:R84)</f>
        <v>7.4053989410132877</v>
      </c>
      <c r="S82" s="122">
        <f t="shared" si="32"/>
        <v>4.1508816895271634</v>
      </c>
      <c r="T82" s="122">
        <f t="shared" si="32"/>
        <v>4.4480111304342689</v>
      </c>
      <c r="U82" s="122">
        <f t="shared" si="32"/>
        <v>7.1079500655970822</v>
      </c>
      <c r="V82" s="122">
        <f t="shared" si="32"/>
        <v>5.2914382811665899</v>
      </c>
      <c r="W82" s="122">
        <f t="shared" ref="W82:Y82" si="33">SUM(W83:W84)</f>
        <v>4.9314133019784538</v>
      </c>
      <c r="X82" s="122">
        <f t="shared" si="33"/>
        <v>5.3635164218409139</v>
      </c>
      <c r="Y82" s="122">
        <f t="shared" si="33"/>
        <v>2.2191285208185478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14.516292371329287</v>
      </c>
      <c r="D83" s="98">
        <v>10.837110001400569</v>
      </c>
      <c r="E83" s="98">
        <v>8.982208826902772</v>
      </c>
      <c r="F83" s="98">
        <v>10.847643945944641</v>
      </c>
      <c r="G83" s="98">
        <v>23.131697239724861</v>
      </c>
      <c r="H83" s="98">
        <v>26.338536268724418</v>
      </c>
      <c r="I83" s="98">
        <v>23.742341575708227</v>
      </c>
      <c r="J83" s="98">
        <v>13.555814756805955</v>
      </c>
      <c r="K83" s="98">
        <v>20.362625455430379</v>
      </c>
      <c r="L83" s="98">
        <v>21.671319554203514</v>
      </c>
      <c r="M83" s="98">
        <v>14.025512831098849</v>
      </c>
      <c r="N83" s="98">
        <v>16.638746203531745</v>
      </c>
      <c r="O83" s="98">
        <v>11.617505856688323</v>
      </c>
      <c r="P83" s="98">
        <v>5.6556383587950538</v>
      </c>
      <c r="Q83" s="98">
        <v>8.8934639927287655</v>
      </c>
      <c r="R83" s="98">
        <v>7.3617073883461828</v>
      </c>
      <c r="S83" s="98">
        <v>4.1260995300492667</v>
      </c>
      <c r="T83" s="98">
        <v>4.4211887083996739</v>
      </c>
      <c r="U83" s="98">
        <v>7.0646865999810124</v>
      </c>
      <c r="V83" s="98">
        <v>5.259025167885321</v>
      </c>
      <c r="W83" s="98">
        <v>4.9008333983222832</v>
      </c>
      <c r="X83" s="98">
        <v>5.3301671467324061</v>
      </c>
      <c r="Y83" s="98">
        <v>2.2052795180161389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8.1118520217175388E-2</v>
      </c>
      <c r="D84" s="98">
        <v>6.0992903728498915E-2</v>
      </c>
      <c r="E84" s="98">
        <v>5.1182955252721846E-2</v>
      </c>
      <c r="F84" s="98">
        <v>6.2419482144004834E-2</v>
      </c>
      <c r="G84" s="98">
        <v>0.13060899738795814</v>
      </c>
      <c r="H84" s="98">
        <v>0.15040426799540516</v>
      </c>
      <c r="I84" s="98">
        <v>0.13359332818641101</v>
      </c>
      <c r="J84" s="98">
        <v>7.7786049979579802E-2</v>
      </c>
      <c r="K84" s="98">
        <v>0.11788852796880785</v>
      </c>
      <c r="L84" s="98">
        <v>0.12620822221614764</v>
      </c>
      <c r="M84" s="98">
        <v>8.1904724524311939E-2</v>
      </c>
      <c r="N84" s="98">
        <v>9.7026223700540606E-2</v>
      </c>
      <c r="O84" s="98">
        <v>6.7819839644504804E-2</v>
      </c>
      <c r="P84" s="98">
        <v>3.2877904501072502E-2</v>
      </c>
      <c r="Q84" s="98">
        <v>5.2198763267449114E-2</v>
      </c>
      <c r="R84" s="98">
        <v>4.369155266710531E-2</v>
      </c>
      <c r="S84" s="98">
        <v>2.4782159477896887E-2</v>
      </c>
      <c r="T84" s="98">
        <v>2.6822422034594791E-2</v>
      </c>
      <c r="U84" s="98">
        <v>4.3263465616069641E-2</v>
      </c>
      <c r="V84" s="98">
        <v>3.2413113281269154E-2</v>
      </c>
      <c r="W84" s="98">
        <v>3.0579903656170655E-2</v>
      </c>
      <c r="X84" s="98">
        <v>3.334927510850802E-2</v>
      </c>
      <c r="Y84" s="98">
        <v>1.3849002802408932E-2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3.2376794749465004E-2</v>
      </c>
      <c r="D85" s="122">
        <f t="shared" si="34"/>
        <v>3.6562849747389707E-2</v>
      </c>
      <c r="E85" s="122">
        <f t="shared" si="34"/>
        <v>5.0529104141301975E-2</v>
      </c>
      <c r="F85" s="122">
        <f t="shared" si="34"/>
        <v>3.5695787185261778E-2</v>
      </c>
      <c r="G85" s="122">
        <f t="shared" si="34"/>
        <v>9.7788024679276567E-2</v>
      </c>
      <c r="H85" s="122">
        <f t="shared" si="34"/>
        <v>0.11707759563461466</v>
      </c>
      <c r="I85" s="122">
        <f t="shared" si="34"/>
        <v>0.19541206342330306</v>
      </c>
      <c r="J85" s="122">
        <f t="shared" si="34"/>
        <v>0.11060326507951701</v>
      </c>
      <c r="K85" s="122">
        <f t="shared" si="34"/>
        <v>0.10206228044554663</v>
      </c>
      <c r="L85" s="122">
        <f t="shared" si="34"/>
        <v>0.15959273115485459</v>
      </c>
      <c r="M85" s="122">
        <f t="shared" si="34"/>
        <v>0.1486133883259417</v>
      </c>
      <c r="N85" s="122">
        <f t="shared" si="34"/>
        <v>0.16520126429430723</v>
      </c>
      <c r="O85" s="122">
        <f t="shared" si="34"/>
        <v>0.17114074720923611</v>
      </c>
      <c r="P85" s="122">
        <f t="shared" si="34"/>
        <v>1.2302089345497452E-2</v>
      </c>
      <c r="Q85" s="122">
        <f t="shared" si="34"/>
        <v>5.8703605347984689E-2</v>
      </c>
      <c r="R85" s="122">
        <f t="shared" si="34"/>
        <v>3.7411390925429021E-2</v>
      </c>
      <c r="S85" s="122">
        <f t="shared" si="34"/>
        <v>4.6261106386125531E-2</v>
      </c>
      <c r="T85" s="122">
        <f t="shared" si="34"/>
        <v>5.5157231144357922E-2</v>
      </c>
      <c r="U85" s="122">
        <f t="shared" si="34"/>
        <v>0.12545275559533087</v>
      </c>
      <c r="V85" s="122">
        <f t="shared" si="34"/>
        <v>5.7607516846171249E-2</v>
      </c>
      <c r="W85" s="122">
        <f t="shared" si="34"/>
        <v>7.9195441644013445E-2</v>
      </c>
      <c r="X85" s="122">
        <f t="shared" si="34"/>
        <v>9.4761409908368982E-2</v>
      </c>
      <c r="Y85" s="122">
        <f t="shared" si="34"/>
        <v>2.8402581438709273E-2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3.2376794749465004E-2</v>
      </c>
      <c r="D86" s="98">
        <v>3.6562849747389707E-2</v>
      </c>
      <c r="E86" s="98">
        <v>5.0529104141301975E-2</v>
      </c>
      <c r="F86" s="98">
        <v>3.5695787185261778E-2</v>
      </c>
      <c r="G86" s="98">
        <v>9.7788024679276567E-2</v>
      </c>
      <c r="H86" s="98">
        <v>0.11707759563461466</v>
      </c>
      <c r="I86" s="98">
        <v>0.19541206342330306</v>
      </c>
      <c r="J86" s="98">
        <v>0.11060326507951701</v>
      </c>
      <c r="K86" s="98">
        <v>0.10206228044554663</v>
      </c>
      <c r="L86" s="98">
        <v>0.15959273115485459</v>
      </c>
      <c r="M86" s="98">
        <v>0.1486133883259417</v>
      </c>
      <c r="N86" s="98">
        <v>0.16520126429430723</v>
      </c>
      <c r="O86" s="98">
        <v>0.17114074720923611</v>
      </c>
      <c r="P86" s="98">
        <v>1.2302089345497452E-2</v>
      </c>
      <c r="Q86" s="98">
        <v>5.8703605347984689E-2</v>
      </c>
      <c r="R86" s="98">
        <v>3.7411390925429021E-2</v>
      </c>
      <c r="S86" s="98">
        <v>4.6261106386125531E-2</v>
      </c>
      <c r="T86" s="98">
        <v>5.5157231144357922E-2</v>
      </c>
      <c r="U86" s="98">
        <v>0.12545275559533087</v>
      </c>
      <c r="V86" s="98">
        <v>5.7607516846171249E-2</v>
      </c>
      <c r="W86" s="98">
        <v>7.9195441644013445E-2</v>
      </c>
      <c r="X86" s="98">
        <v>9.4761409908368982E-2</v>
      </c>
      <c r="Y86" s="98">
        <v>2.8402581438709273E-2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1.7071741349609377</v>
      </c>
      <c r="D87" s="122">
        <v>1.7836815774066577</v>
      </c>
      <c r="E87" s="122">
        <v>1.4745004184565487</v>
      </c>
      <c r="F87" s="122">
        <v>1.9289656335205632</v>
      </c>
      <c r="G87" s="122">
        <v>3.4380693007527672</v>
      </c>
      <c r="H87" s="122">
        <v>5.3427536701579257</v>
      </c>
      <c r="I87" s="122">
        <v>4.2389814811204127</v>
      </c>
      <c r="J87" s="122">
        <v>2.6037907464907293</v>
      </c>
      <c r="K87" s="122">
        <v>4.2782627308868504</v>
      </c>
      <c r="L87" s="122">
        <v>4.5793994891063274</v>
      </c>
      <c r="M87" s="122">
        <v>3.0175748196858359</v>
      </c>
      <c r="N87" s="122">
        <v>3.8875805443531211</v>
      </c>
      <c r="O87" s="122">
        <v>2.8046293710546353</v>
      </c>
      <c r="P87" s="122">
        <v>1.7653473208826347</v>
      </c>
      <c r="Q87" s="122">
        <v>2.4419816732353747</v>
      </c>
      <c r="R87" s="122">
        <v>1.8862594759947375</v>
      </c>
      <c r="S87" s="122">
        <v>1.0788911252996045</v>
      </c>
      <c r="T87" s="122">
        <v>1.2723313003075933</v>
      </c>
      <c r="U87" s="122">
        <v>2.165903565347064</v>
      </c>
      <c r="V87" s="122">
        <v>1.5922551436935857</v>
      </c>
      <c r="W87" s="122">
        <v>1.3712241636660185</v>
      </c>
      <c r="X87" s="122">
        <v>2.114365891255328</v>
      </c>
      <c r="Y87" s="122">
        <v>1.022561633337407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0.37393526379599656</v>
      </c>
      <c r="D88" s="98">
        <v>0.52433814122053068</v>
      </c>
      <c r="E88" s="98">
        <v>0.50042927837138818</v>
      </c>
      <c r="F88" s="98">
        <v>0.41630853018044267</v>
      </c>
      <c r="G88" s="98">
        <v>1.3725275873895735</v>
      </c>
      <c r="H88" s="98">
        <v>1.4171316795712294</v>
      </c>
      <c r="I88" s="98">
        <v>2.2943645050850314</v>
      </c>
      <c r="J88" s="98">
        <v>1.6113828818308487</v>
      </c>
      <c r="K88" s="98">
        <v>1.8247341629753733</v>
      </c>
      <c r="L88" s="98">
        <v>1.7932707612927679</v>
      </c>
      <c r="M88" s="98">
        <v>1.555562881474329</v>
      </c>
      <c r="N88" s="98">
        <v>1.5835264746491582</v>
      </c>
      <c r="O88" s="98">
        <v>1.0599788988730539</v>
      </c>
      <c r="P88" s="98">
        <v>0.31867937318767309</v>
      </c>
      <c r="Q88" s="98">
        <v>0.56501836266182504</v>
      </c>
      <c r="R88" s="98">
        <v>0.50671147069420586</v>
      </c>
      <c r="S88" s="98">
        <v>0.30937986179688576</v>
      </c>
      <c r="T88" s="98">
        <v>0.30444839212889979</v>
      </c>
      <c r="U88" s="98">
        <v>0.49160677694125621</v>
      </c>
      <c r="V88" s="98">
        <v>0.38458308198079383</v>
      </c>
      <c r="W88" s="98">
        <v>0.62816932300196948</v>
      </c>
      <c r="X88" s="98">
        <v>0.65847320862467196</v>
      </c>
      <c r="Y88" s="98">
        <v>0.4100065296853187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2.0510931873434102E-3</v>
      </c>
      <c r="D89" s="98">
        <v>0</v>
      </c>
      <c r="E89" s="98">
        <v>0</v>
      </c>
      <c r="F89" s="98">
        <v>3.6895036958456981E-4</v>
      </c>
      <c r="G89" s="98">
        <v>5.1767635924202474E-3</v>
      </c>
      <c r="H89" s="98">
        <v>1.2516384219449564E-3</v>
      </c>
      <c r="I89" s="98">
        <v>9.3481874122891516E-3</v>
      </c>
      <c r="J89" s="98">
        <v>8.5547808140650221E-4</v>
      </c>
      <c r="K89" s="98">
        <v>1.096217319302965E-2</v>
      </c>
      <c r="L89" s="98">
        <v>6.2120802984566553E-3</v>
      </c>
      <c r="M89" s="98">
        <v>6.3319576080555027E-3</v>
      </c>
      <c r="N89" s="98">
        <v>8.3967828814353086E-3</v>
      </c>
      <c r="O89" s="98">
        <v>4.3885900975326256E-3</v>
      </c>
      <c r="P89" s="98">
        <v>0</v>
      </c>
      <c r="Q89" s="98">
        <v>1.3876142513604122E-3</v>
      </c>
      <c r="R89" s="98">
        <v>1.8223419691340364E-3</v>
      </c>
      <c r="S89" s="98">
        <v>8.9466420828245409E-4</v>
      </c>
      <c r="T89" s="98">
        <v>8.6616914147989612E-4</v>
      </c>
      <c r="U89" s="98">
        <v>1.3816655825643583E-3</v>
      </c>
      <c r="V89" s="98">
        <v>0</v>
      </c>
      <c r="W89" s="98">
        <v>2.9171791904263329E-3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9.2062241175771978E-4</v>
      </c>
      <c r="D90" s="101">
        <v>0</v>
      </c>
      <c r="E90" s="101">
        <v>0</v>
      </c>
      <c r="F90" s="101">
        <v>2.1778113242714256E-4</v>
      </c>
      <c r="G90" s="101">
        <v>2.7147380453903902E-3</v>
      </c>
      <c r="H90" s="101">
        <v>6.630565912863546E-4</v>
      </c>
      <c r="I90" s="101">
        <v>4.1624871795207805E-3</v>
      </c>
      <c r="J90" s="101">
        <v>3.8045019794893747E-4</v>
      </c>
      <c r="K90" s="101">
        <v>4.6788908214816707E-3</v>
      </c>
      <c r="L90" s="101">
        <v>2.539021586095183E-3</v>
      </c>
      <c r="M90" s="101">
        <v>2.6347634994712678E-3</v>
      </c>
      <c r="N90" s="101">
        <v>3.3895840322585467E-3</v>
      </c>
      <c r="O90" s="101">
        <v>1.7608074514406241E-3</v>
      </c>
      <c r="P90" s="101">
        <v>0</v>
      </c>
      <c r="Q90" s="101">
        <v>5.717866493021251E-4</v>
      </c>
      <c r="R90" s="101">
        <v>7.378401901206765E-4</v>
      </c>
      <c r="S90" s="101">
        <v>3.599896854296132E-4</v>
      </c>
      <c r="T90" s="101">
        <v>3.4938647066806152E-4</v>
      </c>
      <c r="U90" s="101">
        <v>5.1948289716821985E-4</v>
      </c>
      <c r="V90" s="101">
        <v>0</v>
      </c>
      <c r="W90" s="101">
        <v>1.4328951572114711E-3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1.1304707755856905E-3</v>
      </c>
      <c r="D91" s="104">
        <v>0</v>
      </c>
      <c r="E91" s="104">
        <v>0</v>
      </c>
      <c r="F91" s="104">
        <v>1.5116923715742723E-4</v>
      </c>
      <c r="G91" s="104">
        <v>2.4620255470298568E-3</v>
      </c>
      <c r="H91" s="104">
        <v>5.8858183065860182E-4</v>
      </c>
      <c r="I91" s="104">
        <v>5.1857002327683711E-3</v>
      </c>
      <c r="J91" s="104">
        <v>4.7502788345756469E-4</v>
      </c>
      <c r="K91" s="104">
        <v>6.2832823715479802E-3</v>
      </c>
      <c r="L91" s="104">
        <v>3.6730587123614722E-3</v>
      </c>
      <c r="M91" s="104">
        <v>3.6971941085842354E-3</v>
      </c>
      <c r="N91" s="104">
        <v>5.0071988491767619E-3</v>
      </c>
      <c r="O91" s="104">
        <v>2.6277826460920015E-3</v>
      </c>
      <c r="P91" s="104">
        <v>0</v>
      </c>
      <c r="Q91" s="104">
        <v>8.1582760205828721E-4</v>
      </c>
      <c r="R91" s="104">
        <v>1.08450177901336E-3</v>
      </c>
      <c r="S91" s="104">
        <v>5.3467452285284084E-4</v>
      </c>
      <c r="T91" s="104">
        <v>5.167826708118346E-4</v>
      </c>
      <c r="U91" s="104">
        <v>8.6218268539613846E-4</v>
      </c>
      <c r="V91" s="104">
        <v>0</v>
      </c>
      <c r="W91" s="104">
        <v>1.4842840332148618E-3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0.2040009916697412</v>
      </c>
      <c r="D92" s="101">
        <v>0.19746467676210275</v>
      </c>
      <c r="E92" s="101">
        <v>9.2558433356683206E-2</v>
      </c>
      <c r="F92" s="101">
        <v>0.1043526935049312</v>
      </c>
      <c r="G92" s="101">
        <v>0.19148907699687184</v>
      </c>
      <c r="H92" s="101">
        <v>0.22485052760931068</v>
      </c>
      <c r="I92" s="101">
        <v>0.15952060607123097</v>
      </c>
      <c r="J92" s="101">
        <v>9.3145476759235013E-2</v>
      </c>
      <c r="K92" s="101">
        <v>0.19380744586937504</v>
      </c>
      <c r="L92" s="101">
        <v>0.17814016685385925</v>
      </c>
      <c r="M92" s="101">
        <v>0.10281602291035924</v>
      </c>
      <c r="N92" s="101">
        <v>9.3270839017224619E-2</v>
      </c>
      <c r="O92" s="101">
        <v>6.1287333268105045E-2</v>
      </c>
      <c r="P92" s="101">
        <v>5.4466909043566672E-2</v>
      </c>
      <c r="Q92" s="101">
        <v>0.15037658238074758</v>
      </c>
      <c r="R92" s="101">
        <v>0.11033903098609127</v>
      </c>
      <c r="S92" s="101">
        <v>5.3849289420620082E-2</v>
      </c>
      <c r="T92" s="101">
        <v>5.2242260822599591E-2</v>
      </c>
      <c r="U92" s="101">
        <v>6.2985097554658101E-2</v>
      </c>
      <c r="V92" s="101">
        <v>3.7510246229967847E-2</v>
      </c>
      <c r="W92" s="101">
        <v>4.9612066796772547E-2</v>
      </c>
      <c r="X92" s="101">
        <v>0.12990383972082525</v>
      </c>
      <c r="Y92" s="101">
        <v>4.826850977873684E-2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2.9318941777081947E-4</v>
      </c>
      <c r="D93" s="104">
        <v>9.6247268648173953E-4</v>
      </c>
      <c r="E93" s="104">
        <v>0</v>
      </c>
      <c r="F93" s="104">
        <v>0</v>
      </c>
      <c r="G93" s="104">
        <v>7.9480555269564814E-4</v>
      </c>
      <c r="H93" s="104">
        <v>0</v>
      </c>
      <c r="I93" s="104">
        <v>5.2061358073972124E-4</v>
      </c>
      <c r="J93" s="104">
        <v>1.9233437273377202E-4</v>
      </c>
      <c r="K93" s="104">
        <v>8.7786305001411329E-4</v>
      </c>
      <c r="L93" s="104">
        <v>8.410489092045201E-4</v>
      </c>
      <c r="M93" s="104">
        <v>8.245888071229335E-4</v>
      </c>
      <c r="N93" s="104">
        <v>3.6315669290195652E-4</v>
      </c>
      <c r="O93" s="104">
        <v>0</v>
      </c>
      <c r="P93" s="104">
        <v>0</v>
      </c>
      <c r="Q93" s="104">
        <v>1.0761051110352905E-3</v>
      </c>
      <c r="R93" s="104">
        <v>4.6595935511820692E-4</v>
      </c>
      <c r="S93" s="104">
        <v>5.024664108674525E-4</v>
      </c>
      <c r="T93" s="104">
        <v>3.1476500459133821E-4</v>
      </c>
      <c r="U93" s="104">
        <v>6.5275953538866498E-4</v>
      </c>
      <c r="V93" s="104">
        <v>0</v>
      </c>
      <c r="W93" s="104">
        <v>0</v>
      </c>
      <c r="X93" s="104">
        <v>4.2381034606809182E-4</v>
      </c>
      <c r="Y93" s="104">
        <v>2.7516656164498494E-4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1.3088153945242905E-4</v>
      </c>
      <c r="D94" s="98">
        <v>4.7382757646957115E-4</v>
      </c>
      <c r="E94" s="98">
        <v>0</v>
      </c>
      <c r="F94" s="98">
        <v>0</v>
      </c>
      <c r="G94" s="98">
        <v>4.3159091712404753E-4</v>
      </c>
      <c r="H94" s="98">
        <v>0</v>
      </c>
      <c r="I94" s="98">
        <v>2.4546514609239051E-4</v>
      </c>
      <c r="J94" s="98">
        <v>9.1473489930204733E-5</v>
      </c>
      <c r="K94" s="98">
        <v>4.035254798503049E-4</v>
      </c>
      <c r="L94" s="98">
        <v>3.7407163582046802E-4</v>
      </c>
      <c r="M94" s="98">
        <v>3.7501741270949451E-4</v>
      </c>
      <c r="N94" s="98">
        <v>1.5965547265952854E-4</v>
      </c>
      <c r="O94" s="98">
        <v>0</v>
      </c>
      <c r="P94" s="98">
        <v>0</v>
      </c>
      <c r="Q94" s="98">
        <v>4.6260299297763425E-4</v>
      </c>
      <c r="R94" s="98">
        <v>1.9582874385799026E-4</v>
      </c>
      <c r="S94" s="98">
        <v>2.1014629074115723E-4</v>
      </c>
      <c r="T94" s="98">
        <v>1.3213116437119668E-4</v>
      </c>
      <c r="U94" s="98">
        <v>2.5770628279461429E-4</v>
      </c>
      <c r="V94" s="98">
        <v>0</v>
      </c>
      <c r="W94" s="98">
        <v>0</v>
      </c>
      <c r="X94" s="98">
        <v>2.4126691502176749E-4</v>
      </c>
      <c r="Y94" s="98">
        <v>1.7705414452176294E-4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1.6230787831839045E-4</v>
      </c>
      <c r="D95" s="98">
        <v>4.8864511001216844E-4</v>
      </c>
      <c r="E95" s="98">
        <v>0</v>
      </c>
      <c r="F95" s="98">
        <v>0</v>
      </c>
      <c r="G95" s="98">
        <v>3.6321463557160066E-4</v>
      </c>
      <c r="H95" s="98">
        <v>0</v>
      </c>
      <c r="I95" s="98">
        <v>2.7514843464733073E-4</v>
      </c>
      <c r="J95" s="98">
        <v>1.008608828035673E-4</v>
      </c>
      <c r="K95" s="98">
        <v>4.7433757016380844E-4</v>
      </c>
      <c r="L95" s="98">
        <v>4.6697727338405214E-4</v>
      </c>
      <c r="M95" s="98">
        <v>4.4957139441343898E-4</v>
      </c>
      <c r="N95" s="98">
        <v>2.0350122024242798E-4</v>
      </c>
      <c r="O95" s="98">
        <v>0</v>
      </c>
      <c r="P95" s="98">
        <v>0</v>
      </c>
      <c r="Q95" s="98">
        <v>6.1350211805765624E-4</v>
      </c>
      <c r="R95" s="98">
        <v>2.7013061126021664E-4</v>
      </c>
      <c r="S95" s="98">
        <v>2.9232012012629524E-4</v>
      </c>
      <c r="T95" s="98">
        <v>1.8263384022014156E-4</v>
      </c>
      <c r="U95" s="98">
        <v>3.9505325259405063E-4</v>
      </c>
      <c r="V95" s="98">
        <v>0</v>
      </c>
      <c r="W95" s="98">
        <v>0</v>
      </c>
      <c r="X95" s="98">
        <v>1.8254343104632433E-4</v>
      </c>
      <c r="Y95" s="98">
        <v>9.8112417123221988E-5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0.88616467686030409</v>
      </c>
      <c r="D96" s="101">
        <v>0.84172184987839027</v>
      </c>
      <c r="E96" s="101">
        <v>0.69012667473902267</v>
      </c>
      <c r="F96" s="101">
        <v>1.1346948727066044</v>
      </c>
      <c r="G96" s="101">
        <v>1.4930931503269178</v>
      </c>
      <c r="H96" s="101">
        <v>3.0671013691319531</v>
      </c>
      <c r="I96" s="101">
        <v>1.3887029755171538</v>
      </c>
      <c r="J96" s="101">
        <v>0.72449088533469741</v>
      </c>
      <c r="K96" s="101">
        <v>1.3692523655192657</v>
      </c>
      <c r="L96" s="101">
        <v>1.9534763868357539</v>
      </c>
      <c r="M96" s="101">
        <v>0.91635144653415357</v>
      </c>
      <c r="N96" s="101">
        <v>1.4640080529856256</v>
      </c>
      <c r="O96" s="101">
        <v>1.2461257092977542</v>
      </c>
      <c r="P96" s="101">
        <v>1.0040478769452112</v>
      </c>
      <c r="Q96" s="101">
        <v>1.3158909614128291</v>
      </c>
      <c r="R96" s="101">
        <v>0.90217854645244211</v>
      </c>
      <c r="S96" s="101">
        <v>0.48236576335372244</v>
      </c>
      <c r="T96" s="101">
        <v>0.63888958103150906</v>
      </c>
      <c r="U96" s="101">
        <v>1.1981254506473753</v>
      </c>
      <c r="V96" s="101">
        <v>0.93181040748493749</v>
      </c>
      <c r="W96" s="101">
        <v>0.47874988310545352</v>
      </c>
      <c r="X96" s="101">
        <v>1.0723775067938859</v>
      </c>
      <c r="Y96" s="101">
        <v>0.44268349536389578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0.24072892002978141</v>
      </c>
      <c r="D97" s="104">
        <v>0.21919443685915238</v>
      </c>
      <c r="E97" s="104">
        <v>0.19138603198945442</v>
      </c>
      <c r="F97" s="104">
        <v>0.2732405867590002</v>
      </c>
      <c r="G97" s="104">
        <v>0.37498791689428856</v>
      </c>
      <c r="H97" s="104">
        <v>0.63241845542348818</v>
      </c>
      <c r="I97" s="104">
        <v>0.38652459345396717</v>
      </c>
      <c r="J97" s="104">
        <v>0.1737236901118081</v>
      </c>
      <c r="K97" s="104">
        <v>0.87862872027979289</v>
      </c>
      <c r="L97" s="104">
        <v>0.64745904491628536</v>
      </c>
      <c r="M97" s="104">
        <v>0.43568792235181547</v>
      </c>
      <c r="N97" s="104">
        <v>0.73801523812677561</v>
      </c>
      <c r="O97" s="104">
        <v>0.43284883951818959</v>
      </c>
      <c r="P97" s="104">
        <v>0.3881531617061838</v>
      </c>
      <c r="Q97" s="104">
        <v>0.40823204741757724</v>
      </c>
      <c r="R97" s="104">
        <v>0.36474212653774618</v>
      </c>
      <c r="S97" s="104">
        <v>0.23189908010922641</v>
      </c>
      <c r="T97" s="104">
        <v>0.27557013217851378</v>
      </c>
      <c r="U97" s="104">
        <v>0.41115181508582138</v>
      </c>
      <c r="V97" s="104">
        <v>0.23835140799788646</v>
      </c>
      <c r="W97" s="104">
        <v>0.21177571157139657</v>
      </c>
      <c r="X97" s="104">
        <v>0.25318752576987691</v>
      </c>
      <c r="Y97" s="104">
        <v>0.12132793194781065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0.1007666642377085</v>
      </c>
      <c r="D98" s="98">
        <v>0.10148365368673268</v>
      </c>
      <c r="E98" s="98">
        <v>0.1061530692324978</v>
      </c>
      <c r="F98" s="98">
        <v>0.1578662947378783</v>
      </c>
      <c r="G98" s="98">
        <v>0.19353697136003178</v>
      </c>
      <c r="H98" s="98">
        <v>0.33305560643017618</v>
      </c>
      <c r="I98" s="98">
        <v>0.17245395507072891</v>
      </c>
      <c r="J98" s="98">
        <v>7.8415291339374346E-2</v>
      </c>
      <c r="K98" s="98">
        <v>0.38431800908451491</v>
      </c>
      <c r="L98" s="98">
        <v>0.27369078999311791</v>
      </c>
      <c r="M98" s="98">
        <v>0.18883191987923062</v>
      </c>
      <c r="N98" s="98">
        <v>0.31118776470543741</v>
      </c>
      <c r="O98" s="98">
        <v>0.18102117031734211</v>
      </c>
      <c r="P98" s="98">
        <v>0.16903184393363044</v>
      </c>
      <c r="Q98" s="98">
        <v>0.17400685593304407</v>
      </c>
      <c r="R98" s="98">
        <v>0.15329791471332527</v>
      </c>
      <c r="S98" s="98">
        <v>9.7438125042043827E-2</v>
      </c>
      <c r="T98" s="98">
        <v>0.11668473117971295</v>
      </c>
      <c r="U98" s="98">
        <v>0.1631238985535032</v>
      </c>
      <c r="V98" s="98">
        <v>0.1070725792335592</v>
      </c>
      <c r="W98" s="98">
        <v>0.10892963407189338</v>
      </c>
      <c r="X98" s="98">
        <v>0.14409286928614251</v>
      </c>
      <c r="Y98" s="98">
        <v>7.7763905592126023E-2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0.13996225579207291</v>
      </c>
      <c r="D99" s="98">
        <v>0.1177107831724197</v>
      </c>
      <c r="E99" s="98">
        <v>8.5232962756956632E-2</v>
      </c>
      <c r="F99" s="98">
        <v>0.11537429202112193</v>
      </c>
      <c r="G99" s="98">
        <v>0.18145094553425681</v>
      </c>
      <c r="H99" s="98">
        <v>0.29936284899331195</v>
      </c>
      <c r="I99" s="98">
        <v>0.21407063838323825</v>
      </c>
      <c r="J99" s="98">
        <v>9.5308398772433772E-2</v>
      </c>
      <c r="K99" s="98">
        <v>0.49431071119527803</v>
      </c>
      <c r="L99" s="98">
        <v>0.37376825492316751</v>
      </c>
      <c r="M99" s="98">
        <v>0.24685600247258485</v>
      </c>
      <c r="N99" s="98">
        <v>0.4268274734213382</v>
      </c>
      <c r="O99" s="98">
        <v>0.25182766920084748</v>
      </c>
      <c r="P99" s="98">
        <v>0.21912131777255336</v>
      </c>
      <c r="Q99" s="98">
        <v>0.23422519148453319</v>
      </c>
      <c r="R99" s="98">
        <v>0.21144421182442089</v>
      </c>
      <c r="S99" s="98">
        <v>0.13446095506718259</v>
      </c>
      <c r="T99" s="98">
        <v>0.15888540099880086</v>
      </c>
      <c r="U99" s="98">
        <v>0.24802791653231818</v>
      </c>
      <c r="V99" s="98">
        <v>0.13127882876432725</v>
      </c>
      <c r="W99" s="98">
        <v>0.1028460774995032</v>
      </c>
      <c r="X99" s="98">
        <v>0.10909465648373437</v>
      </c>
      <c r="Y99" s="98">
        <v>4.3564026355684626E-2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0.66600488087767085</v>
      </c>
      <c r="D100" s="122">
        <v>0.64907596553418978</v>
      </c>
      <c r="E100" s="122">
        <v>0.58718577199354449</v>
      </c>
      <c r="F100" s="122">
        <v>0.68512106849922283</v>
      </c>
      <c r="G100" s="122">
        <v>1.3365188323384194</v>
      </c>
      <c r="H100" s="122">
        <v>1.8282940370055116</v>
      </c>
      <c r="I100" s="122">
        <v>1.4925760112037516</v>
      </c>
      <c r="J100" s="122">
        <v>0.92540631140157725</v>
      </c>
      <c r="K100" s="122">
        <v>1.3033288196364463</v>
      </c>
      <c r="L100" s="122">
        <v>1.2518984567057956</v>
      </c>
      <c r="M100" s="122">
        <v>0.81720562248021666</v>
      </c>
      <c r="N100" s="122">
        <v>1.0556855685265005</v>
      </c>
      <c r="O100" s="122">
        <v>0.77029419418506373</v>
      </c>
      <c r="P100" s="122">
        <v>0.51280282384991505</v>
      </c>
      <c r="Q100" s="122">
        <v>0.6968300901914346</v>
      </c>
      <c r="R100" s="122">
        <v>0.55490408315074158</v>
      </c>
      <c r="S100" s="122">
        <v>0.31997323861408383</v>
      </c>
      <c r="T100" s="122">
        <v>0.36834464530164124</v>
      </c>
      <c r="U100" s="122">
        <v>0.61919663681931603</v>
      </c>
      <c r="V100" s="122">
        <v>0.62467933825494448</v>
      </c>
      <c r="W100" s="122">
        <v>0.5560198093313653</v>
      </c>
      <c r="X100" s="122">
        <v>0.67754792875446401</v>
      </c>
      <c r="Y100" s="122">
        <v>0.32371367703937437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3.5135503460906742E-2</v>
      </c>
      <c r="D101" s="98">
        <v>5.3609807257990222E-2</v>
      </c>
      <c r="E101" s="98">
        <v>6.5635726604353975E-2</v>
      </c>
      <c r="F101" s="98">
        <v>6.3375735642438202E-2</v>
      </c>
      <c r="G101" s="98">
        <v>0.16626465239752281</v>
      </c>
      <c r="H101" s="98">
        <v>0.22517850751895985</v>
      </c>
      <c r="I101" s="98">
        <v>0.23313843847425197</v>
      </c>
      <c r="J101" s="98">
        <v>0.22187712600114665</v>
      </c>
      <c r="K101" s="98">
        <v>0.18559502582538617</v>
      </c>
      <c r="L101" s="98">
        <v>0.16061354403543185</v>
      </c>
      <c r="M101" s="98">
        <v>0.10024526784911951</v>
      </c>
      <c r="N101" s="98">
        <v>0.11898046622948745</v>
      </c>
      <c r="O101" s="98">
        <v>8.7158320443132847E-2</v>
      </c>
      <c r="P101" s="98">
        <v>4.4068464416349852E-2</v>
      </c>
      <c r="Q101" s="98">
        <v>6.1071777417117515E-2</v>
      </c>
      <c r="R101" s="98">
        <v>6.2828141071941429E-2</v>
      </c>
      <c r="S101" s="98">
        <v>3.808330249232874E-2</v>
      </c>
      <c r="T101" s="98">
        <v>4.1776534664725043E-2</v>
      </c>
      <c r="U101" s="98">
        <v>6.8709490639065229E-2</v>
      </c>
      <c r="V101" s="98">
        <v>7.845477500945143E-2</v>
      </c>
      <c r="W101" s="98">
        <v>8.4488032263051988E-2</v>
      </c>
      <c r="X101" s="98">
        <v>7.0670073018036753E-2</v>
      </c>
      <c r="Y101" s="98">
        <v>4.1286596560129285E-2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0.27950491383445153</v>
      </c>
      <c r="D102" s="98">
        <v>0.30752703166107198</v>
      </c>
      <c r="E102" s="98">
        <v>0.16260473033504355</v>
      </c>
      <c r="F102" s="98">
        <v>0.20339246246275655</v>
      </c>
      <c r="G102" s="98">
        <v>0.5731543616059418</v>
      </c>
      <c r="H102" s="98">
        <v>0.65107027594912015</v>
      </c>
      <c r="I102" s="98">
        <v>0.57499129391507553</v>
      </c>
      <c r="J102" s="98">
        <v>0.29408768812033897</v>
      </c>
      <c r="K102" s="98">
        <v>0.71150548157484972</v>
      </c>
      <c r="L102" s="98">
        <v>0.54031012071447737</v>
      </c>
      <c r="M102" s="98">
        <v>0.31662916436241345</v>
      </c>
      <c r="N102" s="98">
        <v>0.3393263704706907</v>
      </c>
      <c r="O102" s="98">
        <v>0.25757100685530399</v>
      </c>
      <c r="P102" s="98">
        <v>0.17913092718965631</v>
      </c>
      <c r="Q102" s="98">
        <v>0.2329189974592635</v>
      </c>
      <c r="R102" s="98">
        <v>0.19691396777200409</v>
      </c>
      <c r="S102" s="98">
        <v>0.12372508097755516</v>
      </c>
      <c r="T102" s="98">
        <v>0.12063494605268353</v>
      </c>
      <c r="U102" s="98">
        <v>0.1828802545071869</v>
      </c>
      <c r="V102" s="98">
        <v>0.18985361406039999</v>
      </c>
      <c r="W102" s="98">
        <v>0.14359652885715662</v>
      </c>
      <c r="X102" s="98">
        <v>0.14984464997469141</v>
      </c>
      <c r="Y102" s="98">
        <v>7.4192742295878952E-2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0.35136446358231255</v>
      </c>
      <c r="D103" s="33">
        <v>0.28793912661512761</v>
      </c>
      <c r="E103" s="33">
        <v>0.35894531505414701</v>
      </c>
      <c r="F103" s="33">
        <v>0.41835287039402802</v>
      </c>
      <c r="G103" s="33">
        <v>0.59709981833495485</v>
      </c>
      <c r="H103" s="33">
        <v>0.95204525353743163</v>
      </c>
      <c r="I103" s="33">
        <v>0.6844462788144241</v>
      </c>
      <c r="J103" s="33">
        <v>0.4094414972800916</v>
      </c>
      <c r="K103" s="33">
        <v>0.40622831223621042</v>
      </c>
      <c r="L103" s="33">
        <v>0.55097479195588639</v>
      </c>
      <c r="M103" s="33">
        <v>0.40033119026868375</v>
      </c>
      <c r="N103" s="33">
        <v>0.5973787318263224</v>
      </c>
      <c r="O103" s="33">
        <v>0.42556486688662687</v>
      </c>
      <c r="P103" s="33">
        <v>0.28960343224390889</v>
      </c>
      <c r="Q103" s="33">
        <v>0.40283931531505357</v>
      </c>
      <c r="R103" s="33">
        <v>0.29516197430679603</v>
      </c>
      <c r="S103" s="33">
        <v>0.15816485514419992</v>
      </c>
      <c r="T103" s="33">
        <v>0.20593316458423269</v>
      </c>
      <c r="U103" s="33">
        <v>0.36760689167306393</v>
      </c>
      <c r="V103" s="33">
        <v>0.35637094918509304</v>
      </c>
      <c r="W103" s="33">
        <v>0.32793524821115672</v>
      </c>
      <c r="X103" s="33">
        <v>0.45703320576173584</v>
      </c>
      <c r="Y103" s="33">
        <v>0.20823433818336612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3.5670076195808087</v>
      </c>
      <c r="D124" s="117">
        <f t="shared" si="42"/>
        <v>2.5179544893816455</v>
      </c>
      <c r="E124" s="117">
        <f t="shared" si="42"/>
        <v>2.7243966344133561</v>
      </c>
      <c r="F124" s="117">
        <f t="shared" si="42"/>
        <v>4.091565936446746</v>
      </c>
      <c r="G124" s="117">
        <f t="shared" si="42"/>
        <v>3.2418459633841143</v>
      </c>
      <c r="H124" s="117">
        <f t="shared" si="42"/>
        <v>4.3558982656538108</v>
      </c>
      <c r="I124" s="117">
        <f t="shared" si="42"/>
        <v>2.728348381565171</v>
      </c>
      <c r="J124" s="117">
        <f t="shared" si="42"/>
        <v>4.1371367180794989</v>
      </c>
      <c r="K124" s="117">
        <f t="shared" si="42"/>
        <v>4.3572419372778715</v>
      </c>
      <c r="L124" s="117">
        <f t="shared" si="42"/>
        <v>4.5630713947447221</v>
      </c>
      <c r="M124" s="117">
        <f t="shared" si="42"/>
        <v>2.0286824951054609</v>
      </c>
      <c r="N124" s="117">
        <f t="shared" si="42"/>
        <v>2.1260958072121072</v>
      </c>
      <c r="O124" s="117">
        <f t="shared" si="42"/>
        <v>1.8282648342526715</v>
      </c>
      <c r="P124" s="117">
        <f t="shared" si="42"/>
        <v>0.89848620844167093</v>
      </c>
      <c r="Q124" s="117">
        <f t="shared" si="42"/>
        <v>2.3408567028779625</v>
      </c>
      <c r="R124" s="117">
        <f t="shared" ref="R124:V124" si="43">R125+R128+R130+R139</f>
        <v>2.9120810566046438</v>
      </c>
      <c r="S124" s="117">
        <f t="shared" si="43"/>
        <v>1.9737749289211588</v>
      </c>
      <c r="T124" s="117">
        <f t="shared" si="43"/>
        <v>1.7313639421323925</v>
      </c>
      <c r="U124" s="117">
        <f t="shared" si="43"/>
        <v>1.9260044692229819</v>
      </c>
      <c r="V124" s="117">
        <f t="shared" si="43"/>
        <v>1.5346022361620804</v>
      </c>
      <c r="W124" s="117">
        <f t="shared" ref="W124:Y124" si="44">W125+W128+W130+W139</f>
        <v>1.2705979408046368</v>
      </c>
      <c r="X124" s="117">
        <f t="shared" si="44"/>
        <v>1.1449751715512635</v>
      </c>
      <c r="Y124" s="117">
        <f t="shared" si="44"/>
        <v>0.73363800060694706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2.8877383912988108</v>
      </c>
      <c r="D125" s="122">
        <f t="shared" si="45"/>
        <v>1.9849689916193141</v>
      </c>
      <c r="E125" s="122">
        <f t="shared" si="45"/>
        <v>2.1154657971314581</v>
      </c>
      <c r="F125" s="122">
        <f t="shared" si="45"/>
        <v>3.2031736586287947</v>
      </c>
      <c r="G125" s="122">
        <f t="shared" si="45"/>
        <v>2.5776758438427567</v>
      </c>
      <c r="H125" s="122">
        <f t="shared" si="45"/>
        <v>3.3174941854045406</v>
      </c>
      <c r="I125" s="122">
        <f t="shared" si="45"/>
        <v>2.099105653123043</v>
      </c>
      <c r="J125" s="122">
        <f t="shared" si="45"/>
        <v>3.1871996037282853</v>
      </c>
      <c r="K125" s="122">
        <f t="shared" si="45"/>
        <v>3.3281668317048978</v>
      </c>
      <c r="L125" s="122">
        <f t="shared" si="45"/>
        <v>3.5446470027664345</v>
      </c>
      <c r="M125" s="122">
        <f t="shared" si="45"/>
        <v>1.5538677849859885</v>
      </c>
      <c r="N125" s="122">
        <f t="shared" si="45"/>
        <v>1.614770123602032</v>
      </c>
      <c r="O125" s="122">
        <f t="shared" si="45"/>
        <v>1.3589324160454372</v>
      </c>
      <c r="P125" s="122">
        <f t="shared" si="45"/>
        <v>0.61354590184852897</v>
      </c>
      <c r="Q125" s="122">
        <f t="shared" si="45"/>
        <v>1.6615262634631431</v>
      </c>
      <c r="R125" s="122">
        <f t="shared" ref="R125:V125" si="46">SUM(R126:R127)</f>
        <v>2.1389346077371565</v>
      </c>
      <c r="S125" s="122">
        <f t="shared" si="46"/>
        <v>1.4394796909210896</v>
      </c>
      <c r="T125" s="122">
        <f t="shared" si="46"/>
        <v>1.2508947523028082</v>
      </c>
      <c r="U125" s="122">
        <f t="shared" si="46"/>
        <v>1.3628383003900741</v>
      </c>
      <c r="V125" s="122">
        <f t="shared" si="46"/>
        <v>1.0738260998326659</v>
      </c>
      <c r="W125" s="122">
        <f t="shared" ref="W125:Y125" si="47">SUM(W126:W127)</f>
        <v>0.88696256291209941</v>
      </c>
      <c r="X125" s="122">
        <f t="shared" si="47"/>
        <v>0.74551265210811468</v>
      </c>
      <c r="Y125" s="122">
        <f t="shared" si="47"/>
        <v>0.45393033491200774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2.8765761600628186</v>
      </c>
      <c r="D126" s="98">
        <v>1.9773781368001146</v>
      </c>
      <c r="E126" s="98">
        <v>2.1074181534117002</v>
      </c>
      <c r="F126" s="98">
        <v>3.191080529853568</v>
      </c>
      <c r="G126" s="98">
        <v>2.5682874385573218</v>
      </c>
      <c r="H126" s="98">
        <v>3.3054775784440378</v>
      </c>
      <c r="I126" s="98">
        <v>2.0917353113830317</v>
      </c>
      <c r="J126" s="98">
        <v>3.1759690960614151</v>
      </c>
      <c r="K126" s="98">
        <v>3.3165168001965291</v>
      </c>
      <c r="L126" s="98">
        <v>3.5323501748050723</v>
      </c>
      <c r="M126" s="98">
        <v>1.5485273479697426</v>
      </c>
      <c r="N126" s="98">
        <v>1.6092744608375431</v>
      </c>
      <c r="O126" s="98">
        <v>1.3543214799692009</v>
      </c>
      <c r="P126" s="98">
        <v>0.61147574527596971</v>
      </c>
      <c r="Q126" s="98">
        <v>1.6558868426916067</v>
      </c>
      <c r="R126" s="98">
        <v>2.1316722884424388</v>
      </c>
      <c r="S126" s="98">
        <v>1.4345960277019059</v>
      </c>
      <c r="T126" s="98">
        <v>1.2466623744945386</v>
      </c>
      <c r="U126" s="98">
        <v>1.3582362395858021</v>
      </c>
      <c r="V126" s="98">
        <v>1.0702085272020065</v>
      </c>
      <c r="W126" s="98">
        <v>0.88395677636206094</v>
      </c>
      <c r="X126" s="98">
        <v>0.7429894675703933</v>
      </c>
      <c r="Y126" s="98">
        <v>0.45239388673015868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1.1162231235992073E-2</v>
      </c>
      <c r="D127" s="98">
        <v>7.5908548191994472E-3</v>
      </c>
      <c r="E127" s="98">
        <v>8.0476437197580537E-3</v>
      </c>
      <c r="F127" s="98">
        <v>1.2093128775226492E-2</v>
      </c>
      <c r="G127" s="98">
        <v>9.388405285434968E-3</v>
      </c>
      <c r="H127" s="98">
        <v>1.2016606960502914E-2</v>
      </c>
      <c r="I127" s="98">
        <v>7.3703417400112752E-3</v>
      </c>
      <c r="J127" s="98">
        <v>1.123050766687032E-2</v>
      </c>
      <c r="K127" s="98">
        <v>1.1650031508368835E-2</v>
      </c>
      <c r="L127" s="98">
        <v>1.2296827961362247E-2</v>
      </c>
      <c r="M127" s="98">
        <v>5.3404370162459542E-3</v>
      </c>
      <c r="N127" s="98">
        <v>5.4956627644887632E-3</v>
      </c>
      <c r="O127" s="98">
        <v>4.6109360762362911E-3</v>
      </c>
      <c r="P127" s="98">
        <v>2.0701565725592479E-3</v>
      </c>
      <c r="Q127" s="98">
        <v>5.6394207715363461E-3</v>
      </c>
      <c r="R127" s="98">
        <v>7.2623192947176675E-3</v>
      </c>
      <c r="S127" s="98">
        <v>4.883663219183685E-3</v>
      </c>
      <c r="T127" s="98">
        <v>4.2323778082695111E-3</v>
      </c>
      <c r="U127" s="98">
        <v>4.6020608042721331E-3</v>
      </c>
      <c r="V127" s="98">
        <v>3.617572630659407E-3</v>
      </c>
      <c r="W127" s="98">
        <v>3.0057865500384483E-3</v>
      </c>
      <c r="X127" s="98">
        <v>2.5231845377213539E-3</v>
      </c>
      <c r="Y127" s="98">
        <v>1.536448181849075E-3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1.0152723291807542E-2</v>
      </c>
      <c r="D128" s="122">
        <f t="shared" si="48"/>
        <v>8.6344869831871205E-3</v>
      </c>
      <c r="E128" s="122">
        <f t="shared" si="48"/>
        <v>1.5781083844717478E-2</v>
      </c>
      <c r="F128" s="122">
        <f t="shared" si="48"/>
        <v>1.2691835443648629E-2</v>
      </c>
      <c r="G128" s="122">
        <f t="shared" si="48"/>
        <v>1.4501996936000298E-2</v>
      </c>
      <c r="H128" s="122">
        <f t="shared" si="48"/>
        <v>1.7436183875841633E-2</v>
      </c>
      <c r="I128" s="122">
        <f t="shared" si="48"/>
        <v>2.3520424171699732E-2</v>
      </c>
      <c r="J128" s="122">
        <f t="shared" si="48"/>
        <v>3.1835158447841211E-2</v>
      </c>
      <c r="K128" s="122">
        <f t="shared" si="48"/>
        <v>1.9903734442028718E-2</v>
      </c>
      <c r="L128" s="122">
        <f t="shared" si="48"/>
        <v>2.880534100310414E-2</v>
      </c>
      <c r="M128" s="122">
        <f t="shared" si="48"/>
        <v>1.960180769934557E-2</v>
      </c>
      <c r="N128" s="122">
        <f t="shared" si="48"/>
        <v>1.8866867314624114E-2</v>
      </c>
      <c r="O128" s="122">
        <f t="shared" si="48"/>
        <v>2.3738148556102762E-2</v>
      </c>
      <c r="P128" s="122">
        <f t="shared" si="48"/>
        <v>1.6226682265533447E-3</v>
      </c>
      <c r="Q128" s="122">
        <f t="shared" si="48"/>
        <v>1.2958111358620033E-2</v>
      </c>
      <c r="R128" s="122">
        <f t="shared" si="48"/>
        <v>1.2156938471682468E-2</v>
      </c>
      <c r="S128" s="122">
        <f t="shared" si="48"/>
        <v>1.8401552155302283E-2</v>
      </c>
      <c r="T128" s="122">
        <f t="shared" si="48"/>
        <v>1.7337602467447238E-2</v>
      </c>
      <c r="U128" s="122">
        <f t="shared" si="48"/>
        <v>2.6096779222225499E-2</v>
      </c>
      <c r="V128" s="122">
        <f t="shared" si="48"/>
        <v>1.2348253381010031E-2</v>
      </c>
      <c r="W128" s="122">
        <f t="shared" si="48"/>
        <v>1.5949814312459433E-2</v>
      </c>
      <c r="X128" s="122">
        <f t="shared" si="48"/>
        <v>1.413496215797991E-2</v>
      </c>
      <c r="Y128" s="122">
        <f t="shared" si="48"/>
        <v>6.2067766522737973E-3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1.0152723291807542E-2</v>
      </c>
      <c r="D129" s="98">
        <v>8.6344869831871205E-3</v>
      </c>
      <c r="E129" s="98">
        <v>1.5781083844717478E-2</v>
      </c>
      <c r="F129" s="98">
        <v>1.2691835443648629E-2</v>
      </c>
      <c r="G129" s="98">
        <v>1.4501996936000298E-2</v>
      </c>
      <c r="H129" s="98">
        <v>1.7436183875841633E-2</v>
      </c>
      <c r="I129" s="98">
        <v>2.3520424171699732E-2</v>
      </c>
      <c r="J129" s="98">
        <v>3.1835158447841211E-2</v>
      </c>
      <c r="K129" s="98">
        <v>1.9903734442028718E-2</v>
      </c>
      <c r="L129" s="98">
        <v>2.880534100310414E-2</v>
      </c>
      <c r="M129" s="98">
        <v>1.960180769934557E-2</v>
      </c>
      <c r="N129" s="98">
        <v>1.8866867314624114E-2</v>
      </c>
      <c r="O129" s="98">
        <v>2.3738148556102762E-2</v>
      </c>
      <c r="P129" s="98">
        <v>1.6226682265533447E-3</v>
      </c>
      <c r="Q129" s="98">
        <v>1.2958111358620033E-2</v>
      </c>
      <c r="R129" s="98">
        <v>1.2156938471682468E-2</v>
      </c>
      <c r="S129" s="98">
        <v>1.8401552155302283E-2</v>
      </c>
      <c r="T129" s="98">
        <v>1.7337602467447238E-2</v>
      </c>
      <c r="U129" s="98">
        <v>2.6096779222225499E-2</v>
      </c>
      <c r="V129" s="98">
        <v>1.2348253381010031E-2</v>
      </c>
      <c r="W129" s="98">
        <v>1.5949814312459433E-2</v>
      </c>
      <c r="X129" s="98">
        <v>1.413496215797991E-2</v>
      </c>
      <c r="Y129" s="98">
        <v>6.2067766522737973E-3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0.46447961756400141</v>
      </c>
      <c r="D130" s="122">
        <v>0.37370990697809575</v>
      </c>
      <c r="E130" s="122">
        <v>0.41343361558836755</v>
      </c>
      <c r="F130" s="122">
        <v>0.63551253437594624</v>
      </c>
      <c r="G130" s="122">
        <v>0.45623976194128774</v>
      </c>
      <c r="H130" s="122">
        <v>0.75378487863920318</v>
      </c>
      <c r="I130" s="122">
        <v>0.43279961019596208</v>
      </c>
      <c r="J130" s="122">
        <v>0.66351903794423084</v>
      </c>
      <c r="K130" s="122">
        <v>0.76010047400605574</v>
      </c>
      <c r="L130" s="122">
        <v>0.76947451335501271</v>
      </c>
      <c r="M130" s="122">
        <v>0.34980630392574635</v>
      </c>
      <c r="N130" s="122">
        <v>0.37474288717189563</v>
      </c>
      <c r="O130" s="122">
        <v>0.34119402127484982</v>
      </c>
      <c r="P130" s="122">
        <v>0.21686715120885397</v>
      </c>
      <c r="Q130" s="122">
        <v>0.51548364728595697</v>
      </c>
      <c r="R130" s="122">
        <v>0.58506653824623278</v>
      </c>
      <c r="S130" s="122">
        <v>0.39181510184889901</v>
      </c>
      <c r="T130" s="122">
        <v>0.35043752902425829</v>
      </c>
      <c r="U130" s="122">
        <v>0.41186141526408648</v>
      </c>
      <c r="V130" s="122">
        <v>0.31882480309189637</v>
      </c>
      <c r="W130" s="122">
        <v>0.26068684725232405</v>
      </c>
      <c r="X130" s="122">
        <v>0.28725145024475701</v>
      </c>
      <c r="Y130" s="122">
        <v>0.20522176647396978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0.20192793328027037</v>
      </c>
      <c r="D131" s="98">
        <v>0.12851313587814067</v>
      </c>
      <c r="E131" s="98">
        <v>0.13867469137559138</v>
      </c>
      <c r="F131" s="98">
        <v>0.2781041462084729</v>
      </c>
      <c r="G131" s="98">
        <v>0.15924136323292096</v>
      </c>
      <c r="H131" s="98">
        <v>0.24287117488117968</v>
      </c>
      <c r="I131" s="98">
        <v>0.2290579766018945</v>
      </c>
      <c r="J131" s="98">
        <v>0.43134668601559867</v>
      </c>
      <c r="K131" s="98">
        <v>0.43762530250187714</v>
      </c>
      <c r="L131" s="98">
        <v>0.48987220978995483</v>
      </c>
      <c r="M131" s="98">
        <v>0.28122663052318742</v>
      </c>
      <c r="N131" s="98">
        <v>0.37313658444642139</v>
      </c>
      <c r="O131" s="98">
        <v>0.33952938483235989</v>
      </c>
      <c r="P131" s="98">
        <v>0.21577750604785062</v>
      </c>
      <c r="Q131" s="98">
        <v>0.12923912394155623</v>
      </c>
      <c r="R131" s="98">
        <v>0.17687166856566788</v>
      </c>
      <c r="S131" s="98">
        <v>0.23492788890241975</v>
      </c>
      <c r="T131" s="98">
        <v>0.34865636819569229</v>
      </c>
      <c r="U131" s="98">
        <v>0.40965230245156808</v>
      </c>
      <c r="V131" s="98">
        <v>0.31841772795365997</v>
      </c>
      <c r="W131" s="98">
        <v>0.25933867530178584</v>
      </c>
      <c r="X131" s="98">
        <v>0.28303595450793906</v>
      </c>
      <c r="Y131" s="98">
        <v>0.17719165610270352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6.8793620718176208E-4</v>
      </c>
      <c r="D132" s="98">
        <v>4.4575283552473045E-4</v>
      </c>
      <c r="E132" s="98">
        <v>0</v>
      </c>
      <c r="F132" s="98">
        <v>1.0433899640893071E-3</v>
      </c>
      <c r="G132" s="98">
        <v>4.6367056904135972E-4</v>
      </c>
      <c r="H132" s="98">
        <v>5.0917285247986535E-4</v>
      </c>
      <c r="I132" s="98">
        <v>4.4302782311789483E-4</v>
      </c>
      <c r="J132" s="98">
        <v>9.5870041052300474E-4</v>
      </c>
      <c r="K132" s="98">
        <v>3.2259824029264345E-3</v>
      </c>
      <c r="L132" s="98">
        <v>2.4208128963852885E-3</v>
      </c>
      <c r="M132" s="98">
        <v>9.3293984877219687E-4</v>
      </c>
      <c r="N132" s="98">
        <v>1.6063027254742241E-3</v>
      </c>
      <c r="O132" s="98">
        <v>1.6646364424899333E-3</v>
      </c>
      <c r="P132" s="98">
        <v>1.0896451610033482E-3</v>
      </c>
      <c r="Q132" s="98">
        <v>0</v>
      </c>
      <c r="R132" s="98">
        <v>0</v>
      </c>
      <c r="S132" s="98">
        <v>1.3816723543916113E-4</v>
      </c>
      <c r="T132" s="98">
        <v>1.7811608285659727E-3</v>
      </c>
      <c r="U132" s="98">
        <v>2.0427296087067921E-3</v>
      </c>
      <c r="V132" s="98">
        <v>4.0707513823640227E-4</v>
      </c>
      <c r="W132" s="98">
        <v>1.3481719505381924E-3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2.5563818853203523E-4</v>
      </c>
      <c r="D133" s="101">
        <v>1.8472490250061145E-4</v>
      </c>
      <c r="E133" s="101">
        <v>0</v>
      </c>
      <c r="F133" s="101">
        <v>5.5063221361932536E-4</v>
      </c>
      <c r="G133" s="101">
        <v>2.1577082265618913E-4</v>
      </c>
      <c r="H133" s="101">
        <v>2.4223718364898403E-4</v>
      </c>
      <c r="I133" s="101">
        <v>1.7552644680732035E-4</v>
      </c>
      <c r="J133" s="101">
        <v>3.8406418970808105E-4</v>
      </c>
      <c r="K133" s="101">
        <v>1.2494386026491605E-3</v>
      </c>
      <c r="L133" s="101">
        <v>9.0565279653074073E-4</v>
      </c>
      <c r="M133" s="101">
        <v>3.5798463093709255E-4</v>
      </c>
      <c r="N133" s="101">
        <v>5.9957164266348777E-4</v>
      </c>
      <c r="O133" s="101">
        <v>6.1976851173165047E-4</v>
      </c>
      <c r="P133" s="101">
        <v>4.2614328542930462E-4</v>
      </c>
      <c r="Q133" s="101">
        <v>0</v>
      </c>
      <c r="R133" s="101">
        <v>0</v>
      </c>
      <c r="S133" s="101">
        <v>5.2565109234885801E-5</v>
      </c>
      <c r="T133" s="101">
        <v>6.8521258726248803E-4</v>
      </c>
      <c r="U133" s="101">
        <v>7.3697500870601102E-4</v>
      </c>
      <c r="V133" s="101">
        <v>1.6817119610147157E-4</v>
      </c>
      <c r="W133" s="101">
        <v>6.455554111546673E-4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4.322980186497269E-4</v>
      </c>
      <c r="D134" s="104">
        <v>2.61027933024119E-4</v>
      </c>
      <c r="E134" s="104">
        <v>0</v>
      </c>
      <c r="F134" s="104">
        <v>4.9275775046998165E-4</v>
      </c>
      <c r="G134" s="104">
        <v>2.4789974638517062E-4</v>
      </c>
      <c r="H134" s="104">
        <v>2.6693566883088129E-4</v>
      </c>
      <c r="I134" s="104">
        <v>2.6750137631057446E-4</v>
      </c>
      <c r="J134" s="104">
        <v>5.7463622081492375E-4</v>
      </c>
      <c r="K134" s="104">
        <v>1.976543800277274E-3</v>
      </c>
      <c r="L134" s="104">
        <v>1.5151600998545478E-3</v>
      </c>
      <c r="M134" s="104">
        <v>5.7495521783510427E-4</v>
      </c>
      <c r="N134" s="104">
        <v>1.0067310828107364E-3</v>
      </c>
      <c r="O134" s="104">
        <v>1.0448679307582828E-3</v>
      </c>
      <c r="P134" s="104">
        <v>6.6350187557404365E-4</v>
      </c>
      <c r="Q134" s="104">
        <v>0</v>
      </c>
      <c r="R134" s="104">
        <v>0</v>
      </c>
      <c r="S134" s="104">
        <v>8.5602126204275327E-5</v>
      </c>
      <c r="T134" s="104">
        <v>1.0959482413034846E-3</v>
      </c>
      <c r="U134" s="104">
        <v>1.3057546000007809E-3</v>
      </c>
      <c r="V134" s="104">
        <v>2.3890394213493073E-4</v>
      </c>
      <c r="W134" s="104">
        <v>7.0261653938352513E-4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0.20598545936660603</v>
      </c>
      <c r="D135" s="101">
        <v>0.19416768668154905</v>
      </c>
      <c r="E135" s="101">
        <v>0.21515584567891752</v>
      </c>
      <c r="F135" s="101">
        <v>0.28714913428606575</v>
      </c>
      <c r="G135" s="101">
        <v>0.23695560398075483</v>
      </c>
      <c r="H135" s="101">
        <v>0.42307930813631206</v>
      </c>
      <c r="I135" s="101">
        <v>0.15900065581026235</v>
      </c>
      <c r="J135" s="101">
        <v>0.18657755436707946</v>
      </c>
      <c r="K135" s="101">
        <v>0.19441091216806061</v>
      </c>
      <c r="L135" s="101">
        <v>0.20813487223053212</v>
      </c>
      <c r="M135" s="101">
        <v>4.5870910594841219E-2</v>
      </c>
      <c r="N135" s="101">
        <v>0</v>
      </c>
      <c r="O135" s="101">
        <v>0</v>
      </c>
      <c r="P135" s="101">
        <v>0</v>
      </c>
      <c r="Q135" s="101">
        <v>0.29482332093937952</v>
      </c>
      <c r="R135" s="101">
        <v>0.29067541918510509</v>
      </c>
      <c r="S135" s="101">
        <v>0.10586306117947158</v>
      </c>
      <c r="T135" s="101">
        <v>0</v>
      </c>
      <c r="U135" s="101">
        <v>1.6638320381160603E-4</v>
      </c>
      <c r="V135" s="101">
        <v>0</v>
      </c>
      <c r="W135" s="101">
        <v>0</v>
      </c>
      <c r="X135" s="101">
        <v>3.4100211055245917E-3</v>
      </c>
      <c r="Y135" s="101">
        <v>2.2003888585778991E-2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5.58782887099432E-2</v>
      </c>
      <c r="D136" s="104">
        <v>5.0583331582881315E-2</v>
      </c>
      <c r="E136" s="104">
        <v>5.9603078533858669E-2</v>
      </c>
      <c r="F136" s="104">
        <v>6.9215863917318265E-2</v>
      </c>
      <c r="G136" s="104">
        <v>5.9579124158570577E-2</v>
      </c>
      <c r="H136" s="104">
        <v>8.7325222769231645E-2</v>
      </c>
      <c r="I136" s="104">
        <v>4.4297949960687311E-2</v>
      </c>
      <c r="J136" s="104">
        <v>4.4636097151029834E-2</v>
      </c>
      <c r="K136" s="104">
        <v>0.12483827693319152</v>
      </c>
      <c r="L136" s="104">
        <v>6.9046618438140472E-2</v>
      </c>
      <c r="M136" s="104">
        <v>2.177582295894552E-2</v>
      </c>
      <c r="N136" s="104">
        <v>0</v>
      </c>
      <c r="O136" s="104">
        <v>0</v>
      </c>
      <c r="P136" s="104">
        <v>0</v>
      </c>
      <c r="Q136" s="104">
        <v>9.1421202405021162E-2</v>
      </c>
      <c r="R136" s="104">
        <v>0.11751945049545984</v>
      </c>
      <c r="S136" s="104">
        <v>5.0885984531568521E-2</v>
      </c>
      <c r="T136" s="104">
        <v>0</v>
      </c>
      <c r="U136" s="104">
        <v>0</v>
      </c>
      <c r="V136" s="104">
        <v>0</v>
      </c>
      <c r="W136" s="104">
        <v>0</v>
      </c>
      <c r="X136" s="104">
        <v>8.0547463129335161E-4</v>
      </c>
      <c r="Y136" s="104">
        <v>6.0262217854872846E-3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2.3390080244268089E-2</v>
      </c>
      <c r="D137" s="98">
        <v>2.3419304696938311E-2</v>
      </c>
      <c r="E137" s="98">
        <v>3.3059098703835027E-2</v>
      </c>
      <c r="F137" s="98">
        <v>3.9989856936392065E-2</v>
      </c>
      <c r="G137" s="98">
        <v>3.0749692793924466E-2</v>
      </c>
      <c r="H137" s="98">
        <v>4.5988782864631879E-2</v>
      </c>
      <c r="I137" s="98">
        <v>1.976421889220762E-2</v>
      </c>
      <c r="J137" s="98">
        <v>2.0147813807650142E-2</v>
      </c>
      <c r="K137" s="98">
        <v>5.460508738347112E-2</v>
      </c>
      <c r="L137" s="98">
        <v>2.9187056223967691E-2</v>
      </c>
      <c r="M137" s="98">
        <v>9.4378802930587518E-3</v>
      </c>
      <c r="N137" s="98">
        <v>0</v>
      </c>
      <c r="O137" s="98">
        <v>0</v>
      </c>
      <c r="P137" s="98">
        <v>0</v>
      </c>
      <c r="Q137" s="98">
        <v>3.8967827481324858E-2</v>
      </c>
      <c r="R137" s="98">
        <v>4.9392393662390628E-2</v>
      </c>
      <c r="S137" s="98">
        <v>2.1381002983449145E-2</v>
      </c>
      <c r="T137" s="98">
        <v>0</v>
      </c>
      <c r="U137" s="98">
        <v>0</v>
      </c>
      <c r="V137" s="98">
        <v>0</v>
      </c>
      <c r="W137" s="98">
        <v>0</v>
      </c>
      <c r="X137" s="98">
        <v>4.5840785562929743E-4</v>
      </c>
      <c r="Y137" s="98">
        <v>3.8624456419930142E-3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3.2488208465675107E-2</v>
      </c>
      <c r="D138" s="98">
        <v>2.7164026885943004E-2</v>
      </c>
      <c r="E138" s="98">
        <v>2.6543979830023639E-2</v>
      </c>
      <c r="F138" s="98">
        <v>2.9226006980926204E-2</v>
      </c>
      <c r="G138" s="98">
        <v>2.8829431364646111E-2</v>
      </c>
      <c r="H138" s="98">
        <v>4.1336439904599766E-2</v>
      </c>
      <c r="I138" s="98">
        <v>2.4533731068479694E-2</v>
      </c>
      <c r="J138" s="98">
        <v>2.4488283343379692E-2</v>
      </c>
      <c r="K138" s="98">
        <v>7.023318954972041E-2</v>
      </c>
      <c r="L138" s="98">
        <v>3.9859562214172778E-2</v>
      </c>
      <c r="M138" s="98">
        <v>1.2337942665886769E-2</v>
      </c>
      <c r="N138" s="98">
        <v>0</v>
      </c>
      <c r="O138" s="98">
        <v>0</v>
      </c>
      <c r="P138" s="98">
        <v>0</v>
      </c>
      <c r="Q138" s="98">
        <v>5.2453374923696311E-2</v>
      </c>
      <c r="R138" s="98">
        <v>6.8127056833069216E-2</v>
      </c>
      <c r="S138" s="98">
        <v>2.9504981548119379E-2</v>
      </c>
      <c r="T138" s="98">
        <v>0</v>
      </c>
      <c r="U138" s="98">
        <v>0</v>
      </c>
      <c r="V138" s="98">
        <v>0</v>
      </c>
      <c r="W138" s="98">
        <v>0</v>
      </c>
      <c r="X138" s="98">
        <v>3.4706677566405419E-4</v>
      </c>
      <c r="Y138" s="98">
        <v>2.1637761434942699E-3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0.2046368874261888</v>
      </c>
      <c r="D139" s="122">
        <v>0.15064110380104845</v>
      </c>
      <c r="E139" s="122">
        <v>0.17971613784881338</v>
      </c>
      <c r="F139" s="122">
        <v>0.24018790799835599</v>
      </c>
      <c r="G139" s="122">
        <v>0.19342836066406899</v>
      </c>
      <c r="H139" s="122">
        <v>0.26718301773422515</v>
      </c>
      <c r="I139" s="122">
        <v>0.17292269407446648</v>
      </c>
      <c r="J139" s="122">
        <v>0.25458291795914145</v>
      </c>
      <c r="K139" s="122">
        <v>0.24907089712488972</v>
      </c>
      <c r="L139" s="122">
        <v>0.2201445376201713</v>
      </c>
      <c r="M139" s="122">
        <v>0.10540659849438057</v>
      </c>
      <c r="N139" s="122">
        <v>0.11771592912355566</v>
      </c>
      <c r="O139" s="122">
        <v>0.10440024837628162</v>
      </c>
      <c r="P139" s="122">
        <v>6.6450487157734758E-2</v>
      </c>
      <c r="Q139" s="122">
        <v>0.15088868077024209</v>
      </c>
      <c r="R139" s="122">
        <v>0.17592297214957195</v>
      </c>
      <c r="S139" s="122">
        <v>0.12407858399586805</v>
      </c>
      <c r="T139" s="122">
        <v>0.11269405833787884</v>
      </c>
      <c r="U139" s="122">
        <v>0.12520797434659567</v>
      </c>
      <c r="V139" s="122">
        <v>0.12960307985650821</v>
      </c>
      <c r="W139" s="122">
        <v>0.106998716327754</v>
      </c>
      <c r="X139" s="122">
        <v>9.807610704041185E-2</v>
      </c>
      <c r="Y139" s="122">
        <v>6.8279122568695685E-2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9.0675507163684943E-2</v>
      </c>
      <c r="D140" s="98">
        <v>7.7828910863889753E-2</v>
      </c>
      <c r="E140" s="98">
        <v>5.5980066016387393E-2</v>
      </c>
      <c r="F140" s="98">
        <v>7.8551571709754256E-2</v>
      </c>
      <c r="G140" s="98">
        <v>9.470181148131325E-2</v>
      </c>
      <c r="H140" s="98">
        <v>0.10849770572483725</v>
      </c>
      <c r="I140" s="98">
        <v>7.8961199972181692E-2</v>
      </c>
      <c r="J140" s="98">
        <v>0.10640614055230839</v>
      </c>
      <c r="K140" s="98">
        <v>0.15852305164471125</v>
      </c>
      <c r="L140" s="98">
        <v>0.10900213580367307</v>
      </c>
      <c r="M140" s="98">
        <v>4.6554163124590875E-2</v>
      </c>
      <c r="N140" s="98">
        <v>4.2633775768867559E-2</v>
      </c>
      <c r="O140" s="98">
        <v>3.9376970519011754E-2</v>
      </c>
      <c r="P140" s="98">
        <v>2.5387664947416028E-2</v>
      </c>
      <c r="Q140" s="98">
        <v>5.5285462849906403E-2</v>
      </c>
      <c r="R140" s="98">
        <v>7.0395238020022274E-2</v>
      </c>
      <c r="S140" s="98">
        <v>5.4443764730209419E-2</v>
      </c>
      <c r="T140" s="98">
        <v>4.1623923009160374E-2</v>
      </c>
      <c r="U140" s="98">
        <v>4.1586317323678422E-2</v>
      </c>
      <c r="V140" s="98">
        <v>4.5044886138534392E-2</v>
      </c>
      <c r="W140" s="98">
        <v>3.256362229201662E-2</v>
      </c>
      <c r="X140" s="98">
        <v>2.4217912363192359E-2</v>
      </c>
      <c r="Y140" s="98">
        <v>1.7956794149872151E-2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0.11396138026250385</v>
      </c>
      <c r="D141" s="33">
        <v>7.281219293715871E-2</v>
      </c>
      <c r="E141" s="33">
        <v>0.12373607183242598</v>
      </c>
      <c r="F141" s="33">
        <v>0.16163633628860175</v>
      </c>
      <c r="G141" s="33">
        <v>9.8726549182755724E-2</v>
      </c>
      <c r="H141" s="33">
        <v>0.15868531200938787</v>
      </c>
      <c r="I141" s="33">
        <v>9.3961494102284798E-2</v>
      </c>
      <c r="J141" s="33">
        <v>0.14817677740683305</v>
      </c>
      <c r="K141" s="33">
        <v>9.0547845480178454E-2</v>
      </c>
      <c r="L141" s="33">
        <v>0.11114240181649823</v>
      </c>
      <c r="M141" s="33">
        <v>5.8852435369789693E-2</v>
      </c>
      <c r="N141" s="33">
        <v>7.5082153354688111E-2</v>
      </c>
      <c r="O141" s="33">
        <v>6.5023277857269871E-2</v>
      </c>
      <c r="P141" s="33">
        <v>4.1062822210318733E-2</v>
      </c>
      <c r="Q141" s="33">
        <v>9.5603217920335687E-2</v>
      </c>
      <c r="R141" s="33">
        <v>0.10552773412954967</v>
      </c>
      <c r="S141" s="33">
        <v>6.9634819265658621E-2</v>
      </c>
      <c r="T141" s="33">
        <v>7.1070135328718462E-2</v>
      </c>
      <c r="U141" s="33">
        <v>8.3621657022917253E-2</v>
      </c>
      <c r="V141" s="33">
        <v>8.4558193717973809E-2</v>
      </c>
      <c r="W141" s="33">
        <v>7.4435094035737379E-2</v>
      </c>
      <c r="X141" s="33">
        <v>7.3858194677219491E-2</v>
      </c>
      <c r="Y141" s="33">
        <v>5.0322328418823531E-2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7.7351479266522818E-2</v>
      </c>
      <c r="D143" s="117">
        <f t="shared" si="49"/>
        <v>0.15027703200529827</v>
      </c>
      <c r="E143" s="117">
        <f t="shared" si="49"/>
        <v>0.22447045533868565</v>
      </c>
      <c r="F143" s="117">
        <f t="shared" si="49"/>
        <v>0.36474398092568744</v>
      </c>
      <c r="G143" s="117">
        <f t="shared" si="49"/>
        <v>0.42918454939913769</v>
      </c>
      <c r="H143" s="117">
        <f t="shared" si="49"/>
        <v>0.69681247992279993</v>
      </c>
      <c r="I143" s="117">
        <f t="shared" si="49"/>
        <v>0.58966362721161181</v>
      </c>
      <c r="J143" s="117">
        <f t="shared" si="49"/>
        <v>0.77021127720836602</v>
      </c>
      <c r="K143" s="117">
        <f t="shared" si="49"/>
        <v>0.99199525346450468</v>
      </c>
      <c r="L143" s="117">
        <f t="shared" si="49"/>
        <v>1.2995188301321527</v>
      </c>
      <c r="M143" s="117">
        <f t="shared" si="49"/>
        <v>1.1303093816658671</v>
      </c>
      <c r="N143" s="117">
        <f t="shared" si="49"/>
        <v>1.6856224546803242</v>
      </c>
      <c r="O143" s="117">
        <f t="shared" si="49"/>
        <v>1.4049732732798943</v>
      </c>
      <c r="P143" s="117">
        <f t="shared" si="49"/>
        <v>2.1169294128820262</v>
      </c>
      <c r="Q143" s="117">
        <f t="shared" si="49"/>
        <v>2.181062660503581</v>
      </c>
      <c r="R143" s="117">
        <f t="shared" ref="R143:V143" si="50">R144+R146+R148+R157</f>
        <v>1.9335037392141157</v>
      </c>
      <c r="S143" s="117">
        <f t="shared" si="50"/>
        <v>1.21245334265549</v>
      </c>
      <c r="T143" s="117">
        <f t="shared" si="50"/>
        <v>1.2095646733400649</v>
      </c>
      <c r="U143" s="117">
        <f t="shared" si="50"/>
        <v>1.5293916355972563</v>
      </c>
      <c r="V143" s="117">
        <f t="shared" si="50"/>
        <v>1.3105885401435957</v>
      </c>
      <c r="W143" s="117">
        <f t="shared" ref="W143:Y143" si="51">W144+W146+W148+W157</f>
        <v>1.3032624120547411</v>
      </c>
      <c r="X143" s="117">
        <f t="shared" si="51"/>
        <v>1.9406479766092981</v>
      </c>
      <c r="Y143" s="117">
        <f t="shared" si="51"/>
        <v>1.045466201806899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5.0116131189193176E-2</v>
      </c>
      <c r="D144" s="122">
        <f t="shared" si="52"/>
        <v>8.8706480027858498E-2</v>
      </c>
      <c r="E144" s="122">
        <f t="shared" si="52"/>
        <v>0.12521920422500352</v>
      </c>
      <c r="F144" s="122">
        <f t="shared" si="52"/>
        <v>0.20363561715105558</v>
      </c>
      <c r="G144" s="122">
        <f t="shared" si="52"/>
        <v>0.24345067077319238</v>
      </c>
      <c r="H144" s="122">
        <f t="shared" si="52"/>
        <v>0.36109566993601655</v>
      </c>
      <c r="I144" s="122">
        <f t="shared" si="52"/>
        <v>0.30268855773420583</v>
      </c>
      <c r="J144" s="122">
        <f t="shared" si="52"/>
        <v>0.37965042822752426</v>
      </c>
      <c r="K144" s="122">
        <f t="shared" si="52"/>
        <v>0.47781703509060308</v>
      </c>
      <c r="L144" s="122">
        <f t="shared" si="52"/>
        <v>0.61294061745822037</v>
      </c>
      <c r="M144" s="122">
        <f t="shared" si="52"/>
        <v>0.49645143115047885</v>
      </c>
      <c r="N144" s="122">
        <f t="shared" si="52"/>
        <v>0.71894153501421565</v>
      </c>
      <c r="O144" s="122">
        <f t="shared" si="52"/>
        <v>0.55731518594443308</v>
      </c>
      <c r="P144" s="122">
        <f t="shared" si="52"/>
        <v>0.7305389945363161</v>
      </c>
      <c r="Q144" s="122">
        <f t="shared" si="52"/>
        <v>0.75877235415934186</v>
      </c>
      <c r="R144" s="122">
        <f t="shared" si="52"/>
        <v>0.74376078722643479</v>
      </c>
      <c r="S144" s="122">
        <f t="shared" si="52"/>
        <v>0.43642986710731096</v>
      </c>
      <c r="T144" s="122">
        <f t="shared" si="52"/>
        <v>0.42280962289593804</v>
      </c>
      <c r="U144" s="122">
        <f t="shared" si="52"/>
        <v>0.51998231757490776</v>
      </c>
      <c r="V144" s="122">
        <f t="shared" si="52"/>
        <v>0.44689470908718132</v>
      </c>
      <c r="W144" s="122">
        <f t="shared" si="52"/>
        <v>0.4288053892736845</v>
      </c>
      <c r="X144" s="122">
        <f t="shared" si="52"/>
        <v>0.54897355648146828</v>
      </c>
      <c r="Y144" s="122">
        <f t="shared" si="52"/>
        <v>0.26806800977990936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5.0116131189193176E-2</v>
      </c>
      <c r="D145" s="98">
        <v>8.8706480027858498E-2</v>
      </c>
      <c r="E145" s="98">
        <v>0.12521920422500352</v>
      </c>
      <c r="F145" s="98">
        <v>0.20363561715105558</v>
      </c>
      <c r="G145" s="98">
        <v>0.24345067077319238</v>
      </c>
      <c r="H145" s="98">
        <v>0.36109566993601655</v>
      </c>
      <c r="I145" s="98">
        <v>0.30268855773420583</v>
      </c>
      <c r="J145" s="98">
        <v>0.37965042822752426</v>
      </c>
      <c r="K145" s="98">
        <v>0.47781703509060308</v>
      </c>
      <c r="L145" s="98">
        <v>0.61294061745822037</v>
      </c>
      <c r="M145" s="98">
        <v>0.49645143115047885</v>
      </c>
      <c r="N145" s="98">
        <v>0.71894153501421565</v>
      </c>
      <c r="O145" s="98">
        <v>0.55731518594443308</v>
      </c>
      <c r="P145" s="98">
        <v>0.7305389945363161</v>
      </c>
      <c r="Q145" s="98">
        <v>0.75877235415934186</v>
      </c>
      <c r="R145" s="98">
        <v>0.74376078722643479</v>
      </c>
      <c r="S145" s="98">
        <v>0.43642986710731096</v>
      </c>
      <c r="T145" s="98">
        <v>0.42280962289593804</v>
      </c>
      <c r="U145" s="98">
        <v>0.51998231757490776</v>
      </c>
      <c r="V145" s="98">
        <v>0.44689470908718132</v>
      </c>
      <c r="W145" s="98">
        <v>0.4288053892736845</v>
      </c>
      <c r="X145" s="98">
        <v>0.54897355648146828</v>
      </c>
      <c r="Y145" s="98">
        <v>0.26806800977990936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5.196275700531421E-4</v>
      </c>
      <c r="D146" s="122">
        <f t="shared" si="53"/>
        <v>1.298993616939655E-3</v>
      </c>
      <c r="E146" s="122">
        <f t="shared" si="53"/>
        <v>4.2231069443610146E-3</v>
      </c>
      <c r="F146" s="122">
        <f t="shared" si="53"/>
        <v>4.002254926832381E-3</v>
      </c>
      <c r="G146" s="122">
        <f t="shared" si="53"/>
        <v>5.8446335258439492E-3</v>
      </c>
      <c r="H146" s="122">
        <f t="shared" si="53"/>
        <v>1.4034001656165218E-2</v>
      </c>
      <c r="I146" s="122">
        <f t="shared" si="53"/>
        <v>1.4535093589252642E-2</v>
      </c>
      <c r="J146" s="122">
        <f t="shared" si="53"/>
        <v>2.093878983747496E-2</v>
      </c>
      <c r="K146" s="122">
        <f t="shared" si="53"/>
        <v>3.1636127427825199E-2</v>
      </c>
      <c r="L146" s="122">
        <f t="shared" si="53"/>
        <v>5.3612671082000421E-2</v>
      </c>
      <c r="M146" s="122">
        <f t="shared" si="53"/>
        <v>5.454956310626121E-2</v>
      </c>
      <c r="N146" s="122">
        <f t="shared" si="53"/>
        <v>0.12858281246198258</v>
      </c>
      <c r="O146" s="122">
        <f t="shared" si="53"/>
        <v>9.5480108636768882E-2</v>
      </c>
      <c r="P146" s="122">
        <f t="shared" si="53"/>
        <v>5.7510380866681331E-2</v>
      </c>
      <c r="Q146" s="122">
        <f t="shared" si="53"/>
        <v>0.163302077726932</v>
      </c>
      <c r="R146" s="122">
        <f t="shared" si="53"/>
        <v>9.3939979099364523E-2</v>
      </c>
      <c r="S146" s="122">
        <f t="shared" si="53"/>
        <v>9.9724540712605919E-2</v>
      </c>
      <c r="T146" s="122">
        <f t="shared" si="53"/>
        <v>8.0514556550158448E-2</v>
      </c>
      <c r="U146" s="122">
        <f t="shared" si="53"/>
        <v>0.13413961691756959</v>
      </c>
      <c r="V146" s="122">
        <f t="shared" si="53"/>
        <v>5.6918558503024769E-2</v>
      </c>
      <c r="W146" s="122">
        <f t="shared" si="53"/>
        <v>8.9028963525909929E-2</v>
      </c>
      <c r="X146" s="122">
        <f t="shared" si="53"/>
        <v>0.15244452753836052</v>
      </c>
      <c r="Y146" s="122">
        <f t="shared" si="53"/>
        <v>5.4127426316711906E-2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5.196275700531421E-4</v>
      </c>
      <c r="D147" s="98">
        <v>1.298993616939655E-3</v>
      </c>
      <c r="E147" s="98">
        <v>4.2231069443610146E-3</v>
      </c>
      <c r="F147" s="98">
        <v>4.002254926832381E-3</v>
      </c>
      <c r="G147" s="98">
        <v>5.8446335258439492E-3</v>
      </c>
      <c r="H147" s="98">
        <v>1.4034001656165218E-2</v>
      </c>
      <c r="I147" s="98">
        <v>1.4535093589252642E-2</v>
      </c>
      <c r="J147" s="98">
        <v>2.093878983747496E-2</v>
      </c>
      <c r="K147" s="98">
        <v>3.1636127427825199E-2</v>
      </c>
      <c r="L147" s="98">
        <v>5.3612671082000421E-2</v>
      </c>
      <c r="M147" s="98">
        <v>5.454956310626121E-2</v>
      </c>
      <c r="N147" s="98">
        <v>0.12858281246198258</v>
      </c>
      <c r="O147" s="98">
        <v>9.5480108636768882E-2</v>
      </c>
      <c r="P147" s="98">
        <v>5.7510380866681331E-2</v>
      </c>
      <c r="Q147" s="98">
        <v>0.163302077726932</v>
      </c>
      <c r="R147" s="98">
        <v>9.3939979099364523E-2</v>
      </c>
      <c r="S147" s="98">
        <v>9.9724540712605919E-2</v>
      </c>
      <c r="T147" s="98">
        <v>8.0514556550158448E-2</v>
      </c>
      <c r="U147" s="98">
        <v>0.13413961691756959</v>
      </c>
      <c r="V147" s="98">
        <v>5.6918558503024769E-2</v>
      </c>
      <c r="W147" s="98">
        <v>8.9028963525909929E-2</v>
      </c>
      <c r="X147" s="98">
        <v>0.15244452753836052</v>
      </c>
      <c r="Y147" s="98">
        <v>5.4127426316711906E-2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1.8971303312660864E-2</v>
      </c>
      <c r="D148" s="122">
        <v>4.3981304512558328E-2</v>
      </c>
      <c r="E148" s="122">
        <v>6.7909320040442533E-2</v>
      </c>
      <c r="F148" s="122">
        <v>0.11619606653522008</v>
      </c>
      <c r="G148" s="122">
        <v>0.129339365022165</v>
      </c>
      <c r="H148" s="122">
        <v>0.2406399304500686</v>
      </c>
      <c r="I148" s="122">
        <v>0.20086553541487651</v>
      </c>
      <c r="J148" s="122">
        <v>0.27702012053620395</v>
      </c>
      <c r="K148" s="122">
        <v>0.37052047037349001</v>
      </c>
      <c r="L148" s="122">
        <v>0.50017140398833049</v>
      </c>
      <c r="M148" s="122">
        <v>0.45869720250103657</v>
      </c>
      <c r="N148" s="122">
        <v>0.66189146783248487</v>
      </c>
      <c r="O148" s="122">
        <v>0.59214345400918778</v>
      </c>
      <c r="P148" s="122">
        <v>1.0350937361241619</v>
      </c>
      <c r="Q148" s="122">
        <v>0.98509077675229229</v>
      </c>
      <c r="R148" s="122">
        <v>0.85184823495430451</v>
      </c>
      <c r="S148" s="122">
        <v>0.5254374396343382</v>
      </c>
      <c r="T148" s="122">
        <v>0.55221465626332766</v>
      </c>
      <c r="U148" s="122">
        <v>0.68648515488053974</v>
      </c>
      <c r="V148" s="122">
        <v>0.58988039659804081</v>
      </c>
      <c r="W148" s="122">
        <v>0.56637578849344483</v>
      </c>
      <c r="X148" s="122">
        <v>0.95222519980965281</v>
      </c>
      <c r="Y148" s="122">
        <v>0.5593089723967356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2.9853803658986518E-3</v>
      </c>
      <c r="D149" s="98">
        <v>6.88830267774777E-3</v>
      </c>
      <c r="E149" s="98">
        <v>6.4243642689728693E-3</v>
      </c>
      <c r="F149" s="98">
        <v>7.9373413404198213E-3</v>
      </c>
      <c r="G149" s="98">
        <v>1.1999982158470637E-2</v>
      </c>
      <c r="H149" s="98">
        <v>1.3789053127376124E-2</v>
      </c>
      <c r="I149" s="98">
        <v>1.6525875736875726E-2</v>
      </c>
      <c r="J149" s="98">
        <v>2.6070608984242401E-2</v>
      </c>
      <c r="K149" s="98">
        <v>2.940686454648821E-2</v>
      </c>
      <c r="L149" s="98">
        <v>3.1985266866528347E-2</v>
      </c>
      <c r="M149" s="98">
        <v>3.2482346663586077E-2</v>
      </c>
      <c r="N149" s="98">
        <v>2.6715767959707554E-2</v>
      </c>
      <c r="O149" s="98">
        <v>2.0927382091548062E-2</v>
      </c>
      <c r="P149" s="98">
        <v>3.8884880940896822E-2</v>
      </c>
      <c r="Q149" s="98">
        <v>7.9088548370277914E-2</v>
      </c>
      <c r="R149" s="98">
        <v>6.8243299836775781E-2</v>
      </c>
      <c r="S149" s="98">
        <v>3.6885777002402767E-2</v>
      </c>
      <c r="T149" s="98">
        <v>2.9878907066960468E-2</v>
      </c>
      <c r="U149" s="98">
        <v>2.5912787882847319E-2</v>
      </c>
      <c r="V149" s="98">
        <v>1.8310086295306338E-2</v>
      </c>
      <c r="W149" s="98">
        <v>3.7904204425852774E-2</v>
      </c>
      <c r="X149" s="98">
        <v>8.4991107620467909E-2</v>
      </c>
      <c r="Y149" s="98">
        <v>4.4246133963842103E-2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1.755726100028227E-4</v>
      </c>
      <c r="L150" s="98">
        <v>1.6820978184090406E-4</v>
      </c>
      <c r="M150" s="98">
        <v>2.0614720178073337E-4</v>
      </c>
      <c r="N150" s="98">
        <v>1.8157834645097826E-4</v>
      </c>
      <c r="O150" s="98">
        <v>0</v>
      </c>
      <c r="P150" s="98">
        <v>0</v>
      </c>
      <c r="Q150" s="98">
        <v>5.3805255551764525E-4</v>
      </c>
      <c r="R150" s="98">
        <v>3.1063957007880456E-4</v>
      </c>
      <c r="S150" s="98">
        <v>3.3497760724496831E-4</v>
      </c>
      <c r="T150" s="98">
        <v>1.5738250229566911E-4</v>
      </c>
      <c r="U150" s="98">
        <v>1.6318988384716624E-4</v>
      </c>
      <c r="V150" s="98">
        <v>0</v>
      </c>
      <c r="W150" s="98">
        <v>0</v>
      </c>
      <c r="X150" s="98">
        <v>2.8254023071206118E-4</v>
      </c>
      <c r="Y150" s="98">
        <v>1.3758328082249247E-4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8.0705095970060994E-5</v>
      </c>
      <c r="L151" s="101">
        <v>7.4814327164093619E-5</v>
      </c>
      <c r="M151" s="101">
        <v>9.3754353177373628E-5</v>
      </c>
      <c r="N151" s="101">
        <v>7.9827736329764272E-5</v>
      </c>
      <c r="O151" s="101">
        <v>0</v>
      </c>
      <c r="P151" s="101">
        <v>0</v>
      </c>
      <c r="Q151" s="101">
        <v>2.3130149648881713E-4</v>
      </c>
      <c r="R151" s="101">
        <v>1.3055249590532685E-4</v>
      </c>
      <c r="S151" s="101">
        <v>1.4009752716077147E-4</v>
      </c>
      <c r="T151" s="101">
        <v>6.606558218559834E-5</v>
      </c>
      <c r="U151" s="101">
        <v>6.4426570698653573E-5</v>
      </c>
      <c r="V151" s="101">
        <v>0</v>
      </c>
      <c r="W151" s="101">
        <v>0</v>
      </c>
      <c r="X151" s="101">
        <v>1.6084461001451166E-4</v>
      </c>
      <c r="Y151" s="101">
        <v>8.852707226088147E-5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9.4867514032761694E-5</v>
      </c>
      <c r="L152" s="104">
        <v>9.3395454676810439E-5</v>
      </c>
      <c r="M152" s="104">
        <v>1.1239284860335975E-4</v>
      </c>
      <c r="N152" s="104">
        <v>1.0175061012121399E-4</v>
      </c>
      <c r="O152" s="104">
        <v>0</v>
      </c>
      <c r="P152" s="104">
        <v>0</v>
      </c>
      <c r="Q152" s="104">
        <v>3.0675105902882812E-4</v>
      </c>
      <c r="R152" s="104">
        <v>1.8008707417347772E-4</v>
      </c>
      <c r="S152" s="104">
        <v>1.9488008008419685E-4</v>
      </c>
      <c r="T152" s="104">
        <v>9.1316920110070781E-5</v>
      </c>
      <c r="U152" s="104">
        <v>9.8763313148512657E-5</v>
      </c>
      <c r="V152" s="104">
        <v>0</v>
      </c>
      <c r="W152" s="104">
        <v>0</v>
      </c>
      <c r="X152" s="104">
        <v>1.2169562069754954E-4</v>
      </c>
      <c r="Y152" s="104">
        <v>4.9056208561610994E-5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1.2630307697862228E-2</v>
      </c>
      <c r="D153" s="101">
        <v>2.9371558695990663E-2</v>
      </c>
      <c r="E153" s="101">
        <v>4.8179069737917114E-2</v>
      </c>
      <c r="F153" s="101">
        <v>8.728422097743109E-2</v>
      </c>
      <c r="G153" s="101">
        <v>9.3816789175728471E-2</v>
      </c>
      <c r="H153" s="101">
        <v>0.18806009415572852</v>
      </c>
      <c r="I153" s="101">
        <v>0.14420505087903218</v>
      </c>
      <c r="J153" s="101">
        <v>0.20238543785164106</v>
      </c>
      <c r="K153" s="101">
        <v>0.20763614428833679</v>
      </c>
      <c r="L153" s="101">
        <v>0.35159625683477541</v>
      </c>
      <c r="M153" s="101">
        <v>0.28866670713869846</v>
      </c>
      <c r="N153" s="101">
        <v>0.42214601139488422</v>
      </c>
      <c r="O153" s="101">
        <v>0.4239765076553047</v>
      </c>
      <c r="P153" s="101">
        <v>0.71840347510926317</v>
      </c>
      <c r="Q153" s="101">
        <v>0.69114630513652497</v>
      </c>
      <c r="R153" s="101">
        <v>0.55781734459684318</v>
      </c>
      <c r="S153" s="101">
        <v>0.32973443199564867</v>
      </c>
      <c r="T153" s="101">
        <v>0.36490322298760131</v>
      </c>
      <c r="U153" s="101">
        <v>0.49166236726329587</v>
      </c>
      <c r="V153" s="101">
        <v>0.45511616685184408</v>
      </c>
      <c r="W153" s="101">
        <v>0.36638703619170621</v>
      </c>
      <c r="X153" s="101">
        <v>0.70142651522768906</v>
      </c>
      <c r="Y153" s="101">
        <v>0.40417669033878245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3.3556152488999832E-3</v>
      </c>
      <c r="D154" s="104">
        <v>7.7214431388198911E-3</v>
      </c>
      <c r="E154" s="104">
        <v>1.3305886033552547E-2</v>
      </c>
      <c r="F154" s="104">
        <v>2.0974504217369176E-2</v>
      </c>
      <c r="G154" s="104">
        <v>2.3522593687965908E-2</v>
      </c>
      <c r="H154" s="104">
        <v>3.8790783166963952E-2</v>
      </c>
      <c r="I154" s="104">
        <v>4.0134608798968588E-2</v>
      </c>
      <c r="J154" s="104">
        <v>4.8564073700320454E-2</v>
      </c>
      <c r="K154" s="104">
        <v>0.13330188892866215</v>
      </c>
      <c r="L154" s="104">
        <v>0.11642167050518576</v>
      </c>
      <c r="M154" s="104">
        <v>0.13734200149697129</v>
      </c>
      <c r="N154" s="104">
        <v>0.21284811013144209</v>
      </c>
      <c r="O154" s="104">
        <v>0.147239564262335</v>
      </c>
      <c r="P154" s="104">
        <v>0.27780538007400196</v>
      </c>
      <c r="Q154" s="104">
        <v>0.21431787068997177</v>
      </c>
      <c r="R154" s="104">
        <v>0.22547695095060669</v>
      </c>
      <c r="S154" s="104">
        <v>0.15848225302904173</v>
      </c>
      <c r="T154" s="104">
        <v>0.15727514370647022</v>
      </c>
      <c r="U154" s="104">
        <v>0.16874680985054941</v>
      </c>
      <c r="V154" s="104">
        <v>0.11645414345089042</v>
      </c>
      <c r="W154" s="104">
        <v>0.16208454787588586</v>
      </c>
      <c r="X154" s="104">
        <v>0.16552503673078375</v>
      </c>
      <c r="Y154" s="104">
        <v>0.11074856481328854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1.4046262287680576E-3</v>
      </c>
      <c r="D155" s="98">
        <v>3.5749094397195557E-3</v>
      </c>
      <c r="E155" s="98">
        <v>7.3801657656879438E-3</v>
      </c>
      <c r="F155" s="98">
        <v>1.2118138465573353E-2</v>
      </c>
      <c r="G155" s="98">
        <v>1.214036862469064E-2</v>
      </c>
      <c r="H155" s="98">
        <v>2.0428701440920689E-2</v>
      </c>
      <c r="I155" s="98">
        <v>1.7906679522639236E-2</v>
      </c>
      <c r="J155" s="98">
        <v>2.1920821422723349E-2</v>
      </c>
      <c r="K155" s="98">
        <v>5.8307127206079334E-2</v>
      </c>
      <c r="L155" s="98">
        <v>4.9213211589317789E-2</v>
      </c>
      <c r="M155" s="98">
        <v>5.9525528462520141E-2</v>
      </c>
      <c r="N155" s="98">
        <v>8.974845530520377E-2</v>
      </c>
      <c r="O155" s="98">
        <v>6.1576873509587703E-2</v>
      </c>
      <c r="P155" s="98">
        <v>0.12097790326421931</v>
      </c>
      <c r="Q155" s="98">
        <v>9.1351913905181978E-2</v>
      </c>
      <c r="R155" s="98">
        <v>9.4765983640964696E-2</v>
      </c>
      <c r="S155" s="98">
        <v>6.6590232183392814E-2</v>
      </c>
      <c r="T155" s="98">
        <v>6.6595054114036059E-2</v>
      </c>
      <c r="U155" s="98">
        <v>6.6950057086681156E-2</v>
      </c>
      <c r="V155" s="98">
        <v>5.2313706079857948E-2</v>
      </c>
      <c r="W155" s="98">
        <v>8.3370327776592909E-2</v>
      </c>
      <c r="X155" s="98">
        <v>9.4202814331820622E-2</v>
      </c>
      <c r="Y155" s="98">
        <v>7.0983167687293847E-2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1.9509890201319256E-3</v>
      </c>
      <c r="D156" s="98">
        <v>4.1465336991003349E-3</v>
      </c>
      <c r="E156" s="98">
        <v>5.9257202678646035E-3</v>
      </c>
      <c r="F156" s="98">
        <v>8.8563657517958215E-3</v>
      </c>
      <c r="G156" s="98">
        <v>1.138222506327527E-2</v>
      </c>
      <c r="H156" s="98">
        <v>1.8362081726043266E-2</v>
      </c>
      <c r="I156" s="98">
        <v>2.2227929276329349E-2</v>
      </c>
      <c r="J156" s="98">
        <v>2.6643252277597104E-2</v>
      </c>
      <c r="K156" s="98">
        <v>7.499476172258282E-2</v>
      </c>
      <c r="L156" s="98">
        <v>6.7208458915867964E-2</v>
      </c>
      <c r="M156" s="98">
        <v>7.7816473034451147E-2</v>
      </c>
      <c r="N156" s="98">
        <v>0.12309965482623832</v>
      </c>
      <c r="O156" s="98">
        <v>8.5662690752747309E-2</v>
      </c>
      <c r="P156" s="98">
        <v>0.15682747680978265</v>
      </c>
      <c r="Q156" s="98">
        <v>0.12296595678478979</v>
      </c>
      <c r="R156" s="98">
        <v>0.13071096730964199</v>
      </c>
      <c r="S156" s="98">
        <v>9.1892020845648903E-2</v>
      </c>
      <c r="T156" s="98">
        <v>9.0680089592434163E-2</v>
      </c>
      <c r="U156" s="98">
        <v>0.10179675276386825</v>
      </c>
      <c r="V156" s="98">
        <v>6.4140437371032463E-2</v>
      </c>
      <c r="W156" s="98">
        <v>7.871422009929295E-2</v>
      </c>
      <c r="X156" s="98">
        <v>7.1322222398963131E-2</v>
      </c>
      <c r="Y156" s="98">
        <v>3.9765397125994688E-2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7.7444171946156291E-3</v>
      </c>
      <c r="D157" s="122">
        <v>1.6290253847941784E-2</v>
      </c>
      <c r="E157" s="122">
        <v>2.7118824128878581E-2</v>
      </c>
      <c r="F157" s="122">
        <v>4.0910042312579394E-2</v>
      </c>
      <c r="G157" s="122">
        <v>5.0549880077936385E-2</v>
      </c>
      <c r="H157" s="122">
        <v>8.1042877880549674E-2</v>
      </c>
      <c r="I157" s="122">
        <v>7.1574440473276796E-2</v>
      </c>
      <c r="J157" s="122">
        <v>9.260193860716287E-2</v>
      </c>
      <c r="K157" s="122">
        <v>0.11202162057258638</v>
      </c>
      <c r="L157" s="122">
        <v>0.13279413760360143</v>
      </c>
      <c r="M157" s="122">
        <v>0.12061118490809034</v>
      </c>
      <c r="N157" s="122">
        <v>0.17620663937164124</v>
      </c>
      <c r="O157" s="122">
        <v>0.16003452468950446</v>
      </c>
      <c r="P157" s="122">
        <v>0.29378630135486672</v>
      </c>
      <c r="Q157" s="122">
        <v>0.2738974518650148</v>
      </c>
      <c r="R157" s="122">
        <v>0.24395473793401171</v>
      </c>
      <c r="S157" s="122">
        <v>0.15086149520123482</v>
      </c>
      <c r="T157" s="122">
        <v>0.15402583763064071</v>
      </c>
      <c r="U157" s="122">
        <v>0.18878454622423926</v>
      </c>
      <c r="V157" s="122">
        <v>0.2168948759553489</v>
      </c>
      <c r="W157" s="122">
        <v>0.21905227076170192</v>
      </c>
      <c r="X157" s="122">
        <v>0.28700469277981677</v>
      </c>
      <c r="Y157" s="122">
        <v>0.16396179331354208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3.3992692469984979E-3</v>
      </c>
      <c r="D158" s="98">
        <v>8.443191999142419E-3</v>
      </c>
      <c r="E158" s="98">
        <v>8.4689963716168531E-3</v>
      </c>
      <c r="F158" s="98">
        <v>1.336696913548339E-2</v>
      </c>
      <c r="G158" s="98">
        <v>2.4717463590312055E-2</v>
      </c>
      <c r="H158" s="98">
        <v>3.2944307237905653E-2</v>
      </c>
      <c r="I158" s="98">
        <v>3.2673599988488976E-2</v>
      </c>
      <c r="J158" s="98">
        <v>3.8712950794798882E-2</v>
      </c>
      <c r="K158" s="98">
        <v>7.1299829954997937E-2</v>
      </c>
      <c r="L158" s="98">
        <v>6.5744295196271327E-2</v>
      </c>
      <c r="M158" s="98">
        <v>5.3248225796100675E-2</v>
      </c>
      <c r="N158" s="98">
        <v>6.3860465256047036E-2</v>
      </c>
      <c r="O158" s="98">
        <v>6.0325999042083536E-2</v>
      </c>
      <c r="P158" s="98">
        <v>0.11227263479172817</v>
      </c>
      <c r="Q158" s="98">
        <v>0.10031931669453213</v>
      </c>
      <c r="R158" s="98">
        <v>9.7613927143247292E-2</v>
      </c>
      <c r="S158" s="98">
        <v>6.620740119200276E-2</v>
      </c>
      <c r="T158" s="98">
        <v>5.6910838337146379E-2</v>
      </c>
      <c r="U158" s="98">
        <v>6.2711281708844852E-2</v>
      </c>
      <c r="V158" s="98">
        <v>7.5427510681639803E-2</v>
      </c>
      <c r="W158" s="98">
        <v>6.6710198445450716E-2</v>
      </c>
      <c r="X158" s="98">
        <v>7.0886006260146975E-2</v>
      </c>
      <c r="Y158" s="98">
        <v>4.3064048245651472E-2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4.3451479476171312E-3</v>
      </c>
      <c r="D159" s="33">
        <v>7.8470618487993631E-3</v>
      </c>
      <c r="E159" s="33">
        <v>1.864982775726173E-2</v>
      </c>
      <c r="F159" s="33">
        <v>2.7543073177096002E-2</v>
      </c>
      <c r="G159" s="33">
        <v>2.5832416487624327E-2</v>
      </c>
      <c r="H159" s="33">
        <v>4.8098570642644015E-2</v>
      </c>
      <c r="I159" s="33">
        <v>3.890084048478782E-2</v>
      </c>
      <c r="J159" s="33">
        <v>5.3888987812363981E-2</v>
      </c>
      <c r="K159" s="33">
        <v>4.0721790617588439E-2</v>
      </c>
      <c r="L159" s="33">
        <v>6.7049842407330099E-2</v>
      </c>
      <c r="M159" s="33">
        <v>6.7362959111989668E-2</v>
      </c>
      <c r="N159" s="33">
        <v>0.11234617411559421</v>
      </c>
      <c r="O159" s="33">
        <v>9.9708525647420942E-2</v>
      </c>
      <c r="P159" s="33">
        <v>0.18151366656313858</v>
      </c>
      <c r="Q159" s="33">
        <v>0.17357813517048265</v>
      </c>
      <c r="R159" s="33">
        <v>0.14634081079076441</v>
      </c>
      <c r="S159" s="33">
        <v>8.4654094009232045E-2</v>
      </c>
      <c r="T159" s="33">
        <v>9.711499929349432E-2</v>
      </c>
      <c r="U159" s="33">
        <v>0.12607326451539441</v>
      </c>
      <c r="V159" s="33">
        <v>0.14146736527370909</v>
      </c>
      <c r="W159" s="33">
        <v>0.15234207231625119</v>
      </c>
      <c r="X159" s="33">
        <v>0.21611868651966978</v>
      </c>
      <c r="Y159" s="33">
        <v>0.12089774506789061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0.64159157560429847</v>
      </c>
      <c r="D161" s="117">
        <f t="shared" si="54"/>
        <v>1.1218782092066912</v>
      </c>
      <c r="E161" s="117">
        <f t="shared" si="54"/>
        <v>1.0127643873999841</v>
      </c>
      <c r="F161" s="117">
        <f t="shared" si="54"/>
        <v>0.6367079681349086</v>
      </c>
      <c r="G161" s="117">
        <f t="shared" si="54"/>
        <v>0.24340587371635899</v>
      </c>
      <c r="H161" s="117">
        <f t="shared" si="54"/>
        <v>0.66124928452661502</v>
      </c>
      <c r="I161" s="117">
        <f t="shared" si="54"/>
        <v>0.44495466318538224</v>
      </c>
      <c r="J161" s="117">
        <f t="shared" si="54"/>
        <v>1.0507005008652139</v>
      </c>
      <c r="K161" s="117">
        <f t="shared" si="54"/>
        <v>0.91848803255411748</v>
      </c>
      <c r="L161" s="117">
        <f t="shared" si="54"/>
        <v>0.58876937697453302</v>
      </c>
      <c r="M161" s="117">
        <f t="shared" si="54"/>
        <v>0.16001806485180051</v>
      </c>
      <c r="N161" s="117">
        <f t="shared" si="54"/>
        <v>0.59584003546704367</v>
      </c>
      <c r="O161" s="117">
        <f t="shared" si="54"/>
        <v>0.56115344216174623</v>
      </c>
      <c r="P161" s="117">
        <f t="shared" si="54"/>
        <v>0.9313340276765848</v>
      </c>
      <c r="Q161" s="117">
        <f t="shared" si="54"/>
        <v>0.50673858608552558</v>
      </c>
      <c r="R161" s="117">
        <f t="shared" ref="R161:V161" si="55">R162+R164+R166+R175</f>
        <v>0.56526932116692763</v>
      </c>
      <c r="S161" s="117">
        <f t="shared" si="55"/>
        <v>0.7006867087988109</v>
      </c>
      <c r="T161" s="117">
        <f t="shared" si="55"/>
        <v>0.87516504435868359</v>
      </c>
      <c r="U161" s="117">
        <f t="shared" si="55"/>
        <v>2.1992343567747574</v>
      </c>
      <c r="V161" s="117">
        <f t="shared" si="55"/>
        <v>1.5963573664001902</v>
      </c>
      <c r="W161" s="117">
        <f t="shared" ref="W161:Y161" si="56">W162+W164+W166+W175</f>
        <v>1.5392790285660447</v>
      </c>
      <c r="X161" s="117">
        <f t="shared" si="56"/>
        <v>1.842449809861715</v>
      </c>
      <c r="Y161" s="117">
        <f t="shared" si="56"/>
        <v>4.3278633076328674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0.51705028468011616</v>
      </c>
      <c r="D162" s="122">
        <f t="shared" si="57"/>
        <v>0.88555027647592022</v>
      </c>
      <c r="E162" s="122">
        <f t="shared" si="57"/>
        <v>0.80502533729256087</v>
      </c>
      <c r="F162" s="122">
        <f t="shared" si="57"/>
        <v>0.50073126461340423</v>
      </c>
      <c r="G162" s="122">
        <f t="shared" si="57"/>
        <v>0.19131870546488183</v>
      </c>
      <c r="H162" s="122">
        <f t="shared" si="57"/>
        <v>0.50702636316451133</v>
      </c>
      <c r="I162" s="122">
        <f t="shared" si="57"/>
        <v>0.33449926743491598</v>
      </c>
      <c r="J162" s="122">
        <f t="shared" si="57"/>
        <v>0.80227642320151904</v>
      </c>
      <c r="K162" s="122">
        <f t="shared" si="57"/>
        <v>0.70481195469102575</v>
      </c>
      <c r="L162" s="122">
        <f t="shared" si="57"/>
        <v>0.45244408420572396</v>
      </c>
      <c r="M162" s="122">
        <f t="shared" si="57"/>
        <v>0.11850123538809493</v>
      </c>
      <c r="N162" s="122">
        <f t="shared" si="57"/>
        <v>0.42766465670600345</v>
      </c>
      <c r="O162" s="122">
        <f t="shared" si="57"/>
        <v>0.39924504388208076</v>
      </c>
      <c r="P162" s="122">
        <f t="shared" si="57"/>
        <v>0.68848944817637725</v>
      </c>
      <c r="Q162" s="122">
        <f t="shared" si="57"/>
        <v>0.33569392677021498</v>
      </c>
      <c r="R162" s="122">
        <f t="shared" si="57"/>
        <v>0.36845540399838494</v>
      </c>
      <c r="S162" s="122">
        <f t="shared" si="57"/>
        <v>0.44565375557453429</v>
      </c>
      <c r="T162" s="122">
        <f t="shared" si="57"/>
        <v>0.59405934238318703</v>
      </c>
      <c r="U162" s="122">
        <f t="shared" si="57"/>
        <v>1.5014186308512214</v>
      </c>
      <c r="V162" s="122">
        <f t="shared" si="57"/>
        <v>1.1217513677138298</v>
      </c>
      <c r="W162" s="122">
        <f t="shared" si="57"/>
        <v>0.98411940074394477</v>
      </c>
      <c r="X162" s="122">
        <f t="shared" si="57"/>
        <v>0.99552386167287343</v>
      </c>
      <c r="Y162" s="122">
        <f t="shared" si="57"/>
        <v>2.7898179603212996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0.51705028468011616</v>
      </c>
      <c r="D163" s="33">
        <v>0.88555027647592022</v>
      </c>
      <c r="E163" s="33">
        <v>0.80502533729256087</v>
      </c>
      <c r="F163" s="33">
        <v>0.50073126461340423</v>
      </c>
      <c r="G163" s="33">
        <v>0.19131870546488183</v>
      </c>
      <c r="H163" s="33">
        <v>0.50702636316451133</v>
      </c>
      <c r="I163" s="33">
        <v>0.33449926743491598</v>
      </c>
      <c r="J163" s="33">
        <v>0.80227642320151904</v>
      </c>
      <c r="K163" s="33">
        <v>0.70481195469102575</v>
      </c>
      <c r="L163" s="33">
        <v>0.45244408420572396</v>
      </c>
      <c r="M163" s="33">
        <v>0.11850123538809493</v>
      </c>
      <c r="N163" s="33">
        <v>0.42766465670600345</v>
      </c>
      <c r="O163" s="33">
        <v>0.39924504388208076</v>
      </c>
      <c r="P163" s="33">
        <v>0.68848944817637725</v>
      </c>
      <c r="Q163" s="33">
        <v>0.33569392677021498</v>
      </c>
      <c r="R163" s="33">
        <v>0.36845540399838494</v>
      </c>
      <c r="S163" s="33">
        <v>0.44565375557453429</v>
      </c>
      <c r="T163" s="33">
        <v>0.59405934238318703</v>
      </c>
      <c r="U163" s="33">
        <v>1.5014186308512214</v>
      </c>
      <c r="V163" s="33">
        <v>1.1217513677138298</v>
      </c>
      <c r="W163" s="33">
        <v>0.98411940074394477</v>
      </c>
      <c r="X163" s="33">
        <v>0.99552386167287343</v>
      </c>
      <c r="Y163" s="33">
        <v>2.7898179603212996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2.3583097410104135E-3</v>
      </c>
      <c r="D164" s="122">
        <f t="shared" si="58"/>
        <v>4.9667403000633872E-3</v>
      </c>
      <c r="E164" s="122">
        <f t="shared" si="58"/>
        <v>8.7425722707824526E-3</v>
      </c>
      <c r="F164" s="122">
        <f t="shared" si="58"/>
        <v>3.3171842636808917E-3</v>
      </c>
      <c r="G164" s="122">
        <f t="shared" si="58"/>
        <v>1.6438031791436109E-3</v>
      </c>
      <c r="H164" s="122">
        <f t="shared" si="58"/>
        <v>6.3790916618932806E-3</v>
      </c>
      <c r="I164" s="122">
        <f t="shared" si="58"/>
        <v>5.5497630068055553E-3</v>
      </c>
      <c r="J164" s="122">
        <f t="shared" si="58"/>
        <v>1.3219105492826771E-2</v>
      </c>
      <c r="K164" s="122">
        <f t="shared" si="58"/>
        <v>1.3067787309383074E-2</v>
      </c>
      <c r="L164" s="122">
        <f t="shared" si="58"/>
        <v>1.0584897774747028E-2</v>
      </c>
      <c r="M164" s="122">
        <f t="shared" si="58"/>
        <v>3.5724372193735982E-3</v>
      </c>
      <c r="N164" s="122">
        <f t="shared" si="58"/>
        <v>2.2352126055010343E-2</v>
      </c>
      <c r="O164" s="122">
        <f t="shared" si="58"/>
        <v>1.8199247226345451E-2</v>
      </c>
      <c r="P164" s="122">
        <f t="shared" si="58"/>
        <v>6.3271482012118782E-3</v>
      </c>
      <c r="Q164" s="122">
        <f t="shared" si="58"/>
        <v>1.430246873300136E-2</v>
      </c>
      <c r="R164" s="122">
        <f t="shared" si="58"/>
        <v>1.3708888063812145E-2</v>
      </c>
      <c r="S164" s="122">
        <f t="shared" si="58"/>
        <v>3.2489622192479937E-2</v>
      </c>
      <c r="T164" s="122">
        <f t="shared" si="58"/>
        <v>2.8213269905429942E-2</v>
      </c>
      <c r="U164" s="122">
        <f t="shared" si="58"/>
        <v>9.0705310306375977E-2</v>
      </c>
      <c r="V164" s="122">
        <f t="shared" si="58"/>
        <v>3.0649813470747349E-2</v>
      </c>
      <c r="W164" s="122">
        <f t="shared" si="58"/>
        <v>5.4941178557298263E-2</v>
      </c>
      <c r="X164" s="122">
        <f t="shared" si="58"/>
        <v>9.0188333916081345E-2</v>
      </c>
      <c r="Y164" s="122">
        <f t="shared" si="58"/>
        <v>0.10481868201795053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2.3583097410104135E-3</v>
      </c>
      <c r="D165" s="98">
        <v>4.9667403000633872E-3</v>
      </c>
      <c r="E165" s="98">
        <v>8.7425722707824526E-3</v>
      </c>
      <c r="F165" s="98">
        <v>3.3171842636808917E-3</v>
      </c>
      <c r="G165" s="98">
        <v>1.6438031791436109E-3</v>
      </c>
      <c r="H165" s="98">
        <v>6.3790916618932806E-3</v>
      </c>
      <c r="I165" s="98">
        <v>5.5497630068055553E-3</v>
      </c>
      <c r="J165" s="98">
        <v>1.3219105492826771E-2</v>
      </c>
      <c r="K165" s="98">
        <v>1.3067787309383074E-2</v>
      </c>
      <c r="L165" s="98">
        <v>1.0584897774747028E-2</v>
      </c>
      <c r="M165" s="98">
        <v>3.5724372193735982E-3</v>
      </c>
      <c r="N165" s="98">
        <v>2.2352126055010343E-2</v>
      </c>
      <c r="O165" s="98">
        <v>1.8199247226345451E-2</v>
      </c>
      <c r="P165" s="98">
        <v>6.3271482012118782E-3</v>
      </c>
      <c r="Q165" s="98">
        <v>1.430246873300136E-2</v>
      </c>
      <c r="R165" s="98">
        <v>1.3708888063812145E-2</v>
      </c>
      <c r="S165" s="98">
        <v>3.2489622192479937E-2</v>
      </c>
      <c r="T165" s="98">
        <v>2.8213269905429942E-2</v>
      </c>
      <c r="U165" s="98">
        <v>9.0705310306375977E-2</v>
      </c>
      <c r="V165" s="98">
        <v>3.0649813470747349E-2</v>
      </c>
      <c r="W165" s="98">
        <v>5.4941178557298263E-2</v>
      </c>
      <c r="X165" s="98">
        <v>9.0188333916081345E-2</v>
      </c>
      <c r="Y165" s="98">
        <v>0.10481868201795053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8.671068842663511E-2</v>
      </c>
      <c r="D166" s="122">
        <v>0.1688900119653991</v>
      </c>
      <c r="E166" s="122">
        <v>0.14220828025748147</v>
      </c>
      <c r="F166" s="122">
        <v>9.8113527868271239E-2</v>
      </c>
      <c r="G166" s="122">
        <v>3.6250476818546852E-2</v>
      </c>
      <c r="H166" s="122">
        <v>0.11059899340945592</v>
      </c>
      <c r="I166" s="122">
        <v>7.7345779866474215E-2</v>
      </c>
      <c r="J166" s="122">
        <v>0.1762831483342219</v>
      </c>
      <c r="K166" s="122">
        <v>0.15404313439342332</v>
      </c>
      <c r="L166" s="122">
        <v>9.9354408926731683E-2</v>
      </c>
      <c r="M166" s="122">
        <v>3.0052101614443629E-2</v>
      </c>
      <c r="N166" s="122">
        <v>0.1151663416024559</v>
      </c>
      <c r="O166" s="122">
        <v>0.11313042128608951</v>
      </c>
      <c r="P166" s="122">
        <v>0.18423833217810925</v>
      </c>
      <c r="Q166" s="122">
        <v>0.12264045020140162</v>
      </c>
      <c r="R166" s="122">
        <v>0.14234311062409788</v>
      </c>
      <c r="S166" s="122">
        <v>0.17289404710039866</v>
      </c>
      <c r="T166" s="122">
        <v>0.19774083604578807</v>
      </c>
      <c r="U166" s="122">
        <v>0.47616228268469141</v>
      </c>
      <c r="V166" s="122">
        <v>0.32460967091181669</v>
      </c>
      <c r="W166" s="122">
        <v>0.36070248964566232</v>
      </c>
      <c r="X166" s="122">
        <v>0.58148698604503801</v>
      </c>
      <c r="Y166" s="122">
        <v>1.1083210656346707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1.3334698967680643E-2</v>
      </c>
      <c r="D167" s="98">
        <v>2.6277599104000751E-2</v>
      </c>
      <c r="E167" s="98">
        <v>1.3562546790053837E-2</v>
      </c>
      <c r="F167" s="98">
        <v>6.7700852609463196E-3</v>
      </c>
      <c r="G167" s="98">
        <v>3.3191440012791122E-3</v>
      </c>
      <c r="H167" s="98">
        <v>6.2273143155892174E-3</v>
      </c>
      <c r="I167" s="98">
        <v>6.4267294532294496E-3</v>
      </c>
      <c r="J167" s="98">
        <v>1.6705438766601931E-2</v>
      </c>
      <c r="K167" s="98">
        <v>1.2272156070581694E-2</v>
      </c>
      <c r="L167" s="98">
        <v>6.4414773550647373E-3</v>
      </c>
      <c r="M167" s="98">
        <v>2.1475931678404019E-3</v>
      </c>
      <c r="N167" s="98">
        <v>4.6869768350364122E-3</v>
      </c>
      <c r="O167" s="98">
        <v>3.9238841421652621E-3</v>
      </c>
      <c r="P167" s="98">
        <v>6.8785529462236259E-3</v>
      </c>
      <c r="Q167" s="98">
        <v>9.9673239041994082E-3</v>
      </c>
      <c r="R167" s="98">
        <v>1.1497512472500266E-2</v>
      </c>
      <c r="S167" s="98">
        <v>1.203225880827042E-2</v>
      </c>
      <c r="T167" s="98">
        <v>1.0815064521169742E-2</v>
      </c>
      <c r="U167" s="98">
        <v>1.7968721524602153E-2</v>
      </c>
      <c r="V167" s="98">
        <v>1.0045116787008338E-2</v>
      </c>
      <c r="W167" s="98">
        <v>2.4147466140022032E-2</v>
      </c>
      <c r="X167" s="98">
        <v>5.1930346491038185E-2</v>
      </c>
      <c r="Y167" s="98">
        <v>8.7449429753452254E-2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1.9249453729634788E-4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1.6748880362248416E-4</v>
      </c>
      <c r="T168" s="98">
        <v>0</v>
      </c>
      <c r="U168" s="98">
        <v>1.6318988384716624E-4</v>
      </c>
      <c r="V168" s="98">
        <v>0</v>
      </c>
      <c r="W168" s="98">
        <v>0</v>
      </c>
      <c r="X168" s="98">
        <v>1.4127011535603059E-4</v>
      </c>
      <c r="Y168" s="98">
        <v>4.1274984246747741E-4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9.4765515293914219E-5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7.0048763580385733E-5</v>
      </c>
      <c r="T169" s="101">
        <v>0</v>
      </c>
      <c r="U169" s="101">
        <v>6.4426570698653573E-5</v>
      </c>
      <c r="V169" s="101">
        <v>0</v>
      </c>
      <c r="W169" s="101">
        <v>0</v>
      </c>
      <c r="X169" s="101">
        <v>8.0422305007255831E-5</v>
      </c>
      <c r="Y169" s="101">
        <v>2.6558121678264444E-4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9.772902200243366E-5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9.7440040042098423E-5</v>
      </c>
      <c r="T170" s="104">
        <v>0</v>
      </c>
      <c r="U170" s="104">
        <v>9.8763313148512657E-5</v>
      </c>
      <c r="V170" s="104">
        <v>0</v>
      </c>
      <c r="W170" s="104">
        <v>0</v>
      </c>
      <c r="X170" s="104">
        <v>6.0847810348774772E-5</v>
      </c>
      <c r="Y170" s="104">
        <v>1.47168625684833E-4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5.7765083735811067E-2</v>
      </c>
      <c r="D171" s="101">
        <v>0.11295237001880976</v>
      </c>
      <c r="E171" s="101">
        <v>0.10075805452039285</v>
      </c>
      <c r="F171" s="101">
        <v>7.3610452678094629E-2</v>
      </c>
      <c r="G171" s="101">
        <v>2.6235120015584017E-2</v>
      </c>
      <c r="H171" s="101">
        <v>8.6538949391518349E-2</v>
      </c>
      <c r="I171" s="101">
        <v>5.5431421291651087E-2</v>
      </c>
      <c r="J171" s="101">
        <v>0.12868953033910732</v>
      </c>
      <c r="K171" s="101">
        <v>8.6404849852471377E-2</v>
      </c>
      <c r="L171" s="101">
        <v>6.9729395453751161E-2</v>
      </c>
      <c r="M171" s="101">
        <v>1.8988423455538923E-2</v>
      </c>
      <c r="N171" s="101">
        <v>7.3504981301081351E-2</v>
      </c>
      <c r="O171" s="101">
        <v>8.0984276743148093E-2</v>
      </c>
      <c r="P171" s="101">
        <v>0.12799366639643581</v>
      </c>
      <c r="Q171" s="101">
        <v>8.5942705524799823E-2</v>
      </c>
      <c r="R171" s="101">
        <v>9.3214697992946419E-2</v>
      </c>
      <c r="S171" s="101">
        <v>0.10858214665497172</v>
      </c>
      <c r="T171" s="101">
        <v>0.13063782535598692</v>
      </c>
      <c r="U171" s="101">
        <v>0.3410855678137924</v>
      </c>
      <c r="V171" s="101">
        <v>0.25053626123114542</v>
      </c>
      <c r="W171" s="101">
        <v>0.23329706217736457</v>
      </c>
      <c r="X171" s="101">
        <v>0.42832830321132814</v>
      </c>
      <c r="Y171" s="101">
        <v>0.80097049700733647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1.5610905723143401E-2</v>
      </c>
      <c r="D172" s="104">
        <v>2.9467548305292236E-2</v>
      </c>
      <c r="E172" s="104">
        <v>2.7887678947034793E-2</v>
      </c>
      <c r="F172" s="104">
        <v>1.7732989929230301E-2</v>
      </c>
      <c r="G172" s="104">
        <v>6.6962128016837246E-3</v>
      </c>
      <c r="H172" s="104">
        <v>1.7832729702348359E-2</v>
      </c>
      <c r="I172" s="104">
        <v>1.5487629121593682E-2</v>
      </c>
      <c r="J172" s="104">
        <v>3.0888179228512648E-2</v>
      </c>
      <c r="K172" s="104">
        <v>5.5366128470370243E-2</v>
      </c>
      <c r="L172" s="104">
        <v>2.3183536117915775E-2</v>
      </c>
      <c r="M172" s="104">
        <v>8.9160849910643047E-3</v>
      </c>
      <c r="N172" s="104">
        <v>3.6974383466338134E-2</v>
      </c>
      <c r="O172" s="104">
        <v>2.8222260400776147E-2</v>
      </c>
      <c r="P172" s="104">
        <v>4.9366112835449817E-2</v>
      </c>
      <c r="Q172" s="104">
        <v>2.6730420772402383E-2</v>
      </c>
      <c r="R172" s="104">
        <v>3.7630900158651184E-2</v>
      </c>
      <c r="S172" s="104">
        <v>5.2112152833534021E-2</v>
      </c>
      <c r="T172" s="104">
        <v>5.6287946168631434E-2</v>
      </c>
      <c r="U172" s="104">
        <v>0.1169448034624497</v>
      </c>
      <c r="V172" s="104">
        <v>6.4028292893662991E-2</v>
      </c>
      <c r="W172" s="104">
        <v>0.10325796132827572</v>
      </c>
      <c r="X172" s="104">
        <v>0.10108706622731563</v>
      </c>
      <c r="Y172" s="104">
        <v>0.21948838903141463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6.5345654990513983E-3</v>
      </c>
      <c r="D173" s="98">
        <v>1.3643021739337898E-2</v>
      </c>
      <c r="E173" s="98">
        <v>1.546801865959254E-2</v>
      </c>
      <c r="F173" s="98">
        <v>1.0245335248166561E-2</v>
      </c>
      <c r="G173" s="98">
        <v>3.456017345714853E-3</v>
      </c>
      <c r="H173" s="98">
        <v>9.3913935534090387E-3</v>
      </c>
      <c r="I173" s="98">
        <v>6.9100464547943935E-3</v>
      </c>
      <c r="J173" s="98">
        <v>1.3942287154893899E-2</v>
      </c>
      <c r="K173" s="98">
        <v>2.4217510506228716E-2</v>
      </c>
      <c r="L173" s="98">
        <v>9.8000334766606828E-3</v>
      </c>
      <c r="M173" s="98">
        <v>3.8643289388901971E-3</v>
      </c>
      <c r="N173" s="98">
        <v>1.5590431129113028E-2</v>
      </c>
      <c r="O173" s="98">
        <v>1.1802796127248463E-2</v>
      </c>
      <c r="P173" s="98">
        <v>2.1497815562631303E-2</v>
      </c>
      <c r="Q173" s="98">
        <v>1.139370734315554E-2</v>
      </c>
      <c r="R173" s="98">
        <v>1.5815937078245818E-2</v>
      </c>
      <c r="S173" s="98">
        <v>2.1896207874616592E-2</v>
      </c>
      <c r="T173" s="98">
        <v>2.3834019367128693E-2</v>
      </c>
      <c r="U173" s="98">
        <v>4.6397684642073396E-2</v>
      </c>
      <c r="V173" s="98">
        <v>2.8762886368630381E-2</v>
      </c>
      <c r="W173" s="98">
        <v>5.3112096089955853E-2</v>
      </c>
      <c r="X173" s="98">
        <v>5.7530185881476834E-2</v>
      </c>
      <c r="Y173" s="98">
        <v>0.14067885349392334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9.0763402240920023E-3</v>
      </c>
      <c r="D174" s="33">
        <v>1.5824526565954337E-2</v>
      </c>
      <c r="E174" s="33">
        <v>1.2419660287442253E-2</v>
      </c>
      <c r="F174" s="33">
        <v>7.4876546810637408E-3</v>
      </c>
      <c r="G174" s="33">
        <v>3.240195455968872E-3</v>
      </c>
      <c r="H174" s="33">
        <v>8.4413361489393199E-3</v>
      </c>
      <c r="I174" s="33">
        <v>8.5775826667992897E-3</v>
      </c>
      <c r="J174" s="33">
        <v>1.6945892073618747E-2</v>
      </c>
      <c r="K174" s="33">
        <v>3.114861796414153E-2</v>
      </c>
      <c r="L174" s="33">
        <v>1.3383502641255093E-2</v>
      </c>
      <c r="M174" s="33">
        <v>5.051756052174108E-3</v>
      </c>
      <c r="N174" s="33">
        <v>2.1383952337225107E-2</v>
      </c>
      <c r="O174" s="33">
        <v>1.6419464273527685E-2</v>
      </c>
      <c r="P174" s="33">
        <v>2.7868297272818515E-2</v>
      </c>
      <c r="Q174" s="33">
        <v>1.5336713429246845E-2</v>
      </c>
      <c r="R174" s="33">
        <v>2.181496308040537E-2</v>
      </c>
      <c r="S174" s="33">
        <v>3.021594495891743E-2</v>
      </c>
      <c r="T174" s="33">
        <v>3.245392680150274E-2</v>
      </c>
      <c r="U174" s="33">
        <v>7.0547118820376314E-2</v>
      </c>
      <c r="V174" s="33">
        <v>3.5265406525032614E-2</v>
      </c>
      <c r="W174" s="33">
        <v>5.0145865238319869E-2</v>
      </c>
      <c r="X174" s="33">
        <v>4.3556880345838794E-2</v>
      </c>
      <c r="Y174" s="33">
        <v>7.8809535537491288E-2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3.5472292756536836E-2</v>
      </c>
      <c r="D175" s="122">
        <v>6.2471180465308473E-2</v>
      </c>
      <c r="E175" s="122">
        <v>5.6788197579159282E-2</v>
      </c>
      <c r="F175" s="122">
        <v>3.4545991389552326E-2</v>
      </c>
      <c r="G175" s="122">
        <v>1.4192888253786704E-2</v>
      </c>
      <c r="H175" s="122">
        <v>3.7244836290754431E-2</v>
      </c>
      <c r="I175" s="122">
        <v>2.7559852877186469E-2</v>
      </c>
      <c r="J175" s="122">
        <v>5.892182383664625E-2</v>
      </c>
      <c r="K175" s="122">
        <v>4.6565156160285351E-2</v>
      </c>
      <c r="L175" s="122">
        <v>2.6385986067330294E-2</v>
      </c>
      <c r="M175" s="122">
        <v>7.8922906298883495E-3</v>
      </c>
      <c r="N175" s="122">
        <v>3.0656911103573888E-2</v>
      </c>
      <c r="O175" s="122">
        <v>3.057872976723049E-2</v>
      </c>
      <c r="P175" s="122">
        <v>5.2279099120886498E-2</v>
      </c>
      <c r="Q175" s="122">
        <v>3.410174038090763E-2</v>
      </c>
      <c r="R175" s="122">
        <v>4.0761918480632625E-2</v>
      </c>
      <c r="S175" s="122">
        <v>4.9649283931398017E-2</v>
      </c>
      <c r="T175" s="122">
        <v>5.5151596024278521E-2</v>
      </c>
      <c r="U175" s="122">
        <v>0.13094813293246862</v>
      </c>
      <c r="V175" s="122">
        <v>0.11934651430379634</v>
      </c>
      <c r="W175" s="122">
        <v>0.13951595961913929</v>
      </c>
      <c r="X175" s="122">
        <v>0.17525062822772211</v>
      </c>
      <c r="Y175" s="122">
        <v>0.3249055996589465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1.5721620267368053E-2</v>
      </c>
      <c r="D176" s="98">
        <v>3.2257323278774883E-2</v>
      </c>
      <c r="E176" s="98">
        <v>1.7700202416679224E-2</v>
      </c>
      <c r="F176" s="98">
        <v>1.130416525655077E-2</v>
      </c>
      <c r="G176" s="98">
        <v>6.9790485431469335E-3</v>
      </c>
      <c r="H176" s="98">
        <v>1.5127488017405656E-2</v>
      </c>
      <c r="I176" s="98">
        <v>1.2572929407335218E-2</v>
      </c>
      <c r="J176" s="98">
        <v>2.4622308291626309E-2</v>
      </c>
      <c r="K176" s="98">
        <v>2.9643099791858564E-2</v>
      </c>
      <c r="L176" s="98">
        <v>1.308533798109362E-2</v>
      </c>
      <c r="M176" s="98">
        <v>3.4687415661459869E-3</v>
      </c>
      <c r="N176" s="98">
        <v>1.112446899469746E-2</v>
      </c>
      <c r="O176" s="98">
        <v>1.1524966981174171E-2</v>
      </c>
      <c r="P176" s="98">
        <v>1.9965056900395128E-2</v>
      </c>
      <c r="Q176" s="98">
        <v>1.2509403845729374E-2</v>
      </c>
      <c r="R176" s="98">
        <v>1.631916980618138E-2</v>
      </c>
      <c r="S176" s="98">
        <v>2.181297414272234E-2</v>
      </c>
      <c r="T176" s="98">
        <v>2.0382553770647998E-2</v>
      </c>
      <c r="U176" s="98">
        <v>4.3521850709753875E-2</v>
      </c>
      <c r="V176" s="98">
        <v>4.1492688741703657E-2</v>
      </c>
      <c r="W176" s="98">
        <v>4.2513617992355028E-2</v>
      </c>
      <c r="X176" s="98">
        <v>4.3250480960056431E-2</v>
      </c>
      <c r="Y176" s="98">
        <v>8.5321653640260786E-2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1.9750672489168779E-2</v>
      </c>
      <c r="D177" s="33">
        <v>3.0213857186533594E-2</v>
      </c>
      <c r="E177" s="33">
        <v>3.9087995162480058E-2</v>
      </c>
      <c r="F177" s="33">
        <v>2.3241826133001554E-2</v>
      </c>
      <c r="G177" s="33">
        <v>7.2138397106397707E-3</v>
      </c>
      <c r="H177" s="33">
        <v>2.2117348273348773E-2</v>
      </c>
      <c r="I177" s="33">
        <v>1.4986923469851251E-2</v>
      </c>
      <c r="J177" s="33">
        <v>3.4299515545019942E-2</v>
      </c>
      <c r="K177" s="33">
        <v>1.692205636842679E-2</v>
      </c>
      <c r="L177" s="33">
        <v>1.3300648086236676E-2</v>
      </c>
      <c r="M177" s="33">
        <v>4.4235490637423627E-3</v>
      </c>
      <c r="N177" s="33">
        <v>1.9532442108876426E-2</v>
      </c>
      <c r="O177" s="33">
        <v>1.9053762786056319E-2</v>
      </c>
      <c r="P177" s="33">
        <v>3.2314042220491369E-2</v>
      </c>
      <c r="Q177" s="33">
        <v>2.1592336535178256E-2</v>
      </c>
      <c r="R177" s="33">
        <v>2.4442748674451249E-2</v>
      </c>
      <c r="S177" s="33">
        <v>2.7836309788675677E-2</v>
      </c>
      <c r="T177" s="33">
        <v>3.4769042253630526E-2</v>
      </c>
      <c r="U177" s="33">
        <v>8.7426282222714743E-2</v>
      </c>
      <c r="V177" s="33">
        <v>7.7853825562092679E-2</v>
      </c>
      <c r="W177" s="33">
        <v>9.7002341626784255E-2</v>
      </c>
      <c r="X177" s="33">
        <v>0.13200014726766568</v>
      </c>
      <c r="Y177" s="33">
        <v>0.23958394601868568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0.52400417277034284</v>
      </c>
      <c r="D24" s="117">
        <f t="shared" si="7"/>
        <v>0.58177153017668748</v>
      </c>
      <c r="E24" s="117">
        <f t="shared" si="7"/>
        <v>0.64813748046324005</v>
      </c>
      <c r="F24" s="117">
        <f t="shared" si="7"/>
        <v>0.46012371500129806</v>
      </c>
      <c r="G24" s="117">
        <f t="shared" si="7"/>
        <v>0</v>
      </c>
      <c r="H24" s="117">
        <f t="shared" si="7"/>
        <v>0</v>
      </c>
      <c r="I24" s="117">
        <f t="shared" si="7"/>
        <v>0.18958834680618797</v>
      </c>
      <c r="J24" s="117">
        <f t="shared" si="7"/>
        <v>0.58136112050307454</v>
      </c>
      <c r="K24" s="117">
        <f t="shared" si="7"/>
        <v>0.41401726397872463</v>
      </c>
      <c r="L24" s="117">
        <f t="shared" si="7"/>
        <v>0.48946745419851367</v>
      </c>
      <c r="M24" s="117">
        <f t="shared" si="7"/>
        <v>0.4715934222594162</v>
      </c>
      <c r="N24" s="117">
        <f t="shared" si="7"/>
        <v>0.25361325015853997</v>
      </c>
      <c r="O24" s="117">
        <f t="shared" si="7"/>
        <v>0.29742074185099349</v>
      </c>
      <c r="P24" s="117">
        <f t="shared" si="7"/>
        <v>0.10913202199056608</v>
      </c>
      <c r="Q24" s="117">
        <f t="shared" si="7"/>
        <v>0.39952879474920666</v>
      </c>
      <c r="R24" s="117">
        <f t="shared" ref="R24:V24" si="8">R25+R28+R30+R39</f>
        <v>0.48007211437774611</v>
      </c>
      <c r="S24" s="117">
        <f t="shared" si="8"/>
        <v>0.31853072758354628</v>
      </c>
      <c r="T24" s="117">
        <f t="shared" si="8"/>
        <v>0.25537484968354279</v>
      </c>
      <c r="U24" s="117">
        <f t="shared" si="8"/>
        <v>0</v>
      </c>
      <c r="V24" s="117">
        <f t="shared" si="8"/>
        <v>8.146648877458039E-2</v>
      </c>
      <c r="W24" s="117">
        <f t="shared" ref="W24:Y24" si="9">W25+W28+W30+W39</f>
        <v>2.8918225842580882E-2</v>
      </c>
      <c r="X24" s="117">
        <f t="shared" si="9"/>
        <v>0.40736197196276913</v>
      </c>
      <c r="Y24" s="117">
        <f t="shared" si="9"/>
        <v>0.19003205247969068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0.41024560430391122</v>
      </c>
      <c r="D25" s="122">
        <f t="shared" si="10"/>
        <v>0.46470770459373562</v>
      </c>
      <c r="E25" s="122">
        <f t="shared" si="10"/>
        <v>0.5284768112916961</v>
      </c>
      <c r="F25" s="122">
        <f t="shared" si="10"/>
        <v>0.36291971458639505</v>
      </c>
      <c r="G25" s="122">
        <f t="shared" si="10"/>
        <v>0</v>
      </c>
      <c r="H25" s="122">
        <f t="shared" si="10"/>
        <v>0</v>
      </c>
      <c r="I25" s="122">
        <f t="shared" si="10"/>
        <v>0.14308831468908406</v>
      </c>
      <c r="J25" s="122">
        <f t="shared" si="10"/>
        <v>0.46436451956685071</v>
      </c>
      <c r="K25" s="122">
        <f t="shared" si="10"/>
        <v>0.30896653961112303</v>
      </c>
      <c r="L25" s="122">
        <f t="shared" si="10"/>
        <v>0.36745412294409191</v>
      </c>
      <c r="M25" s="122">
        <f t="shared" si="10"/>
        <v>0.36130775286167288</v>
      </c>
      <c r="N25" s="122">
        <f t="shared" si="10"/>
        <v>0.19174978355332273</v>
      </c>
      <c r="O25" s="122">
        <f t="shared" si="10"/>
        <v>0.20222799503773597</v>
      </c>
      <c r="P25" s="122">
        <f t="shared" si="10"/>
        <v>6.3278898527862087E-2</v>
      </c>
      <c r="Q25" s="122">
        <f t="shared" si="10"/>
        <v>0.29488162931086509</v>
      </c>
      <c r="R25" s="122">
        <f t="shared" ref="R25:V25" si="11">SUM(R26:R27)</f>
        <v>0.35775769835368726</v>
      </c>
      <c r="S25" s="122">
        <f t="shared" si="11"/>
        <v>0.23413620047060191</v>
      </c>
      <c r="T25" s="122">
        <f t="shared" si="11"/>
        <v>0.17855793254755142</v>
      </c>
      <c r="U25" s="122">
        <f t="shared" si="11"/>
        <v>0</v>
      </c>
      <c r="V25" s="122">
        <f t="shared" si="11"/>
        <v>4.9276369616406815E-2</v>
      </c>
      <c r="W25" s="122">
        <f t="shared" ref="W25:Y25" si="12">SUM(W26:W27)</f>
        <v>1.9160547128354986E-2</v>
      </c>
      <c r="X25" s="122">
        <f t="shared" si="12"/>
        <v>0.25779020604652897</v>
      </c>
      <c r="Y25" s="122">
        <f t="shared" si="12"/>
        <v>0.11360063334977764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0.40057123642400505</v>
      </c>
      <c r="D26" s="98">
        <v>0.45388750186156629</v>
      </c>
      <c r="E26" s="98">
        <v>0.51626249558890147</v>
      </c>
      <c r="F26" s="98">
        <v>0.35461300239424315</v>
      </c>
      <c r="G26" s="98">
        <v>0</v>
      </c>
      <c r="H26" s="98">
        <v>0</v>
      </c>
      <c r="I26" s="98">
        <v>0.14005987277741305</v>
      </c>
      <c r="J26" s="98">
        <v>0.4545268868057164</v>
      </c>
      <c r="K26" s="98">
        <v>0.30248061522491554</v>
      </c>
      <c r="L26" s="98">
        <v>0.35982962406473618</v>
      </c>
      <c r="M26" s="98">
        <v>0.35390801712061148</v>
      </c>
      <c r="N26" s="98">
        <v>0.18788052970424599</v>
      </c>
      <c r="O26" s="98">
        <v>0.19818699993263972</v>
      </c>
      <c r="P26" s="98">
        <v>6.2031233144569944E-2</v>
      </c>
      <c r="Q26" s="98">
        <v>0.28907638692126797</v>
      </c>
      <c r="R26" s="98">
        <v>0.35075158796061667</v>
      </c>
      <c r="S26" s="98">
        <v>0.22957928788776796</v>
      </c>
      <c r="T26" s="98">
        <v>0.17510996302796294</v>
      </c>
      <c r="U26" s="98">
        <v>0</v>
      </c>
      <c r="V26" s="98">
        <v>4.8337968579914403E-2</v>
      </c>
      <c r="W26" s="98">
        <v>1.8795100404774202E-2</v>
      </c>
      <c r="X26" s="98">
        <v>0.25290513584870106</v>
      </c>
      <c r="Y26" s="98">
        <v>0.1114584482898775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9.6743678799061546E-3</v>
      </c>
      <c r="D27" s="98">
        <v>1.0820202732169326E-2</v>
      </c>
      <c r="E27" s="98">
        <v>1.2214315702794607E-2</v>
      </c>
      <c r="F27" s="98">
        <v>8.306712192151882E-3</v>
      </c>
      <c r="G27" s="98">
        <v>0</v>
      </c>
      <c r="H27" s="98">
        <v>0</v>
      </c>
      <c r="I27" s="98">
        <v>3.0284419116709967E-3</v>
      </c>
      <c r="J27" s="98">
        <v>9.8376327611343281E-3</v>
      </c>
      <c r="K27" s="98">
        <v>6.4859243862074806E-3</v>
      </c>
      <c r="L27" s="98">
        <v>7.6244988793557605E-3</v>
      </c>
      <c r="M27" s="98">
        <v>7.3997357410614042E-3</v>
      </c>
      <c r="N27" s="98">
        <v>3.8692538490767365E-3</v>
      </c>
      <c r="O27" s="98">
        <v>4.0409951050962541E-3</v>
      </c>
      <c r="P27" s="98">
        <v>1.2476653832921498E-3</v>
      </c>
      <c r="Q27" s="98">
        <v>5.8052423895971171E-3</v>
      </c>
      <c r="R27" s="98">
        <v>7.0061103930705625E-3</v>
      </c>
      <c r="S27" s="98">
        <v>4.5569125828339371E-3</v>
      </c>
      <c r="T27" s="98">
        <v>3.4479695195884885E-3</v>
      </c>
      <c r="U27" s="98">
        <v>0</v>
      </c>
      <c r="V27" s="98">
        <v>9.3840103649241472E-4</v>
      </c>
      <c r="W27" s="98">
        <v>3.6544672358078547E-4</v>
      </c>
      <c r="X27" s="98">
        <v>4.8850701978278887E-3</v>
      </c>
      <c r="Y27" s="98">
        <v>2.1421850599001482E-3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4.8395840184383516E-3</v>
      </c>
      <c r="D28" s="122">
        <f t="shared" si="13"/>
        <v>5.5844973842531396E-3</v>
      </c>
      <c r="E28" s="122">
        <f t="shared" si="13"/>
        <v>9.0026528015330915E-3</v>
      </c>
      <c r="F28" s="122">
        <f t="shared" si="13"/>
        <v>4.3725971399988578E-3</v>
      </c>
      <c r="G28" s="122">
        <f t="shared" si="13"/>
        <v>0</v>
      </c>
      <c r="H28" s="122">
        <f t="shared" si="13"/>
        <v>0</v>
      </c>
      <c r="I28" s="122">
        <f t="shared" si="13"/>
        <v>5.5017510320575337E-3</v>
      </c>
      <c r="J28" s="122">
        <f t="shared" si="13"/>
        <v>1.2782610214449519E-2</v>
      </c>
      <c r="K28" s="122">
        <f t="shared" si="13"/>
        <v>7.1643563476190024E-3</v>
      </c>
      <c r="L28" s="122">
        <f t="shared" si="13"/>
        <v>1.2432036448149717E-2</v>
      </c>
      <c r="M28" s="122">
        <f t="shared" si="13"/>
        <v>1.5406963909591884E-2</v>
      </c>
      <c r="N28" s="122">
        <f t="shared" si="13"/>
        <v>7.806040763665343E-3</v>
      </c>
      <c r="O28" s="122">
        <f t="shared" si="13"/>
        <v>1.7059346685391306E-2</v>
      </c>
      <c r="P28" s="122">
        <f t="shared" si="13"/>
        <v>1.1545946938994888E-3</v>
      </c>
      <c r="Q28" s="122">
        <f t="shared" si="13"/>
        <v>8.5793341789088887E-3</v>
      </c>
      <c r="R28" s="122">
        <f t="shared" si="13"/>
        <v>8.2889257320951943E-3</v>
      </c>
      <c r="S28" s="122">
        <f t="shared" si="13"/>
        <v>1.1197389978346057E-2</v>
      </c>
      <c r="T28" s="122">
        <f t="shared" si="13"/>
        <v>1.029149862856985E-2</v>
      </c>
      <c r="U28" s="122">
        <f t="shared" si="13"/>
        <v>0</v>
      </c>
      <c r="V28" s="122">
        <f t="shared" si="13"/>
        <v>3.3255503926165079E-3</v>
      </c>
      <c r="W28" s="122">
        <f t="shared" si="13"/>
        <v>1.5706715586639637E-3</v>
      </c>
      <c r="X28" s="122">
        <f t="shared" si="13"/>
        <v>1.9854161479257341E-2</v>
      </c>
      <c r="Y28" s="122">
        <f t="shared" si="13"/>
        <v>6.604364998274527E-3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4.8395840184383516E-3</v>
      </c>
      <c r="D29" s="98">
        <v>5.5844973842531396E-3</v>
      </c>
      <c r="E29" s="98">
        <v>9.0026528015330915E-3</v>
      </c>
      <c r="F29" s="98">
        <v>4.3725971399988578E-3</v>
      </c>
      <c r="G29" s="98">
        <v>0</v>
      </c>
      <c r="H29" s="98">
        <v>0</v>
      </c>
      <c r="I29" s="98">
        <v>5.5017510320575337E-3</v>
      </c>
      <c r="J29" s="98">
        <v>1.2782610214449519E-2</v>
      </c>
      <c r="K29" s="98">
        <v>7.1643563476190024E-3</v>
      </c>
      <c r="L29" s="98">
        <v>1.2432036448149717E-2</v>
      </c>
      <c r="M29" s="98">
        <v>1.5406963909591884E-2</v>
      </c>
      <c r="N29" s="98">
        <v>7.806040763665343E-3</v>
      </c>
      <c r="O29" s="98">
        <v>1.7059346685391306E-2</v>
      </c>
      <c r="P29" s="98">
        <v>1.1545946938994888E-3</v>
      </c>
      <c r="Q29" s="98">
        <v>8.5793341789088887E-3</v>
      </c>
      <c r="R29" s="98">
        <v>8.2889257320951943E-3</v>
      </c>
      <c r="S29" s="98">
        <v>1.1197389978346057E-2</v>
      </c>
      <c r="T29" s="98">
        <v>1.029149862856985E-2</v>
      </c>
      <c r="U29" s="98">
        <v>0</v>
      </c>
      <c r="V29" s="98">
        <v>3.3255503926165079E-3</v>
      </c>
      <c r="W29" s="98">
        <v>1.5706715586639637E-3</v>
      </c>
      <c r="X29" s="98">
        <v>1.9854161479257341E-2</v>
      </c>
      <c r="Y29" s="98">
        <v>6.604364998274527E-3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7.7376581960380178E-2</v>
      </c>
      <c r="D30" s="122">
        <v>8.171229970844579E-2</v>
      </c>
      <c r="E30" s="122">
        <v>7.8476817619207773E-2</v>
      </c>
      <c r="F30" s="122">
        <v>6.8200192672504947E-2</v>
      </c>
      <c r="G30" s="122">
        <v>0</v>
      </c>
      <c r="H30" s="122">
        <v>0</v>
      </c>
      <c r="I30" s="122">
        <v>3.0379481671035179E-2</v>
      </c>
      <c r="J30" s="122">
        <v>7.8181827353691835E-2</v>
      </c>
      <c r="K30" s="122">
        <v>7.6909448548964546E-2</v>
      </c>
      <c r="L30" s="122">
        <v>8.736750373930724E-2</v>
      </c>
      <c r="M30" s="122">
        <v>7.585884939851463E-2</v>
      </c>
      <c r="N30" s="122">
        <v>4.3067929362582399E-2</v>
      </c>
      <c r="O30" s="122">
        <v>6.200283017008186E-2</v>
      </c>
      <c r="P30" s="122">
        <v>3.5210760036220964E-2</v>
      </c>
      <c r="Q30" s="122">
        <v>7.5899805540782364E-2</v>
      </c>
      <c r="R30" s="122">
        <v>8.986001659330764E-2</v>
      </c>
      <c r="S30" s="122">
        <v>5.7821494681951677E-2</v>
      </c>
      <c r="T30" s="122">
        <v>5.254800453238867E-2</v>
      </c>
      <c r="U30" s="122">
        <v>0</v>
      </c>
      <c r="V30" s="122">
        <v>2.1208501498106758E-2</v>
      </c>
      <c r="W30" s="122">
        <v>5.923022665872836E-3</v>
      </c>
      <c r="X30" s="122">
        <v>9.9286977716239538E-2</v>
      </c>
      <c r="Y30" s="122">
        <v>5.392261607942854E-2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1.027774389293616E-2</v>
      </c>
      <c r="D31" s="98">
        <v>1.1192964573794977E-2</v>
      </c>
      <c r="E31" s="98">
        <v>6.5465419973808024E-3</v>
      </c>
      <c r="F31" s="98">
        <v>4.1535116619032825E-3</v>
      </c>
      <c r="G31" s="98">
        <v>0</v>
      </c>
      <c r="H31" s="98">
        <v>0</v>
      </c>
      <c r="I31" s="98">
        <v>2.1386346999240778E-3</v>
      </c>
      <c r="J31" s="98">
        <v>6.4800499951701892E-3</v>
      </c>
      <c r="K31" s="98">
        <v>5.0919218527783082E-3</v>
      </c>
      <c r="L31" s="98">
        <v>4.9199038029193983E-3</v>
      </c>
      <c r="M31" s="98">
        <v>4.6541816223651849E-3</v>
      </c>
      <c r="N31" s="98">
        <v>1.5406212054549311E-3</v>
      </c>
      <c r="O31" s="98">
        <v>1.9051805240360667E-3</v>
      </c>
      <c r="P31" s="98">
        <v>1.190705111938678E-3</v>
      </c>
      <c r="Q31" s="98">
        <v>5.862454986681709E-3</v>
      </c>
      <c r="R31" s="98">
        <v>6.7883544153194818E-3</v>
      </c>
      <c r="S31" s="98">
        <v>3.9068783751060676E-3</v>
      </c>
      <c r="T31" s="98">
        <v>2.6992098611678169E-3</v>
      </c>
      <c r="U31" s="98">
        <v>0</v>
      </c>
      <c r="V31" s="98">
        <v>6.0661007388860882E-4</v>
      </c>
      <c r="W31" s="98">
        <v>3.5148176428832155E-4</v>
      </c>
      <c r="X31" s="98">
        <v>8.6517740886263728E-3</v>
      </c>
      <c r="Y31" s="98">
        <v>4.201627153927418E-3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4.9912191842900827E-2</v>
      </c>
      <c r="D35" s="101">
        <v>5.3190067656536666E-2</v>
      </c>
      <c r="E35" s="101">
        <v>5.3908545110054412E-2</v>
      </c>
      <c r="F35" s="101">
        <v>4.9709400067561416E-2</v>
      </c>
      <c r="G35" s="101">
        <v>0</v>
      </c>
      <c r="H35" s="101">
        <v>0</v>
      </c>
      <c r="I35" s="101">
        <v>2.0930174688764177E-2</v>
      </c>
      <c r="J35" s="101">
        <v>5.5274099411649513E-2</v>
      </c>
      <c r="K35" s="101">
        <v>3.9784944059819541E-2</v>
      </c>
      <c r="L35" s="101">
        <v>5.8169909760148519E-2</v>
      </c>
      <c r="M35" s="101">
        <v>4.4678548276616194E-2</v>
      </c>
      <c r="N35" s="101">
        <v>2.5482622083930168E-2</v>
      </c>
      <c r="O35" s="101">
        <v>4.205128579419018E-2</v>
      </c>
      <c r="P35" s="101">
        <v>2.3203051570184232E-2</v>
      </c>
      <c r="Q35" s="101">
        <v>5.1024223611363349E-2</v>
      </c>
      <c r="R35" s="101">
        <v>5.6132571524837901E-2</v>
      </c>
      <c r="S35" s="101">
        <v>3.433800805182264E-2</v>
      </c>
      <c r="T35" s="101">
        <v>3.3144148763828277E-2</v>
      </c>
      <c r="U35" s="101">
        <v>0</v>
      </c>
      <c r="V35" s="101">
        <v>1.5939297500774888E-2</v>
      </c>
      <c r="W35" s="101">
        <v>3.7147230758713028E-3</v>
      </c>
      <c r="X35" s="101">
        <v>7.1877729086585712E-2</v>
      </c>
      <c r="Y35" s="101">
        <v>3.8365001933573846E-2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1.7186646224543186E-2</v>
      </c>
      <c r="D36" s="104">
        <v>1.7329267478114148E-2</v>
      </c>
      <c r="E36" s="104">
        <v>1.8021730511772551E-2</v>
      </c>
      <c r="F36" s="104">
        <v>1.4337280943040254E-2</v>
      </c>
      <c r="G36" s="104">
        <v>0</v>
      </c>
      <c r="H36" s="104">
        <v>0</v>
      </c>
      <c r="I36" s="104">
        <v>7.3106722823469226E-3</v>
      </c>
      <c r="J36" s="104">
        <v>1.6427677946872134E-2</v>
      </c>
      <c r="K36" s="104">
        <v>3.2032582636366699E-2</v>
      </c>
      <c r="L36" s="104">
        <v>2.4277690176239312E-2</v>
      </c>
      <c r="M36" s="104">
        <v>2.6526119499533249E-2</v>
      </c>
      <c r="N36" s="104">
        <v>1.6044686073197298E-2</v>
      </c>
      <c r="O36" s="104">
        <v>1.804636385185562E-2</v>
      </c>
      <c r="P36" s="104">
        <v>1.0817003354098053E-2</v>
      </c>
      <c r="Q36" s="104">
        <v>1.9013126942737303E-2</v>
      </c>
      <c r="R36" s="104">
        <v>2.6939090653150255E-2</v>
      </c>
      <c r="S36" s="104">
        <v>1.957660825502297E-2</v>
      </c>
      <c r="T36" s="104">
        <v>1.6704645907392571E-2</v>
      </c>
      <c r="U36" s="104">
        <v>0</v>
      </c>
      <c r="V36" s="104">
        <v>4.6625939234432616E-3</v>
      </c>
      <c r="W36" s="104">
        <v>1.8568178257132115E-3</v>
      </c>
      <c r="X36" s="104">
        <v>1.8757474541027462E-2</v>
      </c>
      <c r="Y36" s="104">
        <v>1.1355986991927271E-2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5.6503633228935386E-3</v>
      </c>
      <c r="D37" s="98">
        <v>6.4128828417071475E-3</v>
      </c>
      <c r="E37" s="98">
        <v>8.2808204824060833E-3</v>
      </c>
      <c r="F37" s="98">
        <v>6.9301386779019314E-3</v>
      </c>
      <c r="G37" s="98">
        <v>0</v>
      </c>
      <c r="H37" s="98">
        <v>0</v>
      </c>
      <c r="I37" s="98">
        <v>2.6068366263602154E-3</v>
      </c>
      <c r="J37" s="98">
        <v>5.9466926759056257E-3</v>
      </c>
      <c r="K37" s="98">
        <v>1.1200704380093698E-2</v>
      </c>
      <c r="L37" s="98">
        <v>8.1786942454542006E-3</v>
      </c>
      <c r="M37" s="98">
        <v>9.2335699363218764E-3</v>
      </c>
      <c r="N37" s="98">
        <v>5.4473291627140565E-3</v>
      </c>
      <c r="O37" s="98">
        <v>6.1305240647812438E-3</v>
      </c>
      <c r="P37" s="98">
        <v>3.8954654693457414E-3</v>
      </c>
      <c r="Q37" s="98">
        <v>6.7619061560608325E-3</v>
      </c>
      <c r="R37" s="98">
        <v>9.5050013061049824E-3</v>
      </c>
      <c r="S37" s="98">
        <v>6.9570077133574585E-3</v>
      </c>
      <c r="T37" s="98">
        <v>6.0312956491443415E-3</v>
      </c>
      <c r="U37" s="98">
        <v>0</v>
      </c>
      <c r="V37" s="98">
        <v>1.822426954984259E-3</v>
      </c>
      <c r="W37" s="98">
        <v>8.4852294826710166E-4</v>
      </c>
      <c r="X37" s="98">
        <v>9.6758939111513762E-3</v>
      </c>
      <c r="Y37" s="98">
        <v>6.7399312191394984E-3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1.1536282901649647E-2</v>
      </c>
      <c r="D38" s="98">
        <v>1.0916384636407001E-2</v>
      </c>
      <c r="E38" s="98">
        <v>9.7409100293664678E-3</v>
      </c>
      <c r="F38" s="98">
        <v>7.407142265138323E-3</v>
      </c>
      <c r="G38" s="98">
        <v>0</v>
      </c>
      <c r="H38" s="98">
        <v>0</v>
      </c>
      <c r="I38" s="98">
        <v>4.7038356559867068E-3</v>
      </c>
      <c r="J38" s="98">
        <v>1.048098527096651E-2</v>
      </c>
      <c r="K38" s="98">
        <v>2.0831878256273001E-2</v>
      </c>
      <c r="L38" s="98">
        <v>1.609899593078511E-2</v>
      </c>
      <c r="M38" s="98">
        <v>1.7292549563211374E-2</v>
      </c>
      <c r="N38" s="98">
        <v>1.059735691048324E-2</v>
      </c>
      <c r="O38" s="98">
        <v>1.1915839787074377E-2</v>
      </c>
      <c r="P38" s="98">
        <v>6.9215378847523124E-3</v>
      </c>
      <c r="Q38" s="98">
        <v>1.2251220786676472E-2</v>
      </c>
      <c r="R38" s="98">
        <v>1.7434089347045274E-2</v>
      </c>
      <c r="S38" s="98">
        <v>1.2619600541665513E-2</v>
      </c>
      <c r="T38" s="98">
        <v>1.067335025824823E-2</v>
      </c>
      <c r="U38" s="98">
        <v>0</v>
      </c>
      <c r="V38" s="98">
        <v>2.8401669684590025E-3</v>
      </c>
      <c r="W38" s="98">
        <v>1.00829487744611E-3</v>
      </c>
      <c r="X38" s="98">
        <v>9.0815806298760876E-3</v>
      </c>
      <c r="Y38" s="98">
        <v>4.6160557727877739E-3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3.1542402487613128E-2</v>
      </c>
      <c r="D39" s="122">
        <v>2.9767028490252968E-2</v>
      </c>
      <c r="E39" s="122">
        <v>3.2181198750803094E-2</v>
      </c>
      <c r="F39" s="122">
        <v>2.4631210602399204E-2</v>
      </c>
      <c r="G39" s="122">
        <v>0</v>
      </c>
      <c r="H39" s="122">
        <v>0</v>
      </c>
      <c r="I39" s="122">
        <v>1.061879941401119E-2</v>
      </c>
      <c r="J39" s="122">
        <v>2.6032163368082444E-2</v>
      </c>
      <c r="K39" s="122">
        <v>2.0976919471018013E-2</v>
      </c>
      <c r="L39" s="122">
        <v>2.2213791066964819E-2</v>
      </c>
      <c r="M39" s="122">
        <v>1.9019856089636824E-2</v>
      </c>
      <c r="N39" s="122">
        <v>1.0989496478969536E-2</v>
      </c>
      <c r="O39" s="122">
        <v>1.6130569957784321E-2</v>
      </c>
      <c r="P39" s="122">
        <v>9.4877687325835413E-3</v>
      </c>
      <c r="Q39" s="122">
        <v>2.0168025718650347E-2</v>
      </c>
      <c r="R39" s="122">
        <v>2.416547369865597E-2</v>
      </c>
      <c r="S39" s="122">
        <v>1.5375642452646646E-2</v>
      </c>
      <c r="T39" s="122">
        <v>1.3977413975032851E-2</v>
      </c>
      <c r="U39" s="122">
        <v>0</v>
      </c>
      <c r="V39" s="122">
        <v>7.6560672674503144E-3</v>
      </c>
      <c r="W39" s="122">
        <v>2.263984489689095E-3</v>
      </c>
      <c r="X39" s="122">
        <v>3.0430626720743238E-2</v>
      </c>
      <c r="Y39" s="122">
        <v>1.5904438052209965E-2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1.2261394648002749E-2</v>
      </c>
      <c r="D40" s="98">
        <v>1.3695968862986161E-2</v>
      </c>
      <c r="E40" s="98">
        <v>8.5340712602805357E-3</v>
      </c>
      <c r="F40" s="98">
        <v>6.8469806453891812E-3</v>
      </c>
      <c r="G40" s="98">
        <v>0</v>
      </c>
      <c r="H40" s="98">
        <v>0</v>
      </c>
      <c r="I40" s="98">
        <v>4.2382167808559836E-3</v>
      </c>
      <c r="J40" s="98">
        <v>9.434657868416128E-3</v>
      </c>
      <c r="K40" s="98">
        <v>1.2170648158342772E-2</v>
      </c>
      <c r="L40" s="98">
        <v>9.6663545509082533E-3</v>
      </c>
      <c r="M40" s="98">
        <v>7.2756770354257269E-3</v>
      </c>
      <c r="N40" s="98">
        <v>3.3728285668535546E-3</v>
      </c>
      <c r="O40" s="98">
        <v>5.1432879232515402E-3</v>
      </c>
      <c r="P40" s="98">
        <v>3.0776273987369682E-3</v>
      </c>
      <c r="Q40" s="98">
        <v>6.1774841825079051E-3</v>
      </c>
      <c r="R40" s="98">
        <v>8.0896684473547933E-3</v>
      </c>
      <c r="S40" s="98">
        <v>5.658726233462627E-3</v>
      </c>
      <c r="T40" s="98">
        <v>4.1824875836082584E-3</v>
      </c>
      <c r="U40" s="98">
        <v>0</v>
      </c>
      <c r="V40" s="98">
        <v>2.09066732006145E-3</v>
      </c>
      <c r="W40" s="98">
        <v>5.2199844360971642E-4</v>
      </c>
      <c r="X40" s="98">
        <v>5.6790660884447237E-3</v>
      </c>
      <c r="Y40" s="98">
        <v>3.1497942979236459E-3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1.9281007839610377E-2</v>
      </c>
      <c r="D41" s="33">
        <v>1.6071059627266807E-2</v>
      </c>
      <c r="E41" s="33">
        <v>2.3647127490522557E-2</v>
      </c>
      <c r="F41" s="33">
        <v>1.7784229957010022E-2</v>
      </c>
      <c r="G41" s="33">
        <v>0</v>
      </c>
      <c r="H41" s="33">
        <v>0</v>
      </c>
      <c r="I41" s="33">
        <v>6.3805826331552063E-3</v>
      </c>
      <c r="J41" s="33">
        <v>1.6597505499666317E-2</v>
      </c>
      <c r="K41" s="33">
        <v>8.8062713126752391E-3</v>
      </c>
      <c r="L41" s="33">
        <v>1.2547436516056568E-2</v>
      </c>
      <c r="M41" s="33">
        <v>1.1744179054211096E-2</v>
      </c>
      <c r="N41" s="33">
        <v>7.6166679121159814E-3</v>
      </c>
      <c r="O41" s="33">
        <v>1.0987282034532782E-2</v>
      </c>
      <c r="P41" s="33">
        <v>6.4101413338465731E-3</v>
      </c>
      <c r="Q41" s="33">
        <v>1.3990541536142442E-2</v>
      </c>
      <c r="R41" s="33">
        <v>1.6075805251301176E-2</v>
      </c>
      <c r="S41" s="33">
        <v>9.7169162191840189E-3</v>
      </c>
      <c r="T41" s="33">
        <v>9.7949263914245913E-3</v>
      </c>
      <c r="U41" s="33">
        <v>0</v>
      </c>
      <c r="V41" s="33">
        <v>5.5653999473888648E-3</v>
      </c>
      <c r="W41" s="33">
        <v>1.7419860460793784E-3</v>
      </c>
      <c r="X41" s="33">
        <v>2.4751560632298514E-2</v>
      </c>
      <c r="Y41" s="33">
        <v>1.2754643754286319E-2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5.475807124452861</v>
      </c>
      <c r="D43" s="117">
        <f t="shared" si="14"/>
        <v>5.825051429333441</v>
      </c>
      <c r="E43" s="117">
        <f t="shared" si="14"/>
        <v>8.2170242175276389</v>
      </c>
      <c r="F43" s="117">
        <f t="shared" si="14"/>
        <v>5.2980569815494745</v>
      </c>
      <c r="G43" s="117">
        <f t="shared" si="14"/>
        <v>0</v>
      </c>
      <c r="H43" s="117">
        <f t="shared" si="14"/>
        <v>0.82340768736076175</v>
      </c>
      <c r="I43" s="117">
        <f t="shared" si="14"/>
        <v>0</v>
      </c>
      <c r="J43" s="117">
        <f t="shared" si="14"/>
        <v>4.4764142191776539</v>
      </c>
      <c r="K43" s="117">
        <f t="shared" si="14"/>
        <v>6.3722908151593174</v>
      </c>
      <c r="L43" s="117">
        <f t="shared" si="14"/>
        <v>8.1403278070170355</v>
      </c>
      <c r="M43" s="117">
        <f t="shared" si="14"/>
        <v>2.2224222788765955</v>
      </c>
      <c r="N43" s="117">
        <f t="shared" si="14"/>
        <v>2.5909349574139804</v>
      </c>
      <c r="O43" s="117">
        <f t="shared" si="14"/>
        <v>1.1409452471174204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1.5588070362074258</v>
      </c>
      <c r="T43" s="117">
        <f t="shared" si="15"/>
        <v>2.3926528874798838</v>
      </c>
      <c r="U43" s="117">
        <f t="shared" si="15"/>
        <v>2.7293629067132277</v>
      </c>
      <c r="V43" s="117">
        <f t="shared" si="15"/>
        <v>0.85382462119175029</v>
      </c>
      <c r="W43" s="117">
        <f t="shared" ref="W43:Y43" si="16">W44+W47+W49+W58</f>
        <v>1.2492647933873868</v>
      </c>
      <c r="X43" s="117">
        <f t="shared" si="16"/>
        <v>1.9915139472356622</v>
      </c>
      <c r="Y43" s="117">
        <f t="shared" si="16"/>
        <v>1.8351903934496567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4.3446960142105295</v>
      </c>
      <c r="D44" s="122">
        <f t="shared" si="17"/>
        <v>4.6753568094234881</v>
      </c>
      <c r="E44" s="122">
        <f t="shared" si="17"/>
        <v>6.5192203374350015</v>
      </c>
      <c r="F44" s="122">
        <f t="shared" si="17"/>
        <v>4.2016536492176009</v>
      </c>
      <c r="G44" s="122">
        <f t="shared" si="17"/>
        <v>0</v>
      </c>
      <c r="H44" s="122">
        <f t="shared" si="17"/>
        <v>0.64320128310204661</v>
      </c>
      <c r="I44" s="122">
        <f t="shared" si="17"/>
        <v>0</v>
      </c>
      <c r="J44" s="122">
        <f t="shared" si="17"/>
        <v>3.412074028016765</v>
      </c>
      <c r="K44" s="122">
        <f t="shared" si="17"/>
        <v>4.8721387373635014</v>
      </c>
      <c r="L44" s="122">
        <f t="shared" si="17"/>
        <v>6.300931001046731</v>
      </c>
      <c r="M44" s="122">
        <f t="shared" si="17"/>
        <v>1.6626694976907208</v>
      </c>
      <c r="N44" s="122">
        <f t="shared" si="17"/>
        <v>1.9142242361561039</v>
      </c>
      <c r="O44" s="122">
        <f t="shared" si="17"/>
        <v>0.81097508214714298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1.0925255954659276</v>
      </c>
      <c r="T44" s="122">
        <f t="shared" si="18"/>
        <v>1.6474780087826768</v>
      </c>
      <c r="U44" s="122">
        <f t="shared" si="18"/>
        <v>1.85506811629861</v>
      </c>
      <c r="V44" s="122">
        <f t="shared" si="18"/>
        <v>0.59414608354569176</v>
      </c>
      <c r="W44" s="122">
        <f t="shared" ref="W44:Y44" si="19">SUM(W45:W46)</f>
        <v>0.80333112168310317</v>
      </c>
      <c r="X44" s="122">
        <f t="shared" si="19"/>
        <v>1.2528628754097193</v>
      </c>
      <c r="Y44" s="122">
        <f t="shared" si="19"/>
        <v>1.1042322292725819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4.2422398583690715</v>
      </c>
      <c r="D45" s="98">
        <v>4.5664963192204766</v>
      </c>
      <c r="E45" s="98">
        <v>6.368546147695465</v>
      </c>
      <c r="F45" s="98">
        <v>4.1054838182814901</v>
      </c>
      <c r="G45" s="98">
        <v>0</v>
      </c>
      <c r="H45" s="98">
        <v>0.62913155001714349</v>
      </c>
      <c r="I45" s="98">
        <v>0</v>
      </c>
      <c r="J45" s="98">
        <v>3.3397887223419396</v>
      </c>
      <c r="K45" s="98">
        <v>4.7698612432069325</v>
      </c>
      <c r="L45" s="98">
        <v>6.1701896693902389</v>
      </c>
      <c r="M45" s="98">
        <v>1.6286173224739189</v>
      </c>
      <c r="N45" s="98">
        <v>1.875597754516904</v>
      </c>
      <c r="O45" s="98">
        <v>0.79476987605438554</v>
      </c>
      <c r="P45" s="98">
        <v>0</v>
      </c>
      <c r="Q45" s="98">
        <v>0</v>
      </c>
      <c r="R45" s="98">
        <v>0</v>
      </c>
      <c r="S45" s="98">
        <v>1.0712621444359707</v>
      </c>
      <c r="T45" s="98">
        <v>1.6156650622648163</v>
      </c>
      <c r="U45" s="98">
        <v>1.81949274772085</v>
      </c>
      <c r="V45" s="98">
        <v>0.58283138433048121</v>
      </c>
      <c r="W45" s="98">
        <v>0.78800928747852994</v>
      </c>
      <c r="X45" s="98">
        <v>1.2291213873660489</v>
      </c>
      <c r="Y45" s="98">
        <v>1.0834095479682915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0.10245615584145798</v>
      </c>
      <c r="D46" s="98">
        <v>0.10886049020301186</v>
      </c>
      <c r="E46" s="98">
        <v>0.15067418973953661</v>
      </c>
      <c r="F46" s="98">
        <v>9.6169830936111089E-2</v>
      </c>
      <c r="G46" s="98">
        <v>0</v>
      </c>
      <c r="H46" s="98">
        <v>1.4069733084903058E-2</v>
      </c>
      <c r="I46" s="98">
        <v>0</v>
      </c>
      <c r="J46" s="98">
        <v>7.2285305674825509E-2</v>
      </c>
      <c r="K46" s="98">
        <v>0.10227749415656927</v>
      </c>
      <c r="L46" s="98">
        <v>0.1307413316564916</v>
      </c>
      <c r="M46" s="98">
        <v>3.4052175216801893E-2</v>
      </c>
      <c r="N46" s="98">
        <v>3.8626481639199926E-2</v>
      </c>
      <c r="O46" s="98">
        <v>1.6205206092757427E-2</v>
      </c>
      <c r="P46" s="98">
        <v>0</v>
      </c>
      <c r="Q46" s="98">
        <v>0</v>
      </c>
      <c r="R46" s="98">
        <v>0</v>
      </c>
      <c r="S46" s="98">
        <v>2.1263451029956946E-2</v>
      </c>
      <c r="T46" s="98">
        <v>3.1812946517860555E-2</v>
      </c>
      <c r="U46" s="98">
        <v>3.5575368577760051E-2</v>
      </c>
      <c r="V46" s="98">
        <v>1.1314699215210607E-2</v>
      </c>
      <c r="W46" s="98">
        <v>1.5321834204573259E-2</v>
      </c>
      <c r="X46" s="98">
        <v>2.3741488043670319E-2</v>
      </c>
      <c r="Y46" s="98">
        <v>2.0822681304290366E-2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4.9864999618552307E-2</v>
      </c>
      <c r="D47" s="122">
        <f t="shared" si="20"/>
        <v>5.44703283325614E-2</v>
      </c>
      <c r="E47" s="122">
        <f t="shared" si="20"/>
        <v>0.12811467448335553</v>
      </c>
      <c r="F47" s="122">
        <f t="shared" si="20"/>
        <v>4.8885636025187217E-2</v>
      </c>
      <c r="G47" s="122">
        <f t="shared" si="20"/>
        <v>0</v>
      </c>
      <c r="H47" s="122">
        <f t="shared" si="20"/>
        <v>1.0308320123561405E-2</v>
      </c>
      <c r="I47" s="122">
        <f t="shared" si="20"/>
        <v>0</v>
      </c>
      <c r="J47" s="122">
        <f t="shared" si="20"/>
        <v>0.11838223340396908</v>
      </c>
      <c r="K47" s="122">
        <f t="shared" si="20"/>
        <v>0.10167874970274662</v>
      </c>
      <c r="L47" s="122">
        <f t="shared" si="20"/>
        <v>0.18031347352355731</v>
      </c>
      <c r="M47" s="122">
        <f t="shared" si="20"/>
        <v>7.9345864134398203E-2</v>
      </c>
      <c r="N47" s="122">
        <f t="shared" si="20"/>
        <v>8.5716332231786763E-2</v>
      </c>
      <c r="O47" s="122">
        <f t="shared" si="20"/>
        <v>6.0089639070930574E-2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6.3257982345201746E-2</v>
      </c>
      <c r="T47" s="122">
        <f t="shared" si="20"/>
        <v>0.100793027805581</v>
      </c>
      <c r="U47" s="122">
        <f t="shared" si="20"/>
        <v>0.14803563169491465</v>
      </c>
      <c r="V47" s="122">
        <f t="shared" si="20"/>
        <v>2.5365472602506298E-2</v>
      </c>
      <c r="W47" s="122">
        <f t="shared" si="20"/>
        <v>7.3330728395123806E-2</v>
      </c>
      <c r="X47" s="122">
        <f t="shared" si="20"/>
        <v>9.6434498613535674E-2</v>
      </c>
      <c r="Y47" s="122">
        <f t="shared" si="20"/>
        <v>6.3213207840627603E-2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4.9864999618552307E-2</v>
      </c>
      <c r="D48" s="98">
        <v>5.44703283325614E-2</v>
      </c>
      <c r="E48" s="98">
        <v>0.12811467448335553</v>
      </c>
      <c r="F48" s="98">
        <v>4.8885636025187217E-2</v>
      </c>
      <c r="G48" s="98">
        <v>0</v>
      </c>
      <c r="H48" s="98">
        <v>1.0308320123561405E-2</v>
      </c>
      <c r="I48" s="98">
        <v>0</v>
      </c>
      <c r="J48" s="98">
        <v>0.11838223340396908</v>
      </c>
      <c r="K48" s="98">
        <v>0.10167874970274662</v>
      </c>
      <c r="L48" s="98">
        <v>0.18031347352355731</v>
      </c>
      <c r="M48" s="98">
        <v>7.9345864134398203E-2</v>
      </c>
      <c r="N48" s="98">
        <v>8.5716332231786763E-2</v>
      </c>
      <c r="O48" s="98">
        <v>6.0089639070930574E-2</v>
      </c>
      <c r="P48" s="98">
        <v>0</v>
      </c>
      <c r="Q48" s="98">
        <v>0</v>
      </c>
      <c r="R48" s="98">
        <v>0</v>
      </c>
      <c r="S48" s="98">
        <v>6.3257982345201746E-2</v>
      </c>
      <c r="T48" s="98">
        <v>0.100793027805581</v>
      </c>
      <c r="U48" s="98">
        <v>0.14803563169491465</v>
      </c>
      <c r="V48" s="98">
        <v>2.5365472602506298E-2</v>
      </c>
      <c r="W48" s="98">
        <v>7.3330728395123806E-2</v>
      </c>
      <c r="X48" s="98">
        <v>9.6434498613535674E-2</v>
      </c>
      <c r="Y48" s="98">
        <v>6.3213207840627603E-2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0.75553247839635984</v>
      </c>
      <c r="D49" s="122">
        <v>0.80340368991632705</v>
      </c>
      <c r="E49" s="122">
        <v>1.1177371805148577</v>
      </c>
      <c r="F49" s="122">
        <v>0.7723554355434874</v>
      </c>
      <c r="G49" s="122">
        <v>0</v>
      </c>
      <c r="H49" s="122">
        <v>0.12710707420006095</v>
      </c>
      <c r="I49" s="122">
        <v>0</v>
      </c>
      <c r="J49" s="122">
        <v>0.70514089938466418</v>
      </c>
      <c r="K49" s="122">
        <v>1.1004857069749436</v>
      </c>
      <c r="L49" s="122">
        <v>1.3360950887768812</v>
      </c>
      <c r="M49" s="122">
        <v>0.38252097602804003</v>
      </c>
      <c r="N49" s="122">
        <v>0.4707319479909764</v>
      </c>
      <c r="O49" s="122">
        <v>0.21305491453123018</v>
      </c>
      <c r="P49" s="122">
        <v>0</v>
      </c>
      <c r="Q49" s="122">
        <v>0</v>
      </c>
      <c r="R49" s="122">
        <v>0</v>
      </c>
      <c r="S49" s="122">
        <v>0.31677918208982042</v>
      </c>
      <c r="T49" s="122">
        <v>0.50710687220639605</v>
      </c>
      <c r="U49" s="122">
        <v>0.57377910462670978</v>
      </c>
      <c r="V49" s="122">
        <v>0.17700602801441612</v>
      </c>
      <c r="W49" s="122">
        <v>0.26515391760665158</v>
      </c>
      <c r="X49" s="122">
        <v>0.49392768350099464</v>
      </c>
      <c r="Y49" s="122">
        <v>0.51520219427202707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0.23175713737506418</v>
      </c>
      <c r="D50" s="98">
        <v>0.33526530863660781</v>
      </c>
      <c r="E50" s="98">
        <v>0.27842193513085728</v>
      </c>
      <c r="F50" s="98">
        <v>0.15836709388950995</v>
      </c>
      <c r="G50" s="98">
        <v>0</v>
      </c>
      <c r="H50" s="98">
        <v>1.6555938114890548E-4</v>
      </c>
      <c r="I50" s="98">
        <v>0</v>
      </c>
      <c r="J50" s="98">
        <v>0.37304039878763262</v>
      </c>
      <c r="K50" s="98">
        <v>0.4973931349682173</v>
      </c>
      <c r="L50" s="98">
        <v>0.68592362763211889</v>
      </c>
      <c r="M50" s="98">
        <v>0.17620626724911365</v>
      </c>
      <c r="N50" s="98">
        <v>0.28256655518421592</v>
      </c>
      <c r="O50" s="98">
        <v>0.13207860150866779</v>
      </c>
      <c r="P50" s="98">
        <v>0</v>
      </c>
      <c r="Q50" s="98">
        <v>0</v>
      </c>
      <c r="R50" s="98">
        <v>0</v>
      </c>
      <c r="S50" s="98">
        <v>8.1126738704559553E-2</v>
      </c>
      <c r="T50" s="98">
        <v>0.19664638042832921</v>
      </c>
      <c r="U50" s="98">
        <v>0.31727615810537646</v>
      </c>
      <c r="V50" s="98">
        <v>0.15076692836202474</v>
      </c>
      <c r="W50" s="98">
        <v>9.317898553026141E-2</v>
      </c>
      <c r="X50" s="98">
        <v>0.27845979564902273</v>
      </c>
      <c r="Y50" s="98">
        <v>0.30033924163431586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3.1137312706834633E-3</v>
      </c>
      <c r="E51" s="98">
        <v>6.2924005702238257E-4</v>
      </c>
      <c r="F51" s="98">
        <v>3.2453888248631122E-4</v>
      </c>
      <c r="G51" s="98">
        <v>0</v>
      </c>
      <c r="H51" s="98">
        <v>0</v>
      </c>
      <c r="I51" s="98">
        <v>0</v>
      </c>
      <c r="J51" s="98">
        <v>0</v>
      </c>
      <c r="K51" s="98">
        <v>4.1560914081184858E-3</v>
      </c>
      <c r="L51" s="98">
        <v>4.1860914024924867E-3</v>
      </c>
      <c r="M51" s="98">
        <v>0</v>
      </c>
      <c r="N51" s="98">
        <v>1.4358575527696526E-3</v>
      </c>
      <c r="O51" s="98">
        <v>1.3576625531472726E-4</v>
      </c>
      <c r="P51" s="98">
        <v>0</v>
      </c>
      <c r="Q51" s="98">
        <v>0</v>
      </c>
      <c r="R51" s="98">
        <v>0</v>
      </c>
      <c r="S51" s="98">
        <v>0</v>
      </c>
      <c r="T51" s="98">
        <v>1.0448531710571564E-3</v>
      </c>
      <c r="U51" s="98">
        <v>1.7226825322251822E-3</v>
      </c>
      <c r="V51" s="98">
        <v>5.839262105380421E-4</v>
      </c>
      <c r="W51" s="98">
        <v>0</v>
      </c>
      <c r="X51" s="98">
        <v>0</v>
      </c>
      <c r="Y51" s="98">
        <v>3.5238002164135593E-4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1.1550971726790251E-3</v>
      </c>
      <c r="E52" s="101">
        <v>2.8930212352749462E-4</v>
      </c>
      <c r="F52" s="101">
        <v>1.5691599010617569E-4</v>
      </c>
      <c r="G52" s="101">
        <v>0</v>
      </c>
      <c r="H52" s="101">
        <v>0</v>
      </c>
      <c r="I52" s="101">
        <v>0</v>
      </c>
      <c r="J52" s="101">
        <v>0</v>
      </c>
      <c r="K52" s="101">
        <v>1.4533085737329339E-3</v>
      </c>
      <c r="L52" s="101">
        <v>1.4158796816176769E-3</v>
      </c>
      <c r="M52" s="101">
        <v>0</v>
      </c>
      <c r="N52" s="101">
        <v>4.8785668542126244E-4</v>
      </c>
      <c r="O52" s="101">
        <v>4.6088100789854256E-5</v>
      </c>
      <c r="P52" s="101">
        <v>0</v>
      </c>
      <c r="Q52" s="101">
        <v>0</v>
      </c>
      <c r="R52" s="101">
        <v>0</v>
      </c>
      <c r="S52" s="101">
        <v>0</v>
      </c>
      <c r="T52" s="101">
        <v>3.7680355228984303E-4</v>
      </c>
      <c r="U52" s="101">
        <v>5.8388646379092389E-4</v>
      </c>
      <c r="V52" s="101">
        <v>2.2897812811806798E-4</v>
      </c>
      <c r="W52" s="101">
        <v>0</v>
      </c>
      <c r="X52" s="101">
        <v>0</v>
      </c>
      <c r="Y52" s="101">
        <v>2.0916984192785831E-4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1.9586340980044382E-3</v>
      </c>
      <c r="E53" s="104">
        <v>3.3993793349488795E-4</v>
      </c>
      <c r="F53" s="104">
        <v>1.6762289238013553E-4</v>
      </c>
      <c r="G53" s="104">
        <v>0</v>
      </c>
      <c r="H53" s="104">
        <v>0</v>
      </c>
      <c r="I53" s="104">
        <v>0</v>
      </c>
      <c r="J53" s="104">
        <v>0</v>
      </c>
      <c r="K53" s="104">
        <v>2.7027828343855515E-3</v>
      </c>
      <c r="L53" s="104">
        <v>2.7702117208748098E-3</v>
      </c>
      <c r="M53" s="104">
        <v>0</v>
      </c>
      <c r="N53" s="104">
        <v>9.4800086734839022E-4</v>
      </c>
      <c r="O53" s="104">
        <v>8.9678154524873018E-5</v>
      </c>
      <c r="P53" s="104">
        <v>0</v>
      </c>
      <c r="Q53" s="104">
        <v>0</v>
      </c>
      <c r="R53" s="104">
        <v>0</v>
      </c>
      <c r="S53" s="104">
        <v>0</v>
      </c>
      <c r="T53" s="104">
        <v>6.6804961876731342E-4</v>
      </c>
      <c r="U53" s="104">
        <v>1.1387960684342583E-3</v>
      </c>
      <c r="V53" s="104">
        <v>3.5494808241997412E-4</v>
      </c>
      <c r="W53" s="104">
        <v>0</v>
      </c>
      <c r="X53" s="104">
        <v>0</v>
      </c>
      <c r="Y53" s="104">
        <v>1.4321017971349759E-4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0.38918873639527735</v>
      </c>
      <c r="D54" s="101">
        <v>0.35070521881620514</v>
      </c>
      <c r="E54" s="101">
        <v>0.62843248268963159</v>
      </c>
      <c r="F54" s="101">
        <v>0.47652459375110606</v>
      </c>
      <c r="G54" s="101">
        <v>0</v>
      </c>
      <c r="H54" s="101">
        <v>0.10146306002818542</v>
      </c>
      <c r="I54" s="101">
        <v>0</v>
      </c>
      <c r="J54" s="101">
        <v>0.25564270977887898</v>
      </c>
      <c r="K54" s="101">
        <v>0.33230336417780304</v>
      </c>
      <c r="L54" s="101">
        <v>0.45629763384719518</v>
      </c>
      <c r="M54" s="101">
        <v>0.12956779000218693</v>
      </c>
      <c r="N54" s="101">
        <v>0.11481496017591007</v>
      </c>
      <c r="O54" s="101">
        <v>5.6683996729330693E-2</v>
      </c>
      <c r="P54" s="101">
        <v>0</v>
      </c>
      <c r="Q54" s="101">
        <v>0</v>
      </c>
      <c r="R54" s="101">
        <v>0</v>
      </c>
      <c r="S54" s="101">
        <v>0.15031497500597055</v>
      </c>
      <c r="T54" s="101">
        <v>0.20552088967078766</v>
      </c>
      <c r="U54" s="101">
        <v>0.18165109103988741</v>
      </c>
      <c r="V54" s="101">
        <v>1.9826931037549251E-2</v>
      </c>
      <c r="W54" s="101">
        <v>0.11478494304442324</v>
      </c>
      <c r="X54" s="101">
        <v>0.17090395152201493</v>
      </c>
      <c r="Y54" s="101">
        <v>0.16553787871338349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0.13458660462601832</v>
      </c>
      <c r="D55" s="104">
        <v>0.11431943119283058</v>
      </c>
      <c r="E55" s="104">
        <v>0.21025352263734653</v>
      </c>
      <c r="F55" s="104">
        <v>0.13713920902038507</v>
      </c>
      <c r="G55" s="104">
        <v>0</v>
      </c>
      <c r="H55" s="104">
        <v>2.5478454790726628E-2</v>
      </c>
      <c r="I55" s="104">
        <v>0</v>
      </c>
      <c r="J55" s="104">
        <v>7.6457790818152543E-2</v>
      </c>
      <c r="K55" s="104">
        <v>0.26663311642080473</v>
      </c>
      <c r="L55" s="104">
        <v>0.18968773589507465</v>
      </c>
      <c r="M55" s="104">
        <v>7.6746918776739448E-2</v>
      </c>
      <c r="N55" s="104">
        <v>7.1914575078080717E-2</v>
      </c>
      <c r="O55" s="104">
        <v>2.4156550037916974E-2</v>
      </c>
      <c r="P55" s="104">
        <v>0</v>
      </c>
      <c r="Q55" s="104">
        <v>0</v>
      </c>
      <c r="R55" s="104">
        <v>0</v>
      </c>
      <c r="S55" s="104">
        <v>8.5337468379290307E-2</v>
      </c>
      <c r="T55" s="104">
        <v>0.10389474893622208</v>
      </c>
      <c r="U55" s="104">
        <v>7.312917294922068E-2</v>
      </c>
      <c r="V55" s="104">
        <v>5.8282424043040772E-3</v>
      </c>
      <c r="W55" s="104">
        <v>5.7189989031966905E-2</v>
      </c>
      <c r="X55" s="104">
        <v>4.4563936329956963E-2</v>
      </c>
      <c r="Y55" s="104">
        <v>4.8972693902686361E-2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4.4247330432953078E-2</v>
      </c>
      <c r="D56" s="98">
        <v>4.230514184723088E-2</v>
      </c>
      <c r="E56" s="98">
        <v>9.6609572294737656E-2</v>
      </c>
      <c r="F56" s="98">
        <v>6.6288283006018481E-2</v>
      </c>
      <c r="G56" s="98">
        <v>0</v>
      </c>
      <c r="H56" s="98">
        <v>1.103245684511913E-2</v>
      </c>
      <c r="I56" s="98">
        <v>0</v>
      </c>
      <c r="J56" s="98">
        <v>2.7677130398140203E-2</v>
      </c>
      <c r="K56" s="98">
        <v>9.3232529792398974E-2</v>
      </c>
      <c r="L56" s="98">
        <v>6.3902207447916248E-2</v>
      </c>
      <c r="M56" s="98">
        <v>2.6715104029245876E-2</v>
      </c>
      <c r="N56" s="98">
        <v>2.441570749716479E-2</v>
      </c>
      <c r="O56" s="98">
        <v>8.2062133150615103E-3</v>
      </c>
      <c r="P56" s="98">
        <v>0</v>
      </c>
      <c r="Q56" s="98">
        <v>0</v>
      </c>
      <c r="R56" s="98">
        <v>0</v>
      </c>
      <c r="S56" s="98">
        <v>3.0326674468790612E-2</v>
      </c>
      <c r="T56" s="98">
        <v>3.7511716842239196E-2</v>
      </c>
      <c r="U56" s="98">
        <v>2.4756451913404399E-2</v>
      </c>
      <c r="V56" s="98">
        <v>2.2780336937303241E-3</v>
      </c>
      <c r="W56" s="98">
        <v>2.6134506806626729E-2</v>
      </c>
      <c r="X56" s="98">
        <v>2.2987951776174929E-2</v>
      </c>
      <c r="Y56" s="98">
        <v>2.9065953382539082E-2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9.0339274193065242E-2</v>
      </c>
      <c r="D57" s="98">
        <v>7.2014289345599697E-2</v>
      </c>
      <c r="E57" s="98">
        <v>0.11364395034260887</v>
      </c>
      <c r="F57" s="98">
        <v>7.0850926014366572E-2</v>
      </c>
      <c r="G57" s="98">
        <v>0</v>
      </c>
      <c r="H57" s="98">
        <v>1.4445997945607497E-2</v>
      </c>
      <c r="I57" s="98">
        <v>0</v>
      </c>
      <c r="J57" s="98">
        <v>4.8780660420012348E-2</v>
      </c>
      <c r="K57" s="98">
        <v>0.17340058662840577</v>
      </c>
      <c r="L57" s="98">
        <v>0.1257855284471584</v>
      </c>
      <c r="M57" s="98">
        <v>5.0031814747493568E-2</v>
      </c>
      <c r="N57" s="98">
        <v>4.7498867580915934E-2</v>
      </c>
      <c r="O57" s="98">
        <v>1.5950336722855462E-2</v>
      </c>
      <c r="P57" s="98">
        <v>0</v>
      </c>
      <c r="Q57" s="98">
        <v>0</v>
      </c>
      <c r="R57" s="98">
        <v>0</v>
      </c>
      <c r="S57" s="98">
        <v>5.5010793910499692E-2</v>
      </c>
      <c r="T57" s="98">
        <v>6.6383032093982886E-2</v>
      </c>
      <c r="U57" s="98">
        <v>4.8372721035816281E-2</v>
      </c>
      <c r="V57" s="98">
        <v>3.5502087105737531E-3</v>
      </c>
      <c r="W57" s="98">
        <v>3.1055482225340176E-2</v>
      </c>
      <c r="X57" s="98">
        <v>2.1575984553782037E-2</v>
      </c>
      <c r="Y57" s="98">
        <v>1.9906740520147279E-2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0.32571363222741895</v>
      </c>
      <c r="D58" s="122">
        <v>0.29182060166106488</v>
      </c>
      <c r="E58" s="122">
        <v>0.45195202509442484</v>
      </c>
      <c r="F58" s="122">
        <v>0.27516226076319877</v>
      </c>
      <c r="G58" s="122">
        <v>0</v>
      </c>
      <c r="H58" s="122">
        <v>4.2791009935092758E-2</v>
      </c>
      <c r="I58" s="122">
        <v>0</v>
      </c>
      <c r="J58" s="122">
        <v>0.24081705837225575</v>
      </c>
      <c r="K58" s="122">
        <v>0.29798762111812627</v>
      </c>
      <c r="L58" s="122">
        <v>0.32298824366986539</v>
      </c>
      <c r="M58" s="122">
        <v>9.788594102343634E-2</v>
      </c>
      <c r="N58" s="122">
        <v>0.12026244103511302</v>
      </c>
      <c r="O58" s="122">
        <v>5.6825611368116626E-2</v>
      </c>
      <c r="P58" s="122">
        <v>0</v>
      </c>
      <c r="Q58" s="122">
        <v>0</v>
      </c>
      <c r="R58" s="122">
        <v>0</v>
      </c>
      <c r="S58" s="122">
        <v>8.6244276306475978E-2</v>
      </c>
      <c r="T58" s="122">
        <v>0.13727497868522986</v>
      </c>
      <c r="U58" s="122">
        <v>0.15248005409299348</v>
      </c>
      <c r="V58" s="122">
        <v>5.7307037029136101E-2</v>
      </c>
      <c r="W58" s="122">
        <v>0.10744902570250831</v>
      </c>
      <c r="X58" s="122">
        <v>0.14828888971141244</v>
      </c>
      <c r="Y58" s="122">
        <v>0.15254276206442025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0.12652715753790073</v>
      </c>
      <c r="D59" s="98">
        <v>0.1342337919144129</v>
      </c>
      <c r="E59" s="98">
        <v>0.11984125678308581</v>
      </c>
      <c r="F59" s="98">
        <v>7.6736901603509877E-2</v>
      </c>
      <c r="G59" s="98">
        <v>0</v>
      </c>
      <c r="H59" s="98">
        <v>1.5044176225595911E-2</v>
      </c>
      <c r="I59" s="98">
        <v>0</v>
      </c>
      <c r="J59" s="98">
        <v>8.7192335750765154E-2</v>
      </c>
      <c r="K59" s="98">
        <v>0.17288449488235827</v>
      </c>
      <c r="L59" s="98">
        <v>0.14072959904885055</v>
      </c>
      <c r="M59" s="98">
        <v>3.7503489873328487E-2</v>
      </c>
      <c r="N59" s="98">
        <v>3.6952858034648282E-2</v>
      </c>
      <c r="O59" s="98">
        <v>1.8168017052636737E-2</v>
      </c>
      <c r="P59" s="98">
        <v>0</v>
      </c>
      <c r="Q59" s="98">
        <v>0</v>
      </c>
      <c r="R59" s="98">
        <v>0</v>
      </c>
      <c r="S59" s="98">
        <v>3.1637423941631951E-2</v>
      </c>
      <c r="T59" s="98">
        <v>4.110992069358544E-2</v>
      </c>
      <c r="U59" s="98">
        <v>4.0179951093967929E-2</v>
      </c>
      <c r="V59" s="98">
        <v>1.5727520066825908E-2</v>
      </c>
      <c r="W59" s="98">
        <v>2.5293197313088982E-2</v>
      </c>
      <c r="X59" s="98">
        <v>2.7615850783025322E-2</v>
      </c>
      <c r="Y59" s="98">
        <v>3.021093025535368E-2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0.19918647468951822</v>
      </c>
      <c r="D60" s="33">
        <v>0.15758680974665198</v>
      </c>
      <c r="E60" s="33">
        <v>0.33211076831133901</v>
      </c>
      <c r="F60" s="33">
        <v>0.1984253591596889</v>
      </c>
      <c r="G60" s="33">
        <v>0</v>
      </c>
      <c r="H60" s="33">
        <v>2.7746833709496849E-2</v>
      </c>
      <c r="I60" s="33">
        <v>0</v>
      </c>
      <c r="J60" s="33">
        <v>0.1536247226214906</v>
      </c>
      <c r="K60" s="33">
        <v>0.12510312623576797</v>
      </c>
      <c r="L60" s="33">
        <v>0.18225864462101485</v>
      </c>
      <c r="M60" s="33">
        <v>6.0382451150107846E-2</v>
      </c>
      <c r="N60" s="33">
        <v>8.3309583000464746E-2</v>
      </c>
      <c r="O60" s="33">
        <v>3.8657594315479889E-2</v>
      </c>
      <c r="P60" s="33">
        <v>0</v>
      </c>
      <c r="Q60" s="33">
        <v>0</v>
      </c>
      <c r="R60" s="33">
        <v>0</v>
      </c>
      <c r="S60" s="33">
        <v>5.4606852364844027E-2</v>
      </c>
      <c r="T60" s="33">
        <v>9.6165057991644418E-2</v>
      </c>
      <c r="U60" s="33">
        <v>0.11230010299902556</v>
      </c>
      <c r="V60" s="33">
        <v>4.1579516962310194E-2</v>
      </c>
      <c r="W60" s="33">
        <v>8.215582838941933E-2</v>
      </c>
      <c r="X60" s="33">
        <v>0.12067303892838711</v>
      </c>
      <c r="Y60" s="33">
        <v>0.12233183180906657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1.4501884832315033</v>
      </c>
      <c r="D62" s="117">
        <f t="shared" si="21"/>
        <v>2.8628083265052404</v>
      </c>
      <c r="E62" s="117">
        <f t="shared" si="21"/>
        <v>3.1042703217679115</v>
      </c>
      <c r="F62" s="117">
        <f t="shared" si="21"/>
        <v>3.1018605527351975</v>
      </c>
      <c r="G62" s="117">
        <f t="shared" si="21"/>
        <v>1.6426486063743064</v>
      </c>
      <c r="H62" s="117">
        <f t="shared" si="21"/>
        <v>2.0150096952297685</v>
      </c>
      <c r="I62" s="117">
        <f t="shared" si="21"/>
        <v>1.4569932928586025</v>
      </c>
      <c r="J62" s="117">
        <f t="shared" si="21"/>
        <v>3.1323163540636041</v>
      </c>
      <c r="K62" s="117">
        <f t="shared" si="21"/>
        <v>3.6797699052261112</v>
      </c>
      <c r="L62" s="117">
        <f t="shared" si="21"/>
        <v>3.9608293722558523</v>
      </c>
      <c r="M62" s="117">
        <f t="shared" si="21"/>
        <v>2.4824854081370931</v>
      </c>
      <c r="N62" s="117">
        <f t="shared" si="21"/>
        <v>2.3984946579189503</v>
      </c>
      <c r="O62" s="117">
        <f t="shared" si="21"/>
        <v>1.328568854172113</v>
      </c>
      <c r="P62" s="117">
        <f t="shared" si="21"/>
        <v>0.83690195057777395</v>
      </c>
      <c r="Q62" s="117">
        <f t="shared" si="21"/>
        <v>2.405383772746243</v>
      </c>
      <c r="R62" s="117">
        <f t="shared" ref="R62:V62" si="22">R63+R66+R68+R77</f>
        <v>3.5416112698657414</v>
      </c>
      <c r="S62" s="117">
        <f t="shared" si="22"/>
        <v>2.8212259849538213</v>
      </c>
      <c r="T62" s="117">
        <f t="shared" si="22"/>
        <v>2.1469427470886657</v>
      </c>
      <c r="U62" s="117">
        <f t="shared" si="22"/>
        <v>1.8458203067836592</v>
      </c>
      <c r="V62" s="117">
        <f t="shared" si="22"/>
        <v>1.2098169235839895</v>
      </c>
      <c r="W62" s="117">
        <f t="shared" ref="W62:Y62" si="23">W63+W66+W68+W77</f>
        <v>0.91797404377267189</v>
      </c>
      <c r="X62" s="117">
        <f t="shared" si="23"/>
        <v>1.0522789433806012</v>
      </c>
      <c r="Y62" s="117">
        <f t="shared" si="23"/>
        <v>0.17872920888799074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1.1791792498989553</v>
      </c>
      <c r="D63" s="122">
        <f t="shared" si="24"/>
        <v>2.2691794498813067</v>
      </c>
      <c r="E63" s="122">
        <f t="shared" si="24"/>
        <v>2.439424202845847</v>
      </c>
      <c r="F63" s="122">
        <f t="shared" si="24"/>
        <v>2.4385800313981782</v>
      </c>
      <c r="G63" s="122">
        <f t="shared" si="24"/>
        <v>1.3144332436491883</v>
      </c>
      <c r="H63" s="122">
        <f t="shared" si="24"/>
        <v>1.5438698638782178</v>
      </c>
      <c r="I63" s="122">
        <f t="shared" si="24"/>
        <v>1.1125055560042023</v>
      </c>
      <c r="J63" s="122">
        <f t="shared" si="24"/>
        <v>2.3902329914055578</v>
      </c>
      <c r="K63" s="122">
        <f t="shared" si="24"/>
        <v>2.8089740409402868</v>
      </c>
      <c r="L63" s="122">
        <f t="shared" si="24"/>
        <v>3.0301921657906279</v>
      </c>
      <c r="M63" s="122">
        <f t="shared" si="24"/>
        <v>1.8593656945534878</v>
      </c>
      <c r="N63" s="122">
        <f t="shared" si="24"/>
        <v>1.7724838973541064</v>
      </c>
      <c r="O63" s="122">
        <f t="shared" si="24"/>
        <v>0.95292901840754785</v>
      </c>
      <c r="P63" s="122">
        <f t="shared" si="24"/>
        <v>0.57982760699493552</v>
      </c>
      <c r="Q63" s="122">
        <f t="shared" si="24"/>
        <v>1.7081896473160567</v>
      </c>
      <c r="R63" s="122">
        <f t="shared" ref="R63:V63" si="25">SUM(R64:R65)</f>
        <v>2.5884385379715451</v>
      </c>
      <c r="S63" s="122">
        <f t="shared" si="25"/>
        <v>2.0154364785947725</v>
      </c>
      <c r="T63" s="122">
        <f t="shared" si="25"/>
        <v>1.4982309283051487</v>
      </c>
      <c r="U63" s="122">
        <f t="shared" si="25"/>
        <v>1.2506571430753164</v>
      </c>
      <c r="V63" s="122">
        <f t="shared" si="25"/>
        <v>0.82295453549712827</v>
      </c>
      <c r="W63" s="122">
        <f t="shared" ref="W63:Y63" si="26">SUM(W64:W65)</f>
        <v>0.61712557798682766</v>
      </c>
      <c r="X63" s="122">
        <f t="shared" si="26"/>
        <v>0.65467125609664489</v>
      </c>
      <c r="Y63" s="122">
        <f t="shared" si="26"/>
        <v>0.10579629879941024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1.1513719711854378</v>
      </c>
      <c r="D64" s="98">
        <v>2.2163441268585191</v>
      </c>
      <c r="E64" s="98">
        <v>2.383043493777893</v>
      </c>
      <c r="F64" s="98">
        <v>2.3827644290370915</v>
      </c>
      <c r="G64" s="98">
        <v>1.2854564490918623</v>
      </c>
      <c r="H64" s="98">
        <v>1.5100984186506343</v>
      </c>
      <c r="I64" s="98">
        <v>1.0889595490497503</v>
      </c>
      <c r="J64" s="98">
        <v>2.339595543038639</v>
      </c>
      <c r="K64" s="98">
        <v>2.7500071597521516</v>
      </c>
      <c r="L64" s="98">
        <v>2.9673171146490231</v>
      </c>
      <c r="M64" s="98">
        <v>1.8212850979520678</v>
      </c>
      <c r="N64" s="98">
        <v>1.7367175459393902</v>
      </c>
      <c r="O64" s="98">
        <v>0.9338872358978092</v>
      </c>
      <c r="P64" s="98">
        <v>0.56839518875829098</v>
      </c>
      <c r="Q64" s="98">
        <v>1.674561052095511</v>
      </c>
      <c r="R64" s="98">
        <v>2.5377481231288761</v>
      </c>
      <c r="S64" s="98">
        <v>1.976210729519015</v>
      </c>
      <c r="T64" s="98">
        <v>1.4692999561528741</v>
      </c>
      <c r="U64" s="98">
        <v>1.2266728007008227</v>
      </c>
      <c r="V64" s="98">
        <v>0.80728249238379979</v>
      </c>
      <c r="W64" s="98">
        <v>0.60535521887325949</v>
      </c>
      <c r="X64" s="98">
        <v>0.64226537345440426</v>
      </c>
      <c r="Y64" s="98">
        <v>0.10380128130700757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2.7807278713517531E-2</v>
      </c>
      <c r="D65" s="98">
        <v>5.283532302278765E-2</v>
      </c>
      <c r="E65" s="98">
        <v>5.6380709067954206E-2</v>
      </c>
      <c r="F65" s="98">
        <v>5.5815602361086888E-2</v>
      </c>
      <c r="G65" s="98">
        <v>2.8976794557326126E-2</v>
      </c>
      <c r="H65" s="98">
        <v>3.3771445227583415E-2</v>
      </c>
      <c r="I65" s="98">
        <v>2.354600695445188E-2</v>
      </c>
      <c r="J65" s="98">
        <v>5.0637448366918712E-2</v>
      </c>
      <c r="K65" s="98">
        <v>5.8966881188135256E-2</v>
      </c>
      <c r="L65" s="98">
        <v>6.287505114160459E-2</v>
      </c>
      <c r="M65" s="98">
        <v>3.8080596601419971E-2</v>
      </c>
      <c r="N65" s="98">
        <v>3.5766351414716215E-2</v>
      </c>
      <c r="O65" s="98">
        <v>1.9041782509738668E-2</v>
      </c>
      <c r="P65" s="98">
        <v>1.1432418236644482E-2</v>
      </c>
      <c r="Q65" s="98">
        <v>3.3628595220545815E-2</v>
      </c>
      <c r="R65" s="98">
        <v>5.0690414842668903E-2</v>
      </c>
      <c r="S65" s="98">
        <v>3.9225749075757307E-2</v>
      </c>
      <c r="T65" s="98">
        <v>2.8930972152274501E-2</v>
      </c>
      <c r="U65" s="98">
        <v>2.3984342374493595E-2</v>
      </c>
      <c r="V65" s="98">
        <v>1.5672043113328513E-2</v>
      </c>
      <c r="W65" s="98">
        <v>1.1770359113568123E-2</v>
      </c>
      <c r="X65" s="98">
        <v>1.2405882642240634E-2</v>
      </c>
      <c r="Y65" s="98">
        <v>1.9950174924026707E-3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1.1753275473350281E-2</v>
      </c>
      <c r="D66" s="122">
        <f t="shared" si="27"/>
        <v>2.8609809676250705E-2</v>
      </c>
      <c r="E66" s="122">
        <f t="shared" si="27"/>
        <v>5.0553358039378118E-2</v>
      </c>
      <c r="F66" s="122">
        <f t="shared" si="27"/>
        <v>2.8246977524392619E-2</v>
      </c>
      <c r="G66" s="122">
        <f t="shared" si="27"/>
        <v>2.3246254499861983E-2</v>
      </c>
      <c r="H66" s="122">
        <f t="shared" si="27"/>
        <v>2.6491274296034147E-2</v>
      </c>
      <c r="I66" s="122">
        <f t="shared" si="27"/>
        <v>4.3708355421345962E-2</v>
      </c>
      <c r="J66" s="122">
        <f t="shared" si="27"/>
        <v>8.2037647644974523E-2</v>
      </c>
      <c r="K66" s="122">
        <f t="shared" si="27"/>
        <v>5.8784462339437966E-2</v>
      </c>
      <c r="L66" s="122">
        <f t="shared" si="27"/>
        <v>9.3093438284963637E-2</v>
      </c>
      <c r="M66" s="122">
        <f t="shared" si="27"/>
        <v>8.7915987809108698E-2</v>
      </c>
      <c r="N66" s="122">
        <f t="shared" si="27"/>
        <v>7.6108897445737095E-2</v>
      </c>
      <c r="O66" s="122">
        <f t="shared" si="27"/>
        <v>6.5563907037138242E-2</v>
      </c>
      <c r="P66" s="122">
        <f t="shared" si="27"/>
        <v>6.5723082575817058E-3</v>
      </c>
      <c r="Q66" s="122">
        <f t="shared" si="27"/>
        <v>5.8693540176344927E-2</v>
      </c>
      <c r="R66" s="122">
        <f t="shared" si="27"/>
        <v>6.3980145494609772E-2</v>
      </c>
      <c r="S66" s="122">
        <f t="shared" si="27"/>
        <v>0.10601165317161397</v>
      </c>
      <c r="T66" s="122">
        <f t="shared" si="27"/>
        <v>8.6575905988793792E-2</v>
      </c>
      <c r="U66" s="122">
        <f t="shared" si="27"/>
        <v>0.10086676255000036</v>
      </c>
      <c r="V66" s="122">
        <f t="shared" si="27"/>
        <v>4.0428259674945781E-2</v>
      </c>
      <c r="W66" s="122">
        <f t="shared" si="27"/>
        <v>4.7316480704751911E-2</v>
      </c>
      <c r="X66" s="122">
        <f t="shared" si="27"/>
        <v>5.1151361840648217E-2</v>
      </c>
      <c r="Y66" s="122">
        <f t="shared" si="27"/>
        <v>6.604364998274527E-3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1.1753275473350281E-2</v>
      </c>
      <c r="D67" s="98">
        <v>2.8609809676250705E-2</v>
      </c>
      <c r="E67" s="98">
        <v>5.0553358039378118E-2</v>
      </c>
      <c r="F67" s="98">
        <v>2.8246977524392619E-2</v>
      </c>
      <c r="G67" s="98">
        <v>2.3246254499861983E-2</v>
      </c>
      <c r="H67" s="98">
        <v>2.6491274296034147E-2</v>
      </c>
      <c r="I67" s="98">
        <v>4.3708355421345962E-2</v>
      </c>
      <c r="J67" s="98">
        <v>8.2037647644974523E-2</v>
      </c>
      <c r="K67" s="98">
        <v>5.8784462339437966E-2</v>
      </c>
      <c r="L67" s="98">
        <v>9.3093438284963637E-2</v>
      </c>
      <c r="M67" s="98">
        <v>8.7915987809108698E-2</v>
      </c>
      <c r="N67" s="98">
        <v>7.6108897445737095E-2</v>
      </c>
      <c r="O67" s="98">
        <v>6.5563907037138242E-2</v>
      </c>
      <c r="P67" s="98">
        <v>6.5723082575817058E-3</v>
      </c>
      <c r="Q67" s="98">
        <v>5.8693540176344927E-2</v>
      </c>
      <c r="R67" s="98">
        <v>6.3980145494609772E-2</v>
      </c>
      <c r="S67" s="98">
        <v>0.10601165317161397</v>
      </c>
      <c r="T67" s="98">
        <v>8.6575905988793792E-2</v>
      </c>
      <c r="U67" s="98">
        <v>0.10086676255000036</v>
      </c>
      <c r="V67" s="98">
        <v>4.0428259674945781E-2</v>
      </c>
      <c r="W67" s="98">
        <v>4.7316480704751911E-2</v>
      </c>
      <c r="X67" s="98">
        <v>5.1151361840648217E-2</v>
      </c>
      <c r="Y67" s="98">
        <v>6.604364998274527E-3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0.18388054460863637</v>
      </c>
      <c r="D68" s="122">
        <v>0.41245070572965914</v>
      </c>
      <c r="E68" s="122">
        <v>0.43732427215968056</v>
      </c>
      <c r="F68" s="122">
        <v>0.46801138203241549</v>
      </c>
      <c r="G68" s="122">
        <v>0.21979004025353077</v>
      </c>
      <c r="H68" s="122">
        <v>0.333435561903133</v>
      </c>
      <c r="I68" s="122">
        <v>0.22211840449686071</v>
      </c>
      <c r="J68" s="122">
        <v>0.49102848603863014</v>
      </c>
      <c r="K68" s="122">
        <v>0.64085108597807627</v>
      </c>
      <c r="L68" s="122">
        <v>0.66999748741742138</v>
      </c>
      <c r="M68" s="122">
        <v>0.42740863183709765</v>
      </c>
      <c r="N68" s="122">
        <v>0.43806074435750775</v>
      </c>
      <c r="O68" s="122">
        <v>0.24669532468689345</v>
      </c>
      <c r="P68" s="122">
        <v>0.19748404900048286</v>
      </c>
      <c r="Q68" s="122">
        <v>0.49939716905653514</v>
      </c>
      <c r="R68" s="122">
        <v>0.6984596503457573</v>
      </c>
      <c r="S68" s="122">
        <v>0.55465384618250413</v>
      </c>
      <c r="T68" s="122">
        <v>0.44497928927991987</v>
      </c>
      <c r="U68" s="122">
        <v>0.39019902116754596</v>
      </c>
      <c r="V68" s="122">
        <v>0.25284377077758535</v>
      </c>
      <c r="W68" s="122">
        <v>0.18549268569926633</v>
      </c>
      <c r="X68" s="122">
        <v>0.26659718218663375</v>
      </c>
      <c r="Y68" s="122">
        <v>5.0768416019730596E-2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0.17252067134494961</v>
      </c>
      <c r="D69" s="98">
        <v>0.393108398839774</v>
      </c>
      <c r="E69" s="98">
        <v>0.41599641922731212</v>
      </c>
      <c r="F69" s="98">
        <v>0.44469507078701209</v>
      </c>
      <c r="G69" s="98">
        <v>0.20455062619266373</v>
      </c>
      <c r="H69" s="98">
        <v>0.30886207663094545</v>
      </c>
      <c r="I69" s="98">
        <v>0.20806965426897522</v>
      </c>
      <c r="J69" s="98">
        <v>0.46726279912505431</v>
      </c>
      <c r="K69" s="98">
        <v>0.60098650302062984</v>
      </c>
      <c r="L69" s="98">
        <v>0.62987587931236189</v>
      </c>
      <c r="M69" s="98">
        <v>0.40000417124224474</v>
      </c>
      <c r="N69" s="98">
        <v>0.40936088023712414</v>
      </c>
      <c r="O69" s="98">
        <v>0.2262063769030043</v>
      </c>
      <c r="P69" s="98">
        <v>0.16090182001159645</v>
      </c>
      <c r="Q69" s="98">
        <v>0.4393759867118941</v>
      </c>
      <c r="R69" s="98">
        <v>0.62629078281935124</v>
      </c>
      <c r="S69" s="98">
        <v>0.51060850178626183</v>
      </c>
      <c r="T69" s="98">
        <v>0.42867087358434003</v>
      </c>
      <c r="U69" s="98">
        <v>0.38915314887771113</v>
      </c>
      <c r="V69" s="98">
        <v>0.25284377077758535</v>
      </c>
      <c r="W69" s="98">
        <v>0.17929636410240787</v>
      </c>
      <c r="X69" s="98">
        <v>0.23824802828367139</v>
      </c>
      <c r="Y69" s="98">
        <v>3.5023388605870273E-2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3.6628183437692203E-4</v>
      </c>
      <c r="D70" s="98">
        <v>1.20876649311302E-3</v>
      </c>
      <c r="E70" s="98">
        <v>1.2053881239341832E-3</v>
      </c>
      <c r="F70" s="98">
        <v>1.6557561712240855E-3</v>
      </c>
      <c r="G70" s="98">
        <v>2.8589348511535436E-4</v>
      </c>
      <c r="H70" s="98">
        <v>7.8154311866926083E-4</v>
      </c>
      <c r="I70" s="98">
        <v>0</v>
      </c>
      <c r="J70" s="98">
        <v>1.6563594805280796E-3</v>
      </c>
      <c r="K70" s="98">
        <v>4.9469425082447564E-3</v>
      </c>
      <c r="L70" s="98">
        <v>3.1371794908491174E-3</v>
      </c>
      <c r="M70" s="98">
        <v>2.0806536844107932E-3</v>
      </c>
      <c r="N70" s="98">
        <v>3.926659089817295E-3</v>
      </c>
      <c r="O70" s="98">
        <v>8.826362972763316E-4</v>
      </c>
      <c r="P70" s="98">
        <v>0</v>
      </c>
      <c r="Q70" s="98">
        <v>2.709887171768304E-4</v>
      </c>
      <c r="R70" s="98">
        <v>3.0577512071070078E-3</v>
      </c>
      <c r="S70" s="98">
        <v>2.2649623391877752E-3</v>
      </c>
      <c r="T70" s="98">
        <v>1.5032002915946381E-3</v>
      </c>
      <c r="U70" s="98">
        <v>1.0458722898348369E-3</v>
      </c>
      <c r="V70" s="98">
        <v>0</v>
      </c>
      <c r="W70" s="98">
        <v>3.7716873769735274E-4</v>
      </c>
      <c r="X70" s="98">
        <v>2.4988927452783606E-4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1.2054478872875348E-4</v>
      </c>
      <c r="D71" s="101">
        <v>4.4798007489311819E-4</v>
      </c>
      <c r="E71" s="101">
        <v>5.5399263974221504E-4</v>
      </c>
      <c r="F71" s="101">
        <v>8.006888020621807E-4</v>
      </c>
      <c r="G71" s="101">
        <v>1.2073256007125765E-4</v>
      </c>
      <c r="H71" s="101">
        <v>3.3856099897900841E-4</v>
      </c>
      <c r="I71" s="101">
        <v>0</v>
      </c>
      <c r="J71" s="101">
        <v>5.9887470944311992E-4</v>
      </c>
      <c r="K71" s="101">
        <v>1.7295096711451765E-3</v>
      </c>
      <c r="L71" s="101">
        <v>1.0584318045000094E-3</v>
      </c>
      <c r="M71" s="101">
        <v>7.239678851511149E-4</v>
      </c>
      <c r="N71" s="101">
        <v>1.3366351763806014E-3</v>
      </c>
      <c r="O71" s="101">
        <v>3.0041939382500707E-4</v>
      </c>
      <c r="P71" s="101">
        <v>0</v>
      </c>
      <c r="Q71" s="101">
        <v>9.6315455591732745E-5</v>
      </c>
      <c r="R71" s="101">
        <v>1.079461270001578E-3</v>
      </c>
      <c r="S71" s="101">
        <v>8.0504981897994209E-4</v>
      </c>
      <c r="T71" s="101">
        <v>5.425576981080006E-4</v>
      </c>
      <c r="U71" s="101">
        <v>3.5430866189859372E-4</v>
      </c>
      <c r="V71" s="101">
        <v>0</v>
      </c>
      <c r="W71" s="101">
        <v>1.7246338318664472E-4</v>
      </c>
      <c r="X71" s="101">
        <v>1.2892283860645846E-4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2.4573704564816856E-4</v>
      </c>
      <c r="D72" s="104">
        <v>7.6078641821990191E-4</v>
      </c>
      <c r="E72" s="104">
        <v>6.5139548419196824E-4</v>
      </c>
      <c r="F72" s="104">
        <v>8.5506736916190476E-4</v>
      </c>
      <c r="G72" s="104">
        <v>1.6516092504409671E-4</v>
      </c>
      <c r="H72" s="104">
        <v>4.4298211969025241E-4</v>
      </c>
      <c r="I72" s="104">
        <v>0</v>
      </c>
      <c r="J72" s="104">
        <v>1.0574847710849598E-3</v>
      </c>
      <c r="K72" s="104">
        <v>3.2174328370995799E-3</v>
      </c>
      <c r="L72" s="104">
        <v>2.0787476863491079E-3</v>
      </c>
      <c r="M72" s="104">
        <v>1.3566857992596785E-3</v>
      </c>
      <c r="N72" s="104">
        <v>2.5900239134366938E-3</v>
      </c>
      <c r="O72" s="104">
        <v>5.8221690345132459E-4</v>
      </c>
      <c r="P72" s="104">
        <v>0</v>
      </c>
      <c r="Q72" s="104">
        <v>1.7467326158509766E-4</v>
      </c>
      <c r="R72" s="104">
        <v>1.9782899371054295E-3</v>
      </c>
      <c r="S72" s="104">
        <v>1.4599125202078332E-3</v>
      </c>
      <c r="T72" s="104">
        <v>9.6064259348663749E-4</v>
      </c>
      <c r="U72" s="104">
        <v>6.9156362793624312E-4</v>
      </c>
      <c r="V72" s="104">
        <v>0</v>
      </c>
      <c r="W72" s="104">
        <v>2.0470535451070805E-4</v>
      </c>
      <c r="X72" s="104">
        <v>1.2096643592137762E-4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8.2133986576925413E-3</v>
      </c>
      <c r="D73" s="101">
        <v>1.3700471972138233E-2</v>
      </c>
      <c r="E73" s="101">
        <v>1.5016307830098725E-2</v>
      </c>
      <c r="F73" s="101">
        <v>1.6829514756415781E-2</v>
      </c>
      <c r="G73" s="101">
        <v>1.1502571253070783E-2</v>
      </c>
      <c r="H73" s="101">
        <v>1.9033917463683801E-2</v>
      </c>
      <c r="I73" s="101">
        <v>1.0465087344382088E-2</v>
      </c>
      <c r="J73" s="101">
        <v>1.704284731859193E-2</v>
      </c>
      <c r="K73" s="101">
        <v>1.9358957454394948E-2</v>
      </c>
      <c r="L73" s="101">
        <v>2.6161843836850714E-2</v>
      </c>
      <c r="M73" s="101">
        <v>1.5935348885326443E-2</v>
      </c>
      <c r="N73" s="101">
        <v>1.5175044611778637E-2</v>
      </c>
      <c r="O73" s="101">
        <v>1.3780320006879895E-2</v>
      </c>
      <c r="P73" s="101">
        <v>2.4911251685780622E-2</v>
      </c>
      <c r="Q73" s="101">
        <v>4.3553826231799098E-2</v>
      </c>
      <c r="R73" s="101">
        <v>4.6592799516922093E-2</v>
      </c>
      <c r="S73" s="101">
        <v>2.6615403831332408E-2</v>
      </c>
      <c r="T73" s="101">
        <v>9.7802406188345747E-3</v>
      </c>
      <c r="U73" s="101">
        <v>0</v>
      </c>
      <c r="V73" s="101">
        <v>0</v>
      </c>
      <c r="W73" s="101">
        <v>3.8385471784003456E-3</v>
      </c>
      <c r="X73" s="101">
        <v>2.2245020981871786E-2</v>
      </c>
      <c r="Y73" s="101">
        <v>1.2196281478883046E-2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2.78019277161728E-3</v>
      </c>
      <c r="D74" s="104">
        <v>4.4330684246338525E-3</v>
      </c>
      <c r="E74" s="104">
        <v>5.1061569783355572E-3</v>
      </c>
      <c r="F74" s="104">
        <v>4.8310403177635646E-3</v>
      </c>
      <c r="G74" s="104">
        <v>3.4509493226809124E-3</v>
      </c>
      <c r="H74" s="104">
        <v>4.7580246898344912E-3</v>
      </c>
      <c r="I74" s="104">
        <v>3.5836628835033942E-3</v>
      </c>
      <c r="J74" s="104">
        <v>5.0664801144558918E-3</v>
      </c>
      <c r="K74" s="104">
        <v>1.5558682994806686E-2</v>
      </c>
      <c r="L74" s="104">
        <v>1.0822584777359692E-2</v>
      </c>
      <c r="M74" s="104">
        <v>9.3884580251157E-3</v>
      </c>
      <c r="N74" s="104">
        <v>9.5981604187876657E-3</v>
      </c>
      <c r="O74" s="104">
        <v>5.8259914797329174E-3</v>
      </c>
      <c r="P74" s="104">
        <v>1.1670977303105793E-2</v>
      </c>
      <c r="Q74" s="104">
        <v>1.6196367395665111E-2</v>
      </c>
      <c r="R74" s="104">
        <v>2.2518316802376877E-2</v>
      </c>
      <c r="S74" s="104">
        <v>1.5164978225722024E-2</v>
      </c>
      <c r="T74" s="104">
        <v>5.0249747851506101E-3</v>
      </c>
      <c r="U74" s="104">
        <v>0</v>
      </c>
      <c r="V74" s="104">
        <v>0</v>
      </c>
      <c r="W74" s="104">
        <v>1.9806056807607588E-3</v>
      </c>
      <c r="X74" s="104">
        <v>5.8542436465627099E-3</v>
      </c>
      <c r="Y74" s="104">
        <v>3.5487459349772721E-3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9.140293610563078E-4</v>
      </c>
      <c r="D75" s="98">
        <v>1.6405049129948521E-3</v>
      </c>
      <c r="E75" s="98">
        <v>2.3462324700150566E-3</v>
      </c>
      <c r="F75" s="98">
        <v>2.3351554240756511E-3</v>
      </c>
      <c r="G75" s="98">
        <v>1.4569828882385293E-3</v>
      </c>
      <c r="H75" s="98">
        <v>2.0602780855342958E-3</v>
      </c>
      <c r="I75" s="98">
        <v>1.277861091353047E-3</v>
      </c>
      <c r="J75" s="98">
        <v>1.8340267131297724E-3</v>
      </c>
      <c r="K75" s="98">
        <v>5.4403421274740816E-3</v>
      </c>
      <c r="L75" s="98">
        <v>3.6459239407446429E-3</v>
      </c>
      <c r="M75" s="98">
        <v>3.2680612695970683E-3</v>
      </c>
      <c r="N75" s="98">
        <v>3.2586701241235868E-3</v>
      </c>
      <c r="O75" s="98">
        <v>1.9791455642207169E-3</v>
      </c>
      <c r="P75" s="98">
        <v>4.2030022169256675E-3</v>
      </c>
      <c r="Q75" s="98">
        <v>5.7601422810888573E-3</v>
      </c>
      <c r="R75" s="98">
        <v>7.9452062199749339E-3</v>
      </c>
      <c r="S75" s="98">
        <v>5.3892313272487355E-3</v>
      </c>
      <c r="T75" s="98">
        <v>1.8142921871409808E-3</v>
      </c>
      <c r="U75" s="98">
        <v>0</v>
      </c>
      <c r="V75" s="98">
        <v>0</v>
      </c>
      <c r="W75" s="98">
        <v>9.0509114481824183E-4</v>
      </c>
      <c r="X75" s="98">
        <v>3.0198649786396014E-3</v>
      </c>
      <c r="Y75" s="98">
        <v>2.1062285059810924E-3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1.866163410560972E-3</v>
      </c>
      <c r="D76" s="98">
        <v>2.7925635116390008E-3</v>
      </c>
      <c r="E76" s="98">
        <v>2.7599245083205002E-3</v>
      </c>
      <c r="F76" s="98">
        <v>2.4958848936879135E-3</v>
      </c>
      <c r="G76" s="98">
        <v>1.9939664344423829E-3</v>
      </c>
      <c r="H76" s="98">
        <v>2.6977466043001954E-3</v>
      </c>
      <c r="I76" s="98">
        <v>2.3058017921503472E-3</v>
      </c>
      <c r="J76" s="98">
        <v>3.2324534013261192E-3</v>
      </c>
      <c r="K76" s="98">
        <v>1.0118340867332603E-2</v>
      </c>
      <c r="L76" s="98">
        <v>7.1766608366150494E-3</v>
      </c>
      <c r="M76" s="98">
        <v>6.1203967555186313E-3</v>
      </c>
      <c r="N76" s="98">
        <v>6.3394902946640793E-3</v>
      </c>
      <c r="O76" s="98">
        <v>3.8468459155122006E-3</v>
      </c>
      <c r="P76" s="98">
        <v>7.4679750861801264E-3</v>
      </c>
      <c r="Q76" s="98">
        <v>1.0436225114576255E-2</v>
      </c>
      <c r="R76" s="98">
        <v>1.4573110582401945E-2</v>
      </c>
      <c r="S76" s="98">
        <v>9.7757468984732872E-3</v>
      </c>
      <c r="T76" s="98">
        <v>3.2106825980096295E-3</v>
      </c>
      <c r="U76" s="98">
        <v>0</v>
      </c>
      <c r="V76" s="98">
        <v>0</v>
      </c>
      <c r="W76" s="98">
        <v>1.075514535942517E-3</v>
      </c>
      <c r="X76" s="98">
        <v>2.834378667923109E-3</v>
      </c>
      <c r="Y76" s="98">
        <v>1.4425174289961797E-3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7.5375413250561352E-2</v>
      </c>
      <c r="D77" s="122">
        <v>0.15256836121802358</v>
      </c>
      <c r="E77" s="122">
        <v>0.17696848872300611</v>
      </c>
      <c r="F77" s="122">
        <v>0.16702216178021079</v>
      </c>
      <c r="G77" s="122">
        <v>8.5179067971725503E-2</v>
      </c>
      <c r="H77" s="122">
        <v>0.1112129951523836</v>
      </c>
      <c r="I77" s="122">
        <v>7.8660976936193491E-2</v>
      </c>
      <c r="J77" s="122">
        <v>0.1690172289744413</v>
      </c>
      <c r="K77" s="122">
        <v>0.17116031596831022</v>
      </c>
      <c r="L77" s="122">
        <v>0.16754628076283926</v>
      </c>
      <c r="M77" s="122">
        <v>0.10779509393739913</v>
      </c>
      <c r="N77" s="122">
        <v>0.11184111876159912</v>
      </c>
      <c r="O77" s="122">
        <v>6.3380604040533334E-2</v>
      </c>
      <c r="P77" s="122">
        <v>5.3017986324773815E-2</v>
      </c>
      <c r="Q77" s="122">
        <v>0.13910341619730618</v>
      </c>
      <c r="R77" s="122">
        <v>0.19073293605382943</v>
      </c>
      <c r="S77" s="122">
        <v>0.14512400700493108</v>
      </c>
      <c r="T77" s="122">
        <v>0.11715662351480341</v>
      </c>
      <c r="U77" s="122">
        <v>0.10409737999079643</v>
      </c>
      <c r="V77" s="122">
        <v>9.3590357634330282E-2</v>
      </c>
      <c r="W77" s="122">
        <v>6.803929938182593E-2</v>
      </c>
      <c r="X77" s="122">
        <v>7.9859143256674384E-2</v>
      </c>
      <c r="Y77" s="122">
        <v>1.5560129070575388E-2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7.0415993911238997E-2</v>
      </c>
      <c r="D78" s="98">
        <v>0.14632078816599148</v>
      </c>
      <c r="E78" s="98">
        <v>0.16704983247003694</v>
      </c>
      <c r="F78" s="98">
        <v>0.15792596547433024</v>
      </c>
      <c r="G78" s="98">
        <v>7.9169100160497496E-2</v>
      </c>
      <c r="H78" s="98">
        <v>0.1033074726988398</v>
      </c>
      <c r="I78" s="98">
        <v>7.3546382920727807E-2</v>
      </c>
      <c r="J78" s="98">
        <v>0.16041111501165137</v>
      </c>
      <c r="K78" s="98">
        <v>0.16223817266467871</v>
      </c>
      <c r="L78" s="98">
        <v>0.15931202554917714</v>
      </c>
      <c r="M78" s="98">
        <v>0.10224398679601961</v>
      </c>
      <c r="N78" s="98">
        <v>0.10859765730620045</v>
      </c>
      <c r="O78" s="98">
        <v>6.2608922024730035E-2</v>
      </c>
      <c r="P78" s="98">
        <v>4.8116113540067611E-2</v>
      </c>
      <c r="Q78" s="98">
        <v>0.10450518510117014</v>
      </c>
      <c r="R78" s="98">
        <v>0.11662830029956349</v>
      </c>
      <c r="S78" s="98">
        <v>7.9617952036819803E-2</v>
      </c>
      <c r="T78" s="98">
        <v>7.2806362010137418E-2</v>
      </c>
      <c r="U78" s="98">
        <v>7.0794831572683153E-2</v>
      </c>
      <c r="V78" s="98">
        <v>6.5855347979160983E-2</v>
      </c>
      <c r="W78" s="98">
        <v>3.1269269598366609E-2</v>
      </c>
      <c r="X78" s="98">
        <v>4.2548185389589377E-2</v>
      </c>
      <c r="Y78" s="98">
        <v>1.1790110060330537E-2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4.9594193393223537E-3</v>
      </c>
      <c r="D79" s="33">
        <v>6.247573052032108E-3</v>
      </c>
      <c r="E79" s="33">
        <v>9.9186562529691834E-3</v>
      </c>
      <c r="F79" s="33">
        <v>9.096196305880537E-3</v>
      </c>
      <c r="G79" s="33">
        <v>6.0099678112280055E-3</v>
      </c>
      <c r="H79" s="33">
        <v>7.9055224535437944E-3</v>
      </c>
      <c r="I79" s="33">
        <v>5.11459401546568E-3</v>
      </c>
      <c r="J79" s="33">
        <v>8.6061139627899418E-3</v>
      </c>
      <c r="K79" s="33">
        <v>8.9221433036314919E-3</v>
      </c>
      <c r="L79" s="33">
        <v>8.2342552136621221E-3</v>
      </c>
      <c r="M79" s="33">
        <v>5.5511071413795214E-3</v>
      </c>
      <c r="N79" s="33">
        <v>3.2434614553986715E-3</v>
      </c>
      <c r="O79" s="33">
        <v>7.716820158033057E-4</v>
      </c>
      <c r="P79" s="33">
        <v>4.9018727847062035E-3</v>
      </c>
      <c r="Q79" s="33">
        <v>3.4598231096136037E-2</v>
      </c>
      <c r="R79" s="33">
        <v>7.4104635754265943E-2</v>
      </c>
      <c r="S79" s="33">
        <v>6.550605496811128E-2</v>
      </c>
      <c r="T79" s="33">
        <v>4.4350261504665998E-2</v>
      </c>
      <c r="U79" s="33">
        <v>3.3302548418113274E-2</v>
      </c>
      <c r="V79" s="33">
        <v>2.7735009655169299E-2</v>
      </c>
      <c r="W79" s="33">
        <v>3.6770029783459321E-2</v>
      </c>
      <c r="X79" s="33">
        <v>3.7310957867085007E-2</v>
      </c>
      <c r="Y79" s="33">
        <v>3.7700190102448513E-3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10.173814705452667</v>
      </c>
      <c r="D81" s="117">
        <f t="shared" si="28"/>
        <v>8.1877257705878943</v>
      </c>
      <c r="E81" s="117">
        <f t="shared" si="28"/>
        <v>6.9950131465473406</v>
      </c>
      <c r="F81" s="117">
        <f t="shared" si="28"/>
        <v>8.6290507280017543</v>
      </c>
      <c r="G81" s="117">
        <f t="shared" si="28"/>
        <v>18.142019106162248</v>
      </c>
      <c r="H81" s="117">
        <f t="shared" si="28"/>
        <v>22.271411552817359</v>
      </c>
      <c r="I81" s="117">
        <f t="shared" si="28"/>
        <v>20.111182401961351</v>
      </c>
      <c r="J81" s="117">
        <f t="shared" si="28"/>
        <v>11.846446380962076</v>
      </c>
      <c r="K81" s="117">
        <f t="shared" si="28"/>
        <v>18.175427635389145</v>
      </c>
      <c r="L81" s="117">
        <f t="shared" si="28"/>
        <v>19.707918099537068</v>
      </c>
      <c r="M81" s="117">
        <f t="shared" si="28"/>
        <v>13.159268697526054</v>
      </c>
      <c r="N81" s="117">
        <f t="shared" si="28"/>
        <v>16.1105452339925</v>
      </c>
      <c r="O81" s="117">
        <f t="shared" si="28"/>
        <v>11.643910301809644</v>
      </c>
      <c r="P81" s="117">
        <f t="shared" si="28"/>
        <v>5.8923823535740034</v>
      </c>
      <c r="Q81" s="117">
        <f t="shared" si="28"/>
        <v>9.1686603867398002</v>
      </c>
      <c r="R81" s="117">
        <f t="shared" ref="R81:V81" si="29">R82+R85+R87+R100</f>
        <v>7.5470653595210946</v>
      </c>
      <c r="S81" s="117">
        <f t="shared" si="29"/>
        <v>4.419053850740327</v>
      </c>
      <c r="T81" s="117">
        <f t="shared" si="29"/>
        <v>4.9473435521600448</v>
      </c>
      <c r="U81" s="117">
        <f t="shared" si="29"/>
        <v>8.289180172643615</v>
      </c>
      <c r="V81" s="117">
        <f t="shared" si="29"/>
        <v>6.2106486783985089</v>
      </c>
      <c r="W81" s="117">
        <f t="shared" ref="W81:Y81" si="30">W82+W85+W87+W100</f>
        <v>5.852143526803034</v>
      </c>
      <c r="X81" s="117">
        <f t="shared" si="30"/>
        <v>7.0283763923421949</v>
      </c>
      <c r="Y81" s="117">
        <f t="shared" si="30"/>
        <v>3.054182986662247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8.4779839132961712</v>
      </c>
      <c r="D82" s="122">
        <f t="shared" si="31"/>
        <v>6.4573417961353146</v>
      </c>
      <c r="E82" s="122">
        <f t="shared" si="31"/>
        <v>5.4595580237675181</v>
      </c>
      <c r="F82" s="122">
        <f t="shared" si="31"/>
        <v>6.7241285491477196</v>
      </c>
      <c r="G82" s="122">
        <f t="shared" si="31"/>
        <v>14.615663380268732</v>
      </c>
      <c r="H82" s="122">
        <f t="shared" si="31"/>
        <v>16.96381317954674</v>
      </c>
      <c r="I82" s="122">
        <f t="shared" si="31"/>
        <v>15.579708108852413</v>
      </c>
      <c r="J82" s="122">
        <f t="shared" si="31"/>
        <v>9.0626333177626197</v>
      </c>
      <c r="K82" s="122">
        <f t="shared" si="31"/>
        <v>13.86265039406249</v>
      </c>
      <c r="L82" s="122">
        <f t="shared" si="31"/>
        <v>15.016844929133846</v>
      </c>
      <c r="M82" s="122">
        <f t="shared" si="31"/>
        <v>9.8750715562669278</v>
      </c>
      <c r="N82" s="122">
        <f t="shared" si="31"/>
        <v>11.875355466953756</v>
      </c>
      <c r="O82" s="122">
        <f t="shared" si="31"/>
        <v>8.3832286718069948</v>
      </c>
      <c r="P82" s="122">
        <f t="shared" si="31"/>
        <v>4.1194242388025124</v>
      </c>
      <c r="Q82" s="122">
        <f t="shared" si="31"/>
        <v>6.550389912939667</v>
      </c>
      <c r="R82" s="122">
        <f t="shared" ref="R82:V82" si="32">SUM(R83:R84)</f>
        <v>5.5120900714833665</v>
      </c>
      <c r="S82" s="122">
        <f t="shared" si="32"/>
        <v>3.1461227721380558</v>
      </c>
      <c r="T82" s="122">
        <f t="shared" si="32"/>
        <v>3.4323581323378582</v>
      </c>
      <c r="U82" s="122">
        <f t="shared" si="32"/>
        <v>5.5750095217145157</v>
      </c>
      <c r="V82" s="122">
        <f t="shared" si="32"/>
        <v>4.2064921861890809</v>
      </c>
      <c r="W82" s="122">
        <f t="shared" ref="W82:Y82" si="33">SUM(W83:W84)</f>
        <v>3.9624277114187367</v>
      </c>
      <c r="X82" s="122">
        <f t="shared" si="33"/>
        <v>4.3496654231974015</v>
      </c>
      <c r="Y82" s="122">
        <f t="shared" si="33"/>
        <v>1.8152670870908589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8.3968653930789952</v>
      </c>
      <c r="D83" s="98">
        <v>6.3963488924068157</v>
      </c>
      <c r="E83" s="98">
        <v>5.408375068514796</v>
      </c>
      <c r="F83" s="98">
        <v>6.6617090670037147</v>
      </c>
      <c r="G83" s="98">
        <v>14.485054382880774</v>
      </c>
      <c r="H83" s="98">
        <v>16.813408911551335</v>
      </c>
      <c r="I83" s="98">
        <v>15.446114780666003</v>
      </c>
      <c r="J83" s="98">
        <v>8.9848472677830404</v>
      </c>
      <c r="K83" s="98">
        <v>13.744761866093683</v>
      </c>
      <c r="L83" s="98">
        <v>14.890636706917698</v>
      </c>
      <c r="M83" s="98">
        <v>9.7931668317426155</v>
      </c>
      <c r="N83" s="98">
        <v>11.778329243253216</v>
      </c>
      <c r="O83" s="98">
        <v>8.3154088321624897</v>
      </c>
      <c r="P83" s="98">
        <v>4.0865463343014401</v>
      </c>
      <c r="Q83" s="98">
        <v>6.498191149672218</v>
      </c>
      <c r="R83" s="98">
        <v>5.4683985188162616</v>
      </c>
      <c r="S83" s="98">
        <v>3.1213406126601591</v>
      </c>
      <c r="T83" s="98">
        <v>3.4055357103032633</v>
      </c>
      <c r="U83" s="98">
        <v>5.5317460560984459</v>
      </c>
      <c r="V83" s="98">
        <v>4.1740790729078121</v>
      </c>
      <c r="W83" s="98">
        <v>3.931847807762566</v>
      </c>
      <c r="X83" s="98">
        <v>4.3163161480888936</v>
      </c>
      <c r="Y83" s="98">
        <v>1.80141808428845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8.1118520217175388E-2</v>
      </c>
      <c r="D84" s="98">
        <v>6.0992903728498915E-2</v>
      </c>
      <c r="E84" s="98">
        <v>5.1182955252721846E-2</v>
      </c>
      <c r="F84" s="98">
        <v>6.2419482144004834E-2</v>
      </c>
      <c r="G84" s="98">
        <v>0.13060899738795814</v>
      </c>
      <c r="H84" s="98">
        <v>0.15040426799540516</v>
      </c>
      <c r="I84" s="98">
        <v>0.13359332818641101</v>
      </c>
      <c r="J84" s="98">
        <v>7.7786049979579802E-2</v>
      </c>
      <c r="K84" s="98">
        <v>0.11788852796880785</v>
      </c>
      <c r="L84" s="98">
        <v>0.12620822221614764</v>
      </c>
      <c r="M84" s="98">
        <v>8.1904724524311939E-2</v>
      </c>
      <c r="N84" s="98">
        <v>9.7026223700540606E-2</v>
      </c>
      <c r="O84" s="98">
        <v>6.7819839644504804E-2</v>
      </c>
      <c r="P84" s="98">
        <v>3.2877904501072502E-2</v>
      </c>
      <c r="Q84" s="98">
        <v>5.2198763267449114E-2</v>
      </c>
      <c r="R84" s="98">
        <v>4.369155266710531E-2</v>
      </c>
      <c r="S84" s="98">
        <v>2.4782159477896887E-2</v>
      </c>
      <c r="T84" s="98">
        <v>2.6822422034594791E-2</v>
      </c>
      <c r="U84" s="98">
        <v>4.3263465616069641E-2</v>
      </c>
      <c r="V84" s="98">
        <v>3.2413113281269154E-2</v>
      </c>
      <c r="W84" s="98">
        <v>3.0579903656170655E-2</v>
      </c>
      <c r="X84" s="98">
        <v>3.334927510850802E-2</v>
      </c>
      <c r="Y84" s="98">
        <v>1.3849002802408932E-2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7.0001125980983306E-2</v>
      </c>
      <c r="D85" s="122">
        <f t="shared" si="34"/>
        <v>8.2220984565080854E-2</v>
      </c>
      <c r="E85" s="122">
        <f t="shared" si="34"/>
        <v>0.11807325405087632</v>
      </c>
      <c r="F85" s="122">
        <f t="shared" si="34"/>
        <v>8.6577423371977394E-2</v>
      </c>
      <c r="G85" s="122">
        <f t="shared" si="34"/>
        <v>0.2459692620400416</v>
      </c>
      <c r="H85" s="122">
        <f t="shared" si="34"/>
        <v>0.30514844408779079</v>
      </c>
      <c r="I85" s="122">
        <f t="shared" si="34"/>
        <v>0.52735302485055169</v>
      </c>
      <c r="J85" s="122">
        <f t="shared" si="34"/>
        <v>0.30888128264468317</v>
      </c>
      <c r="K85" s="122">
        <f t="shared" si="34"/>
        <v>0.29484081892124359</v>
      </c>
      <c r="L85" s="122">
        <f t="shared" si="34"/>
        <v>0.47672454726369395</v>
      </c>
      <c r="M85" s="122">
        <f t="shared" si="34"/>
        <v>0.46066822089679732</v>
      </c>
      <c r="N85" s="122">
        <f t="shared" si="34"/>
        <v>0.53366297913135186</v>
      </c>
      <c r="O85" s="122">
        <f t="shared" si="34"/>
        <v>0.57823546750035315</v>
      </c>
      <c r="P85" s="122">
        <f t="shared" si="34"/>
        <v>4.3430523485911539E-2</v>
      </c>
      <c r="Q85" s="122">
        <f t="shared" si="34"/>
        <v>0.21407481474991702</v>
      </c>
      <c r="R85" s="122">
        <f t="shared" si="34"/>
        <v>0.13737167541420264</v>
      </c>
      <c r="S85" s="122">
        <f t="shared" si="34"/>
        <v>0.1699967387621629</v>
      </c>
      <c r="T85" s="122">
        <f t="shared" si="34"/>
        <v>0.20285923069923251</v>
      </c>
      <c r="U85" s="122">
        <f t="shared" si="34"/>
        <v>0.46182853236235299</v>
      </c>
      <c r="V85" s="122">
        <f t="shared" si="34"/>
        <v>0.2126396045161261</v>
      </c>
      <c r="W85" s="122">
        <f t="shared" si="34"/>
        <v>0.2948935851391592</v>
      </c>
      <c r="X85" s="122">
        <f t="shared" si="34"/>
        <v>0.35669028036872674</v>
      </c>
      <c r="Y85" s="122">
        <f t="shared" si="34"/>
        <v>0.10820544439137281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7.0001125980983306E-2</v>
      </c>
      <c r="D86" s="98">
        <v>8.2220984565080854E-2</v>
      </c>
      <c r="E86" s="98">
        <v>0.11807325405087632</v>
      </c>
      <c r="F86" s="98">
        <v>8.6577423371977394E-2</v>
      </c>
      <c r="G86" s="98">
        <v>0.2459692620400416</v>
      </c>
      <c r="H86" s="98">
        <v>0.30514844408779079</v>
      </c>
      <c r="I86" s="98">
        <v>0.52735302485055169</v>
      </c>
      <c r="J86" s="98">
        <v>0.30888128264468317</v>
      </c>
      <c r="K86" s="98">
        <v>0.29484081892124359</v>
      </c>
      <c r="L86" s="98">
        <v>0.47672454726369395</v>
      </c>
      <c r="M86" s="98">
        <v>0.46066822089679732</v>
      </c>
      <c r="N86" s="98">
        <v>0.53366297913135186</v>
      </c>
      <c r="O86" s="98">
        <v>0.57823546750035315</v>
      </c>
      <c r="P86" s="98">
        <v>4.3430523485911539E-2</v>
      </c>
      <c r="Q86" s="98">
        <v>0.21407481474991702</v>
      </c>
      <c r="R86" s="98">
        <v>0.13737167541420264</v>
      </c>
      <c r="S86" s="98">
        <v>0.1699967387621629</v>
      </c>
      <c r="T86" s="98">
        <v>0.20285923069923251</v>
      </c>
      <c r="U86" s="98">
        <v>0.46182853236235299</v>
      </c>
      <c r="V86" s="98">
        <v>0.2126396045161261</v>
      </c>
      <c r="W86" s="98">
        <v>0.2948935851391592</v>
      </c>
      <c r="X86" s="98">
        <v>0.35669028036872674</v>
      </c>
      <c r="Y86" s="98">
        <v>0.10820544439137281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1.1639780074616211</v>
      </c>
      <c r="D87" s="122">
        <v>1.2067985993074086</v>
      </c>
      <c r="E87" s="122">
        <v>1.0029073625008278</v>
      </c>
      <c r="F87" s="122">
        <v>1.333643920774306</v>
      </c>
      <c r="G87" s="122">
        <v>2.3701281655567579</v>
      </c>
      <c r="H87" s="122">
        <v>3.7340118686018693</v>
      </c>
      <c r="I87" s="122">
        <v>2.9842015756427176</v>
      </c>
      <c r="J87" s="122">
        <v>1.8472680619393946</v>
      </c>
      <c r="K87" s="122">
        <v>3.1557387190920982</v>
      </c>
      <c r="L87" s="122">
        <v>3.3577267693188717</v>
      </c>
      <c r="M87" s="122">
        <v>2.2561920852245678</v>
      </c>
      <c r="N87" s="122">
        <v>2.9522958535302717</v>
      </c>
      <c r="O87" s="122">
        <v>2.1352601447229764</v>
      </c>
      <c r="P87" s="122">
        <v>1.3614903728295977</v>
      </c>
      <c r="Q87" s="122">
        <v>1.8985115181718113</v>
      </c>
      <c r="R87" s="122">
        <v>1.4962702712389044</v>
      </c>
      <c r="S87" s="122">
        <v>0.87115023111997569</v>
      </c>
      <c r="T87" s="122">
        <v>1.0361105327480746</v>
      </c>
      <c r="U87" s="122">
        <v>1.7767737944772231</v>
      </c>
      <c r="V87" s="122">
        <v>1.3103577587518391</v>
      </c>
      <c r="W87" s="122">
        <v>1.1608499363640341</v>
      </c>
      <c r="X87" s="122">
        <v>1.7735007659798481</v>
      </c>
      <c r="Y87" s="122">
        <v>0.87038634360916123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0.22673208398915221</v>
      </c>
      <c r="D88" s="98">
        <v>0.32529694318982333</v>
      </c>
      <c r="E88" s="98">
        <v>0.31756442529304024</v>
      </c>
      <c r="F88" s="98">
        <v>0.27013953482947145</v>
      </c>
      <c r="G88" s="98">
        <v>0.91040719911010726</v>
      </c>
      <c r="H88" s="98">
        <v>0.9605468993407833</v>
      </c>
      <c r="I88" s="98">
        <v>1.5885754319984942</v>
      </c>
      <c r="J88" s="98">
        <v>1.1392028456056611</v>
      </c>
      <c r="K88" s="98">
        <v>1.3165823949979614</v>
      </c>
      <c r="L88" s="98">
        <v>1.3197929270922415</v>
      </c>
      <c r="M88" s="98">
        <v>1.1654943171298819</v>
      </c>
      <c r="N88" s="98">
        <v>1.2046671084973937</v>
      </c>
      <c r="O88" s="98">
        <v>0.81634199285249198</v>
      </c>
      <c r="P88" s="98">
        <v>0.24801420441989322</v>
      </c>
      <c r="Q88" s="98">
        <v>0.44519452722839015</v>
      </c>
      <c r="R88" s="98">
        <v>0.40659457788098913</v>
      </c>
      <c r="S88" s="98">
        <v>0.25329720553539892</v>
      </c>
      <c r="T88" s="98">
        <v>0.25426749247047692</v>
      </c>
      <c r="U88" s="98">
        <v>0.41804712209727685</v>
      </c>
      <c r="V88" s="98">
        <v>0.33193921373985263</v>
      </c>
      <c r="W88" s="98">
        <v>0.54861372811283438</v>
      </c>
      <c r="X88" s="98">
        <v>0.57830307756249144</v>
      </c>
      <c r="Y88" s="98">
        <v>0.36197906146496978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1.6886814023823759E-3</v>
      </c>
      <c r="D89" s="98">
        <v>0</v>
      </c>
      <c r="E89" s="98">
        <v>0</v>
      </c>
      <c r="F89" s="98">
        <v>2.9248580778595671E-4</v>
      </c>
      <c r="G89" s="98">
        <v>4.2627303801633896E-3</v>
      </c>
      <c r="H89" s="98">
        <v>1.038008628484671E-3</v>
      </c>
      <c r="I89" s="98">
        <v>8.0677291583118975E-3</v>
      </c>
      <c r="J89" s="98">
        <v>7.4399558381083356E-4</v>
      </c>
      <c r="K89" s="98">
        <v>9.6591961943240674E-3</v>
      </c>
      <c r="L89" s="98">
        <v>5.5417016431407737E-3</v>
      </c>
      <c r="M89" s="98">
        <v>5.6712717380945025E-3</v>
      </c>
      <c r="N89" s="98">
        <v>7.5858234951931974E-3</v>
      </c>
      <c r="O89" s="98">
        <v>3.9838672487824802E-3</v>
      </c>
      <c r="P89" s="98">
        <v>0</v>
      </c>
      <c r="Q89" s="98">
        <v>1.2663550606922679E-3</v>
      </c>
      <c r="R89" s="98">
        <v>1.676558280585618E-3</v>
      </c>
      <c r="S89" s="98">
        <v>8.2940728539041269E-4</v>
      </c>
      <c r="T89" s="98">
        <v>8.0858129447566093E-4</v>
      </c>
      <c r="U89" s="98">
        <v>1.3039347936382917E-3</v>
      </c>
      <c r="V89" s="98">
        <v>0</v>
      </c>
      <c r="W89" s="98">
        <v>2.7357076946504053E-3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5.5821062679668547E-4</v>
      </c>
      <c r="D90" s="101">
        <v>0</v>
      </c>
      <c r="E90" s="101">
        <v>0</v>
      </c>
      <c r="F90" s="101">
        <v>1.4131657062852945E-4</v>
      </c>
      <c r="G90" s="101">
        <v>1.8007048331335328E-3</v>
      </c>
      <c r="H90" s="101">
        <v>4.4942679782606926E-4</v>
      </c>
      <c r="I90" s="101">
        <v>2.882028925543526E-3</v>
      </c>
      <c r="J90" s="101">
        <v>2.6896770035326892E-4</v>
      </c>
      <c r="K90" s="101">
        <v>3.3759138227760872E-3</v>
      </c>
      <c r="L90" s="101">
        <v>1.8686429307793017E-3</v>
      </c>
      <c r="M90" s="101">
        <v>1.9740776295102667E-3</v>
      </c>
      <c r="N90" s="101">
        <v>2.5786246460164355E-3</v>
      </c>
      <c r="O90" s="101">
        <v>1.3560846026904789E-3</v>
      </c>
      <c r="P90" s="101">
        <v>0</v>
      </c>
      <c r="Q90" s="101">
        <v>4.5052745863398077E-4</v>
      </c>
      <c r="R90" s="101">
        <v>5.9205650157225789E-4</v>
      </c>
      <c r="S90" s="101">
        <v>2.9473276253757185E-4</v>
      </c>
      <c r="T90" s="101">
        <v>2.9179862366382627E-4</v>
      </c>
      <c r="U90" s="101">
        <v>4.4175210824215326E-4</v>
      </c>
      <c r="V90" s="101">
        <v>0</v>
      </c>
      <c r="W90" s="101">
        <v>1.2514236614355433E-3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1.1304707755856905E-3</v>
      </c>
      <c r="D91" s="104">
        <v>0</v>
      </c>
      <c r="E91" s="104">
        <v>0</v>
      </c>
      <c r="F91" s="104">
        <v>1.5116923715742723E-4</v>
      </c>
      <c r="G91" s="104">
        <v>2.4620255470298568E-3</v>
      </c>
      <c r="H91" s="104">
        <v>5.8858183065860182E-4</v>
      </c>
      <c r="I91" s="104">
        <v>5.1857002327683711E-3</v>
      </c>
      <c r="J91" s="104">
        <v>4.7502788345756469E-4</v>
      </c>
      <c r="K91" s="104">
        <v>6.2832823715479802E-3</v>
      </c>
      <c r="L91" s="104">
        <v>3.6730587123614722E-3</v>
      </c>
      <c r="M91" s="104">
        <v>3.6971941085842354E-3</v>
      </c>
      <c r="N91" s="104">
        <v>5.0071988491767619E-3</v>
      </c>
      <c r="O91" s="104">
        <v>2.6277826460920015E-3</v>
      </c>
      <c r="P91" s="104">
        <v>0</v>
      </c>
      <c r="Q91" s="104">
        <v>8.1582760205828721E-4</v>
      </c>
      <c r="R91" s="104">
        <v>1.08450177901336E-3</v>
      </c>
      <c r="S91" s="104">
        <v>5.3467452285284084E-4</v>
      </c>
      <c r="T91" s="104">
        <v>5.167826708118346E-4</v>
      </c>
      <c r="U91" s="104">
        <v>8.6218268539613846E-4</v>
      </c>
      <c r="V91" s="104">
        <v>0</v>
      </c>
      <c r="W91" s="104">
        <v>1.4842840332148618E-3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0.12393749988540666</v>
      </c>
      <c r="D92" s="101">
        <v>0.12032436916829599</v>
      </c>
      <c r="E92" s="101">
        <v>5.6591218599580717E-2</v>
      </c>
      <c r="F92" s="101">
        <v>6.4021369409336795E-2</v>
      </c>
      <c r="G92" s="101">
        <v>0.11792669330172056</v>
      </c>
      <c r="H92" s="101">
        <v>0.13904283430994324</v>
      </c>
      <c r="I92" s="101">
        <v>9.9090074429815614E-2</v>
      </c>
      <c r="J92" s="101">
        <v>5.8162399956649513E-2</v>
      </c>
      <c r="K92" s="101">
        <v>0.12176967402215552</v>
      </c>
      <c r="L92" s="101">
        <v>0.11273608142689594</v>
      </c>
      <c r="M92" s="101">
        <v>6.602042819873577E-2</v>
      </c>
      <c r="N92" s="101">
        <v>6.1316723977106267E-2</v>
      </c>
      <c r="O92" s="101">
        <v>4.1659947458921993E-2</v>
      </c>
      <c r="P92" s="101">
        <v>3.8499465286017255E-2</v>
      </c>
      <c r="Q92" s="101">
        <v>0.10996064218262448</v>
      </c>
      <c r="R92" s="101">
        <v>8.2430017900308003E-2</v>
      </c>
      <c r="S92" s="101">
        <v>4.1022222938613719E-2</v>
      </c>
      <c r="T92" s="101">
        <v>4.0488147917517245E-2</v>
      </c>
      <c r="U92" s="101">
        <v>4.9522584143475601E-2</v>
      </c>
      <c r="V92" s="101">
        <v>2.9824995299523271E-2</v>
      </c>
      <c r="W92" s="101">
        <v>3.9717439364580331E-2</v>
      </c>
      <c r="X92" s="101">
        <v>0.10444822921486621</v>
      </c>
      <c r="Y92" s="101">
        <v>3.8895062796356662E-2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2.4182283875126808E-4</v>
      </c>
      <c r="D93" s="104">
        <v>7.7737018817858187E-4</v>
      </c>
      <c r="E93" s="104">
        <v>0</v>
      </c>
      <c r="F93" s="104">
        <v>0</v>
      </c>
      <c r="G93" s="104">
        <v>6.2900572148470095E-4</v>
      </c>
      <c r="H93" s="104">
        <v>0</v>
      </c>
      <c r="I93" s="104">
        <v>4.2762503434981357E-4</v>
      </c>
      <c r="J93" s="104">
        <v>1.5797925174490862E-4</v>
      </c>
      <c r="K93" s="104">
        <v>7.2787357813598741E-4</v>
      </c>
      <c r="L93" s="104">
        <v>7.0370866945344368E-4</v>
      </c>
      <c r="M93" s="104">
        <v>6.9037831796706604E-4</v>
      </c>
      <c r="N93" s="104">
        <v>3.0845954003079056E-4</v>
      </c>
      <c r="O93" s="104">
        <v>0</v>
      </c>
      <c r="P93" s="104">
        <v>0</v>
      </c>
      <c r="Q93" s="104">
        <v>9.5177368519986402E-4</v>
      </c>
      <c r="R93" s="104">
        <v>4.1642668362325708E-4</v>
      </c>
      <c r="S93" s="104">
        <v>4.5240891760642396E-4</v>
      </c>
      <c r="T93" s="104">
        <v>2.850364936148916E-4</v>
      </c>
      <c r="U93" s="104">
        <v>5.9767707266392622E-4</v>
      </c>
      <c r="V93" s="104">
        <v>0</v>
      </c>
      <c r="W93" s="104">
        <v>0</v>
      </c>
      <c r="X93" s="104">
        <v>3.765323238790075E-4</v>
      </c>
      <c r="Y93" s="104">
        <v>2.4078373846910743E-4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7.9514960432877649E-5</v>
      </c>
      <c r="D94" s="98">
        <v>2.8872507816641343E-4</v>
      </c>
      <c r="E94" s="98">
        <v>0</v>
      </c>
      <c r="F94" s="98">
        <v>0</v>
      </c>
      <c r="G94" s="98">
        <v>2.6579108591310034E-4</v>
      </c>
      <c r="H94" s="98">
        <v>0</v>
      </c>
      <c r="I94" s="98">
        <v>1.5247659970248284E-4</v>
      </c>
      <c r="J94" s="98">
        <v>5.7118368941341322E-5</v>
      </c>
      <c r="K94" s="98">
        <v>2.5353600797217897E-4</v>
      </c>
      <c r="L94" s="98">
        <v>2.3673139606939154E-4</v>
      </c>
      <c r="M94" s="98">
        <v>2.4080692355362703E-4</v>
      </c>
      <c r="N94" s="98">
        <v>1.0495831978836259E-4</v>
      </c>
      <c r="O94" s="98">
        <v>0</v>
      </c>
      <c r="P94" s="98">
        <v>0</v>
      </c>
      <c r="Q94" s="98">
        <v>3.3827156714220772E-4</v>
      </c>
      <c r="R94" s="98">
        <v>1.4629607236304042E-4</v>
      </c>
      <c r="S94" s="98">
        <v>1.6008879748012874E-4</v>
      </c>
      <c r="T94" s="98">
        <v>1.0240265339475005E-4</v>
      </c>
      <c r="U94" s="98">
        <v>2.0262382006987559E-4</v>
      </c>
      <c r="V94" s="98">
        <v>0</v>
      </c>
      <c r="W94" s="98">
        <v>0</v>
      </c>
      <c r="X94" s="98">
        <v>1.9398889283268317E-4</v>
      </c>
      <c r="Y94" s="98">
        <v>1.4267132134588545E-4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1.6230787831839045E-4</v>
      </c>
      <c r="D95" s="98">
        <v>4.8864511001216844E-4</v>
      </c>
      <c r="E95" s="98">
        <v>0</v>
      </c>
      <c r="F95" s="98">
        <v>0</v>
      </c>
      <c r="G95" s="98">
        <v>3.6321463557160066E-4</v>
      </c>
      <c r="H95" s="98">
        <v>0</v>
      </c>
      <c r="I95" s="98">
        <v>2.7514843464733073E-4</v>
      </c>
      <c r="J95" s="98">
        <v>1.008608828035673E-4</v>
      </c>
      <c r="K95" s="98">
        <v>4.7433757016380844E-4</v>
      </c>
      <c r="L95" s="98">
        <v>4.6697727338405214E-4</v>
      </c>
      <c r="M95" s="98">
        <v>4.4957139441343898E-4</v>
      </c>
      <c r="N95" s="98">
        <v>2.0350122024242798E-4</v>
      </c>
      <c r="O95" s="98">
        <v>0</v>
      </c>
      <c r="P95" s="98">
        <v>0</v>
      </c>
      <c r="Q95" s="98">
        <v>6.1350211805765624E-4</v>
      </c>
      <c r="R95" s="98">
        <v>2.7013061126021664E-4</v>
      </c>
      <c r="S95" s="98">
        <v>2.9232012012629524E-4</v>
      </c>
      <c r="T95" s="98">
        <v>1.8263384022014156E-4</v>
      </c>
      <c r="U95" s="98">
        <v>3.9505325259405063E-4</v>
      </c>
      <c r="V95" s="98">
        <v>0</v>
      </c>
      <c r="W95" s="98">
        <v>0</v>
      </c>
      <c r="X95" s="98">
        <v>1.8254343104632433E-4</v>
      </c>
      <c r="Y95" s="98">
        <v>9.8112417123221988E-5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0.60286346147463243</v>
      </c>
      <c r="D96" s="101">
        <v>0.57353936589245347</v>
      </c>
      <c r="E96" s="101">
        <v>0.47106157663019699</v>
      </c>
      <c r="F96" s="101">
        <v>0.77587179603883494</v>
      </c>
      <c r="G96" s="101">
        <v>1.0228661486793194</v>
      </c>
      <c r="H96" s="101">
        <v>2.1053968704184434</v>
      </c>
      <c r="I96" s="101">
        <v>0.95533345291729099</v>
      </c>
      <c r="J96" s="101">
        <v>0.49961644301529851</v>
      </c>
      <c r="K96" s="101">
        <v>0.94691215517087723</v>
      </c>
      <c r="L96" s="101">
        <v>1.3553004351905962</v>
      </c>
      <c r="M96" s="101">
        <v>0.63964788282688845</v>
      </c>
      <c r="N96" s="101">
        <v>1.0321893551973962</v>
      </c>
      <c r="O96" s="101">
        <v>0.89188504127002022</v>
      </c>
      <c r="P96" s="101">
        <v>0.73253314957158322</v>
      </c>
      <c r="Q96" s="101">
        <v>0.977635400465238</v>
      </c>
      <c r="R96" s="101">
        <v>0.67842987308467873</v>
      </c>
      <c r="S96" s="101">
        <v>0.36696160412008044</v>
      </c>
      <c r="T96" s="101">
        <v>0.49159292777169894</v>
      </c>
      <c r="U96" s="101">
        <v>0.93233749577920844</v>
      </c>
      <c r="V96" s="101">
        <v>0.73307809725108575</v>
      </c>
      <c r="W96" s="101">
        <v>0.3803876429692214</v>
      </c>
      <c r="X96" s="101">
        <v>0.86504428366601405</v>
      </c>
      <c r="Y96" s="101">
        <v>0.36209930837305204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0.20851445787129602</v>
      </c>
      <c r="D97" s="104">
        <v>0.18686055086865722</v>
      </c>
      <c r="E97" s="104">
        <v>0.15769014197800985</v>
      </c>
      <c r="F97" s="104">
        <v>0.22331873468887703</v>
      </c>
      <c r="G97" s="104">
        <v>0.31403638836396297</v>
      </c>
      <c r="H97" s="104">
        <v>0.52798725590421447</v>
      </c>
      <c r="I97" s="104">
        <v>0.33270726210445511</v>
      </c>
      <c r="J97" s="104">
        <v>0.14938439852622978</v>
      </c>
      <c r="K97" s="104">
        <v>0.76008742512864425</v>
      </c>
      <c r="L97" s="104">
        <v>0.5636519152965439</v>
      </c>
      <c r="M97" s="104">
        <v>0.37866780701299996</v>
      </c>
      <c r="N97" s="104">
        <v>0.64622838282315165</v>
      </c>
      <c r="O97" s="104">
        <v>0.38138929589275972</v>
      </c>
      <c r="P97" s="104">
        <v>0.34244355355210404</v>
      </c>
      <c r="Q97" s="104">
        <v>0.36350281954966657</v>
      </c>
      <c r="R97" s="104">
        <v>0.32672281740871978</v>
      </c>
      <c r="S97" s="104">
        <v>0.20858738232288565</v>
      </c>
      <c r="T97" s="104">
        <v>0.24866834680029104</v>
      </c>
      <c r="U97" s="104">
        <v>0.37496498059095984</v>
      </c>
      <c r="V97" s="104">
        <v>0.21551545246137746</v>
      </c>
      <c r="W97" s="104">
        <v>0.18939541822274758</v>
      </c>
      <c r="X97" s="104">
        <v>0.22532864321259738</v>
      </c>
      <c r="Y97" s="104">
        <v>0.10717212723631363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6.8552202079223093E-2</v>
      </c>
      <c r="D98" s="98">
        <v>6.9149767696237527E-2</v>
      </c>
      <c r="E98" s="98">
        <v>7.2457179221053228E-2</v>
      </c>
      <c r="F98" s="98">
        <v>0.10794444266775509</v>
      </c>
      <c r="G98" s="98">
        <v>0.13258544282970616</v>
      </c>
      <c r="H98" s="98">
        <v>0.22862440691090247</v>
      </c>
      <c r="I98" s="98">
        <v>0.11863662372121687</v>
      </c>
      <c r="J98" s="98">
        <v>5.4075999753796018E-2</v>
      </c>
      <c r="K98" s="98">
        <v>0.26577671393336616</v>
      </c>
      <c r="L98" s="98">
        <v>0.18988366037337642</v>
      </c>
      <c r="M98" s="98">
        <v>0.13181180454041511</v>
      </c>
      <c r="N98" s="98">
        <v>0.21940090940181342</v>
      </c>
      <c r="O98" s="98">
        <v>0.12956162669191226</v>
      </c>
      <c r="P98" s="98">
        <v>0.12332223577955068</v>
      </c>
      <c r="Q98" s="98">
        <v>0.1292776280651334</v>
      </c>
      <c r="R98" s="98">
        <v>0.11527860558429892</v>
      </c>
      <c r="S98" s="98">
        <v>7.4126427255703051E-2</v>
      </c>
      <c r="T98" s="98">
        <v>8.9782945801490169E-2</v>
      </c>
      <c r="U98" s="98">
        <v>0.12693706405864169</v>
      </c>
      <c r="V98" s="98">
        <v>8.4236623697050206E-2</v>
      </c>
      <c r="W98" s="98">
        <v>8.654934072324437E-2</v>
      </c>
      <c r="X98" s="98">
        <v>0.11623398672886302</v>
      </c>
      <c r="Y98" s="98">
        <v>6.3608100880629001E-2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0.13996225579207291</v>
      </c>
      <c r="D99" s="98">
        <v>0.1177107831724197</v>
      </c>
      <c r="E99" s="98">
        <v>8.5232962756956632E-2</v>
      </c>
      <c r="F99" s="98">
        <v>0.11537429202112193</v>
      </c>
      <c r="G99" s="98">
        <v>0.18145094553425681</v>
      </c>
      <c r="H99" s="98">
        <v>0.29936284899331195</v>
      </c>
      <c r="I99" s="98">
        <v>0.21407063838323825</v>
      </c>
      <c r="J99" s="98">
        <v>9.5308398772433772E-2</v>
      </c>
      <c r="K99" s="98">
        <v>0.49431071119527803</v>
      </c>
      <c r="L99" s="98">
        <v>0.37376825492316751</v>
      </c>
      <c r="M99" s="98">
        <v>0.24685600247258485</v>
      </c>
      <c r="N99" s="98">
        <v>0.4268274734213382</v>
      </c>
      <c r="O99" s="98">
        <v>0.25182766920084748</v>
      </c>
      <c r="P99" s="98">
        <v>0.21912131777255336</v>
      </c>
      <c r="Q99" s="98">
        <v>0.23422519148453319</v>
      </c>
      <c r="R99" s="98">
        <v>0.21144421182442089</v>
      </c>
      <c r="S99" s="98">
        <v>0.13446095506718259</v>
      </c>
      <c r="T99" s="98">
        <v>0.15888540099880086</v>
      </c>
      <c r="U99" s="98">
        <v>0.24802791653231818</v>
      </c>
      <c r="V99" s="98">
        <v>0.13127882876432725</v>
      </c>
      <c r="W99" s="98">
        <v>0.1028460774995032</v>
      </c>
      <c r="X99" s="98">
        <v>0.10909465648373437</v>
      </c>
      <c r="Y99" s="98">
        <v>4.3564026355684626E-2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0.46185165871389122</v>
      </c>
      <c r="D100" s="122">
        <v>0.44136439058009141</v>
      </c>
      <c r="E100" s="122">
        <v>0.41447450622811854</v>
      </c>
      <c r="F100" s="122">
        <v>0.48470083470775172</v>
      </c>
      <c r="G100" s="122">
        <v>0.91025829829671778</v>
      </c>
      <c r="H100" s="122">
        <v>1.2684380605809578</v>
      </c>
      <c r="I100" s="122">
        <v>1.0199196926156657</v>
      </c>
      <c r="J100" s="122">
        <v>0.62766371861537906</v>
      </c>
      <c r="K100" s="122">
        <v>0.86219770331331214</v>
      </c>
      <c r="L100" s="122">
        <v>0.85662185382065459</v>
      </c>
      <c r="M100" s="122">
        <v>0.56733683513776034</v>
      </c>
      <c r="N100" s="122">
        <v>0.74923093437712129</v>
      </c>
      <c r="O100" s="122">
        <v>0.54718601777932041</v>
      </c>
      <c r="P100" s="122">
        <v>0.3680372184559817</v>
      </c>
      <c r="Q100" s="122">
        <v>0.50568414087840485</v>
      </c>
      <c r="R100" s="122">
        <v>0.40133334138462157</v>
      </c>
      <c r="S100" s="122">
        <v>0.23178410872013305</v>
      </c>
      <c r="T100" s="122">
        <v>0.27601565637487929</v>
      </c>
      <c r="U100" s="122">
        <v>0.47556832408952321</v>
      </c>
      <c r="V100" s="122">
        <v>0.48115912894146262</v>
      </c>
      <c r="W100" s="122">
        <v>0.43397229388110381</v>
      </c>
      <c r="X100" s="122">
        <v>0.54851992279621908</v>
      </c>
      <c r="Y100" s="122">
        <v>0.26032411157085389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2.0158381075378776E-2</v>
      </c>
      <c r="D101" s="98">
        <v>3.0773055346658716E-2</v>
      </c>
      <c r="E101" s="98">
        <v>3.7694977024112265E-2</v>
      </c>
      <c r="F101" s="98">
        <v>3.6415217397629013E-2</v>
      </c>
      <c r="G101" s="98">
        <v>9.5582071836451038E-2</v>
      </c>
      <c r="H101" s="98">
        <v>0.12951497127343645</v>
      </c>
      <c r="I101" s="98">
        <v>0.13416009539623541</v>
      </c>
      <c r="J101" s="98">
        <v>0.12774337090368598</v>
      </c>
      <c r="K101" s="98">
        <v>0.10690757505277078</v>
      </c>
      <c r="L101" s="98">
        <v>9.2563669180088029E-2</v>
      </c>
      <c r="M101" s="98">
        <v>5.7794489849785385E-2</v>
      </c>
      <c r="N101" s="98">
        <v>6.8610399760750229E-2</v>
      </c>
      <c r="O101" s="98">
        <v>5.0266419471070897E-2</v>
      </c>
      <c r="P101" s="98">
        <v>2.5424354274878984E-2</v>
      </c>
      <c r="Q101" s="98">
        <v>3.5284536831888154E-2</v>
      </c>
      <c r="R101" s="98">
        <v>3.6435713682347257E-2</v>
      </c>
      <c r="S101" s="98">
        <v>2.2202174746960485E-2</v>
      </c>
      <c r="T101" s="98">
        <v>2.4495694164465266E-2</v>
      </c>
      <c r="U101" s="98">
        <v>4.0498416092003921E-2</v>
      </c>
      <c r="V101" s="98">
        <v>4.6413035666835002E-2</v>
      </c>
      <c r="W101" s="98">
        <v>5.0070545916292598E-2</v>
      </c>
      <c r="X101" s="98">
        <v>4.1908665534626563E-2</v>
      </c>
      <c r="Y101" s="98">
        <v>2.4485302945195336E-2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0.17160734892460017</v>
      </c>
      <c r="D102" s="98">
        <v>0.18888469679487224</v>
      </c>
      <c r="E102" s="98">
        <v>9.9911078169137968E-2</v>
      </c>
      <c r="F102" s="98">
        <v>0.12502079474729139</v>
      </c>
      <c r="G102" s="98">
        <v>0.35244056055422607</v>
      </c>
      <c r="H102" s="98">
        <v>0.40050595608141426</v>
      </c>
      <c r="I102" s="98">
        <v>0.35384181961099953</v>
      </c>
      <c r="J102" s="98">
        <v>0.18104706023325542</v>
      </c>
      <c r="K102" s="98">
        <v>0.43818711301026186</v>
      </c>
      <c r="L102" s="98">
        <v>0.33288263890698633</v>
      </c>
      <c r="M102" s="98">
        <v>0.19513065781092809</v>
      </c>
      <c r="N102" s="98">
        <v>0.20915243519510562</v>
      </c>
      <c r="O102" s="98">
        <v>0.15877588833577236</v>
      </c>
      <c r="P102" s="98">
        <v>0.11045262775467121</v>
      </c>
      <c r="Q102" s="98">
        <v>0.14377717758922362</v>
      </c>
      <c r="R102" s="98">
        <v>0.12190422038179805</v>
      </c>
      <c r="S102" s="98">
        <v>7.6907233809332967E-2</v>
      </c>
      <c r="T102" s="98">
        <v>7.5320524262073515E-2</v>
      </c>
      <c r="U102" s="98">
        <v>0.11464633155112335</v>
      </c>
      <c r="V102" s="98">
        <v>0.11935809790896279</v>
      </c>
      <c r="W102" s="98">
        <v>9.040063955240997E-2</v>
      </c>
      <c r="X102" s="98">
        <v>9.4391274921012625E-2</v>
      </c>
      <c r="Y102" s="98">
        <v>4.6738883130479907E-2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0.27008592871391229</v>
      </c>
      <c r="D103" s="33">
        <v>0.22170663843856045</v>
      </c>
      <c r="E103" s="33">
        <v>0.27686845103486829</v>
      </c>
      <c r="F103" s="33">
        <v>0.32326482256283134</v>
      </c>
      <c r="G103" s="33">
        <v>0.46223566590604076</v>
      </c>
      <c r="H103" s="33">
        <v>0.73841713322610703</v>
      </c>
      <c r="I103" s="33">
        <v>0.53191777760843073</v>
      </c>
      <c r="J103" s="33">
        <v>0.31887328747843774</v>
      </c>
      <c r="K103" s="33">
        <v>0.31710301525027945</v>
      </c>
      <c r="L103" s="33">
        <v>0.43117554573358025</v>
      </c>
      <c r="M103" s="33">
        <v>0.31441168747704684</v>
      </c>
      <c r="N103" s="33">
        <v>0.47146809942126539</v>
      </c>
      <c r="O103" s="33">
        <v>0.33814370997247717</v>
      </c>
      <c r="P103" s="33">
        <v>0.23216023642643149</v>
      </c>
      <c r="Q103" s="33">
        <v>0.32662242645729306</v>
      </c>
      <c r="R103" s="33">
        <v>0.24299340732047625</v>
      </c>
      <c r="S103" s="33">
        <v>0.13267470016383959</v>
      </c>
      <c r="T103" s="33">
        <v>0.1761994379483405</v>
      </c>
      <c r="U103" s="33">
        <v>0.32042357644639591</v>
      </c>
      <c r="V103" s="33">
        <v>0.31538799536566481</v>
      </c>
      <c r="W103" s="33">
        <v>0.29350110841240123</v>
      </c>
      <c r="X103" s="33">
        <v>0.41221998234057988</v>
      </c>
      <c r="Y103" s="33">
        <v>0.18909992549517865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2.8441832353218106</v>
      </c>
      <c r="D124" s="117">
        <f t="shared" si="42"/>
        <v>2.0058638045140524</v>
      </c>
      <c r="E124" s="117">
        <f t="shared" si="42"/>
        <v>2.1872977612707762</v>
      </c>
      <c r="F124" s="117">
        <f t="shared" si="42"/>
        <v>3.2841022097214876</v>
      </c>
      <c r="G124" s="117">
        <f t="shared" si="42"/>
        <v>2.6093354563365807</v>
      </c>
      <c r="H124" s="117">
        <f t="shared" si="42"/>
        <v>3.5022530432708008</v>
      </c>
      <c r="I124" s="117">
        <f t="shared" si="42"/>
        <v>2.2381844751366193</v>
      </c>
      <c r="J124" s="117">
        <f t="shared" si="42"/>
        <v>3.4088441833788368</v>
      </c>
      <c r="K124" s="117">
        <f t="shared" si="42"/>
        <v>3.5714707817981224</v>
      </c>
      <c r="L124" s="117">
        <f t="shared" si="42"/>
        <v>3.7787115593104277</v>
      </c>
      <c r="M124" s="117">
        <f t="shared" si="42"/>
        <v>1.7108779598333181</v>
      </c>
      <c r="N124" s="117">
        <f t="shared" si="42"/>
        <v>1.8094774438738843</v>
      </c>
      <c r="O124" s="117">
        <f t="shared" si="42"/>
        <v>1.5881544851640725</v>
      </c>
      <c r="P124" s="117">
        <f t="shared" si="42"/>
        <v>0.76135325960041067</v>
      </c>
      <c r="Q124" s="117">
        <f t="shared" si="42"/>
        <v>1.9834714402138685</v>
      </c>
      <c r="R124" s="117">
        <f t="shared" ref="R124:V124" si="43">R125+R128+R130+R139</f>
        <v>2.4817145549855733</v>
      </c>
      <c r="S124" s="117">
        <f t="shared" si="43"/>
        <v>1.7321045347496664</v>
      </c>
      <c r="T124" s="117">
        <f t="shared" si="43"/>
        <v>1.5458902818232059</v>
      </c>
      <c r="U124" s="117">
        <f t="shared" si="43"/>
        <v>1.750468383093803</v>
      </c>
      <c r="V124" s="117">
        <f t="shared" si="43"/>
        <v>1.3751334351345281</v>
      </c>
      <c r="W124" s="117">
        <f t="shared" ref="W124:Y124" si="44">W125+W128+W130+W139</f>
        <v>1.161702199513966</v>
      </c>
      <c r="X124" s="117">
        <f t="shared" si="44"/>
        <v>1.0551351116087413</v>
      </c>
      <c r="Y124" s="117">
        <f t="shared" si="44"/>
        <v>0.66932041734052505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2.3220464269563683</v>
      </c>
      <c r="D125" s="122">
        <f t="shared" si="45"/>
        <v>1.5997024890295446</v>
      </c>
      <c r="E125" s="122">
        <f t="shared" si="45"/>
        <v>1.7087964746272717</v>
      </c>
      <c r="F125" s="122">
        <f t="shared" si="45"/>
        <v>2.5933675271917931</v>
      </c>
      <c r="G125" s="122">
        <f t="shared" si="45"/>
        <v>2.0918109618893173</v>
      </c>
      <c r="H125" s="122">
        <f t="shared" si="45"/>
        <v>2.6986441774294714</v>
      </c>
      <c r="I125" s="122">
        <f t="shared" si="45"/>
        <v>1.7116941434510575</v>
      </c>
      <c r="J125" s="122">
        <f t="shared" si="45"/>
        <v>2.6056390462926378</v>
      </c>
      <c r="K125" s="122">
        <f t="shared" si="45"/>
        <v>2.7282317307452248</v>
      </c>
      <c r="L125" s="122">
        <f t="shared" si="45"/>
        <v>2.9139714511331798</v>
      </c>
      <c r="M125" s="122">
        <f t="shared" si="45"/>
        <v>1.2824289311967283</v>
      </c>
      <c r="N125" s="122">
        <f t="shared" si="45"/>
        <v>1.3397684599789013</v>
      </c>
      <c r="O125" s="122">
        <f t="shared" si="45"/>
        <v>1.1353071681478675</v>
      </c>
      <c r="P125" s="122">
        <f t="shared" si="45"/>
        <v>0.5166887663289117</v>
      </c>
      <c r="Q125" s="122">
        <f t="shared" si="45"/>
        <v>1.4097352978754845</v>
      </c>
      <c r="R125" s="122">
        <f t="shared" ref="R125:V125" si="46">SUM(R126:R127)</f>
        <v>1.8251540466493439</v>
      </c>
      <c r="S125" s="122">
        <f t="shared" si="46"/>
        <v>1.2350893164584322</v>
      </c>
      <c r="T125" s="122">
        <f t="shared" si="46"/>
        <v>1.0789685628527625</v>
      </c>
      <c r="U125" s="122">
        <f t="shared" si="46"/>
        <v>1.181457929442858</v>
      </c>
      <c r="V125" s="122">
        <f t="shared" si="46"/>
        <v>0.93534135252967199</v>
      </c>
      <c r="W125" s="122">
        <f t="shared" ref="W125:Y125" si="47">SUM(W126:W127)</f>
        <v>0.77595101163979052</v>
      </c>
      <c r="X125" s="122">
        <f t="shared" si="47"/>
        <v>0.65566254839732319</v>
      </c>
      <c r="Y125" s="122">
        <f t="shared" si="47"/>
        <v>0.40124544959436909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2.3108841957203761</v>
      </c>
      <c r="D126" s="98">
        <v>1.5921116342103452</v>
      </c>
      <c r="E126" s="98">
        <v>1.7007488309075136</v>
      </c>
      <c r="F126" s="98">
        <v>2.5812743984165665</v>
      </c>
      <c r="G126" s="98">
        <v>2.0824225566038823</v>
      </c>
      <c r="H126" s="98">
        <v>2.6866275704689686</v>
      </c>
      <c r="I126" s="98">
        <v>1.7043238017110462</v>
      </c>
      <c r="J126" s="98">
        <v>2.5944085386257676</v>
      </c>
      <c r="K126" s="98">
        <v>2.7165816992368561</v>
      </c>
      <c r="L126" s="98">
        <v>2.9016746231718176</v>
      </c>
      <c r="M126" s="98">
        <v>1.2770884941804823</v>
      </c>
      <c r="N126" s="98">
        <v>1.3342727972144124</v>
      </c>
      <c r="O126" s="98">
        <v>1.1306962320716312</v>
      </c>
      <c r="P126" s="98">
        <v>0.51461860975635243</v>
      </c>
      <c r="Q126" s="98">
        <v>1.404095877103948</v>
      </c>
      <c r="R126" s="98">
        <v>1.8178917273546262</v>
      </c>
      <c r="S126" s="98">
        <v>1.2302056532392485</v>
      </c>
      <c r="T126" s="98">
        <v>1.074736185044493</v>
      </c>
      <c r="U126" s="98">
        <v>1.1768558686385859</v>
      </c>
      <c r="V126" s="98">
        <v>0.93172377989901256</v>
      </c>
      <c r="W126" s="98">
        <v>0.77294522508975205</v>
      </c>
      <c r="X126" s="98">
        <v>0.65313936385960181</v>
      </c>
      <c r="Y126" s="98">
        <v>0.39970900141252003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1.1162231235992073E-2</v>
      </c>
      <c r="D127" s="98">
        <v>7.5908548191994472E-3</v>
      </c>
      <c r="E127" s="98">
        <v>8.0476437197580537E-3</v>
      </c>
      <c r="F127" s="98">
        <v>1.2093128775226492E-2</v>
      </c>
      <c r="G127" s="98">
        <v>9.388405285434968E-3</v>
      </c>
      <c r="H127" s="98">
        <v>1.2016606960502914E-2</v>
      </c>
      <c r="I127" s="98">
        <v>7.3703417400112752E-3</v>
      </c>
      <c r="J127" s="98">
        <v>1.123050766687032E-2</v>
      </c>
      <c r="K127" s="98">
        <v>1.1650031508368835E-2</v>
      </c>
      <c r="L127" s="98">
        <v>1.2296827961362247E-2</v>
      </c>
      <c r="M127" s="98">
        <v>5.3404370162459542E-3</v>
      </c>
      <c r="N127" s="98">
        <v>5.4956627644887632E-3</v>
      </c>
      <c r="O127" s="98">
        <v>4.6109360762362911E-3</v>
      </c>
      <c r="P127" s="98">
        <v>2.0701565725592479E-3</v>
      </c>
      <c r="Q127" s="98">
        <v>5.6394207715363461E-3</v>
      </c>
      <c r="R127" s="98">
        <v>7.2623192947176675E-3</v>
      </c>
      <c r="S127" s="98">
        <v>4.883663219183685E-3</v>
      </c>
      <c r="T127" s="98">
        <v>4.2323778082695111E-3</v>
      </c>
      <c r="U127" s="98">
        <v>4.6020608042721331E-3</v>
      </c>
      <c r="V127" s="98">
        <v>3.617572630659407E-3</v>
      </c>
      <c r="W127" s="98">
        <v>3.0057865500384483E-3</v>
      </c>
      <c r="X127" s="98">
        <v>2.5231845377213539E-3</v>
      </c>
      <c r="Y127" s="98">
        <v>1.536448181849075E-3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2.1950970369345377E-2</v>
      </c>
      <c r="D128" s="122">
        <f t="shared" si="48"/>
        <v>1.9416867828326304E-2</v>
      </c>
      <c r="E128" s="122">
        <f t="shared" si="48"/>
        <v>3.6876250898587468E-2</v>
      </c>
      <c r="F128" s="122">
        <f t="shared" si="48"/>
        <v>3.0783083865591955E-2</v>
      </c>
      <c r="G128" s="122">
        <f t="shared" si="48"/>
        <v>3.6477324254724136E-2</v>
      </c>
      <c r="H128" s="122">
        <f t="shared" si="48"/>
        <v>4.544528226516318E-2</v>
      </c>
      <c r="I128" s="122">
        <f t="shared" si="48"/>
        <v>6.34739054254045E-2</v>
      </c>
      <c r="J128" s="122">
        <f t="shared" si="48"/>
        <v>8.890591581990262E-2</v>
      </c>
      <c r="K128" s="122">
        <f t="shared" si="48"/>
        <v>5.7498552225762764E-2</v>
      </c>
      <c r="L128" s="122">
        <f t="shared" si="48"/>
        <v>8.6045354629319698E-2</v>
      </c>
      <c r="M128" s="122">
        <f t="shared" si="48"/>
        <v>6.0761213918452989E-2</v>
      </c>
      <c r="N128" s="122">
        <f t="shared" si="48"/>
        <v>6.0947164424002477E-2</v>
      </c>
      <c r="O128" s="122">
        <f t="shared" si="48"/>
        <v>8.0204391132809874E-2</v>
      </c>
      <c r="P128" s="122">
        <f t="shared" si="48"/>
        <v>5.7285659812705402E-3</v>
      </c>
      <c r="Q128" s="122">
        <f t="shared" si="48"/>
        <v>4.7254427937799756E-2</v>
      </c>
      <c r="R128" s="122">
        <f t="shared" si="48"/>
        <v>4.4639318786387668E-2</v>
      </c>
      <c r="S128" s="122">
        <f t="shared" si="48"/>
        <v>6.7620601817284631E-2</v>
      </c>
      <c r="T128" s="122">
        <f t="shared" si="48"/>
        <v>6.3764852327530736E-2</v>
      </c>
      <c r="U128" s="122">
        <f t="shared" si="48"/>
        <v>9.6069928399670101E-2</v>
      </c>
      <c r="V128" s="122">
        <f t="shared" si="48"/>
        <v>4.5579602439979203E-2</v>
      </c>
      <c r="W128" s="122">
        <f t="shared" si="48"/>
        <v>5.9391018311981132E-2</v>
      </c>
      <c r="X128" s="122">
        <f t="shared" si="48"/>
        <v>5.3205240614364505E-2</v>
      </c>
      <c r="Y128" s="122">
        <f t="shared" si="48"/>
        <v>2.3645985395607898E-2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2.1950970369345377E-2</v>
      </c>
      <c r="D129" s="98">
        <v>1.9416867828326304E-2</v>
      </c>
      <c r="E129" s="98">
        <v>3.6876250898587468E-2</v>
      </c>
      <c r="F129" s="98">
        <v>3.0783083865591955E-2</v>
      </c>
      <c r="G129" s="98">
        <v>3.6477324254724136E-2</v>
      </c>
      <c r="H129" s="98">
        <v>4.544528226516318E-2</v>
      </c>
      <c r="I129" s="98">
        <v>6.34739054254045E-2</v>
      </c>
      <c r="J129" s="98">
        <v>8.890591581990262E-2</v>
      </c>
      <c r="K129" s="98">
        <v>5.7498552225762764E-2</v>
      </c>
      <c r="L129" s="98">
        <v>8.6045354629319698E-2</v>
      </c>
      <c r="M129" s="98">
        <v>6.0761213918452989E-2</v>
      </c>
      <c r="N129" s="98">
        <v>6.0947164424002477E-2</v>
      </c>
      <c r="O129" s="98">
        <v>8.0204391132809874E-2</v>
      </c>
      <c r="P129" s="98">
        <v>5.7285659812705402E-3</v>
      </c>
      <c r="Q129" s="98">
        <v>4.7254427937799756E-2</v>
      </c>
      <c r="R129" s="98">
        <v>4.4639318786387668E-2</v>
      </c>
      <c r="S129" s="98">
        <v>6.7620601817284631E-2</v>
      </c>
      <c r="T129" s="98">
        <v>6.3764852327530736E-2</v>
      </c>
      <c r="U129" s="98">
        <v>9.6069928399670101E-2</v>
      </c>
      <c r="V129" s="98">
        <v>4.5579602439979203E-2</v>
      </c>
      <c r="W129" s="98">
        <v>5.9391018311981132E-2</v>
      </c>
      <c r="X129" s="98">
        <v>5.3205240614364505E-2</v>
      </c>
      <c r="Y129" s="98">
        <v>2.3645985395607898E-2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0.35691434912465564</v>
      </c>
      <c r="D130" s="122">
        <v>0.28287777955608484</v>
      </c>
      <c r="E130" s="122">
        <v>0.3117861315940374</v>
      </c>
      <c r="F130" s="122">
        <v>0.48676993316650008</v>
      </c>
      <c r="G130" s="122">
        <v>0.3463860700391902</v>
      </c>
      <c r="H130" s="122">
        <v>0.56834307337802803</v>
      </c>
      <c r="I130" s="122">
        <v>0.34140255458340713</v>
      </c>
      <c r="J130" s="122">
        <v>0.53339301990634136</v>
      </c>
      <c r="K130" s="122">
        <v>0.61743072321754577</v>
      </c>
      <c r="L130" s="122">
        <v>0.62456247861703951</v>
      </c>
      <c r="M130" s="122">
        <v>0.29277618142049272</v>
      </c>
      <c r="N130" s="122">
        <v>0.32322646040115138</v>
      </c>
      <c r="O130" s="122">
        <v>0.29670361875519502</v>
      </c>
      <c r="P130" s="122">
        <v>0.19036386141166423</v>
      </c>
      <c r="Q130" s="122">
        <v>0.41483971848576245</v>
      </c>
      <c r="R130" s="122">
        <v>0.48146518656794079</v>
      </c>
      <c r="S130" s="122">
        <v>0.33714015733618768</v>
      </c>
      <c r="T130" s="122">
        <v>0.31635959638162109</v>
      </c>
      <c r="U130" s="122">
        <v>0.37398176199853572</v>
      </c>
      <c r="V130" s="122">
        <v>0.2910595094873365</v>
      </c>
      <c r="W130" s="122">
        <v>0.23924067096297277</v>
      </c>
      <c r="X130" s="122">
        <v>0.26439557404258596</v>
      </c>
      <c r="Y130" s="122">
        <v>0.18741855006696462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0.16773585384996031</v>
      </c>
      <c r="D131" s="98">
        <v>0.10703765263731239</v>
      </c>
      <c r="E131" s="98">
        <v>0.11581742537109166</v>
      </c>
      <c r="F131" s="98">
        <v>0.23290177906873286</v>
      </c>
      <c r="G131" s="98">
        <v>0.13373195209335936</v>
      </c>
      <c r="H131" s="98">
        <v>0.20454616781174903</v>
      </c>
      <c r="I131" s="98">
        <v>0.19347495449099397</v>
      </c>
      <c r="J131" s="98">
        <v>0.36544475211700861</v>
      </c>
      <c r="K131" s="98">
        <v>0.37195100633941558</v>
      </c>
      <c r="L131" s="98">
        <v>0.41776406947973405</v>
      </c>
      <c r="M131" s="98">
        <v>0.24094894718810511</v>
      </c>
      <c r="N131" s="98">
        <v>0.32170280364963461</v>
      </c>
      <c r="O131" s="98">
        <v>0.29512004601750891</v>
      </c>
      <c r="P131" s="98">
        <v>0.18932645495719377</v>
      </c>
      <c r="Q131" s="98">
        <v>0.1143976783707942</v>
      </c>
      <c r="R131" s="98">
        <v>0.15761029845632907</v>
      </c>
      <c r="S131" s="98">
        <v>0.21070101958018325</v>
      </c>
      <c r="T131" s="98">
        <v>0.31464527737687203</v>
      </c>
      <c r="U131" s="98">
        <v>0.37187751686240794</v>
      </c>
      <c r="V131" s="98">
        <v>0.29066709074992653</v>
      </c>
      <c r="W131" s="98">
        <v>0.23794575106973898</v>
      </c>
      <c r="X131" s="98">
        <v>0.2609279994807982</v>
      </c>
      <c r="Y131" s="98">
        <v>0.1640970351956616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6.4464947064305877E-4</v>
      </c>
      <c r="D132" s="98">
        <v>4.148839556961565E-4</v>
      </c>
      <c r="E132" s="98">
        <v>0</v>
      </c>
      <c r="F132" s="98">
        <v>9.5389155200763123E-4</v>
      </c>
      <c r="G132" s="98">
        <v>4.2910551310795103E-4</v>
      </c>
      <c r="H132" s="98">
        <v>4.7094788905895633E-4</v>
      </c>
      <c r="I132" s="98">
        <v>4.1576065901189252E-4</v>
      </c>
      <c r="J132" s="98">
        <v>9.0002238270098928E-4</v>
      </c>
      <c r="K132" s="98">
        <v>3.0384795315017612E-3</v>
      </c>
      <c r="L132" s="98">
        <v>2.2875027440241581E-3</v>
      </c>
      <c r="M132" s="98">
        <v>8.8166877399209454E-4</v>
      </c>
      <c r="N132" s="98">
        <v>1.5236567515167945E-3</v>
      </c>
      <c r="O132" s="98">
        <v>1.5835727376861315E-3</v>
      </c>
      <c r="P132" s="98">
        <v>1.0374064544704659E-3</v>
      </c>
      <c r="Q132" s="98">
        <v>0</v>
      </c>
      <c r="R132" s="98">
        <v>0</v>
      </c>
      <c r="S132" s="98">
        <v>1.3274647403747149E-4</v>
      </c>
      <c r="T132" s="98">
        <v>1.7143190047490538E-3</v>
      </c>
      <c r="U132" s="98">
        <v>1.9747717996774377E-3</v>
      </c>
      <c r="V132" s="98">
        <v>3.9241873740997272E-4</v>
      </c>
      <c r="W132" s="98">
        <v>1.2949198932337856E-3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2.123514519933319E-4</v>
      </c>
      <c r="D133" s="101">
        <v>1.5385602267203749E-4</v>
      </c>
      <c r="E133" s="101">
        <v>0</v>
      </c>
      <c r="F133" s="101">
        <v>4.6113380153764958E-4</v>
      </c>
      <c r="G133" s="101">
        <v>1.8120576672278044E-4</v>
      </c>
      <c r="H133" s="101">
        <v>2.0401222022807503E-4</v>
      </c>
      <c r="I133" s="101">
        <v>1.4825928270131806E-4</v>
      </c>
      <c r="J133" s="101">
        <v>3.2538616188606547E-4</v>
      </c>
      <c r="K133" s="101">
        <v>1.0619357312244874E-3</v>
      </c>
      <c r="L133" s="101">
        <v>7.7234264416961042E-4</v>
      </c>
      <c r="M133" s="101">
        <v>3.0671355615699032E-4</v>
      </c>
      <c r="N133" s="101">
        <v>5.1692566870605808E-4</v>
      </c>
      <c r="O133" s="101">
        <v>5.3870480692784874E-4</v>
      </c>
      <c r="P133" s="101">
        <v>3.7390457889642232E-4</v>
      </c>
      <c r="Q133" s="101">
        <v>0</v>
      </c>
      <c r="R133" s="101">
        <v>0</v>
      </c>
      <c r="S133" s="101">
        <v>4.7144347833196173E-5</v>
      </c>
      <c r="T133" s="101">
        <v>6.1837076344556916E-4</v>
      </c>
      <c r="U133" s="101">
        <v>6.6901719967665666E-4</v>
      </c>
      <c r="V133" s="101">
        <v>1.53514795275042E-4</v>
      </c>
      <c r="W133" s="101">
        <v>5.9230335385026048E-4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4.322980186497269E-4</v>
      </c>
      <c r="D134" s="104">
        <v>2.61027933024119E-4</v>
      </c>
      <c r="E134" s="104">
        <v>0</v>
      </c>
      <c r="F134" s="104">
        <v>4.9275775046998165E-4</v>
      </c>
      <c r="G134" s="104">
        <v>2.4789974638517062E-4</v>
      </c>
      <c r="H134" s="104">
        <v>2.6693566883088129E-4</v>
      </c>
      <c r="I134" s="104">
        <v>2.6750137631057446E-4</v>
      </c>
      <c r="J134" s="104">
        <v>5.7463622081492375E-4</v>
      </c>
      <c r="K134" s="104">
        <v>1.976543800277274E-3</v>
      </c>
      <c r="L134" s="104">
        <v>1.5151600998545478E-3</v>
      </c>
      <c r="M134" s="104">
        <v>5.7495521783510427E-4</v>
      </c>
      <c r="N134" s="104">
        <v>1.0067310828107364E-3</v>
      </c>
      <c r="O134" s="104">
        <v>1.0448679307582828E-3</v>
      </c>
      <c r="P134" s="104">
        <v>6.6350187557404365E-4</v>
      </c>
      <c r="Q134" s="104">
        <v>0</v>
      </c>
      <c r="R134" s="104">
        <v>0</v>
      </c>
      <c r="S134" s="104">
        <v>8.5602126204275327E-5</v>
      </c>
      <c r="T134" s="104">
        <v>1.0959482413034846E-3</v>
      </c>
      <c r="U134" s="104">
        <v>1.3057546000007809E-3</v>
      </c>
      <c r="V134" s="104">
        <v>2.3890394213493073E-4</v>
      </c>
      <c r="W134" s="104">
        <v>7.0261653938352513E-4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0.14013321709816967</v>
      </c>
      <c r="D135" s="101">
        <v>0.13230357737800158</v>
      </c>
      <c r="E135" s="101">
        <v>0.14685949057836553</v>
      </c>
      <c r="F135" s="101">
        <v>0.19634433882485078</v>
      </c>
      <c r="G135" s="101">
        <v>0.16233003680896138</v>
      </c>
      <c r="H135" s="101">
        <v>0.29042074065556256</v>
      </c>
      <c r="I135" s="101">
        <v>0.10938166635292512</v>
      </c>
      <c r="J135" s="101">
        <v>0.12866582029711746</v>
      </c>
      <c r="K135" s="101">
        <v>0.13444567302973501</v>
      </c>
      <c r="L135" s="101">
        <v>0.14440168553524305</v>
      </c>
      <c r="M135" s="101">
        <v>3.2019626264908271E-2</v>
      </c>
      <c r="N135" s="101">
        <v>0</v>
      </c>
      <c r="O135" s="101">
        <v>0</v>
      </c>
      <c r="P135" s="101">
        <v>0</v>
      </c>
      <c r="Q135" s="101">
        <v>0.21903768920458186</v>
      </c>
      <c r="R135" s="101">
        <v>0.21858521079007071</v>
      </c>
      <c r="S135" s="101">
        <v>8.0535729727969546E-2</v>
      </c>
      <c r="T135" s="101">
        <v>0</v>
      </c>
      <c r="U135" s="101">
        <v>1.2947333645038303E-4</v>
      </c>
      <c r="V135" s="101">
        <v>0</v>
      </c>
      <c r="W135" s="101">
        <v>0</v>
      </c>
      <c r="X135" s="101">
        <v>2.7507284009841448E-3</v>
      </c>
      <c r="Y135" s="101">
        <v>1.7998395968837119E-2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4.8400628705882645E-2</v>
      </c>
      <c r="D136" s="104">
        <v>4.3121665585074742E-2</v>
      </c>
      <c r="E136" s="104">
        <v>4.9109215644580213E-2</v>
      </c>
      <c r="F136" s="104">
        <v>5.6569923720908827E-2</v>
      </c>
      <c r="G136" s="104">
        <v>4.9894975623761516E-2</v>
      </c>
      <c r="H136" s="104">
        <v>7.2905217021657517E-2</v>
      </c>
      <c r="I136" s="104">
        <v>3.8130173080476115E-2</v>
      </c>
      <c r="J136" s="104">
        <v>3.8382425109514333E-2</v>
      </c>
      <c r="K136" s="104">
        <v>0.10799556431689344</v>
      </c>
      <c r="L136" s="104">
        <v>6.0109220858038298E-2</v>
      </c>
      <c r="M136" s="104">
        <v>1.8925939193487208E-2</v>
      </c>
      <c r="N136" s="104">
        <v>0</v>
      </c>
      <c r="O136" s="104">
        <v>0</v>
      </c>
      <c r="P136" s="104">
        <v>0</v>
      </c>
      <c r="Q136" s="104">
        <v>8.1404350910386392E-2</v>
      </c>
      <c r="R136" s="104">
        <v>0.10526967732154099</v>
      </c>
      <c r="S136" s="104">
        <v>4.577066155399738E-2</v>
      </c>
      <c r="T136" s="104">
        <v>0</v>
      </c>
      <c r="U136" s="104">
        <v>0</v>
      </c>
      <c r="V136" s="104">
        <v>0</v>
      </c>
      <c r="W136" s="104">
        <v>0</v>
      </c>
      <c r="X136" s="104">
        <v>7.1684616080359715E-4</v>
      </c>
      <c r="Y136" s="104">
        <v>5.3231189024659092E-3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1.5912420240207538E-2</v>
      </c>
      <c r="D137" s="98">
        <v>1.5957638699131738E-2</v>
      </c>
      <c r="E137" s="98">
        <v>2.2565235814556574E-2</v>
      </c>
      <c r="F137" s="98">
        <v>2.7343916739982627E-2</v>
      </c>
      <c r="G137" s="98">
        <v>2.1065544259115405E-2</v>
      </c>
      <c r="H137" s="98">
        <v>3.1568777117057752E-2</v>
      </c>
      <c r="I137" s="98">
        <v>1.3596442011996418E-2</v>
      </c>
      <c r="J137" s="98">
        <v>1.3894141766134641E-2</v>
      </c>
      <c r="K137" s="98">
        <v>3.7762374767173042E-2</v>
      </c>
      <c r="L137" s="98">
        <v>2.0249658643865524E-2</v>
      </c>
      <c r="M137" s="98">
        <v>6.5879965276004404E-3</v>
      </c>
      <c r="N137" s="98">
        <v>0</v>
      </c>
      <c r="O137" s="98">
        <v>0</v>
      </c>
      <c r="P137" s="98">
        <v>0</v>
      </c>
      <c r="Q137" s="98">
        <v>2.8950975986690077E-2</v>
      </c>
      <c r="R137" s="98">
        <v>3.7142620488471778E-2</v>
      </c>
      <c r="S137" s="98">
        <v>1.6265680005878004E-2</v>
      </c>
      <c r="T137" s="98">
        <v>0</v>
      </c>
      <c r="U137" s="98">
        <v>0</v>
      </c>
      <c r="V137" s="98">
        <v>0</v>
      </c>
      <c r="W137" s="98">
        <v>0</v>
      </c>
      <c r="X137" s="98">
        <v>3.6977938513954296E-4</v>
      </c>
      <c r="Y137" s="98">
        <v>3.1593427589716393E-3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3.2488208465675107E-2</v>
      </c>
      <c r="D138" s="98">
        <v>2.7164026885943004E-2</v>
      </c>
      <c r="E138" s="98">
        <v>2.6543979830023639E-2</v>
      </c>
      <c r="F138" s="98">
        <v>2.9226006980926204E-2</v>
      </c>
      <c r="G138" s="98">
        <v>2.8829431364646111E-2</v>
      </c>
      <c r="H138" s="98">
        <v>4.1336439904599766E-2</v>
      </c>
      <c r="I138" s="98">
        <v>2.4533731068479694E-2</v>
      </c>
      <c r="J138" s="98">
        <v>2.4488283343379692E-2</v>
      </c>
      <c r="K138" s="98">
        <v>7.023318954972041E-2</v>
      </c>
      <c r="L138" s="98">
        <v>3.9859562214172778E-2</v>
      </c>
      <c r="M138" s="98">
        <v>1.2337942665886769E-2</v>
      </c>
      <c r="N138" s="98">
        <v>0</v>
      </c>
      <c r="O138" s="98">
        <v>0</v>
      </c>
      <c r="P138" s="98">
        <v>0</v>
      </c>
      <c r="Q138" s="98">
        <v>5.2453374923696311E-2</v>
      </c>
      <c r="R138" s="98">
        <v>6.8127056833069216E-2</v>
      </c>
      <c r="S138" s="98">
        <v>2.9504981548119379E-2</v>
      </c>
      <c r="T138" s="98">
        <v>0</v>
      </c>
      <c r="U138" s="98">
        <v>0</v>
      </c>
      <c r="V138" s="98">
        <v>0</v>
      </c>
      <c r="W138" s="98">
        <v>0</v>
      </c>
      <c r="X138" s="98">
        <v>3.4706677566405419E-4</v>
      </c>
      <c r="Y138" s="98">
        <v>2.1637761434942699E-3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0.14327148887144159</v>
      </c>
      <c r="D139" s="122">
        <v>0.1038666681000965</v>
      </c>
      <c r="E139" s="122">
        <v>0.12983890415088004</v>
      </c>
      <c r="F139" s="122">
        <v>0.17318166549760272</v>
      </c>
      <c r="G139" s="122">
        <v>0.13466110015334903</v>
      </c>
      <c r="H139" s="122">
        <v>0.18982051019813817</v>
      </c>
      <c r="I139" s="122">
        <v>0.12161387167675039</v>
      </c>
      <c r="J139" s="122">
        <v>0.18090620135995517</v>
      </c>
      <c r="K139" s="122">
        <v>0.16830977560958918</v>
      </c>
      <c r="L139" s="122">
        <v>0.15413227493088869</v>
      </c>
      <c r="M139" s="122">
        <v>7.4911633297644151E-2</v>
      </c>
      <c r="N139" s="122">
        <v>8.5535359069829106E-2</v>
      </c>
      <c r="O139" s="122">
        <v>7.593930712820024E-2</v>
      </c>
      <c r="P139" s="122">
        <v>4.8572065878564274E-2</v>
      </c>
      <c r="Q139" s="122">
        <v>0.11164199591482182</v>
      </c>
      <c r="R139" s="122">
        <v>0.13045600298190121</v>
      </c>
      <c r="S139" s="122">
        <v>9.2254459137761785E-2</v>
      </c>
      <c r="T139" s="122">
        <v>8.6797270261291679E-2</v>
      </c>
      <c r="U139" s="122">
        <v>9.8958763252739113E-2</v>
      </c>
      <c r="V139" s="122">
        <v>0.10315297067754049</v>
      </c>
      <c r="W139" s="122">
        <v>8.7119498599221704E-2</v>
      </c>
      <c r="X139" s="122">
        <v>8.1871748554467744E-2</v>
      </c>
      <c r="Y139" s="122">
        <v>5.7010432283583511E-2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5.5671949316676309E-2</v>
      </c>
      <c r="D140" s="98">
        <v>4.7802920448966266E-2</v>
      </c>
      <c r="E140" s="98">
        <v>3.4396470140520941E-2</v>
      </c>
      <c r="F140" s="98">
        <v>4.8283893143781502E-2</v>
      </c>
      <c r="G140" s="98">
        <v>5.8233456394635369E-2</v>
      </c>
      <c r="H140" s="98">
        <v>6.6742376313554383E-2</v>
      </c>
      <c r="I140" s="98">
        <v>4.8591648208418603E-2</v>
      </c>
      <c r="J140" s="98">
        <v>6.5506036858908184E-2</v>
      </c>
      <c r="K140" s="98">
        <v>9.7627861126274751E-2</v>
      </c>
      <c r="L140" s="98">
        <v>6.7155726353678405E-2</v>
      </c>
      <c r="M140" s="98">
        <v>2.8690169753096292E-2</v>
      </c>
      <c r="N140" s="98">
        <v>2.6278411581309558E-2</v>
      </c>
      <c r="O140" s="98">
        <v>2.427335883203605E-2</v>
      </c>
      <c r="P140" s="98">
        <v>1.5654104793575693E-2</v>
      </c>
      <c r="Q140" s="98">
        <v>3.4126833349708306E-2</v>
      </c>
      <c r="R140" s="98">
        <v>4.3579826797040352E-2</v>
      </c>
      <c r="S140" s="98">
        <v>3.3842122474149861E-2</v>
      </c>
      <c r="T140" s="98">
        <v>2.598861942977097E-2</v>
      </c>
      <c r="U140" s="98">
        <v>2.6070166714981781E-2</v>
      </c>
      <c r="V140" s="98">
        <v>2.8319039153559641E-2</v>
      </c>
      <c r="W140" s="98">
        <v>2.0500302512672496E-2</v>
      </c>
      <c r="X140" s="98">
        <v>1.5255530472880925E-2</v>
      </c>
      <c r="Y140" s="98">
        <v>1.1312164467811803E-2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8.7599539554765266E-2</v>
      </c>
      <c r="D141" s="33">
        <v>5.606374765113023E-2</v>
      </c>
      <c r="E141" s="33">
        <v>9.5442434010359095E-2</v>
      </c>
      <c r="F141" s="33">
        <v>0.12489777235382121</v>
      </c>
      <c r="G141" s="33">
        <v>7.6427643758713665E-2</v>
      </c>
      <c r="H141" s="33">
        <v>0.12307813388458379</v>
      </c>
      <c r="I141" s="33">
        <v>7.3022223468331787E-2</v>
      </c>
      <c r="J141" s="33">
        <v>0.11540016450104698</v>
      </c>
      <c r="K141" s="33">
        <v>7.0681914483314429E-2</v>
      </c>
      <c r="L141" s="33">
        <v>8.697654857721028E-2</v>
      </c>
      <c r="M141" s="33">
        <v>4.6221463544547856E-2</v>
      </c>
      <c r="N141" s="33">
        <v>5.9256947488519549E-2</v>
      </c>
      <c r="O141" s="33">
        <v>5.1665948296164187E-2</v>
      </c>
      <c r="P141" s="33">
        <v>3.2917961084988581E-2</v>
      </c>
      <c r="Q141" s="33">
        <v>7.7515162565113524E-2</v>
      </c>
      <c r="R141" s="33">
        <v>8.6876176184860862E-2</v>
      </c>
      <c r="S141" s="33">
        <v>5.8412336663611918E-2</v>
      </c>
      <c r="T141" s="33">
        <v>6.0808650831520705E-2</v>
      </c>
      <c r="U141" s="33">
        <v>7.2888596537757339E-2</v>
      </c>
      <c r="V141" s="33">
        <v>7.4833931523980851E-2</v>
      </c>
      <c r="W141" s="33">
        <v>6.6619196086549204E-2</v>
      </c>
      <c r="X141" s="33">
        <v>6.6616218081586812E-2</v>
      </c>
      <c r="Y141" s="33">
        <v>4.5698267815771708E-2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0.10545444015002615</v>
      </c>
      <c r="D143" s="117">
        <f t="shared" si="49"/>
        <v>0.20497180492905406</v>
      </c>
      <c r="E143" s="117">
        <f t="shared" si="49"/>
        <v>0.31538007353844227</v>
      </c>
      <c r="F143" s="117">
        <f t="shared" si="49"/>
        <v>0.52823433608823112</v>
      </c>
      <c r="G143" s="117">
        <f t="shared" si="49"/>
        <v>0.65258115020099805</v>
      </c>
      <c r="H143" s="117">
        <f t="shared" si="49"/>
        <v>1.0591994624471541</v>
      </c>
      <c r="I143" s="117">
        <f t="shared" si="49"/>
        <v>0.93122948071031664</v>
      </c>
      <c r="J143" s="117">
        <f t="shared" si="49"/>
        <v>1.2370110990596936</v>
      </c>
      <c r="K143" s="117">
        <f t="shared" si="49"/>
        <v>1.6483905159524235</v>
      </c>
      <c r="L143" s="117">
        <f t="shared" si="49"/>
        <v>2.2318298767150928</v>
      </c>
      <c r="M143" s="117">
        <f t="shared" si="49"/>
        <v>1.9713791410238306</v>
      </c>
      <c r="N143" s="117">
        <f t="shared" si="49"/>
        <v>3.1579518740438188</v>
      </c>
      <c r="O143" s="117">
        <f t="shared" si="49"/>
        <v>2.6384172944883995</v>
      </c>
      <c r="P143" s="117">
        <f t="shared" si="49"/>
        <v>3.6711494593605836</v>
      </c>
      <c r="Q143" s="117">
        <f t="shared" si="49"/>
        <v>4.2417594723001839</v>
      </c>
      <c r="R143" s="117">
        <f t="shared" ref="R143:V143" si="50">R144+R146+R148+R157</f>
        <v>3.827093493304516</v>
      </c>
      <c r="S143" s="117">
        <f t="shared" si="50"/>
        <v>2.4428606765141336</v>
      </c>
      <c r="T143" s="117">
        <f t="shared" si="50"/>
        <v>2.3550841586861098</v>
      </c>
      <c r="U143" s="117">
        <f t="shared" si="50"/>
        <v>3.0378671705324694</v>
      </c>
      <c r="V143" s="117">
        <f t="shared" si="50"/>
        <v>2.444786341122728</v>
      </c>
      <c r="W143" s="117">
        <f t="shared" ref="W143:Y143" si="51">W144+W146+W148+W157</f>
        <v>2.5200436846388636</v>
      </c>
      <c r="X143" s="117">
        <f t="shared" si="51"/>
        <v>3.6122197060511558</v>
      </c>
      <c r="Y143" s="117">
        <f t="shared" si="51"/>
        <v>1.8151101905510958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8.5591139008411143E-2</v>
      </c>
      <c r="D144" s="122">
        <f t="shared" si="52"/>
        <v>0.16002953895560174</v>
      </c>
      <c r="E144" s="122">
        <f t="shared" si="52"/>
        <v>0.23814588442540391</v>
      </c>
      <c r="F144" s="122">
        <f t="shared" si="52"/>
        <v>0.40733354532631261</v>
      </c>
      <c r="G144" s="122">
        <f t="shared" si="52"/>
        <v>0.51132322294514487</v>
      </c>
      <c r="H144" s="122">
        <f t="shared" si="52"/>
        <v>0.79504499382303762</v>
      </c>
      <c r="I144" s="122">
        <f t="shared" si="52"/>
        <v>0.69765008594614442</v>
      </c>
      <c r="J144" s="122">
        <f t="shared" si="52"/>
        <v>0.91512774913312889</v>
      </c>
      <c r="K144" s="122">
        <f t="shared" si="52"/>
        <v>1.2037699382487421</v>
      </c>
      <c r="L144" s="122">
        <f t="shared" si="52"/>
        <v>1.6130375983202483</v>
      </c>
      <c r="M144" s="122">
        <f t="shared" si="52"/>
        <v>1.3746686949755136</v>
      </c>
      <c r="N144" s="122">
        <f t="shared" si="52"/>
        <v>2.112826823013231</v>
      </c>
      <c r="O144" s="122">
        <f t="shared" si="52"/>
        <v>1.7519929063053081</v>
      </c>
      <c r="P144" s="122">
        <f t="shared" si="52"/>
        <v>2.456671894302644</v>
      </c>
      <c r="Q144" s="122">
        <f t="shared" si="52"/>
        <v>2.6809541597368369</v>
      </c>
      <c r="R144" s="122">
        <f t="shared" si="52"/>
        <v>2.6285402802762743</v>
      </c>
      <c r="S144" s="122">
        <f t="shared" si="52"/>
        <v>1.5424365861319902</v>
      </c>
      <c r="T144" s="122">
        <f t="shared" si="52"/>
        <v>1.4943436730264785</v>
      </c>
      <c r="U144" s="122">
        <f t="shared" si="52"/>
        <v>1.8378429306764492</v>
      </c>
      <c r="V144" s="122">
        <f t="shared" si="52"/>
        <v>1.584164563944449</v>
      </c>
      <c r="W144" s="122">
        <f t="shared" si="52"/>
        <v>1.5437803170227273</v>
      </c>
      <c r="X144" s="122">
        <f t="shared" si="52"/>
        <v>2.0171120718163857</v>
      </c>
      <c r="Y144" s="122">
        <f t="shared" si="52"/>
        <v>1.0077798113953962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8.5591139008411143E-2</v>
      </c>
      <c r="D145" s="98">
        <v>0.16002953895560174</v>
      </c>
      <c r="E145" s="98">
        <v>0.23814588442540391</v>
      </c>
      <c r="F145" s="98">
        <v>0.40733354532631261</v>
      </c>
      <c r="G145" s="98">
        <v>0.51132322294514487</v>
      </c>
      <c r="H145" s="98">
        <v>0.79504499382303762</v>
      </c>
      <c r="I145" s="98">
        <v>0.69765008594614442</v>
      </c>
      <c r="J145" s="98">
        <v>0.91512774913312889</v>
      </c>
      <c r="K145" s="98">
        <v>1.2037699382487421</v>
      </c>
      <c r="L145" s="98">
        <v>1.6130375983202483</v>
      </c>
      <c r="M145" s="98">
        <v>1.3746686949755136</v>
      </c>
      <c r="N145" s="98">
        <v>2.112826823013231</v>
      </c>
      <c r="O145" s="98">
        <v>1.7519929063053081</v>
      </c>
      <c r="P145" s="98">
        <v>2.456671894302644</v>
      </c>
      <c r="Q145" s="98">
        <v>2.6809541597368369</v>
      </c>
      <c r="R145" s="98">
        <v>2.6285402802762743</v>
      </c>
      <c r="S145" s="98">
        <v>1.5424365861319902</v>
      </c>
      <c r="T145" s="98">
        <v>1.4943436730264785</v>
      </c>
      <c r="U145" s="98">
        <v>1.8378429306764492</v>
      </c>
      <c r="V145" s="98">
        <v>1.584164563944449</v>
      </c>
      <c r="W145" s="98">
        <v>1.5437803170227273</v>
      </c>
      <c r="X145" s="98">
        <v>2.0171120718163857</v>
      </c>
      <c r="Y145" s="98">
        <v>1.0077798113953962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1.123474861423189E-3</v>
      </c>
      <c r="D146" s="122">
        <f t="shared" si="53"/>
        <v>2.9211217086862573E-3</v>
      </c>
      <c r="E146" s="122">
        <f t="shared" si="53"/>
        <v>9.8682924939881948E-3</v>
      </c>
      <c r="F146" s="122">
        <f t="shared" si="53"/>
        <v>9.7071656507974648E-3</v>
      </c>
      <c r="G146" s="122">
        <f t="shared" si="53"/>
        <v>1.4701188616513507E-2</v>
      </c>
      <c r="H146" s="122">
        <f t="shared" si="53"/>
        <v>3.6577910115863053E-2</v>
      </c>
      <c r="I146" s="122">
        <f t="shared" si="53"/>
        <v>3.9225447173002775E-2</v>
      </c>
      <c r="J146" s="122">
        <f t="shared" si="53"/>
        <v>5.8475672100429511E-2</v>
      </c>
      <c r="K146" s="122">
        <f t="shared" si="53"/>
        <v>9.1391468793344963E-2</v>
      </c>
      <c r="L146" s="122">
        <f t="shared" si="53"/>
        <v>0.16014812306435383</v>
      </c>
      <c r="M146" s="122">
        <f t="shared" si="53"/>
        <v>0.16909142890777093</v>
      </c>
      <c r="N146" s="122">
        <f t="shared" si="53"/>
        <v>0.41537143832811546</v>
      </c>
      <c r="O146" s="122">
        <f t="shared" si="53"/>
        <v>0.32259988433419085</v>
      </c>
      <c r="P146" s="122">
        <f t="shared" si="53"/>
        <v>0.20303103617340237</v>
      </c>
      <c r="Q146" s="122">
        <f t="shared" si="53"/>
        <v>0.59551473594235838</v>
      </c>
      <c r="R146" s="122">
        <f t="shared" si="53"/>
        <v>0.34494019062208647</v>
      </c>
      <c r="S146" s="122">
        <f t="shared" si="53"/>
        <v>0.36646003565496188</v>
      </c>
      <c r="T146" s="122">
        <f t="shared" si="53"/>
        <v>0.29611930590039637</v>
      </c>
      <c r="U146" s="122">
        <f t="shared" si="53"/>
        <v>0.49380742669788813</v>
      </c>
      <c r="V146" s="122">
        <f t="shared" si="53"/>
        <v>0.21009653656883115</v>
      </c>
      <c r="W146" s="122">
        <f t="shared" si="53"/>
        <v>0.3315098658505129</v>
      </c>
      <c r="X146" s="122">
        <f t="shared" si="53"/>
        <v>0.57381460787587601</v>
      </c>
      <c r="Y146" s="122">
        <f t="shared" si="53"/>
        <v>0.20620950356219661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1.123474861423189E-3</v>
      </c>
      <c r="D147" s="98">
        <v>2.9211217086862573E-3</v>
      </c>
      <c r="E147" s="98">
        <v>9.8682924939881948E-3</v>
      </c>
      <c r="F147" s="98">
        <v>9.7071656507974648E-3</v>
      </c>
      <c r="G147" s="98">
        <v>1.4701188616513507E-2</v>
      </c>
      <c r="H147" s="98">
        <v>3.6577910115863053E-2</v>
      </c>
      <c r="I147" s="98">
        <v>3.9225447173002775E-2</v>
      </c>
      <c r="J147" s="98">
        <v>5.8475672100429511E-2</v>
      </c>
      <c r="K147" s="98">
        <v>9.1391468793344963E-2</v>
      </c>
      <c r="L147" s="98">
        <v>0.16014812306435383</v>
      </c>
      <c r="M147" s="98">
        <v>0.16909142890777093</v>
      </c>
      <c r="N147" s="98">
        <v>0.41537143832811546</v>
      </c>
      <c r="O147" s="98">
        <v>0.32259988433419085</v>
      </c>
      <c r="P147" s="98">
        <v>0.20303103617340237</v>
      </c>
      <c r="Q147" s="98">
        <v>0.59551473594235838</v>
      </c>
      <c r="R147" s="98">
        <v>0.34494019062208647</v>
      </c>
      <c r="S147" s="98">
        <v>0.36646003565496188</v>
      </c>
      <c r="T147" s="98">
        <v>0.29611930590039637</v>
      </c>
      <c r="U147" s="98">
        <v>0.49380742669788813</v>
      </c>
      <c r="V147" s="98">
        <v>0.21009653656883115</v>
      </c>
      <c r="W147" s="98">
        <v>0.3315098658505129</v>
      </c>
      <c r="X147" s="98">
        <v>0.57381460787587601</v>
      </c>
      <c r="Y147" s="98">
        <v>0.20620950356219661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1.3312763276585194E-2</v>
      </c>
      <c r="D148" s="122">
        <v>3.0793231196255613E-2</v>
      </c>
      <c r="E148" s="122">
        <v>4.7776858741006331E-2</v>
      </c>
      <c r="F148" s="122">
        <v>8.169448133892071E-2</v>
      </c>
      <c r="G148" s="122">
        <v>9.1359858707077704E-2</v>
      </c>
      <c r="H148" s="122">
        <v>0.17000506530607024</v>
      </c>
      <c r="I148" s="122">
        <v>0.14401525048691521</v>
      </c>
      <c r="J148" s="122">
        <v>0.19760632952143314</v>
      </c>
      <c r="K148" s="122">
        <v>0.27753091153947484</v>
      </c>
      <c r="L148" s="122">
        <v>0.36566829215142371</v>
      </c>
      <c r="M148" s="122">
        <v>0.3418980138070114</v>
      </c>
      <c r="N148" s="122">
        <v>0.50172483049584193</v>
      </c>
      <c r="O148" s="122">
        <v>0.44741140181251104</v>
      </c>
      <c r="P148" s="122">
        <v>0.79670870183463061</v>
      </c>
      <c r="Q148" s="122">
        <v>0.76262777905128587</v>
      </c>
      <c r="R148" s="122">
        <v>0.67270710335142314</v>
      </c>
      <c r="S148" s="122">
        <v>0.42179860617618192</v>
      </c>
      <c r="T148" s="122">
        <v>0.44599489049597119</v>
      </c>
      <c r="U148" s="122">
        <v>0.55701212832289881</v>
      </c>
      <c r="V148" s="122">
        <v>0.47790660328133905</v>
      </c>
      <c r="W148" s="122">
        <v>0.46641063562335089</v>
      </c>
      <c r="X148" s="122">
        <v>0.78171225648525211</v>
      </c>
      <c r="Y148" s="122">
        <v>0.46420341113435531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1.8137195105181463E-3</v>
      </c>
      <c r="D149" s="98">
        <v>4.1973617151731162E-3</v>
      </c>
      <c r="E149" s="98">
        <v>3.9279251984284816E-3</v>
      </c>
      <c r="F149" s="98">
        <v>4.8696343622314335E-3</v>
      </c>
      <c r="G149" s="98">
        <v>7.3900727802411565E-3</v>
      </c>
      <c r="H149" s="98">
        <v>8.5268602643090805E-3</v>
      </c>
      <c r="I149" s="98">
        <v>1.0265446559635573E-2</v>
      </c>
      <c r="J149" s="98">
        <v>1.6279149987866569E-2</v>
      </c>
      <c r="K149" s="98">
        <v>1.847640215150986E-2</v>
      </c>
      <c r="L149" s="98">
        <v>2.0241889932011245E-2</v>
      </c>
      <c r="M149" s="98">
        <v>2.0857628752081015E-2</v>
      </c>
      <c r="N149" s="98">
        <v>1.7563081742186216E-2</v>
      </c>
      <c r="O149" s="98">
        <v>1.4225347912802631E-2</v>
      </c>
      <c r="P149" s="98">
        <v>2.7485443000584479E-2</v>
      </c>
      <c r="Q149" s="98">
        <v>5.7832326219968214E-2</v>
      </c>
      <c r="R149" s="98">
        <v>5.0981927037501422E-2</v>
      </c>
      <c r="S149" s="98">
        <v>2.8099471390185954E-2</v>
      </c>
      <c r="T149" s="98">
        <v>2.3156379335281793E-2</v>
      </c>
      <c r="U149" s="98">
        <v>2.0374156239207672E-2</v>
      </c>
      <c r="V149" s="98">
        <v>1.4558641773326612E-2</v>
      </c>
      <c r="W149" s="98">
        <v>3.0344592316891759E-2</v>
      </c>
      <c r="X149" s="98">
        <v>6.8336476497121365E-2</v>
      </c>
      <c r="Y149" s="98">
        <v>3.5653807563326943E-2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1.4557471562719749E-4</v>
      </c>
      <c r="L150" s="98">
        <v>1.4074173389068875E-4</v>
      </c>
      <c r="M150" s="98">
        <v>1.7259457949176651E-4</v>
      </c>
      <c r="N150" s="98">
        <v>1.5422977001539528E-4</v>
      </c>
      <c r="O150" s="98">
        <v>0</v>
      </c>
      <c r="P150" s="98">
        <v>0</v>
      </c>
      <c r="Q150" s="98">
        <v>4.7588684259993201E-4</v>
      </c>
      <c r="R150" s="98">
        <v>2.7761778908217132E-4</v>
      </c>
      <c r="S150" s="98">
        <v>3.0160594507094932E-4</v>
      </c>
      <c r="T150" s="98">
        <v>1.425182468074458E-4</v>
      </c>
      <c r="U150" s="98">
        <v>1.4941926816598155E-4</v>
      </c>
      <c r="V150" s="98">
        <v>0</v>
      </c>
      <c r="W150" s="98">
        <v>0</v>
      </c>
      <c r="X150" s="98">
        <v>2.5102154925267165E-4</v>
      </c>
      <c r="Y150" s="98">
        <v>1.2039186923455371E-4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5.07072015944358E-5</v>
      </c>
      <c r="L151" s="101">
        <v>4.734627921387832E-5</v>
      </c>
      <c r="M151" s="101">
        <v>6.0201730888406758E-5</v>
      </c>
      <c r="N151" s="101">
        <v>5.2479159894181293E-5</v>
      </c>
      <c r="O151" s="101">
        <v>0</v>
      </c>
      <c r="P151" s="101">
        <v>0</v>
      </c>
      <c r="Q151" s="101">
        <v>1.6913578357110386E-4</v>
      </c>
      <c r="R151" s="101">
        <v>9.7530714908693615E-5</v>
      </c>
      <c r="S151" s="101">
        <v>1.0672586498675248E-4</v>
      </c>
      <c r="T151" s="101">
        <v>5.1201326697375024E-5</v>
      </c>
      <c r="U151" s="101">
        <v>5.0655955017468897E-5</v>
      </c>
      <c r="V151" s="101">
        <v>0</v>
      </c>
      <c r="W151" s="101">
        <v>0</v>
      </c>
      <c r="X151" s="101">
        <v>1.293259285551221E-4</v>
      </c>
      <c r="Y151" s="101">
        <v>7.1335660672942726E-5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9.4867514032761694E-5</v>
      </c>
      <c r="L152" s="104">
        <v>9.3395454676810439E-5</v>
      </c>
      <c r="M152" s="104">
        <v>1.1239284860335975E-4</v>
      </c>
      <c r="N152" s="104">
        <v>1.0175061012121399E-4</v>
      </c>
      <c r="O152" s="104">
        <v>0</v>
      </c>
      <c r="P152" s="104">
        <v>0</v>
      </c>
      <c r="Q152" s="104">
        <v>3.0675105902882812E-4</v>
      </c>
      <c r="R152" s="104">
        <v>1.8008707417347772E-4</v>
      </c>
      <c r="S152" s="104">
        <v>1.9488008008419685E-4</v>
      </c>
      <c r="T152" s="104">
        <v>9.1316920110070781E-5</v>
      </c>
      <c r="U152" s="104">
        <v>9.8763313148512657E-5</v>
      </c>
      <c r="V152" s="104">
        <v>0</v>
      </c>
      <c r="W152" s="104">
        <v>0</v>
      </c>
      <c r="X152" s="104">
        <v>1.2169562069754954E-4</v>
      </c>
      <c r="Y152" s="104">
        <v>4.9056208561610994E-5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8.5924785957398903E-3</v>
      </c>
      <c r="D153" s="101">
        <v>2.001343454753526E-2</v>
      </c>
      <c r="E153" s="101">
        <v>3.288571414791621E-2</v>
      </c>
      <c r="F153" s="101">
        <v>5.968244584914114E-2</v>
      </c>
      <c r="G153" s="101">
        <v>6.4270616876533002E-2</v>
      </c>
      <c r="H153" s="101">
        <v>0.12909294021740383</v>
      </c>
      <c r="I153" s="101">
        <v>9.9203293730306938E-2</v>
      </c>
      <c r="J153" s="101">
        <v>0.139567101014415</v>
      </c>
      <c r="K153" s="101">
        <v>0.14359163718141763</v>
      </c>
      <c r="L153" s="101">
        <v>0.24393361655700468</v>
      </c>
      <c r="M153" s="101">
        <v>0.20150025272753905</v>
      </c>
      <c r="N153" s="101">
        <v>0.29763129950837536</v>
      </c>
      <c r="O153" s="101">
        <v>0.30345117046077785</v>
      </c>
      <c r="P153" s="101">
        <v>0.52413273546882433</v>
      </c>
      <c r="Q153" s="101">
        <v>0.51348410667457656</v>
      </c>
      <c r="R153" s="101">
        <v>0.41947345321763102</v>
      </c>
      <c r="S153" s="101">
        <v>0.250846733519138</v>
      </c>
      <c r="T153" s="101">
        <v>0.28077440776570922</v>
      </c>
      <c r="U153" s="101">
        <v>0.38259370921088193</v>
      </c>
      <c r="V153" s="101">
        <v>0.35805104873691879</v>
      </c>
      <c r="W153" s="101">
        <v>0.29111046504578114</v>
      </c>
      <c r="X153" s="101">
        <v>0.5658128723937389</v>
      </c>
      <c r="Y153" s="101">
        <v>0.330602115427587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2.9065651703271567E-3</v>
      </c>
      <c r="D154" s="104">
        <v>6.5824349335472359E-3</v>
      </c>
      <c r="E154" s="104">
        <v>1.0963219394661638E-2</v>
      </c>
      <c r="F154" s="104">
        <v>1.7142401127548133E-2</v>
      </c>
      <c r="G154" s="104">
        <v>1.9699169050303542E-2</v>
      </c>
      <c r="H154" s="104">
        <v>3.2385264824357343E-2</v>
      </c>
      <c r="I154" s="104">
        <v>3.4546510196972718E-2</v>
      </c>
      <c r="J154" s="104">
        <v>4.1760078519151589E-2</v>
      </c>
      <c r="K154" s="104">
        <v>0.11531729749092014</v>
      </c>
      <c r="L154" s="104">
        <v>0.10135204392851713</v>
      </c>
      <c r="M154" s="104">
        <v>0.11936753774789957</v>
      </c>
      <c r="N154" s="104">
        <v>0.186376219475265</v>
      </c>
      <c r="O154" s="104">
        <v>0.12973488343893058</v>
      </c>
      <c r="P154" s="104">
        <v>0.24509052336522169</v>
      </c>
      <c r="Q154" s="104">
        <v>0.19083545931414109</v>
      </c>
      <c r="R154" s="104">
        <v>0.20197410530720858</v>
      </c>
      <c r="S154" s="104">
        <v>0.14255079532178702</v>
      </c>
      <c r="T154" s="104">
        <v>0.14192158514817269</v>
      </c>
      <c r="U154" s="104">
        <v>0.15389484360464317</v>
      </c>
      <c r="V154" s="104">
        <v>0.10529691277109365</v>
      </c>
      <c r="W154" s="104">
        <v>0.14495557826067801</v>
      </c>
      <c r="X154" s="104">
        <v>0.14731188604513923</v>
      </c>
      <c r="Y154" s="104">
        <v>9.7827096274206826E-2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9.555761501952309E-4</v>
      </c>
      <c r="D155" s="98">
        <v>2.4359012344469014E-3</v>
      </c>
      <c r="E155" s="98">
        <v>5.0374991267970346E-3</v>
      </c>
      <c r="F155" s="98">
        <v>8.2860353757523101E-3</v>
      </c>
      <c r="G155" s="98">
        <v>8.3169439870282719E-3</v>
      </c>
      <c r="H155" s="98">
        <v>1.4023183098314075E-2</v>
      </c>
      <c r="I155" s="98">
        <v>1.2318580920643371E-2</v>
      </c>
      <c r="J155" s="98">
        <v>1.5116826241554485E-2</v>
      </c>
      <c r="K155" s="98">
        <v>4.0322535768337317E-2</v>
      </c>
      <c r="L155" s="98">
        <v>3.4143585012649171E-2</v>
      </c>
      <c r="M155" s="98">
        <v>4.1551064713448431E-2</v>
      </c>
      <c r="N155" s="98">
        <v>6.3276564649026673E-2</v>
      </c>
      <c r="O155" s="98">
        <v>4.4072192686183287E-2</v>
      </c>
      <c r="P155" s="98">
        <v>8.8263046555439026E-2</v>
      </c>
      <c r="Q155" s="98">
        <v>6.7869502529351311E-2</v>
      </c>
      <c r="R155" s="98">
        <v>7.1263137997566589E-2</v>
      </c>
      <c r="S155" s="98">
        <v>5.0658774476138112E-2</v>
      </c>
      <c r="T155" s="98">
        <v>5.1241495555738516E-2</v>
      </c>
      <c r="U155" s="98">
        <v>5.2098090840774929E-2</v>
      </c>
      <c r="V155" s="98">
        <v>4.1156475400061183E-2</v>
      </c>
      <c r="W155" s="98">
        <v>6.6241358161385072E-2</v>
      </c>
      <c r="X155" s="98">
        <v>7.5989663646176084E-2</v>
      </c>
      <c r="Y155" s="98">
        <v>5.8061699148212131E-2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1.9509890201319256E-3</v>
      </c>
      <c r="D156" s="98">
        <v>4.1465336991003349E-3</v>
      </c>
      <c r="E156" s="98">
        <v>5.9257202678646035E-3</v>
      </c>
      <c r="F156" s="98">
        <v>8.8563657517958215E-3</v>
      </c>
      <c r="G156" s="98">
        <v>1.138222506327527E-2</v>
      </c>
      <c r="H156" s="98">
        <v>1.8362081726043266E-2</v>
      </c>
      <c r="I156" s="98">
        <v>2.2227929276329349E-2</v>
      </c>
      <c r="J156" s="98">
        <v>2.6643252277597104E-2</v>
      </c>
      <c r="K156" s="98">
        <v>7.499476172258282E-2</v>
      </c>
      <c r="L156" s="98">
        <v>6.7208458915867964E-2</v>
      </c>
      <c r="M156" s="98">
        <v>7.7816473034451147E-2</v>
      </c>
      <c r="N156" s="98">
        <v>0.12309965482623832</v>
      </c>
      <c r="O156" s="98">
        <v>8.5662690752747309E-2</v>
      </c>
      <c r="P156" s="98">
        <v>0.15682747680978265</v>
      </c>
      <c r="Q156" s="98">
        <v>0.12296595678478979</v>
      </c>
      <c r="R156" s="98">
        <v>0.13071096730964199</v>
      </c>
      <c r="S156" s="98">
        <v>9.1892020845648903E-2</v>
      </c>
      <c r="T156" s="98">
        <v>9.0680089592434163E-2</v>
      </c>
      <c r="U156" s="98">
        <v>0.10179675276386825</v>
      </c>
      <c r="V156" s="98">
        <v>6.4140437371032463E-2</v>
      </c>
      <c r="W156" s="98">
        <v>7.871422009929295E-2</v>
      </c>
      <c r="X156" s="98">
        <v>7.1322222398963131E-2</v>
      </c>
      <c r="Y156" s="98">
        <v>3.9765397125994688E-2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5.4270630036066213E-3</v>
      </c>
      <c r="D157" s="122">
        <v>1.1227913068510481E-2</v>
      </c>
      <c r="E157" s="122">
        <v>1.9589037878043829E-2</v>
      </c>
      <c r="F157" s="122">
        <v>2.9499143772200323E-2</v>
      </c>
      <c r="G157" s="122">
        <v>3.5196879932261921E-2</v>
      </c>
      <c r="H157" s="122">
        <v>5.7571493202183119E-2</v>
      </c>
      <c r="I157" s="122">
        <v>5.0338697104254246E-2</v>
      </c>
      <c r="J157" s="122">
        <v>6.5801348304702093E-2</v>
      </c>
      <c r="K157" s="122">
        <v>7.5698197370861364E-2</v>
      </c>
      <c r="L157" s="122">
        <v>9.2975863179067059E-2</v>
      </c>
      <c r="M157" s="122">
        <v>8.5721003333534607E-2</v>
      </c>
      <c r="N157" s="122">
        <v>0.12802878220663</v>
      </c>
      <c r="O157" s="122">
        <v>0.11641310203638974</v>
      </c>
      <c r="P157" s="122">
        <v>0.21473782704990679</v>
      </c>
      <c r="Q157" s="122">
        <v>0.20266279756970243</v>
      </c>
      <c r="R157" s="122">
        <v>0.18090591905473219</v>
      </c>
      <c r="S157" s="122">
        <v>0.11216544855099972</v>
      </c>
      <c r="T157" s="122">
        <v>0.1186262892632636</v>
      </c>
      <c r="U157" s="122">
        <v>0.14920468483523308</v>
      </c>
      <c r="V157" s="122">
        <v>0.17261863732810856</v>
      </c>
      <c r="W157" s="122">
        <v>0.17834286614227232</v>
      </c>
      <c r="X157" s="122">
        <v>0.23958076987364213</v>
      </c>
      <c r="Y157" s="122">
        <v>0.13691746445914751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2.0870458975323827E-3</v>
      </c>
      <c r="D158" s="98">
        <v>5.1858522879267982E-3</v>
      </c>
      <c r="E158" s="98">
        <v>5.203701987975937E-3</v>
      </c>
      <c r="F158" s="98">
        <v>8.2163767744670175E-3</v>
      </c>
      <c r="G158" s="98">
        <v>1.5199110932069619E-2</v>
      </c>
      <c r="H158" s="98">
        <v>2.026569443447972E-2</v>
      </c>
      <c r="I158" s="98">
        <v>2.0106888913828388E-2</v>
      </c>
      <c r="J158" s="98">
        <v>2.3832571771875807E-2</v>
      </c>
      <c r="K158" s="98">
        <v>4.3910647851862598E-2</v>
      </c>
      <c r="L158" s="98">
        <v>4.0504765021012315E-2</v>
      </c>
      <c r="M158" s="98">
        <v>3.2815553639162429E-2</v>
      </c>
      <c r="N158" s="98">
        <v>3.9362021296686533E-2</v>
      </c>
      <c r="O158" s="98">
        <v>3.7187081747250335E-2</v>
      </c>
      <c r="P158" s="98">
        <v>6.9227618771589589E-2</v>
      </c>
      <c r="Q158" s="98">
        <v>6.1925512170993867E-2</v>
      </c>
      <c r="R158" s="98">
        <v>6.0430196097521295E-2</v>
      </c>
      <c r="S158" s="98">
        <v>4.1154372607000916E-2</v>
      </c>
      <c r="T158" s="98">
        <v>3.553327058210777E-2</v>
      </c>
      <c r="U158" s="98">
        <v>3.931325672179433E-2</v>
      </c>
      <c r="V158" s="98">
        <v>4.7420136032302891E-2</v>
      </c>
      <c r="W158" s="98">
        <v>4.1997147508599904E-2</v>
      </c>
      <c r="X158" s="98">
        <v>4.465304904835949E-2</v>
      </c>
      <c r="Y158" s="98">
        <v>2.7128873469213333E-2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3.3400171060742386E-3</v>
      </c>
      <c r="D159" s="33">
        <v>6.0420607805836838E-3</v>
      </c>
      <c r="E159" s="33">
        <v>1.438533589006789E-2</v>
      </c>
      <c r="F159" s="33">
        <v>2.1282766997733307E-2</v>
      </c>
      <c r="G159" s="33">
        <v>1.9997769000192303E-2</v>
      </c>
      <c r="H159" s="33">
        <v>3.7305798767703402E-2</v>
      </c>
      <c r="I159" s="33">
        <v>3.0231808190425858E-2</v>
      </c>
      <c r="J159" s="33">
        <v>4.1968776532826289E-2</v>
      </c>
      <c r="K159" s="33">
        <v>3.1787549518998773E-2</v>
      </c>
      <c r="L159" s="33">
        <v>5.2471098158054744E-2</v>
      </c>
      <c r="M159" s="33">
        <v>5.2905449694372171E-2</v>
      </c>
      <c r="N159" s="33">
        <v>8.8666760909943465E-2</v>
      </c>
      <c r="O159" s="33">
        <v>7.9226020289139401E-2</v>
      </c>
      <c r="P159" s="33">
        <v>0.1455102082783172</v>
      </c>
      <c r="Q159" s="33">
        <v>0.14073728539870856</v>
      </c>
      <c r="R159" s="33">
        <v>0.1204757229572109</v>
      </c>
      <c r="S159" s="33">
        <v>7.1011075943998803E-2</v>
      </c>
      <c r="T159" s="33">
        <v>8.3093018681155831E-2</v>
      </c>
      <c r="U159" s="33">
        <v>0.10989142811343876</v>
      </c>
      <c r="V159" s="33">
        <v>0.12519850129580568</v>
      </c>
      <c r="W159" s="33">
        <v>0.13634571863367242</v>
      </c>
      <c r="X159" s="33">
        <v>0.19492772082528265</v>
      </c>
      <c r="Y159" s="33">
        <v>0.10978859098993418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0.47087372159379454</v>
      </c>
      <c r="D161" s="117">
        <f t="shared" si="54"/>
        <v>0.82658658216690584</v>
      </c>
      <c r="E161" s="117">
        <f t="shared" si="54"/>
        <v>0.75903870497098491</v>
      </c>
      <c r="F161" s="117">
        <f t="shared" si="54"/>
        <v>0.47542658111910274</v>
      </c>
      <c r="G161" s="117">
        <f t="shared" si="54"/>
        <v>0.18303327958730095</v>
      </c>
      <c r="H161" s="117">
        <f t="shared" si="54"/>
        <v>0.50309252705006269</v>
      </c>
      <c r="I161" s="117">
        <f t="shared" si="54"/>
        <v>0.34295011152412541</v>
      </c>
      <c r="J161" s="117">
        <f t="shared" si="54"/>
        <v>0.81452829444161234</v>
      </c>
      <c r="K161" s="117">
        <f t="shared" si="54"/>
        <v>0.72298697805294443</v>
      </c>
      <c r="L161" s="117">
        <f t="shared" si="54"/>
        <v>0.469952189438398</v>
      </c>
      <c r="M161" s="117">
        <f t="shared" si="54"/>
        <v>0.13035106333194368</v>
      </c>
      <c r="N161" s="117">
        <f t="shared" si="54"/>
        <v>0.51202770130463304</v>
      </c>
      <c r="O161" s="117">
        <f t="shared" si="54"/>
        <v>0.47809031054286893</v>
      </c>
      <c r="P161" s="117">
        <f t="shared" si="54"/>
        <v>0.73642408248405378</v>
      </c>
      <c r="Q161" s="117">
        <f t="shared" si="54"/>
        <v>0.43494171216946703</v>
      </c>
      <c r="R161" s="117">
        <f t="shared" ref="R161:V161" si="55">R162+R164+R166+R175</f>
        <v>0.48688385471994117</v>
      </c>
      <c r="S161" s="117">
        <f t="shared" si="55"/>
        <v>0.65986154215333725</v>
      </c>
      <c r="T161" s="117">
        <f t="shared" si="55"/>
        <v>0.8059957331373051</v>
      </c>
      <c r="U161" s="117">
        <f t="shared" si="55"/>
        <v>2.1220533881906536</v>
      </c>
      <c r="V161" s="117">
        <f t="shared" si="55"/>
        <v>1.463294086322539</v>
      </c>
      <c r="W161" s="117">
        <f t="shared" ref="W161:Y161" si="56">W162+W164+W166+W175</f>
        <v>1.5014655871336999</v>
      </c>
      <c r="X161" s="117">
        <f t="shared" si="56"/>
        <v>1.8745265504612045</v>
      </c>
      <c r="Y161" s="117">
        <f t="shared" si="56"/>
        <v>4.1838276566839792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0.38001931021316238</v>
      </c>
      <c r="D162" s="122">
        <f t="shared" si="57"/>
        <v>0.65408821427561148</v>
      </c>
      <c r="E162" s="122">
        <f t="shared" si="57"/>
        <v>0.59753910072938066</v>
      </c>
      <c r="F162" s="122">
        <f t="shared" si="57"/>
        <v>0.37349408013266328</v>
      </c>
      <c r="G162" s="122">
        <f t="shared" si="57"/>
        <v>0.14339795033337774</v>
      </c>
      <c r="H162" s="122">
        <f t="shared" si="57"/>
        <v>0.38186296596557179</v>
      </c>
      <c r="I162" s="122">
        <f t="shared" si="57"/>
        <v>0.25313241558843946</v>
      </c>
      <c r="J162" s="122">
        <f t="shared" si="57"/>
        <v>0.61000324163073827</v>
      </c>
      <c r="K162" s="122">
        <f t="shared" si="57"/>
        <v>0.53841035711347029</v>
      </c>
      <c r="L162" s="122">
        <f t="shared" si="57"/>
        <v>0.34722657855905792</v>
      </c>
      <c r="M162" s="122">
        <f t="shared" si="57"/>
        <v>9.1282590591552332E-2</v>
      </c>
      <c r="N162" s="122">
        <f t="shared" si="57"/>
        <v>0.33026808643071948</v>
      </c>
      <c r="O162" s="122">
        <f t="shared" si="57"/>
        <v>0.30885934076019278</v>
      </c>
      <c r="P162" s="122">
        <f t="shared" si="57"/>
        <v>0.5340757703870741</v>
      </c>
      <c r="Q162" s="122">
        <f t="shared" si="57"/>
        <v>0.26261503858753016</v>
      </c>
      <c r="R162" s="122">
        <f t="shared" si="57"/>
        <v>0.29392619969709266</v>
      </c>
      <c r="S162" s="122">
        <f t="shared" si="57"/>
        <v>0.36476734301675179</v>
      </c>
      <c r="T162" s="122">
        <f t="shared" si="57"/>
        <v>0.50006297409145517</v>
      </c>
      <c r="U162" s="122">
        <f t="shared" si="57"/>
        <v>1.2983020791928293</v>
      </c>
      <c r="V162" s="122">
        <f t="shared" si="57"/>
        <v>0.99218984101582541</v>
      </c>
      <c r="W162" s="122">
        <f t="shared" si="57"/>
        <v>0.88626259631414306</v>
      </c>
      <c r="X162" s="122">
        <f t="shared" si="57"/>
        <v>0.91138852567755357</v>
      </c>
      <c r="Y162" s="122">
        <f t="shared" si="57"/>
        <v>2.5933072945207947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0.38001931021316238</v>
      </c>
      <c r="D163" s="33">
        <v>0.65408821427561148</v>
      </c>
      <c r="E163" s="33">
        <v>0.59753910072938066</v>
      </c>
      <c r="F163" s="33">
        <v>0.37349408013266328</v>
      </c>
      <c r="G163" s="33">
        <v>0.14339795033337774</v>
      </c>
      <c r="H163" s="33">
        <v>0.38186296596557179</v>
      </c>
      <c r="I163" s="33">
        <v>0.25313241558843946</v>
      </c>
      <c r="J163" s="33">
        <v>0.61000324163073827</v>
      </c>
      <c r="K163" s="33">
        <v>0.53841035711347029</v>
      </c>
      <c r="L163" s="33">
        <v>0.34722657855905792</v>
      </c>
      <c r="M163" s="33">
        <v>9.1282590591552332E-2</v>
      </c>
      <c r="N163" s="33">
        <v>0.33026808643071948</v>
      </c>
      <c r="O163" s="33">
        <v>0.30885934076019278</v>
      </c>
      <c r="P163" s="33">
        <v>0.5340757703870741</v>
      </c>
      <c r="Q163" s="33">
        <v>0.26261503858753016</v>
      </c>
      <c r="R163" s="33">
        <v>0.29392619969709266</v>
      </c>
      <c r="S163" s="33">
        <v>0.36476734301675179</v>
      </c>
      <c r="T163" s="33">
        <v>0.50006297409145517</v>
      </c>
      <c r="U163" s="33">
        <v>1.2983020791928293</v>
      </c>
      <c r="V163" s="33">
        <v>0.99218984101582541</v>
      </c>
      <c r="W163" s="33">
        <v>0.88626259631414306</v>
      </c>
      <c r="X163" s="33">
        <v>0.91138852567755357</v>
      </c>
      <c r="Y163" s="33">
        <v>2.5933072945207947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5.098847447997548E-3</v>
      </c>
      <c r="D164" s="122">
        <f t="shared" si="58"/>
        <v>1.1168994768506279E-2</v>
      </c>
      <c r="E164" s="122">
        <f t="shared" si="58"/>
        <v>2.0429096741940475E-2</v>
      </c>
      <c r="F164" s="122">
        <f t="shared" si="58"/>
        <v>8.0455787375978971E-3</v>
      </c>
      <c r="G164" s="122">
        <f t="shared" si="58"/>
        <v>4.1347092983944241E-3</v>
      </c>
      <c r="H164" s="122">
        <f t="shared" si="58"/>
        <v>1.6626322779937749E-2</v>
      </c>
      <c r="I164" s="122">
        <f t="shared" si="58"/>
        <v>1.4976988920601064E-2</v>
      </c>
      <c r="J164" s="122">
        <f t="shared" si="58"/>
        <v>3.6916941440238542E-2</v>
      </c>
      <c r="K164" s="122">
        <f t="shared" si="58"/>
        <v>3.7750646908607827E-2</v>
      </c>
      <c r="L164" s="122">
        <f t="shared" si="58"/>
        <v>3.1618486399624869E-2</v>
      </c>
      <c r="M164" s="122">
        <f t="shared" si="58"/>
        <v>1.1073755310019166E-2</v>
      </c>
      <c r="N164" s="122">
        <f t="shared" si="58"/>
        <v>7.2205877063904425E-2</v>
      </c>
      <c r="O164" s="122">
        <f t="shared" si="58"/>
        <v>6.1490033201820907E-2</v>
      </c>
      <c r="P164" s="122">
        <f t="shared" si="58"/>
        <v>2.2336966578132413E-2</v>
      </c>
      <c r="Q164" s="122">
        <f t="shared" si="58"/>
        <v>5.2156904611461975E-2</v>
      </c>
      <c r="R164" s="122">
        <f t="shared" si="58"/>
        <v>5.0337955227203114E-2</v>
      </c>
      <c r="S164" s="122">
        <f t="shared" si="58"/>
        <v>0.11939035288600144</v>
      </c>
      <c r="T164" s="122">
        <f t="shared" si="58"/>
        <v>0.10376376967774549</v>
      </c>
      <c r="U164" s="122">
        <f t="shared" si="58"/>
        <v>0.33391295502021251</v>
      </c>
      <c r="V164" s="122">
        <f t="shared" si="58"/>
        <v>0.1131339202194047</v>
      </c>
      <c r="W164" s="122">
        <f t="shared" si="58"/>
        <v>0.20457997051598123</v>
      </c>
      <c r="X164" s="122">
        <f t="shared" si="58"/>
        <v>0.33947682016996167</v>
      </c>
      <c r="Y164" s="122">
        <f t="shared" si="58"/>
        <v>0.39932821221709902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5.098847447997548E-3</v>
      </c>
      <c r="D165" s="98">
        <v>1.1168994768506279E-2</v>
      </c>
      <c r="E165" s="98">
        <v>2.0429096741940475E-2</v>
      </c>
      <c r="F165" s="98">
        <v>8.0455787375978971E-3</v>
      </c>
      <c r="G165" s="98">
        <v>4.1347092983944241E-3</v>
      </c>
      <c r="H165" s="98">
        <v>1.6626322779937749E-2</v>
      </c>
      <c r="I165" s="98">
        <v>1.4976988920601064E-2</v>
      </c>
      <c r="J165" s="98">
        <v>3.6916941440238542E-2</v>
      </c>
      <c r="K165" s="98">
        <v>3.7750646908607827E-2</v>
      </c>
      <c r="L165" s="98">
        <v>3.1618486399624869E-2</v>
      </c>
      <c r="M165" s="98">
        <v>1.1073755310019166E-2</v>
      </c>
      <c r="N165" s="98">
        <v>7.2205877063904425E-2</v>
      </c>
      <c r="O165" s="98">
        <v>6.1490033201820907E-2</v>
      </c>
      <c r="P165" s="98">
        <v>2.2336966578132413E-2</v>
      </c>
      <c r="Q165" s="98">
        <v>5.2156904611461975E-2</v>
      </c>
      <c r="R165" s="98">
        <v>5.0337955227203114E-2</v>
      </c>
      <c r="S165" s="98">
        <v>0.11939035288600144</v>
      </c>
      <c r="T165" s="98">
        <v>0.10376376967774549</v>
      </c>
      <c r="U165" s="98">
        <v>0.33391295502021251</v>
      </c>
      <c r="V165" s="98">
        <v>0.1131339202194047</v>
      </c>
      <c r="W165" s="98">
        <v>0.20457997051598123</v>
      </c>
      <c r="X165" s="98">
        <v>0.33947682016996167</v>
      </c>
      <c r="Y165" s="98">
        <v>0.39932821221709902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6.0921080719846241E-2</v>
      </c>
      <c r="D166" s="122">
        <v>0.11825276884351635</v>
      </c>
      <c r="E166" s="122">
        <v>0.10004468279437785</v>
      </c>
      <c r="F166" s="122">
        <v>6.8979348044104133E-2</v>
      </c>
      <c r="G166" s="122">
        <v>2.5624622916176069E-2</v>
      </c>
      <c r="H166" s="122">
        <v>7.8143095265344506E-2</v>
      </c>
      <c r="I166" s="122">
        <v>5.5456402027755314E-2</v>
      </c>
      <c r="J166" s="122">
        <v>0.12573757555671305</v>
      </c>
      <c r="K166" s="122">
        <v>0.11536059482433926</v>
      </c>
      <c r="L166" s="122">
        <v>7.2636637586088015E-2</v>
      </c>
      <c r="M166" s="122">
        <v>2.2382856215028411E-2</v>
      </c>
      <c r="N166" s="122">
        <v>8.7281335765817855E-2</v>
      </c>
      <c r="O166" s="122">
        <v>8.5496872659110171E-2</v>
      </c>
      <c r="P166" s="122">
        <v>0.14179632359241345</v>
      </c>
      <c r="Q166" s="122">
        <v>9.4940830684950933E-2</v>
      </c>
      <c r="R166" s="122">
        <v>0.1123943326385856</v>
      </c>
      <c r="S166" s="122">
        <v>0.13879479418995505</v>
      </c>
      <c r="T166" s="122">
        <v>0.15969388499970782</v>
      </c>
      <c r="U166" s="122">
        <v>0.38634992709468874</v>
      </c>
      <c r="V166" s="122">
        <v>0.26298392750341404</v>
      </c>
      <c r="W166" s="122">
        <v>0.29704191838730609</v>
      </c>
      <c r="X166" s="122">
        <v>0.47735932457637886</v>
      </c>
      <c r="Y166" s="122">
        <v>0.919873580250127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8.1012804803143861E-3</v>
      </c>
      <c r="D167" s="98">
        <v>1.6012157654178922E-2</v>
      </c>
      <c r="E167" s="98">
        <v>8.2922865300156835E-3</v>
      </c>
      <c r="F167" s="98">
        <v>4.1535116619032825E-3</v>
      </c>
      <c r="G167" s="98">
        <v>2.0440626838964899E-3</v>
      </c>
      <c r="H167" s="98">
        <v>3.8508401193653916E-3</v>
      </c>
      <c r="I167" s="98">
        <v>3.9921181065249462E-3</v>
      </c>
      <c r="J167" s="98">
        <v>1.0431299992225184E-2</v>
      </c>
      <c r="K167" s="98">
        <v>7.7106245199214376E-3</v>
      </c>
      <c r="L167" s="98">
        <v>4.0764917224189318E-3</v>
      </c>
      <c r="M167" s="98">
        <v>1.3790167769970919E-3</v>
      </c>
      <c r="N167" s="98">
        <v>3.0812424109098622E-3</v>
      </c>
      <c r="O167" s="98">
        <v>2.6672527336504938E-3</v>
      </c>
      <c r="P167" s="98">
        <v>4.8620458737496011E-3</v>
      </c>
      <c r="Q167" s="98">
        <v>7.2884575510096927E-3</v>
      </c>
      <c r="R167" s="98">
        <v>8.589346403057304E-3</v>
      </c>
      <c r="S167" s="98">
        <v>9.16613772621039E-3</v>
      </c>
      <c r="T167" s="98">
        <v>8.3817569373105891E-3</v>
      </c>
      <c r="U167" s="98">
        <v>1.4128064545435975E-2</v>
      </c>
      <c r="V167" s="98">
        <v>7.9870326395333497E-3</v>
      </c>
      <c r="W167" s="98">
        <v>1.9331497035857681E-2</v>
      </c>
      <c r="X167" s="98">
        <v>4.1754214079892493E-2</v>
      </c>
      <c r="Y167" s="98">
        <v>7.0467289695868407E-2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1.5547403763571633E-4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1.5080297253547466E-4</v>
      </c>
      <c r="T168" s="98">
        <v>0</v>
      </c>
      <c r="U168" s="98">
        <v>1.4941926816598155E-4</v>
      </c>
      <c r="V168" s="98">
        <v>0</v>
      </c>
      <c r="W168" s="98">
        <v>0</v>
      </c>
      <c r="X168" s="98">
        <v>1.2551077462633582E-4</v>
      </c>
      <c r="Y168" s="98">
        <v>3.6117560770366119E-4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5.7745015633282683E-5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5.3362932493376239E-5</v>
      </c>
      <c r="T169" s="101">
        <v>0</v>
      </c>
      <c r="U169" s="101">
        <v>5.0655955017468897E-5</v>
      </c>
      <c r="V169" s="101">
        <v>0</v>
      </c>
      <c r="W169" s="101">
        <v>0</v>
      </c>
      <c r="X169" s="101">
        <v>6.4662964277561051E-5</v>
      </c>
      <c r="Y169" s="101">
        <v>2.1400698201882819E-4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9.772902200243366E-5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9.7440040042098423E-5</v>
      </c>
      <c r="T170" s="104">
        <v>0</v>
      </c>
      <c r="U170" s="104">
        <v>9.8763313148512657E-5</v>
      </c>
      <c r="V170" s="104">
        <v>0</v>
      </c>
      <c r="W170" s="104">
        <v>0</v>
      </c>
      <c r="X170" s="104">
        <v>6.0847810348774772E-5</v>
      </c>
      <c r="Y170" s="104">
        <v>1.47168625684833E-4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3.9297953577575082E-2</v>
      </c>
      <c r="D171" s="101">
        <v>7.6964416078776549E-2</v>
      </c>
      <c r="E171" s="101">
        <v>6.8774689861852159E-2</v>
      </c>
      <c r="F171" s="101">
        <v>5.0332715428910151E-2</v>
      </c>
      <c r="G171" s="101">
        <v>1.7972767582923096E-2</v>
      </c>
      <c r="H171" s="101">
        <v>5.9404242406819588E-2</v>
      </c>
      <c r="I171" s="101">
        <v>3.8133057994597742E-2</v>
      </c>
      <c r="J171" s="101">
        <v>8.8745637388703946E-2</v>
      </c>
      <c r="K171" s="101">
        <v>5.9753632457660001E-2</v>
      </c>
      <c r="L171" s="101">
        <v>4.8377487765349655E-2</v>
      </c>
      <c r="M171" s="101">
        <v>1.3254635988729471E-2</v>
      </c>
      <c r="N171" s="101">
        <v>5.1824208957206311E-2</v>
      </c>
      <c r="O171" s="101">
        <v>5.796258312172161E-2</v>
      </c>
      <c r="P171" s="101">
        <v>9.3381606319269075E-2</v>
      </c>
      <c r="Q171" s="101">
        <v>6.38507549611812E-2</v>
      </c>
      <c r="R171" s="101">
        <v>7.0096585623381308E-2</v>
      </c>
      <c r="S171" s="101">
        <v>8.2604284429886571E-2</v>
      </c>
      <c r="T171" s="101">
        <v>0.10051913969357756</v>
      </c>
      <c r="U171" s="101">
        <v>0.26542033972328527</v>
      </c>
      <c r="V171" s="101">
        <v>0.19710302031446017</v>
      </c>
      <c r="W171" s="101">
        <v>0.18536468148597801</v>
      </c>
      <c r="X171" s="101">
        <v>0.34551540654100854</v>
      </c>
      <c r="Y171" s="101">
        <v>0.65516529536562995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1.3521846661956771E-2</v>
      </c>
      <c r="D172" s="104">
        <v>2.5120721072925165E-2</v>
      </c>
      <c r="E172" s="104">
        <v>2.2977706402510012E-2</v>
      </c>
      <c r="F172" s="104">
        <v>1.4493120953290695E-2</v>
      </c>
      <c r="G172" s="104">
        <v>5.6077926493564821E-3</v>
      </c>
      <c r="H172" s="104">
        <v>1.4888012739159535E-2</v>
      </c>
      <c r="I172" s="104">
        <v>1.3331225926632623E-2</v>
      </c>
      <c r="J172" s="104">
        <v>2.656063817578392E-2</v>
      </c>
      <c r="K172" s="104">
        <v>4.7896337846757828E-2</v>
      </c>
      <c r="L172" s="104">
        <v>2.0182658098319428E-2</v>
      </c>
      <c r="M172" s="104">
        <v>7.7492034493018471E-3</v>
      </c>
      <c r="N172" s="104">
        <v>3.2375884397701685E-2</v>
      </c>
      <c r="O172" s="104">
        <v>2.4867036803738064E-2</v>
      </c>
      <c r="P172" s="104">
        <v>4.3552671399394782E-2</v>
      </c>
      <c r="Q172" s="104">
        <v>2.3801618172760036E-2</v>
      </c>
      <c r="R172" s="104">
        <v>3.3708400612146985E-2</v>
      </c>
      <c r="S172" s="104">
        <v>4.6873569061322611E-2</v>
      </c>
      <c r="T172" s="104">
        <v>5.079298836881968E-2</v>
      </c>
      <c r="U172" s="104">
        <v>0.1066521035578015</v>
      </c>
      <c r="V172" s="104">
        <v>5.7893874549420493E-2</v>
      </c>
      <c r="W172" s="104">
        <v>9.2345739865470386E-2</v>
      </c>
      <c r="X172" s="104">
        <v>8.9964193180851443E-2</v>
      </c>
      <c r="Y172" s="104">
        <v>0.19387981958092498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4.4455064378647697E-3</v>
      </c>
      <c r="D173" s="98">
        <v>9.2961945069708288E-3</v>
      </c>
      <c r="E173" s="98">
        <v>1.0558046115067757E-2</v>
      </c>
      <c r="F173" s="98">
        <v>7.0054662722269529E-3</v>
      </c>
      <c r="G173" s="98">
        <v>2.3675971933876101E-3</v>
      </c>
      <c r="H173" s="98">
        <v>6.4466765902202157E-3</v>
      </c>
      <c r="I173" s="98">
        <v>4.7536432598333338E-3</v>
      </c>
      <c r="J173" s="98">
        <v>9.6147461021651726E-3</v>
      </c>
      <c r="K173" s="98">
        <v>1.6747719882616294E-2</v>
      </c>
      <c r="L173" s="98">
        <v>6.7991554570643346E-3</v>
      </c>
      <c r="M173" s="98">
        <v>2.6974473971277391E-3</v>
      </c>
      <c r="N173" s="98">
        <v>1.0991932060476578E-2</v>
      </c>
      <c r="O173" s="98">
        <v>8.4475725302103778E-3</v>
      </c>
      <c r="P173" s="98">
        <v>1.5684374126576271E-2</v>
      </c>
      <c r="Q173" s="98">
        <v>8.4649047435131908E-3</v>
      </c>
      <c r="R173" s="98">
        <v>1.1893437531741619E-2</v>
      </c>
      <c r="S173" s="98">
        <v>1.6657624102405181E-2</v>
      </c>
      <c r="T173" s="98">
        <v>1.833906156731694E-2</v>
      </c>
      <c r="U173" s="98">
        <v>3.6104984737425176E-2</v>
      </c>
      <c r="V173" s="98">
        <v>2.2628468024387883E-2</v>
      </c>
      <c r="W173" s="98">
        <v>4.2199874627150517E-2</v>
      </c>
      <c r="X173" s="98">
        <v>4.6407312835012648E-2</v>
      </c>
      <c r="Y173" s="98">
        <v>0.11507028404343371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9.0763402240920023E-3</v>
      </c>
      <c r="D174" s="33">
        <v>1.5824526565954337E-2</v>
      </c>
      <c r="E174" s="33">
        <v>1.2419660287442253E-2</v>
      </c>
      <c r="F174" s="33">
        <v>7.4876546810637408E-3</v>
      </c>
      <c r="G174" s="33">
        <v>3.240195455968872E-3</v>
      </c>
      <c r="H174" s="33">
        <v>8.4413361489393199E-3</v>
      </c>
      <c r="I174" s="33">
        <v>8.5775826667992897E-3</v>
      </c>
      <c r="J174" s="33">
        <v>1.6945892073618747E-2</v>
      </c>
      <c r="K174" s="33">
        <v>3.114861796414153E-2</v>
      </c>
      <c r="L174" s="33">
        <v>1.3383502641255093E-2</v>
      </c>
      <c r="M174" s="33">
        <v>5.051756052174108E-3</v>
      </c>
      <c r="N174" s="33">
        <v>2.1383952337225107E-2</v>
      </c>
      <c r="O174" s="33">
        <v>1.6419464273527685E-2</v>
      </c>
      <c r="P174" s="33">
        <v>2.7868297272818515E-2</v>
      </c>
      <c r="Q174" s="33">
        <v>1.5336713429246845E-2</v>
      </c>
      <c r="R174" s="33">
        <v>2.181496308040537E-2</v>
      </c>
      <c r="S174" s="33">
        <v>3.021594495891743E-2</v>
      </c>
      <c r="T174" s="33">
        <v>3.245392680150274E-2</v>
      </c>
      <c r="U174" s="33">
        <v>7.0547118820376314E-2</v>
      </c>
      <c r="V174" s="33">
        <v>3.5265406525032614E-2</v>
      </c>
      <c r="W174" s="33">
        <v>5.0145865238319869E-2</v>
      </c>
      <c r="X174" s="33">
        <v>4.3556880345838794E-2</v>
      </c>
      <c r="Y174" s="33">
        <v>7.8809535537491288E-2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2.4834483212788354E-2</v>
      </c>
      <c r="D175" s="122">
        <v>4.3076604279271735E-2</v>
      </c>
      <c r="E175" s="122">
        <v>4.1025824705285971E-2</v>
      </c>
      <c r="F175" s="122">
        <v>2.490757420473743E-2</v>
      </c>
      <c r="G175" s="122">
        <v>9.8759970393527061E-3</v>
      </c>
      <c r="H175" s="122">
        <v>2.64601430392086E-2</v>
      </c>
      <c r="I175" s="122">
        <v>1.9384304987329549E-2</v>
      </c>
      <c r="J175" s="122">
        <v>4.1870535813922583E-2</v>
      </c>
      <c r="K175" s="122">
        <v>3.1465379206527019E-2</v>
      </c>
      <c r="L175" s="122">
        <v>1.8470486893627201E-2</v>
      </c>
      <c r="M175" s="122">
        <v>5.6118612153437785E-3</v>
      </c>
      <c r="N175" s="122">
        <v>2.2272402044191238E-2</v>
      </c>
      <c r="O175" s="122">
        <v>2.2244063921745091E-2</v>
      </c>
      <c r="P175" s="122">
        <v>3.8215021926433723E-2</v>
      </c>
      <c r="Q175" s="122">
        <v>2.5228938285523937E-2</v>
      </c>
      <c r="R175" s="122">
        <v>3.0225367157059736E-2</v>
      </c>
      <c r="S175" s="122">
        <v>3.6909052060628847E-2</v>
      </c>
      <c r="T175" s="122">
        <v>4.2475104368396611E-2</v>
      </c>
      <c r="U175" s="122">
        <v>0.10348842688292342</v>
      </c>
      <c r="V175" s="122">
        <v>9.4986397583895002E-2</v>
      </c>
      <c r="W175" s="122">
        <v>0.11358110191626947</v>
      </c>
      <c r="X175" s="122">
        <v>0.14630188003731037</v>
      </c>
      <c r="Y175" s="122">
        <v>0.27131856969595808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9.65258727608727E-3</v>
      </c>
      <c r="D176" s="98">
        <v>1.9812615151310074E-2</v>
      </c>
      <c r="E176" s="98">
        <v>1.0875737154869709E-2</v>
      </c>
      <c r="F176" s="98">
        <v>6.9484173956912447E-3</v>
      </c>
      <c r="G176" s="98">
        <v>4.2915136749373042E-3</v>
      </c>
      <c r="H176" s="98">
        <v>9.3056760158325234E-3</v>
      </c>
      <c r="I176" s="98">
        <v>7.7372097045859227E-3</v>
      </c>
      <c r="J176" s="98">
        <v>1.5158052215133019E-2</v>
      </c>
      <c r="K176" s="98">
        <v>1.825597223751416E-2</v>
      </c>
      <c r="L176" s="98">
        <v>8.0618179655348211E-3</v>
      </c>
      <c r="M176" s="98">
        <v>2.1376989227797237E-3</v>
      </c>
      <c r="N176" s="98">
        <v>6.8568492842627209E-3</v>
      </c>
      <c r="O176" s="98">
        <v>7.1043977069373794E-3</v>
      </c>
      <c r="P176" s="98">
        <v>1.2310509594947873E-2</v>
      </c>
      <c r="Q176" s="98">
        <v>7.7218552281348813E-3</v>
      </c>
      <c r="R176" s="98">
        <v>1.0102765664668891E-2</v>
      </c>
      <c r="S176" s="98">
        <v>1.3558895974985124E-2</v>
      </c>
      <c r="T176" s="98">
        <v>1.2726201536449058E-2</v>
      </c>
      <c r="U176" s="98">
        <v>2.7283538836024811E-2</v>
      </c>
      <c r="V176" s="98">
        <v>2.6085826334403091E-2</v>
      </c>
      <c r="W176" s="98">
        <v>2.676428383598909E-2</v>
      </c>
      <c r="X176" s="98">
        <v>2.72446699929309E-2</v>
      </c>
      <c r="Y176" s="98">
        <v>5.3749715600051887E-2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1.5181895936701086E-2</v>
      </c>
      <c r="D177" s="33">
        <v>2.3263989127961661E-2</v>
      </c>
      <c r="E177" s="33">
        <v>3.015008755041626E-2</v>
      </c>
      <c r="F177" s="33">
        <v>1.7959156809046185E-2</v>
      </c>
      <c r="G177" s="33">
        <v>5.5844833644154027E-3</v>
      </c>
      <c r="H177" s="33">
        <v>1.7154467023376078E-2</v>
      </c>
      <c r="I177" s="33">
        <v>1.1647095282743629E-2</v>
      </c>
      <c r="J177" s="33">
        <v>2.6712483598789562E-2</v>
      </c>
      <c r="K177" s="33">
        <v>1.3209406969012859E-2</v>
      </c>
      <c r="L177" s="33">
        <v>1.040866892809238E-2</v>
      </c>
      <c r="M177" s="33">
        <v>3.4741622925640544E-3</v>
      </c>
      <c r="N177" s="33">
        <v>1.5415552759928517E-2</v>
      </c>
      <c r="O177" s="33">
        <v>1.5139666214807713E-2</v>
      </c>
      <c r="P177" s="33">
        <v>2.5904512331485854E-2</v>
      </c>
      <c r="Q177" s="33">
        <v>1.7507083057389055E-2</v>
      </c>
      <c r="R177" s="33">
        <v>2.0122601492390847E-2</v>
      </c>
      <c r="S177" s="33">
        <v>2.3350156085643725E-2</v>
      </c>
      <c r="T177" s="33">
        <v>2.9748902831947553E-2</v>
      </c>
      <c r="U177" s="33">
        <v>7.6204888046898608E-2</v>
      </c>
      <c r="V177" s="33">
        <v>6.8900571249491907E-2</v>
      </c>
      <c r="W177" s="33">
        <v>8.6816818080280383E-2</v>
      </c>
      <c r="X177" s="33">
        <v>0.11905721004437948</v>
      </c>
      <c r="Y177" s="33">
        <v>0.21756885409590618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0.57213009492713818</v>
      </c>
      <c r="D24" s="119">
        <f>IF(RES_hhdet_in_tes!D24=0,"",RES_hhdet_in_tes!D24/RES_hhdet_in_fec!D24)</f>
        <v>0.57348404911394946</v>
      </c>
      <c r="E24" s="119">
        <f>IF(RES_hhdet_in_tes!E24=0,"",RES_hhdet_in_tes!E24/RES_hhdet_in_fec!E24)</f>
        <v>0.57844800139236463</v>
      </c>
      <c r="F24" s="119">
        <f>IF(RES_hhdet_in_tes!F24=0,"",RES_hhdet_in_tes!F24/RES_hhdet_in_fec!F24)</f>
        <v>0.58470308304450125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>
        <f>IF(RES_hhdet_in_tes!I24=0,"",RES_hhdet_in_tes!I24/RES_hhdet_in_fec!I24)</f>
        <v>0.61069454340293317</v>
      </c>
      <c r="J24" s="119">
        <f>IF(RES_hhdet_in_tes!J24=0,"",RES_hhdet_in_tes!J24/RES_hhdet_in_fec!J24)</f>
        <v>0.60755489722728695</v>
      </c>
      <c r="K24" s="119">
        <f>IF(RES_hhdet_in_tes!K24=0,"",RES_hhdet_in_tes!K24/RES_hhdet_in_fec!K24)</f>
        <v>0.62121279850801325</v>
      </c>
      <c r="L24" s="119">
        <f>IF(RES_hhdet_in_tes!L24=0,"",RES_hhdet_in_tes!L24/RES_hhdet_in_fec!L24)</f>
        <v>0.62888578598898592</v>
      </c>
      <c r="M24" s="119">
        <f>IF(RES_hhdet_in_tes!M24=0,"",RES_hhdet_in_tes!M24/RES_hhdet_in_fec!M24)</f>
        <v>0.64367962105270571</v>
      </c>
      <c r="N24" s="119">
        <f>IF(RES_hhdet_in_tes!N24=0,"",RES_hhdet_in_tes!N24/RES_hhdet_in_fec!N24)</f>
        <v>0.66421047509053954</v>
      </c>
      <c r="O24" s="119">
        <f>IF(RES_hhdet_in_tes!O24=0,"",RES_hhdet_in_tes!O24/RES_hhdet_in_fec!O24)</f>
        <v>0.70948701209344534</v>
      </c>
      <c r="P24" s="119">
        <f>IF(RES_hhdet_in_tes!P24=0,"",RES_hhdet_in_tes!P24/RES_hhdet_in_fec!P24)</f>
        <v>0.72103679009593791</v>
      </c>
      <c r="Q24" s="119">
        <f>IF(RES_hhdet_in_tes!Q24=0,"",RES_hhdet_in_tes!Q24/RES_hhdet_in_fec!Q24)</f>
        <v>0.73750137549747674</v>
      </c>
      <c r="R24" s="119">
        <f>IF(RES_hhdet_in_tes!R24=0,"",RES_hhdet_in_tes!R24/RES_hhdet_in_fec!R24)</f>
        <v>0.74538655735460901</v>
      </c>
      <c r="S24" s="119">
        <f>IF(RES_hhdet_in_tes!S24=0,"",RES_hhdet_in_tes!S24/RES_hhdet_in_fec!S24)</f>
        <v>0.76215020030027703</v>
      </c>
      <c r="T24" s="119">
        <f>IF(RES_hhdet_in_tes!T24=0,"",RES_hhdet_in_tes!T24/RES_hhdet_in_fec!T24)</f>
        <v>0.77099213401458033</v>
      </c>
      <c r="U24" s="119" t="str">
        <f>IF(RES_hhdet_in_tes!U24=0,"",RES_hhdet_in_tes!U24/RES_hhdet_in_fec!U24)</f>
        <v/>
      </c>
      <c r="V24" s="119">
        <f>IF(RES_hhdet_in_tes!V24=0,"",RES_hhdet_in_tes!V24/RES_hhdet_in_fec!V24)</f>
        <v>0.78201655909662637</v>
      </c>
      <c r="W24" s="119">
        <f>IF(RES_hhdet_in_tes!W24=0,"",RES_hhdet_in_tes!W24/RES_hhdet_in_fec!W24)</f>
        <v>0.7914835258530849</v>
      </c>
      <c r="X24" s="119">
        <f>IF(RES_hhdet_in_tes!X24=0,"",RES_hhdet_in_tes!X24/RES_hhdet_in_fec!X24)</f>
        <v>0.79331359303618076</v>
      </c>
      <c r="Y24" s="119">
        <f>IF(RES_hhdet_in_tes!Y24=0,"",RES_hhdet_in_tes!Y24/RES_hhdet_in_fec!Y24)</f>
        <v>0.79189348719232922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0.54088989760794637</v>
      </c>
      <c r="D25" s="124">
        <f>IF(RES_hhdet_in_tes!D25=0,"",RES_hhdet_in_tes!D25/RES_hhdet_in_fec!D25)</f>
        <v>0.54540666067381394</v>
      </c>
      <c r="E25" s="124">
        <f>IF(RES_hhdet_in_tes!E25=0,"",RES_hhdet_in_tes!E25/RES_hhdet_in_fec!E25)</f>
        <v>0.55019914073409715</v>
      </c>
      <c r="F25" s="124">
        <f>IF(RES_hhdet_in_tes!F25=0,"",RES_hhdet_in_tes!F25/RES_hhdet_in_fec!F25)</f>
        <v>0.55495110865951347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>
        <f>IF(RES_hhdet_in_tes!I25=0,"",RES_hhdet_in_tes!I25/RES_hhdet_in_fec!I25)</f>
        <v>0.57018603970074933</v>
      </c>
      <c r="J25" s="124">
        <f>IF(RES_hhdet_in_tes!J25=0,"",RES_hhdet_in_tes!J25/RES_hhdet_in_fec!J25)</f>
        <v>0.57610756576778477</v>
      </c>
      <c r="K25" s="124">
        <f>IF(RES_hhdet_in_tes!K25=0,"",RES_hhdet_in_tes!K25/RES_hhdet_in_fec!K25)</f>
        <v>0.58264757295926084</v>
      </c>
      <c r="L25" s="124">
        <f>IF(RES_hhdet_in_tes!L25=0,"",RES_hhdet_in_tes!L25/RES_hhdet_in_fec!L25)</f>
        <v>0.58989134778411179</v>
      </c>
      <c r="M25" s="124">
        <f>IF(RES_hhdet_in_tes!M25=0,"",RES_hhdet_in_tes!M25/RES_hhdet_in_fec!M25)</f>
        <v>0.60303574571053753</v>
      </c>
      <c r="N25" s="124">
        <f>IF(RES_hhdet_in_tes!N25=0,"",RES_hhdet_in_tes!N25/RES_hhdet_in_fec!N25)</f>
        <v>0.62362325596288271</v>
      </c>
      <c r="O25" s="124">
        <f>IF(RES_hhdet_in_tes!O25=0,"",RES_hhdet_in_tes!O25/RES_hhdet_in_fec!O25)</f>
        <v>0.65245897022215238</v>
      </c>
      <c r="P25" s="124">
        <f>IF(RES_hhdet_in_tes!P25=0,"",RES_hhdet_in_tes!P25/RES_hhdet_in_fec!P25)</f>
        <v>0.68564478099449211</v>
      </c>
      <c r="Q25" s="124">
        <f>IF(RES_hhdet_in_tes!Q25=0,"",RES_hhdet_in_tes!Q25/RES_hhdet_in_fec!Q25)</f>
        <v>0.71215506903982473</v>
      </c>
      <c r="R25" s="124">
        <f>IF(RES_hhdet_in_tes!R25=0,"",RES_hhdet_in_tes!R25/RES_hhdet_in_fec!R25)</f>
        <v>0.72215911980261993</v>
      </c>
      <c r="S25" s="124">
        <f>IF(RES_hhdet_in_tes!S25=0,"",RES_hhdet_in_tes!S25/RES_hhdet_in_fec!S25)</f>
        <v>0.72674128164627194</v>
      </c>
      <c r="T25" s="124">
        <f>IF(RES_hhdet_in_tes!T25=0,"",RES_hhdet_in_tes!T25/RES_hhdet_in_fec!T25)</f>
        <v>0.72817117397562925</v>
      </c>
      <c r="U25" s="124" t="str">
        <f>IF(RES_hhdet_in_tes!U25=0,"",RES_hhdet_in_tes!U25/RES_hhdet_in_fec!U25)</f>
        <v/>
      </c>
      <c r="V25" s="124">
        <f>IF(RES_hhdet_in_tes!V25=0,"",RES_hhdet_in_tes!V25/RES_hhdet_in_fec!V25)</f>
        <v>0.73023666503457907</v>
      </c>
      <c r="W25" s="124">
        <f>IF(RES_hhdet_in_tes!W25=0,"",RES_hhdet_in_tes!W25/RES_hhdet_in_fec!W25)</f>
        <v>0.73274970690536734</v>
      </c>
      <c r="X25" s="124">
        <f>IF(RES_hhdet_in_tes!X25=0,"",RES_hhdet_in_tes!X25/RES_hhdet_in_fec!X25)</f>
        <v>0.73482272779981828</v>
      </c>
      <c r="Y25" s="124">
        <f>IF(RES_hhdet_in_tes!Y25=0,"",RES_hhdet_in_tes!Y25/RES_hhdet_in_fec!Y25)</f>
        <v>0.73661499300554234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0.53495819281220613</v>
      </c>
      <c r="D26" s="111">
        <f>IF(RES_hhdet_in_tes!D26=0,"",RES_hhdet_in_tes!D26/RES_hhdet_in_fec!D26)</f>
        <v>0.53955943929757966</v>
      </c>
      <c r="E26" s="111">
        <f>IF(RES_hhdet_in_tes!E26=0,"",RES_hhdet_in_tes!E26/RES_hhdet_in_fec!E26)</f>
        <v>0.54440563478899395</v>
      </c>
      <c r="F26" s="111">
        <f>IF(RES_hhdet_in_tes!F26=0,"",RES_hhdet_in_tes!F26/RES_hhdet_in_fec!F26)</f>
        <v>0.54922535303911935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>
        <f>IF(RES_hhdet_in_tes!I26=0,"",RES_hhdet_in_tes!I26/RES_hhdet_in_fec!I26)</f>
        <v>0.5649357280991496</v>
      </c>
      <c r="J26" s="111">
        <f>IF(RES_hhdet_in_tes!J26=0,"",RES_hhdet_in_tes!J26/RES_hhdet_in_fec!J26)</f>
        <v>0.57087006662688677</v>
      </c>
      <c r="K26" s="111">
        <f>IF(RES_hhdet_in_tes!K26=0,"",RES_hhdet_in_tes!K26/RES_hhdet_in_fec!K26)</f>
        <v>0.57747967440394887</v>
      </c>
      <c r="L26" s="111">
        <f>IF(RES_hhdet_in_tes!L26=0,"",RES_hhdet_in_tes!L26/RES_hhdet_in_fec!L26)</f>
        <v>0.58480942937406477</v>
      </c>
      <c r="M26" s="111">
        <f>IF(RES_hhdet_in_tes!M26=0,"",RES_hhdet_in_tes!M26/RES_hhdet_in_fec!M26)</f>
        <v>0.59807176017581842</v>
      </c>
      <c r="N26" s="111">
        <f>IF(RES_hhdet_in_tes!N26=0,"",RES_hhdet_in_tes!N26/RES_hhdet_in_fec!N26)</f>
        <v>0.61882661499738334</v>
      </c>
      <c r="O26" s="111">
        <f>IF(RES_hhdet_in_tes!O26=0,"",RES_hhdet_in_tes!O26/RES_hhdet_in_fec!O26)</f>
        <v>0.64786798637486931</v>
      </c>
      <c r="P26" s="111">
        <f>IF(RES_hhdet_in_tes!P26=0,"",RES_hhdet_in_tes!P26/RES_hhdet_in_fec!P26)</f>
        <v>0.68133683495619102</v>
      </c>
      <c r="Q26" s="111">
        <f>IF(RES_hhdet_in_tes!Q26=0,"",RES_hhdet_in_tes!Q26/RES_hhdet_in_fec!Q26)</f>
        <v>0.70806210735679886</v>
      </c>
      <c r="R26" s="111">
        <f>IF(RES_hhdet_in_tes!R26=0,"",RES_hhdet_in_tes!R26/RES_hhdet_in_fec!R26)</f>
        <v>0.71817343625655394</v>
      </c>
      <c r="S26" s="111">
        <f>IF(RES_hhdet_in_tes!S26=0,"",RES_hhdet_in_tes!S26/RES_hhdet_in_fec!S26)</f>
        <v>0.72282077094203834</v>
      </c>
      <c r="T26" s="111">
        <f>IF(RES_hhdet_in_tes!T26=0,"",RES_hhdet_in_tes!T26/RES_hhdet_in_fec!T26)</f>
        <v>0.72429446466501246</v>
      </c>
      <c r="U26" s="111" t="str">
        <f>IF(RES_hhdet_in_tes!U26=0,"",RES_hhdet_in_tes!U26/RES_hhdet_in_fec!U26)</f>
        <v/>
      </c>
      <c r="V26" s="111">
        <f>IF(RES_hhdet_in_tes!V26=0,"",RES_hhdet_in_tes!V26/RES_hhdet_in_fec!V26)</f>
        <v>0.72643233511320249</v>
      </c>
      <c r="W26" s="111">
        <f>IF(RES_hhdet_in_tes!W26=0,"",RES_hhdet_in_tes!W26/RES_hhdet_in_fec!W26)</f>
        <v>0.72896177322122646</v>
      </c>
      <c r="X26" s="111">
        <f>IF(RES_hhdet_in_tes!X26=0,"",RES_hhdet_in_tes!X26/RES_hhdet_in_fec!X26)</f>
        <v>0.73107806074341186</v>
      </c>
      <c r="Y26" s="111">
        <f>IF(RES_hhdet_in_tes!Y26=0,"",RES_hhdet_in_tes!Y26/RES_hhdet_in_fec!Y26)</f>
        <v>0.73290491809184033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 t="str">
        <f>IF(RES_hhdet_in_tes!U27=0,"",RES_hhdet_in_tes!U27/RES_hhdet_in_fec!U27)</f>
        <v/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2.1620770839936219</v>
      </c>
      <c r="D28" s="124">
        <f>IF(RES_hhdet_in_tes!D28=0,"",RES_hhdet_in_tes!D28/RES_hhdet_in_fec!D28)</f>
        <v>2.2487575539964788</v>
      </c>
      <c r="E28" s="124">
        <f>IF(RES_hhdet_in_tes!E28=0,"",RES_hhdet_in_tes!E28/RES_hhdet_in_fec!E28)</f>
        <v>2.3367375309225884</v>
      </c>
      <c r="F28" s="124">
        <f>IF(RES_hhdet_in_tes!F28=0,"",RES_hhdet_in_tes!F28/RES_hhdet_in_fec!F28)</f>
        <v>2.4254241242149677</v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>
        <f>IF(RES_hhdet_in_tes!I28=0,"",RES_hhdet_in_tes!I28/RES_hhdet_in_fec!I28)</f>
        <v>2.6986717995408278</v>
      </c>
      <c r="J28" s="124">
        <f>IF(RES_hhdet_in_tes!J28=0,"",RES_hhdet_in_tes!J28/RES_hhdet_in_fec!J28)</f>
        <v>2.7926958794807399</v>
      </c>
      <c r="K28" s="124">
        <f>IF(RES_hhdet_in_tes!K28=0,"",RES_hhdet_in_tes!K28/RES_hhdet_in_fec!K28)</f>
        <v>2.8888323642596858</v>
      </c>
      <c r="L28" s="124">
        <f>IF(RES_hhdet_in_tes!L28=0,"",RES_hhdet_in_tes!L28/RES_hhdet_in_fec!L28)</f>
        <v>2.9871319565370609</v>
      </c>
      <c r="M28" s="124">
        <f>IF(RES_hhdet_in_tes!M28=0,"",RES_hhdet_in_tes!M28/RES_hhdet_in_fec!M28)</f>
        <v>3.0997760436391575</v>
      </c>
      <c r="N28" s="124">
        <f>IF(RES_hhdet_in_tes!N28=0,"",RES_hhdet_in_tes!N28/RES_hhdet_in_fec!N28)</f>
        <v>3.230380720214268</v>
      </c>
      <c r="O28" s="124">
        <f>IF(RES_hhdet_in_tes!O28=0,"",RES_hhdet_in_tes!O28/RES_hhdet_in_fec!O28)</f>
        <v>3.378713000437028</v>
      </c>
      <c r="P28" s="124">
        <f>IF(RES_hhdet_in_tes!P28=0,"",RES_hhdet_in_tes!P28/RES_hhdet_in_fec!P28)</f>
        <v>3.5303371863257569</v>
      </c>
      <c r="Q28" s="124">
        <f>IF(RES_hhdet_in_tes!Q28=0,"",RES_hhdet_in_tes!Q28/RES_hhdet_in_fec!Q28)</f>
        <v>3.6467064242633653</v>
      </c>
      <c r="R28" s="124">
        <f>IF(RES_hhdet_in_tes!R28=0,"",RES_hhdet_in_tes!R28/RES_hhdet_in_fec!R28)</f>
        <v>3.6719210918412895</v>
      </c>
      <c r="S28" s="124">
        <f>IF(RES_hhdet_in_tes!S28=0,"",RES_hhdet_in_tes!S28/RES_hhdet_in_fec!S28)</f>
        <v>3.6747227215721701</v>
      </c>
      <c r="T28" s="124">
        <f>IF(RES_hhdet_in_tes!T28=0,"",RES_hhdet_in_tes!T28/RES_hhdet_in_fec!T28)</f>
        <v>3.6778356434953703</v>
      </c>
      <c r="U28" s="124" t="str">
        <f>IF(RES_hhdet_in_tes!U28=0,"",RES_hhdet_in_tes!U28/RES_hhdet_in_fec!U28)</f>
        <v/>
      </c>
      <c r="V28" s="124">
        <f>IF(RES_hhdet_in_tes!V28=0,"",RES_hhdet_in_tes!V28/RES_hhdet_in_fec!V28)</f>
        <v>3.6911780989264895</v>
      </c>
      <c r="W28" s="124">
        <f>IF(RES_hhdet_in_tes!W28=0,"",RES_hhdet_in_tes!W28/RES_hhdet_in_fec!W28)</f>
        <v>3.7236181656100511</v>
      </c>
      <c r="X28" s="124">
        <f>IF(RES_hhdet_in_tes!X28=0,"",RES_hhdet_in_tes!X28/RES_hhdet_in_fec!X28)</f>
        <v>3.7640879416382038</v>
      </c>
      <c r="Y28" s="124">
        <f>IF(RES_hhdet_in_tes!Y28=0,"",RES_hhdet_in_tes!Y28/RES_hhdet_in_fec!Y28)</f>
        <v>3.8097045729759587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2.1620770839936219</v>
      </c>
      <c r="D29" s="111">
        <f>IF(RES_hhdet_in_tes!D29=0,"",RES_hhdet_in_tes!D29/RES_hhdet_in_fec!D29)</f>
        <v>2.2487575539964788</v>
      </c>
      <c r="E29" s="111">
        <f>IF(RES_hhdet_in_tes!E29=0,"",RES_hhdet_in_tes!E29/RES_hhdet_in_fec!E29)</f>
        <v>2.3367375309225884</v>
      </c>
      <c r="F29" s="111">
        <f>IF(RES_hhdet_in_tes!F29=0,"",RES_hhdet_in_tes!F29/RES_hhdet_in_fec!F29)</f>
        <v>2.4254241242149677</v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>
        <f>IF(RES_hhdet_in_tes!I29=0,"",RES_hhdet_in_tes!I29/RES_hhdet_in_fec!I29)</f>
        <v>2.6986717995408278</v>
      </c>
      <c r="J29" s="111">
        <f>IF(RES_hhdet_in_tes!J29=0,"",RES_hhdet_in_tes!J29/RES_hhdet_in_fec!J29)</f>
        <v>2.7926958794807399</v>
      </c>
      <c r="K29" s="111">
        <f>IF(RES_hhdet_in_tes!K29=0,"",RES_hhdet_in_tes!K29/RES_hhdet_in_fec!K29)</f>
        <v>2.8888323642596858</v>
      </c>
      <c r="L29" s="111">
        <f>IF(RES_hhdet_in_tes!L29=0,"",RES_hhdet_in_tes!L29/RES_hhdet_in_fec!L29)</f>
        <v>2.9871319565370609</v>
      </c>
      <c r="M29" s="111">
        <f>IF(RES_hhdet_in_tes!M29=0,"",RES_hhdet_in_tes!M29/RES_hhdet_in_fec!M29)</f>
        <v>3.0997760436391575</v>
      </c>
      <c r="N29" s="111">
        <f>IF(RES_hhdet_in_tes!N29=0,"",RES_hhdet_in_tes!N29/RES_hhdet_in_fec!N29)</f>
        <v>3.230380720214268</v>
      </c>
      <c r="O29" s="111">
        <f>IF(RES_hhdet_in_tes!O29=0,"",RES_hhdet_in_tes!O29/RES_hhdet_in_fec!O29)</f>
        <v>3.378713000437028</v>
      </c>
      <c r="P29" s="111">
        <f>IF(RES_hhdet_in_tes!P29=0,"",RES_hhdet_in_tes!P29/RES_hhdet_in_fec!P29)</f>
        <v>3.5303371863257569</v>
      </c>
      <c r="Q29" s="111">
        <f>IF(RES_hhdet_in_tes!Q29=0,"",RES_hhdet_in_tes!Q29/RES_hhdet_in_fec!Q29)</f>
        <v>3.6467064242633653</v>
      </c>
      <c r="R29" s="111">
        <f>IF(RES_hhdet_in_tes!R29=0,"",RES_hhdet_in_tes!R29/RES_hhdet_in_fec!R29)</f>
        <v>3.6719210918412895</v>
      </c>
      <c r="S29" s="111">
        <f>IF(RES_hhdet_in_tes!S29=0,"",RES_hhdet_in_tes!S29/RES_hhdet_in_fec!S29)</f>
        <v>3.6747227215721701</v>
      </c>
      <c r="T29" s="111">
        <f>IF(RES_hhdet_in_tes!T29=0,"",RES_hhdet_in_tes!T29/RES_hhdet_in_fec!T29)</f>
        <v>3.6778356434953703</v>
      </c>
      <c r="U29" s="111" t="str">
        <f>IF(RES_hhdet_in_tes!U29=0,"",RES_hhdet_in_tes!U29/RES_hhdet_in_fec!U29)</f>
        <v/>
      </c>
      <c r="V29" s="111">
        <f>IF(RES_hhdet_in_tes!V29=0,"",RES_hhdet_in_tes!V29/RES_hhdet_in_fec!V29)</f>
        <v>3.6911780989264895</v>
      </c>
      <c r="W29" s="111">
        <f>IF(RES_hhdet_in_tes!W29=0,"",RES_hhdet_in_tes!W29/RES_hhdet_in_fec!W29)</f>
        <v>3.7236181656100511</v>
      </c>
      <c r="X29" s="111">
        <f>IF(RES_hhdet_in_tes!X29=0,"",RES_hhdet_in_tes!X29/RES_hhdet_in_fec!X29)</f>
        <v>3.7640879416382038</v>
      </c>
      <c r="Y29" s="111">
        <f>IF(RES_hhdet_in_tes!Y29=0,"",RES_hhdet_in_tes!Y29/RES_hhdet_in_fec!Y29)</f>
        <v>3.8097045729759587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0.70261685028150478</v>
      </c>
      <c r="D30" s="124">
        <f>IF(RES_hhdet_in_tes!D30=0,"",RES_hhdet_in_tes!D30/RES_hhdet_in_fec!D30)</f>
        <v>0.69984319209353807</v>
      </c>
      <c r="E30" s="124">
        <f>IF(RES_hhdet_in_tes!E30=0,"",RES_hhdet_in_tes!E30/RES_hhdet_in_fec!E30)</f>
        <v>0.70345927107135964</v>
      </c>
      <c r="F30" s="124">
        <f>IF(RES_hhdet_in_tes!F30=0,"",RES_hhdet_in_tes!F30/RES_hhdet_in_fec!F30)</f>
        <v>0.70301311880367112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>
        <f>IF(RES_hhdet_in_tes!I30=0,"",RES_hhdet_in_tes!I30/RES_hhdet_in_fec!I30)</f>
        <v>0.71715902829763456</v>
      </c>
      <c r="J30" s="124">
        <f>IF(RES_hhdet_in_tes!J30=0,"",RES_hhdet_in_tes!J30/RES_hhdet_in_fec!J30)</f>
        <v>0.71311324081438776</v>
      </c>
      <c r="K30" s="124">
        <f>IF(RES_hhdet_in_tes!K30=0,"",RES_hhdet_in_tes!K30/RES_hhdet_in_fec!K30)</f>
        <v>0.74914975023503116</v>
      </c>
      <c r="L30" s="124">
        <f>IF(RES_hhdet_in_tes!L30=0,"",RES_hhdet_in_tes!L30/RES_hhdet_in_fec!L30)</f>
        <v>0.73107551505607393</v>
      </c>
      <c r="M30" s="124">
        <f>IF(RES_hhdet_in_tes!M30=0,"",RES_hhdet_in_tes!M30/RES_hhdet_in_fec!M30)</f>
        <v>0.74536209226439543</v>
      </c>
      <c r="N30" s="124">
        <f>IF(RES_hhdet_in_tes!N30=0,"",RES_hhdet_in_tes!N30/RES_hhdet_in_fec!N30)</f>
        <v>0.75809925221644536</v>
      </c>
      <c r="O30" s="124">
        <f>IF(RES_hhdet_in_tes!O30=0,"",RES_hhdet_in_tes!O30/RES_hhdet_in_fec!O30)</f>
        <v>0.75578763195438325</v>
      </c>
      <c r="P30" s="124">
        <f>IF(RES_hhdet_in_tes!P30=0,"",RES_hhdet_in_tes!P30/RES_hhdet_in_fec!P30)</f>
        <v>0.76965575874184988</v>
      </c>
      <c r="Q30" s="124">
        <f>IF(RES_hhdet_in_tes!Q30=0,"",RES_hhdet_in_tes!Q30/RES_hhdet_in_fec!Q30)</f>
        <v>0.77410727378108901</v>
      </c>
      <c r="R30" s="124">
        <f>IF(RES_hhdet_in_tes!R30=0,"",RES_hhdet_in_tes!R30/RES_hhdet_in_fec!R30)</f>
        <v>0.78959000597928841</v>
      </c>
      <c r="S30" s="124">
        <f>IF(RES_hhdet_in_tes!S30=0,"",RES_hhdet_in_tes!S30/RES_hhdet_in_fec!S30)</f>
        <v>0.80274395664660658</v>
      </c>
      <c r="T30" s="124">
        <f>IF(RES_hhdet_in_tes!T30=0,"",RES_hhdet_in_tes!T30/RES_hhdet_in_fec!T30)</f>
        <v>0.80756359755060159</v>
      </c>
      <c r="U30" s="124" t="str">
        <f>IF(RES_hhdet_in_tes!U30=0,"",RES_hhdet_in_tes!U30/RES_hhdet_in_fec!U30)</f>
        <v/>
      </c>
      <c r="V30" s="124">
        <f>IF(RES_hhdet_in_tes!V30=0,"",RES_hhdet_in_tes!V30/RES_hhdet_in_fec!V30)</f>
        <v>0.81010658953603798</v>
      </c>
      <c r="W30" s="124">
        <f>IF(RES_hhdet_in_tes!W30=0,"",RES_hhdet_in_tes!W30/RES_hhdet_in_fec!W30)</f>
        <v>0.8237209818488529</v>
      </c>
      <c r="X30" s="124">
        <f>IF(RES_hhdet_in_tes!X30=0,"",RES_hhdet_in_tes!X30/RES_hhdet_in_fec!X30)</f>
        <v>0.82094526579645055</v>
      </c>
      <c r="Y30" s="124">
        <f>IF(RES_hhdet_in_tes!Y30=0,"",RES_hhdet_in_tes!Y30/RES_hhdet_in_fec!Y30)</f>
        <v>0.8299214492374436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0.60753381084563574</v>
      </c>
      <c r="D31" s="111">
        <f>IF(RES_hhdet_in_tes!D31=0,"",RES_hhdet_in_tes!D31/RES_hhdet_in_fec!D31)</f>
        <v>0.60934629494903436</v>
      </c>
      <c r="E31" s="111">
        <f>IF(RES_hhdet_in_tes!E31=0,"",RES_hhdet_in_tes!E31/RES_hhdet_in_fec!E31)</f>
        <v>0.61141072236498195</v>
      </c>
      <c r="F31" s="111">
        <f>IF(RES_hhdet_in_tes!F31=0,"",RES_hhdet_in_tes!F31/RES_hhdet_in_fec!F31)</f>
        <v>0.61350950568718632</v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>
        <f>IF(RES_hhdet_in_tes!I31=0,"",RES_hhdet_in_tes!I31/RES_hhdet_in_fec!I31)</f>
        <v>0.62117413461661986</v>
      </c>
      <c r="J31" s="111">
        <f>IF(RES_hhdet_in_tes!J31=0,"",RES_hhdet_in_tes!J31/RES_hhdet_in_fec!J31)</f>
        <v>0.62442538253348878</v>
      </c>
      <c r="K31" s="111">
        <f>IF(RES_hhdet_in_tes!K31=0,"",RES_hhdet_in_tes!K31/RES_hhdet_in_fec!K31)</f>
        <v>0.62830235172815541</v>
      </c>
      <c r="L31" s="111">
        <f>IF(RES_hhdet_in_tes!L31=0,"",RES_hhdet_in_tes!L31/RES_hhdet_in_fec!L31)</f>
        <v>0.63285043130885343</v>
      </c>
      <c r="M31" s="111">
        <f>IF(RES_hhdet_in_tes!M31=0,"",RES_hhdet_in_tes!M31/RES_hhdet_in_fec!M31)</f>
        <v>0.64212197992034836</v>
      </c>
      <c r="N31" s="111">
        <f>IF(RES_hhdet_in_tes!N31=0,"",RES_hhdet_in_tes!N31/RES_hhdet_in_fec!N31)</f>
        <v>0.65740508633982286</v>
      </c>
      <c r="O31" s="111">
        <f>IF(RES_hhdet_in_tes!O31=0,"",RES_hhdet_in_tes!O31/RES_hhdet_in_fec!O31)</f>
        <v>0.67974808557386734</v>
      </c>
      <c r="P31" s="111">
        <f>IF(RES_hhdet_in_tes!P31=0,"",RES_hhdet_in_tes!P31/RES_hhdet_in_fec!P31)</f>
        <v>0.70684138244787353</v>
      </c>
      <c r="Q31" s="111">
        <f>IF(RES_hhdet_in_tes!Q31=0,"",RES_hhdet_in_tes!Q31/RES_hhdet_in_fec!Q31)</f>
        <v>0.7312351460695421</v>
      </c>
      <c r="R31" s="111">
        <f>IF(RES_hhdet_in_tes!R31=0,"",RES_hhdet_in_tes!R31/RES_hhdet_in_fec!R31)</f>
        <v>0.74706128161211305</v>
      </c>
      <c r="S31" s="111">
        <f>IF(RES_hhdet_in_tes!S31=0,"",RES_hhdet_in_tes!S31/RES_hhdet_in_fec!S31)</f>
        <v>0.76179692211324512</v>
      </c>
      <c r="T31" s="111">
        <f>IF(RES_hhdet_in_tes!T31=0,"",RES_hhdet_in_tes!T31/RES_hhdet_in_fec!T31)</f>
        <v>0.77500757585901392</v>
      </c>
      <c r="U31" s="111" t="str">
        <f>IF(RES_hhdet_in_tes!U31=0,"",RES_hhdet_in_tes!U31/RES_hhdet_in_fec!U31)</f>
        <v/>
      </c>
      <c r="V31" s="111">
        <f>IF(RES_hhdet_in_tes!V31=0,"",RES_hhdet_in_tes!V31/RES_hhdet_in_fec!V31)</f>
        <v>0.79511595622892384</v>
      </c>
      <c r="W31" s="111">
        <f>IF(RES_hhdet_in_tes!W31=0,"",RES_hhdet_in_tes!W31/RES_hhdet_in_fec!W31)</f>
        <v>0.80056006389082945</v>
      </c>
      <c r="X31" s="111">
        <f>IF(RES_hhdet_in_tes!X31=0,"",RES_hhdet_in_tes!X31/RES_hhdet_in_fec!X31)</f>
        <v>0.80404266293694338</v>
      </c>
      <c r="Y31" s="111">
        <f>IF(RES_hhdet_in_tes!Y31=0,"",RES_hhdet_in_tes!Y31/RES_hhdet_in_fec!Y31)</f>
        <v>0.80580616585537623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0.68030635525959748</v>
      </c>
      <c r="D35" s="112">
        <f>IF(RES_hhdet_in_tes!D35=0,"",RES_hhdet_in_tes!D35/RES_hhdet_in_fec!D35)</f>
        <v>0.68138823528855397</v>
      </c>
      <c r="E35" s="112">
        <f>IF(RES_hhdet_in_tes!E35=0,"",RES_hhdet_in_tes!E35/RES_hhdet_in_fec!E35)</f>
        <v>0.68257262597237378</v>
      </c>
      <c r="F35" s="112">
        <f>IF(RES_hhdet_in_tes!F35=0,"",RES_hhdet_in_tes!F35/RES_hhdet_in_fec!F35)</f>
        <v>0.68377130689604382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>
        <f>IF(RES_hhdet_in_tes!I35=0,"",RES_hhdet_in_tes!I35/RES_hhdet_in_fec!I35)</f>
        <v>0.6879321710688524</v>
      </c>
      <c r="J35" s="112">
        <f>IF(RES_hhdet_in_tes!J35=0,"",RES_hhdet_in_tes!J35/RES_hhdet_in_fec!J35)</f>
        <v>0.68961039141919322</v>
      </c>
      <c r="K35" s="112">
        <f>IF(RES_hhdet_in_tes!K35=0,"",RES_hhdet_in_tes!K35/RES_hhdet_in_fec!K35)</f>
        <v>0.69155414956086414</v>
      </c>
      <c r="L35" s="112">
        <f>IF(RES_hhdet_in_tes!L35=0,"",RES_hhdet_in_tes!L35/RES_hhdet_in_fec!L35)</f>
        <v>0.69378900319645809</v>
      </c>
      <c r="M35" s="112">
        <f>IF(RES_hhdet_in_tes!M35=0,"",RES_hhdet_in_tes!M35/RES_hhdet_in_fec!M35)</f>
        <v>0.69803772913348916</v>
      </c>
      <c r="N35" s="112">
        <f>IF(RES_hhdet_in_tes!N35=0,"",RES_hhdet_in_tes!N35/RES_hhdet_in_fec!N35)</f>
        <v>0.70504349555482315</v>
      </c>
      <c r="O35" s="112">
        <f>IF(RES_hhdet_in_tes!O35=0,"",RES_hhdet_in_tes!O35/RES_hhdet_in_fec!O35)</f>
        <v>0.71572637865936983</v>
      </c>
      <c r="P35" s="112">
        <f>IF(RES_hhdet_in_tes!P35=0,"",RES_hhdet_in_tes!P35/RES_hhdet_in_fec!P35)</f>
        <v>0.7295798999150277</v>
      </c>
      <c r="Q35" s="112">
        <f>IF(RES_hhdet_in_tes!Q35=0,"",RES_hhdet_in_tes!Q35/RES_hhdet_in_fec!Q35)</f>
        <v>0.74294560045885782</v>
      </c>
      <c r="R35" s="112">
        <f>IF(RES_hhdet_in_tes!R35=0,"",RES_hhdet_in_tes!R35/RES_hhdet_in_fec!R35)</f>
        <v>0.75199069602398472</v>
      </c>
      <c r="S35" s="112">
        <f>IF(RES_hhdet_in_tes!S35=0,"",RES_hhdet_in_tes!S35/RES_hhdet_in_fec!S35)</f>
        <v>0.76075383453569179</v>
      </c>
      <c r="T35" s="112">
        <f>IF(RES_hhdet_in_tes!T35=0,"",RES_hhdet_in_tes!T35/RES_hhdet_in_fec!T35)</f>
        <v>0.76944896640512639</v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0.78672452181527686</v>
      </c>
      <c r="W35" s="112">
        <f>IF(RES_hhdet_in_tes!W35=0,"",RES_hhdet_in_tes!W35/RES_hhdet_in_fec!W35)</f>
        <v>0.79454357357082417</v>
      </c>
      <c r="X35" s="112">
        <f>IF(RES_hhdet_in_tes!X35=0,"",RES_hhdet_in_tes!X35/RES_hhdet_in_fec!X35)</f>
        <v>0.80666022756506595</v>
      </c>
      <c r="Y35" s="112">
        <f>IF(RES_hhdet_in_tes!Y35=0,"",RES_hhdet_in_tes!Y35/RES_hhdet_in_fec!Y35)</f>
        <v>0.81796432928993268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0.86617950948934574</v>
      </c>
      <c r="D36" s="113">
        <f>IF(RES_hhdet_in_tes!D36=0,"",RES_hhdet_in_tes!D36/RES_hhdet_in_fec!D36)</f>
        <v>0.85248765226978862</v>
      </c>
      <c r="E36" s="113">
        <f>IF(RES_hhdet_in_tes!E36=0,"",RES_hhdet_in_tes!E36/RES_hhdet_in_fec!E36)</f>
        <v>0.82393756920932837</v>
      </c>
      <c r="F36" s="113">
        <f>IF(RES_hhdet_in_tes!F36=0,"",RES_hhdet_in_tes!F36/RES_hhdet_in_fec!F36)</f>
        <v>0.81729708363510944</v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>
        <f>IF(RES_hhdet_in_tes!I36=0,"",RES_hhdet_in_tes!I36/RES_hhdet_in_fec!I36)</f>
        <v>0.86076608769288732</v>
      </c>
      <c r="J36" s="113">
        <f>IF(RES_hhdet_in_tes!J36=0,"",RES_hhdet_in_tes!J36/RES_hhdet_in_fec!J36)</f>
        <v>0.85989653126805199</v>
      </c>
      <c r="K36" s="113">
        <f>IF(RES_hhdet_in_tes!K36=0,"",RES_hhdet_in_tes!K36/RES_hhdet_in_fec!K36)</f>
        <v>0.86508374650739828</v>
      </c>
      <c r="L36" s="113">
        <f>IF(RES_hhdet_in_tes!L36=0,"",RES_hhdet_in_tes!L36/RES_hhdet_in_fec!L36)</f>
        <v>0.8705599523587203</v>
      </c>
      <c r="M36" s="113">
        <f>IF(RES_hhdet_in_tes!M36=0,"",RES_hhdet_in_tes!M36/RES_hhdet_in_fec!M36)</f>
        <v>0.86912624285974094</v>
      </c>
      <c r="N36" s="113">
        <f>IF(RES_hhdet_in_tes!N36=0,"",RES_hhdet_in_tes!N36/RES_hhdet_in_fec!N36)</f>
        <v>0.87563013531184453</v>
      </c>
      <c r="O36" s="113">
        <f>IF(RES_hhdet_in_tes!O36=0,"",RES_hhdet_in_tes!O36/RES_hhdet_in_fec!O36)</f>
        <v>0.88111428534102054</v>
      </c>
      <c r="P36" s="113">
        <f>IF(RES_hhdet_in_tes!P36=0,"",RES_hhdet_in_tes!P36/RES_hhdet_in_fec!P36)</f>
        <v>0.88223821763255383</v>
      </c>
      <c r="Q36" s="113">
        <f>IF(RES_hhdet_in_tes!Q36=0,"",RES_hhdet_in_tes!Q36/RES_hhdet_in_fec!Q36)</f>
        <v>0.89043185572798111</v>
      </c>
      <c r="R36" s="113">
        <f>IF(RES_hhdet_in_tes!R36=0,"",RES_hhdet_in_tes!R36/RES_hhdet_in_fec!R36)</f>
        <v>0.89576386613216763</v>
      </c>
      <c r="S36" s="113">
        <f>IF(RES_hhdet_in_tes!S36=0,"",RES_hhdet_in_tes!S36/RES_hhdet_in_fec!S36)</f>
        <v>0.89947481561651399</v>
      </c>
      <c r="T36" s="113">
        <f>IF(RES_hhdet_in_tes!T36=0,"",RES_hhdet_in_tes!T36/RES_hhdet_in_fec!T36)</f>
        <v>0.90237771718744964</v>
      </c>
      <c r="U36" s="113" t="str">
        <f>IF(RES_hhdet_in_tes!U36=0,"",RES_hhdet_in_tes!U36/RES_hhdet_in_fec!U36)</f>
        <v/>
      </c>
      <c r="V36" s="113">
        <f>IF(RES_hhdet_in_tes!V36=0,"",RES_hhdet_in_tes!V36/RES_hhdet_in_fec!V36)</f>
        <v>0.90419206780305028</v>
      </c>
      <c r="W36" s="113">
        <f>IF(RES_hhdet_in_tes!W36=0,"",RES_hhdet_in_tes!W36/RES_hhdet_in_fec!W36)</f>
        <v>0.89432077369692187</v>
      </c>
      <c r="X36" s="113">
        <f>IF(RES_hhdet_in_tes!X36=0,"",RES_hhdet_in_tes!X36/RES_hhdet_in_fec!X36)</f>
        <v>0.88996739680374082</v>
      </c>
      <c r="Y36" s="113">
        <f>IF(RES_hhdet_in_tes!Y36=0,"",RES_hhdet_in_tes!Y36/RES_hhdet_in_fec!Y36)</f>
        <v>0.88332608588773964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0.68030635525959748</v>
      </c>
      <c r="D37" s="111">
        <f>IF(RES_hhdet_in_tes!D37=0,"",RES_hhdet_in_tes!D37/RES_hhdet_in_fec!D37)</f>
        <v>0.68138823528855397</v>
      </c>
      <c r="E37" s="111">
        <f>IF(RES_hhdet_in_tes!E37=0,"",RES_hhdet_in_tes!E37/RES_hhdet_in_fec!E37)</f>
        <v>0.68257262597237389</v>
      </c>
      <c r="F37" s="111">
        <f>IF(RES_hhdet_in_tes!F37=0,"",RES_hhdet_in_tes!F37/RES_hhdet_in_fec!F37)</f>
        <v>0.68377130689604382</v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>
        <f>IF(RES_hhdet_in_tes!I37=0,"",RES_hhdet_in_tes!I37/RES_hhdet_in_fec!I37)</f>
        <v>0.6879321710688524</v>
      </c>
      <c r="J37" s="111">
        <f>IF(RES_hhdet_in_tes!J37=0,"",RES_hhdet_in_tes!J37/RES_hhdet_in_fec!J37)</f>
        <v>0.68961039141919322</v>
      </c>
      <c r="K37" s="111">
        <f>IF(RES_hhdet_in_tes!K37=0,"",RES_hhdet_in_tes!K37/RES_hhdet_in_fec!K37)</f>
        <v>0.69155414956086414</v>
      </c>
      <c r="L37" s="111">
        <f>IF(RES_hhdet_in_tes!L37=0,"",RES_hhdet_in_tes!L37/RES_hhdet_in_fec!L37)</f>
        <v>0.69378900319645809</v>
      </c>
      <c r="M37" s="111">
        <f>IF(RES_hhdet_in_tes!M37=0,"",RES_hhdet_in_tes!M37/RES_hhdet_in_fec!M37)</f>
        <v>0.69803772913348916</v>
      </c>
      <c r="N37" s="111">
        <f>IF(RES_hhdet_in_tes!N37=0,"",RES_hhdet_in_tes!N37/RES_hhdet_in_fec!N37)</f>
        <v>0.70504349555482315</v>
      </c>
      <c r="O37" s="111">
        <f>IF(RES_hhdet_in_tes!O37=0,"",RES_hhdet_in_tes!O37/RES_hhdet_in_fec!O37)</f>
        <v>0.71572637865936983</v>
      </c>
      <c r="P37" s="111">
        <f>IF(RES_hhdet_in_tes!P37=0,"",RES_hhdet_in_tes!P37/RES_hhdet_in_fec!P37)</f>
        <v>0.7295798999150277</v>
      </c>
      <c r="Q37" s="111">
        <f>IF(RES_hhdet_in_tes!Q37=0,"",RES_hhdet_in_tes!Q37/RES_hhdet_in_fec!Q37)</f>
        <v>0.74294560045885782</v>
      </c>
      <c r="R37" s="111">
        <f>IF(RES_hhdet_in_tes!R37=0,"",RES_hhdet_in_tes!R37/RES_hhdet_in_fec!R37)</f>
        <v>0.75199069602398461</v>
      </c>
      <c r="S37" s="111">
        <f>IF(RES_hhdet_in_tes!S37=0,"",RES_hhdet_in_tes!S37/RES_hhdet_in_fec!S37)</f>
        <v>0.76075383453569179</v>
      </c>
      <c r="T37" s="111">
        <f>IF(RES_hhdet_in_tes!T37=0,"",RES_hhdet_in_tes!T37/RES_hhdet_in_fec!T37)</f>
        <v>0.7694489664051265</v>
      </c>
      <c r="U37" s="111" t="str">
        <f>IF(RES_hhdet_in_tes!U37=0,"",RES_hhdet_in_tes!U37/RES_hhdet_in_fec!U37)</f>
        <v/>
      </c>
      <c r="V37" s="111">
        <f>IF(RES_hhdet_in_tes!V37=0,"",RES_hhdet_in_tes!V37/RES_hhdet_in_fec!V37)</f>
        <v>0.78672452181527686</v>
      </c>
      <c r="W37" s="111">
        <f>IF(RES_hhdet_in_tes!W37=0,"",RES_hhdet_in_tes!W37/RES_hhdet_in_fec!W37)</f>
        <v>0.79454357357082417</v>
      </c>
      <c r="X37" s="111">
        <f>IF(RES_hhdet_in_tes!X37=0,"",RES_hhdet_in_tes!X37/RES_hhdet_in_fec!X37)</f>
        <v>0.80666022756506595</v>
      </c>
      <c r="Y37" s="111">
        <f>IF(RES_hhdet_in_tes!Y37=0,"",RES_hhdet_in_tes!Y37/RES_hhdet_in_fec!Y37)</f>
        <v>0.81796432928993268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 t="str">
        <f>IF(RES_hhdet_in_tes!U38=0,"",RES_hhdet_in_tes!U38/RES_hhdet_in_fec!U38)</f>
        <v/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0.70010120877831994</v>
      </c>
      <c r="D39" s="124">
        <f>IF(RES_hhdet_in_tes!D39=0,"",RES_hhdet_in_tes!D39/RES_hhdet_in_fec!D39)</f>
        <v>0.68951759313964633</v>
      </c>
      <c r="E39" s="124">
        <f>IF(RES_hhdet_in_tes!E39=0,"",RES_hhdet_in_tes!E39/RES_hhdet_in_fec!E39)</f>
        <v>0.72241965737036584</v>
      </c>
      <c r="F39" s="124">
        <f>IF(RES_hhdet_in_tes!F39=0,"",RES_hhdet_in_tes!F39/RES_hhdet_in_fec!F39)</f>
        <v>0.72116847941236961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>
        <f>IF(RES_hhdet_in_tes!I39=0,"",RES_hhdet_in_tes!I39/RES_hhdet_in_fec!I39)</f>
        <v>0.70335704974454405</v>
      </c>
      <c r="J39" s="124">
        <f>IF(RES_hhdet_in_tes!J39=0,"",RES_hhdet_in_tes!J39/RES_hhdet_in_fec!J39)</f>
        <v>0.71054272968365662</v>
      </c>
      <c r="K39" s="124">
        <f>IF(RES_hhdet_in_tes!K39=0,"",RES_hhdet_in_tes!K39/RES_hhdet_in_fec!K39)</f>
        <v>0.67572798635567166</v>
      </c>
      <c r="L39" s="124">
        <f>IF(RES_hhdet_in_tes!L39=0,"",RES_hhdet_in_tes!L39/RES_hhdet_in_fec!L39)</f>
        <v>0.70023451280904681</v>
      </c>
      <c r="M39" s="124">
        <f>IF(RES_hhdet_in_tes!M39=0,"",RES_hhdet_in_tes!M39/RES_hhdet_in_fec!M39)</f>
        <v>0.71077258608983807</v>
      </c>
      <c r="N39" s="124">
        <f>IF(RES_hhdet_in_tes!N39=0,"",RES_hhdet_in_tes!N39/RES_hhdet_in_fec!N39)</f>
        <v>0.72668315310381448</v>
      </c>
      <c r="O39" s="124">
        <f>IF(RES_hhdet_in_tes!O39=0,"",RES_hhdet_in_tes!O39/RES_hhdet_in_fec!O39)</f>
        <v>0.72753795571285784</v>
      </c>
      <c r="P39" s="124">
        <f>IF(RES_hhdet_in_tes!P39=0,"",RES_hhdet_in_tes!P39/RES_hhdet_in_fec!P39)</f>
        <v>0.73053299177512077</v>
      </c>
      <c r="Q39" s="124">
        <f>IF(RES_hhdet_in_tes!Q39=0,"",RES_hhdet_in_tes!Q39/RES_hhdet_in_fec!Q39)</f>
        <v>0.7397652321315159</v>
      </c>
      <c r="R39" s="124">
        <f>IF(RES_hhdet_in_tes!R39=0,"",RES_hhdet_in_tes!R39/RES_hhdet_in_fec!R39)</f>
        <v>0.74139682544773611</v>
      </c>
      <c r="S39" s="124">
        <f>IF(RES_hhdet_in_tes!S39=0,"",RES_hhdet_in_tes!S39/RES_hhdet_in_fec!S39)</f>
        <v>0.74324071212598919</v>
      </c>
      <c r="T39" s="124">
        <f>IF(RES_hhdet_in_tes!T39=0,"",RES_hhdet_in_tes!T39/RES_hhdet_in_fec!T39)</f>
        <v>0.77025038573122473</v>
      </c>
      <c r="U39" s="124" t="str">
        <f>IF(RES_hhdet_in_tes!U39=0,"",RES_hhdet_in_tes!U39/RES_hhdet_in_fec!U39)</f>
        <v/>
      </c>
      <c r="V39" s="124">
        <f>IF(RES_hhdet_in_tes!V39=0,"",RES_hhdet_in_tes!V39/RES_hhdet_in_fec!V39)</f>
        <v>0.79634113214468871</v>
      </c>
      <c r="W39" s="124">
        <f>IF(RES_hhdet_in_tes!W39=0,"",RES_hhdet_in_tes!W39/RES_hhdet_in_fec!W39)</f>
        <v>0.81569575240762848</v>
      </c>
      <c r="X39" s="124">
        <f>IF(RES_hhdet_in_tes!X39=0,"",RES_hhdet_in_tes!X39/RES_hhdet_in_fec!X39)</f>
        <v>0.83468134617537926</v>
      </c>
      <c r="Y39" s="124">
        <f>IF(RES_hhdet_in_tes!Y39=0,"",RES_hhdet_in_tes!Y39/RES_hhdet_in_fec!Y39)</f>
        <v>0.83508945872199558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0.61396898741551931</v>
      </c>
      <c r="D40" s="111">
        <f>IF(RES_hhdet_in_tes!D40=0,"",RES_hhdet_in_tes!D40/RES_hhdet_in_fec!D40)</f>
        <v>0.61420518311718231</v>
      </c>
      <c r="E40" s="111">
        <f>IF(RES_hhdet_in_tes!E40=0,"",RES_hhdet_in_tes!E40/RES_hhdet_in_fec!E40)</f>
        <v>0.6144414000950239</v>
      </c>
      <c r="F40" s="111">
        <f>IF(RES_hhdet_in_tes!F40=0,"",RES_hhdet_in_tes!F40/RES_hhdet_in_fec!F40)</f>
        <v>0.61467761997416248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>
        <f>IF(RES_hhdet_in_tes!I40=0,"",RES_hhdet_in_tes!I40/RES_hhdet_in_fec!I40)</f>
        <v>0.61538639516037774</v>
      </c>
      <c r="J40" s="111">
        <f>IF(RES_hhdet_in_tes!J40=0,"",RES_hhdet_in_tes!J40/RES_hhdet_in_fec!J40)</f>
        <v>0.61562271236316435</v>
      </c>
      <c r="K40" s="111">
        <f>IF(RES_hhdet_in_tes!K40=0,"",RES_hhdet_in_tes!K40/RES_hhdet_in_fec!K40)</f>
        <v>0.61585908240703413</v>
      </c>
      <c r="L40" s="111">
        <f>IF(RES_hhdet_in_tes!L40=0,"",RES_hhdet_in_tes!L40/RES_hhdet_in_fec!L40)</f>
        <v>0.61609550912501887</v>
      </c>
      <c r="M40" s="111">
        <f>IF(RES_hhdet_in_tes!M40=0,"",RES_hhdet_in_tes!M40/RES_hhdet_in_fec!M40)</f>
        <v>0.61627506172356794</v>
      </c>
      <c r="N40" s="111">
        <f>IF(RES_hhdet_in_tes!N40=0,"",RES_hhdet_in_tes!N40/RES_hhdet_in_fec!N40)</f>
        <v>0.61637542318029526</v>
      </c>
      <c r="O40" s="111">
        <f>IF(RES_hhdet_in_tes!O40=0,"",RES_hhdet_in_tes!O40/RES_hhdet_in_fec!O40)</f>
        <v>0.61643540658661211</v>
      </c>
      <c r="P40" s="111">
        <f>IF(RES_hhdet_in_tes!P40=0,"",RES_hhdet_in_tes!P40/RES_hhdet_in_fec!P40)</f>
        <v>0.61660278036594207</v>
      </c>
      <c r="Q40" s="111">
        <f>IF(RES_hhdet_in_tes!Q40=0,"",RES_hhdet_in_tes!Q40/RES_hhdet_in_fec!Q40)</f>
        <v>0.61728403074708238</v>
      </c>
      <c r="R40" s="111">
        <f>IF(RES_hhdet_in_tes!R40=0,"",RES_hhdet_in_tes!R40/RES_hhdet_in_fec!R40)</f>
        <v>0.61907350586193188</v>
      </c>
      <c r="S40" s="111">
        <f>IF(RES_hhdet_in_tes!S40=0,"",RES_hhdet_in_tes!S40/RES_hhdet_in_fec!S40)</f>
        <v>0.62159776499386266</v>
      </c>
      <c r="T40" s="111">
        <f>IF(RES_hhdet_in_tes!T40=0,"",RES_hhdet_in_tes!T40/RES_hhdet_in_fec!T40)</f>
        <v>0.62436737219727056</v>
      </c>
      <c r="U40" s="111" t="str">
        <f>IF(RES_hhdet_in_tes!U40=0,"",RES_hhdet_in_tes!U40/RES_hhdet_in_fec!U40)</f>
        <v/>
      </c>
      <c r="V40" s="111">
        <f>IF(RES_hhdet_in_tes!V40=0,"",RES_hhdet_in_tes!V40/RES_hhdet_in_fec!V40)</f>
        <v>0.62868488703612579</v>
      </c>
      <c r="W40" s="111">
        <f>IF(RES_hhdet_in_tes!W40=0,"",RES_hhdet_in_tes!W40/RES_hhdet_in_fec!W40)</f>
        <v>0.62954613368361056</v>
      </c>
      <c r="X40" s="111">
        <f>IF(RES_hhdet_in_tes!X40=0,"",RES_hhdet_in_tes!X40/RES_hhdet_in_fec!X40)</f>
        <v>0.62992756122394233</v>
      </c>
      <c r="Y40" s="111">
        <f>IF(RES_hhdet_in_tes!Y40=0,"",RES_hhdet_in_tes!Y40/RES_hhdet_in_fec!Y40)</f>
        <v>0.62996570397797558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0.76867741820066127</v>
      </c>
      <c r="D41" s="45">
        <f>IF(RES_hhdet_in_tes!D41=0,"",RES_hhdet_in_tes!D41/RES_hhdet_in_fec!D41)</f>
        <v>0.76997746379533727</v>
      </c>
      <c r="E41" s="45">
        <f>IF(RES_hhdet_in_tes!E41=0,"",RES_hhdet_in_tes!E41/RES_hhdet_in_fec!E41)</f>
        <v>0.77133880684054235</v>
      </c>
      <c r="F41" s="45">
        <f>IF(RES_hhdet_in_tes!F41=0,"",RES_hhdet_in_tes!F41/RES_hhdet_in_fec!F41)</f>
        <v>0.77270850862900153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>
        <f>IF(RES_hhdet_in_tes!I41=0,"",RES_hhdet_in_tes!I41/RES_hhdet_in_fec!I41)</f>
        <v>0.7771505143249543</v>
      </c>
      <c r="J41" s="45">
        <f>IF(RES_hhdet_in_tes!J41=0,"",RES_hhdet_in_tes!J41/RES_hhdet_in_fec!J41)</f>
        <v>0.77880060911437665</v>
      </c>
      <c r="K41" s="45">
        <f>IF(RES_hhdet_in_tes!K41=0,"",RES_hhdet_in_tes!K41/RES_hhdet_in_fec!K41)</f>
        <v>0.7806029410030213</v>
      </c>
      <c r="L41" s="45">
        <f>IF(RES_hhdet_in_tes!L41=0,"",RES_hhdet_in_tes!L41/RES_hhdet_in_fec!L41)</f>
        <v>0.78256855309653106</v>
      </c>
      <c r="M41" s="45">
        <f>IF(RES_hhdet_in_tes!M41=0,"",RES_hhdet_in_tes!M41/RES_hhdet_in_fec!M41)</f>
        <v>0.78537894403388431</v>
      </c>
      <c r="N41" s="45">
        <f>IF(RES_hhdet_in_tes!N41=0,"",RES_hhdet_in_tes!N41/RES_hhdet_in_fec!N41)</f>
        <v>0.78922813000034397</v>
      </c>
      <c r="O41" s="45">
        <f>IF(RES_hhdet_in_tes!O41=0,"",RES_hhdet_in_tes!O41/RES_hhdet_in_fec!O41)</f>
        <v>0.79457618869313462</v>
      </c>
      <c r="P41" s="45">
        <f>IF(RES_hhdet_in_tes!P41=0,"",RES_hhdet_in_tes!P41/RES_hhdet_in_fec!P41)</f>
        <v>0.80164877407565471</v>
      </c>
      <c r="Q41" s="45">
        <f>IF(RES_hhdet_in_tes!Q41=0,"",RES_hhdet_in_tes!Q41/RES_hhdet_in_fec!Q41)</f>
        <v>0.8108007685442703</v>
      </c>
      <c r="R41" s="45">
        <f>IF(RES_hhdet_in_tes!R41=0,"",RES_hhdet_in_tes!R41/RES_hhdet_in_fec!R41)</f>
        <v>0.82325444492353561</v>
      </c>
      <c r="S41" s="45">
        <f>IF(RES_hhdet_in_tes!S41=0,"",RES_hhdet_in_tes!S41/RES_hhdet_in_fec!S41)</f>
        <v>0.83883805945941159</v>
      </c>
      <c r="T41" s="45">
        <f>IF(RES_hhdet_in_tes!T41=0,"",RES_hhdet_in_tes!T41/RES_hhdet_in_fec!T41)</f>
        <v>0.85561467626682242</v>
      </c>
      <c r="U41" s="45" t="str">
        <f>IF(RES_hhdet_in_tes!U41=0,"",RES_hhdet_in_tes!U41/RES_hhdet_in_fec!U41)</f>
        <v/>
      </c>
      <c r="V41" s="45">
        <f>IF(RES_hhdet_in_tes!V41=0,"",RES_hhdet_in_tes!V41/RES_hhdet_in_fec!V41)</f>
        <v>0.88499917315610821</v>
      </c>
      <c r="W41" s="45">
        <f>IF(RES_hhdet_in_tes!W41=0,"",RES_hhdet_in_tes!W41/RES_hhdet_in_fec!W41)</f>
        <v>0.8949971374331086</v>
      </c>
      <c r="X41" s="45">
        <f>IF(RES_hhdet_in_tes!X41=0,"",RES_hhdet_in_tes!X41/RES_hhdet_in_fec!X41)</f>
        <v>0.90194755467173138</v>
      </c>
      <c r="Y41" s="45">
        <f>IF(RES_hhdet_in_tes!Y41=0,"",RES_hhdet_in_tes!Y41/RES_hhdet_in_fec!Y41)</f>
        <v>0.90811115565705514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0.54335394299208362</v>
      </c>
      <c r="D43" s="119">
        <f>IF(RES_hhdet_in_tes!D43=0,"",RES_hhdet_in_tes!D43/RES_hhdet_in_fec!D43)</f>
        <v>0.54390547183230586</v>
      </c>
      <c r="E43" s="119">
        <f>IF(RES_hhdet_in_tes!E43=0,"",RES_hhdet_in_tes!E43/RES_hhdet_in_fec!E43)</f>
        <v>0.55552271895800598</v>
      </c>
      <c r="F43" s="119">
        <f>IF(RES_hhdet_in_tes!F43=0,"",RES_hhdet_in_tes!F43/RES_hhdet_in_fec!F43)</f>
        <v>0.55831707855916424</v>
      </c>
      <c r="G43" s="119" t="str">
        <f>IF(RES_hhdet_in_tes!G43=0,"",RES_hhdet_in_tes!G43/RES_hhdet_in_fec!G43)</f>
        <v/>
      </c>
      <c r="H43" s="119">
        <f>IF(RES_hhdet_in_tes!H43=0,"",RES_hhdet_in_tes!H43/RES_hhdet_in_fec!H43)</f>
        <v>0.57401120877390077</v>
      </c>
      <c r="I43" s="119" t="str">
        <f>IF(RES_hhdet_in_tes!I43=0,"",RES_hhdet_in_tes!I43/RES_hhdet_in_fec!I43)</f>
        <v/>
      </c>
      <c r="J43" s="119">
        <f>IF(RES_hhdet_in_tes!J43=0,"",RES_hhdet_in_tes!J43/RES_hhdet_in_fec!J43)</f>
        <v>0.58212588482653249</v>
      </c>
      <c r="K43" s="119">
        <f>IF(RES_hhdet_in_tes!K43=0,"",RES_hhdet_in_tes!K43/RES_hhdet_in_fec!K43)</f>
        <v>0.58601779220168004</v>
      </c>
      <c r="L43" s="119">
        <f>IF(RES_hhdet_in_tes!L43=0,"",RES_hhdet_in_tes!L43/RES_hhdet_in_fec!L43)</f>
        <v>0.59254297570437575</v>
      </c>
      <c r="M43" s="119">
        <f>IF(RES_hhdet_in_tes!M43=0,"",RES_hhdet_in_tes!M43/RES_hhdet_in_fec!M43)</f>
        <v>0.61565878591801304</v>
      </c>
      <c r="N43" s="119">
        <f>IF(RES_hhdet_in_tes!N43=0,"",RES_hhdet_in_tes!N43/RES_hhdet_in_fec!N43)</f>
        <v>0.63225036319358374</v>
      </c>
      <c r="O43" s="119">
        <f>IF(RES_hhdet_in_tes!O43=0,"",RES_hhdet_in_tes!O43/RES_hhdet_in_fec!O43)</f>
        <v>0.67056803390231468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0.74777067955558318</v>
      </c>
      <c r="T43" s="119">
        <f>IF(RES_hhdet_in_tes!T43=0,"",RES_hhdet_in_tes!T43/RES_hhdet_in_fec!T43)</f>
        <v>0.7511347148352886</v>
      </c>
      <c r="U43" s="119">
        <f>IF(RES_hhdet_in_tes!U43=0,"",RES_hhdet_in_tes!U43/RES_hhdet_in_fec!U43)</f>
        <v>0.75885050892040573</v>
      </c>
      <c r="V43" s="119">
        <f>IF(RES_hhdet_in_tes!V43=0,"",RES_hhdet_in_tes!V43/RES_hhdet_in_fec!V43)</f>
        <v>0.74213947218549225</v>
      </c>
      <c r="W43" s="119">
        <f>IF(RES_hhdet_in_tes!W43=0,"",RES_hhdet_in_tes!W43/RES_hhdet_in_fec!W43)</f>
        <v>0.77504012347924223</v>
      </c>
      <c r="X43" s="119">
        <f>IF(RES_hhdet_in_tes!X43=0,"",RES_hhdet_in_tes!X43/RES_hhdet_in_fec!X43)</f>
        <v>0.768452284470305</v>
      </c>
      <c r="Y43" s="119">
        <f>IF(RES_hhdet_in_tes!Y43=0,"",RES_hhdet_in_tes!Y43/RES_hhdet_in_fec!Y43)</f>
        <v>0.76385930869503804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0.51483911624226708</v>
      </c>
      <c r="D44" s="124">
        <f>IF(RES_hhdet_in_tes!D44=0,"",RES_hhdet_in_tes!D44/RES_hhdet_in_fec!D44)</f>
        <v>0.51952070489569468</v>
      </c>
      <c r="E44" s="124">
        <f>IF(RES_hhdet_in_tes!E44=0,"",RES_hhdet_in_tes!E44/RES_hhdet_in_fec!E44)</f>
        <v>0.52448683545494412</v>
      </c>
      <c r="F44" s="124">
        <f>IF(RES_hhdet_in_tes!F44=0,"",RES_hhdet_in_tes!F44/RES_hhdet_in_fec!F44)</f>
        <v>0.52941122602600943</v>
      </c>
      <c r="G44" s="124" t="str">
        <f>IF(RES_hhdet_in_tes!G44=0,"",RES_hhdet_in_tes!G44/RES_hhdet_in_fec!G44)</f>
        <v/>
      </c>
      <c r="H44" s="124">
        <f>IF(RES_hhdet_in_tes!H44=0,"",RES_hhdet_in_tes!H44/RES_hhdet_in_fec!H44)</f>
        <v>0.53974721034494355</v>
      </c>
      <c r="I44" s="124" t="str">
        <f>IF(RES_hhdet_in_tes!I44=0,"",RES_hhdet_in_tes!I44/RES_hhdet_in_fec!I44)</f>
        <v/>
      </c>
      <c r="J44" s="124">
        <f>IF(RES_hhdet_in_tes!J44=0,"",RES_hhdet_in_tes!J44/RES_hhdet_in_fec!J44)</f>
        <v>0.55133750916446633</v>
      </c>
      <c r="K44" s="124">
        <f>IF(RES_hhdet_in_tes!K44=0,"",RES_hhdet_in_tes!K44/RES_hhdet_in_fec!K44)</f>
        <v>0.55811276837279744</v>
      </c>
      <c r="L44" s="124">
        <f>IF(RES_hhdet_in_tes!L44=0,"",RES_hhdet_in_tes!L44/RES_hhdet_in_fec!L44)</f>
        <v>0.56561702399681657</v>
      </c>
      <c r="M44" s="124">
        <f>IF(RES_hhdet_in_tes!M44=0,"",RES_hhdet_in_tes!M44/RES_hhdet_in_fec!M44)</f>
        <v>0.57923267613638862</v>
      </c>
      <c r="N44" s="124">
        <f>IF(RES_hhdet_in_tes!N44=0,"",RES_hhdet_in_tes!N44/RES_hhdet_in_fec!N44)</f>
        <v>0.60055665539682412</v>
      </c>
      <c r="O44" s="124">
        <f>IF(RES_hhdet_in_tes!O44=0,"",RES_hhdet_in_tes!O44/RES_hhdet_in_fec!O44)</f>
        <v>0.63042138826992078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0.70756763928224664</v>
      </c>
      <c r="T44" s="124">
        <f>IF(RES_hhdet_in_tes!T44=0,"",RES_hhdet_in_tes!T44/RES_hhdet_in_fec!T44)</f>
        <v>0.70916832446720546</v>
      </c>
      <c r="U44" s="124">
        <f>IF(RES_hhdet_in_tes!U44=0,"",RES_hhdet_in_tes!U44/RES_hhdet_in_fec!U44)</f>
        <v>0.70961900591703486</v>
      </c>
      <c r="V44" s="124">
        <f>IF(RES_hhdet_in_tes!V44=0,"",RES_hhdet_in_tes!V44/RES_hhdet_in_fec!V44)</f>
        <v>0.71096533172506626</v>
      </c>
      <c r="W44" s="124">
        <f>IF(RES_hhdet_in_tes!W44=0,"",RES_hhdet_in_tes!W44/RES_hhdet_in_fec!W44)</f>
        <v>0.71287312842903505</v>
      </c>
      <c r="X44" s="124">
        <f>IF(RES_hhdet_in_tes!X44=0,"",RES_hhdet_in_tes!X44/RES_hhdet_in_fec!X44)</f>
        <v>0.71397897505285945</v>
      </c>
      <c r="Y44" s="124">
        <f>IF(RES_hhdet_in_tes!Y44=0,"",RES_hhdet_in_tes!Y44/RES_hhdet_in_fec!Y44)</f>
        <v>0.71468485249697689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0.50887644365195706</v>
      </c>
      <c r="D45" s="111">
        <f>IF(RES_hhdet_in_tes!D45=0,"",RES_hhdet_in_tes!D45/RES_hhdet_in_fec!D45)</f>
        <v>0.51363743837785092</v>
      </c>
      <c r="E45" s="111">
        <f>IF(RES_hhdet_in_tes!E45=0,"",RES_hhdet_in_tes!E45/RES_hhdet_in_fec!E45)</f>
        <v>0.51865188636463389</v>
      </c>
      <c r="F45" s="111">
        <f>IF(RES_hhdet_in_tes!F45=0,"",RES_hhdet_in_tes!F45/RES_hhdet_in_fec!F45)</f>
        <v>0.52363893786080662</v>
      </c>
      <c r="G45" s="111" t="str">
        <f>IF(RES_hhdet_in_tes!G45=0,"",RES_hhdet_in_tes!G45/RES_hhdet_in_fec!G45)</f>
        <v/>
      </c>
      <c r="H45" s="111">
        <f>IF(RES_hhdet_in_tes!H45=0,"",RES_hhdet_in_tes!H45/RES_hhdet_in_fec!H45)</f>
        <v>0.53424820809597029</v>
      </c>
      <c r="I45" s="111" t="str">
        <f>IF(RES_hhdet_in_tes!I45=0,"",RES_hhdet_in_tes!I45/RES_hhdet_in_fec!I45)</f>
        <v/>
      </c>
      <c r="J45" s="111">
        <f>IF(RES_hhdet_in_tes!J45=0,"",RES_hhdet_in_tes!J45/RES_hhdet_in_fec!J45)</f>
        <v>0.5460351227994793</v>
      </c>
      <c r="K45" s="111">
        <f>IF(RES_hhdet_in_tes!K45=0,"",RES_hhdet_in_tes!K45/RES_hhdet_in_fec!K45)</f>
        <v>0.55287420604938831</v>
      </c>
      <c r="L45" s="111">
        <f>IF(RES_hhdet_in_tes!L45=0,"",RES_hhdet_in_tes!L45/RES_hhdet_in_fec!L45)</f>
        <v>0.56045843890145286</v>
      </c>
      <c r="M45" s="111">
        <f>IF(RES_hhdet_in_tes!M45=0,"",RES_hhdet_in_tes!M45/RES_hhdet_in_fec!M45)</f>
        <v>0.57418121754435425</v>
      </c>
      <c r="N45" s="111">
        <f>IF(RES_hhdet_in_tes!N45=0,"",RES_hhdet_in_tes!N45/RES_hhdet_in_fec!N45)</f>
        <v>0.59565664918147121</v>
      </c>
      <c r="O45" s="111">
        <f>IF(RES_hhdet_in_tes!O45=0,"",RES_hhdet_in_tes!O45/RES_hhdet_in_fec!O45)</f>
        <v>0.62570629255538235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0.70348427788278578</v>
      </c>
      <c r="T45" s="111">
        <f>IF(RES_hhdet_in_tes!T45=0,"",RES_hhdet_in_tes!T45/RES_hhdet_in_fec!T45)</f>
        <v>0.70513034901704685</v>
      </c>
      <c r="U45" s="111">
        <f>IF(RES_hhdet_in_tes!U45=0,"",RES_hhdet_in_tes!U45/RES_hhdet_in_fec!U45)</f>
        <v>0.7056127958777052</v>
      </c>
      <c r="V45" s="111">
        <f>IF(RES_hhdet_in_tes!V45=0,"",RES_hhdet_in_tes!V45/RES_hhdet_in_fec!V45)</f>
        <v>0.70699827532038051</v>
      </c>
      <c r="W45" s="111">
        <f>IF(RES_hhdet_in_tes!W45=0,"",RES_hhdet_in_tes!W45/RES_hhdet_in_fec!W45)</f>
        <v>0.70891538475891358</v>
      </c>
      <c r="X45" s="111">
        <f>IF(RES_hhdet_in_tes!X45=0,"",RES_hhdet_in_tes!X45/RES_hhdet_in_fec!X45)</f>
        <v>0.71005610623709259</v>
      </c>
      <c r="Y45" s="111">
        <f>IF(RES_hhdet_in_tes!Y45=0,"",RES_hhdet_in_tes!Y45/RES_hhdet_in_fec!Y45)</f>
        <v>0.7107871526494195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>
        <f>IF(RES_hhdet_in_tes!H46=0,"",RES_hhdet_in_tes!H46/RES_hhdet_in_fec!H46)</f>
        <v>1</v>
      </c>
      <c r="I46" s="111" t="str">
        <f>IF(RES_hhdet_in_tes!I46=0,"",RES_hhdet_in_tes!I46/RES_hhdet_in_fec!I46)</f>
        <v/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2.1620770839936219</v>
      </c>
      <c r="D47" s="124">
        <f>IF(RES_hhdet_in_tes!D47=0,"",RES_hhdet_in_tes!D47/RES_hhdet_in_fec!D47)</f>
        <v>2.2487575539964788</v>
      </c>
      <c r="E47" s="124">
        <f>IF(RES_hhdet_in_tes!E47=0,"",RES_hhdet_in_tes!E47/RES_hhdet_in_fec!E47)</f>
        <v>2.3367375309225884</v>
      </c>
      <c r="F47" s="124">
        <f>IF(RES_hhdet_in_tes!F47=0,"",RES_hhdet_in_tes!F47/RES_hhdet_in_fec!F47)</f>
        <v>2.4254241242149672</v>
      </c>
      <c r="G47" s="124" t="str">
        <f>IF(RES_hhdet_in_tes!G47=0,"",RES_hhdet_in_tes!G47/RES_hhdet_in_fec!G47)</f>
        <v/>
      </c>
      <c r="H47" s="124">
        <f>IF(RES_hhdet_in_tes!H47=0,"",RES_hhdet_in_tes!H47/RES_hhdet_in_fec!H47)</f>
        <v>2.606377782476188</v>
      </c>
      <c r="I47" s="124" t="str">
        <f>IF(RES_hhdet_in_tes!I47=0,"",RES_hhdet_in_tes!I47/RES_hhdet_in_fec!I47)</f>
        <v/>
      </c>
      <c r="J47" s="124">
        <f>IF(RES_hhdet_in_tes!J47=0,"",RES_hhdet_in_tes!J47/RES_hhdet_in_fec!J47)</f>
        <v>2.7926958794807399</v>
      </c>
      <c r="K47" s="124">
        <f>IF(RES_hhdet_in_tes!K47=0,"",RES_hhdet_in_tes!K47/RES_hhdet_in_fec!K47)</f>
        <v>2.8888323642596858</v>
      </c>
      <c r="L47" s="124">
        <f>IF(RES_hhdet_in_tes!L47=0,"",RES_hhdet_in_tes!L47/RES_hhdet_in_fec!L47)</f>
        <v>2.9871319565370609</v>
      </c>
      <c r="M47" s="124">
        <f>IF(RES_hhdet_in_tes!M47=0,"",RES_hhdet_in_tes!M47/RES_hhdet_in_fec!M47)</f>
        <v>3.0997760436391575</v>
      </c>
      <c r="N47" s="124">
        <f>IF(RES_hhdet_in_tes!N47=0,"",RES_hhdet_in_tes!N47/RES_hhdet_in_fec!N47)</f>
        <v>3.230380720214268</v>
      </c>
      <c r="O47" s="124">
        <f>IF(RES_hhdet_in_tes!O47=0,"",RES_hhdet_in_tes!O47/RES_hhdet_in_fec!O47)</f>
        <v>3.3787130004370285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3.6747227215721701</v>
      </c>
      <c r="T47" s="124">
        <f>IF(RES_hhdet_in_tes!T47=0,"",RES_hhdet_in_tes!T47/RES_hhdet_in_fec!T47)</f>
        <v>3.6778356434953703</v>
      </c>
      <c r="U47" s="124">
        <f>IF(RES_hhdet_in_tes!U47=0,"",RES_hhdet_in_tes!U47/RES_hhdet_in_fec!U47)</f>
        <v>3.6812944456322603</v>
      </c>
      <c r="V47" s="124">
        <f>IF(RES_hhdet_in_tes!V47=0,"",RES_hhdet_in_tes!V47/RES_hhdet_in_fec!V47)</f>
        <v>3.6911780989264895</v>
      </c>
      <c r="W47" s="124">
        <f>IF(RES_hhdet_in_tes!W47=0,"",RES_hhdet_in_tes!W47/RES_hhdet_in_fec!W47)</f>
        <v>3.7236181656100511</v>
      </c>
      <c r="X47" s="124">
        <f>IF(RES_hhdet_in_tes!X47=0,"",RES_hhdet_in_tes!X47/RES_hhdet_in_fec!X47)</f>
        <v>3.7640879416382043</v>
      </c>
      <c r="Y47" s="124">
        <f>IF(RES_hhdet_in_tes!Y47=0,"",RES_hhdet_in_tes!Y47/RES_hhdet_in_fec!Y47)</f>
        <v>3.8097045729759591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2.1620770839936219</v>
      </c>
      <c r="D48" s="111">
        <f>IF(RES_hhdet_in_tes!D48=0,"",RES_hhdet_in_tes!D48/RES_hhdet_in_fec!D48)</f>
        <v>2.2487575539964788</v>
      </c>
      <c r="E48" s="111">
        <f>IF(RES_hhdet_in_tes!E48=0,"",RES_hhdet_in_tes!E48/RES_hhdet_in_fec!E48)</f>
        <v>2.3367375309225884</v>
      </c>
      <c r="F48" s="111">
        <f>IF(RES_hhdet_in_tes!F48=0,"",RES_hhdet_in_tes!F48/RES_hhdet_in_fec!F48)</f>
        <v>2.4254241242149672</v>
      </c>
      <c r="G48" s="111" t="str">
        <f>IF(RES_hhdet_in_tes!G48=0,"",RES_hhdet_in_tes!G48/RES_hhdet_in_fec!G48)</f>
        <v/>
      </c>
      <c r="H48" s="111">
        <f>IF(RES_hhdet_in_tes!H48=0,"",RES_hhdet_in_tes!H48/RES_hhdet_in_fec!H48)</f>
        <v>2.606377782476188</v>
      </c>
      <c r="I48" s="111" t="str">
        <f>IF(RES_hhdet_in_tes!I48=0,"",RES_hhdet_in_tes!I48/RES_hhdet_in_fec!I48)</f>
        <v/>
      </c>
      <c r="J48" s="111">
        <f>IF(RES_hhdet_in_tes!J48=0,"",RES_hhdet_in_tes!J48/RES_hhdet_in_fec!J48)</f>
        <v>2.7926958794807399</v>
      </c>
      <c r="K48" s="111">
        <f>IF(RES_hhdet_in_tes!K48=0,"",RES_hhdet_in_tes!K48/RES_hhdet_in_fec!K48)</f>
        <v>2.8888323642596858</v>
      </c>
      <c r="L48" s="111">
        <f>IF(RES_hhdet_in_tes!L48=0,"",RES_hhdet_in_tes!L48/RES_hhdet_in_fec!L48)</f>
        <v>2.9871319565370609</v>
      </c>
      <c r="M48" s="111">
        <f>IF(RES_hhdet_in_tes!M48=0,"",RES_hhdet_in_tes!M48/RES_hhdet_in_fec!M48)</f>
        <v>3.0997760436391575</v>
      </c>
      <c r="N48" s="111">
        <f>IF(RES_hhdet_in_tes!N48=0,"",RES_hhdet_in_tes!N48/RES_hhdet_in_fec!N48)</f>
        <v>3.230380720214268</v>
      </c>
      <c r="O48" s="111">
        <f>IF(RES_hhdet_in_tes!O48=0,"",RES_hhdet_in_tes!O48/RES_hhdet_in_fec!O48)</f>
        <v>3.3787130004370285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3.6747227215721701</v>
      </c>
      <c r="T48" s="111">
        <f>IF(RES_hhdet_in_tes!T48=0,"",RES_hhdet_in_tes!T48/RES_hhdet_in_fec!T48)</f>
        <v>3.6778356434953703</v>
      </c>
      <c r="U48" s="111">
        <f>IF(RES_hhdet_in_tes!U48=0,"",RES_hhdet_in_tes!U48/RES_hhdet_in_fec!U48)</f>
        <v>3.6812944456322603</v>
      </c>
      <c r="V48" s="111">
        <f>IF(RES_hhdet_in_tes!V48=0,"",RES_hhdet_in_tes!V48/RES_hhdet_in_fec!V48)</f>
        <v>3.6911780989264895</v>
      </c>
      <c r="W48" s="111">
        <f>IF(RES_hhdet_in_tes!W48=0,"",RES_hhdet_in_tes!W48/RES_hhdet_in_fec!W48)</f>
        <v>3.7236181656100511</v>
      </c>
      <c r="X48" s="111">
        <f>IF(RES_hhdet_in_tes!X48=0,"",RES_hhdet_in_tes!X48/RES_hhdet_in_fec!X48)</f>
        <v>3.7640879416382043</v>
      </c>
      <c r="Y48" s="111">
        <f>IF(RES_hhdet_in_tes!Y48=0,"",RES_hhdet_in_tes!Y48/RES_hhdet_in_fec!Y48)</f>
        <v>3.8097045729759591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0.65665464754317693</v>
      </c>
      <c r="D49" s="124">
        <f>IF(RES_hhdet_in_tes!D49=0,"",RES_hhdet_in_tes!D49/RES_hhdet_in_fec!D49)</f>
        <v>0.63617038317885299</v>
      </c>
      <c r="E49" s="124">
        <f>IF(RES_hhdet_in_tes!E49=0,"",RES_hhdet_in_tes!E49/RES_hhdet_in_fec!E49)</f>
        <v>0.66477587559994478</v>
      </c>
      <c r="F49" s="124">
        <f>IF(RES_hhdet_in_tes!F49=0,"",RES_hhdet_in_tes!F49/RES_hhdet_in_fec!F49)</f>
        <v>0.67098317070494717</v>
      </c>
      <c r="G49" s="124" t="str">
        <f>IF(RES_hhdet_in_tes!G49=0,"",RES_hhdet_in_tes!G49/RES_hhdet_in_fec!G49)</f>
        <v/>
      </c>
      <c r="H49" s="124">
        <f>IF(RES_hhdet_in_tes!H49=0,"",RES_hhdet_in_tes!H49/RES_hhdet_in_fec!H49)</f>
        <v>0.71159201918932369</v>
      </c>
      <c r="I49" s="124" t="str">
        <f>IF(RES_hhdet_in_tes!I49=0,"",RES_hhdet_in_tes!I49/RES_hhdet_in_fec!I49)</f>
        <v/>
      </c>
      <c r="J49" s="124">
        <f>IF(RES_hhdet_in_tes!J49=0,"",RES_hhdet_in_tes!J49/RES_hhdet_in_fec!J49)</f>
        <v>0.62972036643082796</v>
      </c>
      <c r="K49" s="124">
        <f>IF(RES_hhdet_in_tes!K49=0,"",RES_hhdet_in_tes!K49/RES_hhdet_in_fec!K49)</f>
        <v>0.6597492737654358</v>
      </c>
      <c r="L49" s="124">
        <f>IF(RES_hhdet_in_tes!L49=0,"",RES_hhdet_in_tes!L49/RES_hhdet_in_fec!L49)</f>
        <v>0.64348392815921762</v>
      </c>
      <c r="M49" s="124">
        <f>IF(RES_hhdet_in_tes!M49=0,"",RES_hhdet_in_tes!M49/RES_hhdet_in_fec!M49)</f>
        <v>0.66407214867334274</v>
      </c>
      <c r="N49" s="124">
        <f>IF(RES_hhdet_in_tes!N49=0,"",RES_hhdet_in_tes!N49/RES_hhdet_in_fec!N49)</f>
        <v>0.65516287536732243</v>
      </c>
      <c r="O49" s="124">
        <f>IF(RES_hhdet_in_tes!O49=0,"",RES_hhdet_in_tes!O49/RES_hhdet_in_fec!O49)</f>
        <v>0.66757000463056282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0.77768129775557115</v>
      </c>
      <c r="T49" s="124">
        <f>IF(RES_hhdet_in_tes!T49=0,"",RES_hhdet_in_tes!T49/RES_hhdet_in_fec!T49)</f>
        <v>0.77228624456044126</v>
      </c>
      <c r="U49" s="124">
        <f>IF(RES_hhdet_in_tes!U49=0,"",RES_hhdet_in_tes!U49/RES_hhdet_in_fec!U49)</f>
        <v>0.76566275951418983</v>
      </c>
      <c r="V49" s="124">
        <f>IF(RES_hhdet_in_tes!V49=0,"",RES_hhdet_in_tes!V49/RES_hhdet_in_fec!V49)</f>
        <v>0.75024639701636642</v>
      </c>
      <c r="W49" s="124">
        <f>IF(RES_hhdet_in_tes!W49=0,"",RES_hhdet_in_tes!W49/RES_hhdet_in_fec!W49)</f>
        <v>0.79550744355569536</v>
      </c>
      <c r="X49" s="124">
        <f>IF(RES_hhdet_in_tes!X49=0,"",RES_hhdet_in_tes!X49/RES_hhdet_in_fec!X49)</f>
        <v>0.77958423348441508</v>
      </c>
      <c r="Y49" s="124">
        <f>IF(RES_hhdet_in_tes!Y49=0,"",RES_hhdet_in_tes!Y49/RES_hhdet_in_fec!Y49)</f>
        <v>0.78274057515416517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0.54773393877330656</v>
      </c>
      <c r="D50" s="111">
        <f>IF(RES_hhdet_in_tes!D50=0,"",RES_hhdet_in_tes!D50/RES_hhdet_in_fec!D50)</f>
        <v>0.54959590958343807</v>
      </c>
      <c r="E50" s="111">
        <f>IF(RES_hhdet_in_tes!E50=0,"",RES_hhdet_in_tes!E50/RES_hhdet_in_fec!E50)</f>
        <v>0.55171670257738603</v>
      </c>
      <c r="F50" s="111">
        <f>IF(RES_hhdet_in_tes!F50=0,"",RES_hhdet_in_tes!F50/RES_hhdet_in_fec!F50)</f>
        <v>0.55387278950549079</v>
      </c>
      <c r="G50" s="111" t="str">
        <f>IF(RES_hhdet_in_tes!G50=0,"",RES_hhdet_in_tes!G50/RES_hhdet_in_fec!G50)</f>
        <v/>
      </c>
      <c r="H50" s="111">
        <f>IF(RES_hhdet_in_tes!H50=0,"",RES_hhdet_in_tes!H50/RES_hhdet_in_fec!H50)</f>
        <v>0.55887519068234881</v>
      </c>
      <c r="I50" s="111" t="str">
        <f>IF(RES_hhdet_in_tes!I50=0,"",RES_hhdet_in_tes!I50/RES_hhdet_in_fec!I50)</f>
        <v/>
      </c>
      <c r="J50" s="111">
        <f>IF(RES_hhdet_in_tes!J50=0,"",RES_hhdet_in_tes!J50/RES_hhdet_in_fec!J50)</f>
        <v>0.56508670526712168</v>
      </c>
      <c r="K50" s="111">
        <f>IF(RES_hhdet_in_tes!K50=0,"",RES_hhdet_in_tes!K50/RES_hhdet_in_fec!K50)</f>
        <v>0.56906952832124535</v>
      </c>
      <c r="L50" s="111">
        <f>IF(RES_hhdet_in_tes!L50=0,"",RES_hhdet_in_tes!L50/RES_hhdet_in_fec!L50)</f>
        <v>0.57374178525609854</v>
      </c>
      <c r="M50" s="111">
        <f>IF(RES_hhdet_in_tes!M50=0,"",RES_hhdet_in_tes!M50/RES_hhdet_in_fec!M50)</f>
        <v>0.58326647727792058</v>
      </c>
      <c r="N50" s="111">
        <f>IF(RES_hhdet_in_tes!N50=0,"",RES_hhdet_in_tes!N50/RES_hhdet_in_fec!N50)</f>
        <v>0.59896686217389694</v>
      </c>
      <c r="O50" s="111">
        <f>IF(RES_hhdet_in_tes!O50=0,"",RES_hhdet_in_tes!O50/RES_hhdet_in_fec!O50)</f>
        <v>0.62191989790346569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>
        <f>IF(RES_hhdet_in_tes!S50=0,"",RES_hhdet_in_tes!S50/RES_hhdet_in_fec!S50)</f>
        <v>0.7062089343452842</v>
      </c>
      <c r="T50" s="111">
        <f>IF(RES_hhdet_in_tes!T50=0,"",RES_hhdet_in_tes!T50/RES_hhdet_in_fec!T50)</f>
        <v>0.71978028187393472</v>
      </c>
      <c r="U50" s="111">
        <f>IF(RES_hhdet_in_tes!U50=0,"",RES_hhdet_in_tes!U50/RES_hhdet_in_fec!U50)</f>
        <v>0.73133865080267879</v>
      </c>
      <c r="V50" s="111">
        <f>IF(RES_hhdet_in_tes!V50=0,"",RES_hhdet_in_tes!V50/RES_hhdet_in_fec!V50)</f>
        <v>0.74043768638169816</v>
      </c>
      <c r="W50" s="111">
        <f>IF(RES_hhdet_in_tes!W50=0,"",RES_hhdet_in_tes!W50/RES_hhdet_in_fec!W50)</f>
        <v>0.74603043587653484</v>
      </c>
      <c r="X50" s="111">
        <f>IF(RES_hhdet_in_tes!X50=0,"",RES_hhdet_in_tes!X50/RES_hhdet_in_fec!X50)</f>
        <v>0.74927581995393711</v>
      </c>
      <c r="Y50" s="111">
        <f>IF(RES_hhdet_in_tes!Y50=0,"",RES_hhdet_in_tes!Y50/RES_hhdet_in_fec!Y50)</f>
        <v>0.75091920301818071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>
        <f>IF(RES_hhdet_in_tes!D51=0,"",RES_hhdet_in_tes!D51/RES_hhdet_in_fec!D51)</f>
        <v>0.76686184432301541</v>
      </c>
      <c r="E51" s="111">
        <f>IF(RES_hhdet_in_tes!E51=0,"",RES_hhdet_in_tes!E51/RES_hhdet_in_fec!E51)</f>
        <v>0.72803001822390201</v>
      </c>
      <c r="F51" s="111">
        <f>IF(RES_hhdet_in_tes!F51=0,"",RES_hhdet_in_tes!F51/RES_hhdet_in_fec!F51)</f>
        <v>0.71971042659510109</v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>
        <f>IF(RES_hhdet_in_tes!K51=0,"",RES_hhdet_in_tes!K51/RES_hhdet_in_fec!K51)</f>
        <v>0.7906401177477882</v>
      </c>
      <c r="L51" s="111">
        <f>IF(RES_hhdet_in_tes!L51=0,"",RES_hhdet_in_tes!L51/RES_hhdet_in_fec!L51)</f>
        <v>0.79917572504960266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0.81467195846475604</v>
      </c>
      <c r="O51" s="111">
        <f>IF(RES_hhdet_in_tes!O51=0,"",RES_hhdet_in_tes!O51/RES_hhdet_in_fec!O51)</f>
        <v>0.82893315276399304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0.87688745056594519</v>
      </c>
      <c r="U51" s="111">
        <f>IF(RES_hhdet_in_tes!U51=0,"",RES_hhdet_in_tes!U51/RES_hhdet_in_fec!U51)</f>
        <v>0.88927495089677278</v>
      </c>
      <c r="V51" s="111">
        <f>IF(RES_hhdet_in_tes!V51=0,"",RES_hhdet_in_tes!V51/RES_hhdet_in_fec!V51)</f>
        <v>0.87914865982605495</v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>
        <f>IF(RES_hhdet_in_tes!Y51=0,"",RES_hhdet_in_tes!Y51/RES_hhdet_in_fec!Y51)</f>
        <v>0.83549513320157731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>
        <f>IF(RES_hhdet_in_tes!D52=0,"",RES_hhdet_in_tes!D52/RES_hhdet_in_fec!D52)</f>
        <v>0.54959590958343807</v>
      </c>
      <c r="E52" s="112">
        <f>IF(RES_hhdet_in_tes!E52=0,"",RES_hhdet_in_tes!E52/RES_hhdet_in_fec!E52)</f>
        <v>0.55171670257738603</v>
      </c>
      <c r="F52" s="112">
        <f>IF(RES_hhdet_in_tes!F52=0,"",RES_hhdet_in_tes!F52/RES_hhdet_in_fec!F52)</f>
        <v>0.55387278950549079</v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>
        <f>IF(RES_hhdet_in_tes!K52=0,"",RES_hhdet_in_tes!K52/RES_hhdet_in_fec!K52)</f>
        <v>0.56906952832124535</v>
      </c>
      <c r="L52" s="112">
        <f>IF(RES_hhdet_in_tes!L52=0,"",RES_hhdet_in_tes!L52/RES_hhdet_in_fec!L52)</f>
        <v>0.57374178525609854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0.59896686217389694</v>
      </c>
      <c r="O52" s="112">
        <f>IF(RES_hhdet_in_tes!O52=0,"",RES_hhdet_in_tes!O52/RES_hhdet_in_fec!O52)</f>
        <v>0.62191989790346569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0.71978028187393472</v>
      </c>
      <c r="U52" s="112">
        <f>IF(RES_hhdet_in_tes!U52=0,"",RES_hhdet_in_tes!U52/RES_hhdet_in_fec!U52)</f>
        <v>0.7313386508026789</v>
      </c>
      <c r="V52" s="112">
        <f>IF(RES_hhdet_in_tes!V52=0,"",RES_hhdet_in_tes!V52/RES_hhdet_in_fec!V52)</f>
        <v>0.74043768638169816</v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>
        <f>IF(RES_hhdet_in_tes!Y52=0,"",RES_hhdet_in_tes!Y52/RES_hhdet_in_fec!Y52)</f>
        <v>0.75091920301818071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0.68030635525959748</v>
      </c>
      <c r="D54" s="112">
        <f>IF(RES_hhdet_in_tes!D54=0,"",RES_hhdet_in_tes!D54/RES_hhdet_in_fec!D54)</f>
        <v>0.68138823528855397</v>
      </c>
      <c r="E54" s="112">
        <f>IF(RES_hhdet_in_tes!E54=0,"",RES_hhdet_in_tes!E54/RES_hhdet_in_fec!E54)</f>
        <v>0.68257262597237378</v>
      </c>
      <c r="F54" s="112">
        <f>IF(RES_hhdet_in_tes!F54=0,"",RES_hhdet_in_tes!F54/RES_hhdet_in_fec!F54)</f>
        <v>0.68377130689604382</v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0.68644515359279112</v>
      </c>
      <c r="I54" s="112" t="str">
        <f>IF(RES_hhdet_in_tes!I54=0,"",RES_hhdet_in_tes!I54/RES_hhdet_in_fec!I54)</f>
        <v/>
      </c>
      <c r="J54" s="112">
        <f>IF(RES_hhdet_in_tes!J54=0,"",RES_hhdet_in_tes!J54/RES_hhdet_in_fec!J54)</f>
        <v>0.68961039141919322</v>
      </c>
      <c r="K54" s="112">
        <f>IF(RES_hhdet_in_tes!K54=0,"",RES_hhdet_in_tes!K54/RES_hhdet_in_fec!K54)</f>
        <v>0.69155414956086414</v>
      </c>
      <c r="L54" s="112">
        <f>IF(RES_hhdet_in_tes!L54=0,"",RES_hhdet_in_tes!L54/RES_hhdet_in_fec!L54)</f>
        <v>0.69378900319645809</v>
      </c>
      <c r="M54" s="112">
        <f>IF(RES_hhdet_in_tes!M54=0,"",RES_hhdet_in_tes!M54/RES_hhdet_in_fec!M54)</f>
        <v>0.69803772913348916</v>
      </c>
      <c r="N54" s="112">
        <f>IF(RES_hhdet_in_tes!N54=0,"",RES_hhdet_in_tes!N54/RES_hhdet_in_fec!N54)</f>
        <v>0.70504349555482315</v>
      </c>
      <c r="O54" s="112">
        <f>IF(RES_hhdet_in_tes!O54=0,"",RES_hhdet_in_tes!O54/RES_hhdet_in_fec!O54)</f>
        <v>0.71572637865936983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0.76075383453569179</v>
      </c>
      <c r="T54" s="112">
        <f>IF(RES_hhdet_in_tes!T54=0,"",RES_hhdet_in_tes!T54/RES_hhdet_in_fec!T54)</f>
        <v>0.7694489664051265</v>
      </c>
      <c r="U54" s="112">
        <f>IF(RES_hhdet_in_tes!U54=0,"",RES_hhdet_in_tes!U54/RES_hhdet_in_fec!U54)</f>
        <v>0.7781635013891447</v>
      </c>
      <c r="V54" s="112">
        <f>IF(RES_hhdet_in_tes!V54=0,"",RES_hhdet_in_tes!V54/RES_hhdet_in_fec!V54)</f>
        <v>0.78672452181527686</v>
      </c>
      <c r="W54" s="112">
        <f>IF(RES_hhdet_in_tes!W54=0,"",RES_hhdet_in_tes!W54/RES_hhdet_in_fec!W54)</f>
        <v>0.79454357357082417</v>
      </c>
      <c r="X54" s="112">
        <f>IF(RES_hhdet_in_tes!X54=0,"",RES_hhdet_in_tes!X54/RES_hhdet_in_fec!X54)</f>
        <v>0.80666022756506595</v>
      </c>
      <c r="Y54" s="112">
        <f>IF(RES_hhdet_in_tes!Y54=0,"",RES_hhdet_in_tes!Y54/RES_hhdet_in_fec!Y54)</f>
        <v>0.81796432928993268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0.86617950948934586</v>
      </c>
      <c r="D55" s="113">
        <f>IF(RES_hhdet_in_tes!D55=0,"",RES_hhdet_in_tes!D55/RES_hhdet_in_fec!D55)</f>
        <v>0.85248765226978862</v>
      </c>
      <c r="E55" s="113">
        <f>IF(RES_hhdet_in_tes!E55=0,"",RES_hhdet_in_tes!E55/RES_hhdet_in_fec!E55)</f>
        <v>0.82393756920932837</v>
      </c>
      <c r="F55" s="113">
        <f>IF(RES_hhdet_in_tes!F55=0,"",RES_hhdet_in_tes!F55/RES_hhdet_in_fec!F55)</f>
        <v>0.81729708363510956</v>
      </c>
      <c r="G55" s="113" t="str">
        <f>IF(RES_hhdet_in_tes!G55=0,"",RES_hhdet_in_tes!G55/RES_hhdet_in_fec!G55)</f>
        <v/>
      </c>
      <c r="H55" s="113">
        <f>IF(RES_hhdet_in_tes!H55=0,"",RES_hhdet_in_tes!H55/RES_hhdet_in_fec!H55)</f>
        <v>0.83487009491311714</v>
      </c>
      <c r="I55" s="113" t="str">
        <f>IF(RES_hhdet_in_tes!I55=0,"",RES_hhdet_in_tes!I55/RES_hhdet_in_fec!I55)</f>
        <v/>
      </c>
      <c r="J55" s="113">
        <f>IF(RES_hhdet_in_tes!J55=0,"",RES_hhdet_in_tes!J55/RES_hhdet_in_fec!J55)</f>
        <v>0.85989653126805188</v>
      </c>
      <c r="K55" s="113">
        <f>IF(RES_hhdet_in_tes!K55=0,"",RES_hhdet_in_tes!K55/RES_hhdet_in_fec!K55)</f>
        <v>0.86508374650739828</v>
      </c>
      <c r="L55" s="113">
        <f>IF(RES_hhdet_in_tes!L55=0,"",RES_hhdet_in_tes!L55/RES_hhdet_in_fec!L55)</f>
        <v>0.87055995235872019</v>
      </c>
      <c r="M55" s="113">
        <f>IF(RES_hhdet_in_tes!M55=0,"",RES_hhdet_in_tes!M55/RES_hhdet_in_fec!M55)</f>
        <v>0.86912624285974116</v>
      </c>
      <c r="N55" s="113">
        <f>IF(RES_hhdet_in_tes!N55=0,"",RES_hhdet_in_tes!N55/RES_hhdet_in_fec!N55)</f>
        <v>0.8756301353118443</v>
      </c>
      <c r="O55" s="113">
        <f>IF(RES_hhdet_in_tes!O55=0,"",RES_hhdet_in_tes!O55/RES_hhdet_in_fec!O55)</f>
        <v>0.88111428534102065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>
        <f>IF(RES_hhdet_in_tes!S55=0,"",RES_hhdet_in_tes!S55/RES_hhdet_in_fec!S55)</f>
        <v>0.89947481561651399</v>
      </c>
      <c r="T55" s="113">
        <f>IF(RES_hhdet_in_tes!T55=0,"",RES_hhdet_in_tes!T55/RES_hhdet_in_fec!T55)</f>
        <v>0.90237771718744952</v>
      </c>
      <c r="U55" s="113">
        <f>IF(RES_hhdet_in_tes!U55=0,"",RES_hhdet_in_tes!U55/RES_hhdet_in_fec!U55)</f>
        <v>0.9119866843168184</v>
      </c>
      <c r="V55" s="113">
        <f>IF(RES_hhdet_in_tes!V55=0,"",RES_hhdet_in_tes!V55/RES_hhdet_in_fec!V55)</f>
        <v>0.90419206780305028</v>
      </c>
      <c r="W55" s="113">
        <f>IF(RES_hhdet_in_tes!W55=0,"",RES_hhdet_in_tes!W55/RES_hhdet_in_fec!W55)</f>
        <v>0.89432077369692198</v>
      </c>
      <c r="X55" s="113">
        <f>IF(RES_hhdet_in_tes!X55=0,"",RES_hhdet_in_tes!X55/RES_hhdet_in_fec!X55)</f>
        <v>0.88996739680374082</v>
      </c>
      <c r="Y55" s="113">
        <f>IF(RES_hhdet_in_tes!Y55=0,"",RES_hhdet_in_tes!Y55/RES_hhdet_in_fec!Y55)</f>
        <v>0.88332608588773975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0.68030635525959748</v>
      </c>
      <c r="D56" s="111">
        <f>IF(RES_hhdet_in_tes!D56=0,"",RES_hhdet_in_tes!D56/RES_hhdet_in_fec!D56)</f>
        <v>0.68138823528855397</v>
      </c>
      <c r="E56" s="111">
        <f>IF(RES_hhdet_in_tes!E56=0,"",RES_hhdet_in_tes!E56/RES_hhdet_in_fec!E56)</f>
        <v>0.68257262597237378</v>
      </c>
      <c r="F56" s="111">
        <f>IF(RES_hhdet_in_tes!F56=0,"",RES_hhdet_in_tes!F56/RES_hhdet_in_fec!F56)</f>
        <v>0.68377130689604382</v>
      </c>
      <c r="G56" s="111" t="str">
        <f>IF(RES_hhdet_in_tes!G56=0,"",RES_hhdet_in_tes!G56/RES_hhdet_in_fec!G56)</f>
        <v/>
      </c>
      <c r="H56" s="111">
        <f>IF(RES_hhdet_in_tes!H56=0,"",RES_hhdet_in_tes!H56/RES_hhdet_in_fec!H56)</f>
        <v>0.68644515359279112</v>
      </c>
      <c r="I56" s="111" t="str">
        <f>IF(RES_hhdet_in_tes!I56=0,"",RES_hhdet_in_tes!I56/RES_hhdet_in_fec!I56)</f>
        <v/>
      </c>
      <c r="J56" s="111">
        <f>IF(RES_hhdet_in_tes!J56=0,"",RES_hhdet_in_tes!J56/RES_hhdet_in_fec!J56)</f>
        <v>0.68961039141919322</v>
      </c>
      <c r="K56" s="111">
        <f>IF(RES_hhdet_in_tes!K56=0,"",RES_hhdet_in_tes!K56/RES_hhdet_in_fec!K56)</f>
        <v>0.69155414956086414</v>
      </c>
      <c r="L56" s="111">
        <f>IF(RES_hhdet_in_tes!L56=0,"",RES_hhdet_in_tes!L56/RES_hhdet_in_fec!L56)</f>
        <v>0.69378900319645809</v>
      </c>
      <c r="M56" s="111">
        <f>IF(RES_hhdet_in_tes!M56=0,"",RES_hhdet_in_tes!M56/RES_hhdet_in_fec!M56)</f>
        <v>0.69803772913348916</v>
      </c>
      <c r="N56" s="111">
        <f>IF(RES_hhdet_in_tes!N56=0,"",RES_hhdet_in_tes!N56/RES_hhdet_in_fec!N56)</f>
        <v>0.70504349555482315</v>
      </c>
      <c r="O56" s="111">
        <f>IF(RES_hhdet_in_tes!O56=0,"",RES_hhdet_in_tes!O56/RES_hhdet_in_fec!O56)</f>
        <v>0.71572637865936983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>
        <f>IF(RES_hhdet_in_tes!S56=0,"",RES_hhdet_in_tes!S56/RES_hhdet_in_fec!S56)</f>
        <v>0.76075383453569179</v>
      </c>
      <c r="T56" s="111">
        <f>IF(RES_hhdet_in_tes!T56=0,"",RES_hhdet_in_tes!T56/RES_hhdet_in_fec!T56)</f>
        <v>0.7694489664051265</v>
      </c>
      <c r="U56" s="111">
        <f>IF(RES_hhdet_in_tes!U56=0,"",RES_hhdet_in_tes!U56/RES_hhdet_in_fec!U56)</f>
        <v>0.7781635013891447</v>
      </c>
      <c r="V56" s="111">
        <f>IF(RES_hhdet_in_tes!V56=0,"",RES_hhdet_in_tes!V56/RES_hhdet_in_fec!V56)</f>
        <v>0.78672452181527686</v>
      </c>
      <c r="W56" s="111">
        <f>IF(RES_hhdet_in_tes!W56=0,"",RES_hhdet_in_tes!W56/RES_hhdet_in_fec!W56)</f>
        <v>0.79454357357082417</v>
      </c>
      <c r="X56" s="111">
        <f>IF(RES_hhdet_in_tes!X56=0,"",RES_hhdet_in_tes!X56/RES_hhdet_in_fec!X56)</f>
        <v>0.80666022756506595</v>
      </c>
      <c r="Y56" s="111">
        <f>IF(RES_hhdet_in_tes!Y56=0,"",RES_hhdet_in_tes!Y56/RES_hhdet_in_fec!Y56)</f>
        <v>0.81796432928993268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 t="str">
        <f>IF(RES_hhdet_in_tes!G57=0,"",RES_hhdet_in_tes!G57/RES_hhdet_in_fec!G57)</f>
        <v/>
      </c>
      <c r="H57" s="111">
        <f>IF(RES_hhdet_in_tes!H57=0,"",RES_hhdet_in_tes!H57/RES_hhdet_in_fec!H57)</f>
        <v>1</v>
      </c>
      <c r="I57" s="111" t="str">
        <f>IF(RES_hhdet_in_tes!I57=0,"",RES_hhdet_in_tes!I57/RES_hhdet_in_fec!I57)</f>
        <v/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0.70014395108945215</v>
      </c>
      <c r="D58" s="124">
        <f>IF(RES_hhdet_in_tes!D58=0,"",RES_hhdet_in_tes!D58/RES_hhdet_in_fec!D58)</f>
        <v>0.68953606770193632</v>
      </c>
      <c r="E58" s="124">
        <f>IF(RES_hhdet_in_tes!E58=0,"",RES_hhdet_in_tes!E58/RES_hhdet_in_fec!E58)</f>
        <v>0.72242388015425441</v>
      </c>
      <c r="F58" s="124">
        <f>IF(RES_hhdet_in_tes!F58=0,"",RES_hhdet_in_tes!F58/RES_hhdet_in_fec!F58)</f>
        <v>0.72101297172853263</v>
      </c>
      <c r="G58" s="124" t="str">
        <f>IF(RES_hhdet_in_tes!G58=0,"",RES_hhdet_in_tes!G58/RES_hhdet_in_fec!G58)</f>
        <v/>
      </c>
      <c r="H58" s="124">
        <f>IF(RES_hhdet_in_tes!H58=0,"",RES_hhdet_in_tes!H58/RES_hhdet_in_fec!H58)</f>
        <v>0.71045711647638543</v>
      </c>
      <c r="I58" s="124" t="str">
        <f>IF(RES_hhdet_in_tes!I58=0,"",RES_hhdet_in_tes!I58/RES_hhdet_in_fec!I58)</f>
        <v/>
      </c>
      <c r="J58" s="124">
        <f>IF(RES_hhdet_in_tes!J58=0,"",RES_hhdet_in_tes!J58/RES_hhdet_in_fec!J58)</f>
        <v>0.71060362338284633</v>
      </c>
      <c r="K58" s="124">
        <f>IF(RES_hhdet_in_tes!K58=0,"",RES_hhdet_in_tes!K58/RES_hhdet_in_fec!K58)</f>
        <v>0.67573094932836386</v>
      </c>
      <c r="L58" s="124">
        <f>IF(RES_hhdet_in_tes!L58=0,"",RES_hhdet_in_tes!L58/RES_hhdet_in_fec!L58)</f>
        <v>0.70013968981437424</v>
      </c>
      <c r="M58" s="124">
        <f>IF(RES_hhdet_in_tes!M58=0,"",RES_hhdet_in_tes!M58/RES_hhdet_in_fec!M58)</f>
        <v>0.71066599452255774</v>
      </c>
      <c r="N58" s="124">
        <f>IF(RES_hhdet_in_tes!N58=0,"",RES_hhdet_in_tes!N58/RES_hhdet_in_fec!N58)</f>
        <v>0.72661661475693351</v>
      </c>
      <c r="O58" s="124">
        <f>IF(RES_hhdet_in_tes!O58=0,"",RES_hhdet_in_tes!O58/RES_hhdet_in_fec!O58)</f>
        <v>0.72737208109352947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0.74351625831062962</v>
      </c>
      <c r="T58" s="124">
        <f>IF(RES_hhdet_in_tes!T58=0,"",RES_hhdet_in_tes!T58/RES_hhdet_in_fec!T58)</f>
        <v>0.7701888904750398</v>
      </c>
      <c r="U58" s="124">
        <f>IF(RES_hhdet_in_tes!U58=0,"",RES_hhdet_in_tes!U58/RES_hhdet_in_fec!U58)</f>
        <v>0.79033698595807111</v>
      </c>
      <c r="V58" s="124">
        <f>IF(RES_hhdet_in_tes!V58=0,"",RES_hhdet_in_tes!V58/RES_hhdet_in_fec!V58)</f>
        <v>0.79594115120449005</v>
      </c>
      <c r="W58" s="124">
        <f>IF(RES_hhdet_in_tes!W58=0,"",RES_hhdet_in_tes!W58/RES_hhdet_in_fec!W58)</f>
        <v>0.81418422740295304</v>
      </c>
      <c r="X58" s="124">
        <f>IF(RES_hhdet_in_tes!X58=0,"",RES_hhdet_in_tes!X58/RES_hhdet_in_fec!X58)</f>
        <v>0.83481255355598127</v>
      </c>
      <c r="Y58" s="124">
        <f>IF(RES_hhdet_in_tes!Y58=0,"",RES_hhdet_in_tes!Y58/RES_hhdet_in_fec!Y58)</f>
        <v>0.83508812452360226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0.61396898741551931</v>
      </c>
      <c r="D59" s="111">
        <f>IF(RES_hhdet_in_tes!D59=0,"",RES_hhdet_in_tes!D59/RES_hhdet_in_fec!D59)</f>
        <v>0.61420518311718231</v>
      </c>
      <c r="E59" s="111">
        <f>IF(RES_hhdet_in_tes!E59=0,"",RES_hhdet_in_tes!E59/RES_hhdet_in_fec!E59)</f>
        <v>0.6144414000950239</v>
      </c>
      <c r="F59" s="111">
        <f>IF(RES_hhdet_in_tes!F59=0,"",RES_hhdet_in_tes!F59/RES_hhdet_in_fec!F59)</f>
        <v>0.61467761997416248</v>
      </c>
      <c r="G59" s="111" t="str">
        <f>IF(RES_hhdet_in_tes!G59=0,"",RES_hhdet_in_tes!G59/RES_hhdet_in_fec!G59)</f>
        <v/>
      </c>
      <c r="H59" s="111">
        <f>IF(RES_hhdet_in_tes!H59=0,"",RES_hhdet_in_tes!H59/RES_hhdet_in_fec!H59)</f>
        <v>0.61515011647177853</v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0.61562271236316435</v>
      </c>
      <c r="K59" s="111">
        <f>IF(RES_hhdet_in_tes!K59=0,"",RES_hhdet_in_tes!K59/RES_hhdet_in_fec!K59)</f>
        <v>0.61585908240703413</v>
      </c>
      <c r="L59" s="111">
        <f>IF(RES_hhdet_in_tes!L59=0,"",RES_hhdet_in_tes!L59/RES_hhdet_in_fec!L59)</f>
        <v>0.61609550912501887</v>
      </c>
      <c r="M59" s="111">
        <f>IF(RES_hhdet_in_tes!M59=0,"",RES_hhdet_in_tes!M59/RES_hhdet_in_fec!M59)</f>
        <v>0.61627506172356794</v>
      </c>
      <c r="N59" s="111">
        <f>IF(RES_hhdet_in_tes!N59=0,"",RES_hhdet_in_tes!N59/RES_hhdet_in_fec!N59)</f>
        <v>0.61637542318029526</v>
      </c>
      <c r="O59" s="111">
        <f>IF(RES_hhdet_in_tes!O59=0,"",RES_hhdet_in_tes!O59/RES_hhdet_in_fec!O59)</f>
        <v>0.61643540658661211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0.62159776499386266</v>
      </c>
      <c r="T59" s="111">
        <f>IF(RES_hhdet_in_tes!T59=0,"",RES_hhdet_in_tes!T59/RES_hhdet_in_fec!T59)</f>
        <v>0.62436737219727056</v>
      </c>
      <c r="U59" s="111">
        <f>IF(RES_hhdet_in_tes!U59=0,"",RES_hhdet_in_tes!U59/RES_hhdet_in_fec!U59)</f>
        <v>0.62689289152655858</v>
      </c>
      <c r="V59" s="111">
        <f>IF(RES_hhdet_in_tes!V59=0,"",RES_hhdet_in_tes!V59/RES_hhdet_in_fec!V59)</f>
        <v>0.62868488703612579</v>
      </c>
      <c r="W59" s="111">
        <f>IF(RES_hhdet_in_tes!W59=0,"",RES_hhdet_in_tes!W59/RES_hhdet_in_fec!W59)</f>
        <v>0.62954613368361056</v>
      </c>
      <c r="X59" s="111">
        <f>IF(RES_hhdet_in_tes!X59=0,"",RES_hhdet_in_tes!X59/RES_hhdet_in_fec!X59)</f>
        <v>0.62992756122394233</v>
      </c>
      <c r="Y59" s="111">
        <f>IF(RES_hhdet_in_tes!Y59=0,"",RES_hhdet_in_tes!Y59/RES_hhdet_in_fec!Y59)</f>
        <v>0.62996570397797558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0.76867741820066127</v>
      </c>
      <c r="D60" s="45">
        <f>IF(RES_hhdet_in_tes!D60=0,"",RES_hhdet_in_tes!D60/RES_hhdet_in_fec!D60)</f>
        <v>0.76997746379533716</v>
      </c>
      <c r="E60" s="45">
        <f>IF(RES_hhdet_in_tes!E60=0,"",RES_hhdet_in_tes!E60/RES_hhdet_in_fec!E60)</f>
        <v>0.77133880684054235</v>
      </c>
      <c r="F60" s="45">
        <f>IF(RES_hhdet_in_tes!F60=0,"",RES_hhdet_in_tes!F60/RES_hhdet_in_fec!F60)</f>
        <v>0.77270850862900153</v>
      </c>
      <c r="G60" s="45" t="str">
        <f>IF(RES_hhdet_in_tes!G60=0,"",RES_hhdet_in_tes!G60/RES_hhdet_in_fec!G60)</f>
        <v/>
      </c>
      <c r="H60" s="45">
        <f>IF(RES_hhdet_in_tes!H60=0,"",RES_hhdet_in_tes!H60/RES_hhdet_in_fec!H60)</f>
        <v>0.77561138032297816</v>
      </c>
      <c r="I60" s="45" t="str">
        <f>IF(RES_hhdet_in_tes!I60=0,"",RES_hhdet_in_tes!I60/RES_hhdet_in_fec!I60)</f>
        <v/>
      </c>
      <c r="J60" s="45">
        <f>IF(RES_hhdet_in_tes!J60=0,"",RES_hhdet_in_tes!J60/RES_hhdet_in_fec!J60)</f>
        <v>0.77880060911437665</v>
      </c>
      <c r="K60" s="45">
        <f>IF(RES_hhdet_in_tes!K60=0,"",RES_hhdet_in_tes!K60/RES_hhdet_in_fec!K60)</f>
        <v>0.78060294100302119</v>
      </c>
      <c r="L60" s="45">
        <f>IF(RES_hhdet_in_tes!L60=0,"",RES_hhdet_in_tes!L60/RES_hhdet_in_fec!L60)</f>
        <v>0.78256855309653106</v>
      </c>
      <c r="M60" s="45">
        <f>IF(RES_hhdet_in_tes!M60=0,"",RES_hhdet_in_tes!M60/RES_hhdet_in_fec!M60)</f>
        <v>0.78537894403388431</v>
      </c>
      <c r="N60" s="45">
        <f>IF(RES_hhdet_in_tes!N60=0,"",RES_hhdet_in_tes!N60/RES_hhdet_in_fec!N60)</f>
        <v>0.78922813000034397</v>
      </c>
      <c r="O60" s="45">
        <f>IF(RES_hhdet_in_tes!O60=0,"",RES_hhdet_in_tes!O60/RES_hhdet_in_fec!O60)</f>
        <v>0.79457618869313462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0.83883805945941148</v>
      </c>
      <c r="T60" s="45">
        <f>IF(RES_hhdet_in_tes!T60=0,"",RES_hhdet_in_tes!T60/RES_hhdet_in_fec!T60)</f>
        <v>0.85561467626682242</v>
      </c>
      <c r="U60" s="45">
        <f>IF(RES_hhdet_in_tes!U60=0,"",RES_hhdet_in_tes!U60/RES_hhdet_in_fec!U60)</f>
        <v>0.87164735946073846</v>
      </c>
      <c r="V60" s="45">
        <f>IF(RES_hhdet_in_tes!V60=0,"",RES_hhdet_in_tes!V60/RES_hhdet_in_fec!V60)</f>
        <v>0.88499917315610821</v>
      </c>
      <c r="W60" s="45">
        <f>IF(RES_hhdet_in_tes!W60=0,"",RES_hhdet_in_tes!W60/RES_hhdet_in_fec!W60)</f>
        <v>0.8949971374331086</v>
      </c>
      <c r="X60" s="45">
        <f>IF(RES_hhdet_in_tes!X60=0,"",RES_hhdet_in_tes!X60/RES_hhdet_in_fec!X60)</f>
        <v>0.90194755467173138</v>
      </c>
      <c r="Y60" s="45">
        <f>IF(RES_hhdet_in_tes!Y60=0,"",RES_hhdet_in_tes!Y60/RES_hhdet_in_fec!Y60)</f>
        <v>0.90811115565705514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0.57293783639200191</v>
      </c>
      <c r="D62" s="119">
        <f>IF(RES_hhdet_in_tes!D62=0,"",RES_hhdet_in_tes!D62/RES_hhdet_in_fec!D62)</f>
        <v>0.5789610356688506</v>
      </c>
      <c r="E62" s="119">
        <f>IF(RES_hhdet_in_tes!E62=0,"",RES_hhdet_in_tes!E62/RES_hhdet_in_fec!E62)</f>
        <v>0.58692789026654379</v>
      </c>
      <c r="F62" s="119">
        <f>IF(RES_hhdet_in_tes!F62=0,"",RES_hhdet_in_tes!F62/RES_hhdet_in_fec!F62)</f>
        <v>0.58891906326940802</v>
      </c>
      <c r="G62" s="119">
        <f>IF(RES_hhdet_in_tes!G62=0,"",RES_hhdet_in_tes!G62/RES_hhdet_in_fec!G62)</f>
        <v>0.59574871442508526</v>
      </c>
      <c r="H62" s="119">
        <f>IF(RES_hhdet_in_tes!H62=0,"",RES_hhdet_in_tes!H62/RES_hhdet_in_fec!H62)</f>
        <v>0.60247827990185565</v>
      </c>
      <c r="I62" s="119">
        <f>IF(RES_hhdet_in_tes!I62=0,"",RES_hhdet_in_tes!I62/RES_hhdet_in_fec!I62)</f>
        <v>0.61562081421889281</v>
      </c>
      <c r="J62" s="119">
        <f>IF(RES_hhdet_in_tes!J62=0,"",RES_hhdet_in_tes!J62/RES_hhdet_in_fec!J62)</f>
        <v>0.62012286144724793</v>
      </c>
      <c r="K62" s="119">
        <f>IF(RES_hhdet_in_tes!K62=0,"",RES_hhdet_in_tes!K62/RES_hhdet_in_fec!K62)</f>
        <v>0.62325535265336474</v>
      </c>
      <c r="L62" s="119">
        <f>IF(RES_hhdet_in_tes!L62=0,"",RES_hhdet_in_tes!L62/RES_hhdet_in_fec!L62)</f>
        <v>0.63449498708911578</v>
      </c>
      <c r="M62" s="119">
        <f>IF(RES_hhdet_in_tes!M62=0,"",RES_hhdet_in_tes!M62/RES_hhdet_in_fec!M62)</f>
        <v>0.65551875367364065</v>
      </c>
      <c r="N62" s="119">
        <f>IF(RES_hhdet_in_tes!N62=0,"",RES_hhdet_in_tes!N62/RES_hhdet_in_fec!N62)</f>
        <v>0.67621538569251305</v>
      </c>
      <c r="O62" s="119">
        <f>IF(RES_hhdet_in_tes!O62=0,"",RES_hhdet_in_tes!O62/RES_hhdet_in_fec!O62)</f>
        <v>0.71753080512410017</v>
      </c>
      <c r="P62" s="119">
        <f>IF(RES_hhdet_in_tes!P62=0,"",RES_hhdet_in_tes!P62/RES_hhdet_in_fec!P62)</f>
        <v>0.72999270594541577</v>
      </c>
      <c r="Q62" s="119">
        <f>IF(RES_hhdet_in_tes!Q62=0,"",RES_hhdet_in_tes!Q62/RES_hhdet_in_fec!Q62)</f>
        <v>0.77089757269650094</v>
      </c>
      <c r="R62" s="119">
        <f>IF(RES_hhdet_in_tes!R62=0,"",RES_hhdet_in_tes!R62/RES_hhdet_in_fec!R62)</f>
        <v>0.78523265673685849</v>
      </c>
      <c r="S62" s="119">
        <f>IF(RES_hhdet_in_tes!S62=0,"",RES_hhdet_in_tes!S62/RES_hhdet_in_fec!S62)</f>
        <v>0.81181505134079024</v>
      </c>
      <c r="T62" s="119">
        <f>IF(RES_hhdet_in_tes!T62=0,"",RES_hhdet_in_tes!T62/RES_hhdet_in_fec!T62)</f>
        <v>0.82334138534877999</v>
      </c>
      <c r="U62" s="119">
        <f>IF(RES_hhdet_in_tes!U62=0,"",RES_hhdet_in_tes!U62/RES_hhdet_in_fec!U62)</f>
        <v>0.84140487194319524</v>
      </c>
      <c r="V62" s="119">
        <f>IF(RES_hhdet_in_tes!V62=0,"",RES_hhdet_in_tes!V62/RES_hhdet_in_fec!V62)</f>
        <v>0.83172568155240445</v>
      </c>
      <c r="W62" s="119">
        <f>IF(RES_hhdet_in_tes!W62=0,"",RES_hhdet_in_tes!W62/RES_hhdet_in_fec!W62)</f>
        <v>0.8559872258434652</v>
      </c>
      <c r="X62" s="119">
        <f>IF(RES_hhdet_in_tes!X62=0,"",RES_hhdet_in_tes!X62/RES_hhdet_in_fec!X62)</f>
        <v>0.85638598836834212</v>
      </c>
      <c r="Y62" s="119">
        <f>IF(RES_hhdet_in_tes!Y62=0,"",RES_hhdet_in_tes!Y62/RES_hhdet_in_fec!Y62)</f>
        <v>0.84302939681430877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0.56097227804976924</v>
      </c>
      <c r="D63" s="124">
        <f>IF(RES_hhdet_in_tes!D63=0,"",RES_hhdet_in_tes!D63/RES_hhdet_in_fec!D63)</f>
        <v>0.56562588849562723</v>
      </c>
      <c r="E63" s="124">
        <f>IF(RES_hhdet_in_tes!E63=0,"",RES_hhdet_in_tes!E63/RES_hhdet_in_fec!E63)</f>
        <v>0.57060866929084497</v>
      </c>
      <c r="F63" s="124">
        <f>IF(RES_hhdet_in_tes!F63=0,"",RES_hhdet_in_tes!F63/RES_hhdet_in_fec!F63)</f>
        <v>0.57555920718909892</v>
      </c>
      <c r="G63" s="124">
        <f>IF(RES_hhdet_in_tes!G63=0,"",RES_hhdet_in_tes!G63/RES_hhdet_in_fec!G63)</f>
        <v>0.58062148385486534</v>
      </c>
      <c r="H63" s="124">
        <f>IF(RES_hhdet_in_tes!H63=0,"",RES_hhdet_in_tes!H63/RES_hhdet_in_fec!H63)</f>
        <v>0.58608144931701367</v>
      </c>
      <c r="I63" s="124">
        <f>IF(RES_hhdet_in_tes!I63=0,"",RES_hhdet_in_tes!I63/RES_hhdet_in_fec!I63)</f>
        <v>0.5917063264376623</v>
      </c>
      <c r="J63" s="124">
        <f>IF(RES_hhdet_in_tes!J63=0,"",RES_hhdet_in_tes!J63/RES_hhdet_in_fec!J63)</f>
        <v>0.59809435873079497</v>
      </c>
      <c r="K63" s="124">
        <f>IF(RES_hhdet_in_tes!K63=0,"",RES_hhdet_in_tes!K63/RES_hhdet_in_fec!K63)</f>
        <v>0.60525169757649677</v>
      </c>
      <c r="L63" s="124">
        <f>IF(RES_hhdet_in_tes!L63=0,"",RES_hhdet_in_tes!L63/RES_hhdet_in_fec!L63)</f>
        <v>0.61327813310014123</v>
      </c>
      <c r="M63" s="124">
        <f>IF(RES_hhdet_in_tes!M63=0,"",RES_hhdet_in_tes!M63/RES_hhdet_in_fec!M63)</f>
        <v>0.62816799115097854</v>
      </c>
      <c r="N63" s="124">
        <f>IF(RES_hhdet_in_tes!N63=0,"",RES_hhdet_in_tes!N63/RES_hhdet_in_fec!N63)</f>
        <v>0.6517709849363168</v>
      </c>
      <c r="O63" s="124">
        <f>IF(RES_hhdet_in_tes!O63=0,"",RES_hhdet_in_tes!O63/RES_hhdet_in_fec!O63)</f>
        <v>0.68533707070453487</v>
      </c>
      <c r="P63" s="124">
        <f>IF(RES_hhdet_in_tes!P63=0,"",RES_hhdet_in_tes!P63/RES_hhdet_in_fec!P63)</f>
        <v>0.7248207055840632</v>
      </c>
      <c r="Q63" s="124">
        <f>IF(RES_hhdet_in_tes!Q63=0,"",RES_hhdet_in_tes!Q63/RES_hhdet_in_fec!Q63)</f>
        <v>0.75812486136267221</v>
      </c>
      <c r="R63" s="124">
        <f>IF(RES_hhdet_in_tes!R63=0,"",RES_hhdet_in_tes!R63/RES_hhdet_in_fec!R63)</f>
        <v>0.77502411667118531</v>
      </c>
      <c r="S63" s="124">
        <f>IF(RES_hhdet_in_tes!S63=0,"",RES_hhdet_in_tes!S63/RES_hhdet_in_fec!S63)</f>
        <v>0.78795913646702331</v>
      </c>
      <c r="T63" s="124">
        <f>IF(RES_hhdet_in_tes!T63=0,"",RES_hhdet_in_tes!T63/RES_hhdet_in_fec!T63)</f>
        <v>0.79847564962644246</v>
      </c>
      <c r="U63" s="124">
        <f>IF(RES_hhdet_in_tes!U63=0,"",RES_hhdet_in_tes!U63/RES_hhdet_in_fec!U63)</f>
        <v>0.80765156333602373</v>
      </c>
      <c r="V63" s="124">
        <f>IF(RES_hhdet_in_tes!V63=0,"",RES_hhdet_in_tes!V63/RES_hhdet_in_fec!V63)</f>
        <v>0.8160141196577646</v>
      </c>
      <c r="W63" s="124">
        <f>IF(RES_hhdet_in_tes!W63=0,"",RES_hhdet_in_tes!W63/RES_hhdet_in_fec!W63)</f>
        <v>0.82233982274751838</v>
      </c>
      <c r="X63" s="124">
        <f>IF(RES_hhdet_in_tes!X63=0,"",RES_hhdet_in_tes!X63/RES_hhdet_in_fec!X63)</f>
        <v>0.82635046306089932</v>
      </c>
      <c r="Y63" s="124">
        <f>IF(RES_hhdet_in_tes!Y63=0,"",RES_hhdet_in_tes!Y63/RES_hhdet_in_fec!Y63)</f>
        <v>0.82918163488011409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0.55508661311007024</v>
      </c>
      <c r="D64" s="111">
        <f>IF(RES_hhdet_in_tes!D64=0,"",RES_hhdet_in_tes!D64/RES_hhdet_in_fec!D64)</f>
        <v>0.5598288473784252</v>
      </c>
      <c r="E64" s="111">
        <f>IF(RES_hhdet_in_tes!E64=0,"",RES_hhdet_in_tes!E64/RES_hhdet_in_fec!E64)</f>
        <v>0.56487014194202068</v>
      </c>
      <c r="F64" s="111">
        <f>IF(RES_hhdet_in_tes!F64=0,"",RES_hhdet_in_tes!F64/RES_hhdet_in_fec!F64)</f>
        <v>0.56989309692998269</v>
      </c>
      <c r="G64" s="111">
        <f>IF(RES_hhdet_in_tes!G64=0,"",RES_hhdet_in_tes!G64/RES_hhdet_in_fec!G64)</f>
        <v>0.57518390115673224</v>
      </c>
      <c r="H64" s="111">
        <f>IF(RES_hhdet_in_tes!H64=0,"",RES_hhdet_in_tes!H64/RES_hhdet_in_fec!H64)</f>
        <v>0.5807059898676038</v>
      </c>
      <c r="I64" s="111">
        <f>IF(RES_hhdet_in_tes!I64=0,"",RES_hhdet_in_tes!I64/RES_hhdet_in_fec!I64)</f>
        <v>0.58652826597183327</v>
      </c>
      <c r="J64" s="111">
        <f>IF(RES_hhdet_in_tes!J64=0,"",RES_hhdet_in_tes!J64/RES_hhdet_in_fec!J64)</f>
        <v>0.5929365721436316</v>
      </c>
      <c r="K64" s="111">
        <f>IF(RES_hhdet_in_tes!K64=0,"",RES_hhdet_in_tes!K64/RES_hhdet_in_fec!K64)</f>
        <v>0.6001716232981481</v>
      </c>
      <c r="L64" s="111">
        <f>IF(RES_hhdet_in_tes!L64=0,"",RES_hhdet_in_tes!L64/RES_hhdet_in_fec!L64)</f>
        <v>0.60829357857150645</v>
      </c>
      <c r="M64" s="111">
        <f>IF(RES_hhdet_in_tes!M64=0,"",RES_hhdet_in_tes!M64/RES_hhdet_in_fec!M64)</f>
        <v>0.62332197319094851</v>
      </c>
      <c r="N64" s="111">
        <f>IF(RES_hhdet_in_tes!N64=0,"",RES_hhdet_in_tes!N64/RES_hhdet_in_fec!N64)</f>
        <v>0.6471300872510477</v>
      </c>
      <c r="O64" s="111">
        <f>IF(RES_hhdet_in_tes!O64=0,"",RES_hhdet_in_tes!O64/RES_hhdet_in_fec!O64)</f>
        <v>0.6809680362527738</v>
      </c>
      <c r="P64" s="111">
        <f>IF(RES_hhdet_in_tes!P64=0,"",RES_hhdet_in_tes!P64/RES_hhdet_in_fec!P64)</f>
        <v>0.72083103589846886</v>
      </c>
      <c r="Q64" s="111">
        <f>IF(RES_hhdet_in_tes!Q64=0,"",RES_hhdet_in_tes!Q64/RES_hhdet_in_fec!Q64)</f>
        <v>0.75446018777179447</v>
      </c>
      <c r="R64" s="111">
        <f>IF(RES_hhdet_in_tes!R64=0,"",RES_hhdet_in_tes!R64/RES_hhdet_in_fec!R64)</f>
        <v>0.77155689782879233</v>
      </c>
      <c r="S64" s="111">
        <f>IF(RES_hhdet_in_tes!S64=0,"",RES_hhdet_in_tes!S64/RES_hhdet_in_fec!S64)</f>
        <v>0.78465667899978953</v>
      </c>
      <c r="T64" s="111">
        <f>IF(RES_hhdet_in_tes!T64=0,"",RES_hhdet_in_tes!T64/RES_hhdet_in_fec!T64)</f>
        <v>0.79531975957727219</v>
      </c>
      <c r="U64" s="111">
        <f>IF(RES_hhdet_in_tes!U64=0,"",RES_hhdet_in_tes!U64/RES_hhdet_in_fec!U64)</f>
        <v>0.80462547557467801</v>
      </c>
      <c r="V64" s="111">
        <f>IF(RES_hhdet_in_tes!V64=0,"",RES_hhdet_in_tes!V64/RES_hhdet_in_fec!V64)</f>
        <v>0.8131098709006177</v>
      </c>
      <c r="W64" s="111">
        <f>IF(RES_hhdet_in_tes!W64=0,"",RES_hhdet_in_tes!W64/RES_hhdet_in_fec!W64)</f>
        <v>0.81950893137658831</v>
      </c>
      <c r="X64" s="111">
        <f>IF(RES_hhdet_in_tes!X64=0,"",RES_hhdet_in_tes!X64/RES_hhdet_in_fec!X64)</f>
        <v>0.82358799796954985</v>
      </c>
      <c r="Y64" s="111">
        <f>IF(RES_hhdet_in_tes!Y64=0,"",RES_hhdet_in_tes!Y64/RES_hhdet_in_fec!Y64)</f>
        <v>0.8264682915483178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2.1620770839936219</v>
      </c>
      <c r="D66" s="124">
        <f>IF(RES_hhdet_in_tes!D66=0,"",RES_hhdet_in_tes!D66/RES_hhdet_in_fec!D66)</f>
        <v>2.2487575539964788</v>
      </c>
      <c r="E66" s="124">
        <f>IF(RES_hhdet_in_tes!E66=0,"",RES_hhdet_in_tes!E66/RES_hhdet_in_fec!E66)</f>
        <v>2.3367375309225884</v>
      </c>
      <c r="F66" s="124">
        <f>IF(RES_hhdet_in_tes!F66=0,"",RES_hhdet_in_tes!F66/RES_hhdet_in_fec!F66)</f>
        <v>2.4254241242149672</v>
      </c>
      <c r="G66" s="124">
        <f>IF(RES_hhdet_in_tes!G66=0,"",RES_hhdet_in_tes!G66/RES_hhdet_in_fec!G66)</f>
        <v>2.5153311240999829</v>
      </c>
      <c r="H66" s="124">
        <f>IF(RES_hhdet_in_tes!H66=0,"",RES_hhdet_in_tes!H66/RES_hhdet_in_fec!H66)</f>
        <v>2.606377782476188</v>
      </c>
      <c r="I66" s="124">
        <f>IF(RES_hhdet_in_tes!I66=0,"",RES_hhdet_in_tes!I66/RES_hhdet_in_fec!I66)</f>
        <v>2.6986717995408278</v>
      </c>
      <c r="J66" s="124">
        <f>IF(RES_hhdet_in_tes!J66=0,"",RES_hhdet_in_tes!J66/RES_hhdet_in_fec!J66)</f>
        <v>2.7926958794807399</v>
      </c>
      <c r="K66" s="124">
        <f>IF(RES_hhdet_in_tes!K66=0,"",RES_hhdet_in_tes!K66/RES_hhdet_in_fec!K66)</f>
        <v>2.8888323642596858</v>
      </c>
      <c r="L66" s="124">
        <f>IF(RES_hhdet_in_tes!L66=0,"",RES_hhdet_in_tes!L66/RES_hhdet_in_fec!L66)</f>
        <v>2.9871319565370609</v>
      </c>
      <c r="M66" s="124">
        <f>IF(RES_hhdet_in_tes!M66=0,"",RES_hhdet_in_tes!M66/RES_hhdet_in_fec!M66)</f>
        <v>3.0997760436391575</v>
      </c>
      <c r="N66" s="124">
        <f>IF(RES_hhdet_in_tes!N66=0,"",RES_hhdet_in_tes!N66/RES_hhdet_in_fec!N66)</f>
        <v>3.230380720214268</v>
      </c>
      <c r="O66" s="124">
        <f>IF(RES_hhdet_in_tes!O66=0,"",RES_hhdet_in_tes!O66/RES_hhdet_in_fec!O66)</f>
        <v>3.3787130004370285</v>
      </c>
      <c r="P66" s="124">
        <f>IF(RES_hhdet_in_tes!P66=0,"",RES_hhdet_in_tes!P66/RES_hhdet_in_fec!P66)</f>
        <v>3.5303371863257564</v>
      </c>
      <c r="Q66" s="124">
        <f>IF(RES_hhdet_in_tes!Q66=0,"",RES_hhdet_in_tes!Q66/RES_hhdet_in_fec!Q66)</f>
        <v>3.6467064242633653</v>
      </c>
      <c r="R66" s="124">
        <f>IF(RES_hhdet_in_tes!R66=0,"",RES_hhdet_in_tes!R66/RES_hhdet_in_fec!R66)</f>
        <v>3.671921091841289</v>
      </c>
      <c r="S66" s="124">
        <f>IF(RES_hhdet_in_tes!S66=0,"",RES_hhdet_in_tes!S66/RES_hhdet_in_fec!S66)</f>
        <v>3.6747227215721701</v>
      </c>
      <c r="T66" s="124">
        <f>IF(RES_hhdet_in_tes!T66=0,"",RES_hhdet_in_tes!T66/RES_hhdet_in_fec!T66)</f>
        <v>3.6778356434953698</v>
      </c>
      <c r="U66" s="124">
        <f>IF(RES_hhdet_in_tes!U66=0,"",RES_hhdet_in_tes!U66/RES_hhdet_in_fec!U66)</f>
        <v>3.6812944456322603</v>
      </c>
      <c r="V66" s="124">
        <f>IF(RES_hhdet_in_tes!V66=0,"",RES_hhdet_in_tes!V66/RES_hhdet_in_fec!V66)</f>
        <v>3.6911780989264895</v>
      </c>
      <c r="W66" s="124">
        <f>IF(RES_hhdet_in_tes!W66=0,"",RES_hhdet_in_tes!W66/RES_hhdet_in_fec!W66)</f>
        <v>3.7236181656100511</v>
      </c>
      <c r="X66" s="124">
        <f>IF(RES_hhdet_in_tes!X66=0,"",RES_hhdet_in_tes!X66/RES_hhdet_in_fec!X66)</f>
        <v>3.7640879416382043</v>
      </c>
      <c r="Y66" s="124">
        <f>IF(RES_hhdet_in_tes!Y66=0,"",RES_hhdet_in_tes!Y66/RES_hhdet_in_fec!Y66)</f>
        <v>3.8097045729759587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2.1620770839936219</v>
      </c>
      <c r="D67" s="111">
        <f>IF(RES_hhdet_in_tes!D67=0,"",RES_hhdet_in_tes!D67/RES_hhdet_in_fec!D67)</f>
        <v>2.2487575539964788</v>
      </c>
      <c r="E67" s="111">
        <f>IF(RES_hhdet_in_tes!E67=0,"",RES_hhdet_in_tes!E67/RES_hhdet_in_fec!E67)</f>
        <v>2.3367375309225884</v>
      </c>
      <c r="F67" s="111">
        <f>IF(RES_hhdet_in_tes!F67=0,"",RES_hhdet_in_tes!F67/RES_hhdet_in_fec!F67)</f>
        <v>2.4254241242149672</v>
      </c>
      <c r="G67" s="111">
        <f>IF(RES_hhdet_in_tes!G67=0,"",RES_hhdet_in_tes!G67/RES_hhdet_in_fec!G67)</f>
        <v>2.5153311240999829</v>
      </c>
      <c r="H67" s="111">
        <f>IF(RES_hhdet_in_tes!H67=0,"",RES_hhdet_in_tes!H67/RES_hhdet_in_fec!H67)</f>
        <v>2.606377782476188</v>
      </c>
      <c r="I67" s="111">
        <f>IF(RES_hhdet_in_tes!I67=0,"",RES_hhdet_in_tes!I67/RES_hhdet_in_fec!I67)</f>
        <v>2.6986717995408278</v>
      </c>
      <c r="J67" s="111">
        <f>IF(RES_hhdet_in_tes!J67=0,"",RES_hhdet_in_tes!J67/RES_hhdet_in_fec!J67)</f>
        <v>2.7926958794807399</v>
      </c>
      <c r="K67" s="111">
        <f>IF(RES_hhdet_in_tes!K67=0,"",RES_hhdet_in_tes!K67/RES_hhdet_in_fec!K67)</f>
        <v>2.8888323642596858</v>
      </c>
      <c r="L67" s="111">
        <f>IF(RES_hhdet_in_tes!L67=0,"",RES_hhdet_in_tes!L67/RES_hhdet_in_fec!L67)</f>
        <v>2.9871319565370609</v>
      </c>
      <c r="M67" s="111">
        <f>IF(RES_hhdet_in_tes!M67=0,"",RES_hhdet_in_tes!M67/RES_hhdet_in_fec!M67)</f>
        <v>3.0997760436391575</v>
      </c>
      <c r="N67" s="111">
        <f>IF(RES_hhdet_in_tes!N67=0,"",RES_hhdet_in_tes!N67/RES_hhdet_in_fec!N67)</f>
        <v>3.230380720214268</v>
      </c>
      <c r="O67" s="111">
        <f>IF(RES_hhdet_in_tes!O67=0,"",RES_hhdet_in_tes!O67/RES_hhdet_in_fec!O67)</f>
        <v>3.3787130004370285</v>
      </c>
      <c r="P67" s="111">
        <f>IF(RES_hhdet_in_tes!P67=0,"",RES_hhdet_in_tes!P67/RES_hhdet_in_fec!P67)</f>
        <v>3.5303371863257564</v>
      </c>
      <c r="Q67" s="111">
        <f>IF(RES_hhdet_in_tes!Q67=0,"",RES_hhdet_in_tes!Q67/RES_hhdet_in_fec!Q67)</f>
        <v>3.6467064242633653</v>
      </c>
      <c r="R67" s="111">
        <f>IF(RES_hhdet_in_tes!R67=0,"",RES_hhdet_in_tes!R67/RES_hhdet_in_fec!R67)</f>
        <v>3.671921091841289</v>
      </c>
      <c r="S67" s="111">
        <f>IF(RES_hhdet_in_tes!S67=0,"",RES_hhdet_in_tes!S67/RES_hhdet_in_fec!S67)</f>
        <v>3.6747227215721701</v>
      </c>
      <c r="T67" s="111">
        <f>IF(RES_hhdet_in_tes!T67=0,"",RES_hhdet_in_tes!T67/RES_hhdet_in_fec!T67)</f>
        <v>3.6778356434953698</v>
      </c>
      <c r="U67" s="111">
        <f>IF(RES_hhdet_in_tes!U67=0,"",RES_hhdet_in_tes!U67/RES_hhdet_in_fec!U67)</f>
        <v>3.6812944456322603</v>
      </c>
      <c r="V67" s="111">
        <f>IF(RES_hhdet_in_tes!V67=0,"",RES_hhdet_in_tes!V67/RES_hhdet_in_fec!V67)</f>
        <v>3.6911780989264895</v>
      </c>
      <c r="W67" s="111">
        <f>IF(RES_hhdet_in_tes!W67=0,"",RES_hhdet_in_tes!W67/RES_hhdet_in_fec!W67)</f>
        <v>3.7236181656100511</v>
      </c>
      <c r="X67" s="111">
        <f>IF(RES_hhdet_in_tes!X67=0,"",RES_hhdet_in_tes!X67/RES_hhdet_in_fec!X67)</f>
        <v>3.7640879416382043</v>
      </c>
      <c r="Y67" s="111">
        <f>IF(RES_hhdet_in_tes!Y67=0,"",RES_hhdet_in_tes!Y67/RES_hhdet_in_fec!Y67)</f>
        <v>3.8097045729759587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0.60808889700046398</v>
      </c>
      <c r="D68" s="124">
        <f>IF(RES_hhdet_in_tes!D68=0,"",RES_hhdet_in_tes!D68/RES_hhdet_in_fec!D68)</f>
        <v>0.61228739736735938</v>
      </c>
      <c r="E68" s="124">
        <f>IF(RES_hhdet_in_tes!E68=0,"",RES_hhdet_in_tes!E68/RES_hhdet_in_fec!E68)</f>
        <v>0.61828685864805644</v>
      </c>
      <c r="F68" s="124">
        <f>IF(RES_hhdet_in_tes!F68=0,"",RES_hhdet_in_tes!F68/RES_hhdet_in_fec!F68)</f>
        <v>0.62427936937983952</v>
      </c>
      <c r="G68" s="124">
        <f>IF(RES_hhdet_in_tes!G68=0,"",RES_hhdet_in_tes!G68/RES_hhdet_in_fec!G68)</f>
        <v>0.63219279789602767</v>
      </c>
      <c r="H68" s="124">
        <f>IF(RES_hhdet_in_tes!H68=0,"",RES_hhdet_in_tes!H68/RES_hhdet_in_fec!H68)</f>
        <v>0.6387386228625318</v>
      </c>
      <c r="I68" s="124">
        <f>IF(RES_hhdet_in_tes!I68=0,"",RES_hhdet_in_tes!I68/RES_hhdet_in_fec!I68)</f>
        <v>0.64515516546274865</v>
      </c>
      <c r="J68" s="124">
        <f>IF(RES_hhdet_in_tes!J68=0,"",RES_hhdet_in_tes!J68/RES_hhdet_in_fec!J68)</f>
        <v>0.65135073296295187</v>
      </c>
      <c r="K68" s="124">
        <f>IF(RES_hhdet_in_tes!K68=0,"",RES_hhdet_in_tes!K68/RES_hhdet_in_fec!K68)</f>
        <v>0.6619557761251933</v>
      </c>
      <c r="L68" s="124">
        <f>IF(RES_hhdet_in_tes!L68=0,"",RES_hhdet_in_tes!L68/RES_hhdet_in_fec!L68)</f>
        <v>0.6689747657038686</v>
      </c>
      <c r="M68" s="124">
        <f>IF(RES_hhdet_in_tes!M68=0,"",RES_hhdet_in_tes!M68/RES_hhdet_in_fec!M68)</f>
        <v>0.68281421699144018</v>
      </c>
      <c r="N68" s="124">
        <f>IF(RES_hhdet_in_tes!N68=0,"",RES_hhdet_in_tes!N68/RES_hhdet_in_fec!N68)</f>
        <v>0.70219986703836423</v>
      </c>
      <c r="O68" s="124">
        <f>IF(RES_hhdet_in_tes!O68=0,"",RES_hhdet_in_tes!O68/RES_hhdet_in_fec!O68)</f>
        <v>0.72698815496667968</v>
      </c>
      <c r="P68" s="124">
        <f>IF(RES_hhdet_in_tes!P68=0,"",RES_hhdet_in_tes!P68/RES_hhdet_in_fec!P68)</f>
        <v>0.75777209441932869</v>
      </c>
      <c r="Q68" s="124">
        <f>IF(RES_hhdet_in_tes!Q68=0,"",RES_hhdet_in_tes!Q68/RES_hhdet_in_fec!Q68)</f>
        <v>0.78103430446094702</v>
      </c>
      <c r="R68" s="124">
        <f>IF(RES_hhdet_in_tes!R68=0,"",RES_hhdet_in_tes!R68/RES_hhdet_in_fec!R68)</f>
        <v>0.79782880566900083</v>
      </c>
      <c r="S68" s="124">
        <f>IF(RES_hhdet_in_tes!S68=0,"",RES_hhdet_in_tes!S68/RES_hhdet_in_fec!S68)</f>
        <v>0.81172394828448391</v>
      </c>
      <c r="T68" s="124">
        <f>IF(RES_hhdet_in_tes!T68=0,"",RES_hhdet_in_tes!T68/RES_hhdet_in_fec!T68)</f>
        <v>0.82337824144645044</v>
      </c>
      <c r="U68" s="124">
        <f>IF(RES_hhdet_in_tes!U68=0,"",RES_hhdet_in_tes!U68/RES_hhdet_in_fec!U68)</f>
        <v>0.83351831937791876</v>
      </c>
      <c r="V68" s="124">
        <f>IF(RES_hhdet_in_tes!V68=0,"",RES_hhdet_in_tes!V68/RES_hhdet_in_fec!V68)</f>
        <v>0.84119741117340097</v>
      </c>
      <c r="W68" s="124">
        <f>IF(RES_hhdet_in_tes!W68=0,"",RES_hhdet_in_tes!W68/RES_hhdet_in_fec!W68)</f>
        <v>0.84592595562200223</v>
      </c>
      <c r="X68" s="124">
        <f>IF(RES_hhdet_in_tes!X68=0,"",RES_hhdet_in_tes!X68/RES_hhdet_in_fec!X68)</f>
        <v>0.84620149205161654</v>
      </c>
      <c r="Y68" s="124">
        <f>IF(RES_hhdet_in_tes!Y68=0,"",RES_hhdet_in_tes!Y68/RES_hhdet_in_fec!Y68)</f>
        <v>0.84461576095780933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0.60182598673835541</v>
      </c>
      <c r="D69" s="111">
        <f>IF(RES_hhdet_in_tes!D69=0,"",RES_hhdet_in_tes!D69/RES_hhdet_in_fec!D69)</f>
        <v>0.60775738068066565</v>
      </c>
      <c r="E69" s="111">
        <f>IF(RES_hhdet_in_tes!E69=0,"",RES_hhdet_in_tes!E69/RES_hhdet_in_fec!E69)</f>
        <v>0.61395743185407436</v>
      </c>
      <c r="F69" s="111">
        <f>IF(RES_hhdet_in_tes!F69=0,"",RES_hhdet_in_tes!F69/RES_hhdet_in_fec!F69)</f>
        <v>0.62020524943243449</v>
      </c>
      <c r="G69" s="111">
        <f>IF(RES_hhdet_in_tes!G69=0,"",RES_hhdet_in_tes!G69/RES_hhdet_in_fec!G69)</f>
        <v>0.62669856379610656</v>
      </c>
      <c r="H69" s="111">
        <f>IF(RES_hhdet_in_tes!H69=0,"",RES_hhdet_in_tes!H69/RES_hhdet_in_fec!H69)</f>
        <v>0.63341112325772664</v>
      </c>
      <c r="I69" s="111">
        <f>IF(RES_hhdet_in_tes!I69=0,"",RES_hhdet_in_tes!I69/RES_hhdet_in_fec!I69)</f>
        <v>0.64038954762161571</v>
      </c>
      <c r="J69" s="111">
        <f>IF(RES_hhdet_in_tes!J69=0,"",RES_hhdet_in_tes!J69/RES_hhdet_in_fec!J69)</f>
        <v>0.64782957622849302</v>
      </c>
      <c r="K69" s="111">
        <f>IF(RES_hhdet_in_tes!K69=0,"",RES_hhdet_in_tes!K69/RES_hhdet_in_fec!K69)</f>
        <v>0.65589488281605834</v>
      </c>
      <c r="L69" s="111">
        <f>IF(RES_hhdet_in_tes!L69=0,"",RES_hhdet_in_tes!L69/RES_hhdet_in_fec!L69)</f>
        <v>0.66462435574733847</v>
      </c>
      <c r="M69" s="111">
        <f>IF(RES_hhdet_in_tes!M69=0,"",RES_hhdet_in_tes!M69/RES_hhdet_in_fec!M69)</f>
        <v>0.67809238621220469</v>
      </c>
      <c r="N69" s="111">
        <f>IF(RES_hhdet_in_tes!N69=0,"",RES_hhdet_in_tes!N69/RES_hhdet_in_fec!N69)</f>
        <v>0.69755700245550845</v>
      </c>
      <c r="O69" s="111">
        <f>IF(RES_hhdet_in_tes!O69=0,"",RES_hhdet_in_tes!O69/RES_hhdet_in_fec!O69)</f>
        <v>0.72391610907287518</v>
      </c>
      <c r="P69" s="111">
        <f>IF(RES_hhdet_in_tes!P69=0,"",RES_hhdet_in_tes!P69/RES_hhdet_in_fec!P69)</f>
        <v>0.75456474644991411</v>
      </c>
      <c r="Q69" s="111">
        <f>IF(RES_hhdet_in_tes!Q69=0,"",RES_hhdet_in_tes!Q69/RES_hhdet_in_fec!Q69)</f>
        <v>0.7813983824378723</v>
      </c>
      <c r="R69" s="111">
        <f>IF(RES_hhdet_in_tes!R69=0,"",RES_hhdet_in_tes!R69/RES_hhdet_in_fec!R69)</f>
        <v>0.79780106468999934</v>
      </c>
      <c r="S69" s="111">
        <f>IF(RES_hhdet_in_tes!S69=0,"",RES_hhdet_in_tes!S69/RES_hhdet_in_fec!S69)</f>
        <v>0.81176980304956259</v>
      </c>
      <c r="T69" s="111">
        <f>IF(RES_hhdet_in_tes!T69=0,"",RES_hhdet_in_tes!T69/RES_hhdet_in_fec!T69)</f>
        <v>0.82352385569351139</v>
      </c>
      <c r="U69" s="111">
        <f>IF(RES_hhdet_in_tes!U69=0,"",RES_hhdet_in_tes!U69/RES_hhdet_in_fec!U69)</f>
        <v>0.83327201642677684</v>
      </c>
      <c r="V69" s="111">
        <f>IF(RES_hhdet_in_tes!V69=0,"",RES_hhdet_in_tes!V69/RES_hhdet_in_fec!V69)</f>
        <v>0.84119741117340097</v>
      </c>
      <c r="W69" s="111">
        <f>IF(RES_hhdet_in_tes!W69=0,"",RES_hhdet_in_tes!W69/RES_hhdet_in_fec!W69)</f>
        <v>0.84644248346716278</v>
      </c>
      <c r="X69" s="111">
        <f>IF(RES_hhdet_in_tes!X69=0,"",RES_hhdet_in_tes!X69/RES_hhdet_in_fec!X69)</f>
        <v>0.84899346487153915</v>
      </c>
      <c r="Y69" s="111">
        <f>IF(RES_hhdet_in_tes!Y69=0,"",RES_hhdet_in_tes!Y69/RES_hhdet_in_fec!Y69)</f>
        <v>0.85048917707779181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0.82119443437126105</v>
      </c>
      <c r="D70" s="111">
        <f>IF(RES_hhdet_in_tes!D70=0,"",RES_hhdet_in_tes!D70/RES_hhdet_in_fec!D70)</f>
        <v>0.80697953949931223</v>
      </c>
      <c r="E70" s="111">
        <f>IF(RES_hhdet_in_tes!E70=0,"",RES_hhdet_in_tes!E70/RES_hhdet_in_fec!E70)</f>
        <v>0.77580473032030384</v>
      </c>
      <c r="F70" s="111">
        <f>IF(RES_hhdet_in_tes!F70=0,"",RES_hhdet_in_tes!F70/RES_hhdet_in_fec!F70)</f>
        <v>0.77152816202552099</v>
      </c>
      <c r="G70" s="111">
        <f>IF(RES_hhdet_in_tes!G70=0,"",RES_hhdet_in_tes!G70/RES_hhdet_in_fec!G70)</f>
        <v>0.7990104153386941</v>
      </c>
      <c r="H70" s="111">
        <f>IF(RES_hhdet_in_tes!H70=0,"",RES_hhdet_in_tes!H70/RES_hhdet_in_fec!H70)</f>
        <v>0.79954367154983474</v>
      </c>
      <c r="I70" s="111" t="str">
        <f>IF(RES_hhdet_in_tes!I70=0,"",RES_hhdet_in_tes!I70/RES_hhdet_in_fec!I70)</f>
        <v/>
      </c>
      <c r="J70" s="111">
        <f>IF(RES_hhdet_in_tes!J70=0,"",RES_hhdet_in_tes!J70/RES_hhdet_in_fec!J70)</f>
        <v>0.8357359368676569</v>
      </c>
      <c r="K70" s="111">
        <f>IF(RES_hhdet_in_tes!K70=0,"",RES_hhdet_in_tes!K70/RES_hhdet_in_fec!K70)</f>
        <v>0.84500964102633624</v>
      </c>
      <c r="L70" s="111">
        <f>IF(RES_hhdet_in_tes!L70=0,"",RES_hhdet_in_tes!L70/RES_hhdet_in_fec!L70)</f>
        <v>0.85452065228702589</v>
      </c>
      <c r="M70" s="111">
        <f>IF(RES_hhdet_in_tes!M70=0,"",RES_hhdet_in_tes!M70/RES_hhdet_in_fec!M70)</f>
        <v>0.85823525720359617</v>
      </c>
      <c r="N70" s="111">
        <f>IF(RES_hhdet_in_tes!N70=0,"",RES_hhdet_in_tes!N70/RES_hhdet_in_fec!N70)</f>
        <v>0.87139223132231558</v>
      </c>
      <c r="O70" s="111">
        <f>IF(RES_hhdet_in_tes!O70=0,"",RES_hhdet_in_tes!O70/RES_hhdet_in_fec!O70)</f>
        <v>0.8851067157119249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0.90956067489189329</v>
      </c>
      <c r="R70" s="111">
        <f>IF(RES_hhdet_in_tes!R70=0,"",RES_hhdet_in_tes!R70/RES_hhdet_in_fec!R70)</f>
        <v>0.91787546340320869</v>
      </c>
      <c r="S70" s="111">
        <f>IF(RES_hhdet_in_tes!S70=0,"",RES_hhdet_in_tes!S70/RES_hhdet_in_fec!S70)</f>
        <v>0.92385814254654608</v>
      </c>
      <c r="T70" s="111">
        <f>IF(RES_hhdet_in_tes!T70=0,"",RES_hhdet_in_tes!T70/RES_hhdet_in_fec!T70)</f>
        <v>0.92820674855356078</v>
      </c>
      <c r="U70" s="111">
        <f>IF(RES_hhdet_in_tes!U70=0,"",RES_hhdet_in_tes!U70/RES_hhdet_in_fec!U70)</f>
        <v>0.93651932210734756</v>
      </c>
      <c r="V70" s="111" t="str">
        <f>IF(RES_hhdet_in_tes!V70=0,"",RES_hhdet_in_tes!V70/RES_hhdet_in_fec!V70)</f>
        <v/>
      </c>
      <c r="W70" s="111">
        <f>IF(RES_hhdet_in_tes!W70=0,"",RES_hhdet_in_tes!W70/RES_hhdet_in_fec!W70)</f>
        <v>0.92340066114214758</v>
      </c>
      <c r="X70" s="111">
        <f>IF(RES_hhdet_in_tes!X70=0,"",RES_hhdet_in_tes!X70/RES_hhdet_in_fec!X70)</f>
        <v>0.9159486372363802</v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0.60182598673835541</v>
      </c>
      <c r="D71" s="112">
        <f>IF(RES_hhdet_in_tes!D71=0,"",RES_hhdet_in_tes!D71/RES_hhdet_in_fec!D71)</f>
        <v>0.60775738068066565</v>
      </c>
      <c r="E71" s="112">
        <f>IF(RES_hhdet_in_tes!E71=0,"",RES_hhdet_in_tes!E71/RES_hhdet_in_fec!E71)</f>
        <v>0.61395743185407436</v>
      </c>
      <c r="F71" s="112">
        <f>IF(RES_hhdet_in_tes!F71=0,"",RES_hhdet_in_tes!F71/RES_hhdet_in_fec!F71)</f>
        <v>0.62020524943243449</v>
      </c>
      <c r="G71" s="112">
        <f>IF(RES_hhdet_in_tes!G71=0,"",RES_hhdet_in_tes!G71/RES_hhdet_in_fec!G71)</f>
        <v>0.62669856379610656</v>
      </c>
      <c r="H71" s="112">
        <f>IF(RES_hhdet_in_tes!H71=0,"",RES_hhdet_in_tes!H71/RES_hhdet_in_fec!H71)</f>
        <v>0.63341112325772664</v>
      </c>
      <c r="I71" s="112" t="str">
        <f>IF(RES_hhdet_in_tes!I71=0,"",RES_hhdet_in_tes!I71/RES_hhdet_in_fec!I71)</f>
        <v/>
      </c>
      <c r="J71" s="112">
        <f>IF(RES_hhdet_in_tes!J71=0,"",RES_hhdet_in_tes!J71/RES_hhdet_in_fec!J71)</f>
        <v>0.64782957622849302</v>
      </c>
      <c r="K71" s="112">
        <f>IF(RES_hhdet_in_tes!K71=0,"",RES_hhdet_in_tes!K71/RES_hhdet_in_fec!K71)</f>
        <v>0.65589488281605834</v>
      </c>
      <c r="L71" s="112">
        <f>IF(RES_hhdet_in_tes!L71=0,"",RES_hhdet_in_tes!L71/RES_hhdet_in_fec!L71)</f>
        <v>0.66462435574733847</v>
      </c>
      <c r="M71" s="112">
        <f>IF(RES_hhdet_in_tes!M71=0,"",RES_hhdet_in_tes!M71/RES_hhdet_in_fec!M71)</f>
        <v>0.67809238621220469</v>
      </c>
      <c r="N71" s="112">
        <f>IF(RES_hhdet_in_tes!N71=0,"",RES_hhdet_in_tes!N71/RES_hhdet_in_fec!N71)</f>
        <v>0.69755700245550845</v>
      </c>
      <c r="O71" s="112">
        <f>IF(RES_hhdet_in_tes!O71=0,"",RES_hhdet_in_tes!O71/RES_hhdet_in_fec!O71)</f>
        <v>0.72391610907287518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0.7813983824378723</v>
      </c>
      <c r="R71" s="112">
        <f>IF(RES_hhdet_in_tes!R71=0,"",RES_hhdet_in_tes!R71/RES_hhdet_in_fec!R71)</f>
        <v>0.79780106468999934</v>
      </c>
      <c r="S71" s="112">
        <f>IF(RES_hhdet_in_tes!S71=0,"",RES_hhdet_in_tes!S71/RES_hhdet_in_fec!S71)</f>
        <v>0.81176980304956259</v>
      </c>
      <c r="T71" s="112">
        <f>IF(RES_hhdet_in_tes!T71=0,"",RES_hhdet_in_tes!T71/RES_hhdet_in_fec!T71)</f>
        <v>0.82352385569351139</v>
      </c>
      <c r="U71" s="112">
        <f>IF(RES_hhdet_in_tes!U71=0,"",RES_hhdet_in_tes!U71/RES_hhdet_in_fec!U71)</f>
        <v>0.83327201642677684</v>
      </c>
      <c r="V71" s="112" t="str">
        <f>IF(RES_hhdet_in_tes!V71=0,"",RES_hhdet_in_tes!V71/RES_hhdet_in_fec!V71)</f>
        <v/>
      </c>
      <c r="W71" s="112">
        <f>IF(RES_hhdet_in_tes!W71=0,"",RES_hhdet_in_tes!W71/RES_hhdet_in_fec!W71)</f>
        <v>0.84644248346716278</v>
      </c>
      <c r="X71" s="112">
        <f>IF(RES_hhdet_in_tes!X71=0,"",RES_hhdet_in_tes!X71/RES_hhdet_in_fec!X71)</f>
        <v>0.84899346487153915</v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 t="str">
        <f>IF(RES_hhdet_in_tes!I72=0,"",RES_hhdet_in_tes!I72/RES_hhdet_in_fec!I72)</f>
        <v/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 t="str">
        <f>IF(RES_hhdet_in_tes!V72=0,"",RES_hhdet_in_tes!V72/RES_hhdet_in_fec!V72)</f>
        <v/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0.68030635525959748</v>
      </c>
      <c r="D73" s="112">
        <f>IF(RES_hhdet_in_tes!D73=0,"",RES_hhdet_in_tes!D73/RES_hhdet_in_fec!D73)</f>
        <v>0.68138823528855397</v>
      </c>
      <c r="E73" s="112">
        <f>IF(RES_hhdet_in_tes!E73=0,"",RES_hhdet_in_tes!E73/RES_hhdet_in_fec!E73)</f>
        <v>0.68257262597237378</v>
      </c>
      <c r="F73" s="112">
        <f>IF(RES_hhdet_in_tes!F73=0,"",RES_hhdet_in_tes!F73/RES_hhdet_in_fec!F73)</f>
        <v>0.68377130689604382</v>
      </c>
      <c r="G73" s="112">
        <f>IF(RES_hhdet_in_tes!G73=0,"",RES_hhdet_in_tes!G73/RES_hhdet_in_fec!G73)</f>
        <v>0.68506519399366295</v>
      </c>
      <c r="H73" s="112">
        <f>IF(RES_hhdet_in_tes!H73=0,"",RES_hhdet_in_tes!H73/RES_hhdet_in_fec!H73)</f>
        <v>0.68644515359279112</v>
      </c>
      <c r="I73" s="112">
        <f>IF(RES_hhdet_in_tes!I73=0,"",RES_hhdet_in_tes!I73/RES_hhdet_in_fec!I73)</f>
        <v>0.6879321710688524</v>
      </c>
      <c r="J73" s="112">
        <f>IF(RES_hhdet_in_tes!J73=0,"",RES_hhdet_in_tes!J73/RES_hhdet_in_fec!J73)</f>
        <v>0.68961039141919322</v>
      </c>
      <c r="K73" s="112">
        <f>IF(RES_hhdet_in_tes!K73=0,"",RES_hhdet_in_tes!K73/RES_hhdet_in_fec!K73)</f>
        <v>0.69155414956086414</v>
      </c>
      <c r="L73" s="112">
        <f>IF(RES_hhdet_in_tes!L73=0,"",RES_hhdet_in_tes!L73/RES_hhdet_in_fec!L73)</f>
        <v>0.69378900319645809</v>
      </c>
      <c r="M73" s="112">
        <f>IF(RES_hhdet_in_tes!M73=0,"",RES_hhdet_in_tes!M73/RES_hhdet_in_fec!M73)</f>
        <v>0.69803772913348916</v>
      </c>
      <c r="N73" s="112">
        <f>IF(RES_hhdet_in_tes!N73=0,"",RES_hhdet_in_tes!N73/RES_hhdet_in_fec!N73)</f>
        <v>0.70504349555482315</v>
      </c>
      <c r="O73" s="112">
        <f>IF(RES_hhdet_in_tes!O73=0,"",RES_hhdet_in_tes!O73/RES_hhdet_in_fec!O73)</f>
        <v>0.71572637865936983</v>
      </c>
      <c r="P73" s="112">
        <f>IF(RES_hhdet_in_tes!P73=0,"",RES_hhdet_in_tes!P73/RES_hhdet_in_fec!P73)</f>
        <v>0.7295798999150277</v>
      </c>
      <c r="Q73" s="112">
        <f>IF(RES_hhdet_in_tes!Q73=0,"",RES_hhdet_in_tes!Q73/RES_hhdet_in_fec!Q73)</f>
        <v>0.74294560045885782</v>
      </c>
      <c r="R73" s="112">
        <f>IF(RES_hhdet_in_tes!R73=0,"",RES_hhdet_in_tes!R73/RES_hhdet_in_fec!R73)</f>
        <v>0.75199069602398472</v>
      </c>
      <c r="S73" s="112">
        <f>IF(RES_hhdet_in_tes!S73=0,"",RES_hhdet_in_tes!S73/RES_hhdet_in_fec!S73)</f>
        <v>0.76075383453569179</v>
      </c>
      <c r="T73" s="112">
        <f>IF(RES_hhdet_in_tes!T73=0,"",RES_hhdet_in_tes!T73/RES_hhdet_in_fec!T73)</f>
        <v>0.7694489664051265</v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0.79454357357082417</v>
      </c>
      <c r="X73" s="112">
        <f>IF(RES_hhdet_in_tes!X73=0,"",RES_hhdet_in_tes!X73/RES_hhdet_in_fec!X73)</f>
        <v>0.80666022756506595</v>
      </c>
      <c r="Y73" s="112">
        <f>IF(RES_hhdet_in_tes!Y73=0,"",RES_hhdet_in_tes!Y73/RES_hhdet_in_fec!Y73)</f>
        <v>0.81796432928993268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0.86617950948934574</v>
      </c>
      <c r="D74" s="113">
        <f>IF(RES_hhdet_in_tes!D74=0,"",RES_hhdet_in_tes!D74/RES_hhdet_in_fec!D74)</f>
        <v>0.85248765226978862</v>
      </c>
      <c r="E74" s="113">
        <f>IF(RES_hhdet_in_tes!E74=0,"",RES_hhdet_in_tes!E74/RES_hhdet_in_fec!E74)</f>
        <v>0.82393756920932848</v>
      </c>
      <c r="F74" s="113">
        <f>IF(RES_hhdet_in_tes!F74=0,"",RES_hhdet_in_tes!F74/RES_hhdet_in_fec!F74)</f>
        <v>0.81729708363510956</v>
      </c>
      <c r="G74" s="113">
        <f>IF(RES_hhdet_in_tes!G74=0,"",RES_hhdet_in_tes!G74/RES_hhdet_in_fec!G74)</f>
        <v>0.83745735319917469</v>
      </c>
      <c r="H74" s="113">
        <f>IF(RES_hhdet_in_tes!H74=0,"",RES_hhdet_in_tes!H74/RES_hhdet_in_fec!H74)</f>
        <v>0.83487009491311703</v>
      </c>
      <c r="I74" s="113">
        <f>IF(RES_hhdet_in_tes!I74=0,"",RES_hhdet_in_tes!I74/RES_hhdet_in_fec!I74)</f>
        <v>0.86076608769288732</v>
      </c>
      <c r="J74" s="113">
        <f>IF(RES_hhdet_in_tes!J74=0,"",RES_hhdet_in_tes!J74/RES_hhdet_in_fec!J74)</f>
        <v>0.85989653126805199</v>
      </c>
      <c r="K74" s="113">
        <f>IF(RES_hhdet_in_tes!K74=0,"",RES_hhdet_in_tes!K74/RES_hhdet_in_fec!K74)</f>
        <v>0.86508374650739839</v>
      </c>
      <c r="L74" s="113">
        <f>IF(RES_hhdet_in_tes!L74=0,"",RES_hhdet_in_tes!L74/RES_hhdet_in_fec!L74)</f>
        <v>0.87055995235872019</v>
      </c>
      <c r="M74" s="113">
        <f>IF(RES_hhdet_in_tes!M74=0,"",RES_hhdet_in_tes!M74/RES_hhdet_in_fec!M74)</f>
        <v>0.86912624285974116</v>
      </c>
      <c r="N74" s="113">
        <f>IF(RES_hhdet_in_tes!N74=0,"",RES_hhdet_in_tes!N74/RES_hhdet_in_fec!N74)</f>
        <v>0.87563013531184442</v>
      </c>
      <c r="O74" s="113">
        <f>IF(RES_hhdet_in_tes!O74=0,"",RES_hhdet_in_tes!O74/RES_hhdet_in_fec!O74)</f>
        <v>0.88111428534102065</v>
      </c>
      <c r="P74" s="113">
        <f>IF(RES_hhdet_in_tes!P74=0,"",RES_hhdet_in_tes!P74/RES_hhdet_in_fec!P74)</f>
        <v>0.88223821763255383</v>
      </c>
      <c r="Q74" s="113">
        <f>IF(RES_hhdet_in_tes!Q74=0,"",RES_hhdet_in_tes!Q74/RES_hhdet_in_fec!Q74)</f>
        <v>0.89043185572798134</v>
      </c>
      <c r="R74" s="113">
        <f>IF(RES_hhdet_in_tes!R74=0,"",RES_hhdet_in_tes!R74/RES_hhdet_in_fec!R74)</f>
        <v>0.89576386613216752</v>
      </c>
      <c r="S74" s="113">
        <f>IF(RES_hhdet_in_tes!S74=0,"",RES_hhdet_in_tes!S74/RES_hhdet_in_fec!S74)</f>
        <v>0.89947481561651421</v>
      </c>
      <c r="T74" s="113">
        <f>IF(RES_hhdet_in_tes!T74=0,"",RES_hhdet_in_tes!T74/RES_hhdet_in_fec!T74)</f>
        <v>0.90237771718744964</v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>
        <f>IF(RES_hhdet_in_tes!W74=0,"",RES_hhdet_in_tes!W74/RES_hhdet_in_fec!W74)</f>
        <v>0.89432077369692198</v>
      </c>
      <c r="X74" s="113">
        <f>IF(RES_hhdet_in_tes!X74=0,"",RES_hhdet_in_tes!X74/RES_hhdet_in_fec!X74)</f>
        <v>0.88996739680374071</v>
      </c>
      <c r="Y74" s="113">
        <f>IF(RES_hhdet_in_tes!Y74=0,"",RES_hhdet_in_tes!Y74/RES_hhdet_in_fec!Y74)</f>
        <v>0.88332608588773975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0.68030635525959748</v>
      </c>
      <c r="D75" s="111">
        <f>IF(RES_hhdet_in_tes!D75=0,"",RES_hhdet_in_tes!D75/RES_hhdet_in_fec!D75)</f>
        <v>0.68138823528855397</v>
      </c>
      <c r="E75" s="111">
        <f>IF(RES_hhdet_in_tes!E75=0,"",RES_hhdet_in_tes!E75/RES_hhdet_in_fec!E75)</f>
        <v>0.68257262597237378</v>
      </c>
      <c r="F75" s="111">
        <f>IF(RES_hhdet_in_tes!F75=0,"",RES_hhdet_in_tes!F75/RES_hhdet_in_fec!F75)</f>
        <v>0.68377130689604382</v>
      </c>
      <c r="G75" s="111">
        <f>IF(RES_hhdet_in_tes!G75=0,"",RES_hhdet_in_tes!G75/RES_hhdet_in_fec!G75)</f>
        <v>0.68506519399366295</v>
      </c>
      <c r="H75" s="111">
        <f>IF(RES_hhdet_in_tes!H75=0,"",RES_hhdet_in_tes!H75/RES_hhdet_in_fec!H75)</f>
        <v>0.68644515359279112</v>
      </c>
      <c r="I75" s="111">
        <f>IF(RES_hhdet_in_tes!I75=0,"",RES_hhdet_in_tes!I75/RES_hhdet_in_fec!I75)</f>
        <v>0.6879321710688524</v>
      </c>
      <c r="J75" s="111">
        <f>IF(RES_hhdet_in_tes!J75=0,"",RES_hhdet_in_tes!J75/RES_hhdet_in_fec!J75)</f>
        <v>0.68961039141919322</v>
      </c>
      <c r="K75" s="111">
        <f>IF(RES_hhdet_in_tes!K75=0,"",RES_hhdet_in_tes!K75/RES_hhdet_in_fec!K75)</f>
        <v>0.69155414956086414</v>
      </c>
      <c r="L75" s="111">
        <f>IF(RES_hhdet_in_tes!L75=0,"",RES_hhdet_in_tes!L75/RES_hhdet_in_fec!L75)</f>
        <v>0.69378900319645809</v>
      </c>
      <c r="M75" s="111">
        <f>IF(RES_hhdet_in_tes!M75=0,"",RES_hhdet_in_tes!M75/RES_hhdet_in_fec!M75)</f>
        <v>0.69803772913348916</v>
      </c>
      <c r="N75" s="111">
        <f>IF(RES_hhdet_in_tes!N75=0,"",RES_hhdet_in_tes!N75/RES_hhdet_in_fec!N75)</f>
        <v>0.70504349555482315</v>
      </c>
      <c r="O75" s="111">
        <f>IF(RES_hhdet_in_tes!O75=0,"",RES_hhdet_in_tes!O75/RES_hhdet_in_fec!O75)</f>
        <v>0.71572637865936983</v>
      </c>
      <c r="P75" s="111">
        <f>IF(RES_hhdet_in_tes!P75=0,"",RES_hhdet_in_tes!P75/RES_hhdet_in_fec!P75)</f>
        <v>0.7295798999150277</v>
      </c>
      <c r="Q75" s="111">
        <f>IF(RES_hhdet_in_tes!Q75=0,"",RES_hhdet_in_tes!Q75/RES_hhdet_in_fec!Q75)</f>
        <v>0.74294560045885782</v>
      </c>
      <c r="R75" s="111">
        <f>IF(RES_hhdet_in_tes!R75=0,"",RES_hhdet_in_tes!R75/RES_hhdet_in_fec!R75)</f>
        <v>0.75199069602398472</v>
      </c>
      <c r="S75" s="111">
        <f>IF(RES_hhdet_in_tes!S75=0,"",RES_hhdet_in_tes!S75/RES_hhdet_in_fec!S75)</f>
        <v>0.76075383453569179</v>
      </c>
      <c r="T75" s="111">
        <f>IF(RES_hhdet_in_tes!T75=0,"",RES_hhdet_in_tes!T75/RES_hhdet_in_fec!T75)</f>
        <v>0.7694489664051265</v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>
        <f>IF(RES_hhdet_in_tes!W75=0,"",RES_hhdet_in_tes!W75/RES_hhdet_in_fec!W75)</f>
        <v>0.79454357357082417</v>
      </c>
      <c r="X75" s="111">
        <f>IF(RES_hhdet_in_tes!X75=0,"",RES_hhdet_in_tes!X75/RES_hhdet_in_fec!X75)</f>
        <v>0.80666022756506595</v>
      </c>
      <c r="Y75" s="111">
        <f>IF(RES_hhdet_in_tes!Y75=0,"",RES_hhdet_in_tes!Y75/RES_hhdet_in_fec!Y75)</f>
        <v>0.81796432928993257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0.62144846129190345</v>
      </c>
      <c r="D77" s="124">
        <f>IF(RES_hhdet_in_tes!D77=0,"",RES_hhdet_in_tes!D77/RES_hhdet_in_fec!D77)</f>
        <v>0.61872241513164816</v>
      </c>
      <c r="E77" s="124">
        <f>IF(RES_hhdet_in_tes!E77=0,"",RES_hhdet_in_tes!E77/RES_hhdet_in_fec!E77)</f>
        <v>0.62107693198695091</v>
      </c>
      <c r="F77" s="124">
        <f>IF(RES_hhdet_in_tes!F77=0,"",RES_hhdet_in_tes!F77/RES_hhdet_in_fec!F77)</f>
        <v>0.6213079894959328</v>
      </c>
      <c r="G77" s="124">
        <f>IF(RES_hhdet_in_tes!G77=0,"",RES_hhdet_in_tes!G77/RES_hhdet_in_fec!G77)</f>
        <v>0.62383476197753596</v>
      </c>
      <c r="H77" s="124">
        <f>IF(RES_hhdet_in_tes!H77=0,"",RES_hhdet_in_tes!H77/RES_hhdet_in_fec!H77)</f>
        <v>0.62435369846290634</v>
      </c>
      <c r="I77" s="124">
        <f>IF(RES_hhdet_in_tes!I77=0,"",RES_hhdet_in_tes!I77/RES_hhdet_in_fec!I77)</f>
        <v>0.62400815750001282</v>
      </c>
      <c r="J77" s="124">
        <f>IF(RES_hhdet_in_tes!J77=0,"",RES_hhdet_in_tes!J77/RES_hhdet_in_fec!J77)</f>
        <v>0.62260003395770513</v>
      </c>
      <c r="K77" s="124">
        <f>IF(RES_hhdet_in_tes!K77=0,"",RES_hhdet_in_tes!K77/RES_hhdet_in_fec!K77)</f>
        <v>0.62320621157238976</v>
      </c>
      <c r="L77" s="124">
        <f>IF(RES_hhdet_in_tes!L77=0,"",RES_hhdet_in_tes!L77/RES_hhdet_in_fec!L77)</f>
        <v>0.62326060265745986</v>
      </c>
      <c r="M77" s="124">
        <f>IF(RES_hhdet_in_tes!M77=0,"",RES_hhdet_in_tes!M77/RES_hhdet_in_fec!M77)</f>
        <v>0.62396032291283121</v>
      </c>
      <c r="N77" s="124">
        <f>IF(RES_hhdet_in_tes!N77=0,"",RES_hhdet_in_tes!N77/RES_hhdet_in_fec!N77)</f>
        <v>0.62116973623058214</v>
      </c>
      <c r="O77" s="124">
        <f>IF(RES_hhdet_in_tes!O77=0,"",RES_hhdet_in_tes!O77/RES_hhdet_in_fec!O77)</f>
        <v>0.61902665337936558</v>
      </c>
      <c r="P77" s="124">
        <f>IF(RES_hhdet_in_tes!P77=0,"",RES_hhdet_in_tes!P77/RES_hhdet_in_fec!P77)</f>
        <v>0.63102102870318266</v>
      </c>
      <c r="Q77" s="124">
        <f>IF(RES_hhdet_in_tes!Q77=0,"",RES_hhdet_in_tes!Q77/RES_hhdet_in_fec!Q77)</f>
        <v>0.65751039630996966</v>
      </c>
      <c r="R77" s="124">
        <f>IF(RES_hhdet_in_tes!R77=0,"",RES_hhdet_in_tes!R77/RES_hhdet_in_fec!R77)</f>
        <v>0.68713148627933351</v>
      </c>
      <c r="S77" s="124">
        <f>IF(RES_hhdet_in_tes!S77=0,"",RES_hhdet_in_tes!S77/RES_hhdet_in_fec!S77)</f>
        <v>0.70701764543043888</v>
      </c>
      <c r="T77" s="124">
        <f>IF(RES_hhdet_in_tes!T77=0,"",RES_hhdet_in_tes!T77/RES_hhdet_in_fec!T77)</f>
        <v>0.70043690409279857</v>
      </c>
      <c r="U77" s="124">
        <f>IF(RES_hhdet_in_tes!U77=0,"",RES_hhdet_in_tes!U77/RES_hhdet_in_fec!U77)</f>
        <v>0.69541651753874123</v>
      </c>
      <c r="V77" s="124">
        <f>IF(RES_hhdet_in_tes!V77=0,"",RES_hhdet_in_tes!V77/RES_hhdet_in_fec!V77)</f>
        <v>0.69556751386112792</v>
      </c>
      <c r="W77" s="124">
        <f>IF(RES_hhdet_in_tes!W77=0,"",RES_hhdet_in_tes!W77/RES_hhdet_in_fec!W77)</f>
        <v>0.75616044356305501</v>
      </c>
      <c r="X77" s="124">
        <f>IF(RES_hhdet_in_tes!X77=0,"",RES_hhdet_in_tes!X77/RES_hhdet_in_fec!X77)</f>
        <v>0.74040504175071697</v>
      </c>
      <c r="Y77" s="124">
        <f>IF(RES_hhdet_in_tes!Y77=0,"",RES_hhdet_in_tes!Y77/RES_hhdet_in_fec!Y77)</f>
        <v>0.68925790919589769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0.61317676989405112</v>
      </c>
      <c r="D78" s="111">
        <f>IF(RES_hhdet_in_tes!D78=0,"",RES_hhdet_in_tes!D78/RES_hhdet_in_fec!D78)</f>
        <v>0.61357599147779085</v>
      </c>
      <c r="E78" s="111">
        <f>IF(RES_hhdet_in_tes!E78=0,"",RES_hhdet_in_tes!E78/RES_hhdet_in_fec!E78)</f>
        <v>0.61397524902285239</v>
      </c>
      <c r="F78" s="111">
        <f>IF(RES_hhdet_in_tes!F78=0,"",RES_hhdet_in_tes!F78/RES_hhdet_in_fec!F78)</f>
        <v>0.61437451147173039</v>
      </c>
      <c r="G78" s="111">
        <f>IF(RES_hhdet_in_tes!G78=0,"",RES_hhdet_in_tes!G78/RES_hhdet_in_fec!G78)</f>
        <v>0.61477380703887052</v>
      </c>
      <c r="H78" s="111">
        <f>IF(RES_hhdet_in_tes!H78=0,"",RES_hhdet_in_tes!H78/RES_hhdet_in_fec!H78)</f>
        <v>0.61517313227118386</v>
      </c>
      <c r="I78" s="111">
        <f>IF(RES_hhdet_in_tes!I78=0,"",RES_hhdet_in_tes!I78/RES_hhdet_in_fec!I78)</f>
        <v>0.61557249412071058</v>
      </c>
      <c r="J78" s="111">
        <f>IF(RES_hhdet_in_tes!J78=0,"",RES_hhdet_in_tes!J78/RES_hhdet_in_fec!J78)</f>
        <v>0.61597192106750576</v>
      </c>
      <c r="K78" s="111">
        <f>IF(RES_hhdet_in_tes!K78=0,"",RES_hhdet_in_tes!K78/RES_hhdet_in_fec!K78)</f>
        <v>0.61637143732710686</v>
      </c>
      <c r="L78" s="111">
        <f>IF(RES_hhdet_in_tes!L78=0,"",RES_hhdet_in_tes!L78/RES_hhdet_in_fec!L78)</f>
        <v>0.61677104937816285</v>
      </c>
      <c r="M78" s="111">
        <f>IF(RES_hhdet_in_tes!M78=0,"",RES_hhdet_in_tes!M78/RES_hhdet_in_fec!M78)</f>
        <v>0.61707453192358008</v>
      </c>
      <c r="N78" s="111">
        <f>IF(RES_hhdet_in_tes!N78=0,"",RES_hhdet_in_tes!N78/RES_hhdet_in_fec!N78)</f>
        <v>0.61724416439114405</v>
      </c>
      <c r="O78" s="111">
        <f>IF(RES_hhdet_in_tes!O78=0,"",RES_hhdet_in_tes!O78/RES_hhdet_in_fec!O78)</f>
        <v>0.61734554926097551</v>
      </c>
      <c r="P78" s="111">
        <f>IF(RES_hhdet_in_tes!P78=0,"",RES_hhdet_in_tes!P78/RES_hhdet_in_fec!P78)</f>
        <v>0.61762844698007069</v>
      </c>
      <c r="Q78" s="111">
        <f>IF(RES_hhdet_in_tes!Q78=0,"",RES_hhdet_in_tes!Q78/RES_hhdet_in_fec!Q78)</f>
        <v>0.61877990678296768</v>
      </c>
      <c r="R78" s="111">
        <f>IF(RES_hhdet_in_tes!R78=0,"",RES_hhdet_in_tes!R78/RES_hhdet_in_fec!R78)</f>
        <v>0.62180450496313178</v>
      </c>
      <c r="S78" s="111">
        <f>IF(RES_hhdet_in_tes!S78=0,"",RES_hhdet_in_tes!S78/RES_hhdet_in_fec!S78)</f>
        <v>0.62607104631558996</v>
      </c>
      <c r="T78" s="111">
        <f>IF(RES_hhdet_in_tes!T78=0,"",RES_hhdet_in_tes!T78/RES_hhdet_in_fec!T78)</f>
        <v>0.63075227872708495</v>
      </c>
      <c r="U78" s="111">
        <f>IF(RES_hhdet_in_tes!U78=0,"",RES_hhdet_in_tes!U78/RES_hhdet_in_fec!U78)</f>
        <v>0.63502095008437065</v>
      </c>
      <c r="V78" s="111">
        <f>IF(RES_hhdet_in_tes!V78=0,"",RES_hhdet_in_tes!V78/RES_hhdet_in_fec!V78)</f>
        <v>0.63804980827419533</v>
      </c>
      <c r="W78" s="111">
        <f>IF(RES_hhdet_in_tes!W78=0,"",RES_hhdet_in_tes!W78/RES_hhdet_in_fec!W78)</f>
        <v>0.63950550051659583</v>
      </c>
      <c r="X78" s="111">
        <f>IF(RES_hhdet_in_tes!X78=0,"",RES_hhdet_in_tes!X78/RES_hhdet_in_fec!X78)</f>
        <v>0.63990296676623604</v>
      </c>
      <c r="Y78" s="111">
        <f>IF(RES_hhdet_in_tes!Y78=0,"",RES_hhdet_in_tes!Y78/RES_hhdet_in_fec!Y78)</f>
        <v>0.63994271339120012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0.76867741820066127</v>
      </c>
      <c r="D79" s="45">
        <f>IF(RES_hhdet_in_tes!D79=0,"",RES_hhdet_in_tes!D79/RES_hhdet_in_fec!D79)</f>
        <v>0.76997746379533727</v>
      </c>
      <c r="E79" s="45">
        <f>IF(RES_hhdet_in_tes!E79=0,"",RES_hhdet_in_tes!E79/RES_hhdet_in_fec!E79)</f>
        <v>0.77133880684054235</v>
      </c>
      <c r="F79" s="45">
        <f>IF(RES_hhdet_in_tes!F79=0,"",RES_hhdet_in_tes!F79/RES_hhdet_in_fec!F79)</f>
        <v>0.77270850862900164</v>
      </c>
      <c r="G79" s="45">
        <f>IF(RES_hhdet_in_tes!G79=0,"",RES_hhdet_in_tes!G79/RES_hhdet_in_fec!G79)</f>
        <v>0.77413466176394075</v>
      </c>
      <c r="H79" s="45">
        <f>IF(RES_hhdet_in_tes!H79=0,"",RES_hhdet_in_tes!H79/RES_hhdet_in_fec!H79)</f>
        <v>0.77561138032297816</v>
      </c>
      <c r="I79" s="45">
        <f>IF(RES_hhdet_in_tes!I79=0,"",RES_hhdet_in_tes!I79/RES_hhdet_in_fec!I79)</f>
        <v>0.7771505143249543</v>
      </c>
      <c r="J79" s="45">
        <f>IF(RES_hhdet_in_tes!J79=0,"",RES_hhdet_in_tes!J79/RES_hhdet_in_fec!J79)</f>
        <v>0.77880060911437665</v>
      </c>
      <c r="K79" s="45">
        <f>IF(RES_hhdet_in_tes!K79=0,"",RES_hhdet_in_tes!K79/RES_hhdet_in_fec!K79)</f>
        <v>0.78060294100302119</v>
      </c>
      <c r="L79" s="45">
        <f>IF(RES_hhdet_in_tes!L79=0,"",RES_hhdet_in_tes!L79/RES_hhdet_in_fec!L79)</f>
        <v>0.78256855309653095</v>
      </c>
      <c r="M79" s="45">
        <f>IF(RES_hhdet_in_tes!M79=0,"",RES_hhdet_in_tes!M79/RES_hhdet_in_fec!M79)</f>
        <v>0.78537894403388431</v>
      </c>
      <c r="N79" s="45">
        <f>IF(RES_hhdet_in_tes!N79=0,"",RES_hhdet_in_tes!N79/RES_hhdet_in_fec!N79)</f>
        <v>0.78922813000034397</v>
      </c>
      <c r="O79" s="45">
        <f>IF(RES_hhdet_in_tes!O79=0,"",RES_hhdet_in_tes!O79/RES_hhdet_in_fec!O79)</f>
        <v>0.79457618869313462</v>
      </c>
      <c r="P79" s="45">
        <f>IF(RES_hhdet_in_tes!P79=0,"",RES_hhdet_in_tes!P79/RES_hhdet_in_fec!P79)</f>
        <v>0.80164877407565471</v>
      </c>
      <c r="Q79" s="45">
        <f>IF(RES_hhdet_in_tes!Q79=0,"",RES_hhdet_in_tes!Q79/RES_hhdet_in_fec!Q79)</f>
        <v>0.81080076854427019</v>
      </c>
      <c r="R79" s="45">
        <f>IF(RES_hhdet_in_tes!R79=0,"",RES_hhdet_in_tes!R79/RES_hhdet_in_fec!R79)</f>
        <v>0.82325444492353572</v>
      </c>
      <c r="S79" s="45">
        <f>IF(RES_hhdet_in_tes!S79=0,"",RES_hhdet_in_tes!S79/RES_hhdet_in_fec!S79)</f>
        <v>0.83883805945941159</v>
      </c>
      <c r="T79" s="45">
        <f>IF(RES_hhdet_in_tes!T79=0,"",RES_hhdet_in_tes!T79/RES_hhdet_in_fec!T79)</f>
        <v>0.85561467626682242</v>
      </c>
      <c r="U79" s="45">
        <f>IF(RES_hhdet_in_tes!U79=0,"",RES_hhdet_in_tes!U79/RES_hhdet_in_fec!U79)</f>
        <v>0.87164735946073846</v>
      </c>
      <c r="V79" s="45">
        <f>IF(RES_hhdet_in_tes!V79=0,"",RES_hhdet_in_tes!V79/RES_hhdet_in_fec!V79)</f>
        <v>0.88499917315610821</v>
      </c>
      <c r="W79" s="45">
        <f>IF(RES_hhdet_in_tes!W79=0,"",RES_hhdet_in_tes!W79/RES_hhdet_in_fec!W79)</f>
        <v>0.8949971374331086</v>
      </c>
      <c r="X79" s="45">
        <f>IF(RES_hhdet_in_tes!X79=0,"",RES_hhdet_in_tes!X79/RES_hhdet_in_fec!X79)</f>
        <v>0.90194755467173149</v>
      </c>
      <c r="Y79" s="45">
        <f>IF(RES_hhdet_in_tes!Y79=0,"",RES_hhdet_in_tes!Y79/RES_hhdet_in_fec!Y79)</f>
        <v>0.90811115565705514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0.5983552684470913</v>
      </c>
      <c r="D81" s="119">
        <f>IF(RES_hhdet_in_tes!D81=0,"",RES_hhdet_in_tes!D81/RES_hhdet_in_fec!D81)</f>
        <v>0.6125133908136825</v>
      </c>
      <c r="E81" s="119">
        <f>IF(RES_hhdet_in_tes!E81=0,"",RES_hhdet_in_tes!E81/RES_hhdet_in_fec!E81)</f>
        <v>0.62760270466927326</v>
      </c>
      <c r="F81" s="119">
        <f>IF(RES_hhdet_in_tes!F81=0,"",RES_hhdet_in_tes!F81/RES_hhdet_in_fec!F81)</f>
        <v>0.63636790422497369</v>
      </c>
      <c r="G81" s="119">
        <f>IF(RES_hhdet_in_tes!G81=0,"",RES_hhdet_in_tes!G81/RES_hhdet_in_fec!G81)</f>
        <v>0.64482757798828561</v>
      </c>
      <c r="H81" s="119">
        <f>IF(RES_hhdet_in_tes!H81=0,"",RES_hhdet_in_tes!H81/RES_hhdet_in_fec!H81)</f>
        <v>0.65936489743169635</v>
      </c>
      <c r="I81" s="119">
        <f>IF(RES_hhdet_in_tes!I81=0,"",RES_hhdet_in_tes!I81/RES_hhdet_in_fec!I81)</f>
        <v>0.67480612264469408</v>
      </c>
      <c r="J81" s="119">
        <f>IF(RES_hhdet_in_tes!J81=0,"",RES_hhdet_in_tes!J81/RES_hhdet_in_fec!J81)</f>
        <v>0.68582013999280556</v>
      </c>
      <c r="K81" s="119">
        <f>IF(RES_hhdet_in_tes!K81=0,"",RES_hhdet_in_tes!K81/RES_hhdet_in_fec!K81)</f>
        <v>0.69466866916394421</v>
      </c>
      <c r="L81" s="119">
        <f>IF(RES_hhdet_in_tes!L81=0,"",RES_hhdet_in_tes!L81/RES_hhdet_in_fec!L81)</f>
        <v>0.70921337724188538</v>
      </c>
      <c r="M81" s="119">
        <f>IF(RES_hhdet_in_tes!M81=0,"",RES_hhdet_in_tes!M81/RES_hhdet_in_fec!M81)</f>
        <v>0.72740069069681967</v>
      </c>
      <c r="N81" s="119">
        <f>IF(RES_hhdet_in_tes!N81=0,"",RES_hhdet_in_tes!N81/RES_hhdet_in_fec!N81)</f>
        <v>0.7375191527948175</v>
      </c>
      <c r="O81" s="119">
        <f>IF(RES_hhdet_in_tes!O81=0,"",RES_hhdet_in_tes!O81/RES_hhdet_in_fec!O81)</f>
        <v>0.7545600425615111</v>
      </c>
      <c r="P81" s="119">
        <f>IF(RES_hhdet_in_tes!P81=0,"",RES_hhdet_in_tes!P81/RES_hhdet_in_fec!P81)</f>
        <v>0.73848923648628872</v>
      </c>
      <c r="Q81" s="119">
        <f>IF(RES_hhdet_in_tes!Q81=0,"",RES_hhdet_in_tes!Q81/RES_hhdet_in_fec!Q81)</f>
        <v>0.75504619075269452</v>
      </c>
      <c r="R81" s="119">
        <f>IF(RES_hhdet_in_tes!R81=0,"",RES_hhdet_in_tes!R81/RES_hhdet_in_fec!R81)</f>
        <v>0.76356589390921992</v>
      </c>
      <c r="S81" s="119">
        <f>IF(RES_hhdet_in_tes!S81=0,"",RES_hhdet_in_tes!S81/RES_hhdet_in_fec!S81)</f>
        <v>0.7896798064277244</v>
      </c>
      <c r="T81" s="119">
        <f>IF(RES_hhdet_in_tes!T81=0,"",RES_hhdet_in_tes!T81/RES_hhdet_in_fec!T81)</f>
        <v>0.80525210353589272</v>
      </c>
      <c r="U81" s="119">
        <f>IF(RES_hhdet_in_tes!U81=0,"",RES_hhdet_in_tes!U81/RES_hhdet_in_fec!U81)</f>
        <v>0.82738710097874413</v>
      </c>
      <c r="V81" s="119">
        <f>IF(RES_hhdet_in_tes!V81=0,"",RES_hhdet_in_tes!V81/RES_hhdet_in_fec!V81)</f>
        <v>0.82086503646428799</v>
      </c>
      <c r="W81" s="119">
        <f>IF(RES_hhdet_in_tes!W81=0,"",RES_hhdet_in_tes!W81/RES_hhdet_in_fec!W81)</f>
        <v>0.84350933434836894</v>
      </c>
      <c r="X81" s="119">
        <f>IF(RES_hhdet_in_tes!X81=0,"",RES_hhdet_in_tes!X81/RES_hhdet_in_fec!X81)</f>
        <v>0.85190462100885034</v>
      </c>
      <c r="Y81" s="119">
        <f>IF(RES_hhdet_in_tes!Y81=0,"",RES_hhdet_in_tes!Y81/RES_hhdet_in_fec!Y81)</f>
        <v>0.84984627327873208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0.5807868242035904</v>
      </c>
      <c r="D82" s="124">
        <f>IF(RES_hhdet_in_tes!D82=0,"",RES_hhdet_in_tes!D82/RES_hhdet_in_fec!D82)</f>
        <v>0.59251980389139469</v>
      </c>
      <c r="E82" s="124">
        <f>IF(RES_hhdet_in_tes!E82=0,"",RES_hhdet_in_tes!E82/RES_hhdet_in_fec!E82)</f>
        <v>0.60437520650353005</v>
      </c>
      <c r="F82" s="124">
        <f>IF(RES_hhdet_in_tes!F82=0,"",RES_hhdet_in_tes!F82/RES_hhdet_in_fec!F82)</f>
        <v>0.61632350659264057</v>
      </c>
      <c r="G82" s="124">
        <f>IF(RES_hhdet_in_tes!G82=0,"",RES_hhdet_in_tes!G82/RES_hhdet_in_fec!G82)</f>
        <v>0.62829812449768274</v>
      </c>
      <c r="H82" s="124">
        <f>IF(RES_hhdet_in_tes!H82=0,"",RES_hhdet_in_tes!H82/RES_hhdet_in_fec!H82)</f>
        <v>0.64041116163294476</v>
      </c>
      <c r="I82" s="124">
        <f>IF(RES_hhdet_in_tes!I82=0,"",RES_hhdet_in_tes!I82/RES_hhdet_in_fec!I82)</f>
        <v>0.65252766735894618</v>
      </c>
      <c r="J82" s="124">
        <f>IF(RES_hhdet_in_tes!J82=0,"",RES_hhdet_in_tes!J82/RES_hhdet_in_fec!J82)</f>
        <v>0.66472778880632089</v>
      </c>
      <c r="K82" s="124">
        <f>IF(RES_hhdet_in_tes!K82=0,"",RES_hhdet_in_tes!K82/RES_hhdet_in_fec!K82)</f>
        <v>0.67687023896466103</v>
      </c>
      <c r="L82" s="124">
        <f>IF(RES_hhdet_in_tes!L82=0,"",RES_hhdet_in_tes!L82/RES_hhdet_in_fec!L82)</f>
        <v>0.68892422494714811</v>
      </c>
      <c r="M82" s="124">
        <f>IF(RES_hhdet_in_tes!M82=0,"",RES_hhdet_in_tes!M82/RES_hhdet_in_fec!M82)</f>
        <v>0.69999144190148133</v>
      </c>
      <c r="N82" s="124">
        <f>IF(RES_hhdet_in_tes!N82=0,"",RES_hhdet_in_tes!N82/RES_hhdet_in_fec!N82)</f>
        <v>0.70957916753398798</v>
      </c>
      <c r="O82" s="124">
        <f>IF(RES_hhdet_in_tes!O82=0,"",RES_hhdet_in_tes!O82/RES_hhdet_in_fec!O82)</f>
        <v>0.7174150631024242</v>
      </c>
      <c r="P82" s="124">
        <f>IF(RES_hhdet_in_tes!P82=0,"",RES_hhdet_in_tes!P82/RES_hhdet_in_fec!P82)</f>
        <v>0.72416497521193224</v>
      </c>
      <c r="Q82" s="124">
        <f>IF(RES_hhdet_in_tes!Q82=0,"",RES_hhdet_in_tes!Q82/RES_hhdet_in_fec!Q82)</f>
        <v>0.73224199163432424</v>
      </c>
      <c r="R82" s="124">
        <f>IF(RES_hhdet_in_tes!R82=0,"",RES_hhdet_in_tes!R82/RES_hhdet_in_fec!R82)</f>
        <v>0.74433398057136169</v>
      </c>
      <c r="S82" s="124">
        <f>IF(RES_hhdet_in_tes!S82=0,"",RES_hhdet_in_tes!S82/RES_hhdet_in_fec!S82)</f>
        <v>0.75794084424902941</v>
      </c>
      <c r="T82" s="124">
        <f>IF(RES_hhdet_in_tes!T82=0,"",RES_hhdet_in_tes!T82/RES_hhdet_in_fec!T82)</f>
        <v>0.77166131821319206</v>
      </c>
      <c r="U82" s="124">
        <f>IF(RES_hhdet_in_tes!U82=0,"",RES_hhdet_in_tes!U82/RES_hhdet_in_fec!U82)</f>
        <v>0.78433436789291844</v>
      </c>
      <c r="V82" s="124">
        <f>IF(RES_hhdet_in_tes!V82=0,"",RES_hhdet_in_tes!V82/RES_hhdet_in_fec!V82)</f>
        <v>0.79496196736545632</v>
      </c>
      <c r="W82" s="124">
        <f>IF(RES_hhdet_in_tes!W82=0,"",RES_hhdet_in_tes!W82/RES_hhdet_in_fec!W82)</f>
        <v>0.80350752791882896</v>
      </c>
      <c r="X82" s="124">
        <f>IF(RES_hhdet_in_tes!X82=0,"",RES_hhdet_in_tes!X82/RES_hhdet_in_fec!X82)</f>
        <v>0.81097270542232636</v>
      </c>
      <c r="Y82" s="124">
        <f>IF(RES_hhdet_in_tes!Y82=0,"",RES_hhdet_in_tes!Y82/RES_hhdet_in_fec!Y82)</f>
        <v>0.81800899319759968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0.57844421828148096</v>
      </c>
      <c r="D83" s="111">
        <f>IF(RES_hhdet_in_tes!D83=0,"",RES_hhdet_in_tes!D83/RES_hhdet_in_fec!D83)</f>
        <v>0.59022644335806895</v>
      </c>
      <c r="E83" s="111">
        <f>IF(RES_hhdet_in_tes!E83=0,"",RES_hhdet_in_tes!E83/RES_hhdet_in_fec!E83)</f>
        <v>0.60212083383277359</v>
      </c>
      <c r="F83" s="111">
        <f>IF(RES_hhdet_in_tes!F83=0,"",RES_hhdet_in_tes!F83/RES_hhdet_in_fec!F83)</f>
        <v>0.61411575639834437</v>
      </c>
      <c r="G83" s="111">
        <f>IF(RES_hhdet_in_tes!G83=0,"",RES_hhdet_in_tes!G83/RES_hhdet_in_fec!G83)</f>
        <v>0.62619937623967736</v>
      </c>
      <c r="H83" s="111">
        <f>IF(RES_hhdet_in_tes!H83=0,"",RES_hhdet_in_tes!H83/RES_hhdet_in_fec!H83)</f>
        <v>0.63835775610341505</v>
      </c>
      <c r="I83" s="111">
        <f>IF(RES_hhdet_in_tes!I83=0,"",RES_hhdet_in_tes!I83/RES_hhdet_in_fec!I83)</f>
        <v>0.65057251119955084</v>
      </c>
      <c r="J83" s="111">
        <f>IF(RES_hhdet_in_tes!J83=0,"",RES_hhdet_in_tes!J83/RES_hhdet_in_fec!J83)</f>
        <v>0.66280392798020693</v>
      </c>
      <c r="K83" s="111">
        <f>IF(RES_hhdet_in_tes!K83=0,"",RES_hhdet_in_tes!K83/RES_hhdet_in_fec!K83)</f>
        <v>0.67499949336975995</v>
      </c>
      <c r="L83" s="111">
        <f>IF(RES_hhdet_in_tes!L83=0,"",RES_hhdet_in_tes!L83/RES_hhdet_in_fec!L83)</f>
        <v>0.68711259919700696</v>
      </c>
      <c r="M83" s="111">
        <f>IF(RES_hhdet_in_tes!M83=0,"",RES_hhdet_in_tes!M83/RES_hhdet_in_fec!M83)</f>
        <v>0.69823948326710528</v>
      </c>
      <c r="N83" s="111">
        <f>IF(RES_hhdet_in_tes!N83=0,"",RES_hhdet_in_tes!N83/RES_hhdet_in_fec!N83)</f>
        <v>0.70788562426375279</v>
      </c>
      <c r="O83" s="111">
        <f>IF(RES_hhdet_in_tes!O83=0,"",RES_hhdet_in_tes!O83/RES_hhdet_in_fec!O83)</f>
        <v>0.71576540909383046</v>
      </c>
      <c r="P83" s="111">
        <f>IF(RES_hhdet_in_tes!P83=0,"",RES_hhdet_in_tes!P83/RES_hhdet_in_fec!P83)</f>
        <v>0.72256146433876434</v>
      </c>
      <c r="Q83" s="111">
        <f>IF(RES_hhdet_in_tes!Q83=0,"",RES_hhdet_in_tes!Q83/RES_hhdet_in_fec!Q83)</f>
        <v>0.73067042886608569</v>
      </c>
      <c r="R83" s="111">
        <f>IF(RES_hhdet_in_tes!R83=0,"",RES_hhdet_in_tes!R83/RES_hhdet_in_fec!R83)</f>
        <v>0.74281660902101465</v>
      </c>
      <c r="S83" s="111">
        <f>IF(RES_hhdet_in_tes!S83=0,"",RES_hhdet_in_tes!S83/RES_hhdet_in_fec!S83)</f>
        <v>0.75648698969287576</v>
      </c>
      <c r="T83" s="111">
        <f>IF(RES_hhdet_in_tes!T83=0,"",RES_hhdet_in_tes!T83/RES_hhdet_in_fec!T83)</f>
        <v>0.77027603545471734</v>
      </c>
      <c r="U83" s="111">
        <f>IF(RES_hhdet_in_tes!U83=0,"",RES_hhdet_in_tes!U83/RES_hhdet_in_fec!U83)</f>
        <v>0.78301365217153629</v>
      </c>
      <c r="V83" s="111">
        <f>IF(RES_hhdet_in_tes!V83=0,"",RES_hhdet_in_tes!V83/RES_hhdet_in_fec!V83)</f>
        <v>0.79369825008580996</v>
      </c>
      <c r="W83" s="111">
        <f>IF(RES_hhdet_in_tes!W83=0,"",RES_hhdet_in_tes!W83/RES_hhdet_in_fec!W83)</f>
        <v>0.80228146688450319</v>
      </c>
      <c r="X83" s="111">
        <f>IF(RES_hhdet_in_tes!X83=0,"",RES_hhdet_in_tes!X83/RES_hhdet_in_fec!X83)</f>
        <v>0.80979001769859293</v>
      </c>
      <c r="Y83" s="111">
        <f>IF(RES_hhdet_in_tes!Y83=0,"",RES_hhdet_in_tes!Y83/RES_hhdet_in_fec!Y83)</f>
        <v>0.81686610226580203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2.1620770839936219</v>
      </c>
      <c r="D85" s="124">
        <f>IF(RES_hhdet_in_tes!D85=0,"",RES_hhdet_in_tes!D85/RES_hhdet_in_fec!D85)</f>
        <v>2.2487575539964788</v>
      </c>
      <c r="E85" s="124">
        <f>IF(RES_hhdet_in_tes!E85=0,"",RES_hhdet_in_tes!E85/RES_hhdet_in_fec!E85)</f>
        <v>2.3367375309225884</v>
      </c>
      <c r="F85" s="124">
        <f>IF(RES_hhdet_in_tes!F85=0,"",RES_hhdet_in_tes!F85/RES_hhdet_in_fec!F85)</f>
        <v>2.4254241242149672</v>
      </c>
      <c r="G85" s="124">
        <f>IF(RES_hhdet_in_tes!G85=0,"",RES_hhdet_in_tes!G85/RES_hhdet_in_fec!G85)</f>
        <v>2.5153311240999829</v>
      </c>
      <c r="H85" s="124">
        <f>IF(RES_hhdet_in_tes!H85=0,"",RES_hhdet_in_tes!H85/RES_hhdet_in_fec!H85)</f>
        <v>2.606377782476188</v>
      </c>
      <c r="I85" s="124">
        <f>IF(RES_hhdet_in_tes!I85=0,"",RES_hhdet_in_tes!I85/RES_hhdet_in_fec!I85)</f>
        <v>2.6986717995408283</v>
      </c>
      <c r="J85" s="124">
        <f>IF(RES_hhdet_in_tes!J85=0,"",RES_hhdet_in_tes!J85/RES_hhdet_in_fec!J85)</f>
        <v>2.7926958794807399</v>
      </c>
      <c r="K85" s="124">
        <f>IF(RES_hhdet_in_tes!K85=0,"",RES_hhdet_in_tes!K85/RES_hhdet_in_fec!K85)</f>
        <v>2.8888323642596858</v>
      </c>
      <c r="L85" s="124">
        <f>IF(RES_hhdet_in_tes!L85=0,"",RES_hhdet_in_tes!L85/RES_hhdet_in_fec!L85)</f>
        <v>2.9871319565370609</v>
      </c>
      <c r="M85" s="124">
        <f>IF(RES_hhdet_in_tes!M85=0,"",RES_hhdet_in_tes!M85/RES_hhdet_in_fec!M85)</f>
        <v>3.0997760436391575</v>
      </c>
      <c r="N85" s="124">
        <f>IF(RES_hhdet_in_tes!N85=0,"",RES_hhdet_in_tes!N85/RES_hhdet_in_fec!N85)</f>
        <v>3.230380720214268</v>
      </c>
      <c r="O85" s="124">
        <f>IF(RES_hhdet_in_tes!O85=0,"",RES_hhdet_in_tes!O85/RES_hhdet_in_fec!O85)</f>
        <v>3.3787130004370285</v>
      </c>
      <c r="P85" s="124">
        <f>IF(RES_hhdet_in_tes!P85=0,"",RES_hhdet_in_tes!P85/RES_hhdet_in_fec!P85)</f>
        <v>3.530337186325756</v>
      </c>
      <c r="Q85" s="124">
        <f>IF(RES_hhdet_in_tes!Q85=0,"",RES_hhdet_in_tes!Q85/RES_hhdet_in_fec!Q85)</f>
        <v>3.6467064242633653</v>
      </c>
      <c r="R85" s="124">
        <f>IF(RES_hhdet_in_tes!R85=0,"",RES_hhdet_in_tes!R85/RES_hhdet_in_fec!R85)</f>
        <v>3.6719210918412895</v>
      </c>
      <c r="S85" s="124">
        <f>IF(RES_hhdet_in_tes!S85=0,"",RES_hhdet_in_tes!S85/RES_hhdet_in_fec!S85)</f>
        <v>3.6747227215721701</v>
      </c>
      <c r="T85" s="124">
        <f>IF(RES_hhdet_in_tes!T85=0,"",RES_hhdet_in_tes!T85/RES_hhdet_in_fec!T85)</f>
        <v>3.6778356434953703</v>
      </c>
      <c r="U85" s="124">
        <f>IF(RES_hhdet_in_tes!U85=0,"",RES_hhdet_in_tes!U85/RES_hhdet_in_fec!U85)</f>
        <v>3.6812944456322603</v>
      </c>
      <c r="V85" s="124">
        <f>IF(RES_hhdet_in_tes!V85=0,"",RES_hhdet_in_tes!V85/RES_hhdet_in_fec!V85)</f>
        <v>3.6911780989264895</v>
      </c>
      <c r="W85" s="124">
        <f>IF(RES_hhdet_in_tes!W85=0,"",RES_hhdet_in_tes!W85/RES_hhdet_in_fec!W85)</f>
        <v>3.7236181656100511</v>
      </c>
      <c r="X85" s="124">
        <f>IF(RES_hhdet_in_tes!X85=0,"",RES_hhdet_in_tes!X85/RES_hhdet_in_fec!X85)</f>
        <v>3.7640879416382043</v>
      </c>
      <c r="Y85" s="124">
        <f>IF(RES_hhdet_in_tes!Y85=0,"",RES_hhdet_in_tes!Y85/RES_hhdet_in_fec!Y85)</f>
        <v>3.8097045729759587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2.1620770839936219</v>
      </c>
      <c r="D86" s="111">
        <f>IF(RES_hhdet_in_tes!D86=0,"",RES_hhdet_in_tes!D86/RES_hhdet_in_fec!D86)</f>
        <v>2.2487575539964788</v>
      </c>
      <c r="E86" s="111">
        <f>IF(RES_hhdet_in_tes!E86=0,"",RES_hhdet_in_tes!E86/RES_hhdet_in_fec!E86)</f>
        <v>2.3367375309225884</v>
      </c>
      <c r="F86" s="111">
        <f>IF(RES_hhdet_in_tes!F86=0,"",RES_hhdet_in_tes!F86/RES_hhdet_in_fec!F86)</f>
        <v>2.4254241242149672</v>
      </c>
      <c r="G86" s="111">
        <f>IF(RES_hhdet_in_tes!G86=0,"",RES_hhdet_in_tes!G86/RES_hhdet_in_fec!G86)</f>
        <v>2.5153311240999829</v>
      </c>
      <c r="H86" s="111">
        <f>IF(RES_hhdet_in_tes!H86=0,"",RES_hhdet_in_tes!H86/RES_hhdet_in_fec!H86)</f>
        <v>2.606377782476188</v>
      </c>
      <c r="I86" s="111">
        <f>IF(RES_hhdet_in_tes!I86=0,"",RES_hhdet_in_tes!I86/RES_hhdet_in_fec!I86)</f>
        <v>2.6986717995408283</v>
      </c>
      <c r="J86" s="111">
        <f>IF(RES_hhdet_in_tes!J86=0,"",RES_hhdet_in_tes!J86/RES_hhdet_in_fec!J86)</f>
        <v>2.7926958794807399</v>
      </c>
      <c r="K86" s="111">
        <f>IF(RES_hhdet_in_tes!K86=0,"",RES_hhdet_in_tes!K86/RES_hhdet_in_fec!K86)</f>
        <v>2.8888323642596858</v>
      </c>
      <c r="L86" s="111">
        <f>IF(RES_hhdet_in_tes!L86=0,"",RES_hhdet_in_tes!L86/RES_hhdet_in_fec!L86)</f>
        <v>2.9871319565370609</v>
      </c>
      <c r="M86" s="111">
        <f>IF(RES_hhdet_in_tes!M86=0,"",RES_hhdet_in_tes!M86/RES_hhdet_in_fec!M86)</f>
        <v>3.0997760436391575</v>
      </c>
      <c r="N86" s="111">
        <f>IF(RES_hhdet_in_tes!N86=0,"",RES_hhdet_in_tes!N86/RES_hhdet_in_fec!N86)</f>
        <v>3.230380720214268</v>
      </c>
      <c r="O86" s="111">
        <f>IF(RES_hhdet_in_tes!O86=0,"",RES_hhdet_in_tes!O86/RES_hhdet_in_fec!O86)</f>
        <v>3.3787130004370285</v>
      </c>
      <c r="P86" s="111">
        <f>IF(RES_hhdet_in_tes!P86=0,"",RES_hhdet_in_tes!P86/RES_hhdet_in_fec!P86)</f>
        <v>3.530337186325756</v>
      </c>
      <c r="Q86" s="111">
        <f>IF(RES_hhdet_in_tes!Q86=0,"",RES_hhdet_in_tes!Q86/RES_hhdet_in_fec!Q86)</f>
        <v>3.6467064242633653</v>
      </c>
      <c r="R86" s="111">
        <f>IF(RES_hhdet_in_tes!R86=0,"",RES_hhdet_in_tes!R86/RES_hhdet_in_fec!R86)</f>
        <v>3.6719210918412895</v>
      </c>
      <c r="S86" s="111">
        <f>IF(RES_hhdet_in_tes!S86=0,"",RES_hhdet_in_tes!S86/RES_hhdet_in_fec!S86)</f>
        <v>3.6747227215721701</v>
      </c>
      <c r="T86" s="111">
        <f>IF(RES_hhdet_in_tes!T86=0,"",RES_hhdet_in_tes!T86/RES_hhdet_in_fec!T86)</f>
        <v>3.6778356434953703</v>
      </c>
      <c r="U86" s="111">
        <f>IF(RES_hhdet_in_tes!U86=0,"",RES_hhdet_in_tes!U86/RES_hhdet_in_fec!U86)</f>
        <v>3.6812944456322603</v>
      </c>
      <c r="V86" s="111">
        <f>IF(RES_hhdet_in_tes!V86=0,"",RES_hhdet_in_tes!V86/RES_hhdet_in_fec!V86)</f>
        <v>3.6911780989264895</v>
      </c>
      <c r="W86" s="111">
        <f>IF(RES_hhdet_in_tes!W86=0,"",RES_hhdet_in_tes!W86/RES_hhdet_in_fec!W86)</f>
        <v>3.7236181656100511</v>
      </c>
      <c r="X86" s="111">
        <f>IF(RES_hhdet_in_tes!X86=0,"",RES_hhdet_in_tes!X86/RES_hhdet_in_fec!X86)</f>
        <v>3.7640879416382043</v>
      </c>
      <c r="Y86" s="111">
        <f>IF(RES_hhdet_in_tes!Y86=0,"",RES_hhdet_in_tes!Y86/RES_hhdet_in_fec!Y86)</f>
        <v>3.8097045729759587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0.68181562948073504</v>
      </c>
      <c r="D87" s="124">
        <f>IF(RES_hhdet_in_tes!D87=0,"",RES_hhdet_in_tes!D87/RES_hhdet_in_fec!D87)</f>
        <v>0.67657737490455294</v>
      </c>
      <c r="E87" s="124">
        <f>IF(RES_hhdet_in_tes!E87=0,"",RES_hhdet_in_tes!E87/RES_hhdet_in_fec!E87)</f>
        <v>0.68016756722974236</v>
      </c>
      <c r="F87" s="124">
        <f>IF(RES_hhdet_in_tes!F87=0,"",RES_hhdet_in_tes!F87/RES_hhdet_in_fec!F87)</f>
        <v>0.69137775064466389</v>
      </c>
      <c r="G87" s="124">
        <f>IF(RES_hhdet_in_tes!G87=0,"",RES_hhdet_in_tes!G87/RES_hhdet_in_fec!G87)</f>
        <v>0.68937765886156421</v>
      </c>
      <c r="H87" s="124">
        <f>IF(RES_hhdet_in_tes!H87=0,"",RES_hhdet_in_tes!H87/RES_hhdet_in_fec!H87)</f>
        <v>0.6988927618838725</v>
      </c>
      <c r="I87" s="124">
        <f>IF(RES_hhdet_in_tes!I87=0,"",RES_hhdet_in_tes!I87/RES_hhdet_in_fec!I87)</f>
        <v>0.70399023655417292</v>
      </c>
      <c r="J87" s="124">
        <f>IF(RES_hhdet_in_tes!J87=0,"",RES_hhdet_in_tes!J87/RES_hhdet_in_fec!J87)</f>
        <v>0.70945334775041291</v>
      </c>
      <c r="K87" s="124">
        <f>IF(RES_hhdet_in_tes!K87=0,"",RES_hhdet_in_tes!K87/RES_hhdet_in_fec!K87)</f>
        <v>0.73762153415901555</v>
      </c>
      <c r="L87" s="124">
        <f>IF(RES_hhdet_in_tes!L87=0,"",RES_hhdet_in_tes!L87/RES_hhdet_in_fec!L87)</f>
        <v>0.73322425294110649</v>
      </c>
      <c r="M87" s="124">
        <f>IF(RES_hhdet_in_tes!M87=0,"",RES_hhdet_in_tes!M87/RES_hhdet_in_fec!M87)</f>
        <v>0.74768389188091888</v>
      </c>
      <c r="N87" s="124">
        <f>IF(RES_hhdet_in_tes!N87=0,"",RES_hhdet_in_tes!N87/RES_hhdet_in_fec!N87)</f>
        <v>0.75941728276694076</v>
      </c>
      <c r="O87" s="124">
        <f>IF(RES_hhdet_in_tes!O87=0,"",RES_hhdet_in_tes!O87/RES_hhdet_in_fec!O87)</f>
        <v>0.76133415942943172</v>
      </c>
      <c r="P87" s="124">
        <f>IF(RES_hhdet_in_tes!P87=0,"",RES_hhdet_in_tes!P87/RES_hhdet_in_fec!P87)</f>
        <v>0.77123088285475894</v>
      </c>
      <c r="Q87" s="124">
        <f>IF(RES_hhdet_in_tes!Q87=0,"",RES_hhdet_in_tes!Q87/RES_hhdet_in_fec!Q87)</f>
        <v>0.77744707873113506</v>
      </c>
      <c r="R87" s="124">
        <f>IF(RES_hhdet_in_tes!R87=0,"",RES_hhdet_in_tes!R87/RES_hhdet_in_fec!R87)</f>
        <v>0.79324731845274443</v>
      </c>
      <c r="S87" s="124">
        <f>IF(RES_hhdet_in_tes!S87=0,"",RES_hhdet_in_tes!S87/RES_hhdet_in_fec!S87)</f>
        <v>0.8074496218309889</v>
      </c>
      <c r="T87" s="124">
        <f>IF(RES_hhdet_in_tes!T87=0,"",RES_hhdet_in_tes!T87/RES_hhdet_in_fec!T87)</f>
        <v>0.81434020565051646</v>
      </c>
      <c r="U87" s="124">
        <f>IF(RES_hhdet_in_tes!U87=0,"",RES_hhdet_in_tes!U87/RES_hhdet_in_fec!U87)</f>
        <v>0.82033836727745224</v>
      </c>
      <c r="V87" s="124">
        <f>IF(RES_hhdet_in_tes!V87=0,"",RES_hhdet_in_tes!V87/RES_hhdet_in_fec!V87)</f>
        <v>0.82295715227659827</v>
      </c>
      <c r="W87" s="124">
        <f>IF(RES_hhdet_in_tes!W87=0,"",RES_hhdet_in_tes!W87/RES_hhdet_in_fec!W87)</f>
        <v>0.84657925897430142</v>
      </c>
      <c r="X87" s="124">
        <f>IF(RES_hhdet_in_tes!X87=0,"",RES_hhdet_in_tes!X87/RES_hhdet_in_fec!X87)</f>
        <v>0.83878612179413103</v>
      </c>
      <c r="Y87" s="124">
        <f>IF(RES_hhdet_in_tes!Y87=0,"",RES_hhdet_in_tes!Y87/RES_hhdet_in_fec!Y87)</f>
        <v>0.8511822810801335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0.60634047104166067</v>
      </c>
      <c r="D88" s="111">
        <f>IF(RES_hhdet_in_tes!D88=0,"",RES_hhdet_in_tes!D88/RES_hhdet_in_fec!D88)</f>
        <v>0.62039534723263079</v>
      </c>
      <c r="E88" s="111">
        <f>IF(RES_hhdet_in_tes!E88=0,"",RES_hhdet_in_tes!E88/RES_hhdet_in_fec!E88)</f>
        <v>0.63458402419325122</v>
      </c>
      <c r="F88" s="111">
        <f>IF(RES_hhdet_in_tes!F88=0,"",RES_hhdet_in_tes!F88/RES_hhdet_in_fec!F88)</f>
        <v>0.64889262468963471</v>
      </c>
      <c r="G88" s="111">
        <f>IF(RES_hhdet_in_tes!G88=0,"",RES_hhdet_in_tes!G88/RES_hhdet_in_fec!G88)</f>
        <v>0.66330703111157241</v>
      </c>
      <c r="H88" s="111">
        <f>IF(RES_hhdet_in_tes!H88=0,"",RES_hhdet_in_tes!H88/RES_hhdet_in_fec!H88)</f>
        <v>0.67781061787526231</v>
      </c>
      <c r="I88" s="111">
        <f>IF(RES_hhdet_in_tes!I88=0,"",RES_hhdet_in_tes!I88/RES_hhdet_in_fec!I88)</f>
        <v>0.69238145398331985</v>
      </c>
      <c r="J88" s="111">
        <f>IF(RES_hhdet_in_tes!J88=0,"",RES_hhdet_in_tes!J88/RES_hhdet_in_fec!J88)</f>
        <v>0.70697216561671683</v>
      </c>
      <c r="K88" s="111">
        <f>IF(RES_hhdet_in_tes!K88=0,"",RES_hhdet_in_tes!K88/RES_hhdet_in_fec!K88)</f>
        <v>0.7215201105519774</v>
      </c>
      <c r="L88" s="111">
        <f>IF(RES_hhdet_in_tes!L88=0,"",RES_hhdet_in_tes!L88/RES_hhdet_in_fec!L88)</f>
        <v>0.73596969045589278</v>
      </c>
      <c r="M88" s="111">
        <f>IF(RES_hhdet_in_tes!M88=0,"",RES_hhdet_in_tes!M88/RES_hhdet_in_fec!M88)</f>
        <v>0.7492428181529065</v>
      </c>
      <c r="N88" s="111">
        <f>IF(RES_hhdet_in_tes!N88=0,"",RES_hhdet_in_tes!N88/RES_hhdet_in_fec!N88)</f>
        <v>0.76074958504517354</v>
      </c>
      <c r="O88" s="111">
        <f>IF(RES_hhdet_in_tes!O88=0,"",RES_hhdet_in_tes!O88/RES_hhdet_in_fec!O88)</f>
        <v>0.77014928667014859</v>
      </c>
      <c r="P88" s="111">
        <f>IF(RES_hhdet_in_tes!P88=0,"",RES_hhdet_in_tes!P88/RES_hhdet_in_fec!P88)</f>
        <v>0.77825622015967588</v>
      </c>
      <c r="Q88" s="111">
        <f>IF(RES_hhdet_in_tes!Q88=0,"",RES_hhdet_in_tes!Q88/RES_hhdet_in_fec!Q88)</f>
        <v>0.78792930752030821</v>
      </c>
      <c r="R88" s="111">
        <f>IF(RES_hhdet_in_tes!R88=0,"",RES_hhdet_in_tes!R88/RES_hhdet_in_fec!R88)</f>
        <v>0.80241834139642743</v>
      </c>
      <c r="S88" s="111">
        <f>IF(RES_hhdet_in_tes!S88=0,"",RES_hhdet_in_tes!S88/RES_hhdet_in_fec!S88)</f>
        <v>0.81872557594486783</v>
      </c>
      <c r="T88" s="111">
        <f>IF(RES_hhdet_in_tes!T88=0,"",RES_hhdet_in_tes!T88/RES_hhdet_in_fec!T88)</f>
        <v>0.83517436466809492</v>
      </c>
      <c r="U88" s="111">
        <f>IF(RES_hhdet_in_tes!U88=0,"",RES_hhdet_in_tes!U88/RES_hhdet_in_fec!U88)</f>
        <v>0.85036891618609789</v>
      </c>
      <c r="V88" s="111">
        <f>IF(RES_hhdet_in_tes!V88=0,"",RES_hhdet_in_tes!V88/RES_hhdet_in_fec!V88)</f>
        <v>0.86311444598706955</v>
      </c>
      <c r="W88" s="111">
        <f>IF(RES_hhdet_in_tes!W88=0,"",RES_hhdet_in_tes!W88/RES_hhdet_in_fec!W88)</f>
        <v>0.87335326324286977</v>
      </c>
      <c r="X88" s="111">
        <f>IF(RES_hhdet_in_tes!X88=0,"",RES_hhdet_in_tes!X88/RES_hhdet_in_fec!X88)</f>
        <v>0.87824845413281305</v>
      </c>
      <c r="Y88" s="111">
        <f>IF(RES_hhdet_in_tes!Y88=0,"",RES_hhdet_in_tes!Y88/RES_hhdet_in_fec!Y88)</f>
        <v>0.88286169916071788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0.82330798659107607</v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>
        <f>IF(RES_hhdet_in_tes!F89=0,"",RES_hhdet_in_tes!F89/RES_hhdet_in_fec!F89)</f>
        <v>0.79275109038456704</v>
      </c>
      <c r="G89" s="111">
        <f>IF(RES_hhdet_in_tes!G89=0,"",RES_hhdet_in_tes!G89/RES_hhdet_in_fec!G89)</f>
        <v>0.82343539627825113</v>
      </c>
      <c r="H89" s="111">
        <f>IF(RES_hhdet_in_tes!H89=0,"",RES_hhdet_in_tes!H89/RES_hhdet_in_fec!H89)</f>
        <v>0.82931988207239593</v>
      </c>
      <c r="I89" s="111">
        <f>IF(RES_hhdet_in_tes!I89=0,"",RES_hhdet_in_tes!I89/RES_hhdet_in_fec!I89)</f>
        <v>0.86302603943370237</v>
      </c>
      <c r="J89" s="111">
        <f>IF(RES_hhdet_in_tes!J89=0,"",RES_hhdet_in_tes!J89/RES_hhdet_in_fec!J89)</f>
        <v>0.86968398136819725</v>
      </c>
      <c r="K89" s="111">
        <f>IF(RES_hhdet_in_tes!K89=0,"",RES_hhdet_in_tes!K89/RES_hhdet_in_fec!K89)</f>
        <v>0.88113880562167302</v>
      </c>
      <c r="L89" s="111">
        <f>IF(RES_hhdet_in_tes!L89=0,"",RES_hhdet_in_tes!L89/RES_hhdet_in_fec!L89)</f>
        <v>0.89208467645171419</v>
      </c>
      <c r="M89" s="111">
        <f>IF(RES_hhdet_in_tes!M89=0,"",RES_hhdet_in_tes!M89/RES_hhdet_in_fec!M89)</f>
        <v>0.89565851339237057</v>
      </c>
      <c r="N89" s="111">
        <f>IF(RES_hhdet_in_tes!N89=0,"",RES_hhdet_in_tes!N89/RES_hhdet_in_fec!N89)</f>
        <v>0.90342022680673517</v>
      </c>
      <c r="O89" s="111">
        <f>IF(RES_hhdet_in_tes!O89=0,"",RES_hhdet_in_tes!O89/RES_hhdet_in_fec!O89)</f>
        <v>0.90777838901434638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0.91261318442840855</v>
      </c>
      <c r="R89" s="111">
        <f>IF(RES_hhdet_in_tes!R89=0,"",RES_hhdet_in_tes!R89/RES_hhdet_in_fec!R89)</f>
        <v>0.9200020133335931</v>
      </c>
      <c r="S89" s="111">
        <f>IF(RES_hhdet_in_tes!S89=0,"",RES_hhdet_in_tes!S89/RES_hhdet_in_fec!S89)</f>
        <v>0.92705987085666541</v>
      </c>
      <c r="T89" s="111">
        <f>IF(RES_hhdet_in_tes!T89=0,"",RES_hhdet_in_tes!T89/RES_hhdet_in_fec!T89)</f>
        <v>0.9335143169544885</v>
      </c>
      <c r="U89" s="111">
        <f>IF(RES_hhdet_in_tes!U89=0,"",RES_hhdet_in_tes!U89/RES_hhdet_in_fec!U89)</f>
        <v>0.94374124252136393</v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0.93779213276596618</v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>
        <f>IF(RES_hhdet_in_tes!C90=0,"",RES_hhdet_in_tes!C90/RES_hhdet_in_fec!C90)</f>
        <v>0.60634047104166067</v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>
        <f>IF(RES_hhdet_in_tes!F90=0,"",RES_hhdet_in_tes!F90/RES_hhdet_in_fec!F90)</f>
        <v>0.64889262468963471</v>
      </c>
      <c r="G90" s="112">
        <f>IF(RES_hhdet_in_tes!G90=0,"",RES_hhdet_in_tes!G90/RES_hhdet_in_fec!G90)</f>
        <v>0.66330703111157241</v>
      </c>
      <c r="H90" s="112">
        <f>IF(RES_hhdet_in_tes!H90=0,"",RES_hhdet_in_tes!H90/RES_hhdet_in_fec!H90)</f>
        <v>0.67781061787526231</v>
      </c>
      <c r="I90" s="112">
        <f>IF(RES_hhdet_in_tes!I90=0,"",RES_hhdet_in_tes!I90/RES_hhdet_in_fec!I90)</f>
        <v>0.69238145398331985</v>
      </c>
      <c r="J90" s="112">
        <f>IF(RES_hhdet_in_tes!J90=0,"",RES_hhdet_in_tes!J90/RES_hhdet_in_fec!J90)</f>
        <v>0.70697216561671683</v>
      </c>
      <c r="K90" s="112">
        <f>IF(RES_hhdet_in_tes!K90=0,"",RES_hhdet_in_tes!K90/RES_hhdet_in_fec!K90)</f>
        <v>0.7215201105519774</v>
      </c>
      <c r="L90" s="112">
        <f>IF(RES_hhdet_in_tes!L90=0,"",RES_hhdet_in_tes!L90/RES_hhdet_in_fec!L90)</f>
        <v>0.73596969045589278</v>
      </c>
      <c r="M90" s="112">
        <f>IF(RES_hhdet_in_tes!M90=0,"",RES_hhdet_in_tes!M90/RES_hhdet_in_fec!M90)</f>
        <v>0.7492428181529065</v>
      </c>
      <c r="N90" s="112">
        <f>IF(RES_hhdet_in_tes!N90=0,"",RES_hhdet_in_tes!N90/RES_hhdet_in_fec!N90)</f>
        <v>0.76074958504517354</v>
      </c>
      <c r="O90" s="112">
        <f>IF(RES_hhdet_in_tes!O90=0,"",RES_hhdet_in_tes!O90/RES_hhdet_in_fec!O90)</f>
        <v>0.77014928667014859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0.78792930752030821</v>
      </c>
      <c r="R90" s="112">
        <f>IF(RES_hhdet_in_tes!R90=0,"",RES_hhdet_in_tes!R90/RES_hhdet_in_fec!R90)</f>
        <v>0.80241834139642743</v>
      </c>
      <c r="S90" s="112">
        <f>IF(RES_hhdet_in_tes!S90=0,"",RES_hhdet_in_tes!S90/RES_hhdet_in_fec!S90)</f>
        <v>0.81872557594486783</v>
      </c>
      <c r="T90" s="112">
        <f>IF(RES_hhdet_in_tes!T90=0,"",RES_hhdet_in_tes!T90/RES_hhdet_in_fec!T90)</f>
        <v>0.83517436466809492</v>
      </c>
      <c r="U90" s="112">
        <f>IF(RES_hhdet_in_tes!U90=0,"",RES_hhdet_in_tes!U90/RES_hhdet_in_fec!U90)</f>
        <v>0.85036891618609789</v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0.87335326324286988</v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0.60753381084563574</v>
      </c>
      <c r="D92" s="112">
        <f>IF(RES_hhdet_in_tes!D92=0,"",RES_hhdet_in_tes!D92/RES_hhdet_in_fec!D92)</f>
        <v>0.60934629494903436</v>
      </c>
      <c r="E92" s="112">
        <f>IF(RES_hhdet_in_tes!E92=0,"",RES_hhdet_in_tes!E92/RES_hhdet_in_fec!E92)</f>
        <v>0.61141072236498195</v>
      </c>
      <c r="F92" s="112">
        <f>IF(RES_hhdet_in_tes!F92=0,"",RES_hhdet_in_tes!F92/RES_hhdet_in_fec!F92)</f>
        <v>0.61350950568718621</v>
      </c>
      <c r="G92" s="112">
        <f>IF(RES_hhdet_in_tes!G92=0,"",RES_hhdet_in_tes!G92/RES_hhdet_in_fec!G92)</f>
        <v>0.61584031398118344</v>
      </c>
      <c r="H92" s="112">
        <f>IF(RES_hhdet_in_tes!H92=0,"",RES_hhdet_in_tes!H92/RES_hhdet_in_fec!H92)</f>
        <v>0.61837895506981999</v>
      </c>
      <c r="I92" s="112">
        <f>IF(RES_hhdet_in_tes!I92=0,"",RES_hhdet_in_tes!I92/RES_hhdet_in_fec!I92)</f>
        <v>0.62117413461661986</v>
      </c>
      <c r="J92" s="112">
        <f>IF(RES_hhdet_in_tes!J92=0,"",RES_hhdet_in_tes!J92/RES_hhdet_in_fec!J92)</f>
        <v>0.62442538253348878</v>
      </c>
      <c r="K92" s="112">
        <f>IF(RES_hhdet_in_tes!K92=0,"",RES_hhdet_in_tes!K92/RES_hhdet_in_fec!K92)</f>
        <v>0.62830235172815541</v>
      </c>
      <c r="L92" s="112">
        <f>IF(RES_hhdet_in_tes!L92=0,"",RES_hhdet_in_tes!L92/RES_hhdet_in_fec!L92)</f>
        <v>0.63285043130885343</v>
      </c>
      <c r="M92" s="112">
        <f>IF(RES_hhdet_in_tes!M92=0,"",RES_hhdet_in_tes!M92/RES_hhdet_in_fec!M92)</f>
        <v>0.64212197992034836</v>
      </c>
      <c r="N92" s="112">
        <f>IF(RES_hhdet_in_tes!N92=0,"",RES_hhdet_in_tes!N92/RES_hhdet_in_fec!N92)</f>
        <v>0.65740508633982286</v>
      </c>
      <c r="O92" s="112">
        <f>IF(RES_hhdet_in_tes!O92=0,"",RES_hhdet_in_tes!O92/RES_hhdet_in_fec!O92)</f>
        <v>0.67974808557386734</v>
      </c>
      <c r="P92" s="112">
        <f>IF(RES_hhdet_in_tes!P92=0,"",RES_hhdet_in_tes!P92/RES_hhdet_in_fec!P92)</f>
        <v>0.70684138244787365</v>
      </c>
      <c r="Q92" s="112">
        <f>IF(RES_hhdet_in_tes!Q92=0,"",RES_hhdet_in_tes!Q92/RES_hhdet_in_fec!Q92)</f>
        <v>0.7312351460695421</v>
      </c>
      <c r="R92" s="112">
        <f>IF(RES_hhdet_in_tes!R92=0,"",RES_hhdet_in_tes!R92/RES_hhdet_in_fec!R92)</f>
        <v>0.74706128161211305</v>
      </c>
      <c r="S92" s="112">
        <f>IF(RES_hhdet_in_tes!S92=0,"",RES_hhdet_in_tes!S92/RES_hhdet_in_fec!S92)</f>
        <v>0.76179692211324523</v>
      </c>
      <c r="T92" s="112">
        <f>IF(RES_hhdet_in_tes!T92=0,"",RES_hhdet_in_tes!T92/RES_hhdet_in_fec!T92)</f>
        <v>0.77500757585901392</v>
      </c>
      <c r="U92" s="112">
        <f>IF(RES_hhdet_in_tes!U92=0,"",RES_hhdet_in_tes!U92/RES_hhdet_in_fec!U92)</f>
        <v>0.78625875113553945</v>
      </c>
      <c r="V92" s="112">
        <f>IF(RES_hhdet_in_tes!V92=0,"",RES_hhdet_in_tes!V92/RES_hhdet_in_fec!V92)</f>
        <v>0.79511595622892384</v>
      </c>
      <c r="W92" s="112">
        <f>IF(RES_hhdet_in_tes!W92=0,"",RES_hhdet_in_tes!W92/RES_hhdet_in_fec!W92)</f>
        <v>0.80056006389082945</v>
      </c>
      <c r="X92" s="112">
        <f>IF(RES_hhdet_in_tes!X92=0,"",RES_hhdet_in_tes!X92/RES_hhdet_in_fec!X92)</f>
        <v>0.80404266293694338</v>
      </c>
      <c r="Y92" s="112">
        <f>IF(RES_hhdet_in_tes!Y92=0,"",RES_hhdet_in_tes!Y92/RES_hhdet_in_fec!Y92)</f>
        <v>0.80580616585537612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0.82480070593917665</v>
      </c>
      <c r="D93" s="113">
        <f>IF(RES_hhdet_in_tes!D93=0,"",RES_hhdet_in_tes!D93/RES_hhdet_in_fec!D93)</f>
        <v>0.80768025846033242</v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>
        <f>IF(RES_hhdet_in_tes!G93=0,"",RES_hhdet_in_tes!G93/RES_hhdet_in_fec!G93)</f>
        <v>0.79139573113370498</v>
      </c>
      <c r="H93" s="113" t="str">
        <f>IF(RES_hhdet_in_tes!H93=0,"",RES_hhdet_in_tes!H93/RES_hhdet_in_fec!H93)</f>
        <v/>
      </c>
      <c r="I93" s="113">
        <f>IF(RES_hhdet_in_tes!I93=0,"",RES_hhdet_in_tes!I93/RES_hhdet_in_fec!I93)</f>
        <v>0.82138662948864383</v>
      </c>
      <c r="J93" s="113">
        <f>IF(RES_hhdet_in_tes!J93=0,"",RES_hhdet_in_tes!J93/RES_hhdet_in_fec!J93)</f>
        <v>0.82137815253429747</v>
      </c>
      <c r="K93" s="113">
        <f>IF(RES_hhdet_in_tes!K93=0,"",RES_hhdet_in_tes!K93/RES_hhdet_in_fec!K93)</f>
        <v>0.82914251616386569</v>
      </c>
      <c r="L93" s="113">
        <f>IF(RES_hhdet_in_tes!L93=0,"",RES_hhdet_in_tes!L93/RES_hhdet_in_fec!L93)</f>
        <v>0.83670362300216827</v>
      </c>
      <c r="M93" s="113">
        <f>IF(RES_hhdet_in_tes!M93=0,"",RES_hhdet_in_tes!M93/RES_hhdet_in_fec!M93)</f>
        <v>0.83723949682977117</v>
      </c>
      <c r="N93" s="113">
        <f>IF(RES_hhdet_in_tes!N93=0,"",RES_hhdet_in_tes!N93/RES_hhdet_in_fec!N93)</f>
        <v>0.84938415306603521</v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>
        <f>IF(RES_hhdet_in_tes!Q93=0,"",RES_hhdet_in_tes!Q93/RES_hhdet_in_fec!Q93)</f>
        <v>0.88446163431394664</v>
      </c>
      <c r="R93" s="113">
        <f>IF(RES_hhdet_in_tes!R93=0,"",RES_hhdet_in_tes!R93/RES_hhdet_in_fec!R93)</f>
        <v>0.89369744173848786</v>
      </c>
      <c r="S93" s="113">
        <f>IF(RES_hhdet_in_tes!S93=0,"",RES_hhdet_in_tes!S93/RES_hhdet_in_fec!S93)</f>
        <v>0.90037643874620432</v>
      </c>
      <c r="T93" s="113">
        <f>IF(RES_hhdet_in_tes!T93=0,"",RES_hhdet_in_tes!T93/RES_hhdet_in_fec!T93)</f>
        <v>0.9055533158298732</v>
      </c>
      <c r="U93" s="113">
        <f>IF(RES_hhdet_in_tes!U93=0,"",RES_hhdet_in_tes!U93/RES_hhdet_in_fec!U93)</f>
        <v>0.91561599679743988</v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>
        <f>IF(RES_hhdet_in_tes!X93=0,"",RES_hhdet_in_tes!X93/RES_hhdet_in_fec!X93)</f>
        <v>0.88844533261703718</v>
      </c>
      <c r="Y93" s="113">
        <f>IF(RES_hhdet_in_tes!Y93=0,"",RES_hhdet_in_tes!Y93/RES_hhdet_in_fec!Y93)</f>
        <v>0.8750472333181325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0.60753381084563574</v>
      </c>
      <c r="D94" s="111">
        <f>IF(RES_hhdet_in_tes!D94=0,"",RES_hhdet_in_tes!D94/RES_hhdet_in_fec!D94)</f>
        <v>0.60934629494903436</v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>
        <f>IF(RES_hhdet_in_tes!G94=0,"",RES_hhdet_in_tes!G94/RES_hhdet_in_fec!G94)</f>
        <v>0.61584031398118344</v>
      </c>
      <c r="H94" s="111" t="str">
        <f>IF(RES_hhdet_in_tes!H94=0,"",RES_hhdet_in_tes!H94/RES_hhdet_in_fec!H94)</f>
        <v/>
      </c>
      <c r="I94" s="111">
        <f>IF(RES_hhdet_in_tes!I94=0,"",RES_hhdet_in_tes!I94/RES_hhdet_in_fec!I94)</f>
        <v>0.62117413461661986</v>
      </c>
      <c r="J94" s="111">
        <f>IF(RES_hhdet_in_tes!J94=0,"",RES_hhdet_in_tes!J94/RES_hhdet_in_fec!J94)</f>
        <v>0.62442538253348878</v>
      </c>
      <c r="K94" s="111">
        <f>IF(RES_hhdet_in_tes!K94=0,"",RES_hhdet_in_tes!K94/RES_hhdet_in_fec!K94)</f>
        <v>0.62830235172815541</v>
      </c>
      <c r="L94" s="111">
        <f>IF(RES_hhdet_in_tes!L94=0,"",RES_hhdet_in_tes!L94/RES_hhdet_in_fec!L94)</f>
        <v>0.63285043130885343</v>
      </c>
      <c r="M94" s="111">
        <f>IF(RES_hhdet_in_tes!M94=0,"",RES_hhdet_in_tes!M94/RES_hhdet_in_fec!M94)</f>
        <v>0.64212197992034836</v>
      </c>
      <c r="N94" s="111">
        <f>IF(RES_hhdet_in_tes!N94=0,"",RES_hhdet_in_tes!N94/RES_hhdet_in_fec!N94)</f>
        <v>0.65740508633982286</v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>
        <f>IF(RES_hhdet_in_tes!Q94=0,"",RES_hhdet_in_tes!Q94/RES_hhdet_in_fec!Q94)</f>
        <v>0.7312351460695421</v>
      </c>
      <c r="R94" s="111">
        <f>IF(RES_hhdet_in_tes!R94=0,"",RES_hhdet_in_tes!R94/RES_hhdet_in_fec!R94)</f>
        <v>0.74706128161211305</v>
      </c>
      <c r="S94" s="111">
        <f>IF(RES_hhdet_in_tes!S94=0,"",RES_hhdet_in_tes!S94/RES_hhdet_in_fec!S94)</f>
        <v>0.76179692211324523</v>
      </c>
      <c r="T94" s="111">
        <f>IF(RES_hhdet_in_tes!T94=0,"",RES_hhdet_in_tes!T94/RES_hhdet_in_fec!T94)</f>
        <v>0.77500757585901392</v>
      </c>
      <c r="U94" s="111">
        <f>IF(RES_hhdet_in_tes!U94=0,"",RES_hhdet_in_tes!U94/RES_hhdet_in_fec!U94)</f>
        <v>0.78625875113553945</v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>
        <f>IF(RES_hhdet_in_tes!X94=0,"",RES_hhdet_in_tes!X94/RES_hhdet_in_fec!X94)</f>
        <v>0.80404266293694338</v>
      </c>
      <c r="Y94" s="111">
        <f>IF(RES_hhdet_in_tes!Y94=0,"",RES_hhdet_in_tes!Y94/RES_hhdet_in_fec!Y94)</f>
        <v>0.80580616585537612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>
        <f>IF(RES_hhdet_in_tes!G95=0,"",RES_hhdet_in_tes!G95/RES_hhdet_in_fec!G95)</f>
        <v>1</v>
      </c>
      <c r="H95" s="111" t="str">
        <f>IF(RES_hhdet_in_tes!H95=0,"",RES_hhdet_in_tes!H95/RES_hhdet_in_fec!H95)</f>
        <v/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0.68030635525959748</v>
      </c>
      <c r="D96" s="112">
        <f>IF(RES_hhdet_in_tes!D96=0,"",RES_hhdet_in_tes!D96/RES_hhdet_in_fec!D96)</f>
        <v>0.68138823528855397</v>
      </c>
      <c r="E96" s="112">
        <f>IF(RES_hhdet_in_tes!E96=0,"",RES_hhdet_in_tes!E96/RES_hhdet_in_fec!E96)</f>
        <v>0.68257262597237378</v>
      </c>
      <c r="F96" s="112">
        <f>IF(RES_hhdet_in_tes!F96=0,"",RES_hhdet_in_tes!F96/RES_hhdet_in_fec!F96)</f>
        <v>0.68377130689604382</v>
      </c>
      <c r="G96" s="112">
        <f>IF(RES_hhdet_in_tes!G96=0,"",RES_hhdet_in_tes!G96/RES_hhdet_in_fec!G96)</f>
        <v>0.68506519399366295</v>
      </c>
      <c r="H96" s="112">
        <f>IF(RES_hhdet_in_tes!H96=0,"",RES_hhdet_in_tes!H96/RES_hhdet_in_fec!H96)</f>
        <v>0.68644515359279112</v>
      </c>
      <c r="I96" s="112">
        <f>IF(RES_hhdet_in_tes!I96=0,"",RES_hhdet_in_tes!I96/RES_hhdet_in_fec!I96)</f>
        <v>0.6879321710688524</v>
      </c>
      <c r="J96" s="112">
        <f>IF(RES_hhdet_in_tes!J96=0,"",RES_hhdet_in_tes!J96/RES_hhdet_in_fec!J96)</f>
        <v>0.68961039141919322</v>
      </c>
      <c r="K96" s="112">
        <f>IF(RES_hhdet_in_tes!K96=0,"",RES_hhdet_in_tes!K96/RES_hhdet_in_fec!K96)</f>
        <v>0.69155414956086414</v>
      </c>
      <c r="L96" s="112">
        <f>IF(RES_hhdet_in_tes!L96=0,"",RES_hhdet_in_tes!L96/RES_hhdet_in_fec!L96)</f>
        <v>0.69378900319645809</v>
      </c>
      <c r="M96" s="112">
        <f>IF(RES_hhdet_in_tes!M96=0,"",RES_hhdet_in_tes!M96/RES_hhdet_in_fec!M96)</f>
        <v>0.69803772913348916</v>
      </c>
      <c r="N96" s="112">
        <f>IF(RES_hhdet_in_tes!N96=0,"",RES_hhdet_in_tes!N96/RES_hhdet_in_fec!N96)</f>
        <v>0.70504349555482315</v>
      </c>
      <c r="O96" s="112">
        <f>IF(RES_hhdet_in_tes!O96=0,"",RES_hhdet_in_tes!O96/RES_hhdet_in_fec!O96)</f>
        <v>0.71572637865936983</v>
      </c>
      <c r="P96" s="112">
        <f>IF(RES_hhdet_in_tes!P96=0,"",RES_hhdet_in_tes!P96/RES_hhdet_in_fec!P96)</f>
        <v>0.7295798999150277</v>
      </c>
      <c r="Q96" s="112">
        <f>IF(RES_hhdet_in_tes!Q96=0,"",RES_hhdet_in_tes!Q96/RES_hhdet_in_fec!Q96)</f>
        <v>0.74294560045885782</v>
      </c>
      <c r="R96" s="112">
        <f>IF(RES_hhdet_in_tes!R96=0,"",RES_hhdet_in_tes!R96/RES_hhdet_in_fec!R96)</f>
        <v>0.75199069602398472</v>
      </c>
      <c r="S96" s="112">
        <f>IF(RES_hhdet_in_tes!S96=0,"",RES_hhdet_in_tes!S96/RES_hhdet_in_fec!S96)</f>
        <v>0.76075383453569179</v>
      </c>
      <c r="T96" s="112">
        <f>IF(RES_hhdet_in_tes!T96=0,"",RES_hhdet_in_tes!T96/RES_hhdet_in_fec!T96)</f>
        <v>0.7694489664051265</v>
      </c>
      <c r="U96" s="112">
        <f>IF(RES_hhdet_in_tes!U96=0,"",RES_hhdet_in_tes!U96/RES_hhdet_in_fec!U96)</f>
        <v>0.7781635013891447</v>
      </c>
      <c r="V96" s="112">
        <f>IF(RES_hhdet_in_tes!V96=0,"",RES_hhdet_in_tes!V96/RES_hhdet_in_fec!V96)</f>
        <v>0.78672452181527686</v>
      </c>
      <c r="W96" s="112">
        <f>IF(RES_hhdet_in_tes!W96=0,"",RES_hhdet_in_tes!W96/RES_hhdet_in_fec!W96)</f>
        <v>0.79454357357082417</v>
      </c>
      <c r="X96" s="112">
        <f>IF(RES_hhdet_in_tes!X96=0,"",RES_hhdet_in_tes!X96/RES_hhdet_in_fec!X96)</f>
        <v>0.80666022756506595</v>
      </c>
      <c r="Y96" s="112">
        <f>IF(RES_hhdet_in_tes!Y96=0,"",RES_hhdet_in_tes!Y96/RES_hhdet_in_fec!Y96)</f>
        <v>0.81796432928993268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0.86617950948934586</v>
      </c>
      <c r="D97" s="113">
        <f>IF(RES_hhdet_in_tes!D97=0,"",RES_hhdet_in_tes!D97/RES_hhdet_in_fec!D97)</f>
        <v>0.85248765226978851</v>
      </c>
      <c r="E97" s="113">
        <f>IF(RES_hhdet_in_tes!E97=0,"",RES_hhdet_in_tes!E97/RES_hhdet_in_fec!E97)</f>
        <v>0.82393756920932848</v>
      </c>
      <c r="F97" s="113">
        <f>IF(RES_hhdet_in_tes!F97=0,"",RES_hhdet_in_tes!F97/RES_hhdet_in_fec!F97)</f>
        <v>0.81729708363510967</v>
      </c>
      <c r="G97" s="113">
        <f>IF(RES_hhdet_in_tes!G97=0,"",RES_hhdet_in_tes!G97/RES_hhdet_in_fec!G97)</f>
        <v>0.83745735319917469</v>
      </c>
      <c r="H97" s="113">
        <f>IF(RES_hhdet_in_tes!H97=0,"",RES_hhdet_in_tes!H97/RES_hhdet_in_fec!H97)</f>
        <v>0.83487009491311703</v>
      </c>
      <c r="I97" s="113">
        <f>IF(RES_hhdet_in_tes!I97=0,"",RES_hhdet_in_tes!I97/RES_hhdet_in_fec!I97)</f>
        <v>0.86076608769288732</v>
      </c>
      <c r="J97" s="113">
        <f>IF(RES_hhdet_in_tes!J97=0,"",RES_hhdet_in_tes!J97/RES_hhdet_in_fec!J97)</f>
        <v>0.8598965312680521</v>
      </c>
      <c r="K97" s="113">
        <f>IF(RES_hhdet_in_tes!K97=0,"",RES_hhdet_in_tes!K97/RES_hhdet_in_fec!K97)</f>
        <v>0.8650837465073985</v>
      </c>
      <c r="L97" s="113">
        <f>IF(RES_hhdet_in_tes!L97=0,"",RES_hhdet_in_tes!L97/RES_hhdet_in_fec!L97)</f>
        <v>0.8705599523587203</v>
      </c>
      <c r="M97" s="113">
        <f>IF(RES_hhdet_in_tes!M97=0,"",RES_hhdet_in_tes!M97/RES_hhdet_in_fec!M97)</f>
        <v>0.86912624285974105</v>
      </c>
      <c r="N97" s="113">
        <f>IF(RES_hhdet_in_tes!N97=0,"",RES_hhdet_in_tes!N97/RES_hhdet_in_fec!N97)</f>
        <v>0.87563013531184453</v>
      </c>
      <c r="O97" s="113">
        <f>IF(RES_hhdet_in_tes!O97=0,"",RES_hhdet_in_tes!O97/RES_hhdet_in_fec!O97)</f>
        <v>0.88111428534102054</v>
      </c>
      <c r="P97" s="113">
        <f>IF(RES_hhdet_in_tes!P97=0,"",RES_hhdet_in_tes!P97/RES_hhdet_in_fec!P97)</f>
        <v>0.88223821763255383</v>
      </c>
      <c r="Q97" s="113">
        <f>IF(RES_hhdet_in_tes!Q97=0,"",RES_hhdet_in_tes!Q97/RES_hhdet_in_fec!Q97)</f>
        <v>0.89043185572798134</v>
      </c>
      <c r="R97" s="113">
        <f>IF(RES_hhdet_in_tes!R97=0,"",RES_hhdet_in_tes!R97/RES_hhdet_in_fec!R97)</f>
        <v>0.89576386613216752</v>
      </c>
      <c r="S97" s="113">
        <f>IF(RES_hhdet_in_tes!S97=0,"",RES_hhdet_in_tes!S97/RES_hhdet_in_fec!S97)</f>
        <v>0.8994748156165141</v>
      </c>
      <c r="T97" s="113">
        <f>IF(RES_hhdet_in_tes!T97=0,"",RES_hhdet_in_tes!T97/RES_hhdet_in_fec!T97)</f>
        <v>0.90237771718744975</v>
      </c>
      <c r="U97" s="113">
        <f>IF(RES_hhdet_in_tes!U97=0,"",RES_hhdet_in_tes!U97/RES_hhdet_in_fec!U97)</f>
        <v>0.91198668431681829</v>
      </c>
      <c r="V97" s="113">
        <f>IF(RES_hhdet_in_tes!V97=0,"",RES_hhdet_in_tes!V97/RES_hhdet_in_fec!V97)</f>
        <v>0.90419206780305028</v>
      </c>
      <c r="W97" s="113">
        <f>IF(RES_hhdet_in_tes!W97=0,"",RES_hhdet_in_tes!W97/RES_hhdet_in_fec!W97)</f>
        <v>0.89432077369692198</v>
      </c>
      <c r="X97" s="113">
        <f>IF(RES_hhdet_in_tes!X97=0,"",RES_hhdet_in_tes!X97/RES_hhdet_in_fec!X97)</f>
        <v>0.88996739680374071</v>
      </c>
      <c r="Y97" s="113">
        <f>IF(RES_hhdet_in_tes!Y97=0,"",RES_hhdet_in_tes!Y97/RES_hhdet_in_fec!Y97)</f>
        <v>0.88332608588773975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0.68030635525959748</v>
      </c>
      <c r="D98" s="111">
        <f>IF(RES_hhdet_in_tes!D98=0,"",RES_hhdet_in_tes!D98/RES_hhdet_in_fec!D98)</f>
        <v>0.68138823528855386</v>
      </c>
      <c r="E98" s="111">
        <f>IF(RES_hhdet_in_tes!E98=0,"",RES_hhdet_in_tes!E98/RES_hhdet_in_fec!E98)</f>
        <v>0.68257262597237389</v>
      </c>
      <c r="F98" s="111">
        <f>IF(RES_hhdet_in_tes!F98=0,"",RES_hhdet_in_tes!F98/RES_hhdet_in_fec!F98)</f>
        <v>0.68377130689604382</v>
      </c>
      <c r="G98" s="111">
        <f>IF(RES_hhdet_in_tes!G98=0,"",RES_hhdet_in_tes!G98/RES_hhdet_in_fec!G98)</f>
        <v>0.68506519399366295</v>
      </c>
      <c r="H98" s="111">
        <f>IF(RES_hhdet_in_tes!H98=0,"",RES_hhdet_in_tes!H98/RES_hhdet_in_fec!H98)</f>
        <v>0.68644515359279112</v>
      </c>
      <c r="I98" s="111">
        <f>IF(RES_hhdet_in_tes!I98=0,"",RES_hhdet_in_tes!I98/RES_hhdet_in_fec!I98)</f>
        <v>0.6879321710688524</v>
      </c>
      <c r="J98" s="111">
        <f>IF(RES_hhdet_in_tes!J98=0,"",RES_hhdet_in_tes!J98/RES_hhdet_in_fec!J98)</f>
        <v>0.68961039141919322</v>
      </c>
      <c r="K98" s="111">
        <f>IF(RES_hhdet_in_tes!K98=0,"",RES_hhdet_in_tes!K98/RES_hhdet_in_fec!K98)</f>
        <v>0.69155414956086414</v>
      </c>
      <c r="L98" s="111">
        <f>IF(RES_hhdet_in_tes!L98=0,"",RES_hhdet_in_tes!L98/RES_hhdet_in_fec!L98)</f>
        <v>0.69378900319645809</v>
      </c>
      <c r="M98" s="111">
        <f>IF(RES_hhdet_in_tes!M98=0,"",RES_hhdet_in_tes!M98/RES_hhdet_in_fec!M98)</f>
        <v>0.69803772913348916</v>
      </c>
      <c r="N98" s="111">
        <f>IF(RES_hhdet_in_tes!N98=0,"",RES_hhdet_in_tes!N98/RES_hhdet_in_fec!N98)</f>
        <v>0.70504349555482315</v>
      </c>
      <c r="O98" s="111">
        <f>IF(RES_hhdet_in_tes!O98=0,"",RES_hhdet_in_tes!O98/RES_hhdet_in_fec!O98)</f>
        <v>0.71572637865936972</v>
      </c>
      <c r="P98" s="111">
        <f>IF(RES_hhdet_in_tes!P98=0,"",RES_hhdet_in_tes!P98/RES_hhdet_in_fec!P98)</f>
        <v>0.7295798999150277</v>
      </c>
      <c r="Q98" s="111">
        <f>IF(RES_hhdet_in_tes!Q98=0,"",RES_hhdet_in_tes!Q98/RES_hhdet_in_fec!Q98)</f>
        <v>0.74294560045885782</v>
      </c>
      <c r="R98" s="111">
        <f>IF(RES_hhdet_in_tes!R98=0,"",RES_hhdet_in_tes!R98/RES_hhdet_in_fec!R98)</f>
        <v>0.75199069602398472</v>
      </c>
      <c r="S98" s="111">
        <f>IF(RES_hhdet_in_tes!S98=0,"",RES_hhdet_in_tes!S98/RES_hhdet_in_fec!S98)</f>
        <v>0.76075383453569179</v>
      </c>
      <c r="T98" s="111">
        <f>IF(RES_hhdet_in_tes!T98=0,"",RES_hhdet_in_tes!T98/RES_hhdet_in_fec!T98)</f>
        <v>0.7694489664051265</v>
      </c>
      <c r="U98" s="111">
        <f>IF(RES_hhdet_in_tes!U98=0,"",RES_hhdet_in_tes!U98/RES_hhdet_in_fec!U98)</f>
        <v>0.7781635013891447</v>
      </c>
      <c r="V98" s="111">
        <f>IF(RES_hhdet_in_tes!V98=0,"",RES_hhdet_in_tes!V98/RES_hhdet_in_fec!V98)</f>
        <v>0.78672452181527686</v>
      </c>
      <c r="W98" s="111">
        <f>IF(RES_hhdet_in_tes!W98=0,"",RES_hhdet_in_tes!W98/RES_hhdet_in_fec!W98)</f>
        <v>0.79454357357082417</v>
      </c>
      <c r="X98" s="111">
        <f>IF(RES_hhdet_in_tes!X98=0,"",RES_hhdet_in_tes!X98/RES_hhdet_in_fec!X98)</f>
        <v>0.80666022756506595</v>
      </c>
      <c r="Y98" s="111">
        <f>IF(RES_hhdet_in_tes!Y98=0,"",RES_hhdet_in_tes!Y98/RES_hhdet_in_fec!Y98)</f>
        <v>0.81796432928993257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0.69346587686453054</v>
      </c>
      <c r="D100" s="124">
        <f>IF(RES_hhdet_in_tes!D100=0,"",RES_hhdet_in_tes!D100/RES_hhdet_in_fec!D100)</f>
        <v>0.67998880565058106</v>
      </c>
      <c r="E100" s="124">
        <f>IF(RES_hhdet_in_tes!E100=0,"",RES_hhdet_in_tes!E100/RES_hhdet_in_fec!E100)</f>
        <v>0.70586605806360592</v>
      </c>
      <c r="F100" s="124">
        <f>IF(RES_hhdet_in_tes!F100=0,"",RES_hhdet_in_tes!F100/RES_hhdet_in_fec!F100)</f>
        <v>0.70746741998389084</v>
      </c>
      <c r="G100" s="124">
        <f>IF(RES_hhdet_in_tes!G100=0,"",RES_hhdet_in_tes!G100/RES_hhdet_in_fec!G100)</f>
        <v>0.68106657105915858</v>
      </c>
      <c r="H100" s="124">
        <f>IF(RES_hhdet_in_tes!H100=0,"",RES_hhdet_in_tes!H100/RES_hhdet_in_fec!H100)</f>
        <v>0.6937823101247329</v>
      </c>
      <c r="I100" s="124">
        <f>IF(RES_hhdet_in_tes!I100=0,"",RES_hhdet_in_tes!I100/RES_hhdet_in_fec!I100)</f>
        <v>0.68332847704895638</v>
      </c>
      <c r="J100" s="124">
        <f>IF(RES_hhdet_in_tes!J100=0,"",RES_hhdet_in_tes!J100/RES_hhdet_in_fec!J100)</f>
        <v>0.6782574431167957</v>
      </c>
      <c r="K100" s="124">
        <f>IF(RES_hhdet_in_tes!K100=0,"",RES_hhdet_in_tes!K100/RES_hhdet_in_fec!K100)</f>
        <v>0.66153505571511539</v>
      </c>
      <c r="L100" s="124">
        <f>IF(RES_hhdet_in_tes!L100=0,"",RES_hhdet_in_tes!L100/RES_hhdet_in_fec!L100)</f>
        <v>0.68425825531788032</v>
      </c>
      <c r="M100" s="124">
        <f>IF(RES_hhdet_in_tes!M100=0,"",RES_hhdet_in_tes!M100/RES_hhdet_in_fec!M100)</f>
        <v>0.69424000463420055</v>
      </c>
      <c r="N100" s="124">
        <f>IF(RES_hhdet_in_tes!N100=0,"",RES_hhdet_in_tes!N100/RES_hhdet_in_fec!N100)</f>
        <v>0.70971031215561564</v>
      </c>
      <c r="O100" s="124">
        <f>IF(RES_hhdet_in_tes!O100=0,"",RES_hhdet_in_tes!O100/RES_hhdet_in_fec!O100)</f>
        <v>0.71035978449534898</v>
      </c>
      <c r="P100" s="124">
        <f>IF(RES_hhdet_in_tes!P100=0,"",RES_hhdet_in_tes!P100/RES_hhdet_in_fec!P100)</f>
        <v>0.71769733187681761</v>
      </c>
      <c r="Q100" s="124">
        <f>IF(RES_hhdet_in_tes!Q100=0,"",RES_hhdet_in_tes!Q100/RES_hhdet_in_fec!Q100)</f>
        <v>0.72569217086977722</v>
      </c>
      <c r="R100" s="124">
        <f>IF(RES_hhdet_in_tes!R100=0,"",RES_hhdet_in_tes!R100/RES_hhdet_in_fec!R100)</f>
        <v>0.72324813165160651</v>
      </c>
      <c r="S100" s="124">
        <f>IF(RES_hhdet_in_tes!S100=0,"",RES_hhdet_in_tes!S100/RES_hhdet_in_fec!S100)</f>
        <v>0.72438591966025412</v>
      </c>
      <c r="T100" s="124">
        <f>IF(RES_hhdet_in_tes!T100=0,"",RES_hhdet_in_tes!T100/RES_hhdet_in_fec!T100)</f>
        <v>0.74934075978991688</v>
      </c>
      <c r="U100" s="124">
        <f>IF(RES_hhdet_in_tes!U100=0,"",RES_hhdet_in_tes!U100/RES_hhdet_in_fec!U100)</f>
        <v>0.76804087071987104</v>
      </c>
      <c r="V100" s="124">
        <f>IF(RES_hhdet_in_tes!V100=0,"",RES_hhdet_in_tes!V100/RES_hhdet_in_fec!V100)</f>
        <v>0.77024978973306735</v>
      </c>
      <c r="W100" s="124">
        <f>IF(RES_hhdet_in_tes!W100=0,"",RES_hhdet_in_tes!W100/RES_hhdet_in_fec!W100)</f>
        <v>0.78049790061072066</v>
      </c>
      <c r="X100" s="124">
        <f>IF(RES_hhdet_in_tes!X100=0,"",RES_hhdet_in_tes!X100/RES_hhdet_in_fec!X100)</f>
        <v>0.80956623069391265</v>
      </c>
      <c r="Y100" s="124">
        <f>IF(RES_hhdet_in_tes!Y100=0,"",RES_hhdet_in_tes!Y100/RES_hhdet_in_fec!Y100)</f>
        <v>0.80418014447745989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0.57373252379342876</v>
      </c>
      <c r="D101" s="111">
        <f>IF(RES_hhdet_in_tes!D101=0,"",RES_hhdet_in_tes!D101/RES_hhdet_in_fec!D101)</f>
        <v>0.57401913792689818</v>
      </c>
      <c r="E101" s="111">
        <f>IF(RES_hhdet_in_tes!E101=0,"",RES_hhdet_in_tes!E101/RES_hhdet_in_fec!E101)</f>
        <v>0.57430577787816783</v>
      </c>
      <c r="F101" s="111">
        <f>IF(RES_hhdet_in_tes!F101=0,"",RES_hhdet_in_tes!F101/RES_hhdet_in_fec!F101)</f>
        <v>0.57459242135004651</v>
      </c>
      <c r="G101" s="111">
        <f>IF(RES_hhdet_in_tes!G101=0,"",RES_hhdet_in_tes!G101/RES_hhdet_in_fec!G101)</f>
        <v>0.5748790885986006</v>
      </c>
      <c r="H101" s="111">
        <f>IF(RES_hhdet_in_tes!H101=0,"",RES_hhdet_in_tes!H101/RES_hhdet_in_fec!H101)</f>
        <v>0.57516577714474548</v>
      </c>
      <c r="I101" s="111">
        <f>IF(RES_hhdet_in_tes!I101=0,"",RES_hhdet_in_tes!I101/RES_hhdet_in_fec!I101)</f>
        <v>0.57545249197957626</v>
      </c>
      <c r="J101" s="111">
        <f>IF(RES_hhdet_in_tes!J101=0,"",RES_hhdet_in_tes!J101/RES_hhdet_in_fec!J101)</f>
        <v>0.57573925354984912</v>
      </c>
      <c r="K101" s="111">
        <f>IF(RES_hhdet_in_tes!K101=0,"",RES_hhdet_in_tes!K101/RES_hhdet_in_fec!K101)</f>
        <v>0.5760260792406845</v>
      </c>
      <c r="L101" s="111">
        <f>IF(RES_hhdet_in_tes!L101=0,"",RES_hhdet_in_tes!L101/RES_hhdet_in_fec!L101)</f>
        <v>0.5763129737033148</v>
      </c>
      <c r="M101" s="111">
        <f>IF(RES_hhdet_in_tes!M101=0,"",RES_hhdet_in_tes!M101/RES_hhdet_in_fec!M101)</f>
        <v>0.5765308536735384</v>
      </c>
      <c r="N101" s="111">
        <f>IF(RES_hhdet_in_tes!N101=0,"",RES_hhdet_in_tes!N101/RES_hhdet_in_fec!N101)</f>
        <v>0.5766526383281747</v>
      </c>
      <c r="O101" s="111">
        <f>IF(RES_hhdet_in_tes!O101=0,"",RES_hhdet_in_tes!O101/RES_hhdet_in_fec!O101)</f>
        <v>0.57672542581712127</v>
      </c>
      <c r="P101" s="111">
        <f>IF(RES_hhdet_in_tes!P101=0,"",RES_hhdet_in_tes!P101/RES_hhdet_in_fec!P101)</f>
        <v>0.57692852727235688</v>
      </c>
      <c r="Q101" s="111">
        <f>IF(RES_hhdet_in_tes!Q101=0,"",RES_hhdet_in_tes!Q101/RES_hhdet_in_fec!Q101)</f>
        <v>0.57775519764057859</v>
      </c>
      <c r="R101" s="111">
        <f>IF(RES_hhdet_in_tes!R101=0,"",RES_hhdet_in_tes!R101/RES_hhdet_in_fec!R101)</f>
        <v>0.5799266548508335</v>
      </c>
      <c r="S101" s="111">
        <f>IF(RES_hhdet_in_tes!S101=0,"",RES_hhdet_in_tes!S101/RES_hhdet_in_fec!S101)</f>
        <v>0.58298974337723863</v>
      </c>
      <c r="T101" s="111">
        <f>IF(RES_hhdet_in_tes!T101=0,"",RES_hhdet_in_tes!T101/RES_hhdet_in_fec!T101)</f>
        <v>0.58635055207555919</v>
      </c>
      <c r="U101" s="111">
        <f>IF(RES_hhdet_in_tes!U101=0,"",RES_hhdet_in_tes!U101/RES_hhdet_in_fec!U101)</f>
        <v>0.58941516980156861</v>
      </c>
      <c r="V101" s="111">
        <f>IF(RES_hhdet_in_tes!V101=0,"",RES_hhdet_in_tes!V101/RES_hhdet_in_fec!V101)</f>
        <v>0.59158968541103629</v>
      </c>
      <c r="W101" s="111">
        <f>IF(RES_hhdet_in_tes!W101=0,"",RES_hhdet_in_tes!W101/RES_hhdet_in_fec!W101)</f>
        <v>0.59263477412278753</v>
      </c>
      <c r="X101" s="111">
        <f>IF(RES_hhdet_in_tes!X101=0,"",RES_hhdet_in_tes!X101/RES_hhdet_in_fec!X101)</f>
        <v>0.59301856846717049</v>
      </c>
      <c r="Y101" s="111">
        <f>IF(RES_hhdet_in_tes!Y101=0,"",RES_hhdet_in_tes!Y101/RES_hhdet_in_fec!Y101)</f>
        <v>0.59305694790160879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0.61396898741551931</v>
      </c>
      <c r="D102" s="111">
        <f>IF(RES_hhdet_in_tes!D102=0,"",RES_hhdet_in_tes!D102/RES_hhdet_in_fec!D102)</f>
        <v>0.61420518311718231</v>
      </c>
      <c r="E102" s="111">
        <f>IF(RES_hhdet_in_tes!E102=0,"",RES_hhdet_in_tes!E102/RES_hhdet_in_fec!E102)</f>
        <v>0.6144414000950239</v>
      </c>
      <c r="F102" s="111">
        <f>IF(RES_hhdet_in_tes!F102=0,"",RES_hhdet_in_tes!F102/RES_hhdet_in_fec!F102)</f>
        <v>0.61467761997416248</v>
      </c>
      <c r="G102" s="111">
        <f>IF(RES_hhdet_in_tes!G102=0,"",RES_hhdet_in_tes!G102/RES_hhdet_in_fec!G102)</f>
        <v>0.61491385944740995</v>
      </c>
      <c r="H102" s="111">
        <f>IF(RES_hhdet_in_tes!H102=0,"",RES_hhdet_in_tes!H102/RES_hhdet_in_fec!H102)</f>
        <v>0.61515011647177853</v>
      </c>
      <c r="I102" s="111">
        <f>IF(RES_hhdet_in_tes!I102=0,"",RES_hhdet_in_tes!I102/RES_hhdet_in_fec!I102)</f>
        <v>0.61538639516037763</v>
      </c>
      <c r="J102" s="111">
        <f>IF(RES_hhdet_in_tes!J102=0,"",RES_hhdet_in_tes!J102/RES_hhdet_in_fec!J102)</f>
        <v>0.61562271236316435</v>
      </c>
      <c r="K102" s="111">
        <f>IF(RES_hhdet_in_tes!K102=0,"",RES_hhdet_in_tes!K102/RES_hhdet_in_fec!K102)</f>
        <v>0.61585908240703413</v>
      </c>
      <c r="L102" s="111">
        <f>IF(RES_hhdet_in_tes!L102=0,"",RES_hhdet_in_tes!L102/RES_hhdet_in_fec!L102)</f>
        <v>0.61609550912501887</v>
      </c>
      <c r="M102" s="111">
        <f>IF(RES_hhdet_in_tes!M102=0,"",RES_hhdet_in_tes!M102/RES_hhdet_in_fec!M102)</f>
        <v>0.61627506172356794</v>
      </c>
      <c r="N102" s="111">
        <f>IF(RES_hhdet_in_tes!N102=0,"",RES_hhdet_in_tes!N102/RES_hhdet_in_fec!N102)</f>
        <v>0.61637542318029526</v>
      </c>
      <c r="O102" s="111">
        <f>IF(RES_hhdet_in_tes!O102=0,"",RES_hhdet_in_tes!O102/RES_hhdet_in_fec!O102)</f>
        <v>0.61643540658661211</v>
      </c>
      <c r="P102" s="111">
        <f>IF(RES_hhdet_in_tes!P102=0,"",RES_hhdet_in_tes!P102/RES_hhdet_in_fec!P102)</f>
        <v>0.61660278036594207</v>
      </c>
      <c r="Q102" s="111">
        <f>IF(RES_hhdet_in_tes!Q102=0,"",RES_hhdet_in_tes!Q102/RES_hhdet_in_fec!Q102)</f>
        <v>0.61728403074708238</v>
      </c>
      <c r="R102" s="111">
        <f>IF(RES_hhdet_in_tes!R102=0,"",RES_hhdet_in_tes!R102/RES_hhdet_in_fec!R102)</f>
        <v>0.61907350586193188</v>
      </c>
      <c r="S102" s="111">
        <f>IF(RES_hhdet_in_tes!S102=0,"",RES_hhdet_in_tes!S102/RES_hhdet_in_fec!S102)</f>
        <v>0.62159776499386266</v>
      </c>
      <c r="T102" s="111">
        <f>IF(RES_hhdet_in_tes!T102=0,"",RES_hhdet_in_tes!T102/RES_hhdet_in_fec!T102)</f>
        <v>0.62436737219727056</v>
      </c>
      <c r="U102" s="111">
        <f>IF(RES_hhdet_in_tes!U102=0,"",RES_hhdet_in_tes!U102/RES_hhdet_in_fec!U102)</f>
        <v>0.62689289152655858</v>
      </c>
      <c r="V102" s="111">
        <f>IF(RES_hhdet_in_tes!V102=0,"",RES_hhdet_in_tes!V102/RES_hhdet_in_fec!V102)</f>
        <v>0.62868488703612579</v>
      </c>
      <c r="W102" s="111">
        <f>IF(RES_hhdet_in_tes!W102=0,"",RES_hhdet_in_tes!W102/RES_hhdet_in_fec!W102)</f>
        <v>0.62954613368361056</v>
      </c>
      <c r="X102" s="111">
        <f>IF(RES_hhdet_in_tes!X102=0,"",RES_hhdet_in_tes!X102/RES_hhdet_in_fec!X102)</f>
        <v>0.62992756122394233</v>
      </c>
      <c r="Y102" s="111">
        <f>IF(RES_hhdet_in_tes!Y102=0,"",RES_hhdet_in_tes!Y102/RES_hhdet_in_fec!Y102)</f>
        <v>0.62996570397797558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0.76867741820066127</v>
      </c>
      <c r="D103" s="45">
        <f>IF(RES_hhdet_in_tes!D103=0,"",RES_hhdet_in_tes!D103/RES_hhdet_in_fec!D103)</f>
        <v>0.76997746379533727</v>
      </c>
      <c r="E103" s="45">
        <f>IF(RES_hhdet_in_tes!E103=0,"",RES_hhdet_in_tes!E103/RES_hhdet_in_fec!E103)</f>
        <v>0.77133880684054223</v>
      </c>
      <c r="F103" s="45">
        <f>IF(RES_hhdet_in_tes!F103=0,"",RES_hhdet_in_tes!F103/RES_hhdet_in_fec!F103)</f>
        <v>0.77270850862900153</v>
      </c>
      <c r="G103" s="45">
        <f>IF(RES_hhdet_in_tes!G103=0,"",RES_hhdet_in_tes!G103/RES_hhdet_in_fec!G103)</f>
        <v>0.77413466176394075</v>
      </c>
      <c r="H103" s="45">
        <f>IF(RES_hhdet_in_tes!H103=0,"",RES_hhdet_in_tes!H103/RES_hhdet_in_fec!H103)</f>
        <v>0.77561138032297816</v>
      </c>
      <c r="I103" s="45">
        <f>IF(RES_hhdet_in_tes!I103=0,"",RES_hhdet_in_tes!I103/RES_hhdet_in_fec!I103)</f>
        <v>0.7771505143249543</v>
      </c>
      <c r="J103" s="45">
        <f>IF(RES_hhdet_in_tes!J103=0,"",RES_hhdet_in_tes!J103/RES_hhdet_in_fec!J103)</f>
        <v>0.77880060911437665</v>
      </c>
      <c r="K103" s="45">
        <f>IF(RES_hhdet_in_tes!K103=0,"",RES_hhdet_in_tes!K103/RES_hhdet_in_fec!K103)</f>
        <v>0.78060294100302119</v>
      </c>
      <c r="L103" s="45">
        <f>IF(RES_hhdet_in_tes!L103=0,"",RES_hhdet_in_tes!L103/RES_hhdet_in_fec!L103)</f>
        <v>0.78256855309653106</v>
      </c>
      <c r="M103" s="45">
        <f>IF(RES_hhdet_in_tes!M103=0,"",RES_hhdet_in_tes!M103/RES_hhdet_in_fec!M103)</f>
        <v>0.78537894403388431</v>
      </c>
      <c r="N103" s="45">
        <f>IF(RES_hhdet_in_tes!N103=0,"",RES_hhdet_in_tes!N103/RES_hhdet_in_fec!N103)</f>
        <v>0.78922813000034397</v>
      </c>
      <c r="O103" s="45">
        <f>IF(RES_hhdet_in_tes!O103=0,"",RES_hhdet_in_tes!O103/RES_hhdet_in_fec!O103)</f>
        <v>0.79457618869313462</v>
      </c>
      <c r="P103" s="45">
        <f>IF(RES_hhdet_in_tes!P103=0,"",RES_hhdet_in_tes!P103/RES_hhdet_in_fec!P103)</f>
        <v>0.80164877407565471</v>
      </c>
      <c r="Q103" s="45">
        <f>IF(RES_hhdet_in_tes!Q103=0,"",RES_hhdet_in_tes!Q103/RES_hhdet_in_fec!Q103)</f>
        <v>0.8108007685442703</v>
      </c>
      <c r="R103" s="45">
        <f>IF(RES_hhdet_in_tes!R103=0,"",RES_hhdet_in_tes!R103/RES_hhdet_in_fec!R103)</f>
        <v>0.82325444492353561</v>
      </c>
      <c r="S103" s="45">
        <f>IF(RES_hhdet_in_tes!S103=0,"",RES_hhdet_in_tes!S103/RES_hhdet_in_fec!S103)</f>
        <v>0.83883805945941159</v>
      </c>
      <c r="T103" s="45">
        <f>IF(RES_hhdet_in_tes!T103=0,"",RES_hhdet_in_tes!T103/RES_hhdet_in_fec!T103)</f>
        <v>0.85561467626682242</v>
      </c>
      <c r="U103" s="45">
        <f>IF(RES_hhdet_in_tes!U103=0,"",RES_hhdet_in_tes!U103/RES_hhdet_in_fec!U103)</f>
        <v>0.87164735946073846</v>
      </c>
      <c r="V103" s="45">
        <f>IF(RES_hhdet_in_tes!V103=0,"",RES_hhdet_in_tes!V103/RES_hhdet_in_fec!V103)</f>
        <v>0.88499917315610821</v>
      </c>
      <c r="W103" s="45">
        <f>IF(RES_hhdet_in_tes!W103=0,"",RES_hhdet_in_tes!W103/RES_hhdet_in_fec!W103)</f>
        <v>0.89499713743310871</v>
      </c>
      <c r="X103" s="45">
        <f>IF(RES_hhdet_in_tes!X103=0,"",RES_hhdet_in_tes!X103/RES_hhdet_in_fec!X103)</f>
        <v>0.90194755467173138</v>
      </c>
      <c r="Y103" s="45">
        <f>IF(RES_hhdet_in_tes!Y103=0,"",RES_hhdet_in_tes!Y103/RES_hhdet_in_fec!Y103)</f>
        <v>0.90811115565705514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0.79735832906800919</v>
      </c>
      <c r="D124" s="119">
        <f>IF(RES_hhdet_in_tes!D124=0,"",RES_hhdet_in_tes!D124/RES_hhdet_in_fec!D124)</f>
        <v>0.79662432858611698</v>
      </c>
      <c r="E124" s="119">
        <f>IF(RES_hhdet_in_tes!E124=0,"",RES_hhdet_in_tes!E124/RES_hhdet_in_fec!E124)</f>
        <v>0.80285584471872129</v>
      </c>
      <c r="F124" s="119">
        <f>IF(RES_hhdet_in_tes!F124=0,"",RES_hhdet_in_tes!F124/RES_hhdet_in_fec!F124)</f>
        <v>0.80265166460289594</v>
      </c>
      <c r="G124" s="119">
        <f>IF(RES_hhdet_in_tes!G124=0,"",RES_hhdet_in_tes!G124/RES_hhdet_in_fec!G124)</f>
        <v>0.80489186895627041</v>
      </c>
      <c r="H124" s="119">
        <f>IF(RES_hhdet_in_tes!H124=0,"",RES_hhdet_in_tes!H124/RES_hhdet_in_fec!H124)</f>
        <v>0.80402544542557641</v>
      </c>
      <c r="I124" s="119">
        <f>IF(RES_hhdet_in_tes!I124=0,"",RES_hhdet_in_tes!I124/RES_hhdet_in_fec!I124)</f>
        <v>0.82034409178077194</v>
      </c>
      <c r="J124" s="119">
        <f>IF(RES_hhdet_in_tes!J124=0,"",RES_hhdet_in_tes!J124/RES_hhdet_in_fec!J124)</f>
        <v>0.8239621785961323</v>
      </c>
      <c r="K124" s="119">
        <f>IF(RES_hhdet_in_tes!K124=0,"",RES_hhdet_in_tes!K124/RES_hhdet_in_fec!K124)</f>
        <v>0.81966317987597237</v>
      </c>
      <c r="L124" s="119">
        <f>IF(RES_hhdet_in_tes!L124=0,"",RES_hhdet_in_tes!L124/RES_hhdet_in_fec!L124)</f>
        <v>0.82810704291463866</v>
      </c>
      <c r="M124" s="119">
        <f>IF(RES_hhdet_in_tes!M124=0,"",RES_hhdet_in_tes!M124/RES_hhdet_in_fec!M124)</f>
        <v>0.843344369540872</v>
      </c>
      <c r="N124" s="119">
        <f>IF(RES_hhdet_in_tes!N124=0,"",RES_hhdet_in_tes!N124/RES_hhdet_in_fec!N124)</f>
        <v>0.85107991734700039</v>
      </c>
      <c r="O124" s="119">
        <f>IF(RES_hhdet_in_tes!O124=0,"",RES_hhdet_in_tes!O124/RES_hhdet_in_fec!O124)</f>
        <v>0.86866763250590695</v>
      </c>
      <c r="P124" s="119">
        <f>IF(RES_hhdet_in_tes!P124=0,"",RES_hhdet_in_tes!P124/RES_hhdet_in_fec!P124)</f>
        <v>0.84737334023289812</v>
      </c>
      <c r="Q124" s="119">
        <f>IF(RES_hhdet_in_tes!Q124=0,"",RES_hhdet_in_tes!Q124/RES_hhdet_in_fec!Q124)</f>
        <v>0.8473271506860256</v>
      </c>
      <c r="R124" s="119">
        <f>IF(RES_hhdet_in_tes!R124=0,"",RES_hhdet_in_tes!R124/RES_hhdet_in_fec!R124)</f>
        <v>0.85221341945719786</v>
      </c>
      <c r="S124" s="119">
        <f>IF(RES_hhdet_in_tes!S124=0,"",RES_hhdet_in_tes!S124/RES_hhdet_in_fec!S124)</f>
        <v>0.87755929481605766</v>
      </c>
      <c r="T124" s="119">
        <f>IF(RES_hhdet_in_tes!T124=0,"",RES_hhdet_in_tes!T124/RES_hhdet_in_fec!T124)</f>
        <v>0.89287425029728151</v>
      </c>
      <c r="U124" s="119">
        <f>IF(RES_hhdet_in_tes!U124=0,"",RES_hhdet_in_tes!U124/RES_hhdet_in_fec!U124)</f>
        <v>0.90885997985248901</v>
      </c>
      <c r="V124" s="119">
        <f>IF(RES_hhdet_in_tes!V124=0,"",RES_hhdet_in_tes!V124/RES_hhdet_in_fec!V124)</f>
        <v>0.89608460272652068</v>
      </c>
      <c r="W124" s="119">
        <f>IF(RES_hhdet_in_tes!W124=0,"",RES_hhdet_in_tes!W124/RES_hhdet_in_fec!W124)</f>
        <v>0.91429567308938819</v>
      </c>
      <c r="X124" s="119">
        <f>IF(RES_hhdet_in_tes!X124=0,"",RES_hhdet_in_tes!X124/RES_hhdet_in_fec!X124)</f>
        <v>0.9215353641068017</v>
      </c>
      <c r="Y124" s="119">
        <f>IF(RES_hhdet_in_tes!Y124=0,"",RES_hhdet_in_tes!Y124/RES_hhdet_in_fec!Y124)</f>
        <v>0.91233062734862247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0.8041055359976661</v>
      </c>
      <c r="D125" s="124">
        <f>IF(RES_hhdet_in_tes!D125=0,"",RES_hhdet_in_tes!D125/RES_hhdet_in_fec!D125)</f>
        <v>0.80590804984037878</v>
      </c>
      <c r="E125" s="124">
        <f>IF(RES_hhdet_in_tes!E125=0,"",RES_hhdet_in_tes!E125/RES_hhdet_in_fec!E125)</f>
        <v>0.80776369768983058</v>
      </c>
      <c r="F125" s="124">
        <f>IF(RES_hhdet_in_tes!F125=0,"",RES_hhdet_in_tes!F125/RES_hhdet_in_fec!F125)</f>
        <v>0.80962439242271811</v>
      </c>
      <c r="G125" s="124">
        <f>IF(RES_hhdet_in_tes!G125=0,"",RES_hhdet_in_tes!G125/RES_hhdet_in_fec!G125)</f>
        <v>0.8115104802203833</v>
      </c>
      <c r="H125" s="124">
        <f>IF(RES_hhdet_in_tes!H125=0,"",RES_hhdet_in_tes!H125/RES_hhdet_in_fec!H125)</f>
        <v>0.81345860056131325</v>
      </c>
      <c r="I125" s="124">
        <f>IF(RES_hhdet_in_tes!I125=0,"",RES_hhdet_in_tes!I125/RES_hhdet_in_fec!I125)</f>
        <v>0.81543972829781297</v>
      </c>
      <c r="J125" s="124">
        <f>IF(RES_hhdet_in_tes!J125=0,"",RES_hhdet_in_tes!J125/RES_hhdet_in_fec!J125)</f>
        <v>0.81753243293725431</v>
      </c>
      <c r="K125" s="124">
        <f>IF(RES_hhdet_in_tes!K125=0,"",RES_hhdet_in_tes!K125/RES_hhdet_in_fec!K125)</f>
        <v>0.81974007575445118</v>
      </c>
      <c r="L125" s="124">
        <f>IF(RES_hhdet_in_tes!L125=0,"",RES_hhdet_in_tes!L125/RES_hhdet_in_fec!L125)</f>
        <v>0.82207662677241444</v>
      </c>
      <c r="M125" s="124">
        <f>IF(RES_hhdet_in_tes!M125=0,"",RES_hhdet_in_tes!M125/RES_hhdet_in_fec!M125)</f>
        <v>0.825314060557792</v>
      </c>
      <c r="N125" s="124">
        <f>IF(RES_hhdet_in_tes!N125=0,"",RES_hhdet_in_tes!N125/RES_hhdet_in_fec!N125)</f>
        <v>0.82969609134847588</v>
      </c>
      <c r="O125" s="124">
        <f>IF(RES_hhdet_in_tes!O125=0,"",RES_hhdet_in_tes!O125/RES_hhdet_in_fec!O125)</f>
        <v>0.83544049339235671</v>
      </c>
      <c r="P125" s="124">
        <f>IF(RES_hhdet_in_tes!P125=0,"",RES_hhdet_in_tes!P125/RES_hhdet_in_fec!P125)</f>
        <v>0.84213546985188859</v>
      </c>
      <c r="Q125" s="124">
        <f>IF(RES_hhdet_in_tes!Q125=0,"",RES_hhdet_in_tes!Q125/RES_hhdet_in_fec!Q125)</f>
        <v>0.84845802854608676</v>
      </c>
      <c r="R125" s="124">
        <f>IF(RES_hhdet_in_tes!R125=0,"",RES_hhdet_in_tes!R125/RES_hhdet_in_fec!R125)</f>
        <v>0.8533005357186817</v>
      </c>
      <c r="S125" s="124">
        <f>IF(RES_hhdet_in_tes!S125=0,"",RES_hhdet_in_tes!S125/RES_hhdet_in_fec!S125)</f>
        <v>0.85801093565142783</v>
      </c>
      <c r="T125" s="124">
        <f>IF(RES_hhdet_in_tes!T125=0,"",RES_hhdet_in_tes!T125/RES_hhdet_in_fec!T125)</f>
        <v>0.86255743008471197</v>
      </c>
      <c r="U125" s="124">
        <f>IF(RES_hhdet_in_tes!U125=0,"",RES_hhdet_in_tes!U125/RES_hhdet_in_fec!U125)</f>
        <v>0.86690983743610583</v>
      </c>
      <c r="V125" s="124">
        <f>IF(RES_hhdet_in_tes!V125=0,"",RES_hhdet_in_tes!V125/RES_hhdet_in_fec!V125)</f>
        <v>0.87103615070952933</v>
      </c>
      <c r="W125" s="124">
        <f>IF(RES_hhdet_in_tes!W125=0,"",RES_hhdet_in_tes!W125/RES_hhdet_in_fec!W125)</f>
        <v>0.87484077015851403</v>
      </c>
      <c r="X125" s="124">
        <f>IF(RES_hhdet_in_tes!X125=0,"",RES_hhdet_in_tes!X125/RES_hhdet_in_fec!X125)</f>
        <v>0.87947876745388709</v>
      </c>
      <c r="Y125" s="124">
        <f>IF(RES_hhdet_in_tes!Y125=0,"",RES_hhdet_in_tes!Y125/RES_hhdet_in_fec!Y125)</f>
        <v>0.88393618741551749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0.80334538949593148</v>
      </c>
      <c r="D126" s="111">
        <f>IF(RES_hhdet_in_tes!D126=0,"",RES_hhdet_in_tes!D126/RES_hhdet_in_fec!D126)</f>
        <v>0.80516296027565792</v>
      </c>
      <c r="E126" s="111">
        <f>IF(RES_hhdet_in_tes!E126=0,"",RES_hhdet_in_tes!E126/RES_hhdet_in_fec!E126)</f>
        <v>0.80702960072455032</v>
      </c>
      <c r="F126" s="111">
        <f>IF(RES_hhdet_in_tes!F126=0,"",RES_hhdet_in_tes!F126/RES_hhdet_in_fec!F126)</f>
        <v>0.80890293249196554</v>
      </c>
      <c r="G126" s="111">
        <f>IF(RES_hhdet_in_tes!G126=0,"",RES_hhdet_in_tes!G126/RES_hhdet_in_fec!G126)</f>
        <v>0.81082145453845178</v>
      </c>
      <c r="H126" s="111">
        <f>IF(RES_hhdet_in_tes!H126=0,"",RES_hhdet_in_tes!H126/RES_hhdet_in_fec!H126)</f>
        <v>0.81278045508135754</v>
      </c>
      <c r="I126" s="111">
        <f>IF(RES_hhdet_in_tes!I126=0,"",RES_hhdet_in_tes!I126/RES_hhdet_in_fec!I126)</f>
        <v>0.81478942026568679</v>
      </c>
      <c r="J126" s="111">
        <f>IF(RES_hhdet_in_tes!J126=0,"",RES_hhdet_in_tes!J126/RES_hhdet_in_fec!J126)</f>
        <v>0.8168872114792135</v>
      </c>
      <c r="K126" s="111">
        <f>IF(RES_hhdet_in_tes!K126=0,"",RES_hhdet_in_tes!K126/RES_hhdet_in_fec!K126)</f>
        <v>0.8191068711233056</v>
      </c>
      <c r="L126" s="111">
        <f>IF(RES_hhdet_in_tes!L126=0,"",RES_hhdet_in_tes!L126/RES_hhdet_in_fec!L126)</f>
        <v>0.82145723939499926</v>
      </c>
      <c r="M126" s="111">
        <f>IF(RES_hhdet_in_tes!M126=0,"",RES_hhdet_in_tes!M126/RES_hhdet_in_fec!M126)</f>
        <v>0.82471161768945134</v>
      </c>
      <c r="N126" s="111">
        <f>IF(RES_hhdet_in_tes!N126=0,"",RES_hhdet_in_tes!N126/RES_hhdet_in_fec!N126)</f>
        <v>0.82911450450782231</v>
      </c>
      <c r="O126" s="111">
        <f>IF(RES_hhdet_in_tes!O126=0,"",RES_hhdet_in_tes!O126/RES_hhdet_in_fec!O126)</f>
        <v>0.83488023249645626</v>
      </c>
      <c r="P126" s="111">
        <f>IF(RES_hhdet_in_tes!P126=0,"",RES_hhdet_in_tes!P126/RES_hhdet_in_fec!P126)</f>
        <v>0.84160101808142207</v>
      </c>
      <c r="Q126" s="111">
        <f>IF(RES_hhdet_in_tes!Q126=0,"",RES_hhdet_in_tes!Q126/RES_hhdet_in_fec!Q126)</f>
        <v>0.84794192507842014</v>
      </c>
      <c r="R126" s="111">
        <f>IF(RES_hhdet_in_tes!R126=0,"",RES_hhdet_in_tes!R126/RES_hhdet_in_fec!R126)</f>
        <v>0.85280075047694859</v>
      </c>
      <c r="S126" s="111">
        <f>IF(RES_hhdet_in_tes!S126=0,"",RES_hhdet_in_tes!S126/RES_hhdet_in_fec!S126)</f>
        <v>0.85752757534811219</v>
      </c>
      <c r="T126" s="111">
        <f>IF(RES_hhdet_in_tes!T126=0,"",RES_hhdet_in_tes!T126/RES_hhdet_in_fec!T126)</f>
        <v>0.8620908170748689</v>
      </c>
      <c r="U126" s="111">
        <f>IF(RES_hhdet_in_tes!U126=0,"",RES_hhdet_in_tes!U126/RES_hhdet_in_fec!U126)</f>
        <v>0.86645889304019119</v>
      </c>
      <c r="V126" s="111">
        <f>IF(RES_hhdet_in_tes!V126=0,"",RES_hhdet_in_tes!V126/RES_hhdet_in_fec!V126)</f>
        <v>0.87060022062704567</v>
      </c>
      <c r="W126" s="111">
        <f>IF(RES_hhdet_in_tes!W126=0,"",RES_hhdet_in_tes!W126/RES_hhdet_in_fec!W126)</f>
        <v>0.87441518155539366</v>
      </c>
      <c r="X126" s="111">
        <f>IF(RES_hhdet_in_tes!X126=0,"",RES_hhdet_in_tes!X126/RES_hhdet_in_fec!X126)</f>
        <v>0.87906947859623763</v>
      </c>
      <c r="Y126" s="111">
        <f>IF(RES_hhdet_in_tes!Y126=0,"",RES_hhdet_in_tes!Y126/RES_hhdet_in_fec!Y126)</f>
        <v>0.88354200429533247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2.1620770839936219</v>
      </c>
      <c r="D128" s="124">
        <f>IF(RES_hhdet_in_tes!D128=0,"",RES_hhdet_in_tes!D128/RES_hhdet_in_fec!D128)</f>
        <v>2.2487575539964788</v>
      </c>
      <c r="E128" s="124">
        <f>IF(RES_hhdet_in_tes!E128=0,"",RES_hhdet_in_tes!E128/RES_hhdet_in_fec!E128)</f>
        <v>2.3367375309225884</v>
      </c>
      <c r="F128" s="124">
        <f>IF(RES_hhdet_in_tes!F128=0,"",RES_hhdet_in_tes!F128/RES_hhdet_in_fec!F128)</f>
        <v>2.4254241242149672</v>
      </c>
      <c r="G128" s="124">
        <f>IF(RES_hhdet_in_tes!G128=0,"",RES_hhdet_in_tes!G128/RES_hhdet_in_fec!G128)</f>
        <v>2.5153311240999829</v>
      </c>
      <c r="H128" s="124">
        <f>IF(RES_hhdet_in_tes!H128=0,"",RES_hhdet_in_tes!H128/RES_hhdet_in_fec!H128)</f>
        <v>2.606377782476188</v>
      </c>
      <c r="I128" s="124">
        <f>IF(RES_hhdet_in_tes!I128=0,"",RES_hhdet_in_tes!I128/RES_hhdet_in_fec!I128)</f>
        <v>2.6986717995408278</v>
      </c>
      <c r="J128" s="124">
        <f>IF(RES_hhdet_in_tes!J128=0,"",RES_hhdet_in_tes!J128/RES_hhdet_in_fec!J128)</f>
        <v>2.7926958794807399</v>
      </c>
      <c r="K128" s="124">
        <f>IF(RES_hhdet_in_tes!K128=0,"",RES_hhdet_in_tes!K128/RES_hhdet_in_fec!K128)</f>
        <v>2.8888323642596858</v>
      </c>
      <c r="L128" s="124">
        <f>IF(RES_hhdet_in_tes!L128=0,"",RES_hhdet_in_tes!L128/RES_hhdet_in_fec!L128)</f>
        <v>2.9871319565370609</v>
      </c>
      <c r="M128" s="124">
        <f>IF(RES_hhdet_in_tes!M128=0,"",RES_hhdet_in_tes!M128/RES_hhdet_in_fec!M128)</f>
        <v>3.0997760436391575</v>
      </c>
      <c r="N128" s="124">
        <f>IF(RES_hhdet_in_tes!N128=0,"",RES_hhdet_in_tes!N128/RES_hhdet_in_fec!N128)</f>
        <v>3.230380720214268</v>
      </c>
      <c r="O128" s="124">
        <f>IF(RES_hhdet_in_tes!O128=0,"",RES_hhdet_in_tes!O128/RES_hhdet_in_fec!O128)</f>
        <v>3.3787130004370285</v>
      </c>
      <c r="P128" s="124">
        <f>IF(RES_hhdet_in_tes!P128=0,"",RES_hhdet_in_tes!P128/RES_hhdet_in_fec!P128)</f>
        <v>3.5303371863257564</v>
      </c>
      <c r="Q128" s="124">
        <f>IF(RES_hhdet_in_tes!Q128=0,"",RES_hhdet_in_tes!Q128/RES_hhdet_in_fec!Q128)</f>
        <v>3.6467064242633653</v>
      </c>
      <c r="R128" s="124">
        <f>IF(RES_hhdet_in_tes!R128=0,"",RES_hhdet_in_tes!R128/RES_hhdet_in_fec!R128)</f>
        <v>3.6719210918412895</v>
      </c>
      <c r="S128" s="124">
        <f>IF(RES_hhdet_in_tes!S128=0,"",RES_hhdet_in_tes!S128/RES_hhdet_in_fec!S128)</f>
        <v>3.6747227215721696</v>
      </c>
      <c r="T128" s="124">
        <f>IF(RES_hhdet_in_tes!T128=0,"",RES_hhdet_in_tes!T128/RES_hhdet_in_fec!T128)</f>
        <v>3.6778356434953707</v>
      </c>
      <c r="U128" s="124">
        <f>IF(RES_hhdet_in_tes!U128=0,"",RES_hhdet_in_tes!U128/RES_hhdet_in_fec!U128)</f>
        <v>3.6812944456322603</v>
      </c>
      <c r="V128" s="124">
        <f>IF(RES_hhdet_in_tes!V128=0,"",RES_hhdet_in_tes!V128/RES_hhdet_in_fec!V128)</f>
        <v>3.6911780989264895</v>
      </c>
      <c r="W128" s="124">
        <f>IF(RES_hhdet_in_tes!W128=0,"",RES_hhdet_in_tes!W128/RES_hhdet_in_fec!W128)</f>
        <v>3.7236181656100511</v>
      </c>
      <c r="X128" s="124">
        <f>IF(RES_hhdet_in_tes!X128=0,"",RES_hhdet_in_tes!X128/RES_hhdet_in_fec!X128)</f>
        <v>3.7640879416382043</v>
      </c>
      <c r="Y128" s="124">
        <f>IF(RES_hhdet_in_tes!Y128=0,"",RES_hhdet_in_tes!Y128/RES_hhdet_in_fec!Y128)</f>
        <v>3.8097045729759591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2.1620770839936219</v>
      </c>
      <c r="D129" s="111">
        <f>IF(RES_hhdet_in_tes!D129=0,"",RES_hhdet_in_tes!D129/RES_hhdet_in_fec!D129)</f>
        <v>2.2487575539964788</v>
      </c>
      <c r="E129" s="111">
        <f>IF(RES_hhdet_in_tes!E129=0,"",RES_hhdet_in_tes!E129/RES_hhdet_in_fec!E129)</f>
        <v>2.3367375309225884</v>
      </c>
      <c r="F129" s="111">
        <f>IF(RES_hhdet_in_tes!F129=0,"",RES_hhdet_in_tes!F129/RES_hhdet_in_fec!F129)</f>
        <v>2.4254241242149672</v>
      </c>
      <c r="G129" s="111">
        <f>IF(RES_hhdet_in_tes!G129=0,"",RES_hhdet_in_tes!G129/RES_hhdet_in_fec!G129)</f>
        <v>2.5153311240999829</v>
      </c>
      <c r="H129" s="111">
        <f>IF(RES_hhdet_in_tes!H129=0,"",RES_hhdet_in_tes!H129/RES_hhdet_in_fec!H129)</f>
        <v>2.606377782476188</v>
      </c>
      <c r="I129" s="111">
        <f>IF(RES_hhdet_in_tes!I129=0,"",RES_hhdet_in_tes!I129/RES_hhdet_in_fec!I129)</f>
        <v>2.6986717995408278</v>
      </c>
      <c r="J129" s="111">
        <f>IF(RES_hhdet_in_tes!J129=0,"",RES_hhdet_in_tes!J129/RES_hhdet_in_fec!J129)</f>
        <v>2.7926958794807399</v>
      </c>
      <c r="K129" s="111">
        <f>IF(RES_hhdet_in_tes!K129=0,"",RES_hhdet_in_tes!K129/RES_hhdet_in_fec!K129)</f>
        <v>2.8888323642596858</v>
      </c>
      <c r="L129" s="111">
        <f>IF(RES_hhdet_in_tes!L129=0,"",RES_hhdet_in_tes!L129/RES_hhdet_in_fec!L129)</f>
        <v>2.9871319565370609</v>
      </c>
      <c r="M129" s="111">
        <f>IF(RES_hhdet_in_tes!M129=0,"",RES_hhdet_in_tes!M129/RES_hhdet_in_fec!M129)</f>
        <v>3.0997760436391575</v>
      </c>
      <c r="N129" s="111">
        <f>IF(RES_hhdet_in_tes!N129=0,"",RES_hhdet_in_tes!N129/RES_hhdet_in_fec!N129)</f>
        <v>3.230380720214268</v>
      </c>
      <c r="O129" s="111">
        <f>IF(RES_hhdet_in_tes!O129=0,"",RES_hhdet_in_tes!O129/RES_hhdet_in_fec!O129)</f>
        <v>3.3787130004370285</v>
      </c>
      <c r="P129" s="111">
        <f>IF(RES_hhdet_in_tes!P129=0,"",RES_hhdet_in_tes!P129/RES_hhdet_in_fec!P129)</f>
        <v>3.5303371863257564</v>
      </c>
      <c r="Q129" s="111">
        <f>IF(RES_hhdet_in_tes!Q129=0,"",RES_hhdet_in_tes!Q129/RES_hhdet_in_fec!Q129)</f>
        <v>3.6467064242633653</v>
      </c>
      <c r="R129" s="111">
        <f>IF(RES_hhdet_in_tes!R129=0,"",RES_hhdet_in_tes!R129/RES_hhdet_in_fec!R129)</f>
        <v>3.6719210918412895</v>
      </c>
      <c r="S129" s="111">
        <f>IF(RES_hhdet_in_tes!S129=0,"",RES_hhdet_in_tes!S129/RES_hhdet_in_fec!S129)</f>
        <v>3.6747227215721696</v>
      </c>
      <c r="T129" s="111">
        <f>IF(RES_hhdet_in_tes!T129=0,"",RES_hhdet_in_tes!T129/RES_hhdet_in_fec!T129)</f>
        <v>3.6778356434953707</v>
      </c>
      <c r="U129" s="111">
        <f>IF(RES_hhdet_in_tes!U129=0,"",RES_hhdet_in_tes!U129/RES_hhdet_in_fec!U129)</f>
        <v>3.6812944456322603</v>
      </c>
      <c r="V129" s="111">
        <f>IF(RES_hhdet_in_tes!V129=0,"",RES_hhdet_in_tes!V129/RES_hhdet_in_fec!V129)</f>
        <v>3.6911780989264895</v>
      </c>
      <c r="W129" s="111">
        <f>IF(RES_hhdet_in_tes!W129=0,"",RES_hhdet_in_tes!W129/RES_hhdet_in_fec!W129)</f>
        <v>3.7236181656100511</v>
      </c>
      <c r="X129" s="111">
        <f>IF(RES_hhdet_in_tes!X129=0,"",RES_hhdet_in_tes!X129/RES_hhdet_in_fec!X129)</f>
        <v>3.7640879416382043</v>
      </c>
      <c r="Y129" s="111">
        <f>IF(RES_hhdet_in_tes!Y129=0,"",RES_hhdet_in_tes!Y129/RES_hhdet_in_fec!Y129)</f>
        <v>3.8097045729759591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0.76841767782302273</v>
      </c>
      <c r="D130" s="124">
        <f>IF(RES_hhdet_in_tes!D130=0,"",RES_hhdet_in_tes!D130/RES_hhdet_in_fec!D130)</f>
        <v>0.75694482344206393</v>
      </c>
      <c r="E130" s="124">
        <f>IF(RES_hhdet_in_tes!E130=0,"",RES_hhdet_in_tes!E130/RES_hhdet_in_fec!E130)</f>
        <v>0.75413831831339329</v>
      </c>
      <c r="F130" s="124">
        <f>IF(RES_hhdet_in_tes!F130=0,"",RES_hhdet_in_tes!F130/RES_hhdet_in_fec!F130)</f>
        <v>0.76594859556073613</v>
      </c>
      <c r="G130" s="124">
        <f>IF(RES_hhdet_in_tes!G130=0,"",RES_hhdet_in_tes!G130/RES_hhdet_in_fec!G130)</f>
        <v>0.75921938185599369</v>
      </c>
      <c r="H130" s="124">
        <f>IF(RES_hhdet_in_tes!H130=0,"",RES_hhdet_in_tes!H130/RES_hhdet_in_fec!H130)</f>
        <v>0.75398577164886815</v>
      </c>
      <c r="I130" s="124">
        <f>IF(RES_hhdet_in_tes!I130=0,"",RES_hhdet_in_tes!I130/RES_hhdet_in_fec!I130)</f>
        <v>0.78882361846127269</v>
      </c>
      <c r="J130" s="124">
        <f>IF(RES_hhdet_in_tes!J130=0,"",RES_hhdet_in_tes!J130/RES_hhdet_in_fec!J130)</f>
        <v>0.80388502726152877</v>
      </c>
      <c r="K130" s="124">
        <f>IF(RES_hhdet_in_tes!K130=0,"",RES_hhdet_in_tes!K130/RES_hhdet_in_fec!K130)</f>
        <v>0.81230145794202824</v>
      </c>
      <c r="L130" s="124">
        <f>IF(RES_hhdet_in_tes!L130=0,"",RES_hhdet_in_tes!L130/RES_hhdet_in_fec!L130)</f>
        <v>0.81167402919410914</v>
      </c>
      <c r="M130" s="124">
        <f>IF(RES_hhdet_in_tes!M130=0,"",RES_hhdet_in_tes!M130/RES_hhdet_in_fec!M130)</f>
        <v>0.83696656731103547</v>
      </c>
      <c r="N130" s="124">
        <f>IF(RES_hhdet_in_tes!N130=0,"",RES_hhdet_in_tes!N130/RES_hhdet_in_fec!N130)</f>
        <v>0.86252860685488209</v>
      </c>
      <c r="O130" s="124">
        <f>IF(RES_hhdet_in_tes!O130=0,"",RES_hhdet_in_tes!O130/RES_hhdet_in_fec!O130)</f>
        <v>0.86960380386086711</v>
      </c>
      <c r="P130" s="124">
        <f>IF(RES_hhdet_in_tes!P130=0,"",RES_hhdet_in_tes!P130/RES_hhdet_in_fec!P130)</f>
        <v>0.87779020635695193</v>
      </c>
      <c r="Q130" s="124">
        <f>IF(RES_hhdet_in_tes!Q130=0,"",RES_hhdet_in_tes!Q130/RES_hhdet_in_fec!Q130)</f>
        <v>0.80475825114901511</v>
      </c>
      <c r="R130" s="124">
        <f>IF(RES_hhdet_in_tes!R130=0,"",RES_hhdet_in_tes!R130/RES_hhdet_in_fec!R130)</f>
        <v>0.82292381309510132</v>
      </c>
      <c r="S130" s="124">
        <f>IF(RES_hhdet_in_tes!S130=0,"",RES_hhdet_in_tes!S130/RES_hhdet_in_fec!S130)</f>
        <v>0.86045728136891375</v>
      </c>
      <c r="T130" s="124">
        <f>IF(RES_hhdet_in_tes!T130=0,"",RES_hhdet_in_tes!T130/RES_hhdet_in_fec!T130)</f>
        <v>0.90275604117651953</v>
      </c>
      <c r="U130" s="124">
        <f>IF(RES_hhdet_in_tes!U130=0,"",RES_hhdet_in_tes!U130/RES_hhdet_in_fec!U130)</f>
        <v>0.90802815738089415</v>
      </c>
      <c r="V130" s="124">
        <f>IF(RES_hhdet_in_tes!V130=0,"",RES_hhdet_in_tes!V130/RES_hhdet_in_fec!V130)</f>
        <v>0.91291363364676192</v>
      </c>
      <c r="W130" s="124">
        <f>IF(RES_hhdet_in_tes!W130=0,"",RES_hhdet_in_tes!W130/RES_hhdet_in_fec!W130)</f>
        <v>0.91773203552309224</v>
      </c>
      <c r="X130" s="124">
        <f>IF(RES_hhdet_in_tes!X130=0,"",RES_hhdet_in_tes!X130/RES_hhdet_in_fec!X130)</f>
        <v>0.92043251241135127</v>
      </c>
      <c r="Y130" s="124">
        <f>IF(RES_hhdet_in_tes!Y130=0,"",RES_hhdet_in_tes!Y130/RES_hhdet_in_fec!Y130)</f>
        <v>0.91324888820083661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0.8306718695384635</v>
      </c>
      <c r="D131" s="111">
        <f>IF(RES_hhdet_in_tes!D131=0,"",RES_hhdet_in_tes!D131/RES_hhdet_in_fec!D131)</f>
        <v>0.83289269930202414</v>
      </c>
      <c r="E131" s="111">
        <f>IF(RES_hhdet_in_tes!E131=0,"",RES_hhdet_in_tes!E131/RES_hhdet_in_fec!E131)</f>
        <v>0.83517348567524619</v>
      </c>
      <c r="F131" s="111">
        <f>IF(RES_hhdet_in_tes!F131=0,"",RES_hhdet_in_tes!F131/RES_hhdet_in_fec!F131)</f>
        <v>0.83746244794978575</v>
      </c>
      <c r="G131" s="111">
        <f>IF(RES_hhdet_in_tes!G131=0,"",RES_hhdet_in_tes!G131/RES_hhdet_in_fec!G131)</f>
        <v>0.83980662673523332</v>
      </c>
      <c r="H131" s="111">
        <f>IF(RES_hhdet_in_tes!H131=0,"",RES_hhdet_in_tes!H131/RES_hhdet_in_fec!H131)</f>
        <v>0.84220026485983579</v>
      </c>
      <c r="I131" s="111">
        <f>IF(RES_hhdet_in_tes!I131=0,"",RES_hhdet_in_tes!I131/RES_hhdet_in_fec!I131)</f>
        <v>0.84465495313117056</v>
      </c>
      <c r="J131" s="111">
        <f>IF(RES_hhdet_in_tes!J131=0,"",RES_hhdet_in_tes!J131/RES_hhdet_in_fec!J131)</f>
        <v>0.8472181749966966</v>
      </c>
      <c r="K131" s="111">
        <f>IF(RES_hhdet_in_tes!K131=0,"",RES_hhdet_in_tes!K131/RES_hhdet_in_fec!K131)</f>
        <v>0.84993030387638557</v>
      </c>
      <c r="L131" s="111">
        <f>IF(RES_hhdet_in_tes!L131=0,"",RES_hhdet_in_tes!L131/RES_hhdet_in_fec!L131)</f>
        <v>0.85280214131530552</v>
      </c>
      <c r="M131" s="111">
        <f>IF(RES_hhdet_in_tes!M131=0,"",RES_hhdet_in_tes!M131/RES_hhdet_in_fec!M131)</f>
        <v>0.85677855877250797</v>
      </c>
      <c r="N131" s="111">
        <f>IF(RES_hhdet_in_tes!N131=0,"",RES_hhdet_in_tes!N131/RES_hhdet_in_fec!N131)</f>
        <v>0.86215830089913859</v>
      </c>
      <c r="O131" s="111">
        <f>IF(RES_hhdet_in_tes!O131=0,"",RES_hhdet_in_tes!O131/RES_hhdet_in_fec!O131)</f>
        <v>0.86920325368369</v>
      </c>
      <c r="P131" s="111">
        <f>IF(RES_hhdet_in_tes!P131=0,"",RES_hhdet_in_tes!P131/RES_hhdet_in_fec!P131)</f>
        <v>0.87741515983231777</v>
      </c>
      <c r="Q131" s="111">
        <f>IF(RES_hhdet_in_tes!Q131=0,"",RES_hhdet_in_tes!Q131/RES_hhdet_in_fec!Q131)</f>
        <v>0.88516290486870264</v>
      </c>
      <c r="R131" s="111">
        <f>IF(RES_hhdet_in_tes!R131=0,"",RES_hhdet_in_tes!R131/RES_hhdet_in_fec!R131)</f>
        <v>0.89109974330237307</v>
      </c>
      <c r="S131" s="111">
        <f>IF(RES_hhdet_in_tes!S131=0,"",RES_hhdet_in_tes!S131/RES_hhdet_in_fec!S131)</f>
        <v>0.89687529464711857</v>
      </c>
      <c r="T131" s="111">
        <f>IF(RES_hhdet_in_tes!T131=0,"",RES_hhdet_in_tes!T131/RES_hhdet_in_fec!T131)</f>
        <v>0.90245096914526834</v>
      </c>
      <c r="U131" s="111">
        <f>IF(RES_hhdet_in_tes!U131=0,"",RES_hhdet_in_tes!U131/RES_hhdet_in_fec!U131)</f>
        <v>0.90778817703917059</v>
      </c>
      <c r="V131" s="111">
        <f>IF(RES_hhdet_in_tes!V131=0,"",RES_hhdet_in_tes!V131/RES_hhdet_in_fec!V131)</f>
        <v>0.91284832857116527</v>
      </c>
      <c r="W131" s="111">
        <f>IF(RES_hhdet_in_tes!W131=0,"",RES_hhdet_in_tes!W131/RES_hhdet_in_fec!W131)</f>
        <v>0.91750970345185712</v>
      </c>
      <c r="X131" s="111">
        <f>IF(RES_hhdet_in_tes!X131=0,"",RES_hhdet_in_tes!X131/RES_hhdet_in_fec!X131)</f>
        <v>0.92188994127768764</v>
      </c>
      <c r="Y131" s="111">
        <f>IF(RES_hhdet_in_tes!Y131=0,"",RES_hhdet_in_tes!Y131/RES_hhdet_in_fec!Y131)</f>
        <v>0.92609911101315046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0.9370773974580664</v>
      </c>
      <c r="D132" s="111">
        <f>IF(RES_hhdet_in_tes!D132=0,"",RES_hhdet_in_tes!D132/RES_hhdet_in_fec!D132)</f>
        <v>0.93074888734642414</v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0.91422343020158148</v>
      </c>
      <c r="G132" s="111">
        <f>IF(RES_hhdet_in_tes!G132=0,"",RES_hhdet_in_tes!G132/RES_hhdet_in_fec!G132)</f>
        <v>0.92545341835072248</v>
      </c>
      <c r="H132" s="111">
        <f>IF(RES_hhdet_in_tes!H132=0,"",RES_hhdet_in_tes!H132/RES_hhdet_in_fec!H132)</f>
        <v>0.9249273341366514</v>
      </c>
      <c r="I132" s="111">
        <f>IF(RES_hhdet_in_tes!I132=0,"",RES_hhdet_in_tes!I132/RES_hhdet_in_fec!I132)</f>
        <v>0.9384527050375655</v>
      </c>
      <c r="J132" s="111">
        <f>IF(RES_hhdet_in_tes!J132=0,"",RES_hhdet_in_tes!J132/RES_hhdet_in_fec!J132)</f>
        <v>0.93879419766806549</v>
      </c>
      <c r="K132" s="111">
        <f>IF(RES_hhdet_in_tes!K132=0,"",RES_hhdet_in_tes!K132/RES_hhdet_in_fec!K132)</f>
        <v>0.94187728015671102</v>
      </c>
      <c r="L132" s="111">
        <f>IF(RES_hhdet_in_tes!L132=0,"",RES_hhdet_in_tes!L132/RES_hhdet_in_fec!L132)</f>
        <v>0.94493165805577684</v>
      </c>
      <c r="M132" s="111">
        <f>IF(RES_hhdet_in_tes!M132=0,"",RES_hhdet_in_tes!M132/RES_hhdet_in_fec!M132)</f>
        <v>0.94504353646424466</v>
      </c>
      <c r="N132" s="111">
        <f>IF(RES_hhdet_in_tes!N132=0,"",RES_hhdet_in_tes!N132/RES_hhdet_in_fec!N132)</f>
        <v>0.94854894245850807</v>
      </c>
      <c r="O132" s="111">
        <f>IF(RES_hhdet_in_tes!O132=0,"",RES_hhdet_in_tes!O132/RES_hhdet_in_fec!O132)</f>
        <v>0.95130245696018267</v>
      </c>
      <c r="P132" s="111">
        <f>IF(RES_hhdet_in_tes!P132=0,"",RES_hhdet_in_tes!P132/RES_hhdet_in_fec!P132)</f>
        <v>0.95205897442358134</v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0.96076666523391097</v>
      </c>
      <c r="T132" s="111">
        <f>IF(RES_hhdet_in_tes!T132=0,"",RES_hhdet_in_tes!T132/RES_hhdet_in_fec!T132)</f>
        <v>0.96247288692580679</v>
      </c>
      <c r="U132" s="111">
        <f>IF(RES_hhdet_in_tes!U132=0,"",RES_hhdet_in_tes!U132/RES_hhdet_in_fec!U132)</f>
        <v>0.966731862729313</v>
      </c>
      <c r="V132" s="111">
        <f>IF(RES_hhdet_in_tes!V132=0,"",RES_hhdet_in_tes!V132/RES_hhdet_in_fec!V132)</f>
        <v>0.9639958340616761</v>
      </c>
      <c r="W132" s="111">
        <f>IF(RES_hhdet_in_tes!W132=0,"",RES_hhdet_in_tes!W132/RES_hhdet_in_fec!W132)</f>
        <v>0.96050054499120197</v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0.8306718695384635</v>
      </c>
      <c r="D133" s="112">
        <f>IF(RES_hhdet_in_tes!D133=0,"",RES_hhdet_in_tes!D133/RES_hhdet_in_fec!D133)</f>
        <v>0.83289269930202414</v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0.83746244794978575</v>
      </c>
      <c r="G133" s="112">
        <f>IF(RES_hhdet_in_tes!G133=0,"",RES_hhdet_in_tes!G133/RES_hhdet_in_fec!G133)</f>
        <v>0.83980662673523321</v>
      </c>
      <c r="H133" s="112">
        <f>IF(RES_hhdet_in_tes!H133=0,"",RES_hhdet_in_tes!H133/RES_hhdet_in_fec!H133)</f>
        <v>0.84220026485983579</v>
      </c>
      <c r="I133" s="112">
        <f>IF(RES_hhdet_in_tes!I133=0,"",RES_hhdet_in_tes!I133/RES_hhdet_in_fec!I133)</f>
        <v>0.84465495313117045</v>
      </c>
      <c r="J133" s="112">
        <f>IF(RES_hhdet_in_tes!J133=0,"",RES_hhdet_in_tes!J133/RES_hhdet_in_fec!J133)</f>
        <v>0.8472181749966966</v>
      </c>
      <c r="K133" s="112">
        <f>IF(RES_hhdet_in_tes!K133=0,"",RES_hhdet_in_tes!K133/RES_hhdet_in_fec!K133)</f>
        <v>0.84993030387638546</v>
      </c>
      <c r="L133" s="112">
        <f>IF(RES_hhdet_in_tes!L133=0,"",RES_hhdet_in_tes!L133/RES_hhdet_in_fec!L133)</f>
        <v>0.85280214131530552</v>
      </c>
      <c r="M133" s="112">
        <f>IF(RES_hhdet_in_tes!M133=0,"",RES_hhdet_in_tes!M133/RES_hhdet_in_fec!M133)</f>
        <v>0.85677855877250797</v>
      </c>
      <c r="N133" s="112">
        <f>IF(RES_hhdet_in_tes!N133=0,"",RES_hhdet_in_tes!N133/RES_hhdet_in_fec!N133)</f>
        <v>0.86215830089913859</v>
      </c>
      <c r="O133" s="112">
        <f>IF(RES_hhdet_in_tes!O133=0,"",RES_hhdet_in_tes!O133/RES_hhdet_in_fec!O133)</f>
        <v>0.86920325368368989</v>
      </c>
      <c r="P133" s="112">
        <f>IF(RES_hhdet_in_tes!P133=0,"",RES_hhdet_in_tes!P133/RES_hhdet_in_fec!P133)</f>
        <v>0.87741515983231777</v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0.89687529464711846</v>
      </c>
      <c r="T133" s="112">
        <f>IF(RES_hhdet_in_tes!T133=0,"",RES_hhdet_in_tes!T133/RES_hhdet_in_fec!T133)</f>
        <v>0.90245096914526846</v>
      </c>
      <c r="U133" s="112">
        <f>IF(RES_hhdet_in_tes!U133=0,"",RES_hhdet_in_tes!U133/RES_hhdet_in_fec!U133)</f>
        <v>0.9077881770391707</v>
      </c>
      <c r="V133" s="112">
        <f>IF(RES_hhdet_in_tes!V133=0,"",RES_hhdet_in_tes!V133/RES_hhdet_in_fec!V133)</f>
        <v>0.91284832857116538</v>
      </c>
      <c r="W133" s="112">
        <f>IF(RES_hhdet_in_tes!W133=0,"",RES_hhdet_in_tes!W133/RES_hhdet_in_fec!W133)</f>
        <v>0.91750970345185712</v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0.68030635525959748</v>
      </c>
      <c r="D135" s="112">
        <f>IF(RES_hhdet_in_tes!D135=0,"",RES_hhdet_in_tes!D135/RES_hhdet_in_fec!D135)</f>
        <v>0.68138823528855408</v>
      </c>
      <c r="E135" s="112">
        <f>IF(RES_hhdet_in_tes!E135=0,"",RES_hhdet_in_tes!E135/RES_hhdet_in_fec!E135)</f>
        <v>0.68257262597237378</v>
      </c>
      <c r="F135" s="112">
        <f>IF(RES_hhdet_in_tes!F135=0,"",RES_hhdet_in_tes!F135/RES_hhdet_in_fec!F135)</f>
        <v>0.68377130689604382</v>
      </c>
      <c r="G135" s="112">
        <f>IF(RES_hhdet_in_tes!G135=0,"",RES_hhdet_in_tes!G135/RES_hhdet_in_fec!G135)</f>
        <v>0.68506519399366295</v>
      </c>
      <c r="H135" s="112">
        <f>IF(RES_hhdet_in_tes!H135=0,"",RES_hhdet_in_tes!H135/RES_hhdet_in_fec!H135)</f>
        <v>0.68644515359279124</v>
      </c>
      <c r="I135" s="112">
        <f>IF(RES_hhdet_in_tes!I135=0,"",RES_hhdet_in_tes!I135/RES_hhdet_in_fec!I135)</f>
        <v>0.6879321710688524</v>
      </c>
      <c r="J135" s="112">
        <f>IF(RES_hhdet_in_tes!J135=0,"",RES_hhdet_in_tes!J135/RES_hhdet_in_fec!J135)</f>
        <v>0.68961039141919311</v>
      </c>
      <c r="K135" s="112">
        <f>IF(RES_hhdet_in_tes!K135=0,"",RES_hhdet_in_tes!K135/RES_hhdet_in_fec!K135)</f>
        <v>0.69155414956086414</v>
      </c>
      <c r="L135" s="112">
        <f>IF(RES_hhdet_in_tes!L135=0,"",RES_hhdet_in_tes!L135/RES_hhdet_in_fec!L135)</f>
        <v>0.69378900319645809</v>
      </c>
      <c r="M135" s="112">
        <f>IF(RES_hhdet_in_tes!M135=0,"",RES_hhdet_in_tes!M135/RES_hhdet_in_fec!M135)</f>
        <v>0.69803772913348916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0.74294560045885782</v>
      </c>
      <c r="R135" s="112">
        <f>IF(RES_hhdet_in_tes!R135=0,"",RES_hhdet_in_tes!R135/RES_hhdet_in_fec!R135)</f>
        <v>0.75199069602398472</v>
      </c>
      <c r="S135" s="112">
        <f>IF(RES_hhdet_in_tes!S135=0,"",RES_hhdet_in_tes!S135/RES_hhdet_in_fec!S135)</f>
        <v>0.76075383453569179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0.7781635013891447</v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>
        <f>IF(RES_hhdet_in_tes!X135=0,"",RES_hhdet_in_tes!X135/RES_hhdet_in_fec!X135)</f>
        <v>0.80666022756506595</v>
      </c>
      <c r="Y135" s="112">
        <f>IF(RES_hhdet_in_tes!Y135=0,"",RES_hhdet_in_tes!Y135/RES_hhdet_in_fec!Y135)</f>
        <v>0.81796432928993279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0.86617950948934574</v>
      </c>
      <c r="D136" s="113">
        <f>IF(RES_hhdet_in_tes!D136=0,"",RES_hhdet_in_tes!D136/RES_hhdet_in_fec!D136)</f>
        <v>0.85248765226978862</v>
      </c>
      <c r="E136" s="113">
        <f>IF(RES_hhdet_in_tes!E136=0,"",RES_hhdet_in_tes!E136/RES_hhdet_in_fec!E136)</f>
        <v>0.82393756920932837</v>
      </c>
      <c r="F136" s="113">
        <f>IF(RES_hhdet_in_tes!F136=0,"",RES_hhdet_in_tes!F136/RES_hhdet_in_fec!F136)</f>
        <v>0.81729708363510956</v>
      </c>
      <c r="G136" s="113">
        <f>IF(RES_hhdet_in_tes!G136=0,"",RES_hhdet_in_tes!G136/RES_hhdet_in_fec!G136)</f>
        <v>0.83745735319917458</v>
      </c>
      <c r="H136" s="113">
        <f>IF(RES_hhdet_in_tes!H136=0,"",RES_hhdet_in_tes!H136/RES_hhdet_in_fec!H136)</f>
        <v>0.83487009491311714</v>
      </c>
      <c r="I136" s="113">
        <f>IF(RES_hhdet_in_tes!I136=0,"",RES_hhdet_in_tes!I136/RES_hhdet_in_fec!I136)</f>
        <v>0.86076608769288743</v>
      </c>
      <c r="J136" s="113">
        <f>IF(RES_hhdet_in_tes!J136=0,"",RES_hhdet_in_tes!J136/RES_hhdet_in_fec!J136)</f>
        <v>0.85989653126805199</v>
      </c>
      <c r="K136" s="113">
        <f>IF(RES_hhdet_in_tes!K136=0,"",RES_hhdet_in_tes!K136/RES_hhdet_in_fec!K136)</f>
        <v>0.86508374650739828</v>
      </c>
      <c r="L136" s="113">
        <f>IF(RES_hhdet_in_tes!L136=0,"",RES_hhdet_in_tes!L136/RES_hhdet_in_fec!L136)</f>
        <v>0.87055995235872019</v>
      </c>
      <c r="M136" s="113">
        <f>IF(RES_hhdet_in_tes!M136=0,"",RES_hhdet_in_tes!M136/RES_hhdet_in_fec!M136)</f>
        <v>0.86912624285974105</v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0.89043185572798145</v>
      </c>
      <c r="R136" s="113">
        <f>IF(RES_hhdet_in_tes!R136=0,"",RES_hhdet_in_tes!R136/RES_hhdet_in_fec!R136)</f>
        <v>0.89576386613216774</v>
      </c>
      <c r="S136" s="113">
        <f>IF(RES_hhdet_in_tes!S136=0,"",RES_hhdet_in_tes!S136/RES_hhdet_in_fec!S136)</f>
        <v>0.89947481561651399</v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>
        <f>IF(RES_hhdet_in_tes!X136=0,"",RES_hhdet_in_tes!X136/RES_hhdet_in_fec!X136)</f>
        <v>0.88996739680374093</v>
      </c>
      <c r="Y136" s="113">
        <f>IF(RES_hhdet_in_tes!Y136=0,"",RES_hhdet_in_tes!Y136/RES_hhdet_in_fec!Y136)</f>
        <v>0.88332608588773975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0.68030635525959737</v>
      </c>
      <c r="D137" s="111">
        <f>IF(RES_hhdet_in_tes!D137=0,"",RES_hhdet_in_tes!D137/RES_hhdet_in_fec!D137)</f>
        <v>0.68138823528855397</v>
      </c>
      <c r="E137" s="111">
        <f>IF(RES_hhdet_in_tes!E137=0,"",RES_hhdet_in_tes!E137/RES_hhdet_in_fec!E137)</f>
        <v>0.68257262597237378</v>
      </c>
      <c r="F137" s="111">
        <f>IF(RES_hhdet_in_tes!F137=0,"",RES_hhdet_in_tes!F137/RES_hhdet_in_fec!F137)</f>
        <v>0.68377130689604382</v>
      </c>
      <c r="G137" s="111">
        <f>IF(RES_hhdet_in_tes!G137=0,"",RES_hhdet_in_tes!G137/RES_hhdet_in_fec!G137)</f>
        <v>0.68506519399366295</v>
      </c>
      <c r="H137" s="111">
        <f>IF(RES_hhdet_in_tes!H137=0,"",RES_hhdet_in_tes!H137/RES_hhdet_in_fec!H137)</f>
        <v>0.68644515359279112</v>
      </c>
      <c r="I137" s="111">
        <f>IF(RES_hhdet_in_tes!I137=0,"",RES_hhdet_in_tes!I137/RES_hhdet_in_fec!I137)</f>
        <v>0.6879321710688524</v>
      </c>
      <c r="J137" s="111">
        <f>IF(RES_hhdet_in_tes!J137=0,"",RES_hhdet_in_tes!J137/RES_hhdet_in_fec!J137)</f>
        <v>0.68961039141919322</v>
      </c>
      <c r="K137" s="111">
        <f>IF(RES_hhdet_in_tes!K137=0,"",RES_hhdet_in_tes!K137/RES_hhdet_in_fec!K137)</f>
        <v>0.69155414956086414</v>
      </c>
      <c r="L137" s="111">
        <f>IF(RES_hhdet_in_tes!L137=0,"",RES_hhdet_in_tes!L137/RES_hhdet_in_fec!L137)</f>
        <v>0.69378900319645809</v>
      </c>
      <c r="M137" s="111">
        <f>IF(RES_hhdet_in_tes!M137=0,"",RES_hhdet_in_tes!M137/RES_hhdet_in_fec!M137)</f>
        <v>0.69803772913348916</v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0.74294560045885782</v>
      </c>
      <c r="R137" s="111">
        <f>IF(RES_hhdet_in_tes!R137=0,"",RES_hhdet_in_tes!R137/RES_hhdet_in_fec!R137)</f>
        <v>0.75199069602398472</v>
      </c>
      <c r="S137" s="111">
        <f>IF(RES_hhdet_in_tes!S137=0,"",RES_hhdet_in_tes!S137/RES_hhdet_in_fec!S137)</f>
        <v>0.76075383453569179</v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>
        <f>IF(RES_hhdet_in_tes!X137=0,"",RES_hhdet_in_tes!X137/RES_hhdet_in_fec!X137)</f>
        <v>0.80666022756506595</v>
      </c>
      <c r="Y137" s="111">
        <f>IF(RES_hhdet_in_tes!Y137=0,"",RES_hhdet_in_tes!Y137/RES_hhdet_in_fec!Y137)</f>
        <v>0.81796432928993268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0.70012543033385755</v>
      </c>
      <c r="D139" s="124">
        <f>IF(RES_hhdet_in_tes!D139=0,"",RES_hhdet_in_tes!D139/RES_hhdet_in_fec!D139)</f>
        <v>0.68949752411050502</v>
      </c>
      <c r="E139" s="124">
        <f>IF(RES_hhdet_in_tes!E139=0,"",RES_hhdet_in_tes!E139/RES_hhdet_in_fec!E139)</f>
        <v>0.72246658371941708</v>
      </c>
      <c r="F139" s="124">
        <f>IF(RES_hhdet_in_tes!F139=0,"",RES_hhdet_in_tes!F139/RES_hhdet_in_fec!F139)</f>
        <v>0.72102574580393985</v>
      </c>
      <c r="G139" s="124">
        <f>IF(RES_hhdet_in_tes!G139=0,"",RES_hhdet_in_tes!G139/RES_hhdet_in_fec!G139)</f>
        <v>0.69618074459731238</v>
      </c>
      <c r="H139" s="124">
        <f>IF(RES_hhdet_in_tes!H139=0,"",RES_hhdet_in_tes!H139/RES_hhdet_in_fec!H139)</f>
        <v>0.71045125475361703</v>
      </c>
      <c r="I139" s="124">
        <f>IF(RES_hhdet_in_tes!I139=0,"",RES_hhdet_in_tes!I139/RES_hhdet_in_fec!I139)</f>
        <v>0.70328462280595316</v>
      </c>
      <c r="J139" s="124">
        <f>IF(RES_hhdet_in_tes!J139=0,"",RES_hhdet_in_tes!J139/RES_hhdet_in_fec!J139)</f>
        <v>0.71059834968577573</v>
      </c>
      <c r="K139" s="124">
        <f>IF(RES_hhdet_in_tes!K139=0,"",RES_hhdet_in_tes!K139/RES_hhdet_in_fec!K139)</f>
        <v>0.67575046925371973</v>
      </c>
      <c r="L139" s="124">
        <f>IF(RES_hhdet_in_tes!L139=0,"",RES_hhdet_in_tes!L139/RES_hhdet_in_fec!L139)</f>
        <v>0.70014126444882507</v>
      </c>
      <c r="M139" s="124">
        <f>IF(RES_hhdet_in_tes!M139=0,"",RES_hhdet_in_tes!M139/RES_hhdet_in_fec!M139)</f>
        <v>0.71069206641401905</v>
      </c>
      <c r="N139" s="124">
        <f>IF(RES_hhdet_in_tes!N139=0,"",RES_hhdet_in_tes!N139/RES_hhdet_in_fec!N139)</f>
        <v>0.72662518748886096</v>
      </c>
      <c r="O139" s="124">
        <f>IF(RES_hhdet_in_tes!O139=0,"",RES_hhdet_in_tes!O139/RES_hhdet_in_fec!O139)</f>
        <v>0.72738626879984192</v>
      </c>
      <c r="P139" s="124">
        <f>IF(RES_hhdet_in_tes!P139=0,"",RES_hhdet_in_tes!P139/RES_hhdet_in_fec!P139)</f>
        <v>0.73095123837494014</v>
      </c>
      <c r="Q139" s="124">
        <f>IF(RES_hhdet_in_tes!Q139=0,"",RES_hhdet_in_tes!Q139/RES_hhdet_in_fec!Q139)</f>
        <v>0.73989642791574861</v>
      </c>
      <c r="R139" s="124">
        <f>IF(RES_hhdet_in_tes!R139=0,"",RES_hhdet_in_tes!R139/RES_hhdet_in_fec!R139)</f>
        <v>0.74155183594207275</v>
      </c>
      <c r="S139" s="124">
        <f>IF(RES_hhdet_in_tes!S139=0,"",RES_hhdet_in_tes!S139/RES_hhdet_in_fec!S139)</f>
        <v>0.74351637620908018</v>
      </c>
      <c r="T139" s="124">
        <f>IF(RES_hhdet_in_tes!T139=0,"",RES_hhdet_in_tes!T139/RES_hhdet_in_fec!T139)</f>
        <v>0.77020272001436385</v>
      </c>
      <c r="U139" s="124">
        <f>IF(RES_hhdet_in_tes!U139=0,"",RES_hhdet_in_tes!U139/RES_hhdet_in_fec!U139)</f>
        <v>0.79035511730910568</v>
      </c>
      <c r="V139" s="124">
        <f>IF(RES_hhdet_in_tes!V139=0,"",RES_hhdet_in_tes!V139/RES_hhdet_in_fec!V139)</f>
        <v>0.79591450135095321</v>
      </c>
      <c r="W139" s="124">
        <f>IF(RES_hhdet_in_tes!W139=0,"",RES_hhdet_in_tes!W139/RES_hhdet_in_fec!W139)</f>
        <v>0.81421068952230136</v>
      </c>
      <c r="X139" s="124">
        <f>IF(RES_hhdet_in_tes!X139=0,"",RES_hhdet_in_tes!X139/RES_hhdet_in_fec!X139)</f>
        <v>0.83477771523631983</v>
      </c>
      <c r="Y139" s="124">
        <f>IF(RES_hhdet_in_tes!Y139=0,"",RES_hhdet_in_tes!Y139/RES_hhdet_in_fec!Y139)</f>
        <v>0.83496140751113579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0.61396898741551931</v>
      </c>
      <c r="D140" s="111">
        <f>IF(RES_hhdet_in_tes!D140=0,"",RES_hhdet_in_tes!D140/RES_hhdet_in_fec!D140)</f>
        <v>0.61420518311718231</v>
      </c>
      <c r="E140" s="111">
        <f>IF(RES_hhdet_in_tes!E140=0,"",RES_hhdet_in_tes!E140/RES_hhdet_in_fec!E140)</f>
        <v>0.61444140009502402</v>
      </c>
      <c r="F140" s="111">
        <f>IF(RES_hhdet_in_tes!F140=0,"",RES_hhdet_in_tes!F140/RES_hhdet_in_fec!F140)</f>
        <v>0.61467761997416248</v>
      </c>
      <c r="G140" s="111">
        <f>IF(RES_hhdet_in_tes!G140=0,"",RES_hhdet_in_tes!G140/RES_hhdet_in_fec!G140)</f>
        <v>0.61491385944740995</v>
      </c>
      <c r="H140" s="111">
        <f>IF(RES_hhdet_in_tes!H140=0,"",RES_hhdet_in_tes!H140/RES_hhdet_in_fec!H140)</f>
        <v>0.61515011647177853</v>
      </c>
      <c r="I140" s="111">
        <f>IF(RES_hhdet_in_tes!I140=0,"",RES_hhdet_in_tes!I140/RES_hhdet_in_fec!I140)</f>
        <v>0.61538639516037763</v>
      </c>
      <c r="J140" s="111">
        <f>IF(RES_hhdet_in_tes!J140=0,"",RES_hhdet_in_tes!J140/RES_hhdet_in_fec!J140)</f>
        <v>0.61562271236316435</v>
      </c>
      <c r="K140" s="111">
        <f>IF(RES_hhdet_in_tes!K140=0,"",RES_hhdet_in_tes!K140/RES_hhdet_in_fec!K140)</f>
        <v>0.61585908240703413</v>
      </c>
      <c r="L140" s="111">
        <f>IF(RES_hhdet_in_tes!L140=0,"",RES_hhdet_in_tes!L140/RES_hhdet_in_fec!L140)</f>
        <v>0.61609550912501887</v>
      </c>
      <c r="M140" s="111">
        <f>IF(RES_hhdet_in_tes!M140=0,"",RES_hhdet_in_tes!M140/RES_hhdet_in_fec!M140)</f>
        <v>0.61627506172356794</v>
      </c>
      <c r="N140" s="111">
        <f>IF(RES_hhdet_in_tes!N140=0,"",RES_hhdet_in_tes!N140/RES_hhdet_in_fec!N140)</f>
        <v>0.61637542318029526</v>
      </c>
      <c r="O140" s="111">
        <f>IF(RES_hhdet_in_tes!O140=0,"",RES_hhdet_in_tes!O140/RES_hhdet_in_fec!O140)</f>
        <v>0.61643540658661211</v>
      </c>
      <c r="P140" s="111">
        <f>IF(RES_hhdet_in_tes!P140=0,"",RES_hhdet_in_tes!P140/RES_hhdet_in_fec!P140)</f>
        <v>0.61660278036594218</v>
      </c>
      <c r="Q140" s="111">
        <f>IF(RES_hhdet_in_tes!Q140=0,"",RES_hhdet_in_tes!Q140/RES_hhdet_in_fec!Q140)</f>
        <v>0.61728403074708238</v>
      </c>
      <c r="R140" s="111">
        <f>IF(RES_hhdet_in_tes!R140=0,"",RES_hhdet_in_tes!R140/RES_hhdet_in_fec!R140)</f>
        <v>0.61907350586193188</v>
      </c>
      <c r="S140" s="111">
        <f>IF(RES_hhdet_in_tes!S140=0,"",RES_hhdet_in_tes!S140/RES_hhdet_in_fec!S140)</f>
        <v>0.62159776499386266</v>
      </c>
      <c r="T140" s="111">
        <f>IF(RES_hhdet_in_tes!T140=0,"",RES_hhdet_in_tes!T140/RES_hhdet_in_fec!T140)</f>
        <v>0.62436737219727056</v>
      </c>
      <c r="U140" s="111">
        <f>IF(RES_hhdet_in_tes!U140=0,"",RES_hhdet_in_tes!U140/RES_hhdet_in_fec!U140)</f>
        <v>0.62689289152655858</v>
      </c>
      <c r="V140" s="111">
        <f>IF(RES_hhdet_in_tes!V140=0,"",RES_hhdet_in_tes!V140/RES_hhdet_in_fec!V140)</f>
        <v>0.62868488703612579</v>
      </c>
      <c r="W140" s="111">
        <f>IF(RES_hhdet_in_tes!W140=0,"",RES_hhdet_in_tes!W140/RES_hhdet_in_fec!W140)</f>
        <v>0.62954613368361056</v>
      </c>
      <c r="X140" s="111">
        <f>IF(RES_hhdet_in_tes!X140=0,"",RES_hhdet_in_tes!X140/RES_hhdet_in_fec!X140)</f>
        <v>0.62992756122394233</v>
      </c>
      <c r="Y140" s="111">
        <f>IF(RES_hhdet_in_tes!Y140=0,"",RES_hhdet_in_tes!Y140/RES_hhdet_in_fec!Y140)</f>
        <v>0.62996570397797558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0.76867741820066138</v>
      </c>
      <c r="D141" s="45">
        <f>IF(RES_hhdet_in_tes!D141=0,"",RES_hhdet_in_tes!D141/RES_hhdet_in_fec!D141)</f>
        <v>0.76997746379533727</v>
      </c>
      <c r="E141" s="45">
        <f>IF(RES_hhdet_in_tes!E141=0,"",RES_hhdet_in_tes!E141/RES_hhdet_in_fec!E141)</f>
        <v>0.77133880684054235</v>
      </c>
      <c r="F141" s="45">
        <f>IF(RES_hhdet_in_tes!F141=0,"",RES_hhdet_in_tes!F141/RES_hhdet_in_fec!F141)</f>
        <v>0.77270850862900153</v>
      </c>
      <c r="G141" s="45">
        <f>IF(RES_hhdet_in_tes!G141=0,"",RES_hhdet_in_tes!G141/RES_hhdet_in_fec!G141)</f>
        <v>0.77413466176394075</v>
      </c>
      <c r="H141" s="45">
        <f>IF(RES_hhdet_in_tes!H141=0,"",RES_hhdet_in_tes!H141/RES_hhdet_in_fec!H141)</f>
        <v>0.77561138032297816</v>
      </c>
      <c r="I141" s="45">
        <f>IF(RES_hhdet_in_tes!I141=0,"",RES_hhdet_in_tes!I141/RES_hhdet_in_fec!I141)</f>
        <v>0.7771505143249543</v>
      </c>
      <c r="J141" s="45">
        <f>IF(RES_hhdet_in_tes!J141=0,"",RES_hhdet_in_tes!J141/RES_hhdet_in_fec!J141)</f>
        <v>0.77880060911437665</v>
      </c>
      <c r="K141" s="45">
        <f>IF(RES_hhdet_in_tes!K141=0,"",RES_hhdet_in_tes!K141/RES_hhdet_in_fec!K141)</f>
        <v>0.7806029410030213</v>
      </c>
      <c r="L141" s="45">
        <f>IF(RES_hhdet_in_tes!L141=0,"",RES_hhdet_in_tes!L141/RES_hhdet_in_fec!L141)</f>
        <v>0.78256855309653095</v>
      </c>
      <c r="M141" s="45">
        <f>IF(RES_hhdet_in_tes!M141=0,"",RES_hhdet_in_tes!M141/RES_hhdet_in_fec!M141)</f>
        <v>0.78537894403388431</v>
      </c>
      <c r="N141" s="45">
        <f>IF(RES_hhdet_in_tes!N141=0,"",RES_hhdet_in_tes!N141/RES_hhdet_in_fec!N141)</f>
        <v>0.78922813000034397</v>
      </c>
      <c r="O141" s="45">
        <f>IF(RES_hhdet_in_tes!O141=0,"",RES_hhdet_in_tes!O141/RES_hhdet_in_fec!O141)</f>
        <v>0.79457618869313462</v>
      </c>
      <c r="P141" s="45">
        <f>IF(RES_hhdet_in_tes!P141=0,"",RES_hhdet_in_tes!P141/RES_hhdet_in_fec!P141)</f>
        <v>0.80164877407565482</v>
      </c>
      <c r="Q141" s="45">
        <f>IF(RES_hhdet_in_tes!Q141=0,"",RES_hhdet_in_tes!Q141/RES_hhdet_in_fec!Q141)</f>
        <v>0.81080076854427019</v>
      </c>
      <c r="R141" s="45">
        <f>IF(RES_hhdet_in_tes!R141=0,"",RES_hhdet_in_tes!R141/RES_hhdet_in_fec!R141)</f>
        <v>0.82325444492353561</v>
      </c>
      <c r="S141" s="45">
        <f>IF(RES_hhdet_in_tes!S141=0,"",RES_hhdet_in_tes!S141/RES_hhdet_in_fec!S141)</f>
        <v>0.83883805945941148</v>
      </c>
      <c r="T141" s="45">
        <f>IF(RES_hhdet_in_tes!T141=0,"",RES_hhdet_in_tes!T141/RES_hhdet_in_fec!T141)</f>
        <v>0.85561467626682242</v>
      </c>
      <c r="U141" s="45">
        <f>IF(RES_hhdet_in_tes!U141=0,"",RES_hhdet_in_tes!U141/RES_hhdet_in_fec!U141)</f>
        <v>0.87164735946073846</v>
      </c>
      <c r="V141" s="45">
        <f>IF(RES_hhdet_in_tes!V141=0,"",RES_hhdet_in_tes!V141/RES_hhdet_in_fec!V141)</f>
        <v>0.88499917315610832</v>
      </c>
      <c r="W141" s="45">
        <f>IF(RES_hhdet_in_tes!W141=0,"",RES_hhdet_in_tes!W141/RES_hhdet_in_fec!W141)</f>
        <v>0.89499713743310849</v>
      </c>
      <c r="X141" s="45">
        <f>IF(RES_hhdet_in_tes!X141=0,"",RES_hhdet_in_tes!X141/RES_hhdet_in_fec!X141)</f>
        <v>0.90194755467173149</v>
      </c>
      <c r="Y141" s="45">
        <f>IF(RES_hhdet_in_tes!Y141=0,"",RES_hhdet_in_tes!Y141/RES_hhdet_in_fec!Y141)</f>
        <v>0.90811115565705525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1.3633151059292812</v>
      </c>
      <c r="D143" s="119">
        <f>IF(RES_hhdet_in_tes!D143=0,"",RES_hhdet_in_tes!D143/RES_hhdet_in_fec!D143)</f>
        <v>1.3639596297179162</v>
      </c>
      <c r="E143" s="119">
        <f>IF(RES_hhdet_in_tes!E143=0,"",RES_hhdet_in_tes!E143/RES_hhdet_in_fec!E143)</f>
        <v>1.4049959183385194</v>
      </c>
      <c r="F143" s="119">
        <f>IF(RES_hhdet_in_tes!F143=0,"",RES_hhdet_in_tes!F143/RES_hhdet_in_fec!F143)</f>
        <v>1.4482331819366008</v>
      </c>
      <c r="G143" s="119">
        <f>IF(RES_hhdet_in_tes!G143=0,"",RES_hhdet_in_tes!G143/RES_hhdet_in_fec!G143)</f>
        <v>1.5205140798162879</v>
      </c>
      <c r="H143" s="119">
        <f>IF(RES_hhdet_in_tes!H143=0,"",RES_hhdet_in_tes!H143/RES_hhdet_in_fec!H143)</f>
        <v>1.5200638521349434</v>
      </c>
      <c r="I143" s="119">
        <f>IF(RES_hhdet_in_tes!I143=0,"",RES_hhdet_in_tes!I143/RES_hhdet_in_fec!I143)</f>
        <v>1.5792554224751725</v>
      </c>
      <c r="J143" s="119">
        <f>IF(RES_hhdet_in_tes!J143=0,"",RES_hhdet_in_tes!J143/RES_hhdet_in_fec!J143)</f>
        <v>1.6060672385157038</v>
      </c>
      <c r="K143" s="119">
        <f>IF(RES_hhdet_in_tes!K143=0,"",RES_hhdet_in_tes!K143/RES_hhdet_in_fec!K143)</f>
        <v>1.6616919387421301</v>
      </c>
      <c r="L143" s="119">
        <f>IF(RES_hhdet_in_tes!L143=0,"",RES_hhdet_in_tes!L143/RES_hhdet_in_fec!L143)</f>
        <v>1.7174278855875678</v>
      </c>
      <c r="M143" s="119">
        <f>IF(RES_hhdet_in_tes!M143=0,"",RES_hhdet_in_tes!M143/RES_hhdet_in_fec!M143)</f>
        <v>1.7441057935114916</v>
      </c>
      <c r="N143" s="119">
        <f>IF(RES_hhdet_in_tes!N143=0,"",RES_hhdet_in_tes!N143/RES_hhdet_in_fec!N143)</f>
        <v>1.8734633400708463</v>
      </c>
      <c r="O143" s="119">
        <f>IF(RES_hhdet_in_tes!O143=0,"",RES_hhdet_in_tes!O143/RES_hhdet_in_fec!O143)</f>
        <v>1.8779128006677621</v>
      </c>
      <c r="P143" s="119">
        <f>IF(RES_hhdet_in_tes!P143=0,"",RES_hhdet_in_tes!P143/RES_hhdet_in_fec!P143)</f>
        <v>1.7341860512782115</v>
      </c>
      <c r="Q143" s="119">
        <f>IF(RES_hhdet_in_tes!Q143=0,"",RES_hhdet_in_tes!Q143/RES_hhdet_in_fec!Q143)</f>
        <v>1.9448132092274748</v>
      </c>
      <c r="R143" s="119">
        <f>IF(RES_hhdet_in_tes!R143=0,"",RES_hhdet_in_tes!R143/RES_hhdet_in_fec!R143)</f>
        <v>1.9793566548053645</v>
      </c>
      <c r="S143" s="119">
        <f>IF(RES_hhdet_in_tes!S143=0,"",RES_hhdet_in_tes!S143/RES_hhdet_in_fec!S143)</f>
        <v>2.0148079852407608</v>
      </c>
      <c r="T143" s="119">
        <f>IF(RES_hhdet_in_tes!T143=0,"",RES_hhdet_in_tes!T143/RES_hhdet_in_fec!T143)</f>
        <v>1.947051042903587</v>
      </c>
      <c r="U143" s="119">
        <f>IF(RES_hhdet_in_tes!U143=0,"",RES_hhdet_in_tes!U143/RES_hhdet_in_fec!U143)</f>
        <v>1.9863239080329642</v>
      </c>
      <c r="V143" s="119">
        <f>IF(RES_hhdet_in_tes!V143=0,"",RES_hhdet_in_tes!V143/RES_hhdet_in_fec!V143)</f>
        <v>1.8654110472039249</v>
      </c>
      <c r="W143" s="119">
        <f>IF(RES_hhdet_in_tes!W143=0,"",RES_hhdet_in_tes!W143/RES_hhdet_in_fec!W143)</f>
        <v>1.9336425736899208</v>
      </c>
      <c r="X143" s="119">
        <f>IF(RES_hhdet_in_tes!X143=0,"",RES_hhdet_in_tes!X143/RES_hhdet_in_fec!X143)</f>
        <v>1.86134721473929</v>
      </c>
      <c r="Y143" s="119">
        <f>IF(RES_hhdet_in_tes!Y143=0,"",RES_hhdet_in_tes!Y143/RES_hhdet_in_fec!Y143)</f>
        <v>1.7361729986239696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1.7078560730335792</v>
      </c>
      <c r="D144" s="124">
        <f>IF(RES_hhdet_in_tes!D144=0,"",RES_hhdet_in_tes!D144/RES_hhdet_in_fec!D144)</f>
        <v>1.8040343716191201</v>
      </c>
      <c r="E144" s="124">
        <f>IF(RES_hhdet_in_tes!E144=0,"",RES_hhdet_in_tes!E144/RES_hhdet_in_fec!E144)</f>
        <v>1.9018319585986589</v>
      </c>
      <c r="F144" s="124">
        <f>IF(RES_hhdet_in_tes!F144=0,"",RES_hhdet_in_tes!F144/RES_hhdet_in_fec!F144)</f>
        <v>2.0003059927584044</v>
      </c>
      <c r="G144" s="124">
        <f>IF(RES_hhdet_in_tes!G144=0,"",RES_hhdet_in_tes!G144/RES_hhdet_in_fec!G144)</f>
        <v>2.1003155231456003</v>
      </c>
      <c r="H144" s="124">
        <f>IF(RES_hhdet_in_tes!H144=0,"",RES_hhdet_in_tes!H144/RES_hhdet_in_fec!H144)</f>
        <v>2.2017572073459468</v>
      </c>
      <c r="I144" s="124">
        <f>IF(RES_hhdet_in_tes!I144=0,"",RES_hhdet_in_tes!I144/RES_hhdet_in_fec!I144)</f>
        <v>2.3048445939564015</v>
      </c>
      <c r="J144" s="124">
        <f>IF(RES_hhdet_in_tes!J144=0,"",RES_hhdet_in_tes!J144/RES_hhdet_in_fec!J144)</f>
        <v>2.4104483522001807</v>
      </c>
      <c r="K144" s="124">
        <f>IF(RES_hhdet_in_tes!K144=0,"",RES_hhdet_in_tes!K144/RES_hhdet_in_fec!K144)</f>
        <v>2.5193114724770846</v>
      </c>
      <c r="L144" s="124">
        <f>IF(RES_hhdet_in_tes!L144=0,"",RES_hhdet_in_tes!L144/RES_hhdet_in_fec!L144)</f>
        <v>2.6316376372792707</v>
      </c>
      <c r="M144" s="124">
        <f>IF(RES_hhdet_in_tes!M144=0,"",RES_hhdet_in_tes!M144/RES_hhdet_in_fec!M144)</f>
        <v>2.768989288216674</v>
      </c>
      <c r="N144" s="124">
        <f>IF(RES_hhdet_in_tes!N144=0,"",RES_hhdet_in_tes!N144/RES_hhdet_in_fec!N144)</f>
        <v>2.9388020028241297</v>
      </c>
      <c r="O144" s="124">
        <f>IF(RES_hhdet_in_tes!O144=0,"",RES_hhdet_in_tes!O144/RES_hhdet_in_fec!O144)</f>
        <v>3.1436303020100911</v>
      </c>
      <c r="P144" s="124">
        <f>IF(RES_hhdet_in_tes!P144=0,"",RES_hhdet_in_tes!P144/RES_hhdet_in_fec!P144)</f>
        <v>3.3628210303297088</v>
      </c>
      <c r="Q144" s="124">
        <f>IF(RES_hhdet_in_tes!Q144=0,"",RES_hhdet_in_tes!Q144/RES_hhdet_in_fec!Q144)</f>
        <v>3.5332786507583247</v>
      </c>
      <c r="R144" s="124">
        <f>IF(RES_hhdet_in_tes!R144=0,"",RES_hhdet_in_tes!R144/RES_hhdet_in_fec!R144)</f>
        <v>3.5341205471162147</v>
      </c>
      <c r="S144" s="124">
        <f>IF(RES_hhdet_in_tes!S144=0,"",RES_hhdet_in_tes!S144/RES_hhdet_in_fec!S144)</f>
        <v>3.5342140911559801</v>
      </c>
      <c r="T144" s="124">
        <f>IF(RES_hhdet_in_tes!T144=0,"",RES_hhdet_in_tes!T144/RES_hhdet_in_fec!T144)</f>
        <v>3.5343180289779417</v>
      </c>
      <c r="U144" s="124">
        <f>IF(RES_hhdet_in_tes!U144=0,"",RES_hhdet_in_tes!U144/RES_hhdet_in_fec!U144)</f>
        <v>3.5344335154467879</v>
      </c>
      <c r="V144" s="124">
        <f>IF(RES_hhdet_in_tes!V144=0,"",RES_hhdet_in_tes!V144/RES_hhdet_in_fec!V144)</f>
        <v>3.5448272976429585</v>
      </c>
      <c r="W144" s="124">
        <f>IF(RES_hhdet_in_tes!W144=0,"",RES_hhdet_in_tes!W144/RES_hhdet_in_fec!W144)</f>
        <v>3.6001887001411066</v>
      </c>
      <c r="X144" s="124">
        <f>IF(RES_hhdet_in_tes!X144=0,"",RES_hhdet_in_tes!X144/RES_hhdet_in_fec!X144)</f>
        <v>3.6743337597982779</v>
      </c>
      <c r="Y144" s="124">
        <f>IF(RES_hhdet_in_tes!Y144=0,"",RES_hhdet_in_tes!Y144/RES_hhdet_in_fec!Y144)</f>
        <v>3.7594184111069762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1.7078560730335792</v>
      </c>
      <c r="D145" s="111">
        <f>IF(RES_hhdet_in_tes!D145=0,"",RES_hhdet_in_tes!D145/RES_hhdet_in_fec!D145)</f>
        <v>1.8040343716191201</v>
      </c>
      <c r="E145" s="111">
        <f>IF(RES_hhdet_in_tes!E145=0,"",RES_hhdet_in_tes!E145/RES_hhdet_in_fec!E145)</f>
        <v>1.9018319585986589</v>
      </c>
      <c r="F145" s="111">
        <f>IF(RES_hhdet_in_tes!F145=0,"",RES_hhdet_in_tes!F145/RES_hhdet_in_fec!F145)</f>
        <v>2.0003059927584044</v>
      </c>
      <c r="G145" s="111">
        <f>IF(RES_hhdet_in_tes!G145=0,"",RES_hhdet_in_tes!G145/RES_hhdet_in_fec!G145)</f>
        <v>2.1003155231456003</v>
      </c>
      <c r="H145" s="111">
        <f>IF(RES_hhdet_in_tes!H145=0,"",RES_hhdet_in_tes!H145/RES_hhdet_in_fec!H145)</f>
        <v>2.2017572073459468</v>
      </c>
      <c r="I145" s="111">
        <f>IF(RES_hhdet_in_tes!I145=0,"",RES_hhdet_in_tes!I145/RES_hhdet_in_fec!I145)</f>
        <v>2.3048445939564015</v>
      </c>
      <c r="J145" s="111">
        <f>IF(RES_hhdet_in_tes!J145=0,"",RES_hhdet_in_tes!J145/RES_hhdet_in_fec!J145)</f>
        <v>2.4104483522001807</v>
      </c>
      <c r="K145" s="111">
        <f>IF(RES_hhdet_in_tes!K145=0,"",RES_hhdet_in_tes!K145/RES_hhdet_in_fec!K145)</f>
        <v>2.5193114724770846</v>
      </c>
      <c r="L145" s="111">
        <f>IF(RES_hhdet_in_tes!L145=0,"",RES_hhdet_in_tes!L145/RES_hhdet_in_fec!L145)</f>
        <v>2.6316376372792707</v>
      </c>
      <c r="M145" s="111">
        <f>IF(RES_hhdet_in_tes!M145=0,"",RES_hhdet_in_tes!M145/RES_hhdet_in_fec!M145)</f>
        <v>2.768989288216674</v>
      </c>
      <c r="N145" s="111">
        <f>IF(RES_hhdet_in_tes!N145=0,"",RES_hhdet_in_tes!N145/RES_hhdet_in_fec!N145)</f>
        <v>2.9388020028241297</v>
      </c>
      <c r="O145" s="111">
        <f>IF(RES_hhdet_in_tes!O145=0,"",RES_hhdet_in_tes!O145/RES_hhdet_in_fec!O145)</f>
        <v>3.1436303020100911</v>
      </c>
      <c r="P145" s="111">
        <f>IF(RES_hhdet_in_tes!P145=0,"",RES_hhdet_in_tes!P145/RES_hhdet_in_fec!P145)</f>
        <v>3.3628210303297088</v>
      </c>
      <c r="Q145" s="111">
        <f>IF(RES_hhdet_in_tes!Q145=0,"",RES_hhdet_in_tes!Q145/RES_hhdet_in_fec!Q145)</f>
        <v>3.5332786507583247</v>
      </c>
      <c r="R145" s="111">
        <f>IF(RES_hhdet_in_tes!R145=0,"",RES_hhdet_in_tes!R145/RES_hhdet_in_fec!R145)</f>
        <v>3.5341205471162147</v>
      </c>
      <c r="S145" s="111">
        <f>IF(RES_hhdet_in_tes!S145=0,"",RES_hhdet_in_tes!S145/RES_hhdet_in_fec!S145)</f>
        <v>3.5342140911559801</v>
      </c>
      <c r="T145" s="111">
        <f>IF(RES_hhdet_in_tes!T145=0,"",RES_hhdet_in_tes!T145/RES_hhdet_in_fec!T145)</f>
        <v>3.5343180289779417</v>
      </c>
      <c r="U145" s="111">
        <f>IF(RES_hhdet_in_tes!U145=0,"",RES_hhdet_in_tes!U145/RES_hhdet_in_fec!U145)</f>
        <v>3.5344335154467879</v>
      </c>
      <c r="V145" s="111">
        <f>IF(RES_hhdet_in_tes!V145=0,"",RES_hhdet_in_tes!V145/RES_hhdet_in_fec!V145)</f>
        <v>3.5448272976429585</v>
      </c>
      <c r="W145" s="111">
        <f>IF(RES_hhdet_in_tes!W145=0,"",RES_hhdet_in_tes!W145/RES_hhdet_in_fec!W145)</f>
        <v>3.6001887001411066</v>
      </c>
      <c r="X145" s="111">
        <f>IF(RES_hhdet_in_tes!X145=0,"",RES_hhdet_in_tes!X145/RES_hhdet_in_fec!X145)</f>
        <v>3.6743337597982779</v>
      </c>
      <c r="Y145" s="111">
        <f>IF(RES_hhdet_in_tes!Y145=0,"",RES_hhdet_in_tes!Y145/RES_hhdet_in_fec!Y145)</f>
        <v>3.7594184111069762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2.1620770839936219</v>
      </c>
      <c r="D146" s="124">
        <f>IF(RES_hhdet_in_tes!D146=0,"",RES_hhdet_in_tes!D146/RES_hhdet_in_fec!D146)</f>
        <v>2.2487575539964788</v>
      </c>
      <c r="E146" s="124">
        <f>IF(RES_hhdet_in_tes!E146=0,"",RES_hhdet_in_tes!E146/RES_hhdet_in_fec!E146)</f>
        <v>2.3367375309225884</v>
      </c>
      <c r="F146" s="124">
        <f>IF(RES_hhdet_in_tes!F146=0,"",RES_hhdet_in_tes!F146/RES_hhdet_in_fec!F146)</f>
        <v>2.4254241242149672</v>
      </c>
      <c r="G146" s="124">
        <f>IF(RES_hhdet_in_tes!G146=0,"",RES_hhdet_in_tes!G146/RES_hhdet_in_fec!G146)</f>
        <v>2.5153311240999829</v>
      </c>
      <c r="H146" s="124">
        <f>IF(RES_hhdet_in_tes!H146=0,"",RES_hhdet_in_tes!H146/RES_hhdet_in_fec!H146)</f>
        <v>2.606377782476188</v>
      </c>
      <c r="I146" s="124">
        <f>IF(RES_hhdet_in_tes!I146=0,"",RES_hhdet_in_tes!I146/RES_hhdet_in_fec!I146)</f>
        <v>2.6986717995408278</v>
      </c>
      <c r="J146" s="124">
        <f>IF(RES_hhdet_in_tes!J146=0,"",RES_hhdet_in_tes!J146/RES_hhdet_in_fec!J146)</f>
        <v>2.7926958794807399</v>
      </c>
      <c r="K146" s="124">
        <f>IF(RES_hhdet_in_tes!K146=0,"",RES_hhdet_in_tes!K146/RES_hhdet_in_fec!K146)</f>
        <v>2.8888323642596858</v>
      </c>
      <c r="L146" s="124">
        <f>IF(RES_hhdet_in_tes!L146=0,"",RES_hhdet_in_tes!L146/RES_hhdet_in_fec!L146)</f>
        <v>2.9871319565370609</v>
      </c>
      <c r="M146" s="124">
        <f>IF(RES_hhdet_in_tes!M146=0,"",RES_hhdet_in_tes!M146/RES_hhdet_in_fec!M146)</f>
        <v>3.0997760436391575</v>
      </c>
      <c r="N146" s="124">
        <f>IF(RES_hhdet_in_tes!N146=0,"",RES_hhdet_in_tes!N146/RES_hhdet_in_fec!N146)</f>
        <v>3.230380720214268</v>
      </c>
      <c r="O146" s="124">
        <f>IF(RES_hhdet_in_tes!O146=0,"",RES_hhdet_in_tes!O146/RES_hhdet_in_fec!O146)</f>
        <v>3.3787130004370285</v>
      </c>
      <c r="P146" s="124">
        <f>IF(RES_hhdet_in_tes!P146=0,"",RES_hhdet_in_tes!P146/RES_hhdet_in_fec!P146)</f>
        <v>3.530337186325756</v>
      </c>
      <c r="Q146" s="124">
        <f>IF(RES_hhdet_in_tes!Q146=0,"",RES_hhdet_in_tes!Q146/RES_hhdet_in_fec!Q146)</f>
        <v>3.6467064242633653</v>
      </c>
      <c r="R146" s="124">
        <f>IF(RES_hhdet_in_tes!R146=0,"",RES_hhdet_in_tes!R146/RES_hhdet_in_fec!R146)</f>
        <v>3.6719210918412895</v>
      </c>
      <c r="S146" s="124">
        <f>IF(RES_hhdet_in_tes!S146=0,"",RES_hhdet_in_tes!S146/RES_hhdet_in_fec!S146)</f>
        <v>3.6747227215721701</v>
      </c>
      <c r="T146" s="124">
        <f>IF(RES_hhdet_in_tes!T146=0,"",RES_hhdet_in_tes!T146/RES_hhdet_in_fec!T146)</f>
        <v>3.6778356434953703</v>
      </c>
      <c r="U146" s="124">
        <f>IF(RES_hhdet_in_tes!U146=0,"",RES_hhdet_in_tes!U146/RES_hhdet_in_fec!U146)</f>
        <v>3.6812944456322603</v>
      </c>
      <c r="V146" s="124">
        <f>IF(RES_hhdet_in_tes!V146=0,"",RES_hhdet_in_tes!V146/RES_hhdet_in_fec!V146)</f>
        <v>3.6911780989264895</v>
      </c>
      <c r="W146" s="124">
        <f>IF(RES_hhdet_in_tes!W146=0,"",RES_hhdet_in_tes!W146/RES_hhdet_in_fec!W146)</f>
        <v>3.7236181656100511</v>
      </c>
      <c r="X146" s="124">
        <f>IF(RES_hhdet_in_tes!X146=0,"",RES_hhdet_in_tes!X146/RES_hhdet_in_fec!X146)</f>
        <v>3.7640879416382043</v>
      </c>
      <c r="Y146" s="124">
        <f>IF(RES_hhdet_in_tes!Y146=0,"",RES_hhdet_in_tes!Y146/RES_hhdet_in_fec!Y146)</f>
        <v>3.8097045729759591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2.1620770839936219</v>
      </c>
      <c r="D147" s="111">
        <f>IF(RES_hhdet_in_tes!D147=0,"",RES_hhdet_in_tes!D147/RES_hhdet_in_fec!D147)</f>
        <v>2.2487575539964788</v>
      </c>
      <c r="E147" s="111">
        <f>IF(RES_hhdet_in_tes!E147=0,"",RES_hhdet_in_tes!E147/RES_hhdet_in_fec!E147)</f>
        <v>2.3367375309225884</v>
      </c>
      <c r="F147" s="111">
        <f>IF(RES_hhdet_in_tes!F147=0,"",RES_hhdet_in_tes!F147/RES_hhdet_in_fec!F147)</f>
        <v>2.4254241242149672</v>
      </c>
      <c r="G147" s="111">
        <f>IF(RES_hhdet_in_tes!G147=0,"",RES_hhdet_in_tes!G147/RES_hhdet_in_fec!G147)</f>
        <v>2.5153311240999829</v>
      </c>
      <c r="H147" s="111">
        <f>IF(RES_hhdet_in_tes!H147=0,"",RES_hhdet_in_tes!H147/RES_hhdet_in_fec!H147)</f>
        <v>2.606377782476188</v>
      </c>
      <c r="I147" s="111">
        <f>IF(RES_hhdet_in_tes!I147=0,"",RES_hhdet_in_tes!I147/RES_hhdet_in_fec!I147)</f>
        <v>2.6986717995408278</v>
      </c>
      <c r="J147" s="111">
        <f>IF(RES_hhdet_in_tes!J147=0,"",RES_hhdet_in_tes!J147/RES_hhdet_in_fec!J147)</f>
        <v>2.7926958794807399</v>
      </c>
      <c r="K147" s="111">
        <f>IF(RES_hhdet_in_tes!K147=0,"",RES_hhdet_in_tes!K147/RES_hhdet_in_fec!K147)</f>
        <v>2.8888323642596858</v>
      </c>
      <c r="L147" s="111">
        <f>IF(RES_hhdet_in_tes!L147=0,"",RES_hhdet_in_tes!L147/RES_hhdet_in_fec!L147)</f>
        <v>2.9871319565370609</v>
      </c>
      <c r="M147" s="111">
        <f>IF(RES_hhdet_in_tes!M147=0,"",RES_hhdet_in_tes!M147/RES_hhdet_in_fec!M147)</f>
        <v>3.0997760436391575</v>
      </c>
      <c r="N147" s="111">
        <f>IF(RES_hhdet_in_tes!N147=0,"",RES_hhdet_in_tes!N147/RES_hhdet_in_fec!N147)</f>
        <v>3.230380720214268</v>
      </c>
      <c r="O147" s="111">
        <f>IF(RES_hhdet_in_tes!O147=0,"",RES_hhdet_in_tes!O147/RES_hhdet_in_fec!O147)</f>
        <v>3.3787130004370285</v>
      </c>
      <c r="P147" s="111">
        <f>IF(RES_hhdet_in_tes!P147=0,"",RES_hhdet_in_tes!P147/RES_hhdet_in_fec!P147)</f>
        <v>3.530337186325756</v>
      </c>
      <c r="Q147" s="111">
        <f>IF(RES_hhdet_in_tes!Q147=0,"",RES_hhdet_in_tes!Q147/RES_hhdet_in_fec!Q147)</f>
        <v>3.6467064242633653</v>
      </c>
      <c r="R147" s="111">
        <f>IF(RES_hhdet_in_tes!R147=0,"",RES_hhdet_in_tes!R147/RES_hhdet_in_fec!R147)</f>
        <v>3.6719210918412895</v>
      </c>
      <c r="S147" s="111">
        <f>IF(RES_hhdet_in_tes!S147=0,"",RES_hhdet_in_tes!S147/RES_hhdet_in_fec!S147)</f>
        <v>3.6747227215721701</v>
      </c>
      <c r="T147" s="111">
        <f>IF(RES_hhdet_in_tes!T147=0,"",RES_hhdet_in_tes!T147/RES_hhdet_in_fec!T147)</f>
        <v>3.6778356434953703</v>
      </c>
      <c r="U147" s="111">
        <f>IF(RES_hhdet_in_tes!U147=0,"",RES_hhdet_in_tes!U147/RES_hhdet_in_fec!U147)</f>
        <v>3.6812944456322603</v>
      </c>
      <c r="V147" s="111">
        <f>IF(RES_hhdet_in_tes!V147=0,"",RES_hhdet_in_tes!V147/RES_hhdet_in_fec!V147)</f>
        <v>3.6911780989264895</v>
      </c>
      <c r="W147" s="111">
        <f>IF(RES_hhdet_in_tes!W147=0,"",RES_hhdet_in_tes!W147/RES_hhdet_in_fec!W147)</f>
        <v>3.7236181656100511</v>
      </c>
      <c r="X147" s="111">
        <f>IF(RES_hhdet_in_tes!X147=0,"",RES_hhdet_in_tes!X147/RES_hhdet_in_fec!X147)</f>
        <v>3.7640879416382043</v>
      </c>
      <c r="Y147" s="111">
        <f>IF(RES_hhdet_in_tes!Y147=0,"",RES_hhdet_in_tes!Y147/RES_hhdet_in_fec!Y147)</f>
        <v>3.8097045729759591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0.70173161312015209</v>
      </c>
      <c r="D148" s="124">
        <f>IF(RES_hhdet_in_tes!D148=0,"",RES_hhdet_in_tes!D148/RES_hhdet_in_fec!D148)</f>
        <v>0.70014365279826973</v>
      </c>
      <c r="E148" s="124">
        <f>IF(RES_hhdet_in_tes!E148=0,"",RES_hhdet_in_tes!E148/RES_hhdet_in_fec!E148)</f>
        <v>0.70353905343999068</v>
      </c>
      <c r="F148" s="124">
        <f>IF(RES_hhdet_in_tes!F148=0,"",RES_hhdet_in_tes!F148/RES_hhdet_in_fec!F148)</f>
        <v>0.70307441357456257</v>
      </c>
      <c r="G148" s="124">
        <f>IF(RES_hhdet_in_tes!G148=0,"",RES_hhdet_in_tes!G148/RES_hhdet_in_fec!G148)</f>
        <v>0.70635771786432755</v>
      </c>
      <c r="H148" s="124">
        <f>IF(RES_hhdet_in_tes!H148=0,"",RES_hhdet_in_tes!H148/RES_hhdet_in_fec!H148)</f>
        <v>0.70647072158020474</v>
      </c>
      <c r="I148" s="124">
        <f>IF(RES_hhdet_in_tes!I148=0,"",RES_hhdet_in_tes!I148/RES_hhdet_in_fec!I148)</f>
        <v>0.71697342298896516</v>
      </c>
      <c r="J148" s="124">
        <f>IF(RES_hhdet_in_tes!J148=0,"",RES_hhdet_in_tes!J148/RES_hhdet_in_fec!J148)</f>
        <v>0.7133284367176782</v>
      </c>
      <c r="K148" s="124">
        <f>IF(RES_hhdet_in_tes!K148=0,"",RES_hhdet_in_tes!K148/RES_hhdet_in_fec!K148)</f>
        <v>0.74902990180196971</v>
      </c>
      <c r="L148" s="124">
        <f>IF(RES_hhdet_in_tes!L148=0,"",RES_hhdet_in_tes!L148/RES_hhdet_in_fec!L148)</f>
        <v>0.73108596220337929</v>
      </c>
      <c r="M148" s="124">
        <f>IF(RES_hhdet_in_tes!M148=0,"",RES_hhdet_in_tes!M148/RES_hhdet_in_fec!M148)</f>
        <v>0.74536755825590362</v>
      </c>
      <c r="N148" s="124">
        <f>IF(RES_hhdet_in_tes!N148=0,"",RES_hhdet_in_tes!N148/RES_hhdet_in_fec!N148)</f>
        <v>0.75801676691626607</v>
      </c>
      <c r="O148" s="124">
        <f>IF(RES_hhdet_in_tes!O148=0,"",RES_hhdet_in_tes!O148/RES_hhdet_in_fec!O148)</f>
        <v>0.75557941033249854</v>
      </c>
      <c r="P148" s="124">
        <f>IF(RES_hhdet_in_tes!P148=0,"",RES_hhdet_in_tes!P148/RES_hhdet_in_fec!P148)</f>
        <v>0.7696971530499761</v>
      </c>
      <c r="Q148" s="124">
        <f>IF(RES_hhdet_in_tes!Q148=0,"",RES_hhdet_in_tes!Q148/RES_hhdet_in_fec!Q148)</f>
        <v>0.77417005320622723</v>
      </c>
      <c r="R148" s="124">
        <f>IF(RES_hhdet_in_tes!R148=0,"",RES_hhdet_in_tes!R148/RES_hhdet_in_fec!R148)</f>
        <v>0.78970299608299244</v>
      </c>
      <c r="S148" s="124">
        <f>IF(RES_hhdet_in_tes!S148=0,"",RES_hhdet_in_tes!S148/RES_hhdet_in_fec!S148)</f>
        <v>0.80275704462498809</v>
      </c>
      <c r="T148" s="124">
        <f>IF(RES_hhdet_in_tes!T148=0,"",RES_hhdet_in_tes!T148/RES_hhdet_in_fec!T148)</f>
        <v>0.80764768815425136</v>
      </c>
      <c r="U148" s="124">
        <f>IF(RES_hhdet_in_tes!U148=0,"",RES_hhdet_in_tes!U148/RES_hhdet_in_fec!U148)</f>
        <v>0.81139719389828402</v>
      </c>
      <c r="V148" s="124">
        <f>IF(RES_hhdet_in_tes!V148=0,"",RES_hhdet_in_tes!V148/RES_hhdet_in_fec!V148)</f>
        <v>0.81017542884544524</v>
      </c>
      <c r="W148" s="124">
        <f>IF(RES_hhdet_in_tes!W148=0,"",RES_hhdet_in_tes!W148/RES_hhdet_in_fec!W148)</f>
        <v>0.82350030686163256</v>
      </c>
      <c r="X148" s="124">
        <f>IF(RES_hhdet_in_tes!X148=0,"",RES_hhdet_in_tes!X148/RES_hhdet_in_fec!X148)</f>
        <v>0.8209321247132656</v>
      </c>
      <c r="Y148" s="124">
        <f>IF(RES_hhdet_in_tes!Y148=0,"",RES_hhdet_in_tes!Y148/RES_hhdet_in_fec!Y148)</f>
        <v>0.82995881354301093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0.60753381084563574</v>
      </c>
      <c r="D149" s="111">
        <f>IF(RES_hhdet_in_tes!D149=0,"",RES_hhdet_in_tes!D149/RES_hhdet_in_fec!D149)</f>
        <v>0.60934629494903436</v>
      </c>
      <c r="E149" s="111">
        <f>IF(RES_hhdet_in_tes!E149=0,"",RES_hhdet_in_tes!E149/RES_hhdet_in_fec!E149)</f>
        <v>0.61141072236498206</v>
      </c>
      <c r="F149" s="111">
        <f>IF(RES_hhdet_in_tes!F149=0,"",RES_hhdet_in_tes!F149/RES_hhdet_in_fec!F149)</f>
        <v>0.61350950568718632</v>
      </c>
      <c r="G149" s="111">
        <f>IF(RES_hhdet_in_tes!G149=0,"",RES_hhdet_in_tes!G149/RES_hhdet_in_fec!G149)</f>
        <v>0.61584031398118344</v>
      </c>
      <c r="H149" s="111">
        <f>IF(RES_hhdet_in_tes!H149=0,"",RES_hhdet_in_tes!H149/RES_hhdet_in_fec!H149)</f>
        <v>0.61837895506981999</v>
      </c>
      <c r="I149" s="111">
        <f>IF(RES_hhdet_in_tes!I149=0,"",RES_hhdet_in_tes!I149/RES_hhdet_in_fec!I149)</f>
        <v>0.62117413461661986</v>
      </c>
      <c r="J149" s="111">
        <f>IF(RES_hhdet_in_tes!J149=0,"",RES_hhdet_in_tes!J149/RES_hhdet_in_fec!J149)</f>
        <v>0.62442538253348878</v>
      </c>
      <c r="K149" s="111">
        <f>IF(RES_hhdet_in_tes!K149=0,"",RES_hhdet_in_tes!K149/RES_hhdet_in_fec!K149)</f>
        <v>0.62830235172815541</v>
      </c>
      <c r="L149" s="111">
        <f>IF(RES_hhdet_in_tes!L149=0,"",RES_hhdet_in_tes!L149/RES_hhdet_in_fec!L149)</f>
        <v>0.63285043130885343</v>
      </c>
      <c r="M149" s="111">
        <f>IF(RES_hhdet_in_tes!M149=0,"",RES_hhdet_in_tes!M149/RES_hhdet_in_fec!M149)</f>
        <v>0.64212197992034836</v>
      </c>
      <c r="N149" s="111">
        <f>IF(RES_hhdet_in_tes!N149=0,"",RES_hhdet_in_tes!N149/RES_hhdet_in_fec!N149)</f>
        <v>0.65740508633982275</v>
      </c>
      <c r="O149" s="111">
        <f>IF(RES_hhdet_in_tes!O149=0,"",RES_hhdet_in_tes!O149/RES_hhdet_in_fec!O149)</f>
        <v>0.67974808557386734</v>
      </c>
      <c r="P149" s="111">
        <f>IF(RES_hhdet_in_tes!P149=0,"",RES_hhdet_in_tes!P149/RES_hhdet_in_fec!P149)</f>
        <v>0.70684138244787353</v>
      </c>
      <c r="Q149" s="111">
        <f>IF(RES_hhdet_in_tes!Q149=0,"",RES_hhdet_in_tes!Q149/RES_hhdet_in_fec!Q149)</f>
        <v>0.7312351460695421</v>
      </c>
      <c r="R149" s="111">
        <f>IF(RES_hhdet_in_tes!R149=0,"",RES_hhdet_in_tes!R149/RES_hhdet_in_fec!R149)</f>
        <v>0.74706128161211305</v>
      </c>
      <c r="S149" s="111">
        <f>IF(RES_hhdet_in_tes!S149=0,"",RES_hhdet_in_tes!S149/RES_hhdet_in_fec!S149)</f>
        <v>0.76179692211324523</v>
      </c>
      <c r="T149" s="111">
        <f>IF(RES_hhdet_in_tes!T149=0,"",RES_hhdet_in_tes!T149/RES_hhdet_in_fec!T149)</f>
        <v>0.77500757585901392</v>
      </c>
      <c r="U149" s="111">
        <f>IF(RES_hhdet_in_tes!U149=0,"",RES_hhdet_in_tes!U149/RES_hhdet_in_fec!U149)</f>
        <v>0.78625875113553945</v>
      </c>
      <c r="V149" s="111">
        <f>IF(RES_hhdet_in_tes!V149=0,"",RES_hhdet_in_tes!V149/RES_hhdet_in_fec!V149)</f>
        <v>0.79511595622892384</v>
      </c>
      <c r="W149" s="111">
        <f>IF(RES_hhdet_in_tes!W149=0,"",RES_hhdet_in_tes!W149/RES_hhdet_in_fec!W149)</f>
        <v>0.80056006389082957</v>
      </c>
      <c r="X149" s="111">
        <f>IF(RES_hhdet_in_tes!X149=0,"",RES_hhdet_in_tes!X149/RES_hhdet_in_fec!X149)</f>
        <v>0.80404266293694349</v>
      </c>
      <c r="Y149" s="111">
        <f>IF(RES_hhdet_in_tes!Y149=0,"",RES_hhdet_in_tes!Y149/RES_hhdet_in_fec!Y149)</f>
        <v>0.80580616585537623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>
        <f>IF(RES_hhdet_in_tes!K150=0,"",RES_hhdet_in_tes!K150/RES_hhdet_in_fec!K150)</f>
        <v>0.82914251616386558</v>
      </c>
      <c r="L150" s="111">
        <f>IF(RES_hhdet_in_tes!L150=0,"",RES_hhdet_in_tes!L150/RES_hhdet_in_fec!L150)</f>
        <v>0.83670362300216827</v>
      </c>
      <c r="M150" s="111">
        <f>IF(RES_hhdet_in_tes!M150=0,"",RES_hhdet_in_tes!M150/RES_hhdet_in_fec!M150)</f>
        <v>0.83723949682977117</v>
      </c>
      <c r="N150" s="111">
        <f>IF(RES_hhdet_in_tes!N150=0,"",RES_hhdet_in_tes!N150/RES_hhdet_in_fec!N150)</f>
        <v>0.84938415306603521</v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>
        <f>IF(RES_hhdet_in_tes!Q150=0,"",RES_hhdet_in_tes!Q150/RES_hhdet_in_fec!Q150)</f>
        <v>0.88446163431394664</v>
      </c>
      <c r="R150" s="111">
        <f>IF(RES_hhdet_in_tes!R150=0,"",RES_hhdet_in_tes!R150/RES_hhdet_in_fec!R150)</f>
        <v>0.89369744173848775</v>
      </c>
      <c r="S150" s="111">
        <f>IF(RES_hhdet_in_tes!S150=0,"",RES_hhdet_in_tes!S150/RES_hhdet_in_fec!S150)</f>
        <v>0.90037643874620443</v>
      </c>
      <c r="T150" s="111">
        <f>IF(RES_hhdet_in_tes!T150=0,"",RES_hhdet_in_tes!T150/RES_hhdet_in_fec!T150)</f>
        <v>0.9055533158298732</v>
      </c>
      <c r="U150" s="111">
        <f>IF(RES_hhdet_in_tes!U150=0,"",RES_hhdet_in_tes!U150/RES_hhdet_in_fec!U150)</f>
        <v>0.91561599679743988</v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>
        <f>IF(RES_hhdet_in_tes!X150=0,"",RES_hhdet_in_tes!X150/RES_hhdet_in_fec!X150)</f>
        <v>0.88844533261703729</v>
      </c>
      <c r="Y150" s="111">
        <f>IF(RES_hhdet_in_tes!Y150=0,"",RES_hhdet_in_tes!Y150/RES_hhdet_in_fec!Y150)</f>
        <v>0.8750472333181325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>
        <f>IF(RES_hhdet_in_tes!K151=0,"",RES_hhdet_in_tes!K151/RES_hhdet_in_fec!K151)</f>
        <v>0.62830235172815541</v>
      </c>
      <c r="L151" s="112">
        <f>IF(RES_hhdet_in_tes!L151=0,"",RES_hhdet_in_tes!L151/RES_hhdet_in_fec!L151)</f>
        <v>0.63285043130885343</v>
      </c>
      <c r="M151" s="112">
        <f>IF(RES_hhdet_in_tes!M151=0,"",RES_hhdet_in_tes!M151/RES_hhdet_in_fec!M151)</f>
        <v>0.64212197992034836</v>
      </c>
      <c r="N151" s="112">
        <f>IF(RES_hhdet_in_tes!N151=0,"",RES_hhdet_in_tes!N151/RES_hhdet_in_fec!N151)</f>
        <v>0.65740508633982286</v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>
        <f>IF(RES_hhdet_in_tes!Q151=0,"",RES_hhdet_in_tes!Q151/RES_hhdet_in_fec!Q151)</f>
        <v>0.7312351460695421</v>
      </c>
      <c r="R151" s="112">
        <f>IF(RES_hhdet_in_tes!R151=0,"",RES_hhdet_in_tes!R151/RES_hhdet_in_fec!R151)</f>
        <v>0.74706128161211305</v>
      </c>
      <c r="S151" s="112">
        <f>IF(RES_hhdet_in_tes!S151=0,"",RES_hhdet_in_tes!S151/RES_hhdet_in_fec!S151)</f>
        <v>0.76179692211324523</v>
      </c>
      <c r="T151" s="112">
        <f>IF(RES_hhdet_in_tes!T151=0,"",RES_hhdet_in_tes!T151/RES_hhdet_in_fec!T151)</f>
        <v>0.77500757585901392</v>
      </c>
      <c r="U151" s="112">
        <f>IF(RES_hhdet_in_tes!U151=0,"",RES_hhdet_in_tes!U151/RES_hhdet_in_fec!U151)</f>
        <v>0.78625875113553945</v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>
        <f>IF(RES_hhdet_in_tes!X151=0,"",RES_hhdet_in_tes!X151/RES_hhdet_in_fec!X151)</f>
        <v>0.80404266293694338</v>
      </c>
      <c r="Y151" s="112">
        <f>IF(RES_hhdet_in_tes!Y151=0,"",RES_hhdet_in_tes!Y151/RES_hhdet_in_fec!Y151)</f>
        <v>0.80580616585537612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0.68030635525959748</v>
      </c>
      <c r="D153" s="112">
        <f>IF(RES_hhdet_in_tes!D153=0,"",RES_hhdet_in_tes!D153/RES_hhdet_in_fec!D153)</f>
        <v>0.68138823528855397</v>
      </c>
      <c r="E153" s="112">
        <f>IF(RES_hhdet_in_tes!E153=0,"",RES_hhdet_in_tes!E153/RES_hhdet_in_fec!E153)</f>
        <v>0.68257262597237378</v>
      </c>
      <c r="F153" s="112">
        <f>IF(RES_hhdet_in_tes!F153=0,"",RES_hhdet_in_tes!F153/RES_hhdet_in_fec!F153)</f>
        <v>0.68377130689604382</v>
      </c>
      <c r="G153" s="112">
        <f>IF(RES_hhdet_in_tes!G153=0,"",RES_hhdet_in_tes!G153/RES_hhdet_in_fec!G153)</f>
        <v>0.68506519399366295</v>
      </c>
      <c r="H153" s="112">
        <f>IF(RES_hhdet_in_tes!H153=0,"",RES_hhdet_in_tes!H153/RES_hhdet_in_fec!H153)</f>
        <v>0.68644515359279112</v>
      </c>
      <c r="I153" s="112">
        <f>IF(RES_hhdet_in_tes!I153=0,"",RES_hhdet_in_tes!I153/RES_hhdet_in_fec!I153)</f>
        <v>0.6879321710688524</v>
      </c>
      <c r="J153" s="112">
        <f>IF(RES_hhdet_in_tes!J153=0,"",RES_hhdet_in_tes!J153/RES_hhdet_in_fec!J153)</f>
        <v>0.68961039141919322</v>
      </c>
      <c r="K153" s="112">
        <f>IF(RES_hhdet_in_tes!K153=0,"",RES_hhdet_in_tes!K153/RES_hhdet_in_fec!K153)</f>
        <v>0.69155414956086414</v>
      </c>
      <c r="L153" s="112">
        <f>IF(RES_hhdet_in_tes!L153=0,"",RES_hhdet_in_tes!L153/RES_hhdet_in_fec!L153)</f>
        <v>0.69378900319645809</v>
      </c>
      <c r="M153" s="112">
        <f>IF(RES_hhdet_in_tes!M153=0,"",RES_hhdet_in_tes!M153/RES_hhdet_in_fec!M153)</f>
        <v>0.69803772913348916</v>
      </c>
      <c r="N153" s="112">
        <f>IF(RES_hhdet_in_tes!N153=0,"",RES_hhdet_in_tes!N153/RES_hhdet_in_fec!N153)</f>
        <v>0.70504349555482315</v>
      </c>
      <c r="O153" s="112">
        <f>IF(RES_hhdet_in_tes!O153=0,"",RES_hhdet_in_tes!O153/RES_hhdet_in_fec!O153)</f>
        <v>0.71572637865936994</v>
      </c>
      <c r="P153" s="112">
        <f>IF(RES_hhdet_in_tes!P153=0,"",RES_hhdet_in_tes!P153/RES_hhdet_in_fec!P153)</f>
        <v>0.7295798999150277</v>
      </c>
      <c r="Q153" s="112">
        <f>IF(RES_hhdet_in_tes!Q153=0,"",RES_hhdet_in_tes!Q153/RES_hhdet_in_fec!Q153)</f>
        <v>0.74294560045885782</v>
      </c>
      <c r="R153" s="112">
        <f>IF(RES_hhdet_in_tes!R153=0,"",RES_hhdet_in_tes!R153/RES_hhdet_in_fec!R153)</f>
        <v>0.75199069602398472</v>
      </c>
      <c r="S153" s="112">
        <f>IF(RES_hhdet_in_tes!S153=0,"",RES_hhdet_in_tes!S153/RES_hhdet_in_fec!S153)</f>
        <v>0.76075383453569168</v>
      </c>
      <c r="T153" s="112">
        <f>IF(RES_hhdet_in_tes!T153=0,"",RES_hhdet_in_tes!T153/RES_hhdet_in_fec!T153)</f>
        <v>0.7694489664051265</v>
      </c>
      <c r="U153" s="112">
        <f>IF(RES_hhdet_in_tes!U153=0,"",RES_hhdet_in_tes!U153/RES_hhdet_in_fec!U153)</f>
        <v>0.7781635013891447</v>
      </c>
      <c r="V153" s="112">
        <f>IF(RES_hhdet_in_tes!V153=0,"",RES_hhdet_in_tes!V153/RES_hhdet_in_fec!V153)</f>
        <v>0.78672452181527686</v>
      </c>
      <c r="W153" s="112">
        <f>IF(RES_hhdet_in_tes!W153=0,"",RES_hhdet_in_tes!W153/RES_hhdet_in_fec!W153)</f>
        <v>0.79454357357082417</v>
      </c>
      <c r="X153" s="112">
        <f>IF(RES_hhdet_in_tes!X153=0,"",RES_hhdet_in_tes!X153/RES_hhdet_in_fec!X153)</f>
        <v>0.80666022756506606</v>
      </c>
      <c r="Y153" s="112">
        <f>IF(RES_hhdet_in_tes!Y153=0,"",RES_hhdet_in_tes!Y153/RES_hhdet_in_fec!Y153)</f>
        <v>0.81796432928993268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0.86617950948934586</v>
      </c>
      <c r="D154" s="113">
        <f>IF(RES_hhdet_in_tes!D154=0,"",RES_hhdet_in_tes!D154/RES_hhdet_in_fec!D154)</f>
        <v>0.85248765226978851</v>
      </c>
      <c r="E154" s="113">
        <f>IF(RES_hhdet_in_tes!E154=0,"",RES_hhdet_in_tes!E154/RES_hhdet_in_fec!E154)</f>
        <v>0.82393756920932837</v>
      </c>
      <c r="F154" s="113">
        <f>IF(RES_hhdet_in_tes!F154=0,"",RES_hhdet_in_tes!F154/RES_hhdet_in_fec!F154)</f>
        <v>0.81729708363510956</v>
      </c>
      <c r="G154" s="113">
        <f>IF(RES_hhdet_in_tes!G154=0,"",RES_hhdet_in_tes!G154/RES_hhdet_in_fec!G154)</f>
        <v>0.83745735319917469</v>
      </c>
      <c r="H154" s="113">
        <f>IF(RES_hhdet_in_tes!H154=0,"",RES_hhdet_in_tes!H154/RES_hhdet_in_fec!H154)</f>
        <v>0.83487009491311714</v>
      </c>
      <c r="I154" s="113">
        <f>IF(RES_hhdet_in_tes!I154=0,"",RES_hhdet_in_tes!I154/RES_hhdet_in_fec!I154)</f>
        <v>0.86076608769288721</v>
      </c>
      <c r="J154" s="113">
        <f>IF(RES_hhdet_in_tes!J154=0,"",RES_hhdet_in_tes!J154/RES_hhdet_in_fec!J154)</f>
        <v>0.85989653126805199</v>
      </c>
      <c r="K154" s="113">
        <f>IF(RES_hhdet_in_tes!K154=0,"",RES_hhdet_in_tes!K154/RES_hhdet_in_fec!K154)</f>
        <v>0.86508374650739828</v>
      </c>
      <c r="L154" s="113">
        <f>IF(RES_hhdet_in_tes!L154=0,"",RES_hhdet_in_tes!L154/RES_hhdet_in_fec!L154)</f>
        <v>0.87055995235872008</v>
      </c>
      <c r="M154" s="113">
        <f>IF(RES_hhdet_in_tes!M154=0,"",RES_hhdet_in_tes!M154/RES_hhdet_in_fec!M154)</f>
        <v>0.86912624285974094</v>
      </c>
      <c r="N154" s="113">
        <f>IF(RES_hhdet_in_tes!N154=0,"",RES_hhdet_in_tes!N154/RES_hhdet_in_fec!N154)</f>
        <v>0.87563013531184442</v>
      </c>
      <c r="O154" s="113">
        <f>IF(RES_hhdet_in_tes!O154=0,"",RES_hhdet_in_tes!O154/RES_hhdet_in_fec!O154)</f>
        <v>0.88111428534102054</v>
      </c>
      <c r="P154" s="113">
        <f>IF(RES_hhdet_in_tes!P154=0,"",RES_hhdet_in_tes!P154/RES_hhdet_in_fec!P154)</f>
        <v>0.88223821763255383</v>
      </c>
      <c r="Q154" s="113">
        <f>IF(RES_hhdet_in_tes!Q154=0,"",RES_hhdet_in_tes!Q154/RES_hhdet_in_fec!Q154)</f>
        <v>0.89043185572798123</v>
      </c>
      <c r="R154" s="113">
        <f>IF(RES_hhdet_in_tes!R154=0,"",RES_hhdet_in_tes!R154/RES_hhdet_in_fec!R154)</f>
        <v>0.89576386613216763</v>
      </c>
      <c r="S154" s="113">
        <f>IF(RES_hhdet_in_tes!S154=0,"",RES_hhdet_in_tes!S154/RES_hhdet_in_fec!S154)</f>
        <v>0.89947481561651399</v>
      </c>
      <c r="T154" s="113">
        <f>IF(RES_hhdet_in_tes!T154=0,"",RES_hhdet_in_tes!T154/RES_hhdet_in_fec!T154)</f>
        <v>0.90237771718744964</v>
      </c>
      <c r="U154" s="113">
        <f>IF(RES_hhdet_in_tes!U154=0,"",RES_hhdet_in_tes!U154/RES_hhdet_in_fec!U154)</f>
        <v>0.91198668431681829</v>
      </c>
      <c r="V154" s="113">
        <f>IF(RES_hhdet_in_tes!V154=0,"",RES_hhdet_in_tes!V154/RES_hhdet_in_fec!V154)</f>
        <v>0.90419206780305028</v>
      </c>
      <c r="W154" s="113">
        <f>IF(RES_hhdet_in_tes!W154=0,"",RES_hhdet_in_tes!W154/RES_hhdet_in_fec!W154)</f>
        <v>0.89432077369692187</v>
      </c>
      <c r="X154" s="113">
        <f>IF(RES_hhdet_in_tes!X154=0,"",RES_hhdet_in_tes!X154/RES_hhdet_in_fec!X154)</f>
        <v>0.88996739680374104</v>
      </c>
      <c r="Y154" s="113">
        <f>IF(RES_hhdet_in_tes!Y154=0,"",RES_hhdet_in_tes!Y154/RES_hhdet_in_fec!Y154)</f>
        <v>0.88332608588773975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0.68030635525959748</v>
      </c>
      <c r="D155" s="111">
        <f>IF(RES_hhdet_in_tes!D155=0,"",RES_hhdet_in_tes!D155/RES_hhdet_in_fec!D155)</f>
        <v>0.68138823528855397</v>
      </c>
      <c r="E155" s="111">
        <f>IF(RES_hhdet_in_tes!E155=0,"",RES_hhdet_in_tes!E155/RES_hhdet_in_fec!E155)</f>
        <v>0.68257262597237378</v>
      </c>
      <c r="F155" s="111">
        <f>IF(RES_hhdet_in_tes!F155=0,"",RES_hhdet_in_tes!F155/RES_hhdet_in_fec!F155)</f>
        <v>0.68377130689604382</v>
      </c>
      <c r="G155" s="111">
        <f>IF(RES_hhdet_in_tes!G155=0,"",RES_hhdet_in_tes!G155/RES_hhdet_in_fec!G155)</f>
        <v>0.68506519399366295</v>
      </c>
      <c r="H155" s="111">
        <f>IF(RES_hhdet_in_tes!H155=0,"",RES_hhdet_in_tes!H155/RES_hhdet_in_fec!H155)</f>
        <v>0.68644515359279112</v>
      </c>
      <c r="I155" s="111">
        <f>IF(RES_hhdet_in_tes!I155=0,"",RES_hhdet_in_tes!I155/RES_hhdet_in_fec!I155)</f>
        <v>0.6879321710688524</v>
      </c>
      <c r="J155" s="111">
        <f>IF(RES_hhdet_in_tes!J155=0,"",RES_hhdet_in_tes!J155/RES_hhdet_in_fec!J155)</f>
        <v>0.68961039141919322</v>
      </c>
      <c r="K155" s="111">
        <f>IF(RES_hhdet_in_tes!K155=0,"",RES_hhdet_in_tes!K155/RES_hhdet_in_fec!K155)</f>
        <v>0.69155414956086414</v>
      </c>
      <c r="L155" s="111">
        <f>IF(RES_hhdet_in_tes!L155=0,"",RES_hhdet_in_tes!L155/RES_hhdet_in_fec!L155)</f>
        <v>0.6937890031964582</v>
      </c>
      <c r="M155" s="111">
        <f>IF(RES_hhdet_in_tes!M155=0,"",RES_hhdet_in_tes!M155/RES_hhdet_in_fec!M155)</f>
        <v>0.69803772913348916</v>
      </c>
      <c r="N155" s="111">
        <f>IF(RES_hhdet_in_tes!N155=0,"",RES_hhdet_in_tes!N155/RES_hhdet_in_fec!N155)</f>
        <v>0.70504349555482304</v>
      </c>
      <c r="O155" s="111">
        <f>IF(RES_hhdet_in_tes!O155=0,"",RES_hhdet_in_tes!O155/RES_hhdet_in_fec!O155)</f>
        <v>0.71572637865936983</v>
      </c>
      <c r="P155" s="111">
        <f>IF(RES_hhdet_in_tes!P155=0,"",RES_hhdet_in_tes!P155/RES_hhdet_in_fec!P155)</f>
        <v>0.7295798999150277</v>
      </c>
      <c r="Q155" s="111">
        <f>IF(RES_hhdet_in_tes!Q155=0,"",RES_hhdet_in_tes!Q155/RES_hhdet_in_fec!Q155)</f>
        <v>0.74294560045885782</v>
      </c>
      <c r="R155" s="111">
        <f>IF(RES_hhdet_in_tes!R155=0,"",RES_hhdet_in_tes!R155/RES_hhdet_in_fec!R155)</f>
        <v>0.75199069602398472</v>
      </c>
      <c r="S155" s="111">
        <f>IF(RES_hhdet_in_tes!S155=0,"",RES_hhdet_in_tes!S155/RES_hhdet_in_fec!S155)</f>
        <v>0.76075383453569179</v>
      </c>
      <c r="T155" s="111">
        <f>IF(RES_hhdet_in_tes!T155=0,"",RES_hhdet_in_tes!T155/RES_hhdet_in_fec!T155)</f>
        <v>0.7694489664051265</v>
      </c>
      <c r="U155" s="111">
        <f>IF(RES_hhdet_in_tes!U155=0,"",RES_hhdet_in_tes!U155/RES_hhdet_in_fec!U155)</f>
        <v>0.7781635013891447</v>
      </c>
      <c r="V155" s="111">
        <f>IF(RES_hhdet_in_tes!V155=0,"",RES_hhdet_in_tes!V155/RES_hhdet_in_fec!V155)</f>
        <v>0.78672452181527686</v>
      </c>
      <c r="W155" s="111">
        <f>IF(RES_hhdet_in_tes!W155=0,"",RES_hhdet_in_tes!W155/RES_hhdet_in_fec!W155)</f>
        <v>0.79454357357082417</v>
      </c>
      <c r="X155" s="111">
        <f>IF(RES_hhdet_in_tes!X155=0,"",RES_hhdet_in_tes!X155/RES_hhdet_in_fec!X155)</f>
        <v>0.80666022756506595</v>
      </c>
      <c r="Y155" s="111">
        <f>IF(RES_hhdet_in_tes!Y155=0,"",RES_hhdet_in_tes!Y155/RES_hhdet_in_fec!Y155)</f>
        <v>0.81796432928993268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0.70077100280442439</v>
      </c>
      <c r="D157" s="124">
        <f>IF(RES_hhdet_in_tes!D157=0,"",RES_hhdet_in_tes!D157/RES_hhdet_in_fec!D157)</f>
        <v>0.68924113603847181</v>
      </c>
      <c r="E157" s="124">
        <f>IF(RES_hhdet_in_tes!E157=0,"",RES_hhdet_in_tes!E157/RES_hhdet_in_fec!E157)</f>
        <v>0.72234097558764154</v>
      </c>
      <c r="F157" s="124">
        <f>IF(RES_hhdet_in_tes!F157=0,"",RES_hhdet_in_tes!F157/RES_hhdet_in_fec!F157)</f>
        <v>0.72107341143300785</v>
      </c>
      <c r="G157" s="124">
        <f>IF(RES_hhdet_in_tes!G157=0,"",RES_hhdet_in_tes!G157/RES_hhdet_in_fec!G157)</f>
        <v>0.69628018657999502</v>
      </c>
      <c r="H157" s="124">
        <f>IF(RES_hhdet_in_tes!H157=0,"",RES_hhdet_in_tes!H157/RES_hhdet_in_fec!H157)</f>
        <v>0.71038312937305381</v>
      </c>
      <c r="I157" s="124">
        <f>IF(RES_hhdet_in_tes!I157=0,"",RES_hhdet_in_tes!I157/RES_hhdet_in_fec!I157)</f>
        <v>0.70330549245507301</v>
      </c>
      <c r="J157" s="124">
        <f>IF(RES_hhdet_in_tes!J157=0,"",RES_hhdet_in_tes!J157/RES_hhdet_in_fec!J157)</f>
        <v>0.71058283762120156</v>
      </c>
      <c r="K157" s="124">
        <f>IF(RES_hhdet_in_tes!K157=0,"",RES_hhdet_in_tes!K157/RES_hhdet_in_fec!K157)</f>
        <v>0.67574631561245257</v>
      </c>
      <c r="L157" s="124">
        <f>IF(RES_hhdet_in_tes!L157=0,"",RES_hhdet_in_tes!L157/RES_hhdet_in_fec!L157)</f>
        <v>0.70015035947298865</v>
      </c>
      <c r="M157" s="124">
        <f>IF(RES_hhdet_in_tes!M157=0,"",RES_hhdet_in_tes!M157/RES_hhdet_in_fec!M157)</f>
        <v>0.71072184058930199</v>
      </c>
      <c r="N157" s="124">
        <f>IF(RES_hhdet_in_tes!N157=0,"",RES_hhdet_in_tes!N157/RES_hhdet_in_fec!N157)</f>
        <v>0.7265831904131701</v>
      </c>
      <c r="O157" s="124">
        <f>IF(RES_hhdet_in_tes!O157=0,"",RES_hhdet_in_tes!O157/RES_hhdet_in_fec!O157)</f>
        <v>0.72742492447958917</v>
      </c>
      <c r="P157" s="124">
        <f>IF(RES_hhdet_in_tes!P157=0,"",RES_hhdet_in_tes!P157/RES_hhdet_in_fec!P157)</f>
        <v>0.730932062045069</v>
      </c>
      <c r="Q157" s="124">
        <f>IF(RES_hhdet_in_tes!Q157=0,"",RES_hhdet_in_tes!Q157/RES_hhdet_in_fec!Q157)</f>
        <v>0.73992217229381518</v>
      </c>
      <c r="R157" s="124">
        <f>IF(RES_hhdet_in_tes!R157=0,"",RES_hhdet_in_tes!R157/RES_hhdet_in_fec!R157)</f>
        <v>0.74155525974521619</v>
      </c>
      <c r="S157" s="124">
        <f>IF(RES_hhdet_in_tes!S157=0,"",RES_hhdet_in_tes!S157/RES_hhdet_in_fec!S157)</f>
        <v>0.74349951524331459</v>
      </c>
      <c r="T157" s="124">
        <f>IF(RES_hhdet_in_tes!T157=0,"",RES_hhdet_in_tes!T157/RES_hhdet_in_fec!T157)</f>
        <v>0.77017136272768438</v>
      </c>
      <c r="U157" s="124">
        <f>IF(RES_hhdet_in_tes!U157=0,"",RES_hhdet_in_tes!U157/RES_hhdet_in_fec!U157)</f>
        <v>0.79034374274474239</v>
      </c>
      <c r="V157" s="124">
        <f>IF(RES_hhdet_in_tes!V157=0,"",RES_hhdet_in_tes!V157/RES_hhdet_in_fec!V157)</f>
        <v>0.79586314138488323</v>
      </c>
      <c r="W157" s="124">
        <f>IF(RES_hhdet_in_tes!W157=0,"",RES_hhdet_in_tes!W157/RES_hhdet_in_fec!W157)</f>
        <v>0.81415666462679259</v>
      </c>
      <c r="X157" s="124">
        <f>IF(RES_hhdet_in_tes!X157=0,"",RES_hhdet_in_tes!X157/RES_hhdet_in_fec!X157)</f>
        <v>0.834762552323292</v>
      </c>
      <c r="Y157" s="124">
        <f>IF(RES_hhdet_in_tes!Y157=0,"",RES_hhdet_in_tes!Y157/RES_hhdet_in_fec!Y157)</f>
        <v>0.83505712942113275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0.61396898741551931</v>
      </c>
      <c r="D158" s="111">
        <f>IF(RES_hhdet_in_tes!D158=0,"",RES_hhdet_in_tes!D158/RES_hhdet_in_fec!D158)</f>
        <v>0.61420518311718231</v>
      </c>
      <c r="E158" s="111">
        <f>IF(RES_hhdet_in_tes!E158=0,"",RES_hhdet_in_tes!E158/RES_hhdet_in_fec!E158)</f>
        <v>0.6144414000950239</v>
      </c>
      <c r="F158" s="111">
        <f>IF(RES_hhdet_in_tes!F158=0,"",RES_hhdet_in_tes!F158/RES_hhdet_in_fec!F158)</f>
        <v>0.61467761997416248</v>
      </c>
      <c r="G158" s="111">
        <f>IF(RES_hhdet_in_tes!G158=0,"",RES_hhdet_in_tes!G158/RES_hhdet_in_fec!G158)</f>
        <v>0.61491385944740995</v>
      </c>
      <c r="H158" s="111">
        <f>IF(RES_hhdet_in_tes!H158=0,"",RES_hhdet_in_tes!H158/RES_hhdet_in_fec!H158)</f>
        <v>0.61515011647177853</v>
      </c>
      <c r="I158" s="111">
        <f>IF(RES_hhdet_in_tes!I158=0,"",RES_hhdet_in_tes!I158/RES_hhdet_in_fec!I158)</f>
        <v>0.61538639516037763</v>
      </c>
      <c r="J158" s="111">
        <f>IF(RES_hhdet_in_tes!J158=0,"",RES_hhdet_in_tes!J158/RES_hhdet_in_fec!J158)</f>
        <v>0.61562271236316435</v>
      </c>
      <c r="K158" s="111">
        <f>IF(RES_hhdet_in_tes!K158=0,"",RES_hhdet_in_tes!K158/RES_hhdet_in_fec!K158)</f>
        <v>0.61585908240703413</v>
      </c>
      <c r="L158" s="111">
        <f>IF(RES_hhdet_in_tes!L158=0,"",RES_hhdet_in_tes!L158/RES_hhdet_in_fec!L158)</f>
        <v>0.61609550912501887</v>
      </c>
      <c r="M158" s="111">
        <f>IF(RES_hhdet_in_tes!M158=0,"",RES_hhdet_in_tes!M158/RES_hhdet_in_fec!M158)</f>
        <v>0.61627506172356794</v>
      </c>
      <c r="N158" s="111">
        <f>IF(RES_hhdet_in_tes!N158=0,"",RES_hhdet_in_tes!N158/RES_hhdet_in_fec!N158)</f>
        <v>0.61637542318029526</v>
      </c>
      <c r="O158" s="111">
        <f>IF(RES_hhdet_in_tes!O158=0,"",RES_hhdet_in_tes!O158/RES_hhdet_in_fec!O158)</f>
        <v>0.61643540658661211</v>
      </c>
      <c r="P158" s="111">
        <f>IF(RES_hhdet_in_tes!P158=0,"",RES_hhdet_in_tes!P158/RES_hhdet_in_fec!P158)</f>
        <v>0.61660278036594207</v>
      </c>
      <c r="Q158" s="111">
        <f>IF(RES_hhdet_in_tes!Q158=0,"",RES_hhdet_in_tes!Q158/RES_hhdet_in_fec!Q158)</f>
        <v>0.61728403074708238</v>
      </c>
      <c r="R158" s="111">
        <f>IF(RES_hhdet_in_tes!R158=0,"",RES_hhdet_in_tes!R158/RES_hhdet_in_fec!R158)</f>
        <v>0.61907350586193188</v>
      </c>
      <c r="S158" s="111">
        <f>IF(RES_hhdet_in_tes!S158=0,"",RES_hhdet_in_tes!S158/RES_hhdet_in_fec!S158)</f>
        <v>0.62159776499386266</v>
      </c>
      <c r="T158" s="111">
        <f>IF(RES_hhdet_in_tes!T158=0,"",RES_hhdet_in_tes!T158/RES_hhdet_in_fec!T158)</f>
        <v>0.62436737219727056</v>
      </c>
      <c r="U158" s="111">
        <f>IF(RES_hhdet_in_tes!U158=0,"",RES_hhdet_in_tes!U158/RES_hhdet_in_fec!U158)</f>
        <v>0.62689289152655858</v>
      </c>
      <c r="V158" s="111">
        <f>IF(RES_hhdet_in_tes!V158=0,"",RES_hhdet_in_tes!V158/RES_hhdet_in_fec!V158)</f>
        <v>0.62868488703612579</v>
      </c>
      <c r="W158" s="111">
        <f>IF(RES_hhdet_in_tes!W158=0,"",RES_hhdet_in_tes!W158/RES_hhdet_in_fec!W158)</f>
        <v>0.62954613368361056</v>
      </c>
      <c r="X158" s="111">
        <f>IF(RES_hhdet_in_tes!X158=0,"",RES_hhdet_in_tes!X158/RES_hhdet_in_fec!X158)</f>
        <v>0.62992756122394233</v>
      </c>
      <c r="Y158" s="111">
        <f>IF(RES_hhdet_in_tes!Y158=0,"",RES_hhdet_in_tes!Y158/RES_hhdet_in_fec!Y158)</f>
        <v>0.62996570397797558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0.76867741820066127</v>
      </c>
      <c r="D159" s="45">
        <f>IF(RES_hhdet_in_tes!D159=0,"",RES_hhdet_in_tes!D159/RES_hhdet_in_fec!D159)</f>
        <v>0.76997746379533727</v>
      </c>
      <c r="E159" s="45">
        <f>IF(RES_hhdet_in_tes!E159=0,"",RES_hhdet_in_tes!E159/RES_hhdet_in_fec!E159)</f>
        <v>0.77133880684054235</v>
      </c>
      <c r="F159" s="45">
        <f>IF(RES_hhdet_in_tes!F159=0,"",RES_hhdet_in_tes!F159/RES_hhdet_in_fec!F159)</f>
        <v>0.77270850862900153</v>
      </c>
      <c r="G159" s="45">
        <f>IF(RES_hhdet_in_tes!G159=0,"",RES_hhdet_in_tes!G159/RES_hhdet_in_fec!G159)</f>
        <v>0.77413466176394075</v>
      </c>
      <c r="H159" s="45">
        <f>IF(RES_hhdet_in_tes!H159=0,"",RES_hhdet_in_tes!H159/RES_hhdet_in_fec!H159)</f>
        <v>0.77561138032297827</v>
      </c>
      <c r="I159" s="45">
        <f>IF(RES_hhdet_in_tes!I159=0,"",RES_hhdet_in_tes!I159/RES_hhdet_in_fec!I159)</f>
        <v>0.7771505143249543</v>
      </c>
      <c r="J159" s="45">
        <f>IF(RES_hhdet_in_tes!J159=0,"",RES_hhdet_in_tes!J159/RES_hhdet_in_fec!J159)</f>
        <v>0.77880060911437665</v>
      </c>
      <c r="K159" s="45">
        <f>IF(RES_hhdet_in_tes!K159=0,"",RES_hhdet_in_tes!K159/RES_hhdet_in_fec!K159)</f>
        <v>0.7806029410030213</v>
      </c>
      <c r="L159" s="45">
        <f>IF(RES_hhdet_in_tes!L159=0,"",RES_hhdet_in_tes!L159/RES_hhdet_in_fec!L159)</f>
        <v>0.78256855309653106</v>
      </c>
      <c r="M159" s="45">
        <f>IF(RES_hhdet_in_tes!M159=0,"",RES_hhdet_in_tes!M159/RES_hhdet_in_fec!M159)</f>
        <v>0.78537894403388431</v>
      </c>
      <c r="N159" s="45">
        <f>IF(RES_hhdet_in_tes!N159=0,"",RES_hhdet_in_tes!N159/RES_hhdet_in_fec!N159)</f>
        <v>0.78922813000034397</v>
      </c>
      <c r="O159" s="45">
        <f>IF(RES_hhdet_in_tes!O159=0,"",RES_hhdet_in_tes!O159/RES_hhdet_in_fec!O159)</f>
        <v>0.79457618869313462</v>
      </c>
      <c r="P159" s="45">
        <f>IF(RES_hhdet_in_tes!P159=0,"",RES_hhdet_in_tes!P159/RES_hhdet_in_fec!P159)</f>
        <v>0.80164877407565471</v>
      </c>
      <c r="Q159" s="45">
        <f>IF(RES_hhdet_in_tes!Q159=0,"",RES_hhdet_in_tes!Q159/RES_hhdet_in_fec!Q159)</f>
        <v>0.81080076854427019</v>
      </c>
      <c r="R159" s="45">
        <f>IF(RES_hhdet_in_tes!R159=0,"",RES_hhdet_in_tes!R159/RES_hhdet_in_fec!R159)</f>
        <v>0.82325444492353561</v>
      </c>
      <c r="S159" s="45">
        <f>IF(RES_hhdet_in_tes!S159=0,"",RES_hhdet_in_tes!S159/RES_hhdet_in_fec!S159)</f>
        <v>0.83883805945941148</v>
      </c>
      <c r="T159" s="45">
        <f>IF(RES_hhdet_in_tes!T159=0,"",RES_hhdet_in_tes!T159/RES_hhdet_in_fec!T159)</f>
        <v>0.85561467626682242</v>
      </c>
      <c r="U159" s="45">
        <f>IF(RES_hhdet_in_tes!U159=0,"",RES_hhdet_in_tes!U159/RES_hhdet_in_fec!U159)</f>
        <v>0.87164735946073846</v>
      </c>
      <c r="V159" s="45">
        <f>IF(RES_hhdet_in_tes!V159=0,"",RES_hhdet_in_tes!V159/RES_hhdet_in_fec!V159)</f>
        <v>0.8849991731561081</v>
      </c>
      <c r="W159" s="45">
        <f>IF(RES_hhdet_in_tes!W159=0,"",RES_hhdet_in_tes!W159/RES_hhdet_in_fec!W159)</f>
        <v>0.8949971374331086</v>
      </c>
      <c r="X159" s="45">
        <f>IF(RES_hhdet_in_tes!X159=0,"",RES_hhdet_in_tes!X159/RES_hhdet_in_fec!X159)</f>
        <v>0.90194755467173138</v>
      </c>
      <c r="Y159" s="45">
        <f>IF(RES_hhdet_in_tes!Y159=0,"",RES_hhdet_in_tes!Y159/RES_hhdet_in_fec!Y159)</f>
        <v>0.90811115565705514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0.73391506294372832</v>
      </c>
      <c r="D161" s="119">
        <f>IF(RES_hhdet_in_tes!D161=0,"",RES_hhdet_in_tes!D161/RES_hhdet_in_fec!D161)</f>
        <v>0.73678816058955843</v>
      </c>
      <c r="E161" s="119">
        <f>IF(RES_hhdet_in_tes!E161=0,"",RES_hhdet_in_tes!E161/RES_hhdet_in_fec!E161)</f>
        <v>0.74947215207638218</v>
      </c>
      <c r="F161" s="119">
        <f>IF(RES_hhdet_in_tes!F161=0,"",RES_hhdet_in_tes!F161/RES_hhdet_in_fec!F161)</f>
        <v>0.74669488197510225</v>
      </c>
      <c r="G161" s="119">
        <f>IF(RES_hhdet_in_tes!G161=0,"",RES_hhdet_in_tes!G161/RES_hhdet_in_fec!G161)</f>
        <v>0.75196739007452928</v>
      </c>
      <c r="H161" s="119">
        <f>IF(RES_hhdet_in_tes!H161=0,"",RES_hhdet_in_tes!H161/RES_hhdet_in_fec!H161)</f>
        <v>0.76082127999612736</v>
      </c>
      <c r="I161" s="119">
        <f>IF(RES_hhdet_in_tes!I161=0,"",RES_hhdet_in_tes!I161/RES_hhdet_in_fec!I161)</f>
        <v>0.77075293259988042</v>
      </c>
      <c r="J161" s="119">
        <f>IF(RES_hhdet_in_tes!J161=0,"",RES_hhdet_in_tes!J161/RES_hhdet_in_fec!J161)</f>
        <v>0.77522404697711444</v>
      </c>
      <c r="K161" s="119">
        <f>IF(RES_hhdet_in_tes!K161=0,"",RES_hhdet_in_tes!K161/RES_hhdet_in_fec!K161)</f>
        <v>0.78714904541812403</v>
      </c>
      <c r="L161" s="119">
        <f>IF(RES_hhdet_in_tes!L161=0,"",RES_hhdet_in_tes!L161/RES_hhdet_in_fec!L161)</f>
        <v>0.7981940090928431</v>
      </c>
      <c r="M161" s="119">
        <f>IF(RES_hhdet_in_tes!M161=0,"",RES_hhdet_in_tes!M161/RES_hhdet_in_fec!M161)</f>
        <v>0.81460217290258641</v>
      </c>
      <c r="N161" s="119">
        <f>IF(RES_hhdet_in_tes!N161=0,"",RES_hhdet_in_tes!N161/RES_hhdet_in_fec!N161)</f>
        <v>0.85933752488331017</v>
      </c>
      <c r="O161" s="119">
        <f>IF(RES_hhdet_in_tes!O161=0,"",RES_hhdet_in_tes!O161/RES_hhdet_in_fec!O161)</f>
        <v>0.85197786313331525</v>
      </c>
      <c r="P161" s="119">
        <f>IF(RES_hhdet_in_tes!P161=0,"",RES_hhdet_in_tes!P161/RES_hhdet_in_fec!P161)</f>
        <v>0.79071961358614129</v>
      </c>
      <c r="Q161" s="119">
        <f>IF(RES_hhdet_in_tes!Q161=0,"",RES_hhdet_in_tes!Q161/RES_hhdet_in_fec!Q161)</f>
        <v>0.85831575512992231</v>
      </c>
      <c r="R161" s="119">
        <f>IF(RES_hhdet_in_tes!R161=0,"",RES_hhdet_in_tes!R161/RES_hhdet_in_fec!R161)</f>
        <v>0.86133076126408292</v>
      </c>
      <c r="S161" s="119">
        <f>IF(RES_hhdet_in_tes!S161=0,"",RES_hhdet_in_tes!S161/RES_hhdet_in_fec!S161)</f>
        <v>0.94173549157873948</v>
      </c>
      <c r="T161" s="119">
        <f>IF(RES_hhdet_in_tes!T161=0,"",RES_hhdet_in_tes!T161/RES_hhdet_in_fec!T161)</f>
        <v>0.92096426649208163</v>
      </c>
      <c r="U161" s="119">
        <f>IF(RES_hhdet_in_tes!U161=0,"",RES_hhdet_in_tes!U161/RES_hhdet_in_fec!U161)</f>
        <v>0.964905527986889</v>
      </c>
      <c r="V161" s="119">
        <f>IF(RES_hhdet_in_tes!V161=0,"",RES_hhdet_in_tes!V161/RES_hhdet_in_fec!V161)</f>
        <v>0.91664568167608307</v>
      </c>
      <c r="W161" s="119">
        <f>IF(RES_hhdet_in_tes!W161=0,"",RES_hhdet_in_tes!W161/RES_hhdet_in_fec!W161)</f>
        <v>0.97543431650103696</v>
      </c>
      <c r="X161" s="119">
        <f>IF(RES_hhdet_in_tes!X161=0,"",RES_hhdet_in_tes!X161/RES_hhdet_in_fec!X161)</f>
        <v>1.0174098314254199</v>
      </c>
      <c r="Y161" s="119">
        <f>IF(RES_hhdet_in_tes!Y161=0,"",RES_hhdet_in_tes!Y161/RES_hhdet_in_fec!Y161)</f>
        <v>0.96671899255809246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0.73497553617685207</v>
      </c>
      <c r="D162" s="124">
        <f>IF(RES_hhdet_in_tes!D162=0,"",RES_hhdet_in_tes!D162/RES_hhdet_in_fec!D162)</f>
        <v>0.73862346571510262</v>
      </c>
      <c r="E162" s="124">
        <f>IF(RES_hhdet_in_tes!E162=0,"",RES_hhdet_in_tes!E162/RES_hhdet_in_fec!E162)</f>
        <v>0.74226123458301052</v>
      </c>
      <c r="F162" s="124">
        <f>IF(RES_hhdet_in_tes!F162=0,"",RES_hhdet_in_tes!F162/RES_hhdet_in_fec!F162)</f>
        <v>0.74589726371694409</v>
      </c>
      <c r="G162" s="124">
        <f>IF(RES_hhdet_in_tes!G162=0,"",RES_hhdet_in_tes!G162/RES_hhdet_in_fec!G162)</f>
        <v>0.74952394218295426</v>
      </c>
      <c r="H162" s="124">
        <f>IF(RES_hhdet_in_tes!H162=0,"",RES_hhdet_in_tes!H162/RES_hhdet_in_fec!H162)</f>
        <v>0.75314223028215865</v>
      </c>
      <c r="I162" s="124">
        <f>IF(RES_hhdet_in_tes!I162=0,"",RES_hhdet_in_tes!I162/RES_hhdet_in_fec!I162)</f>
        <v>0.75675028387825038</v>
      </c>
      <c r="J162" s="124">
        <f>IF(RES_hhdet_in_tes!J162=0,"",RES_hhdet_in_tes!J162/RES_hhdet_in_fec!J162)</f>
        <v>0.76034048114799857</v>
      </c>
      <c r="K162" s="124">
        <f>IF(RES_hhdet_in_tes!K162=0,"",RES_hhdet_in_tes!K162/RES_hhdet_in_fec!K162)</f>
        <v>0.7639063916693889</v>
      </c>
      <c r="L162" s="124">
        <f>IF(RES_hhdet_in_tes!L162=0,"",RES_hhdet_in_tes!L162/RES_hhdet_in_fec!L162)</f>
        <v>0.76744638880320915</v>
      </c>
      <c r="M162" s="124">
        <f>IF(RES_hhdet_in_tes!M162=0,"",RES_hhdet_in_tes!M162/RES_hhdet_in_fec!M162)</f>
        <v>0.7703091895421954</v>
      </c>
      <c r="N162" s="124">
        <f>IF(RES_hhdet_in_tes!N162=0,"",RES_hhdet_in_tes!N162/RES_hhdet_in_fec!N162)</f>
        <v>0.77225948240506836</v>
      </c>
      <c r="O162" s="124">
        <f>IF(RES_hhdet_in_tes!O162=0,"",RES_hhdet_in_tes!O162/RES_hhdet_in_fec!O162)</f>
        <v>0.77360845298662262</v>
      </c>
      <c r="P162" s="124">
        <f>IF(RES_hhdet_in_tes!P162=0,"",RES_hhdet_in_tes!P162/RES_hhdet_in_fec!P162)</f>
        <v>0.77572106849523503</v>
      </c>
      <c r="Q162" s="124">
        <f>IF(RES_hhdet_in_tes!Q162=0,"",RES_hhdet_in_tes!Q162/RES_hhdet_in_fec!Q162)</f>
        <v>0.782305003591239</v>
      </c>
      <c r="R162" s="124">
        <f>IF(RES_hhdet_in_tes!R162=0,"",RES_hhdet_in_tes!R162/RES_hhdet_in_fec!R162)</f>
        <v>0.79772530544396913</v>
      </c>
      <c r="S162" s="124">
        <f>IF(RES_hhdet_in_tes!S162=0,"",RES_hhdet_in_tes!S162/RES_hhdet_in_fec!S162)</f>
        <v>0.81849942574027179</v>
      </c>
      <c r="T162" s="124">
        <f>IF(RES_hhdet_in_tes!T162=0,"",RES_hhdet_in_tes!T162/RES_hhdet_in_fec!T162)</f>
        <v>0.84177276311378801</v>
      </c>
      <c r="U162" s="124">
        <f>IF(RES_hhdet_in_tes!U162=0,"",RES_hhdet_in_tes!U162/RES_hhdet_in_fec!U162)</f>
        <v>0.86471691007108642</v>
      </c>
      <c r="V162" s="124">
        <f>IF(RES_hhdet_in_tes!V162=0,"",RES_hhdet_in_tes!V162/RES_hhdet_in_fec!V162)</f>
        <v>0.88450067418945477</v>
      </c>
      <c r="W162" s="124">
        <f>IF(RES_hhdet_in_tes!W162=0,"",RES_hhdet_in_tes!W162/RES_hhdet_in_fec!W162)</f>
        <v>0.90056409379204705</v>
      </c>
      <c r="X162" s="124">
        <f>IF(RES_hhdet_in_tes!X162=0,"",RES_hhdet_in_tes!X162/RES_hhdet_in_fec!X162)</f>
        <v>0.91548636930315341</v>
      </c>
      <c r="Y162" s="124">
        <f>IF(RES_hhdet_in_tes!Y162=0,"",RES_hhdet_in_tes!Y162/RES_hhdet_in_fec!Y162)</f>
        <v>0.92956147368917463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0.73497553617685207</v>
      </c>
      <c r="D163" s="45">
        <f>IF(RES_hhdet_in_tes!D163=0,"",RES_hhdet_in_tes!D163/RES_hhdet_in_fec!D163)</f>
        <v>0.73862346571510262</v>
      </c>
      <c r="E163" s="45">
        <f>IF(RES_hhdet_in_tes!E163=0,"",RES_hhdet_in_tes!E163/RES_hhdet_in_fec!E163)</f>
        <v>0.74226123458301052</v>
      </c>
      <c r="F163" s="45">
        <f>IF(RES_hhdet_in_tes!F163=0,"",RES_hhdet_in_tes!F163/RES_hhdet_in_fec!F163)</f>
        <v>0.74589726371694409</v>
      </c>
      <c r="G163" s="45">
        <f>IF(RES_hhdet_in_tes!G163=0,"",RES_hhdet_in_tes!G163/RES_hhdet_in_fec!G163)</f>
        <v>0.74952394218295426</v>
      </c>
      <c r="H163" s="45">
        <f>IF(RES_hhdet_in_tes!H163=0,"",RES_hhdet_in_tes!H163/RES_hhdet_in_fec!H163)</f>
        <v>0.75314223028215865</v>
      </c>
      <c r="I163" s="45">
        <f>IF(RES_hhdet_in_tes!I163=0,"",RES_hhdet_in_tes!I163/RES_hhdet_in_fec!I163)</f>
        <v>0.75675028387825038</v>
      </c>
      <c r="J163" s="45">
        <f>IF(RES_hhdet_in_tes!J163=0,"",RES_hhdet_in_tes!J163/RES_hhdet_in_fec!J163)</f>
        <v>0.76034048114799857</v>
      </c>
      <c r="K163" s="45">
        <f>IF(RES_hhdet_in_tes!K163=0,"",RES_hhdet_in_tes!K163/RES_hhdet_in_fec!K163)</f>
        <v>0.7639063916693889</v>
      </c>
      <c r="L163" s="45">
        <f>IF(RES_hhdet_in_tes!L163=0,"",RES_hhdet_in_tes!L163/RES_hhdet_in_fec!L163)</f>
        <v>0.76744638880320915</v>
      </c>
      <c r="M163" s="45">
        <f>IF(RES_hhdet_in_tes!M163=0,"",RES_hhdet_in_tes!M163/RES_hhdet_in_fec!M163)</f>
        <v>0.7703091895421954</v>
      </c>
      <c r="N163" s="45">
        <f>IF(RES_hhdet_in_tes!N163=0,"",RES_hhdet_in_tes!N163/RES_hhdet_in_fec!N163)</f>
        <v>0.77225948240506836</v>
      </c>
      <c r="O163" s="45">
        <f>IF(RES_hhdet_in_tes!O163=0,"",RES_hhdet_in_tes!O163/RES_hhdet_in_fec!O163)</f>
        <v>0.77360845298662262</v>
      </c>
      <c r="P163" s="45">
        <f>IF(RES_hhdet_in_tes!P163=0,"",RES_hhdet_in_tes!P163/RES_hhdet_in_fec!P163)</f>
        <v>0.77572106849523503</v>
      </c>
      <c r="Q163" s="45">
        <f>IF(RES_hhdet_in_tes!Q163=0,"",RES_hhdet_in_tes!Q163/RES_hhdet_in_fec!Q163)</f>
        <v>0.782305003591239</v>
      </c>
      <c r="R163" s="45">
        <f>IF(RES_hhdet_in_tes!R163=0,"",RES_hhdet_in_tes!R163/RES_hhdet_in_fec!R163)</f>
        <v>0.79772530544396913</v>
      </c>
      <c r="S163" s="45">
        <f>IF(RES_hhdet_in_tes!S163=0,"",RES_hhdet_in_tes!S163/RES_hhdet_in_fec!S163)</f>
        <v>0.81849942574027179</v>
      </c>
      <c r="T163" s="45">
        <f>IF(RES_hhdet_in_tes!T163=0,"",RES_hhdet_in_tes!T163/RES_hhdet_in_fec!T163)</f>
        <v>0.84177276311378801</v>
      </c>
      <c r="U163" s="45">
        <f>IF(RES_hhdet_in_tes!U163=0,"",RES_hhdet_in_tes!U163/RES_hhdet_in_fec!U163)</f>
        <v>0.86471691007108642</v>
      </c>
      <c r="V163" s="45">
        <f>IF(RES_hhdet_in_tes!V163=0,"",RES_hhdet_in_tes!V163/RES_hhdet_in_fec!V163)</f>
        <v>0.88450067418945477</v>
      </c>
      <c r="W163" s="45">
        <f>IF(RES_hhdet_in_tes!W163=0,"",RES_hhdet_in_tes!W163/RES_hhdet_in_fec!W163)</f>
        <v>0.90056409379204705</v>
      </c>
      <c r="X163" s="45">
        <f>IF(RES_hhdet_in_tes!X163=0,"",RES_hhdet_in_tes!X163/RES_hhdet_in_fec!X163)</f>
        <v>0.91548636930315341</v>
      </c>
      <c r="Y163" s="45">
        <f>IF(RES_hhdet_in_tes!Y163=0,"",RES_hhdet_in_tes!Y163/RES_hhdet_in_fec!Y163)</f>
        <v>0.92956147368917463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2.1620770839936219</v>
      </c>
      <c r="D164" s="124">
        <f>IF(RES_hhdet_in_tes!D164=0,"",RES_hhdet_in_tes!D164/RES_hhdet_in_fec!D164)</f>
        <v>2.2487575539964788</v>
      </c>
      <c r="E164" s="124">
        <f>IF(RES_hhdet_in_tes!E164=0,"",RES_hhdet_in_tes!E164/RES_hhdet_in_fec!E164)</f>
        <v>2.3367375309225884</v>
      </c>
      <c r="F164" s="124">
        <f>IF(RES_hhdet_in_tes!F164=0,"",RES_hhdet_in_tes!F164/RES_hhdet_in_fec!F164)</f>
        <v>2.4254241242149672</v>
      </c>
      <c r="G164" s="124">
        <f>IF(RES_hhdet_in_tes!G164=0,"",RES_hhdet_in_tes!G164/RES_hhdet_in_fec!G164)</f>
        <v>2.5153311240999829</v>
      </c>
      <c r="H164" s="124">
        <f>IF(RES_hhdet_in_tes!H164=0,"",RES_hhdet_in_tes!H164/RES_hhdet_in_fec!H164)</f>
        <v>2.606377782476188</v>
      </c>
      <c r="I164" s="124">
        <f>IF(RES_hhdet_in_tes!I164=0,"",RES_hhdet_in_tes!I164/RES_hhdet_in_fec!I164)</f>
        <v>2.6986717995408278</v>
      </c>
      <c r="J164" s="124">
        <f>IF(RES_hhdet_in_tes!J164=0,"",RES_hhdet_in_tes!J164/RES_hhdet_in_fec!J164)</f>
        <v>2.7926958794807399</v>
      </c>
      <c r="K164" s="124">
        <f>IF(RES_hhdet_in_tes!K164=0,"",RES_hhdet_in_tes!K164/RES_hhdet_in_fec!K164)</f>
        <v>2.8888323642596863</v>
      </c>
      <c r="L164" s="124">
        <f>IF(RES_hhdet_in_tes!L164=0,"",RES_hhdet_in_tes!L164/RES_hhdet_in_fec!L164)</f>
        <v>2.9871319565370604</v>
      </c>
      <c r="M164" s="124">
        <f>IF(RES_hhdet_in_tes!M164=0,"",RES_hhdet_in_tes!M164/RES_hhdet_in_fec!M164)</f>
        <v>3.0997760436391575</v>
      </c>
      <c r="N164" s="124">
        <f>IF(RES_hhdet_in_tes!N164=0,"",RES_hhdet_in_tes!N164/RES_hhdet_in_fec!N164)</f>
        <v>3.2303807202142685</v>
      </c>
      <c r="O164" s="124">
        <f>IF(RES_hhdet_in_tes!O164=0,"",RES_hhdet_in_tes!O164/RES_hhdet_in_fec!O164)</f>
        <v>3.3787130004370285</v>
      </c>
      <c r="P164" s="124">
        <f>IF(RES_hhdet_in_tes!P164=0,"",RES_hhdet_in_tes!P164/RES_hhdet_in_fec!P164)</f>
        <v>3.5303371863257564</v>
      </c>
      <c r="Q164" s="124">
        <f>IF(RES_hhdet_in_tes!Q164=0,"",RES_hhdet_in_tes!Q164/RES_hhdet_in_fec!Q164)</f>
        <v>3.6467064242633653</v>
      </c>
      <c r="R164" s="124">
        <f>IF(RES_hhdet_in_tes!R164=0,"",RES_hhdet_in_tes!R164/RES_hhdet_in_fec!R164)</f>
        <v>3.6719210918412895</v>
      </c>
      <c r="S164" s="124">
        <f>IF(RES_hhdet_in_tes!S164=0,"",RES_hhdet_in_tes!S164/RES_hhdet_in_fec!S164)</f>
        <v>3.6747227215721701</v>
      </c>
      <c r="T164" s="124">
        <f>IF(RES_hhdet_in_tes!T164=0,"",RES_hhdet_in_tes!T164/RES_hhdet_in_fec!T164)</f>
        <v>3.6778356434953703</v>
      </c>
      <c r="U164" s="124">
        <f>IF(RES_hhdet_in_tes!U164=0,"",RES_hhdet_in_tes!U164/RES_hhdet_in_fec!U164)</f>
        <v>3.6812944456322603</v>
      </c>
      <c r="V164" s="124">
        <f>IF(RES_hhdet_in_tes!V164=0,"",RES_hhdet_in_tes!V164/RES_hhdet_in_fec!V164)</f>
        <v>3.6911780989264895</v>
      </c>
      <c r="W164" s="124">
        <f>IF(RES_hhdet_in_tes!W164=0,"",RES_hhdet_in_tes!W164/RES_hhdet_in_fec!W164)</f>
        <v>3.7236181656100511</v>
      </c>
      <c r="X164" s="124">
        <f>IF(RES_hhdet_in_tes!X164=0,"",RES_hhdet_in_tes!X164/RES_hhdet_in_fec!X164)</f>
        <v>3.7640879416382043</v>
      </c>
      <c r="Y164" s="124">
        <f>IF(RES_hhdet_in_tes!Y164=0,"",RES_hhdet_in_tes!Y164/RES_hhdet_in_fec!Y164)</f>
        <v>3.8097045729759587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2.1620770839936219</v>
      </c>
      <c r="D165" s="111">
        <f>IF(RES_hhdet_in_tes!D165=0,"",RES_hhdet_in_tes!D165/RES_hhdet_in_fec!D165)</f>
        <v>2.2487575539964788</v>
      </c>
      <c r="E165" s="111">
        <f>IF(RES_hhdet_in_tes!E165=0,"",RES_hhdet_in_tes!E165/RES_hhdet_in_fec!E165)</f>
        <v>2.3367375309225884</v>
      </c>
      <c r="F165" s="111">
        <f>IF(RES_hhdet_in_tes!F165=0,"",RES_hhdet_in_tes!F165/RES_hhdet_in_fec!F165)</f>
        <v>2.4254241242149672</v>
      </c>
      <c r="G165" s="111">
        <f>IF(RES_hhdet_in_tes!G165=0,"",RES_hhdet_in_tes!G165/RES_hhdet_in_fec!G165)</f>
        <v>2.5153311240999829</v>
      </c>
      <c r="H165" s="111">
        <f>IF(RES_hhdet_in_tes!H165=0,"",RES_hhdet_in_tes!H165/RES_hhdet_in_fec!H165)</f>
        <v>2.606377782476188</v>
      </c>
      <c r="I165" s="111">
        <f>IF(RES_hhdet_in_tes!I165=0,"",RES_hhdet_in_tes!I165/RES_hhdet_in_fec!I165)</f>
        <v>2.6986717995408278</v>
      </c>
      <c r="J165" s="111">
        <f>IF(RES_hhdet_in_tes!J165=0,"",RES_hhdet_in_tes!J165/RES_hhdet_in_fec!J165)</f>
        <v>2.7926958794807399</v>
      </c>
      <c r="K165" s="111">
        <f>IF(RES_hhdet_in_tes!K165=0,"",RES_hhdet_in_tes!K165/RES_hhdet_in_fec!K165)</f>
        <v>2.8888323642596863</v>
      </c>
      <c r="L165" s="111">
        <f>IF(RES_hhdet_in_tes!L165=0,"",RES_hhdet_in_tes!L165/RES_hhdet_in_fec!L165)</f>
        <v>2.9871319565370604</v>
      </c>
      <c r="M165" s="111">
        <f>IF(RES_hhdet_in_tes!M165=0,"",RES_hhdet_in_tes!M165/RES_hhdet_in_fec!M165)</f>
        <v>3.0997760436391575</v>
      </c>
      <c r="N165" s="111">
        <f>IF(RES_hhdet_in_tes!N165=0,"",RES_hhdet_in_tes!N165/RES_hhdet_in_fec!N165)</f>
        <v>3.2303807202142685</v>
      </c>
      <c r="O165" s="111">
        <f>IF(RES_hhdet_in_tes!O165=0,"",RES_hhdet_in_tes!O165/RES_hhdet_in_fec!O165)</f>
        <v>3.3787130004370285</v>
      </c>
      <c r="P165" s="111">
        <f>IF(RES_hhdet_in_tes!P165=0,"",RES_hhdet_in_tes!P165/RES_hhdet_in_fec!P165)</f>
        <v>3.5303371863257564</v>
      </c>
      <c r="Q165" s="111">
        <f>IF(RES_hhdet_in_tes!Q165=0,"",RES_hhdet_in_tes!Q165/RES_hhdet_in_fec!Q165)</f>
        <v>3.6467064242633653</v>
      </c>
      <c r="R165" s="111">
        <f>IF(RES_hhdet_in_tes!R165=0,"",RES_hhdet_in_tes!R165/RES_hhdet_in_fec!R165)</f>
        <v>3.6719210918412895</v>
      </c>
      <c r="S165" s="111">
        <f>IF(RES_hhdet_in_tes!S165=0,"",RES_hhdet_in_tes!S165/RES_hhdet_in_fec!S165)</f>
        <v>3.6747227215721701</v>
      </c>
      <c r="T165" s="111">
        <f>IF(RES_hhdet_in_tes!T165=0,"",RES_hhdet_in_tes!T165/RES_hhdet_in_fec!T165)</f>
        <v>3.6778356434953703</v>
      </c>
      <c r="U165" s="111">
        <f>IF(RES_hhdet_in_tes!U165=0,"",RES_hhdet_in_tes!U165/RES_hhdet_in_fec!U165)</f>
        <v>3.6812944456322603</v>
      </c>
      <c r="V165" s="111">
        <f>IF(RES_hhdet_in_tes!V165=0,"",RES_hhdet_in_tes!V165/RES_hhdet_in_fec!V165)</f>
        <v>3.6911780989264895</v>
      </c>
      <c r="W165" s="111">
        <f>IF(RES_hhdet_in_tes!W165=0,"",RES_hhdet_in_tes!W165/RES_hhdet_in_fec!W165)</f>
        <v>3.7236181656100511</v>
      </c>
      <c r="X165" s="111">
        <f>IF(RES_hhdet_in_tes!X165=0,"",RES_hhdet_in_tes!X165/RES_hhdet_in_fec!X165)</f>
        <v>3.7640879416382043</v>
      </c>
      <c r="Y165" s="111">
        <f>IF(RES_hhdet_in_tes!Y165=0,"",RES_hhdet_in_tes!Y165/RES_hhdet_in_fec!Y165)</f>
        <v>3.8097045729759587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0.70257867657677342</v>
      </c>
      <c r="D166" s="124">
        <f>IF(RES_hhdet_in_tes!D166=0,"",RES_hhdet_in_tes!D166/RES_hhdet_in_fec!D166)</f>
        <v>0.70017621212403658</v>
      </c>
      <c r="E166" s="124">
        <f>IF(RES_hhdet_in_tes!E166=0,"",RES_hhdet_in_tes!E166/RES_hhdet_in_fec!E166)</f>
        <v>0.70350814040671572</v>
      </c>
      <c r="F166" s="124">
        <f>IF(RES_hhdet_in_tes!F166=0,"",RES_hhdet_in_tes!F166/RES_hhdet_in_fec!F166)</f>
        <v>0.70305644433372005</v>
      </c>
      <c r="G166" s="124">
        <f>IF(RES_hhdet_in_tes!G166=0,"",RES_hhdet_in_tes!G166/RES_hhdet_in_fec!G166)</f>
        <v>0.70687685142573708</v>
      </c>
      <c r="H166" s="124">
        <f>IF(RES_hhdet_in_tes!H166=0,"",RES_hhdet_in_tes!H166/RES_hhdet_in_fec!H166)</f>
        <v>0.70654436226237372</v>
      </c>
      <c r="I166" s="124">
        <f>IF(RES_hhdet_in_tes!I166=0,"",RES_hhdet_in_tes!I166/RES_hhdet_in_fec!I166)</f>
        <v>0.71699324932132558</v>
      </c>
      <c r="J166" s="124">
        <f>IF(RES_hhdet_in_tes!J166=0,"",RES_hhdet_in_tes!J166/RES_hhdet_in_fec!J166)</f>
        <v>0.71327053518650818</v>
      </c>
      <c r="K166" s="124">
        <f>IF(RES_hhdet_in_tes!K166=0,"",RES_hhdet_in_tes!K166/RES_hhdet_in_fec!K166)</f>
        <v>0.74888501378912764</v>
      </c>
      <c r="L166" s="124">
        <f>IF(RES_hhdet_in_tes!L166=0,"",RES_hhdet_in_tes!L166/RES_hhdet_in_fec!L166)</f>
        <v>0.73108620312615891</v>
      </c>
      <c r="M166" s="124">
        <f>IF(RES_hhdet_in_tes!M166=0,"",RES_hhdet_in_tes!M166/RES_hhdet_in_fec!M166)</f>
        <v>0.744801694809616</v>
      </c>
      <c r="N166" s="124">
        <f>IF(RES_hhdet_in_tes!N166=0,"",RES_hhdet_in_tes!N166/RES_hhdet_in_fec!N166)</f>
        <v>0.75787191423606526</v>
      </c>
      <c r="O166" s="124">
        <f>IF(RES_hhdet_in_tes!O166=0,"",RES_hhdet_in_tes!O166/RES_hhdet_in_fec!O166)</f>
        <v>0.755737242796097</v>
      </c>
      <c r="P166" s="124">
        <f>IF(RES_hhdet_in_tes!P166=0,"",RES_hhdet_in_tes!P166/RES_hhdet_in_fec!P166)</f>
        <v>0.76963529747617498</v>
      </c>
      <c r="Q166" s="124">
        <f>IF(RES_hhdet_in_tes!Q166=0,"",RES_hhdet_in_tes!Q166/RES_hhdet_in_fec!Q166)</f>
        <v>0.77413961322742997</v>
      </c>
      <c r="R166" s="124">
        <f>IF(RES_hhdet_in_tes!R166=0,"",RES_hhdet_in_tes!R166/RES_hhdet_in_fec!R166)</f>
        <v>0.78960149280001668</v>
      </c>
      <c r="S166" s="124">
        <f>IF(RES_hhdet_in_tes!S166=0,"",RES_hhdet_in_tes!S166/RES_hhdet_in_fec!S166)</f>
        <v>0.80277370168423234</v>
      </c>
      <c r="T166" s="124">
        <f>IF(RES_hhdet_in_tes!T166=0,"",RES_hhdet_in_tes!T166/RES_hhdet_in_fec!T166)</f>
        <v>0.80759183683601776</v>
      </c>
      <c r="U166" s="124">
        <f>IF(RES_hhdet_in_tes!U166=0,"",RES_hhdet_in_tes!U166/RES_hhdet_in_fec!U166)</f>
        <v>0.81138288592783137</v>
      </c>
      <c r="V166" s="124">
        <f>IF(RES_hhdet_in_tes!V166=0,"",RES_hhdet_in_tes!V166/RES_hhdet_in_fec!V166)</f>
        <v>0.81015432092550355</v>
      </c>
      <c r="W166" s="124">
        <f>IF(RES_hhdet_in_tes!W166=0,"",RES_hhdet_in_tes!W166/RES_hhdet_in_fec!W166)</f>
        <v>0.82350947640840111</v>
      </c>
      <c r="X166" s="124">
        <f>IF(RES_hhdet_in_tes!X166=0,"",RES_hhdet_in_tes!X166/RES_hhdet_in_fec!X166)</f>
        <v>0.8209286467838609</v>
      </c>
      <c r="Y166" s="124">
        <f>IF(RES_hhdet_in_tes!Y166=0,"",RES_hhdet_in_tes!Y166/RES_hhdet_in_fec!Y166)</f>
        <v>0.82997031164734669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0.60753381084563574</v>
      </c>
      <c r="D167" s="111">
        <f>IF(RES_hhdet_in_tes!D167=0,"",RES_hhdet_in_tes!D167/RES_hhdet_in_fec!D167)</f>
        <v>0.60934629494903436</v>
      </c>
      <c r="E167" s="111">
        <f>IF(RES_hhdet_in_tes!E167=0,"",RES_hhdet_in_tes!E167/RES_hhdet_in_fec!E167)</f>
        <v>0.61141072236498195</v>
      </c>
      <c r="F167" s="111">
        <f>IF(RES_hhdet_in_tes!F167=0,"",RES_hhdet_in_tes!F167/RES_hhdet_in_fec!F167)</f>
        <v>0.61350950568718632</v>
      </c>
      <c r="G167" s="111">
        <f>IF(RES_hhdet_in_tes!G167=0,"",RES_hhdet_in_tes!G167/RES_hhdet_in_fec!G167)</f>
        <v>0.61584031398118344</v>
      </c>
      <c r="H167" s="111">
        <f>IF(RES_hhdet_in_tes!H167=0,"",RES_hhdet_in_tes!H167/RES_hhdet_in_fec!H167)</f>
        <v>0.61837895506981999</v>
      </c>
      <c r="I167" s="111">
        <f>IF(RES_hhdet_in_tes!I167=0,"",RES_hhdet_in_tes!I167/RES_hhdet_in_fec!I167)</f>
        <v>0.62117413461661997</v>
      </c>
      <c r="J167" s="111">
        <f>IF(RES_hhdet_in_tes!J167=0,"",RES_hhdet_in_tes!J167/RES_hhdet_in_fec!J167)</f>
        <v>0.62442538253348878</v>
      </c>
      <c r="K167" s="111">
        <f>IF(RES_hhdet_in_tes!K167=0,"",RES_hhdet_in_tes!K167/RES_hhdet_in_fec!K167)</f>
        <v>0.62830235172815541</v>
      </c>
      <c r="L167" s="111">
        <f>IF(RES_hhdet_in_tes!L167=0,"",RES_hhdet_in_tes!L167/RES_hhdet_in_fec!L167)</f>
        <v>0.63285043130885343</v>
      </c>
      <c r="M167" s="111">
        <f>IF(RES_hhdet_in_tes!M167=0,"",RES_hhdet_in_tes!M167/RES_hhdet_in_fec!M167)</f>
        <v>0.64212197992034836</v>
      </c>
      <c r="N167" s="111">
        <f>IF(RES_hhdet_in_tes!N167=0,"",RES_hhdet_in_tes!N167/RES_hhdet_in_fec!N167)</f>
        <v>0.65740508633982286</v>
      </c>
      <c r="O167" s="111">
        <f>IF(RES_hhdet_in_tes!O167=0,"",RES_hhdet_in_tes!O167/RES_hhdet_in_fec!O167)</f>
        <v>0.67974808557386734</v>
      </c>
      <c r="P167" s="111">
        <f>IF(RES_hhdet_in_tes!P167=0,"",RES_hhdet_in_tes!P167/RES_hhdet_in_fec!P167)</f>
        <v>0.70684138244787353</v>
      </c>
      <c r="Q167" s="111">
        <f>IF(RES_hhdet_in_tes!Q167=0,"",RES_hhdet_in_tes!Q167/RES_hhdet_in_fec!Q167)</f>
        <v>0.7312351460695421</v>
      </c>
      <c r="R167" s="111">
        <f>IF(RES_hhdet_in_tes!R167=0,"",RES_hhdet_in_tes!R167/RES_hhdet_in_fec!R167)</f>
        <v>0.74706128161211305</v>
      </c>
      <c r="S167" s="111">
        <f>IF(RES_hhdet_in_tes!S167=0,"",RES_hhdet_in_tes!S167/RES_hhdet_in_fec!S167)</f>
        <v>0.76179692211324523</v>
      </c>
      <c r="T167" s="111">
        <f>IF(RES_hhdet_in_tes!T167=0,"",RES_hhdet_in_tes!T167/RES_hhdet_in_fec!T167)</f>
        <v>0.77500757585901392</v>
      </c>
      <c r="U167" s="111">
        <f>IF(RES_hhdet_in_tes!U167=0,"",RES_hhdet_in_tes!U167/RES_hhdet_in_fec!U167)</f>
        <v>0.78625875113553945</v>
      </c>
      <c r="V167" s="111">
        <f>IF(RES_hhdet_in_tes!V167=0,"",RES_hhdet_in_tes!V167/RES_hhdet_in_fec!V167)</f>
        <v>0.79511595622892384</v>
      </c>
      <c r="W167" s="111">
        <f>IF(RES_hhdet_in_tes!W167=0,"",RES_hhdet_in_tes!W167/RES_hhdet_in_fec!W167)</f>
        <v>0.80056006389082957</v>
      </c>
      <c r="X167" s="111">
        <f>IF(RES_hhdet_in_tes!X167=0,"",RES_hhdet_in_tes!X167/RES_hhdet_in_fec!X167)</f>
        <v>0.80404266293694338</v>
      </c>
      <c r="Y167" s="111">
        <f>IF(RES_hhdet_in_tes!Y167=0,"",RES_hhdet_in_tes!Y167/RES_hhdet_in_fec!Y167)</f>
        <v>0.80580616585537612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>
        <f>IF(RES_hhdet_in_tes!D168=0,"",RES_hhdet_in_tes!D168/RES_hhdet_in_fec!D168)</f>
        <v>0.80768025846033231</v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>
        <f>IF(RES_hhdet_in_tes!S168=0,"",RES_hhdet_in_tes!S168/RES_hhdet_in_fec!S168)</f>
        <v>0.90037643874620443</v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0.91561599679743988</v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>
        <f>IF(RES_hhdet_in_tes!X168=0,"",RES_hhdet_in_tes!X168/RES_hhdet_in_fec!X168)</f>
        <v>0.88844533261703729</v>
      </c>
      <c r="Y168" s="111">
        <f>IF(RES_hhdet_in_tes!Y168=0,"",RES_hhdet_in_tes!Y168/RES_hhdet_in_fec!Y168)</f>
        <v>0.87504723331813261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>
        <f>IF(RES_hhdet_in_tes!D169=0,"",RES_hhdet_in_tes!D169/RES_hhdet_in_fec!D169)</f>
        <v>0.60934629494903436</v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>
        <f>IF(RES_hhdet_in_tes!S169=0,"",RES_hhdet_in_tes!S169/RES_hhdet_in_fec!S169)</f>
        <v>0.76179692211324523</v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0.78625875113553945</v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>
        <f>IF(RES_hhdet_in_tes!X169=0,"",RES_hhdet_in_tes!X169/RES_hhdet_in_fec!X169)</f>
        <v>0.80404266293694338</v>
      </c>
      <c r="Y169" s="112">
        <f>IF(RES_hhdet_in_tes!Y169=0,"",RES_hhdet_in_tes!Y169/RES_hhdet_in_fec!Y169)</f>
        <v>0.80580616585537612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>
        <f>IF(RES_hhdet_in_tes!D170=0,"",RES_hhdet_in_tes!D170/RES_hhdet_in_fec!D170)</f>
        <v>1</v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>
        <f>IF(RES_hhdet_in_tes!S170=0,"",RES_hhdet_in_tes!S170/RES_hhdet_in_fec!S170)</f>
        <v>1</v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0.68030635525959748</v>
      </c>
      <c r="D171" s="112">
        <f>IF(RES_hhdet_in_tes!D171=0,"",RES_hhdet_in_tes!D171/RES_hhdet_in_fec!D171)</f>
        <v>0.68138823528855397</v>
      </c>
      <c r="E171" s="112">
        <f>IF(RES_hhdet_in_tes!E171=0,"",RES_hhdet_in_tes!E171/RES_hhdet_in_fec!E171)</f>
        <v>0.68257262597237378</v>
      </c>
      <c r="F171" s="112">
        <f>IF(RES_hhdet_in_tes!F171=0,"",RES_hhdet_in_tes!F171/RES_hhdet_in_fec!F171)</f>
        <v>0.68377130689604382</v>
      </c>
      <c r="G171" s="112">
        <f>IF(RES_hhdet_in_tes!G171=0,"",RES_hhdet_in_tes!G171/RES_hhdet_in_fec!G171)</f>
        <v>0.68506519399366295</v>
      </c>
      <c r="H171" s="112">
        <f>IF(RES_hhdet_in_tes!H171=0,"",RES_hhdet_in_tes!H171/RES_hhdet_in_fec!H171)</f>
        <v>0.68644515359279112</v>
      </c>
      <c r="I171" s="112">
        <f>IF(RES_hhdet_in_tes!I171=0,"",RES_hhdet_in_tes!I171/RES_hhdet_in_fec!I171)</f>
        <v>0.6879321710688524</v>
      </c>
      <c r="J171" s="112">
        <f>IF(RES_hhdet_in_tes!J171=0,"",RES_hhdet_in_tes!J171/RES_hhdet_in_fec!J171)</f>
        <v>0.68961039141919322</v>
      </c>
      <c r="K171" s="112">
        <f>IF(RES_hhdet_in_tes!K171=0,"",RES_hhdet_in_tes!K171/RES_hhdet_in_fec!K171)</f>
        <v>0.69155414956086414</v>
      </c>
      <c r="L171" s="112">
        <f>IF(RES_hhdet_in_tes!L171=0,"",RES_hhdet_in_tes!L171/RES_hhdet_in_fec!L171)</f>
        <v>0.69378900319645809</v>
      </c>
      <c r="M171" s="112">
        <f>IF(RES_hhdet_in_tes!M171=0,"",RES_hhdet_in_tes!M171/RES_hhdet_in_fec!M171)</f>
        <v>0.69803772913348916</v>
      </c>
      <c r="N171" s="112">
        <f>IF(RES_hhdet_in_tes!N171=0,"",RES_hhdet_in_tes!N171/RES_hhdet_in_fec!N171)</f>
        <v>0.70504349555482315</v>
      </c>
      <c r="O171" s="112">
        <f>IF(RES_hhdet_in_tes!O171=0,"",RES_hhdet_in_tes!O171/RES_hhdet_in_fec!O171)</f>
        <v>0.71572637865936983</v>
      </c>
      <c r="P171" s="112">
        <f>IF(RES_hhdet_in_tes!P171=0,"",RES_hhdet_in_tes!P171/RES_hhdet_in_fec!P171)</f>
        <v>0.7295798999150277</v>
      </c>
      <c r="Q171" s="112">
        <f>IF(RES_hhdet_in_tes!Q171=0,"",RES_hhdet_in_tes!Q171/RES_hhdet_in_fec!Q171)</f>
        <v>0.74294560045885782</v>
      </c>
      <c r="R171" s="112">
        <f>IF(RES_hhdet_in_tes!R171=0,"",RES_hhdet_in_tes!R171/RES_hhdet_in_fec!R171)</f>
        <v>0.75199069602398472</v>
      </c>
      <c r="S171" s="112">
        <f>IF(RES_hhdet_in_tes!S171=0,"",RES_hhdet_in_tes!S171/RES_hhdet_in_fec!S171)</f>
        <v>0.76075383453569179</v>
      </c>
      <c r="T171" s="112">
        <f>IF(RES_hhdet_in_tes!T171=0,"",RES_hhdet_in_tes!T171/RES_hhdet_in_fec!T171)</f>
        <v>0.7694489664051265</v>
      </c>
      <c r="U171" s="112">
        <f>IF(RES_hhdet_in_tes!U171=0,"",RES_hhdet_in_tes!U171/RES_hhdet_in_fec!U171)</f>
        <v>0.77816350138914481</v>
      </c>
      <c r="V171" s="112">
        <f>IF(RES_hhdet_in_tes!V171=0,"",RES_hhdet_in_tes!V171/RES_hhdet_in_fec!V171)</f>
        <v>0.78672452181527686</v>
      </c>
      <c r="W171" s="112">
        <f>IF(RES_hhdet_in_tes!W171=0,"",RES_hhdet_in_tes!W171/RES_hhdet_in_fec!W171)</f>
        <v>0.79454357357082417</v>
      </c>
      <c r="X171" s="112">
        <f>IF(RES_hhdet_in_tes!X171=0,"",RES_hhdet_in_tes!X171/RES_hhdet_in_fec!X171)</f>
        <v>0.80666022756506595</v>
      </c>
      <c r="Y171" s="112">
        <f>IF(RES_hhdet_in_tes!Y171=0,"",RES_hhdet_in_tes!Y171/RES_hhdet_in_fec!Y171)</f>
        <v>0.81796432928993257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0.86617950948934574</v>
      </c>
      <c r="D172" s="113">
        <f>IF(RES_hhdet_in_tes!D172=0,"",RES_hhdet_in_tes!D172/RES_hhdet_in_fec!D172)</f>
        <v>0.85248765226978851</v>
      </c>
      <c r="E172" s="113">
        <f>IF(RES_hhdet_in_tes!E172=0,"",RES_hhdet_in_tes!E172/RES_hhdet_in_fec!E172)</f>
        <v>0.82393756920932848</v>
      </c>
      <c r="F172" s="113">
        <f>IF(RES_hhdet_in_tes!F172=0,"",RES_hhdet_in_tes!F172/RES_hhdet_in_fec!F172)</f>
        <v>0.81729708363510967</v>
      </c>
      <c r="G172" s="113">
        <f>IF(RES_hhdet_in_tes!G172=0,"",RES_hhdet_in_tes!G172/RES_hhdet_in_fec!G172)</f>
        <v>0.83745735319917469</v>
      </c>
      <c r="H172" s="113">
        <f>IF(RES_hhdet_in_tes!H172=0,"",RES_hhdet_in_tes!H172/RES_hhdet_in_fec!H172)</f>
        <v>0.83487009491311703</v>
      </c>
      <c r="I172" s="113">
        <f>IF(RES_hhdet_in_tes!I172=0,"",RES_hhdet_in_tes!I172/RES_hhdet_in_fec!I172)</f>
        <v>0.86076608769288732</v>
      </c>
      <c r="J172" s="113">
        <f>IF(RES_hhdet_in_tes!J172=0,"",RES_hhdet_in_tes!J172/RES_hhdet_in_fec!J172)</f>
        <v>0.85989653126805199</v>
      </c>
      <c r="K172" s="113">
        <f>IF(RES_hhdet_in_tes!K172=0,"",RES_hhdet_in_tes!K172/RES_hhdet_in_fec!K172)</f>
        <v>0.8650837465073985</v>
      </c>
      <c r="L172" s="113">
        <f>IF(RES_hhdet_in_tes!L172=0,"",RES_hhdet_in_tes!L172/RES_hhdet_in_fec!L172)</f>
        <v>0.8705599523587203</v>
      </c>
      <c r="M172" s="113">
        <f>IF(RES_hhdet_in_tes!M172=0,"",RES_hhdet_in_tes!M172/RES_hhdet_in_fec!M172)</f>
        <v>0.86912624285974105</v>
      </c>
      <c r="N172" s="113">
        <f>IF(RES_hhdet_in_tes!N172=0,"",RES_hhdet_in_tes!N172/RES_hhdet_in_fec!N172)</f>
        <v>0.87563013531184442</v>
      </c>
      <c r="O172" s="113">
        <f>IF(RES_hhdet_in_tes!O172=0,"",RES_hhdet_in_tes!O172/RES_hhdet_in_fec!O172)</f>
        <v>0.88111428534102076</v>
      </c>
      <c r="P172" s="113">
        <f>IF(RES_hhdet_in_tes!P172=0,"",RES_hhdet_in_tes!P172/RES_hhdet_in_fec!P172)</f>
        <v>0.88223821763255372</v>
      </c>
      <c r="Q172" s="113">
        <f>IF(RES_hhdet_in_tes!Q172=0,"",RES_hhdet_in_tes!Q172/RES_hhdet_in_fec!Q172)</f>
        <v>0.89043185572798134</v>
      </c>
      <c r="R172" s="113">
        <f>IF(RES_hhdet_in_tes!R172=0,"",RES_hhdet_in_tes!R172/RES_hhdet_in_fec!R172)</f>
        <v>0.89576386613216763</v>
      </c>
      <c r="S172" s="113">
        <f>IF(RES_hhdet_in_tes!S172=0,"",RES_hhdet_in_tes!S172/RES_hhdet_in_fec!S172)</f>
        <v>0.89947481561651399</v>
      </c>
      <c r="T172" s="113">
        <f>IF(RES_hhdet_in_tes!T172=0,"",RES_hhdet_in_tes!T172/RES_hhdet_in_fec!T172)</f>
        <v>0.90237771718744952</v>
      </c>
      <c r="U172" s="113">
        <f>IF(RES_hhdet_in_tes!U172=0,"",RES_hhdet_in_tes!U172/RES_hhdet_in_fec!U172)</f>
        <v>0.91198668431681851</v>
      </c>
      <c r="V172" s="113">
        <f>IF(RES_hhdet_in_tes!V172=0,"",RES_hhdet_in_tes!V172/RES_hhdet_in_fec!V172)</f>
        <v>0.90419206780305028</v>
      </c>
      <c r="W172" s="113">
        <f>IF(RES_hhdet_in_tes!W172=0,"",RES_hhdet_in_tes!W172/RES_hhdet_in_fec!W172)</f>
        <v>0.89432077369692187</v>
      </c>
      <c r="X172" s="113">
        <f>IF(RES_hhdet_in_tes!X172=0,"",RES_hhdet_in_tes!X172/RES_hhdet_in_fec!X172)</f>
        <v>0.88996739680374093</v>
      </c>
      <c r="Y172" s="113">
        <f>IF(RES_hhdet_in_tes!Y172=0,"",RES_hhdet_in_tes!Y172/RES_hhdet_in_fec!Y172)</f>
        <v>0.88332608588773975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0.68030635525959748</v>
      </c>
      <c r="D173" s="111">
        <f>IF(RES_hhdet_in_tes!D173=0,"",RES_hhdet_in_tes!D173/RES_hhdet_in_fec!D173)</f>
        <v>0.68138823528855397</v>
      </c>
      <c r="E173" s="111">
        <f>IF(RES_hhdet_in_tes!E173=0,"",RES_hhdet_in_tes!E173/RES_hhdet_in_fec!E173)</f>
        <v>0.68257262597237378</v>
      </c>
      <c r="F173" s="111">
        <f>IF(RES_hhdet_in_tes!F173=0,"",RES_hhdet_in_tes!F173/RES_hhdet_in_fec!F173)</f>
        <v>0.68377130689604382</v>
      </c>
      <c r="G173" s="111">
        <f>IF(RES_hhdet_in_tes!G173=0,"",RES_hhdet_in_tes!G173/RES_hhdet_in_fec!G173)</f>
        <v>0.68506519399366306</v>
      </c>
      <c r="H173" s="111">
        <f>IF(RES_hhdet_in_tes!H173=0,"",RES_hhdet_in_tes!H173/RES_hhdet_in_fec!H173)</f>
        <v>0.68644515359279112</v>
      </c>
      <c r="I173" s="111">
        <f>IF(RES_hhdet_in_tes!I173=0,"",RES_hhdet_in_tes!I173/RES_hhdet_in_fec!I173)</f>
        <v>0.6879321710688524</v>
      </c>
      <c r="J173" s="111">
        <f>IF(RES_hhdet_in_tes!J173=0,"",RES_hhdet_in_tes!J173/RES_hhdet_in_fec!J173)</f>
        <v>0.68961039141919334</v>
      </c>
      <c r="K173" s="111">
        <f>IF(RES_hhdet_in_tes!K173=0,"",RES_hhdet_in_tes!K173/RES_hhdet_in_fec!K173)</f>
        <v>0.69155414956086425</v>
      </c>
      <c r="L173" s="111">
        <f>IF(RES_hhdet_in_tes!L173=0,"",RES_hhdet_in_tes!L173/RES_hhdet_in_fec!L173)</f>
        <v>0.69378900319645809</v>
      </c>
      <c r="M173" s="111">
        <f>IF(RES_hhdet_in_tes!M173=0,"",RES_hhdet_in_tes!M173/RES_hhdet_in_fec!M173)</f>
        <v>0.69803772913348916</v>
      </c>
      <c r="N173" s="111">
        <f>IF(RES_hhdet_in_tes!N173=0,"",RES_hhdet_in_tes!N173/RES_hhdet_in_fec!N173)</f>
        <v>0.70504349555482315</v>
      </c>
      <c r="O173" s="111">
        <f>IF(RES_hhdet_in_tes!O173=0,"",RES_hhdet_in_tes!O173/RES_hhdet_in_fec!O173)</f>
        <v>0.71572637865936994</v>
      </c>
      <c r="P173" s="111">
        <f>IF(RES_hhdet_in_tes!P173=0,"",RES_hhdet_in_tes!P173/RES_hhdet_in_fec!P173)</f>
        <v>0.7295798999150277</v>
      </c>
      <c r="Q173" s="111">
        <f>IF(RES_hhdet_in_tes!Q173=0,"",RES_hhdet_in_tes!Q173/RES_hhdet_in_fec!Q173)</f>
        <v>0.74294560045885782</v>
      </c>
      <c r="R173" s="111">
        <f>IF(RES_hhdet_in_tes!R173=0,"",RES_hhdet_in_tes!R173/RES_hhdet_in_fec!R173)</f>
        <v>0.75199069602398472</v>
      </c>
      <c r="S173" s="111">
        <f>IF(RES_hhdet_in_tes!S173=0,"",RES_hhdet_in_tes!S173/RES_hhdet_in_fec!S173)</f>
        <v>0.76075383453569168</v>
      </c>
      <c r="T173" s="111">
        <f>IF(RES_hhdet_in_tes!T173=0,"",RES_hhdet_in_tes!T173/RES_hhdet_in_fec!T173)</f>
        <v>0.7694489664051265</v>
      </c>
      <c r="U173" s="111">
        <f>IF(RES_hhdet_in_tes!U173=0,"",RES_hhdet_in_tes!U173/RES_hhdet_in_fec!U173)</f>
        <v>0.7781635013891447</v>
      </c>
      <c r="V173" s="111">
        <f>IF(RES_hhdet_in_tes!V173=0,"",RES_hhdet_in_tes!V173/RES_hhdet_in_fec!V173)</f>
        <v>0.78672452181527686</v>
      </c>
      <c r="W173" s="111">
        <f>IF(RES_hhdet_in_tes!W173=0,"",RES_hhdet_in_tes!W173/RES_hhdet_in_fec!W173)</f>
        <v>0.79454357357082406</v>
      </c>
      <c r="X173" s="111">
        <f>IF(RES_hhdet_in_tes!X173=0,"",RES_hhdet_in_tes!X173/RES_hhdet_in_fec!X173)</f>
        <v>0.80666022756506595</v>
      </c>
      <c r="Y173" s="111">
        <f>IF(RES_hhdet_in_tes!Y173=0,"",RES_hhdet_in_tes!Y173/RES_hhdet_in_fec!Y173)</f>
        <v>0.81796432928993268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0.70010933274708764</v>
      </c>
      <c r="D175" s="124">
        <f>IF(RES_hhdet_in_tes!D175=0,"",RES_hhdet_in_tes!D175/RES_hhdet_in_fec!D175)</f>
        <v>0.68954362569141869</v>
      </c>
      <c r="E175" s="124">
        <f>IF(RES_hhdet_in_tes!E175=0,"",RES_hhdet_in_tes!E175/RES_hhdet_in_fec!E175)</f>
        <v>0.72243576049580505</v>
      </c>
      <c r="F175" s="124">
        <f>IF(RES_hhdet_in_tes!F175=0,"",RES_hhdet_in_tes!F175/RES_hhdet_in_fec!F175)</f>
        <v>0.72099752251632232</v>
      </c>
      <c r="G175" s="124">
        <f>IF(RES_hhdet_in_tes!G175=0,"",RES_hhdet_in_tes!G175/RES_hhdet_in_fec!G175)</f>
        <v>0.69584124547149595</v>
      </c>
      <c r="H175" s="124">
        <f>IF(RES_hhdet_in_tes!H175=0,"",RES_hhdet_in_tes!H175/RES_hhdet_in_fec!H175)</f>
        <v>0.71043789352826348</v>
      </c>
      <c r="I175" s="124">
        <f>IF(RES_hhdet_in_tes!I175=0,"",RES_hhdet_in_tes!I175/RES_hhdet_in_fec!I175)</f>
        <v>0.70335299225691861</v>
      </c>
      <c r="J175" s="124">
        <f>IF(RES_hhdet_in_tes!J175=0,"",RES_hhdet_in_tes!J175/RES_hhdet_in_fec!J175)</f>
        <v>0.71061167301955319</v>
      </c>
      <c r="K175" s="124">
        <f>IF(RES_hhdet_in_tes!K175=0,"",RES_hhdet_in_tes!K175/RES_hhdet_in_fec!K175)</f>
        <v>0.67572798635567166</v>
      </c>
      <c r="L175" s="124">
        <f>IF(RES_hhdet_in_tes!L175=0,"",RES_hhdet_in_tes!L175/RES_hhdet_in_fec!L175)</f>
        <v>0.70001124257760305</v>
      </c>
      <c r="M175" s="124">
        <f>IF(RES_hhdet_in_tes!M175=0,"",RES_hhdet_in_tes!M175/RES_hhdet_in_fec!M175)</f>
        <v>0.7110560771915172</v>
      </c>
      <c r="N175" s="124">
        <f>IF(RES_hhdet_in_tes!N175=0,"",RES_hhdet_in_tes!N175/RES_hhdet_in_fec!N175)</f>
        <v>0.72650509273241137</v>
      </c>
      <c r="O175" s="124">
        <f>IF(RES_hhdet_in_tes!O175=0,"",RES_hhdet_in_tes!O175/RES_hhdet_in_fec!O175)</f>
        <v>0.7274358382794176</v>
      </c>
      <c r="P175" s="124">
        <f>IF(RES_hhdet_in_tes!P175=0,"",RES_hhdet_in_tes!P175/RES_hhdet_in_fec!P175)</f>
        <v>0.73098088086919788</v>
      </c>
      <c r="Q175" s="124">
        <f>IF(RES_hhdet_in_tes!Q175=0,"",RES_hhdet_in_tes!Q175/RES_hhdet_in_fec!Q175)</f>
        <v>0.73981380433148614</v>
      </c>
      <c r="R175" s="124">
        <f>IF(RES_hhdet_in_tes!R175=0,"",RES_hhdet_in_tes!R175/RES_hhdet_in_fec!R175)</f>
        <v>0.74150992602128962</v>
      </c>
      <c r="S175" s="124">
        <f>IF(RES_hhdet_in_tes!S175=0,"",RES_hhdet_in_tes!S175/RES_hhdet_in_fec!S175)</f>
        <v>0.74339545584639755</v>
      </c>
      <c r="T175" s="124">
        <f>IF(RES_hhdet_in_tes!T175=0,"",RES_hhdet_in_tes!T175/RES_hhdet_in_fec!T175)</f>
        <v>0.7701518619642207</v>
      </c>
      <c r="U175" s="124">
        <f>IF(RES_hhdet_in_tes!U175=0,"",RES_hhdet_in_tes!U175/RES_hhdet_in_fec!U175)</f>
        <v>0.79030089673973081</v>
      </c>
      <c r="V175" s="124">
        <f>IF(RES_hhdet_in_tes!V175=0,"",RES_hhdet_in_tes!V175/RES_hhdet_in_fec!V175)</f>
        <v>0.79588748894758077</v>
      </c>
      <c r="W175" s="124">
        <f>IF(RES_hhdet_in_tes!W175=0,"",RES_hhdet_in_tes!W175/RES_hhdet_in_fec!W175)</f>
        <v>0.81410830865752803</v>
      </c>
      <c r="X175" s="124">
        <f>IF(RES_hhdet_in_tes!X175=0,"",RES_hhdet_in_tes!X175/RES_hhdet_in_fec!X175)</f>
        <v>0.83481515311434151</v>
      </c>
      <c r="Y175" s="124">
        <f>IF(RES_hhdet_in_tes!Y175=0,"",RES_hhdet_in_tes!Y175/RES_hhdet_in_fec!Y175)</f>
        <v>0.83506892457612691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0.61396898741551931</v>
      </c>
      <c r="D176" s="111">
        <f>IF(RES_hhdet_in_tes!D176=0,"",RES_hhdet_in_tes!D176/RES_hhdet_in_fec!D176)</f>
        <v>0.61420518311718231</v>
      </c>
      <c r="E176" s="111">
        <f>IF(RES_hhdet_in_tes!E176=0,"",RES_hhdet_in_tes!E176/RES_hhdet_in_fec!E176)</f>
        <v>0.6144414000950239</v>
      </c>
      <c r="F176" s="111">
        <f>IF(RES_hhdet_in_tes!F176=0,"",RES_hhdet_in_tes!F176/RES_hhdet_in_fec!F176)</f>
        <v>0.61467761997416248</v>
      </c>
      <c r="G176" s="111">
        <f>IF(RES_hhdet_in_tes!G176=0,"",RES_hhdet_in_tes!G176/RES_hhdet_in_fec!G176)</f>
        <v>0.61491385944740984</v>
      </c>
      <c r="H176" s="111">
        <f>IF(RES_hhdet_in_tes!H176=0,"",RES_hhdet_in_tes!H176/RES_hhdet_in_fec!H176)</f>
        <v>0.61515011647177853</v>
      </c>
      <c r="I176" s="111">
        <f>IF(RES_hhdet_in_tes!I176=0,"",RES_hhdet_in_tes!I176/RES_hhdet_in_fec!I176)</f>
        <v>0.61538639516037763</v>
      </c>
      <c r="J176" s="111">
        <f>IF(RES_hhdet_in_tes!J176=0,"",RES_hhdet_in_tes!J176/RES_hhdet_in_fec!J176)</f>
        <v>0.61562271236316435</v>
      </c>
      <c r="K176" s="111">
        <f>IF(RES_hhdet_in_tes!K176=0,"",RES_hhdet_in_tes!K176/RES_hhdet_in_fec!K176)</f>
        <v>0.61585908240703413</v>
      </c>
      <c r="L176" s="111">
        <f>IF(RES_hhdet_in_tes!L176=0,"",RES_hhdet_in_tes!L176/RES_hhdet_in_fec!L176)</f>
        <v>0.61609550912501887</v>
      </c>
      <c r="M176" s="111">
        <f>IF(RES_hhdet_in_tes!M176=0,"",RES_hhdet_in_tes!M176/RES_hhdet_in_fec!M176)</f>
        <v>0.61627506172356794</v>
      </c>
      <c r="N176" s="111">
        <f>IF(RES_hhdet_in_tes!N176=0,"",RES_hhdet_in_tes!N176/RES_hhdet_in_fec!N176)</f>
        <v>0.61637542318029526</v>
      </c>
      <c r="O176" s="111">
        <f>IF(RES_hhdet_in_tes!O176=0,"",RES_hhdet_in_tes!O176/RES_hhdet_in_fec!O176)</f>
        <v>0.61643540658661211</v>
      </c>
      <c r="P176" s="111">
        <f>IF(RES_hhdet_in_tes!P176=0,"",RES_hhdet_in_tes!P176/RES_hhdet_in_fec!P176)</f>
        <v>0.61660278036594207</v>
      </c>
      <c r="Q176" s="111">
        <f>IF(RES_hhdet_in_tes!Q176=0,"",RES_hhdet_in_tes!Q176/RES_hhdet_in_fec!Q176)</f>
        <v>0.61728403074708238</v>
      </c>
      <c r="R176" s="111">
        <f>IF(RES_hhdet_in_tes!R176=0,"",RES_hhdet_in_tes!R176/RES_hhdet_in_fec!R176)</f>
        <v>0.61907350586193188</v>
      </c>
      <c r="S176" s="111">
        <f>IF(RES_hhdet_in_tes!S176=0,"",RES_hhdet_in_tes!S176/RES_hhdet_in_fec!S176)</f>
        <v>0.62159776499386266</v>
      </c>
      <c r="T176" s="111">
        <f>IF(RES_hhdet_in_tes!T176=0,"",RES_hhdet_in_tes!T176/RES_hhdet_in_fec!T176)</f>
        <v>0.62436737219727056</v>
      </c>
      <c r="U176" s="111">
        <f>IF(RES_hhdet_in_tes!U176=0,"",RES_hhdet_in_tes!U176/RES_hhdet_in_fec!U176)</f>
        <v>0.62689289152655858</v>
      </c>
      <c r="V176" s="111">
        <f>IF(RES_hhdet_in_tes!V176=0,"",RES_hhdet_in_tes!V176/RES_hhdet_in_fec!V176)</f>
        <v>0.62868488703612579</v>
      </c>
      <c r="W176" s="111">
        <f>IF(RES_hhdet_in_tes!W176=0,"",RES_hhdet_in_tes!W176/RES_hhdet_in_fec!W176)</f>
        <v>0.62954613368361056</v>
      </c>
      <c r="X176" s="111">
        <f>IF(RES_hhdet_in_tes!X176=0,"",RES_hhdet_in_tes!X176/RES_hhdet_in_fec!X176)</f>
        <v>0.62992756122394233</v>
      </c>
      <c r="Y176" s="111">
        <f>IF(RES_hhdet_in_tes!Y176=0,"",RES_hhdet_in_tes!Y176/RES_hhdet_in_fec!Y176)</f>
        <v>0.62996570397797558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0.76867741820066127</v>
      </c>
      <c r="D177" s="45">
        <f>IF(RES_hhdet_in_tes!D177=0,"",RES_hhdet_in_tes!D177/RES_hhdet_in_fec!D177)</f>
        <v>0.76997746379533727</v>
      </c>
      <c r="E177" s="45">
        <f>IF(RES_hhdet_in_tes!E177=0,"",RES_hhdet_in_tes!E177/RES_hhdet_in_fec!E177)</f>
        <v>0.77133880684054235</v>
      </c>
      <c r="F177" s="45">
        <f>IF(RES_hhdet_in_tes!F177=0,"",RES_hhdet_in_tes!F177/RES_hhdet_in_fec!F177)</f>
        <v>0.77270850862900153</v>
      </c>
      <c r="G177" s="45">
        <f>IF(RES_hhdet_in_tes!G177=0,"",RES_hhdet_in_tes!G177/RES_hhdet_in_fec!G177)</f>
        <v>0.77413466176394075</v>
      </c>
      <c r="H177" s="45">
        <f>IF(RES_hhdet_in_tes!H177=0,"",RES_hhdet_in_tes!H177/RES_hhdet_in_fec!H177)</f>
        <v>0.77561138032297816</v>
      </c>
      <c r="I177" s="45">
        <f>IF(RES_hhdet_in_tes!I177=0,"",RES_hhdet_in_tes!I177/RES_hhdet_in_fec!I177)</f>
        <v>0.7771505143249543</v>
      </c>
      <c r="J177" s="45">
        <f>IF(RES_hhdet_in_tes!J177=0,"",RES_hhdet_in_tes!J177/RES_hhdet_in_fec!J177)</f>
        <v>0.77880060911437665</v>
      </c>
      <c r="K177" s="45">
        <f>IF(RES_hhdet_in_tes!K177=0,"",RES_hhdet_in_tes!K177/RES_hhdet_in_fec!K177)</f>
        <v>0.7806029410030213</v>
      </c>
      <c r="L177" s="45">
        <f>IF(RES_hhdet_in_tes!L177=0,"",RES_hhdet_in_tes!L177/RES_hhdet_in_fec!L177)</f>
        <v>0.78256855309653106</v>
      </c>
      <c r="M177" s="45">
        <f>IF(RES_hhdet_in_tes!M177=0,"",RES_hhdet_in_tes!M177/RES_hhdet_in_fec!M177)</f>
        <v>0.78537894403388431</v>
      </c>
      <c r="N177" s="45">
        <f>IF(RES_hhdet_in_tes!N177=0,"",RES_hhdet_in_tes!N177/RES_hhdet_in_fec!N177)</f>
        <v>0.78922813000034397</v>
      </c>
      <c r="O177" s="45">
        <f>IF(RES_hhdet_in_tes!O177=0,"",RES_hhdet_in_tes!O177/RES_hhdet_in_fec!O177)</f>
        <v>0.79457618869313462</v>
      </c>
      <c r="P177" s="45">
        <f>IF(RES_hhdet_in_tes!P177=0,"",RES_hhdet_in_tes!P177/RES_hhdet_in_fec!P177)</f>
        <v>0.80164877407565471</v>
      </c>
      <c r="Q177" s="45">
        <f>IF(RES_hhdet_in_tes!Q177=0,"",RES_hhdet_in_tes!Q177/RES_hhdet_in_fec!Q177)</f>
        <v>0.81080076854427019</v>
      </c>
      <c r="R177" s="45">
        <f>IF(RES_hhdet_in_tes!R177=0,"",RES_hhdet_in_tes!R177/RES_hhdet_in_fec!R177)</f>
        <v>0.82325444492353561</v>
      </c>
      <c r="S177" s="45">
        <f>IF(RES_hhdet_in_tes!S177=0,"",RES_hhdet_in_tes!S177/RES_hhdet_in_fec!S177)</f>
        <v>0.83883805945941148</v>
      </c>
      <c r="T177" s="45">
        <f>IF(RES_hhdet_in_tes!T177=0,"",RES_hhdet_in_tes!T177/RES_hhdet_in_fec!T177)</f>
        <v>0.85561467626682242</v>
      </c>
      <c r="U177" s="45">
        <f>IF(RES_hhdet_in_tes!U177=0,"",RES_hhdet_in_tes!U177/RES_hhdet_in_fec!U177)</f>
        <v>0.87164735946073846</v>
      </c>
      <c r="V177" s="45">
        <f>IF(RES_hhdet_in_tes!V177=0,"",RES_hhdet_in_tes!V177/RES_hhdet_in_fec!V177)</f>
        <v>0.88499917315610821</v>
      </c>
      <c r="W177" s="45">
        <f>IF(RES_hhdet_in_tes!W177=0,"",RES_hhdet_in_tes!W177/RES_hhdet_in_fec!W177)</f>
        <v>0.8949971374331086</v>
      </c>
      <c r="X177" s="45">
        <f>IF(RES_hhdet_in_tes!X177=0,"",RES_hhdet_in_tes!X177/RES_hhdet_in_fec!X177)</f>
        <v>0.90194755467173138</v>
      </c>
      <c r="Y177" s="45">
        <f>IF(RES_hhdet_in_tes!Y177=0,"",RES_hhdet_in_tes!Y177/RES_hhdet_in_fec!Y177)</f>
        <v>0.90811115565705514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2.0756588652738053</v>
      </c>
      <c r="D24" s="117">
        <f t="shared" si="7"/>
        <v>2.3298294416611611</v>
      </c>
      <c r="E24" s="117">
        <f t="shared" si="7"/>
        <v>2.5702794371549929</v>
      </c>
      <c r="F24" s="117">
        <f t="shared" si="7"/>
        <v>1.7530649366980686</v>
      </c>
      <c r="G24" s="117">
        <f t="shared" si="7"/>
        <v>0</v>
      </c>
      <c r="H24" s="117">
        <f t="shared" si="7"/>
        <v>0</v>
      </c>
      <c r="I24" s="117">
        <f t="shared" si="7"/>
        <v>0.68226777256838245</v>
      </c>
      <c r="J24" s="117">
        <f t="shared" si="7"/>
        <v>2.1713622108485953</v>
      </c>
      <c r="K24" s="117">
        <f t="shared" si="7"/>
        <v>1.4574163292305626</v>
      </c>
      <c r="L24" s="117">
        <f t="shared" si="7"/>
        <v>1.6875153471715754</v>
      </c>
      <c r="M24" s="117">
        <f t="shared" si="7"/>
        <v>1.6136611200484172</v>
      </c>
      <c r="N24" s="117">
        <f t="shared" si="7"/>
        <v>0.82273994219068203</v>
      </c>
      <c r="O24" s="117">
        <f t="shared" si="7"/>
        <v>0.83761260487252431</v>
      </c>
      <c r="P24" s="117">
        <f t="shared" si="7"/>
        <v>0.25816156491011721</v>
      </c>
      <c r="Q24" s="117">
        <f t="shared" si="7"/>
        <v>1.1262001604582559</v>
      </c>
      <c r="R24" s="117">
        <f t="shared" ref="R24:V24" si="8">R25+R28+R30+R39</f>
        <v>1.3488021446975085</v>
      </c>
      <c r="S24" s="117">
        <f t="shared" si="8"/>
        <v>0.87669903461097864</v>
      </c>
      <c r="T24" s="117">
        <f t="shared" si="8"/>
        <v>0.66561363339679847</v>
      </c>
      <c r="U24" s="117">
        <f t="shared" si="8"/>
        <v>0</v>
      </c>
      <c r="V24" s="117">
        <f t="shared" si="8"/>
        <v>0.18659528144673296</v>
      </c>
      <c r="W24" s="117">
        <f t="shared" ref="W24:Y24" si="9">W25+W28+W30+W39</f>
        <v>7.1466815995047922E-2</v>
      </c>
      <c r="X24" s="117">
        <f t="shared" si="9"/>
        <v>0.96615932668282167</v>
      </c>
      <c r="Y24" s="117">
        <f t="shared" si="9"/>
        <v>0.42875389833945887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1.9782058991663494</v>
      </c>
      <c r="D25" s="122">
        <f t="shared" si="10"/>
        <v>2.2223911775393468</v>
      </c>
      <c r="E25" s="122">
        <f t="shared" si="10"/>
        <v>2.5052988526837732</v>
      </c>
      <c r="F25" s="122">
        <f t="shared" si="10"/>
        <v>1.7057510749307185</v>
      </c>
      <c r="G25" s="122">
        <f t="shared" si="10"/>
        <v>0</v>
      </c>
      <c r="H25" s="122">
        <f t="shared" si="10"/>
        <v>0</v>
      </c>
      <c r="I25" s="122">
        <f t="shared" si="10"/>
        <v>0.65497731819401195</v>
      </c>
      <c r="J25" s="122">
        <f t="shared" si="10"/>
        <v>2.103458177728831</v>
      </c>
      <c r="K25" s="122">
        <f t="shared" si="10"/>
        <v>1.3837971107010023</v>
      </c>
      <c r="L25" s="122">
        <f t="shared" si="10"/>
        <v>1.6255267597327876</v>
      </c>
      <c r="M25" s="122">
        <f t="shared" si="10"/>
        <v>1.563322862865123</v>
      </c>
      <c r="N25" s="122">
        <f t="shared" si="10"/>
        <v>0.80209233618091713</v>
      </c>
      <c r="O25" s="122">
        <f t="shared" si="10"/>
        <v>0.80816533471787655</v>
      </c>
      <c r="P25" s="122">
        <f t="shared" si="10"/>
        <v>0.24052494320693626</v>
      </c>
      <c r="Q25" s="122">
        <f t="shared" si="10"/>
        <v>1.078581183263297</v>
      </c>
      <c r="R25" s="122">
        <f t="shared" ref="R25:V25" si="11">SUM(R26:R27)</f>
        <v>1.2902738134076015</v>
      </c>
      <c r="S25" s="122">
        <f t="shared" si="11"/>
        <v>0.83909987280114229</v>
      </c>
      <c r="T25" s="122">
        <f t="shared" si="11"/>
        <v>0.63871521968156497</v>
      </c>
      <c r="U25" s="122">
        <f t="shared" si="11"/>
        <v>0</v>
      </c>
      <c r="V25" s="122">
        <f t="shared" si="11"/>
        <v>0.17579430533291579</v>
      </c>
      <c r="W25" s="122">
        <f t="shared" ref="W25:Y25" si="12">SUM(W26:W27)</f>
        <v>6.8116365996838096E-2</v>
      </c>
      <c r="X25" s="122">
        <f t="shared" si="12"/>
        <v>0.91391429923270018</v>
      </c>
      <c r="Y25" s="122">
        <f t="shared" si="12"/>
        <v>0.40176946924708551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1.9782058991663494</v>
      </c>
      <c r="D26" s="98">
        <v>2.2223911775393468</v>
      </c>
      <c r="E26" s="98">
        <v>2.5052988526837732</v>
      </c>
      <c r="F26" s="98">
        <v>1.7057510749307185</v>
      </c>
      <c r="G26" s="98">
        <v>0</v>
      </c>
      <c r="H26" s="98">
        <v>0</v>
      </c>
      <c r="I26" s="98">
        <v>0.65497731819401195</v>
      </c>
      <c r="J26" s="98">
        <v>2.103458177728831</v>
      </c>
      <c r="K26" s="98">
        <v>1.3837971107010023</v>
      </c>
      <c r="L26" s="98">
        <v>1.6255267597327876</v>
      </c>
      <c r="M26" s="98">
        <v>1.563322862865123</v>
      </c>
      <c r="N26" s="98">
        <v>0.80209233618091713</v>
      </c>
      <c r="O26" s="98">
        <v>0.80816533471787655</v>
      </c>
      <c r="P26" s="98">
        <v>0.24052494320693626</v>
      </c>
      <c r="Q26" s="98">
        <v>1.078581183263297</v>
      </c>
      <c r="R26" s="98">
        <v>1.2902738134076015</v>
      </c>
      <c r="S26" s="98">
        <v>0.83909987280114229</v>
      </c>
      <c r="T26" s="98">
        <v>0.63871521968156497</v>
      </c>
      <c r="U26" s="98">
        <v>0</v>
      </c>
      <c r="V26" s="98">
        <v>0.17579430533291579</v>
      </c>
      <c r="W26" s="98">
        <v>6.8116365996838096E-2</v>
      </c>
      <c r="X26" s="98">
        <v>0.91391429923270018</v>
      </c>
      <c r="Y26" s="98">
        <v>0.40176946924708551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4.4692938888178789E-2</v>
      </c>
      <c r="D30" s="122">
        <v>4.8528015215743056E-2</v>
      </c>
      <c r="E30" s="122">
        <v>2.8287233951271289E-2</v>
      </c>
      <c r="F30" s="122">
        <v>1.7885690564404463E-2</v>
      </c>
      <c r="G30" s="122">
        <v>0</v>
      </c>
      <c r="H30" s="122">
        <v>0</v>
      </c>
      <c r="I30" s="122">
        <v>9.0956726153500981E-3</v>
      </c>
      <c r="J30" s="122">
        <v>2.7416334030691214E-2</v>
      </c>
      <c r="K30" s="122">
        <v>2.1410392021829025E-2</v>
      </c>
      <c r="L30" s="122">
        <v>2.0538423540077122E-2</v>
      </c>
      <c r="M30" s="122">
        <v>1.9148614921340068E-2</v>
      </c>
      <c r="N30" s="122">
        <v>6.1911936203795578E-3</v>
      </c>
      <c r="O30" s="122">
        <v>7.4045678126924688E-3</v>
      </c>
      <c r="P30" s="122">
        <v>4.4503464918078783E-3</v>
      </c>
      <c r="Q30" s="122">
        <v>2.11803941986069E-2</v>
      </c>
      <c r="R30" s="122">
        <v>2.4006002922789978E-2</v>
      </c>
      <c r="S30" s="122">
        <v>1.3548844316293822E-2</v>
      </c>
      <c r="T30" s="122">
        <v>9.2011535595473253E-3</v>
      </c>
      <c r="U30" s="122">
        <v>0</v>
      </c>
      <c r="V30" s="122">
        <v>2.0155367637104162E-3</v>
      </c>
      <c r="W30" s="122">
        <v>1.1598997398056898E-3</v>
      </c>
      <c r="X30" s="122">
        <v>2.8427433501412559E-2</v>
      </c>
      <c r="Y30" s="122">
        <v>1.377521860814376E-2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4.4692938888178789E-2</v>
      </c>
      <c r="D31" s="98">
        <v>4.8528015215743056E-2</v>
      </c>
      <c r="E31" s="98">
        <v>2.8287233951271289E-2</v>
      </c>
      <c r="F31" s="98">
        <v>1.7885690564404463E-2</v>
      </c>
      <c r="G31" s="98">
        <v>0</v>
      </c>
      <c r="H31" s="98">
        <v>0</v>
      </c>
      <c r="I31" s="98">
        <v>9.0956726153500981E-3</v>
      </c>
      <c r="J31" s="98">
        <v>2.7416334030691214E-2</v>
      </c>
      <c r="K31" s="98">
        <v>2.1410392021829025E-2</v>
      </c>
      <c r="L31" s="98">
        <v>2.0538423540077122E-2</v>
      </c>
      <c r="M31" s="98">
        <v>1.9148614921340068E-2</v>
      </c>
      <c r="N31" s="98">
        <v>6.1911936203795578E-3</v>
      </c>
      <c r="O31" s="98">
        <v>7.4045678126924688E-3</v>
      </c>
      <c r="P31" s="98">
        <v>4.4503464918078783E-3</v>
      </c>
      <c r="Q31" s="98">
        <v>2.11803941986069E-2</v>
      </c>
      <c r="R31" s="98">
        <v>2.4006002922789978E-2</v>
      </c>
      <c r="S31" s="98">
        <v>1.3548844316293822E-2</v>
      </c>
      <c r="T31" s="98">
        <v>9.2011535595473253E-3</v>
      </c>
      <c r="U31" s="98">
        <v>0</v>
      </c>
      <c r="V31" s="98">
        <v>2.0155367637104162E-3</v>
      </c>
      <c r="W31" s="98">
        <v>1.1598997398056898E-3</v>
      </c>
      <c r="X31" s="98">
        <v>2.8427433501412559E-2</v>
      </c>
      <c r="Y31" s="98">
        <v>1.377521860814376E-2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5.2760027219277014E-2</v>
      </c>
      <c r="D39" s="122">
        <v>5.8910248906071355E-2</v>
      </c>
      <c r="E39" s="122">
        <v>3.6693350519948049E-2</v>
      </c>
      <c r="F39" s="122">
        <v>2.9428171202945681E-2</v>
      </c>
      <c r="G39" s="122">
        <v>0</v>
      </c>
      <c r="H39" s="122">
        <v>0</v>
      </c>
      <c r="I39" s="122">
        <v>1.8194781759020503E-2</v>
      </c>
      <c r="J39" s="122">
        <v>4.0487699089073119E-2</v>
      </c>
      <c r="K39" s="122">
        <v>5.2208826507731482E-2</v>
      </c>
      <c r="L39" s="122">
        <v>4.145016389871068E-2</v>
      </c>
      <c r="M39" s="122">
        <v>3.1189642261954149E-2</v>
      </c>
      <c r="N39" s="122">
        <v>1.4456412389385343E-2</v>
      </c>
      <c r="O39" s="122">
        <v>2.2042702341955309E-2</v>
      </c>
      <c r="P39" s="122">
        <v>1.3186275211373102E-2</v>
      </c>
      <c r="Q39" s="122">
        <v>2.6438582996352114E-2</v>
      </c>
      <c r="R39" s="122">
        <v>3.4522328367117043E-2</v>
      </c>
      <c r="S39" s="122">
        <v>2.4050317493542635E-2</v>
      </c>
      <c r="T39" s="122">
        <v>1.7697260155686144E-2</v>
      </c>
      <c r="U39" s="122">
        <v>0</v>
      </c>
      <c r="V39" s="122">
        <v>8.7854393501067534E-3</v>
      </c>
      <c r="W39" s="122">
        <v>2.1905502584041339E-3</v>
      </c>
      <c r="X39" s="122">
        <v>2.3817593948708918E-2</v>
      </c>
      <c r="Y39" s="122">
        <v>1.3209210484229643E-2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5.2760027219277014E-2</v>
      </c>
      <c r="D40" s="98">
        <v>5.8910248906071355E-2</v>
      </c>
      <c r="E40" s="98">
        <v>3.6693350519948049E-2</v>
      </c>
      <c r="F40" s="98">
        <v>2.9428171202945681E-2</v>
      </c>
      <c r="G40" s="98">
        <v>0</v>
      </c>
      <c r="H40" s="98">
        <v>0</v>
      </c>
      <c r="I40" s="98">
        <v>1.8194781759020503E-2</v>
      </c>
      <c r="J40" s="98">
        <v>4.0487699089073119E-2</v>
      </c>
      <c r="K40" s="98">
        <v>5.2208826507731482E-2</v>
      </c>
      <c r="L40" s="98">
        <v>4.145016389871068E-2</v>
      </c>
      <c r="M40" s="98">
        <v>3.1189642261954149E-2</v>
      </c>
      <c r="N40" s="98">
        <v>1.4456412389385343E-2</v>
      </c>
      <c r="O40" s="98">
        <v>2.2042702341955309E-2</v>
      </c>
      <c r="P40" s="98">
        <v>1.3186275211373102E-2</v>
      </c>
      <c r="Q40" s="98">
        <v>2.6438582996352114E-2</v>
      </c>
      <c r="R40" s="98">
        <v>3.4522328367117043E-2</v>
      </c>
      <c r="S40" s="98">
        <v>2.4050317493542635E-2</v>
      </c>
      <c r="T40" s="98">
        <v>1.7697260155686144E-2</v>
      </c>
      <c r="U40" s="98">
        <v>0</v>
      </c>
      <c r="V40" s="98">
        <v>8.7854393501067534E-3</v>
      </c>
      <c r="W40" s="98">
        <v>2.1905502584041339E-3</v>
      </c>
      <c r="X40" s="98">
        <v>2.3817593948708918E-2</v>
      </c>
      <c r="Y40" s="98">
        <v>1.3209210484229643E-2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27.720395565552145</v>
      </c>
      <c r="D43" s="117">
        <f t="shared" si="14"/>
        <v>30.058510639761014</v>
      </c>
      <c r="E43" s="117">
        <f t="shared" si="14"/>
        <v>40.177242759335563</v>
      </c>
      <c r="F43" s="117">
        <f t="shared" si="14"/>
        <v>25.541636261957386</v>
      </c>
      <c r="G43" s="117">
        <f t="shared" si="14"/>
        <v>0</v>
      </c>
      <c r="H43" s="117">
        <f t="shared" si="14"/>
        <v>3.7189422957762175</v>
      </c>
      <c r="I43" s="117">
        <f t="shared" si="14"/>
        <v>0</v>
      </c>
      <c r="J43" s="117">
        <f t="shared" si="14"/>
        <v>21.397973587504634</v>
      </c>
      <c r="K43" s="117">
        <f t="shared" si="14"/>
        <v>30.22698516721573</v>
      </c>
      <c r="L43" s="117">
        <f t="shared" si="14"/>
        <v>38.475238518509208</v>
      </c>
      <c r="M43" s="117">
        <f t="shared" si="14"/>
        <v>9.8977730483187951</v>
      </c>
      <c r="N43" s="117">
        <f t="shared" si="14"/>
        <v>11.393364041480512</v>
      </c>
      <c r="O43" s="117">
        <f t="shared" si="14"/>
        <v>4.6776421769326895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5.2152048059025162</v>
      </c>
      <c r="T43" s="117">
        <f t="shared" si="15"/>
        <v>8.131734459811927</v>
      </c>
      <c r="U43" s="117">
        <f t="shared" si="15"/>
        <v>9.517620063368188</v>
      </c>
      <c r="V43" s="117">
        <f t="shared" si="15"/>
        <v>3.2563153307982016</v>
      </c>
      <c r="W43" s="117">
        <f t="shared" ref="W43:Y43" si="16">W44+W47+W49+W58</f>
        <v>3.9421899260317237</v>
      </c>
      <c r="X43" s="117">
        <f t="shared" si="16"/>
        <v>6.6391466613975867</v>
      </c>
      <c r="Y43" s="117">
        <f t="shared" si="16"/>
        <v>6.0972369432466111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25.863261809216446</v>
      </c>
      <c r="D44" s="122">
        <f t="shared" si="17"/>
        <v>27.582070488519367</v>
      </c>
      <c r="E44" s="122">
        <f t="shared" si="17"/>
        <v>38.09471789597881</v>
      </c>
      <c r="F44" s="122">
        <f t="shared" si="17"/>
        <v>24.323879031925625</v>
      </c>
      <c r="G44" s="122">
        <f t="shared" si="17"/>
        <v>0</v>
      </c>
      <c r="H44" s="122">
        <f t="shared" si="17"/>
        <v>3.6534133739119765</v>
      </c>
      <c r="I44" s="122">
        <f t="shared" si="17"/>
        <v>0</v>
      </c>
      <c r="J44" s="122">
        <f t="shared" si="17"/>
        <v>18.975745126246473</v>
      </c>
      <c r="K44" s="122">
        <f t="shared" si="17"/>
        <v>26.76577607057806</v>
      </c>
      <c r="L44" s="122">
        <f t="shared" si="17"/>
        <v>34.155097151187604</v>
      </c>
      <c r="M44" s="122">
        <f t="shared" si="17"/>
        <v>8.7997531874306603</v>
      </c>
      <c r="N44" s="122">
        <f t="shared" si="17"/>
        <v>9.7688655752388982</v>
      </c>
      <c r="O44" s="122">
        <f t="shared" si="17"/>
        <v>3.9406811701938431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4.7243469699549303</v>
      </c>
      <c r="T44" s="122">
        <f t="shared" si="18"/>
        <v>7.1085717281364076</v>
      </c>
      <c r="U44" s="122">
        <f t="shared" si="18"/>
        <v>7.999895324986662</v>
      </c>
      <c r="V44" s="122">
        <f t="shared" si="18"/>
        <v>2.5575550989251279</v>
      </c>
      <c r="W44" s="122">
        <f t="shared" ref="W44:Y44" si="19">SUM(W45:W46)</f>
        <v>3.4485565987249616</v>
      </c>
      <c r="X44" s="122">
        <f t="shared" si="19"/>
        <v>5.3703492810654634</v>
      </c>
      <c r="Y44" s="122">
        <f t="shared" si="19"/>
        <v>4.7288279440444025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25.863261809216446</v>
      </c>
      <c r="D45" s="98">
        <v>27.582070488519367</v>
      </c>
      <c r="E45" s="98">
        <v>38.09471789597881</v>
      </c>
      <c r="F45" s="98">
        <v>24.323879031925625</v>
      </c>
      <c r="G45" s="98">
        <v>0</v>
      </c>
      <c r="H45" s="98">
        <v>3.6534133739119765</v>
      </c>
      <c r="I45" s="98">
        <v>0</v>
      </c>
      <c r="J45" s="98">
        <v>18.975745126246473</v>
      </c>
      <c r="K45" s="98">
        <v>26.76577607057806</v>
      </c>
      <c r="L45" s="98">
        <v>34.155097151187604</v>
      </c>
      <c r="M45" s="98">
        <v>8.7997531874306603</v>
      </c>
      <c r="N45" s="98">
        <v>9.7688655752388982</v>
      </c>
      <c r="O45" s="98">
        <v>3.9406811701938431</v>
      </c>
      <c r="P45" s="98">
        <v>0</v>
      </c>
      <c r="Q45" s="98">
        <v>0</v>
      </c>
      <c r="R45" s="98">
        <v>0</v>
      </c>
      <c r="S45" s="98">
        <v>4.7243469699549303</v>
      </c>
      <c r="T45" s="98">
        <v>7.1085717281364076</v>
      </c>
      <c r="U45" s="98">
        <v>7.999895324986662</v>
      </c>
      <c r="V45" s="98">
        <v>2.5575550989251279</v>
      </c>
      <c r="W45" s="98">
        <v>3.4485565987249616</v>
      </c>
      <c r="X45" s="98">
        <v>5.3703492810654634</v>
      </c>
      <c r="Y45" s="98">
        <v>4.7288279440444025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1.3126951775835844</v>
      </c>
      <c r="D49" s="122">
        <v>1.8990625175457325</v>
      </c>
      <c r="E49" s="122">
        <v>1.5672517764821163</v>
      </c>
      <c r="F49" s="122">
        <v>0.88794372610541705</v>
      </c>
      <c r="G49" s="122">
        <v>0</v>
      </c>
      <c r="H49" s="122">
        <v>9.1905052354465211E-4</v>
      </c>
      <c r="I49" s="122">
        <v>0</v>
      </c>
      <c r="J49" s="122">
        <v>2.0480530431363966</v>
      </c>
      <c r="K49" s="122">
        <v>2.7195808380800037</v>
      </c>
      <c r="L49" s="122">
        <v>3.7166806815735716</v>
      </c>
      <c r="M49" s="122">
        <v>0.93724850902239309</v>
      </c>
      <c r="N49" s="122">
        <v>1.4661133766568086</v>
      </c>
      <c r="O49" s="122">
        <v>0.65909793587625587</v>
      </c>
      <c r="P49" s="122">
        <v>0</v>
      </c>
      <c r="Q49" s="122">
        <v>0</v>
      </c>
      <c r="R49" s="122">
        <v>0</v>
      </c>
      <c r="S49" s="122">
        <v>0.35639469723368833</v>
      </c>
      <c r="T49" s="122">
        <v>0.8492153027948437</v>
      </c>
      <c r="U49" s="122">
        <v>1.348397185022141</v>
      </c>
      <c r="V49" s="122">
        <v>0.63266976767113414</v>
      </c>
      <c r="W49" s="122">
        <v>0.3874912102404528</v>
      </c>
      <c r="X49" s="122">
        <v>1.1529784921109505</v>
      </c>
      <c r="Y49" s="122">
        <v>1.2417142061706723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1.3126951775835844</v>
      </c>
      <c r="D50" s="98">
        <v>1.8925420993223465</v>
      </c>
      <c r="E50" s="98">
        <v>1.5656249699295528</v>
      </c>
      <c r="F50" s="98">
        <v>0.88706478941282263</v>
      </c>
      <c r="G50" s="98">
        <v>0</v>
      </c>
      <c r="H50" s="98">
        <v>9.1905052354465211E-4</v>
      </c>
      <c r="I50" s="98">
        <v>0</v>
      </c>
      <c r="J50" s="98">
        <v>2.0480530431363966</v>
      </c>
      <c r="K50" s="98">
        <v>2.7116577783887723</v>
      </c>
      <c r="L50" s="98">
        <v>3.709024534059707</v>
      </c>
      <c r="M50" s="98">
        <v>0.93724850902239309</v>
      </c>
      <c r="N50" s="98">
        <v>1.4635864659908941</v>
      </c>
      <c r="O50" s="98">
        <v>0.6588680275056944</v>
      </c>
      <c r="P50" s="98">
        <v>0</v>
      </c>
      <c r="Q50" s="98">
        <v>0</v>
      </c>
      <c r="R50" s="98">
        <v>0</v>
      </c>
      <c r="S50" s="98">
        <v>0.35639469723368833</v>
      </c>
      <c r="T50" s="98">
        <v>0.84759119269629069</v>
      </c>
      <c r="U50" s="98">
        <v>1.3459202745780638</v>
      </c>
      <c r="V50" s="98">
        <v>0.63171035398578579</v>
      </c>
      <c r="W50" s="98">
        <v>0.3874912102404528</v>
      </c>
      <c r="X50" s="98">
        <v>1.1529784921109505</v>
      </c>
      <c r="Y50" s="98">
        <v>1.240850022051553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6.5204182233859998E-3</v>
      </c>
      <c r="E51" s="98">
        <v>1.6268065525635042E-3</v>
      </c>
      <c r="F51" s="98">
        <v>8.7893669259444173E-4</v>
      </c>
      <c r="G51" s="98">
        <v>0</v>
      </c>
      <c r="H51" s="98">
        <v>0</v>
      </c>
      <c r="I51" s="98">
        <v>0</v>
      </c>
      <c r="J51" s="98">
        <v>0</v>
      </c>
      <c r="K51" s="98">
        <v>7.9230596912316046E-3</v>
      </c>
      <c r="L51" s="98">
        <v>7.6561475138645632E-3</v>
      </c>
      <c r="M51" s="98">
        <v>0</v>
      </c>
      <c r="N51" s="98">
        <v>2.5269106659145833E-3</v>
      </c>
      <c r="O51" s="98">
        <v>2.2990837056146532E-4</v>
      </c>
      <c r="P51" s="98">
        <v>0</v>
      </c>
      <c r="Q51" s="98">
        <v>0</v>
      </c>
      <c r="R51" s="98">
        <v>0</v>
      </c>
      <c r="S51" s="98">
        <v>0</v>
      </c>
      <c r="T51" s="98">
        <v>1.6241100985530136E-3</v>
      </c>
      <c r="U51" s="98">
        <v>2.476910444077197E-3</v>
      </c>
      <c r="V51" s="98">
        <v>9.5941368534839316E-4</v>
      </c>
      <c r="W51" s="98">
        <v>0</v>
      </c>
      <c r="X51" s="98">
        <v>0</v>
      </c>
      <c r="Y51" s="98">
        <v>8.6418411911927688E-4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6.5204182233859998E-3</v>
      </c>
      <c r="E52" s="101">
        <v>1.6268065525635042E-3</v>
      </c>
      <c r="F52" s="101">
        <v>8.7893669259444173E-4</v>
      </c>
      <c r="G52" s="101">
        <v>0</v>
      </c>
      <c r="H52" s="101">
        <v>0</v>
      </c>
      <c r="I52" s="101">
        <v>0</v>
      </c>
      <c r="J52" s="101">
        <v>0</v>
      </c>
      <c r="K52" s="101">
        <v>7.9230596912316046E-3</v>
      </c>
      <c r="L52" s="101">
        <v>7.6561475138645632E-3</v>
      </c>
      <c r="M52" s="101">
        <v>0</v>
      </c>
      <c r="N52" s="101">
        <v>2.5269106659145833E-3</v>
      </c>
      <c r="O52" s="101">
        <v>2.2990837056146532E-4</v>
      </c>
      <c r="P52" s="101">
        <v>0</v>
      </c>
      <c r="Q52" s="101">
        <v>0</v>
      </c>
      <c r="R52" s="101">
        <v>0</v>
      </c>
      <c r="S52" s="101">
        <v>0</v>
      </c>
      <c r="T52" s="101">
        <v>1.6241100985530136E-3</v>
      </c>
      <c r="U52" s="101">
        <v>2.476910444077197E-3</v>
      </c>
      <c r="V52" s="101">
        <v>9.5941368534839316E-4</v>
      </c>
      <c r="W52" s="101">
        <v>0</v>
      </c>
      <c r="X52" s="101">
        <v>0</v>
      </c>
      <c r="Y52" s="101">
        <v>8.6418411911927688E-4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0.54443857875211388</v>
      </c>
      <c r="D58" s="122">
        <v>0.57737763369591288</v>
      </c>
      <c r="E58" s="122">
        <v>0.51527308687463624</v>
      </c>
      <c r="F58" s="122">
        <v>0.32981350392634684</v>
      </c>
      <c r="G58" s="122">
        <v>0</v>
      </c>
      <c r="H58" s="122">
        <v>6.4609871340696456E-2</v>
      </c>
      <c r="I58" s="122">
        <v>0</v>
      </c>
      <c r="J58" s="122">
        <v>0.3741754181217658</v>
      </c>
      <c r="K58" s="122">
        <v>0.74162825855766767</v>
      </c>
      <c r="L58" s="122">
        <v>0.60346068574803091</v>
      </c>
      <c r="M58" s="122">
        <v>0.16077135186574301</v>
      </c>
      <c r="N58" s="122">
        <v>0.15838508958480427</v>
      </c>
      <c r="O58" s="122">
        <v>7.7863070862590339E-2</v>
      </c>
      <c r="P58" s="122">
        <v>0</v>
      </c>
      <c r="Q58" s="122">
        <v>0</v>
      </c>
      <c r="R58" s="122">
        <v>0</v>
      </c>
      <c r="S58" s="122">
        <v>0.13446313871389742</v>
      </c>
      <c r="T58" s="122">
        <v>0.17394742888067574</v>
      </c>
      <c r="U58" s="122">
        <v>0.1693275533593841</v>
      </c>
      <c r="V58" s="122">
        <v>6.6090464201939439E-2</v>
      </c>
      <c r="W58" s="122">
        <v>0.10614211706630938</v>
      </c>
      <c r="X58" s="122">
        <v>0.11581888822117277</v>
      </c>
      <c r="Y58" s="122">
        <v>0.12669479303153594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0.54443857875211388</v>
      </c>
      <c r="D59" s="98">
        <v>0.57737763369591288</v>
      </c>
      <c r="E59" s="98">
        <v>0.51527308687463624</v>
      </c>
      <c r="F59" s="98">
        <v>0.32981350392634684</v>
      </c>
      <c r="G59" s="98">
        <v>0</v>
      </c>
      <c r="H59" s="98">
        <v>6.4609871340696456E-2</v>
      </c>
      <c r="I59" s="98">
        <v>0</v>
      </c>
      <c r="J59" s="98">
        <v>0.3741754181217658</v>
      </c>
      <c r="K59" s="98">
        <v>0.74162825855766767</v>
      </c>
      <c r="L59" s="98">
        <v>0.60346068574803091</v>
      </c>
      <c r="M59" s="98">
        <v>0.16077135186574301</v>
      </c>
      <c r="N59" s="98">
        <v>0.15838508958480427</v>
      </c>
      <c r="O59" s="98">
        <v>7.7863070862590339E-2</v>
      </c>
      <c r="P59" s="98">
        <v>0</v>
      </c>
      <c r="Q59" s="98">
        <v>0</v>
      </c>
      <c r="R59" s="98">
        <v>0</v>
      </c>
      <c r="S59" s="98">
        <v>0.13446313871389742</v>
      </c>
      <c r="T59" s="98">
        <v>0.17394742888067574</v>
      </c>
      <c r="U59" s="98">
        <v>0.1693275533593841</v>
      </c>
      <c r="V59" s="98">
        <v>6.6090464201939439E-2</v>
      </c>
      <c r="W59" s="98">
        <v>0.10614211706630938</v>
      </c>
      <c r="X59" s="98">
        <v>0.11581888822117277</v>
      </c>
      <c r="Y59" s="98">
        <v>0.12669479303153594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5.8154297568187552</v>
      </c>
      <c r="D62" s="117">
        <f t="shared" si="21"/>
        <v>11.379898076638673</v>
      </c>
      <c r="E62" s="117">
        <f t="shared" si="21"/>
        <v>12.141607867279115</v>
      </c>
      <c r="F62" s="117">
        <f t="shared" si="21"/>
        <v>12.111391290291087</v>
      </c>
      <c r="G62" s="117">
        <f t="shared" si="21"/>
        <v>6.3187885537039685</v>
      </c>
      <c r="H62" s="117">
        <f t="shared" si="21"/>
        <v>7.6489361384918899</v>
      </c>
      <c r="I62" s="117">
        <f t="shared" si="21"/>
        <v>5.4045921314403973</v>
      </c>
      <c r="J62" s="117">
        <f t="shared" si="21"/>
        <v>11.575789276977451</v>
      </c>
      <c r="K62" s="117">
        <f t="shared" si="21"/>
        <v>13.538855403208668</v>
      </c>
      <c r="L62" s="117">
        <f t="shared" si="21"/>
        <v>14.294084217031516</v>
      </c>
      <c r="M62" s="117">
        <f t="shared" si="21"/>
        <v>8.6401741420453799</v>
      </c>
      <c r="N62" s="117">
        <f t="shared" si="21"/>
        <v>8.0996486386767081</v>
      </c>
      <c r="O62" s="117">
        <f t="shared" si="21"/>
        <v>4.1942864311764669</v>
      </c>
      <c r="P62" s="117">
        <f t="shared" si="21"/>
        <v>2.5359237070439318</v>
      </c>
      <c r="Q62" s="117">
        <f t="shared" si="21"/>
        <v>6.9309538916083779</v>
      </c>
      <c r="R62" s="117">
        <f t="shared" ref="R62:V62" si="22">R63+R66+R68+R77</f>
        <v>10.013064658180395</v>
      </c>
      <c r="S62" s="117">
        <f t="shared" si="22"/>
        <v>7.6940327077986996</v>
      </c>
      <c r="T62" s="117">
        <f t="shared" si="22"/>
        <v>5.834528561549333</v>
      </c>
      <c r="U62" s="117">
        <f t="shared" si="22"/>
        <v>4.9405818535859565</v>
      </c>
      <c r="V62" s="117">
        <f t="shared" si="22"/>
        <v>3.280380213036183</v>
      </c>
      <c r="W62" s="117">
        <f t="shared" ref="W62:Y62" si="23">W63+W66+W68+W77</f>
        <v>2.3478638596804906</v>
      </c>
      <c r="X62" s="117">
        <f t="shared" si="23"/>
        <v>2.6473401617798404</v>
      </c>
      <c r="Y62" s="117">
        <f t="shared" si="23"/>
        <v>0.43499724023789038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4.8719180663249988</v>
      </c>
      <c r="D63" s="122">
        <f t="shared" si="24"/>
        <v>9.2988019187530888</v>
      </c>
      <c r="E63" s="122">
        <f t="shared" si="24"/>
        <v>9.9089680100915363</v>
      </c>
      <c r="F63" s="122">
        <f t="shared" si="24"/>
        <v>9.8204816494467799</v>
      </c>
      <c r="G63" s="122">
        <f t="shared" si="24"/>
        <v>5.2492314495963388</v>
      </c>
      <c r="H63" s="122">
        <f t="shared" si="24"/>
        <v>6.1079296151629157</v>
      </c>
      <c r="I63" s="122">
        <f t="shared" si="24"/>
        <v>4.3608171585395148</v>
      </c>
      <c r="J63" s="122">
        <f t="shared" si="24"/>
        <v>9.2678207143228466</v>
      </c>
      <c r="K63" s="122">
        <f t="shared" si="24"/>
        <v>10.762259103976126</v>
      </c>
      <c r="L63" s="122">
        <f t="shared" si="24"/>
        <v>11.457656720963287</v>
      </c>
      <c r="M63" s="122">
        <f t="shared" si="24"/>
        <v>6.8629458792989464</v>
      </c>
      <c r="N63" s="122">
        <f t="shared" si="24"/>
        <v>6.3035133450513152</v>
      </c>
      <c r="O63" s="122">
        <f t="shared" si="24"/>
        <v>3.2211636474651244</v>
      </c>
      <c r="P63" s="122">
        <f t="shared" si="24"/>
        <v>1.8520895982738141</v>
      </c>
      <c r="Q63" s="122">
        <f t="shared" si="24"/>
        <v>5.2132642055781497</v>
      </c>
      <c r="R63" s="122">
        <f t="shared" ref="R63:V63" si="25">SUM(R64:R65)</f>
        <v>7.7254828672888447</v>
      </c>
      <c r="S63" s="122">
        <f t="shared" si="25"/>
        <v>5.9155980053790049</v>
      </c>
      <c r="T63" s="122">
        <f t="shared" si="25"/>
        <v>4.3392409846404636</v>
      </c>
      <c r="U63" s="122">
        <f t="shared" si="25"/>
        <v>3.5807997423021218</v>
      </c>
      <c r="V63" s="122">
        <f t="shared" si="25"/>
        <v>2.3319615074183062</v>
      </c>
      <c r="W63" s="122">
        <f t="shared" ref="W63:Y63" si="26">SUM(W64:W65)</f>
        <v>1.7350087787987634</v>
      </c>
      <c r="X63" s="122">
        <f t="shared" si="26"/>
        <v>1.8316798849775588</v>
      </c>
      <c r="Y63" s="122">
        <f t="shared" si="26"/>
        <v>0.29499971415779702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4.8719180663249988</v>
      </c>
      <c r="D64" s="98">
        <v>9.2988019187530888</v>
      </c>
      <c r="E64" s="98">
        <v>9.9089680100915363</v>
      </c>
      <c r="F64" s="98">
        <v>9.8204816494467799</v>
      </c>
      <c r="G64" s="98">
        <v>5.2492314495963388</v>
      </c>
      <c r="H64" s="98">
        <v>6.1079296151629157</v>
      </c>
      <c r="I64" s="98">
        <v>4.3608171585395148</v>
      </c>
      <c r="J64" s="98">
        <v>9.2678207143228466</v>
      </c>
      <c r="K64" s="98">
        <v>10.762259103976126</v>
      </c>
      <c r="L64" s="98">
        <v>11.457656720963287</v>
      </c>
      <c r="M64" s="98">
        <v>6.8629458792989464</v>
      </c>
      <c r="N64" s="98">
        <v>6.3035133450513152</v>
      </c>
      <c r="O64" s="98">
        <v>3.2211636474651244</v>
      </c>
      <c r="P64" s="98">
        <v>1.8520895982738141</v>
      </c>
      <c r="Q64" s="98">
        <v>5.2132642055781497</v>
      </c>
      <c r="R64" s="98">
        <v>7.7254828672888447</v>
      </c>
      <c r="S64" s="98">
        <v>5.9155980053790049</v>
      </c>
      <c r="T64" s="98">
        <v>4.3392409846404636</v>
      </c>
      <c r="U64" s="98">
        <v>3.5807997423021218</v>
      </c>
      <c r="V64" s="98">
        <v>2.3319615074183062</v>
      </c>
      <c r="W64" s="98">
        <v>1.7350087787987634</v>
      </c>
      <c r="X64" s="98">
        <v>1.8316798849775588</v>
      </c>
      <c r="Y64" s="98">
        <v>0.29499971415779702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0.67378079321249218</v>
      </c>
      <c r="D68" s="122">
        <v>1.5209740032549257</v>
      </c>
      <c r="E68" s="122">
        <v>1.5935818846211802</v>
      </c>
      <c r="F68" s="122">
        <v>1.6871481247577877</v>
      </c>
      <c r="G68" s="122">
        <v>0.76708492873419454</v>
      </c>
      <c r="H68" s="122">
        <v>1.1465678816731955</v>
      </c>
      <c r="I68" s="122">
        <v>0.76314943583921613</v>
      </c>
      <c r="J68" s="122">
        <v>1.6962965368443936</v>
      </c>
      <c r="K68" s="122">
        <v>2.1583584101298552</v>
      </c>
      <c r="L68" s="122">
        <v>2.2297335574265889</v>
      </c>
      <c r="M68" s="122">
        <v>1.3880529976951439</v>
      </c>
      <c r="N68" s="122">
        <v>1.3828894057123122</v>
      </c>
      <c r="O68" s="122">
        <v>0.73491662727054308</v>
      </c>
      <c r="P68" s="122">
        <v>0.50085212691401471</v>
      </c>
      <c r="Q68" s="122">
        <v>1.3210038327115305</v>
      </c>
      <c r="R68" s="122">
        <v>1.8470318381492556</v>
      </c>
      <c r="S68" s="122">
        <v>1.4797366028489534</v>
      </c>
      <c r="T68" s="122">
        <v>1.224171307869879</v>
      </c>
      <c r="U68" s="122">
        <v>1.0979284948910197</v>
      </c>
      <c r="V68" s="122">
        <v>0.70599139527352273</v>
      </c>
      <c r="W68" s="122">
        <v>0.49800837858892127</v>
      </c>
      <c r="X68" s="122">
        <v>0.65948510371699798</v>
      </c>
      <c r="Y68" s="122">
        <v>9.6724044529872974E-2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0.67331033334672985</v>
      </c>
      <c r="D69" s="98">
        <v>1.5192426984549179</v>
      </c>
      <c r="E69" s="98">
        <v>1.5914624949632763</v>
      </c>
      <c r="F69" s="98">
        <v>1.6841158161850647</v>
      </c>
      <c r="G69" s="98">
        <v>0.76663243685744864</v>
      </c>
      <c r="H69" s="98">
        <v>1.1453124406417927</v>
      </c>
      <c r="I69" s="98">
        <v>0.76314943583921613</v>
      </c>
      <c r="J69" s="98">
        <v>1.6941252346145994</v>
      </c>
      <c r="K69" s="98">
        <v>2.1521649431146921</v>
      </c>
      <c r="L69" s="98">
        <v>2.2259930397987495</v>
      </c>
      <c r="M69" s="98">
        <v>1.3855452980975882</v>
      </c>
      <c r="N69" s="98">
        <v>1.3783887244192732</v>
      </c>
      <c r="O69" s="98">
        <v>0.73394189621926276</v>
      </c>
      <c r="P69" s="98">
        <v>0.50085212691401471</v>
      </c>
      <c r="Q69" s="98">
        <v>1.3207143193898525</v>
      </c>
      <c r="R69" s="98">
        <v>1.843853811533352</v>
      </c>
      <c r="S69" s="98">
        <v>1.4774072518168535</v>
      </c>
      <c r="T69" s="98">
        <v>1.222623864294073</v>
      </c>
      <c r="U69" s="98">
        <v>1.0969297833943454</v>
      </c>
      <c r="V69" s="98">
        <v>0.70599139527352273</v>
      </c>
      <c r="W69" s="98">
        <v>0.49752980963056759</v>
      </c>
      <c r="X69" s="98">
        <v>0.65912843042627256</v>
      </c>
      <c r="Y69" s="98">
        <v>9.6724044529872974E-2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4.7045986576230728E-4</v>
      </c>
      <c r="D70" s="98">
        <v>1.7313048000077384E-3</v>
      </c>
      <c r="E70" s="98">
        <v>2.1193896579039398E-3</v>
      </c>
      <c r="F70" s="98">
        <v>3.0323085727231645E-3</v>
      </c>
      <c r="G70" s="98">
        <v>4.5249187674589563E-4</v>
      </c>
      <c r="H70" s="98">
        <v>1.2554410314028221E-3</v>
      </c>
      <c r="I70" s="98">
        <v>0</v>
      </c>
      <c r="J70" s="98">
        <v>2.1713022297941268E-3</v>
      </c>
      <c r="K70" s="98">
        <v>6.1934670151630655E-3</v>
      </c>
      <c r="L70" s="98">
        <v>3.7405176278392724E-3</v>
      </c>
      <c r="M70" s="98">
        <v>2.5076995975557089E-3</v>
      </c>
      <c r="N70" s="98">
        <v>4.5006812930389615E-3</v>
      </c>
      <c r="O70" s="98">
        <v>9.747310512802736E-4</v>
      </c>
      <c r="P70" s="98">
        <v>0</v>
      </c>
      <c r="Q70" s="98">
        <v>2.8951332167811289E-4</v>
      </c>
      <c r="R70" s="98">
        <v>3.1780266159036692E-3</v>
      </c>
      <c r="S70" s="98">
        <v>2.3293510320998977E-3</v>
      </c>
      <c r="T70" s="98">
        <v>1.5474435758061581E-3</v>
      </c>
      <c r="U70" s="98">
        <v>9.9871149667427246E-4</v>
      </c>
      <c r="V70" s="98">
        <v>0</v>
      </c>
      <c r="W70" s="98">
        <v>4.7856895835369947E-4</v>
      </c>
      <c r="X70" s="98">
        <v>3.5667329072539732E-4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4.7045986576230728E-4</v>
      </c>
      <c r="D71" s="101">
        <v>1.7313048000077384E-3</v>
      </c>
      <c r="E71" s="101">
        <v>2.1193896579039398E-3</v>
      </c>
      <c r="F71" s="101">
        <v>3.0323085727231645E-3</v>
      </c>
      <c r="G71" s="101">
        <v>4.5249187674589563E-4</v>
      </c>
      <c r="H71" s="101">
        <v>1.2554410314028221E-3</v>
      </c>
      <c r="I71" s="101">
        <v>0</v>
      </c>
      <c r="J71" s="101">
        <v>2.1713022297941268E-3</v>
      </c>
      <c r="K71" s="101">
        <v>6.1934670151630655E-3</v>
      </c>
      <c r="L71" s="101">
        <v>3.7405176278392724E-3</v>
      </c>
      <c r="M71" s="101">
        <v>2.5076995975557089E-3</v>
      </c>
      <c r="N71" s="101">
        <v>4.5006812930389615E-3</v>
      </c>
      <c r="O71" s="101">
        <v>9.747310512802736E-4</v>
      </c>
      <c r="P71" s="101">
        <v>0</v>
      </c>
      <c r="Q71" s="101">
        <v>2.8951332167811289E-4</v>
      </c>
      <c r="R71" s="101">
        <v>3.1780266159036692E-3</v>
      </c>
      <c r="S71" s="101">
        <v>2.3293510320998977E-3</v>
      </c>
      <c r="T71" s="101">
        <v>1.5474435758061581E-3</v>
      </c>
      <c r="U71" s="101">
        <v>9.9871149667427246E-4</v>
      </c>
      <c r="V71" s="101">
        <v>0</v>
      </c>
      <c r="W71" s="101">
        <v>4.7856895835369947E-4</v>
      </c>
      <c r="X71" s="101">
        <v>3.5667329072539732E-4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0.26973089728126448</v>
      </c>
      <c r="D77" s="122">
        <v>0.56012215463065784</v>
      </c>
      <c r="E77" s="122">
        <v>0.63905797256639896</v>
      </c>
      <c r="F77" s="122">
        <v>0.60376151608651907</v>
      </c>
      <c r="G77" s="122">
        <v>0.30247217537343529</v>
      </c>
      <c r="H77" s="122">
        <v>0.39443864165577952</v>
      </c>
      <c r="I77" s="122">
        <v>0.2806255370616671</v>
      </c>
      <c r="J77" s="122">
        <v>0.61167202581021118</v>
      </c>
      <c r="K77" s="122">
        <v>0.61823788910268684</v>
      </c>
      <c r="L77" s="122">
        <v>0.60669393864163901</v>
      </c>
      <c r="M77" s="122">
        <v>0.3891752650512893</v>
      </c>
      <c r="N77" s="122">
        <v>0.41324588791308037</v>
      </c>
      <c r="O77" s="122">
        <v>0.23820615644079976</v>
      </c>
      <c r="P77" s="122">
        <v>0.18298198185610307</v>
      </c>
      <c r="Q77" s="122">
        <v>0.39668585331869799</v>
      </c>
      <c r="R77" s="122">
        <v>0.44054995274229397</v>
      </c>
      <c r="S77" s="122">
        <v>0.29869809957074051</v>
      </c>
      <c r="T77" s="122">
        <v>0.27111626903898994</v>
      </c>
      <c r="U77" s="122">
        <v>0.26185361639281551</v>
      </c>
      <c r="V77" s="122">
        <v>0.24242731034435386</v>
      </c>
      <c r="W77" s="122">
        <v>0.11484670229280634</v>
      </c>
      <c r="X77" s="122">
        <v>0.15617517308528378</v>
      </c>
      <c r="Y77" s="122">
        <v>4.3273481550220358E-2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0.26973089728126448</v>
      </c>
      <c r="D78" s="98">
        <v>0.56012215463065784</v>
      </c>
      <c r="E78" s="98">
        <v>0.63905797256639896</v>
      </c>
      <c r="F78" s="98">
        <v>0.60376151608651907</v>
      </c>
      <c r="G78" s="98">
        <v>0.30247217537343529</v>
      </c>
      <c r="H78" s="98">
        <v>0.39443864165577952</v>
      </c>
      <c r="I78" s="98">
        <v>0.2806255370616671</v>
      </c>
      <c r="J78" s="98">
        <v>0.61167202581021118</v>
      </c>
      <c r="K78" s="98">
        <v>0.61823788910268684</v>
      </c>
      <c r="L78" s="98">
        <v>0.60669393864163901</v>
      </c>
      <c r="M78" s="98">
        <v>0.3891752650512893</v>
      </c>
      <c r="N78" s="98">
        <v>0.41324588791308037</v>
      </c>
      <c r="O78" s="98">
        <v>0.23820615644079976</v>
      </c>
      <c r="P78" s="98">
        <v>0.18298198185610307</v>
      </c>
      <c r="Q78" s="98">
        <v>0.39668585331869799</v>
      </c>
      <c r="R78" s="98">
        <v>0.44054995274229397</v>
      </c>
      <c r="S78" s="98">
        <v>0.29869809957074051</v>
      </c>
      <c r="T78" s="98">
        <v>0.27111626903898994</v>
      </c>
      <c r="U78" s="98">
        <v>0.26185361639281551</v>
      </c>
      <c r="V78" s="98">
        <v>0.24242731034435386</v>
      </c>
      <c r="W78" s="98">
        <v>0.11484670229280634</v>
      </c>
      <c r="X78" s="98">
        <v>0.15617517308528378</v>
      </c>
      <c r="Y78" s="98">
        <v>4.3273481550220358E-2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1.2777059054964246</v>
      </c>
      <c r="D81" s="117">
        <f t="shared" si="28"/>
        <v>1.3353746399638093</v>
      </c>
      <c r="E81" s="117">
        <f t="shared" si="28"/>
        <v>0.67410811139279325</v>
      </c>
      <c r="F81" s="117">
        <f t="shared" si="28"/>
        <v>0.81302294139248021</v>
      </c>
      <c r="G81" s="117">
        <f t="shared" si="28"/>
        <v>2.0212293802978616</v>
      </c>
      <c r="H81" s="117">
        <f t="shared" si="28"/>
        <v>2.3140695940335547</v>
      </c>
      <c r="I81" s="117">
        <f t="shared" si="28"/>
        <v>1.941134028028223</v>
      </c>
      <c r="J81" s="117">
        <f t="shared" si="28"/>
        <v>1.0232616522289528</v>
      </c>
      <c r="K81" s="117">
        <f t="shared" si="28"/>
        <v>2.3927858500596888</v>
      </c>
      <c r="L81" s="117">
        <f t="shared" si="28"/>
        <v>1.8990410849101742</v>
      </c>
      <c r="M81" s="117">
        <f t="shared" si="28"/>
        <v>1.1091107400085987</v>
      </c>
      <c r="N81" s="117">
        <f t="shared" si="28"/>
        <v>1.143287725038886</v>
      </c>
      <c r="O81" s="117">
        <f t="shared" si="28"/>
        <v>0.84238253810850283</v>
      </c>
      <c r="P81" s="117">
        <f t="shared" si="28"/>
        <v>0.61713530248773396</v>
      </c>
      <c r="Q81" s="117">
        <f t="shared" si="28"/>
        <v>1.0138395374875344</v>
      </c>
      <c r="R81" s="117">
        <f t="shared" ref="R81:V81" si="29">R82+R85+R87+R100</f>
        <v>0.81224007987164759</v>
      </c>
      <c r="S81" s="117">
        <f t="shared" si="29"/>
        <v>0.46968372333256103</v>
      </c>
      <c r="T81" s="117">
        <f t="shared" si="29"/>
        <v>0.45706831829429195</v>
      </c>
      <c r="U81" s="117">
        <f t="shared" si="29"/>
        <v>0.65022532104739983</v>
      </c>
      <c r="V81" s="117">
        <f t="shared" si="29"/>
        <v>0.60066594347640234</v>
      </c>
      <c r="W81" s="117">
        <f t="shared" ref="W81:Y81" si="30">W82+W85+W87+W100</f>
        <v>0.51043214716712249</v>
      </c>
      <c r="X81" s="117">
        <f t="shared" si="30"/>
        <v>0.73969676228848857</v>
      </c>
      <c r="Y81" s="117">
        <f t="shared" si="30"/>
        <v>0.32399456016179801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0.53929003518067109</v>
      </c>
      <c r="D87" s="122">
        <v>0.52292795480774756</v>
      </c>
      <c r="E87" s="122">
        <v>0.24452742237876737</v>
      </c>
      <c r="F87" s="122">
        <v>0.27568633387202746</v>
      </c>
      <c r="G87" s="122">
        <v>0.50702960847848277</v>
      </c>
      <c r="H87" s="122">
        <v>0.5940260432556318</v>
      </c>
      <c r="I87" s="122">
        <v>0.42208131837976709</v>
      </c>
      <c r="J87" s="122">
        <v>0.24631997634432234</v>
      </c>
      <c r="K87" s="122">
        <v>0.51308029424715507</v>
      </c>
      <c r="L87" s="122">
        <v>0.47161155405012106</v>
      </c>
      <c r="M87" s="122">
        <v>0.2726173962511379</v>
      </c>
      <c r="N87" s="122">
        <v>0.24683129522238587</v>
      </c>
      <c r="O87" s="122">
        <v>0.16191321617087531</v>
      </c>
      <c r="P87" s="122">
        <v>0.14389453656845475</v>
      </c>
      <c r="Q87" s="122">
        <v>0.39849763933463178</v>
      </c>
      <c r="R87" s="122">
        <v>0.29201881830264886</v>
      </c>
      <c r="S87" s="122">
        <v>0.14281804467032252</v>
      </c>
      <c r="T87" s="122">
        <v>0.13836637685813211</v>
      </c>
      <c r="U87" s="122">
        <v>0.16707931676829429</v>
      </c>
      <c r="V87" s="122">
        <v>9.9097224215762142E-2</v>
      </c>
      <c r="W87" s="122">
        <v>0.13106867059804295</v>
      </c>
      <c r="X87" s="122">
        <v>0.34382655698413056</v>
      </c>
      <c r="Y87" s="122">
        <v>0.12798692071839038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0.53894426306333265</v>
      </c>
      <c r="D92" s="101">
        <v>0.52167616356923785</v>
      </c>
      <c r="E92" s="101">
        <v>0.24452742237876737</v>
      </c>
      <c r="F92" s="101">
        <v>0.27568633387202746</v>
      </c>
      <c r="G92" s="101">
        <v>0.50588940103698754</v>
      </c>
      <c r="H92" s="101">
        <v>0.5940260432556318</v>
      </c>
      <c r="I92" s="101">
        <v>0.42143283117788788</v>
      </c>
      <c r="J92" s="101">
        <v>0.24607831520230164</v>
      </c>
      <c r="K92" s="101">
        <v>0.51201423206488261</v>
      </c>
      <c r="L92" s="101">
        <v>0.47062330511833872</v>
      </c>
      <c r="M92" s="101">
        <v>0.27162664869900915</v>
      </c>
      <c r="N92" s="101">
        <v>0.24640950609110646</v>
      </c>
      <c r="O92" s="101">
        <v>0.16191321617087531</v>
      </c>
      <c r="P92" s="101">
        <v>0.14389453656845475</v>
      </c>
      <c r="Q92" s="101">
        <v>0.39727550199549155</v>
      </c>
      <c r="R92" s="101">
        <v>0.29150146406244976</v>
      </c>
      <c r="S92" s="101">
        <v>0.14226286532108515</v>
      </c>
      <c r="T92" s="101">
        <v>0.13801730339320983</v>
      </c>
      <c r="U92" s="101">
        <v>0.16639849006480267</v>
      </c>
      <c r="V92" s="101">
        <v>9.9097224215762142E-2</v>
      </c>
      <c r="W92" s="101">
        <v>0.13106867059804295</v>
      </c>
      <c r="X92" s="101">
        <v>0.34318916096632845</v>
      </c>
      <c r="Y92" s="101">
        <v>0.12751916654395937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3.4577211733842033E-4</v>
      </c>
      <c r="D93" s="104">
        <v>1.2517912385097273E-3</v>
      </c>
      <c r="E93" s="104">
        <v>0</v>
      </c>
      <c r="F93" s="104">
        <v>0</v>
      </c>
      <c r="G93" s="104">
        <v>1.1402074414952413E-3</v>
      </c>
      <c r="H93" s="104">
        <v>0</v>
      </c>
      <c r="I93" s="104">
        <v>6.484872018792207E-4</v>
      </c>
      <c r="J93" s="104">
        <v>2.4166114202070195E-4</v>
      </c>
      <c r="K93" s="104">
        <v>1.0660621822725092E-3</v>
      </c>
      <c r="L93" s="104">
        <v>9.8824893178232854E-4</v>
      </c>
      <c r="M93" s="104">
        <v>9.9074755212876257E-4</v>
      </c>
      <c r="N93" s="104">
        <v>4.2178913127940688E-4</v>
      </c>
      <c r="O93" s="104">
        <v>0</v>
      </c>
      <c r="P93" s="104">
        <v>0</v>
      </c>
      <c r="Q93" s="104">
        <v>1.2221373391402171E-3</v>
      </c>
      <c r="R93" s="104">
        <v>5.1735424019910391E-4</v>
      </c>
      <c r="S93" s="104">
        <v>5.5517934923737377E-4</v>
      </c>
      <c r="T93" s="104">
        <v>3.4907346492226484E-4</v>
      </c>
      <c r="U93" s="104">
        <v>6.8082670349163402E-4</v>
      </c>
      <c r="V93" s="104">
        <v>0</v>
      </c>
      <c r="W93" s="104">
        <v>0</v>
      </c>
      <c r="X93" s="104">
        <v>6.3739601780208905E-4</v>
      </c>
      <c r="Y93" s="104">
        <v>4.6775417443102563E-4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3.4577211733842033E-4</v>
      </c>
      <c r="D94" s="98">
        <v>1.2517912385097273E-3</v>
      </c>
      <c r="E94" s="98">
        <v>0</v>
      </c>
      <c r="F94" s="98">
        <v>0</v>
      </c>
      <c r="G94" s="98">
        <v>1.1402074414952413E-3</v>
      </c>
      <c r="H94" s="98">
        <v>0</v>
      </c>
      <c r="I94" s="98">
        <v>6.484872018792207E-4</v>
      </c>
      <c r="J94" s="98">
        <v>2.4166114202070195E-4</v>
      </c>
      <c r="K94" s="98">
        <v>1.0660621822725092E-3</v>
      </c>
      <c r="L94" s="98">
        <v>9.8824893178232854E-4</v>
      </c>
      <c r="M94" s="98">
        <v>9.9074755212876257E-4</v>
      </c>
      <c r="N94" s="98">
        <v>4.2178913127940688E-4</v>
      </c>
      <c r="O94" s="98">
        <v>0</v>
      </c>
      <c r="P94" s="98">
        <v>0</v>
      </c>
      <c r="Q94" s="98">
        <v>1.2221373391402171E-3</v>
      </c>
      <c r="R94" s="98">
        <v>5.1735424019910391E-4</v>
      </c>
      <c r="S94" s="98">
        <v>5.5517934923737377E-4</v>
      </c>
      <c r="T94" s="98">
        <v>3.4907346492226484E-4</v>
      </c>
      <c r="U94" s="98">
        <v>6.8082670349163402E-4</v>
      </c>
      <c r="V94" s="98">
        <v>0</v>
      </c>
      <c r="W94" s="98">
        <v>0</v>
      </c>
      <c r="X94" s="98">
        <v>6.3739601780208905E-4</v>
      </c>
      <c r="Y94" s="98">
        <v>4.6775417443102563E-4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0.73841587031575362</v>
      </c>
      <c r="D100" s="122">
        <v>0.81244668515606167</v>
      </c>
      <c r="E100" s="122">
        <v>0.42958068901402585</v>
      </c>
      <c r="F100" s="122">
        <v>0.53733660752045276</v>
      </c>
      <c r="G100" s="122">
        <v>1.5141997718193789</v>
      </c>
      <c r="H100" s="122">
        <v>1.720043550777923</v>
      </c>
      <c r="I100" s="122">
        <v>1.5190527096484558</v>
      </c>
      <c r="J100" s="122">
        <v>0.77694167588463059</v>
      </c>
      <c r="K100" s="122">
        <v>1.8797055558125337</v>
      </c>
      <c r="L100" s="122">
        <v>1.4274295308600531</v>
      </c>
      <c r="M100" s="122">
        <v>0.83649334375746087</v>
      </c>
      <c r="N100" s="122">
        <v>0.8964564298165002</v>
      </c>
      <c r="O100" s="122">
        <v>0.68046932193762755</v>
      </c>
      <c r="P100" s="122">
        <v>0.47324076591927916</v>
      </c>
      <c r="Q100" s="122">
        <v>0.61534189815290252</v>
      </c>
      <c r="R100" s="122">
        <v>0.52022126156899873</v>
      </c>
      <c r="S100" s="122">
        <v>0.32686567866223848</v>
      </c>
      <c r="T100" s="122">
        <v>0.31870194143615987</v>
      </c>
      <c r="U100" s="122">
        <v>0.48314600427910553</v>
      </c>
      <c r="V100" s="122">
        <v>0.50156871926064017</v>
      </c>
      <c r="W100" s="122">
        <v>0.37936347656907954</v>
      </c>
      <c r="X100" s="122">
        <v>0.39587020530435801</v>
      </c>
      <c r="Y100" s="122">
        <v>0.19600763944340763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0.73841587031575362</v>
      </c>
      <c r="D102" s="98">
        <v>0.81244668515606167</v>
      </c>
      <c r="E102" s="98">
        <v>0.42958068901402585</v>
      </c>
      <c r="F102" s="98">
        <v>0.53733660752045276</v>
      </c>
      <c r="G102" s="98">
        <v>1.5141997718193789</v>
      </c>
      <c r="H102" s="98">
        <v>1.720043550777923</v>
      </c>
      <c r="I102" s="98">
        <v>1.5190527096484558</v>
      </c>
      <c r="J102" s="98">
        <v>0.77694167588463059</v>
      </c>
      <c r="K102" s="98">
        <v>1.8797055558125337</v>
      </c>
      <c r="L102" s="98">
        <v>1.4274295308600531</v>
      </c>
      <c r="M102" s="98">
        <v>0.83649334375746087</v>
      </c>
      <c r="N102" s="98">
        <v>0.8964564298165002</v>
      </c>
      <c r="O102" s="98">
        <v>0.68046932193762755</v>
      </c>
      <c r="P102" s="98">
        <v>0.47324076591927916</v>
      </c>
      <c r="Q102" s="98">
        <v>0.61534189815290252</v>
      </c>
      <c r="R102" s="98">
        <v>0.52022126156899873</v>
      </c>
      <c r="S102" s="98">
        <v>0.32686567866223848</v>
      </c>
      <c r="T102" s="98">
        <v>0.31870194143615987</v>
      </c>
      <c r="U102" s="98">
        <v>0.48314600427910553</v>
      </c>
      <c r="V102" s="98">
        <v>0.50156871926064017</v>
      </c>
      <c r="W102" s="98">
        <v>0.37936347656907954</v>
      </c>
      <c r="X102" s="98">
        <v>0.39587020530435801</v>
      </c>
      <c r="Y102" s="98">
        <v>0.19600763944340763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0.23955297465093012</v>
      </c>
      <c r="D124" s="117">
        <f t="shared" si="42"/>
        <v>0.20561392700711315</v>
      </c>
      <c r="E124" s="117">
        <f t="shared" si="42"/>
        <v>0.1478921017907662</v>
      </c>
      <c r="F124" s="117">
        <f t="shared" si="42"/>
        <v>0.20752310359410586</v>
      </c>
      <c r="G124" s="117">
        <f t="shared" si="42"/>
        <v>0.25018995045958625</v>
      </c>
      <c r="H124" s="117">
        <f t="shared" si="42"/>
        <v>0.28663692062144042</v>
      </c>
      <c r="I124" s="117">
        <f t="shared" si="42"/>
        <v>0.20860528853946766</v>
      </c>
      <c r="J124" s="117">
        <f t="shared" si="42"/>
        <v>0.28111127566583943</v>
      </c>
      <c r="K124" s="117">
        <f t="shared" si="42"/>
        <v>0.41879742126705471</v>
      </c>
      <c r="L124" s="117">
        <f t="shared" si="42"/>
        <v>0.28796955971735849</v>
      </c>
      <c r="M124" s="117">
        <f t="shared" si="42"/>
        <v>0.12299008417729342</v>
      </c>
      <c r="N124" s="117">
        <f t="shared" si="42"/>
        <v>0.11263292729751877</v>
      </c>
      <c r="O124" s="117">
        <f t="shared" si="42"/>
        <v>0.10402886860663801</v>
      </c>
      <c r="P124" s="117">
        <f t="shared" si="42"/>
        <v>6.7070930704761958E-2</v>
      </c>
      <c r="Q124" s="117">
        <f t="shared" si="42"/>
        <v>0.14605704996765254</v>
      </c>
      <c r="R124" s="117">
        <f t="shared" ref="R124:V124" si="43">R125+R128+R130+R139</f>
        <v>0.18597512378414668</v>
      </c>
      <c r="S124" s="117">
        <f t="shared" si="43"/>
        <v>0.14383339228281017</v>
      </c>
      <c r="T124" s="117">
        <f t="shared" si="43"/>
        <v>0.10996502677934893</v>
      </c>
      <c r="U124" s="117">
        <f t="shared" si="43"/>
        <v>0.10986567741696018</v>
      </c>
      <c r="V124" s="117">
        <f t="shared" si="43"/>
        <v>0.11900276937871876</v>
      </c>
      <c r="W124" s="117">
        <f t="shared" ref="W124:Y124" si="44">W125+W128+W130+W139</f>
        <v>8.6028882875507792E-2</v>
      </c>
      <c r="X124" s="117">
        <f t="shared" si="44"/>
        <v>6.39805955092769E-2</v>
      </c>
      <c r="Y124" s="117">
        <f t="shared" si="44"/>
        <v>4.7439530126158078E-2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0.23955297465093012</v>
      </c>
      <c r="D139" s="122">
        <v>0.20561392700711315</v>
      </c>
      <c r="E139" s="122">
        <v>0.1478921017907662</v>
      </c>
      <c r="F139" s="122">
        <v>0.20752310359410586</v>
      </c>
      <c r="G139" s="122">
        <v>0.25018995045958625</v>
      </c>
      <c r="H139" s="122">
        <v>0.28663692062144042</v>
      </c>
      <c r="I139" s="122">
        <v>0.20860528853946766</v>
      </c>
      <c r="J139" s="122">
        <v>0.28111127566583943</v>
      </c>
      <c r="K139" s="122">
        <v>0.41879742126705471</v>
      </c>
      <c r="L139" s="122">
        <v>0.28796955971735849</v>
      </c>
      <c r="M139" s="122">
        <v>0.12299008417729342</v>
      </c>
      <c r="N139" s="122">
        <v>0.11263292729751877</v>
      </c>
      <c r="O139" s="122">
        <v>0.10402886860663801</v>
      </c>
      <c r="P139" s="122">
        <v>6.7070930704761958E-2</v>
      </c>
      <c r="Q139" s="122">
        <v>0.14605704996765254</v>
      </c>
      <c r="R139" s="122">
        <v>0.18597512378414668</v>
      </c>
      <c r="S139" s="122">
        <v>0.14383339228281017</v>
      </c>
      <c r="T139" s="122">
        <v>0.10996502677934893</v>
      </c>
      <c r="U139" s="122">
        <v>0.10986567741696018</v>
      </c>
      <c r="V139" s="122">
        <v>0.11900276937871876</v>
      </c>
      <c r="W139" s="122">
        <v>8.6028882875507792E-2</v>
      </c>
      <c r="X139" s="122">
        <v>6.39805955092769E-2</v>
      </c>
      <c r="Y139" s="122">
        <v>4.7439530126158078E-2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0.23955297465093012</v>
      </c>
      <c r="D140" s="98">
        <v>0.20561392700711315</v>
      </c>
      <c r="E140" s="98">
        <v>0.1478921017907662</v>
      </c>
      <c r="F140" s="98">
        <v>0.20752310359410586</v>
      </c>
      <c r="G140" s="98">
        <v>0.25018995045958625</v>
      </c>
      <c r="H140" s="98">
        <v>0.28663692062144042</v>
      </c>
      <c r="I140" s="98">
        <v>0.20860528853946766</v>
      </c>
      <c r="J140" s="98">
        <v>0.28111127566583943</v>
      </c>
      <c r="K140" s="98">
        <v>0.41879742126705471</v>
      </c>
      <c r="L140" s="98">
        <v>0.28796955971735849</v>
      </c>
      <c r="M140" s="98">
        <v>0.12299008417729342</v>
      </c>
      <c r="N140" s="98">
        <v>0.11263292729751877</v>
      </c>
      <c r="O140" s="98">
        <v>0.10402886860663801</v>
      </c>
      <c r="P140" s="98">
        <v>6.7070930704761958E-2</v>
      </c>
      <c r="Q140" s="98">
        <v>0.14605704996765254</v>
      </c>
      <c r="R140" s="98">
        <v>0.18597512378414668</v>
      </c>
      <c r="S140" s="98">
        <v>0.14383339228281017</v>
      </c>
      <c r="T140" s="98">
        <v>0.10996502677934893</v>
      </c>
      <c r="U140" s="98">
        <v>0.10986567741696018</v>
      </c>
      <c r="V140" s="98">
        <v>0.11900276937871876</v>
      </c>
      <c r="W140" s="98">
        <v>8.6028882875507792E-2</v>
      </c>
      <c r="X140" s="98">
        <v>6.39805955092769E-2</v>
      </c>
      <c r="Y140" s="98">
        <v>4.7439530126158078E-2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1.6867419380544285E-2</v>
      </c>
      <c r="D143" s="117">
        <f t="shared" si="49"/>
        <v>4.0503828107231632E-2</v>
      </c>
      <c r="E143" s="117">
        <f t="shared" si="49"/>
        <v>3.9346334590243288E-2</v>
      </c>
      <c r="F143" s="117">
        <f t="shared" si="49"/>
        <v>5.6283235760422809E-2</v>
      </c>
      <c r="G143" s="117">
        <f t="shared" si="49"/>
        <v>9.7002747774293144E-2</v>
      </c>
      <c r="H143" s="117">
        <f t="shared" si="49"/>
        <v>0.12346350013491528</v>
      </c>
      <c r="I143" s="117">
        <f t="shared" si="49"/>
        <v>0.12997865829414984</v>
      </c>
      <c r="J143" s="117">
        <f t="shared" si="49"/>
        <v>0.17114979490030363</v>
      </c>
      <c r="K143" s="117">
        <f t="shared" si="49"/>
        <v>0.26626728800445132</v>
      </c>
      <c r="L143" s="117">
        <f t="shared" si="49"/>
        <v>0.25838652609685475</v>
      </c>
      <c r="M143" s="117">
        <f t="shared" si="49"/>
        <v>0.22673678293656283</v>
      </c>
      <c r="N143" s="117">
        <f t="shared" si="49"/>
        <v>0.23950160027233189</v>
      </c>
      <c r="O143" s="117">
        <f t="shared" si="49"/>
        <v>0.21466093501821226</v>
      </c>
      <c r="P143" s="117">
        <f t="shared" si="49"/>
        <v>0.39933862701456263</v>
      </c>
      <c r="Q143" s="117">
        <f t="shared" si="49"/>
        <v>0.47458346867463197</v>
      </c>
      <c r="R143" s="117">
        <f t="shared" ref="R143:V143" si="50">R144+R146+R148+R157</f>
        <v>0.43851826775429459</v>
      </c>
      <c r="S143" s="117">
        <f t="shared" si="50"/>
        <v>0.27272897671715496</v>
      </c>
      <c r="T143" s="117">
        <f t="shared" si="50"/>
        <v>0.22946183085500521</v>
      </c>
      <c r="U143" s="117">
        <f t="shared" si="50"/>
        <v>0.23430354830733241</v>
      </c>
      <c r="V143" s="117">
        <f t="shared" si="50"/>
        <v>0.24764262031556228</v>
      </c>
      <c r="W143" s="117">
        <f t="shared" ref="W143:Y143" si="51">W144+W146+W148+W157</f>
        <v>0.2763777362051329</v>
      </c>
      <c r="X143" s="117">
        <f t="shared" si="51"/>
        <v>0.41223212622800592</v>
      </c>
      <c r="Y143" s="117">
        <f t="shared" si="51"/>
        <v>0.23089609800915614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7.8869892155609654E-3</v>
      </c>
      <c r="D148" s="122">
        <v>1.8198005705903648E-2</v>
      </c>
      <c r="E148" s="122">
        <v>1.6972340370762774E-2</v>
      </c>
      <c r="F148" s="122">
        <v>2.0969430316887989E-2</v>
      </c>
      <c r="G148" s="122">
        <v>3.1702402464984555E-2</v>
      </c>
      <c r="H148" s="122">
        <v>3.6428896816863669E-2</v>
      </c>
      <c r="I148" s="122">
        <v>4.3659228553680471E-2</v>
      </c>
      <c r="J148" s="122">
        <v>6.8875180613687664E-2</v>
      </c>
      <c r="K148" s="122">
        <v>7.7902349201376953E-2</v>
      </c>
      <c r="L148" s="122">
        <v>8.4698592351245217E-2</v>
      </c>
      <c r="M148" s="122">
        <v>8.6061850054037686E-2</v>
      </c>
      <c r="N148" s="122">
        <v>7.0790501837966674E-2</v>
      </c>
      <c r="O148" s="122">
        <v>5.5287439668103761E-2</v>
      </c>
      <c r="P148" s="122">
        <v>0.10272883151923186</v>
      </c>
      <c r="Q148" s="122">
        <v>0.20955279522339496</v>
      </c>
      <c r="R148" s="122">
        <v>0.18063488396122215</v>
      </c>
      <c r="S148" s="122">
        <v>9.7817576764117661E-2</v>
      </c>
      <c r="T148" s="122">
        <v>7.9110748848577647E-2</v>
      </c>
      <c r="U148" s="122">
        <v>6.8628444330161076E-2</v>
      </c>
      <c r="V148" s="122">
        <v>4.8372882329049988E-2</v>
      </c>
      <c r="W148" s="122">
        <v>0.10013801086989123</v>
      </c>
      <c r="X148" s="122">
        <v>0.2249604561607064</v>
      </c>
      <c r="Y148" s="122">
        <v>0.11712644641917826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7.8869892155609654E-3</v>
      </c>
      <c r="D149" s="98">
        <v>1.8198005705903648E-2</v>
      </c>
      <c r="E149" s="98">
        <v>1.6972340370762774E-2</v>
      </c>
      <c r="F149" s="98">
        <v>2.0969430316887989E-2</v>
      </c>
      <c r="G149" s="98">
        <v>3.1702402464984555E-2</v>
      </c>
      <c r="H149" s="98">
        <v>3.6428896816863669E-2</v>
      </c>
      <c r="I149" s="98">
        <v>4.3659228553680471E-2</v>
      </c>
      <c r="J149" s="98">
        <v>6.8875180613687664E-2</v>
      </c>
      <c r="K149" s="98">
        <v>7.7689136764922451E-2</v>
      </c>
      <c r="L149" s="98">
        <v>8.4500942564888756E-2</v>
      </c>
      <c r="M149" s="98">
        <v>8.58141631660055E-2</v>
      </c>
      <c r="N149" s="98">
        <v>7.0579607272326969E-2</v>
      </c>
      <c r="O149" s="98">
        <v>5.5287439668103761E-2</v>
      </c>
      <c r="P149" s="98">
        <v>0.10272883151923186</v>
      </c>
      <c r="Q149" s="98">
        <v>0.20894172655382484</v>
      </c>
      <c r="R149" s="98">
        <v>0.18028998113442274</v>
      </c>
      <c r="S149" s="98">
        <v>9.7447457197959414E-2</v>
      </c>
      <c r="T149" s="98">
        <v>7.8936212116116511E-2</v>
      </c>
      <c r="U149" s="98">
        <v>6.845823765428817E-2</v>
      </c>
      <c r="V149" s="98">
        <v>4.8372882329049988E-2</v>
      </c>
      <c r="W149" s="98">
        <v>0.10013801086989123</v>
      </c>
      <c r="X149" s="98">
        <v>0.22453552548217168</v>
      </c>
      <c r="Y149" s="98">
        <v>0.11689256933196275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2.1321243645450186E-4</v>
      </c>
      <c r="L150" s="98">
        <v>1.9764978635646577E-4</v>
      </c>
      <c r="M150" s="98">
        <v>2.4768688803219064E-4</v>
      </c>
      <c r="N150" s="98">
        <v>2.1089456563970344E-4</v>
      </c>
      <c r="O150" s="98">
        <v>0</v>
      </c>
      <c r="P150" s="98">
        <v>0</v>
      </c>
      <c r="Q150" s="98">
        <v>6.1106866957010854E-4</v>
      </c>
      <c r="R150" s="98">
        <v>3.4490282679940261E-4</v>
      </c>
      <c r="S150" s="98">
        <v>3.7011956615824911E-4</v>
      </c>
      <c r="T150" s="98">
        <v>1.7453673246113242E-4</v>
      </c>
      <c r="U150" s="98">
        <v>1.7020667587290851E-4</v>
      </c>
      <c r="V150" s="98">
        <v>0</v>
      </c>
      <c r="W150" s="98">
        <v>0</v>
      </c>
      <c r="X150" s="98">
        <v>4.2493067853472598E-4</v>
      </c>
      <c r="Y150" s="98">
        <v>2.3387708721551282E-4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2.1321243645450186E-4</v>
      </c>
      <c r="L151" s="101">
        <v>1.9764978635646577E-4</v>
      </c>
      <c r="M151" s="101">
        <v>2.4768688803219064E-4</v>
      </c>
      <c r="N151" s="101">
        <v>2.1089456563970344E-4</v>
      </c>
      <c r="O151" s="101">
        <v>0</v>
      </c>
      <c r="P151" s="101">
        <v>0</v>
      </c>
      <c r="Q151" s="101">
        <v>6.1106866957010854E-4</v>
      </c>
      <c r="R151" s="101">
        <v>3.4490282679940261E-4</v>
      </c>
      <c r="S151" s="101">
        <v>3.7011956615824911E-4</v>
      </c>
      <c r="T151" s="101">
        <v>1.7453673246113242E-4</v>
      </c>
      <c r="U151" s="101">
        <v>1.7020667587290851E-4</v>
      </c>
      <c r="V151" s="101">
        <v>0</v>
      </c>
      <c r="W151" s="101">
        <v>0</v>
      </c>
      <c r="X151" s="101">
        <v>4.2493067853472598E-4</v>
      </c>
      <c r="Y151" s="101">
        <v>2.3387708721551282E-4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8.9804301649833215E-3</v>
      </c>
      <c r="D157" s="122">
        <v>2.2305822401327984E-2</v>
      </c>
      <c r="E157" s="122">
        <v>2.2373994219480515E-2</v>
      </c>
      <c r="F157" s="122">
        <v>3.5313805443534817E-2</v>
      </c>
      <c r="G157" s="122">
        <v>6.5300345309308588E-2</v>
      </c>
      <c r="H157" s="122">
        <v>8.7034603318051615E-2</v>
      </c>
      <c r="I157" s="122">
        <v>8.6319429740469369E-2</v>
      </c>
      <c r="J157" s="122">
        <v>0.10227461428661598</v>
      </c>
      <c r="K157" s="122">
        <v>0.18836493880307439</v>
      </c>
      <c r="L157" s="122">
        <v>0.17368793374560951</v>
      </c>
      <c r="M157" s="122">
        <v>0.14067493288252514</v>
      </c>
      <c r="N157" s="122">
        <v>0.16871109843436521</v>
      </c>
      <c r="O157" s="122">
        <v>0.1593734953501085</v>
      </c>
      <c r="P157" s="122">
        <v>0.29660979549533079</v>
      </c>
      <c r="Q157" s="122">
        <v>0.26503067345123699</v>
      </c>
      <c r="R157" s="122">
        <v>0.25788338379307246</v>
      </c>
      <c r="S157" s="122">
        <v>0.17491139995303731</v>
      </c>
      <c r="T157" s="122">
        <v>0.15035108200642758</v>
      </c>
      <c r="U157" s="122">
        <v>0.16567510397717133</v>
      </c>
      <c r="V157" s="122">
        <v>0.19926973798651229</v>
      </c>
      <c r="W157" s="122">
        <v>0.17623972533524165</v>
      </c>
      <c r="X157" s="122">
        <v>0.18727167006729953</v>
      </c>
      <c r="Y157" s="122">
        <v>0.11376965158997789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8.9804301649833215E-3</v>
      </c>
      <c r="D158" s="98">
        <v>2.2305822401327984E-2</v>
      </c>
      <c r="E158" s="98">
        <v>2.2373994219480515E-2</v>
      </c>
      <c r="F158" s="98">
        <v>3.5313805443534817E-2</v>
      </c>
      <c r="G158" s="98">
        <v>6.5300345309308588E-2</v>
      </c>
      <c r="H158" s="98">
        <v>8.7034603318051615E-2</v>
      </c>
      <c r="I158" s="98">
        <v>8.6319429740469369E-2</v>
      </c>
      <c r="J158" s="98">
        <v>0.10227461428661598</v>
      </c>
      <c r="K158" s="98">
        <v>0.18836493880307439</v>
      </c>
      <c r="L158" s="98">
        <v>0.17368793374560951</v>
      </c>
      <c r="M158" s="98">
        <v>0.14067493288252514</v>
      </c>
      <c r="N158" s="98">
        <v>0.16871109843436521</v>
      </c>
      <c r="O158" s="98">
        <v>0.1593734953501085</v>
      </c>
      <c r="P158" s="98">
        <v>0.29660979549533079</v>
      </c>
      <c r="Q158" s="98">
        <v>0.26503067345123699</v>
      </c>
      <c r="R158" s="98">
        <v>0.25788338379307246</v>
      </c>
      <c r="S158" s="98">
        <v>0.17491139995303731</v>
      </c>
      <c r="T158" s="98">
        <v>0.15035108200642758</v>
      </c>
      <c r="U158" s="98">
        <v>0.16567510397717133</v>
      </c>
      <c r="V158" s="98">
        <v>0.19926973798651229</v>
      </c>
      <c r="W158" s="98">
        <v>0.17623972533524165</v>
      </c>
      <c r="X158" s="98">
        <v>0.18727167006729953</v>
      </c>
      <c r="Y158" s="98">
        <v>0.11376965158997789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7.6763041342553504E-2</v>
      </c>
      <c r="D161" s="117">
        <f t="shared" si="54"/>
        <v>0.15489206047102333</v>
      </c>
      <c r="E161" s="117">
        <f t="shared" si="54"/>
        <v>8.259214425699124E-2</v>
      </c>
      <c r="F161" s="117">
        <f t="shared" si="54"/>
        <v>4.7749834674060451E-2</v>
      </c>
      <c r="G161" s="117">
        <f t="shared" si="54"/>
        <v>2.7206494175896878E-2</v>
      </c>
      <c r="H161" s="117">
        <f t="shared" si="54"/>
        <v>5.6416628723311046E-2</v>
      </c>
      <c r="I161" s="117">
        <f t="shared" si="54"/>
        <v>5.0194643953687071E-2</v>
      </c>
      <c r="J161" s="117">
        <f t="shared" si="54"/>
        <v>0.1091825681829191</v>
      </c>
      <c r="K161" s="117">
        <f t="shared" si="54"/>
        <v>0.11073469053750976</v>
      </c>
      <c r="L161" s="117">
        <f t="shared" si="54"/>
        <v>5.158732325358896E-2</v>
      </c>
      <c r="M161" s="117">
        <f t="shared" si="54"/>
        <v>1.4837630736744409E-2</v>
      </c>
      <c r="N161" s="117">
        <f t="shared" si="54"/>
        <v>4.1771797043355693E-2</v>
      </c>
      <c r="O161" s="117">
        <f t="shared" si="54"/>
        <v>4.0813868676297653E-2</v>
      </c>
      <c r="P161" s="117">
        <f t="shared" si="54"/>
        <v>7.0917349020374582E-2</v>
      </c>
      <c r="Q161" s="117">
        <f t="shared" si="54"/>
        <v>5.9380610722086564E-2</v>
      </c>
      <c r="R161" s="117">
        <f t="shared" ref="R161:V161" si="55">R162+R164+R166+R175</f>
        <v>7.3488080664926514E-2</v>
      </c>
      <c r="S161" s="117">
        <f t="shared" si="55"/>
        <v>8.9599792435504741E-2</v>
      </c>
      <c r="T161" s="117">
        <f t="shared" si="55"/>
        <v>8.2420076794699176E-2</v>
      </c>
      <c r="U161" s="117">
        <f t="shared" si="55"/>
        <v>0.16262035393710889</v>
      </c>
      <c r="V161" s="117">
        <f t="shared" si="55"/>
        <v>0.1361562235223828</v>
      </c>
      <c r="W161" s="117">
        <f t="shared" ref="W161:Y161" si="56">W162+W164+W166+W175</f>
        <v>0.17610997166567033</v>
      </c>
      <c r="X161" s="117">
        <f t="shared" si="56"/>
        <v>0.25166791410215267</v>
      </c>
      <c r="Y161" s="117">
        <f t="shared" si="56"/>
        <v>0.45714051156386204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3.5228551829505642E-2</v>
      </c>
      <c r="D166" s="122">
        <v>6.9672380014667704E-2</v>
      </c>
      <c r="E166" s="122">
        <v>3.5830496338276965E-2</v>
      </c>
      <c r="F166" s="122">
        <v>1.7885690564404463E-2</v>
      </c>
      <c r="G166" s="122">
        <v>8.7687496179744504E-3</v>
      </c>
      <c r="H166" s="122">
        <v>1.645175985277714E-2</v>
      </c>
      <c r="I166" s="122">
        <v>1.6978588881986851E-2</v>
      </c>
      <c r="J166" s="122">
        <v>4.4133610878673665E-2</v>
      </c>
      <c r="K166" s="122">
        <v>3.2421450775912519E-2</v>
      </c>
      <c r="L166" s="122">
        <v>1.7017550933206765E-2</v>
      </c>
      <c r="M166" s="122">
        <v>5.6736636803970579E-3</v>
      </c>
      <c r="N166" s="122">
        <v>1.2382387240759116E-2</v>
      </c>
      <c r="O166" s="122">
        <v>1.0366394937769457E-2</v>
      </c>
      <c r="P166" s="122">
        <v>1.817224817488217E-2</v>
      </c>
      <c r="Q166" s="122">
        <v>2.6332381976646418E-2</v>
      </c>
      <c r="R166" s="122">
        <v>3.0374942473734262E-2</v>
      </c>
      <c r="S166" s="122">
        <v>3.1972732986691552E-2</v>
      </c>
      <c r="T166" s="122">
        <v>2.8572003158594324E-2</v>
      </c>
      <c r="U166" s="122">
        <v>4.7641247385050822E-2</v>
      </c>
      <c r="V166" s="122">
        <v>2.653790072218715E-2</v>
      </c>
      <c r="W166" s="122">
        <v>6.3794485689312924E-2</v>
      </c>
      <c r="X166" s="122">
        <v>0.13740573136782361</v>
      </c>
      <c r="Y166" s="122">
        <v>0.23173172620394333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3.5228551829505642E-2</v>
      </c>
      <c r="D167" s="98">
        <v>6.9422021766965755E-2</v>
      </c>
      <c r="E167" s="98">
        <v>3.5830496338276965E-2</v>
      </c>
      <c r="F167" s="98">
        <v>1.7885690564404463E-2</v>
      </c>
      <c r="G167" s="98">
        <v>8.7687496179744504E-3</v>
      </c>
      <c r="H167" s="98">
        <v>1.645175985277714E-2</v>
      </c>
      <c r="I167" s="98">
        <v>1.6978588881986851E-2</v>
      </c>
      <c r="J167" s="98">
        <v>4.4133610878673665E-2</v>
      </c>
      <c r="K167" s="98">
        <v>3.2421450775912519E-2</v>
      </c>
      <c r="L167" s="98">
        <v>1.7017550933206765E-2</v>
      </c>
      <c r="M167" s="98">
        <v>5.6736636803970579E-3</v>
      </c>
      <c r="N167" s="98">
        <v>1.2382387240759116E-2</v>
      </c>
      <c r="O167" s="98">
        <v>1.0366394937769457E-2</v>
      </c>
      <c r="P167" s="98">
        <v>1.817224817488217E-2</v>
      </c>
      <c r="Q167" s="98">
        <v>2.6332381976646418E-2</v>
      </c>
      <c r="R167" s="98">
        <v>3.0374942473734262E-2</v>
      </c>
      <c r="S167" s="98">
        <v>3.1787673203612428E-2</v>
      </c>
      <c r="T167" s="98">
        <v>2.8572003158594324E-2</v>
      </c>
      <c r="U167" s="98">
        <v>4.7471040709177917E-2</v>
      </c>
      <c r="V167" s="98">
        <v>2.653790072218715E-2</v>
      </c>
      <c r="W167" s="98">
        <v>6.3794485689312924E-2</v>
      </c>
      <c r="X167" s="98">
        <v>0.13719326602855625</v>
      </c>
      <c r="Y167" s="98">
        <v>0.23103009494229679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2.5035824770194544E-4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1.8505978307912455E-4</v>
      </c>
      <c r="T168" s="98">
        <v>0</v>
      </c>
      <c r="U168" s="98">
        <v>1.7020667587290851E-4</v>
      </c>
      <c r="V168" s="98">
        <v>0</v>
      </c>
      <c r="W168" s="98">
        <v>0</v>
      </c>
      <c r="X168" s="98">
        <v>2.1246533926736299E-4</v>
      </c>
      <c r="Y168" s="98">
        <v>7.0163126164653851E-4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2.5035824770194544E-4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1.8505978307912455E-4</v>
      </c>
      <c r="T169" s="101">
        <v>0</v>
      </c>
      <c r="U169" s="101">
        <v>1.7020667587290851E-4</v>
      </c>
      <c r="V169" s="101">
        <v>0</v>
      </c>
      <c r="W169" s="101">
        <v>0</v>
      </c>
      <c r="X169" s="101">
        <v>2.1246533926736299E-4</v>
      </c>
      <c r="Y169" s="101">
        <v>7.0163126164653851E-4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4.1534489513047862E-2</v>
      </c>
      <c r="D175" s="122">
        <v>8.521968045635564E-2</v>
      </c>
      <c r="E175" s="122">
        <v>4.6761647918714282E-2</v>
      </c>
      <c r="F175" s="122">
        <v>2.9864144109655991E-2</v>
      </c>
      <c r="G175" s="122">
        <v>1.8437744557922426E-2</v>
      </c>
      <c r="H175" s="122">
        <v>3.9964868870533903E-2</v>
      </c>
      <c r="I175" s="122">
        <v>3.3216055071700223E-2</v>
      </c>
      <c r="J175" s="122">
        <v>6.5048957304245439E-2</v>
      </c>
      <c r="K175" s="122">
        <v>7.8313239761597236E-2</v>
      </c>
      <c r="L175" s="122">
        <v>3.4569772320382192E-2</v>
      </c>
      <c r="M175" s="122">
        <v>9.1639670563473524E-3</v>
      </c>
      <c r="N175" s="122">
        <v>2.9389409802596578E-2</v>
      </c>
      <c r="O175" s="122">
        <v>3.0447473738528196E-2</v>
      </c>
      <c r="P175" s="122">
        <v>5.2745100845492408E-2</v>
      </c>
      <c r="Q175" s="122">
        <v>3.3048228745440146E-2</v>
      </c>
      <c r="R175" s="122">
        <v>4.3113138191192252E-2</v>
      </c>
      <c r="S175" s="122">
        <v>5.7627059448813189E-2</v>
      </c>
      <c r="T175" s="122">
        <v>5.3848073636104846E-2</v>
      </c>
      <c r="U175" s="122">
        <v>0.11497910655205805</v>
      </c>
      <c r="V175" s="122">
        <v>0.10961832280019564</v>
      </c>
      <c r="W175" s="122">
        <v>0.11231548597635739</v>
      </c>
      <c r="X175" s="122">
        <v>0.11426218273432907</v>
      </c>
      <c r="Y175" s="122">
        <v>0.22540878535991873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4.1534489513047862E-2</v>
      </c>
      <c r="D176" s="98">
        <v>8.521968045635564E-2</v>
      </c>
      <c r="E176" s="98">
        <v>4.6761647918714282E-2</v>
      </c>
      <c r="F176" s="98">
        <v>2.9864144109655991E-2</v>
      </c>
      <c r="G176" s="98">
        <v>1.8437744557922426E-2</v>
      </c>
      <c r="H176" s="98">
        <v>3.9964868870533903E-2</v>
      </c>
      <c r="I176" s="98">
        <v>3.3216055071700223E-2</v>
      </c>
      <c r="J176" s="98">
        <v>6.5048957304245439E-2</v>
      </c>
      <c r="K176" s="98">
        <v>7.8313239761597236E-2</v>
      </c>
      <c r="L176" s="98">
        <v>3.4569772320382192E-2</v>
      </c>
      <c r="M176" s="98">
        <v>9.1639670563473524E-3</v>
      </c>
      <c r="N176" s="98">
        <v>2.9389409802596578E-2</v>
      </c>
      <c r="O176" s="98">
        <v>3.0447473738528196E-2</v>
      </c>
      <c r="P176" s="98">
        <v>5.2745100845492408E-2</v>
      </c>
      <c r="Q176" s="98">
        <v>3.3048228745440146E-2</v>
      </c>
      <c r="R176" s="98">
        <v>4.3113138191192252E-2</v>
      </c>
      <c r="S176" s="98">
        <v>5.7627059448813189E-2</v>
      </c>
      <c r="T176" s="98">
        <v>5.3848073636104846E-2</v>
      </c>
      <c r="U176" s="98">
        <v>0.11497910655205805</v>
      </c>
      <c r="V176" s="98">
        <v>0.10961832280019564</v>
      </c>
      <c r="W176" s="98">
        <v>0.11231548597635739</v>
      </c>
      <c r="X176" s="98">
        <v>0.11426218273432907</v>
      </c>
      <c r="Y176" s="98">
        <v>0.22540878535991873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17291.750280456774</v>
      </c>
      <c r="D24" s="117">
        <f t="shared" si="7"/>
        <v>19762.255291475638</v>
      </c>
      <c r="E24" s="117">
        <f t="shared" si="7"/>
        <v>24868.594414034629</v>
      </c>
      <c r="F24" s="117">
        <f t="shared" si="7"/>
        <v>20800.140667517924</v>
      </c>
      <c r="G24" s="117">
        <f t="shared" si="7"/>
        <v>0</v>
      </c>
      <c r="H24" s="117">
        <f t="shared" si="7"/>
        <v>0</v>
      </c>
      <c r="I24" s="117">
        <f t="shared" si="7"/>
        <v>17030.659021028354</v>
      </c>
      <c r="J24" s="117">
        <f t="shared" si="7"/>
        <v>21906.674776167263</v>
      </c>
      <c r="K24" s="117">
        <f t="shared" si="7"/>
        <v>15318.183023388216</v>
      </c>
      <c r="L24" s="117">
        <f t="shared" si="7"/>
        <v>15111.408062484426</v>
      </c>
      <c r="M24" s="117">
        <f t="shared" si="7"/>
        <v>16872.767262101854</v>
      </c>
      <c r="N24" s="117">
        <f t="shared" si="7"/>
        <v>14802.145855658009</v>
      </c>
      <c r="O24" s="117">
        <f t="shared" si="7"/>
        <v>11130.954490499278</v>
      </c>
      <c r="P24" s="117">
        <f t="shared" si="7"/>
        <v>7012.9504504213055</v>
      </c>
      <c r="Q24" s="117">
        <f t="shared" si="7"/>
        <v>11798.416090425902</v>
      </c>
      <c r="R24" s="117">
        <f t="shared" ref="R24:V24" si="8">R25+R28+R30+R39</f>
        <v>11523.682443949634</v>
      </c>
      <c r="S24" s="117">
        <f t="shared" si="8"/>
        <v>11656.131149292814</v>
      </c>
      <c r="T24" s="117">
        <f t="shared" si="8"/>
        <v>9979.7712515990061</v>
      </c>
      <c r="U24" s="117">
        <f t="shared" si="8"/>
        <v>0</v>
      </c>
      <c r="V24" s="117">
        <f t="shared" si="8"/>
        <v>7342.7513152690226</v>
      </c>
      <c r="W24" s="117">
        <f t="shared" ref="W24:Y24" si="9">W25+W28+W30+W39</f>
        <v>8852.5470304514802</v>
      </c>
      <c r="X24" s="117">
        <f t="shared" si="9"/>
        <v>7221.2069875340076</v>
      </c>
      <c r="Y24" s="117">
        <f t="shared" si="9"/>
        <v>6133.7829777778024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14319.704924905118</v>
      </c>
      <c r="D25" s="122">
        <f t="shared" si="10"/>
        <v>16598.346218292445</v>
      </c>
      <c r="E25" s="122">
        <f t="shared" si="10"/>
        <v>21318.392597148522</v>
      </c>
      <c r="F25" s="122">
        <f t="shared" si="10"/>
        <v>17285.536979493514</v>
      </c>
      <c r="G25" s="122">
        <f t="shared" si="10"/>
        <v>0</v>
      </c>
      <c r="H25" s="122">
        <f t="shared" si="10"/>
        <v>0</v>
      </c>
      <c r="I25" s="122">
        <f t="shared" si="10"/>
        <v>13766.750525146261</v>
      </c>
      <c r="J25" s="122">
        <f t="shared" si="10"/>
        <v>18453.189992533578</v>
      </c>
      <c r="K25" s="122">
        <f t="shared" si="10"/>
        <v>12188.063409433091</v>
      </c>
      <c r="L25" s="122">
        <f t="shared" si="10"/>
        <v>12094.3906090975</v>
      </c>
      <c r="M25" s="122">
        <f t="shared" si="10"/>
        <v>13798.203984517821</v>
      </c>
      <c r="N25" s="122">
        <f t="shared" si="10"/>
        <v>11919.856854824508</v>
      </c>
      <c r="O25" s="122">
        <f t="shared" si="10"/>
        <v>8229.8832445355947</v>
      </c>
      <c r="P25" s="122">
        <f t="shared" si="10"/>
        <v>4276.2760185043689</v>
      </c>
      <c r="Q25" s="122">
        <f t="shared" si="10"/>
        <v>9018.0285375195945</v>
      </c>
      <c r="R25" s="122">
        <f t="shared" ref="R25:V25" si="11">SUM(R26:R27)</f>
        <v>8863.8509750946869</v>
      </c>
      <c r="S25" s="122">
        <f t="shared" si="11"/>
        <v>8985.2961486266213</v>
      </c>
      <c r="T25" s="122">
        <f t="shared" si="11"/>
        <v>7388.1903521775967</v>
      </c>
      <c r="U25" s="122">
        <f t="shared" si="11"/>
        <v>0</v>
      </c>
      <c r="V25" s="122">
        <f t="shared" si="11"/>
        <v>4756.3175236227789</v>
      </c>
      <c r="W25" s="122">
        <f t="shared" ref="W25:Y25" si="12">SUM(W26:W27)</f>
        <v>6335.6434731046611</v>
      </c>
      <c r="X25" s="122">
        <f t="shared" si="12"/>
        <v>4933.5330101177387</v>
      </c>
      <c r="Y25" s="122">
        <f t="shared" si="12"/>
        <v>3941.9264477865422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14137.054115743902</v>
      </c>
      <c r="D26" s="98">
        <v>16387.560694381005</v>
      </c>
      <c r="E26" s="98">
        <v>21047.300055882297</v>
      </c>
      <c r="F26" s="98">
        <v>17065.975473141862</v>
      </c>
      <c r="G26" s="98">
        <v>0</v>
      </c>
      <c r="H26" s="98">
        <v>0</v>
      </c>
      <c r="I26" s="98">
        <v>13600.614773105064</v>
      </c>
      <c r="J26" s="98">
        <v>18227.970171643829</v>
      </c>
      <c r="K26" s="98">
        <v>12038.989692809389</v>
      </c>
      <c r="L26" s="98">
        <v>11946.355680939056</v>
      </c>
      <c r="M26" s="98">
        <v>13627.790268342485</v>
      </c>
      <c r="N26" s="98">
        <v>11769.858780608633</v>
      </c>
      <c r="O26" s="98">
        <v>8122.5846758774451</v>
      </c>
      <c r="P26" s="98">
        <v>4218.465865485693</v>
      </c>
      <c r="Q26" s="98">
        <v>8891.5960113191923</v>
      </c>
      <c r="R26" s="98">
        <v>8738.4954922155939</v>
      </c>
      <c r="S26" s="98">
        <v>8858.205277311612</v>
      </c>
      <c r="T26" s="98">
        <v>7284.3046384138297</v>
      </c>
      <c r="U26" s="98">
        <v>0</v>
      </c>
      <c r="V26" s="98">
        <v>4690.1744687475866</v>
      </c>
      <c r="W26" s="98">
        <v>6247.0987773704001</v>
      </c>
      <c r="X26" s="98">
        <v>4864.8348645303886</v>
      </c>
      <c r="Y26" s="98">
        <v>3887.1712560356877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182.65080916121522</v>
      </c>
      <c r="D27" s="98">
        <v>210.7855239114393</v>
      </c>
      <c r="E27" s="98">
        <v>271.09254126622386</v>
      </c>
      <c r="F27" s="98">
        <v>219.56150635165088</v>
      </c>
      <c r="G27" s="98">
        <v>0</v>
      </c>
      <c r="H27" s="98">
        <v>0</v>
      </c>
      <c r="I27" s="98">
        <v>166.13575204119664</v>
      </c>
      <c r="J27" s="98">
        <v>225.21982088974852</v>
      </c>
      <c r="K27" s="98">
        <v>149.07371662370159</v>
      </c>
      <c r="L27" s="98">
        <v>148.03492815844322</v>
      </c>
      <c r="M27" s="98">
        <v>170.41371617533491</v>
      </c>
      <c r="N27" s="98">
        <v>149.99807421587482</v>
      </c>
      <c r="O27" s="98">
        <v>107.29856865814939</v>
      </c>
      <c r="P27" s="98">
        <v>57.810153018676097</v>
      </c>
      <c r="Q27" s="98">
        <v>126.43252620040163</v>
      </c>
      <c r="R27" s="98">
        <v>125.3554828790933</v>
      </c>
      <c r="S27" s="98">
        <v>127.09087131500885</v>
      </c>
      <c r="T27" s="98">
        <v>103.88571376376716</v>
      </c>
      <c r="U27" s="98">
        <v>0</v>
      </c>
      <c r="V27" s="98">
        <v>66.143054875192632</v>
      </c>
      <c r="W27" s="98">
        <v>88.544695734261154</v>
      </c>
      <c r="X27" s="98">
        <v>68.69814558734987</v>
      </c>
      <c r="Y27" s="98">
        <v>54.755191750854337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42.26061985816812</v>
      </c>
      <c r="D28" s="122">
        <f t="shared" si="13"/>
        <v>48.377880812175199</v>
      </c>
      <c r="E28" s="122">
        <f t="shared" si="13"/>
        <v>85.508442335334379</v>
      </c>
      <c r="F28" s="122">
        <f t="shared" si="13"/>
        <v>47.651745289783562</v>
      </c>
      <c r="G28" s="122">
        <f t="shared" si="13"/>
        <v>0</v>
      </c>
      <c r="H28" s="122">
        <f t="shared" si="13"/>
        <v>0</v>
      </c>
      <c r="I28" s="122">
        <f t="shared" si="13"/>
        <v>111.83937118258326</v>
      </c>
      <c r="J28" s="122">
        <f t="shared" si="13"/>
        <v>104.78808511938745</v>
      </c>
      <c r="K28" s="122">
        <f t="shared" si="13"/>
        <v>57.001204907695303</v>
      </c>
      <c r="L28" s="122">
        <f t="shared" si="13"/>
        <v>80.805469705851891</v>
      </c>
      <c r="M28" s="122">
        <f t="shared" si="13"/>
        <v>114.46562510220218</v>
      </c>
      <c r="N28" s="122">
        <f t="shared" si="13"/>
        <v>93.677558926043361</v>
      </c>
      <c r="O28" s="122">
        <f t="shared" si="13"/>
        <v>134.06539636443307</v>
      </c>
      <c r="P28" s="122">
        <f t="shared" si="13"/>
        <v>15.153723658704727</v>
      </c>
      <c r="Q28" s="122">
        <f t="shared" si="13"/>
        <v>51.237890378456925</v>
      </c>
      <c r="R28" s="122">
        <f t="shared" si="13"/>
        <v>40.389759455033605</v>
      </c>
      <c r="S28" s="122">
        <f t="shared" si="13"/>
        <v>84.983749622726307</v>
      </c>
      <c r="T28" s="122">
        <f t="shared" si="13"/>
        <v>84.309926976420556</v>
      </c>
      <c r="U28" s="122">
        <f t="shared" si="13"/>
        <v>0</v>
      </c>
      <c r="V28" s="122">
        <f t="shared" si="13"/>
        <v>63.503008868760389</v>
      </c>
      <c r="W28" s="122">
        <f t="shared" si="13"/>
        <v>102.20184047047007</v>
      </c>
      <c r="X28" s="122">
        <f t="shared" si="13"/>
        <v>74.176441267944881</v>
      </c>
      <c r="Y28" s="122">
        <f t="shared" si="13"/>
        <v>44.310646439866041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42.26061985816812</v>
      </c>
      <c r="D29" s="98">
        <f>IF(RES_hhdet_in_fec!D29=0,0,RES_hhdet_in_fec!D29*1000*11630/RES_hhdet_in_new!D26)</f>
        <v>48.377880812175199</v>
      </c>
      <c r="E29" s="98">
        <f>IF(RES_hhdet_in_fec!E29=0,0,RES_hhdet_in_fec!E29*1000*11630/RES_hhdet_in_new!E26)</f>
        <v>85.508442335334379</v>
      </c>
      <c r="F29" s="98">
        <f>IF(RES_hhdet_in_fec!F29=0,0,RES_hhdet_in_fec!F29*1000*11630/RES_hhdet_in_new!F26)</f>
        <v>47.651745289783562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111.83937118258326</v>
      </c>
      <c r="J29" s="98">
        <f>IF(RES_hhdet_in_fec!J29=0,0,RES_hhdet_in_fec!J29*1000*11630/RES_hhdet_in_new!J26)</f>
        <v>104.78808511938745</v>
      </c>
      <c r="K29" s="98">
        <f>IF(RES_hhdet_in_fec!K29=0,0,RES_hhdet_in_fec!K29*1000*11630/RES_hhdet_in_new!K26)</f>
        <v>57.001204907695303</v>
      </c>
      <c r="L29" s="98">
        <f>IF(RES_hhdet_in_fec!L29=0,0,RES_hhdet_in_fec!L29*1000*11630/RES_hhdet_in_new!L26)</f>
        <v>80.805469705851891</v>
      </c>
      <c r="M29" s="98">
        <f>IF(RES_hhdet_in_fec!M29=0,0,RES_hhdet_in_fec!M29*1000*11630/RES_hhdet_in_new!M26)</f>
        <v>114.46562510220218</v>
      </c>
      <c r="N29" s="98">
        <f>IF(RES_hhdet_in_fec!N29=0,0,RES_hhdet_in_fec!N29*1000*11630/RES_hhdet_in_new!N26)</f>
        <v>93.677558926043361</v>
      </c>
      <c r="O29" s="98">
        <f>IF(RES_hhdet_in_fec!O29=0,0,RES_hhdet_in_fec!O29*1000*11630/RES_hhdet_in_new!O26)</f>
        <v>134.06539636443307</v>
      </c>
      <c r="P29" s="98">
        <f>IF(RES_hhdet_in_fec!P29=0,0,RES_hhdet_in_fec!P29*1000*11630/RES_hhdet_in_new!P26)</f>
        <v>15.153723658704727</v>
      </c>
      <c r="Q29" s="98">
        <f>IF(RES_hhdet_in_fec!Q29=0,0,RES_hhdet_in_fec!Q29*1000*11630/RES_hhdet_in_new!Q26)</f>
        <v>51.237890378456925</v>
      </c>
      <c r="R29" s="98">
        <f>IF(RES_hhdet_in_fec!R29=0,0,RES_hhdet_in_fec!R29*1000*11630/RES_hhdet_in_new!R26)</f>
        <v>40.389759455033605</v>
      </c>
      <c r="S29" s="98">
        <f>IF(RES_hhdet_in_fec!S29=0,0,RES_hhdet_in_fec!S29*1000*11630/RES_hhdet_in_new!S26)</f>
        <v>84.983749622726307</v>
      </c>
      <c r="T29" s="98">
        <f>IF(RES_hhdet_in_fec!T29=0,0,RES_hhdet_in_fec!T29*1000*11630/RES_hhdet_in_new!T26)</f>
        <v>84.309926976420556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63.503008868760389</v>
      </c>
      <c r="W29" s="98">
        <f>IF(RES_hhdet_in_fec!W29=0,0,RES_hhdet_in_fec!W29*1000*11630/RES_hhdet_in_new!W26)</f>
        <v>102.20184047047007</v>
      </c>
      <c r="X29" s="98">
        <f>IF(RES_hhdet_in_fec!X29=0,0,RES_hhdet_in_fec!X29*1000*11630/RES_hhdet_in_new!X26)</f>
        <v>74.176441267944881</v>
      </c>
      <c r="Y29" s="98">
        <f>IF(RES_hhdet_in_fec!Y29=0,0,RES_hhdet_in_fec!Y29*1000*11630/RES_hhdet_in_new!Y26)</f>
        <v>44.310646439866041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2079.1699173168613</v>
      </c>
      <c r="D30" s="122">
        <v>2274.5321234449339</v>
      </c>
      <c r="E30" s="122">
        <v>2476.0012142852097</v>
      </c>
      <c r="F30" s="122">
        <v>2564.184144603485</v>
      </c>
      <c r="G30" s="122">
        <v>0</v>
      </c>
      <c r="H30" s="122">
        <v>0</v>
      </c>
      <c r="I30" s="122">
        <v>2323.8534870120052</v>
      </c>
      <c r="J30" s="122">
        <v>2509.9398805211422</v>
      </c>
      <c r="K30" s="122">
        <v>2359.6101532580765</v>
      </c>
      <c r="L30" s="122">
        <v>2320.2809836164256</v>
      </c>
      <c r="M30" s="122">
        <v>2343.8363547694189</v>
      </c>
      <c r="N30" s="122">
        <v>2202.3502288669838</v>
      </c>
      <c r="O30" s="122">
        <v>2178.298223310077</v>
      </c>
      <c r="P30" s="122">
        <v>2119.7511014309848</v>
      </c>
      <c r="Q30" s="122">
        <v>2135.3937764738052</v>
      </c>
      <c r="R30" s="122">
        <v>2036.2505274231005</v>
      </c>
      <c r="S30" s="122">
        <v>2008.8889457736873</v>
      </c>
      <c r="T30" s="122">
        <v>1960.5228332631061</v>
      </c>
      <c r="U30" s="122">
        <v>0</v>
      </c>
      <c r="V30" s="122">
        <v>1845.2855883333564</v>
      </c>
      <c r="W30" s="122">
        <v>1742.2149793946892</v>
      </c>
      <c r="X30" s="122">
        <v>1700.7962650610741</v>
      </c>
      <c r="Y30" s="122">
        <v>1660.7424359322551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2314.6649103600876</v>
      </c>
      <c r="D31" s="98">
        <v>2967.0725978595019</v>
      </c>
      <c r="E31" s="98">
        <v>2767.2354240057216</v>
      </c>
      <c r="F31" s="98">
        <v>2715.0376408553684</v>
      </c>
      <c r="G31" s="98">
        <v>0</v>
      </c>
      <c r="H31" s="98">
        <v>0</v>
      </c>
      <c r="I31" s="98">
        <v>2669.3879836092315</v>
      </c>
      <c r="J31" s="98">
        <v>2943.7008008421276</v>
      </c>
      <c r="K31" s="98">
        <v>2692.9278320917947</v>
      </c>
      <c r="L31" s="98">
        <v>2583.2545392897546</v>
      </c>
      <c r="M31" s="98">
        <v>3122.0635677479841</v>
      </c>
      <c r="N31" s="98">
        <v>2725.4770295736735</v>
      </c>
      <c r="O31" s="98">
        <v>2173.0844082562853</v>
      </c>
      <c r="P31" s="98">
        <v>1632.6034849914442</v>
      </c>
      <c r="Q31" s="98">
        <v>2519.9995001269372</v>
      </c>
      <c r="R31" s="98">
        <v>2156.710807341582</v>
      </c>
      <c r="S31" s="98">
        <v>2294.0191793472945</v>
      </c>
      <c r="T31" s="98">
        <v>2131.8508539187133</v>
      </c>
      <c r="U31" s="98">
        <v>0</v>
      </c>
      <c r="V31" s="98">
        <v>1478.7937751000882</v>
      </c>
      <c r="W31" s="98">
        <v>1702.0304921724626</v>
      </c>
      <c r="X31" s="98">
        <v>1813.6634525248471</v>
      </c>
      <c r="Y31" s="98">
        <v>1732.6011380453997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2160.154095972613</v>
      </c>
      <c r="D35" s="101">
        <v>2292.5585747273253</v>
      </c>
      <c r="E35" s="101">
        <v>2558.550598410849</v>
      </c>
      <c r="F35" s="101">
        <v>2650.432088688051</v>
      </c>
      <c r="G35" s="101">
        <v>0</v>
      </c>
      <c r="H35" s="101">
        <v>0</v>
      </c>
      <c r="I35" s="101">
        <v>2423.5617654958733</v>
      </c>
      <c r="J35" s="101">
        <v>2589.3758440204465</v>
      </c>
      <c r="K35" s="101">
        <v>2563.4908259802096</v>
      </c>
      <c r="L35" s="101">
        <v>2450.0086680577824</v>
      </c>
      <c r="M35" s="101">
        <v>2481.2962335721086</v>
      </c>
      <c r="N35" s="101">
        <v>2361.4998136231379</v>
      </c>
      <c r="O35" s="101">
        <v>2308.4488689284613</v>
      </c>
      <c r="P35" s="101">
        <v>2269.1560063880306</v>
      </c>
      <c r="Q35" s="101">
        <v>2206.4319321267594</v>
      </c>
      <c r="R35" s="101">
        <v>2138.2385358145307</v>
      </c>
      <c r="S35" s="101">
        <v>2108.1976053377653</v>
      </c>
      <c r="T35" s="101">
        <v>2053.1323093109836</v>
      </c>
      <c r="U35" s="101">
        <v>0</v>
      </c>
      <c r="V35" s="101">
        <v>1915.6717410376211</v>
      </c>
      <c r="W35" s="101">
        <v>1812.4547983451905</v>
      </c>
      <c r="X35" s="101">
        <v>1724.2845850978699</v>
      </c>
      <c r="Y35" s="101">
        <v>1683.5870016619051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1696.7741454220352</v>
      </c>
      <c r="D36" s="104">
        <v>1832.6608919280675</v>
      </c>
      <c r="E36" s="104">
        <v>2119.8281447974809</v>
      </c>
      <c r="F36" s="104">
        <v>2217.5771277091226</v>
      </c>
      <c r="G36" s="104">
        <v>0</v>
      </c>
      <c r="H36" s="104">
        <v>0</v>
      </c>
      <c r="I36" s="104">
        <v>1936.7863084315543</v>
      </c>
      <c r="J36" s="104">
        <v>2076.4712394659077</v>
      </c>
      <c r="K36" s="104">
        <v>2050.6626564025669</v>
      </c>
      <c r="L36" s="104">
        <v>1953.8009061692787</v>
      </c>
      <c r="M36" s="104">
        <v>1994.1167008861134</v>
      </c>
      <c r="N36" s="104">
        <v>1902.7083173164269</v>
      </c>
      <c r="O36" s="104">
        <v>1875.570791205866</v>
      </c>
      <c r="P36" s="104">
        <v>1876.2349420793514</v>
      </c>
      <c r="Q36" s="104">
        <v>1839.4958200179867</v>
      </c>
      <c r="R36" s="104">
        <v>1793.6367575619399</v>
      </c>
      <c r="S36" s="104">
        <v>1782.5421689823547</v>
      </c>
      <c r="T36" s="104">
        <v>1750.3444223026299</v>
      </c>
      <c r="U36" s="104">
        <v>0</v>
      </c>
      <c r="V36" s="104">
        <v>1665.8815354659971</v>
      </c>
      <c r="W36" s="104">
        <v>1609.7722389381322</v>
      </c>
      <c r="X36" s="104">
        <v>1561.2783269902802</v>
      </c>
      <c r="Y36" s="104">
        <v>1557.4435414492691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710.25230611184827</v>
      </c>
      <c r="D37" s="98">
        <v>848.49381191711075</v>
      </c>
      <c r="E37" s="98">
        <v>1175.7716144513804</v>
      </c>
      <c r="F37" s="98">
        <v>1281.217730496528</v>
      </c>
      <c r="G37" s="98">
        <v>0</v>
      </c>
      <c r="H37" s="98">
        <v>0</v>
      </c>
      <c r="I37" s="98">
        <v>864.12731472321286</v>
      </c>
      <c r="J37" s="98">
        <v>937.27629833188462</v>
      </c>
      <c r="K37" s="98">
        <v>896.97339868611459</v>
      </c>
      <c r="L37" s="98">
        <v>825.90137198234606</v>
      </c>
      <c r="M37" s="98">
        <v>864.27202998640382</v>
      </c>
      <c r="N37" s="98">
        <v>802.28634527249778</v>
      </c>
      <c r="O37" s="98">
        <v>784.38010834228339</v>
      </c>
      <c r="P37" s="98">
        <v>817.05749997843816</v>
      </c>
      <c r="Q37" s="98">
        <v>784.0758366917097</v>
      </c>
      <c r="R37" s="98">
        <v>753.8497877868806</v>
      </c>
      <c r="S37" s="98">
        <v>748.97911053467931</v>
      </c>
      <c r="T37" s="98">
        <v>741.14878406338687</v>
      </c>
      <c r="U37" s="98">
        <v>0</v>
      </c>
      <c r="V37" s="98">
        <v>748.34981759993593</v>
      </c>
      <c r="W37" s="98">
        <v>828.00761062491495</v>
      </c>
      <c r="X37" s="98">
        <v>888.54722682812167</v>
      </c>
      <c r="Y37" s="98">
        <v>998.22761814175021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986.52183931018681</v>
      </c>
      <c r="D38" s="98">
        <v>984.16708001095685</v>
      </c>
      <c r="E38" s="98">
        <v>944.0565303461002</v>
      </c>
      <c r="F38" s="98">
        <v>936.35939721259467</v>
      </c>
      <c r="G38" s="98">
        <v>0</v>
      </c>
      <c r="H38" s="98">
        <v>0</v>
      </c>
      <c r="I38" s="98">
        <v>1072.6589937083411</v>
      </c>
      <c r="J38" s="98">
        <v>1139.1949411340233</v>
      </c>
      <c r="K38" s="98">
        <v>1153.6892577164524</v>
      </c>
      <c r="L38" s="98">
        <v>1127.8995341869329</v>
      </c>
      <c r="M38" s="98">
        <v>1129.8446708997094</v>
      </c>
      <c r="N38" s="98">
        <v>1100.4219720439294</v>
      </c>
      <c r="O38" s="98">
        <v>1091.1906828635827</v>
      </c>
      <c r="P38" s="98">
        <v>1059.1774421009131</v>
      </c>
      <c r="Q38" s="98">
        <v>1055.4199833262769</v>
      </c>
      <c r="R38" s="98">
        <v>1039.7869697750593</v>
      </c>
      <c r="S38" s="98">
        <v>1033.5630584476755</v>
      </c>
      <c r="T38" s="98">
        <v>1009.1956382392433</v>
      </c>
      <c r="U38" s="98">
        <v>0</v>
      </c>
      <c r="V38" s="98">
        <v>917.53171786606117</v>
      </c>
      <c r="W38" s="98">
        <v>781.76462831321726</v>
      </c>
      <c r="X38" s="98">
        <v>672.73110016215867</v>
      </c>
      <c r="Y38" s="98">
        <v>559.21592330751889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850.61481837662802</v>
      </c>
      <c r="D39" s="122">
        <v>840.99906892608305</v>
      </c>
      <c r="E39" s="122">
        <v>988.69216026556558</v>
      </c>
      <c r="F39" s="122">
        <v>902.76779813114103</v>
      </c>
      <c r="G39" s="122">
        <v>0</v>
      </c>
      <c r="H39" s="122">
        <v>0</v>
      </c>
      <c r="I39" s="122">
        <v>828.21563768750514</v>
      </c>
      <c r="J39" s="122">
        <v>838.75681799315657</v>
      </c>
      <c r="K39" s="122">
        <v>713.50825578935257</v>
      </c>
      <c r="L39" s="122">
        <v>615.93100006464908</v>
      </c>
      <c r="M39" s="122">
        <v>616.26129771241267</v>
      </c>
      <c r="N39" s="122">
        <v>586.26121304047433</v>
      </c>
      <c r="O39" s="122">
        <v>588.70762628917385</v>
      </c>
      <c r="P39" s="122">
        <v>601.769606827247</v>
      </c>
      <c r="Q39" s="122">
        <v>593.75588605404403</v>
      </c>
      <c r="R39" s="122">
        <v>583.191181976812</v>
      </c>
      <c r="S39" s="122">
        <v>576.96230526977831</v>
      </c>
      <c r="T39" s="122">
        <v>546.7481391818817</v>
      </c>
      <c r="U39" s="122">
        <v>0</v>
      </c>
      <c r="V39" s="122">
        <v>677.64519444412645</v>
      </c>
      <c r="W39" s="122">
        <v>672.48673748165959</v>
      </c>
      <c r="X39" s="122">
        <v>512.70127108724932</v>
      </c>
      <c r="Y39" s="122">
        <v>486.80344761913875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988.33753356481327</v>
      </c>
      <c r="D40" s="98">
        <v>1258.9015762823892</v>
      </c>
      <c r="E40" s="98">
        <v>984.94427801903998</v>
      </c>
      <c r="F40" s="98">
        <v>959.61636447945557</v>
      </c>
      <c r="G40" s="98">
        <v>0</v>
      </c>
      <c r="H40" s="98">
        <v>0</v>
      </c>
      <c r="I40" s="98">
        <v>931.35776437776178</v>
      </c>
      <c r="J40" s="98">
        <v>844.71222841184078</v>
      </c>
      <c r="K40" s="98">
        <v>826.73681194080359</v>
      </c>
      <c r="L40" s="98">
        <v>738.74990640834358</v>
      </c>
      <c r="M40" s="98">
        <v>707.74498972417257</v>
      </c>
      <c r="N40" s="98">
        <v>699.33824004503492</v>
      </c>
      <c r="O40" s="98">
        <v>698.10086453674785</v>
      </c>
      <c r="P40" s="98">
        <v>716.64694985060294</v>
      </c>
      <c r="Q40" s="98">
        <v>709.67983768698844</v>
      </c>
      <c r="R40" s="98">
        <v>700.33927987413074</v>
      </c>
      <c r="S40" s="98">
        <v>687.49292487767161</v>
      </c>
      <c r="T40" s="98">
        <v>665.86825941751761</v>
      </c>
      <c r="U40" s="98">
        <v>0</v>
      </c>
      <c r="V40" s="98">
        <v>878.97990904556207</v>
      </c>
      <c r="W40" s="98">
        <v>876.65492420405872</v>
      </c>
      <c r="X40" s="98">
        <v>685.29031820906846</v>
      </c>
      <c r="Y40" s="98">
        <v>625.26202384135661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765.66773683010956</v>
      </c>
      <c r="D41" s="33">
        <v>620.82536939820818</v>
      </c>
      <c r="E41" s="33">
        <v>990.39952884453828</v>
      </c>
      <c r="F41" s="33">
        <v>877.60531794418216</v>
      </c>
      <c r="G41" s="33">
        <v>0</v>
      </c>
      <c r="H41" s="33">
        <v>0</v>
      </c>
      <c r="I41" s="33">
        <v>757.81704327986984</v>
      </c>
      <c r="J41" s="33">
        <v>834.52586985058974</v>
      </c>
      <c r="K41" s="33">
        <v>575.44887592047826</v>
      </c>
      <c r="L41" s="33">
        <v>529.74841521552241</v>
      </c>
      <c r="M41" s="33">
        <v>559.19430012308351</v>
      </c>
      <c r="N41" s="33">
        <v>537.02671802891928</v>
      </c>
      <c r="O41" s="33">
        <v>537.85257573260924</v>
      </c>
      <c r="P41" s="33">
        <v>547.03393162200098</v>
      </c>
      <c r="Q41" s="33">
        <v>542.37337776268498</v>
      </c>
      <c r="R41" s="33">
        <v>524.48185808831749</v>
      </c>
      <c r="S41" s="33">
        <v>512.24095386439569</v>
      </c>
      <c r="T41" s="33">
        <v>494.93752926526679</v>
      </c>
      <c r="U41" s="33">
        <v>0</v>
      </c>
      <c r="V41" s="33">
        <v>604.43257095269541</v>
      </c>
      <c r="W41" s="33">
        <v>611.78808737500037</v>
      </c>
      <c r="X41" s="33">
        <v>473.52304525692546</v>
      </c>
      <c r="Y41" s="33">
        <v>451.23259792669052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18425.515138303159</v>
      </c>
      <c r="D43" s="117">
        <f t="shared" si="14"/>
        <v>21280.28924973122</v>
      </c>
      <c r="E43" s="117">
        <f t="shared" si="14"/>
        <v>23376.185987065797</v>
      </c>
      <c r="F43" s="117">
        <f t="shared" si="14"/>
        <v>22449.338712844554</v>
      </c>
      <c r="G43" s="117">
        <f t="shared" si="14"/>
        <v>0</v>
      </c>
      <c r="H43" s="117">
        <f t="shared" si="14"/>
        <v>20148.555791175684</v>
      </c>
      <c r="I43" s="117">
        <f t="shared" si="14"/>
        <v>0</v>
      </c>
      <c r="J43" s="117">
        <f t="shared" si="14"/>
        <v>19032.14006706647</v>
      </c>
      <c r="K43" s="117">
        <f t="shared" si="14"/>
        <v>17593.669606676456</v>
      </c>
      <c r="L43" s="117">
        <f t="shared" si="14"/>
        <v>18345.66522226073</v>
      </c>
      <c r="M43" s="117">
        <f t="shared" si="14"/>
        <v>16153.250785064853</v>
      </c>
      <c r="N43" s="117">
        <f t="shared" si="14"/>
        <v>14516.979219039482</v>
      </c>
      <c r="O43" s="117">
        <f t="shared" si="14"/>
        <v>12824.361318881045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10365.098131321611</v>
      </c>
      <c r="T43" s="117">
        <f t="shared" si="15"/>
        <v>9772.09756819633</v>
      </c>
      <c r="U43" s="117">
        <f t="shared" si="15"/>
        <v>9558.889840011554</v>
      </c>
      <c r="V43" s="117">
        <f t="shared" si="15"/>
        <v>10834.176345403845</v>
      </c>
      <c r="W43" s="117">
        <f t="shared" ref="W43:Y43" si="16">W44+W47+W49+W58</f>
        <v>8229.1752187260772</v>
      </c>
      <c r="X43" s="117">
        <f t="shared" si="16"/>
        <v>7478.9583530360496</v>
      </c>
      <c r="Y43" s="117">
        <f t="shared" si="16"/>
        <v>6402.693678150421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15429.15629974096</v>
      </c>
      <c r="D44" s="122">
        <f t="shared" si="17"/>
        <v>17881.876478997601</v>
      </c>
      <c r="E44" s="122">
        <f t="shared" si="17"/>
        <v>19643.640591519383</v>
      </c>
      <c r="F44" s="122">
        <f t="shared" si="17"/>
        <v>18775.648409713413</v>
      </c>
      <c r="G44" s="122">
        <f t="shared" si="17"/>
        <v>0</v>
      </c>
      <c r="H44" s="122">
        <f t="shared" si="17"/>
        <v>16738.08903453339</v>
      </c>
      <c r="I44" s="122">
        <f t="shared" si="17"/>
        <v>0</v>
      </c>
      <c r="J44" s="122">
        <f t="shared" si="17"/>
        <v>15317.051580522946</v>
      </c>
      <c r="K44" s="122">
        <f t="shared" si="17"/>
        <v>14124.378092910745</v>
      </c>
      <c r="L44" s="122">
        <f t="shared" si="17"/>
        <v>14876.257104560311</v>
      </c>
      <c r="M44" s="122">
        <f t="shared" si="17"/>
        <v>12844.769378818837</v>
      </c>
      <c r="N44" s="122">
        <f t="shared" si="17"/>
        <v>11291.396508847025</v>
      </c>
      <c r="O44" s="122">
        <f t="shared" si="17"/>
        <v>9695.9498384101425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7677.3820166305632</v>
      </c>
      <c r="T44" s="122">
        <f t="shared" si="18"/>
        <v>7126.8271729038979</v>
      </c>
      <c r="U44" s="122">
        <f t="shared" si="18"/>
        <v>6947.6354699066324</v>
      </c>
      <c r="V44" s="122">
        <f t="shared" si="18"/>
        <v>7869.6890333931979</v>
      </c>
      <c r="W44" s="122">
        <f t="shared" ref="W44:Y44" si="19">SUM(W45:W46)</f>
        <v>5753.1850439457339</v>
      </c>
      <c r="X44" s="122">
        <f t="shared" si="19"/>
        <v>5063.9893778295354</v>
      </c>
      <c r="Y44" s="122">
        <f t="shared" si="19"/>
        <v>4117.568322319923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15241.83275117373</v>
      </c>
      <c r="D45" s="98">
        <v>17665.569029644957</v>
      </c>
      <c r="E45" s="98">
        <v>19405.518451735334</v>
      </c>
      <c r="F45" s="98">
        <v>18548.135160366997</v>
      </c>
      <c r="G45" s="98">
        <v>0</v>
      </c>
      <c r="H45" s="98">
        <v>16540.467058956794</v>
      </c>
      <c r="I45" s="98">
        <v>0</v>
      </c>
      <c r="J45" s="98">
        <v>15138.145833555885</v>
      </c>
      <c r="K45" s="98">
        <v>13958.895725487137</v>
      </c>
      <c r="L45" s="98">
        <v>14701.665109249139</v>
      </c>
      <c r="M45" s="98">
        <v>12692.392773289246</v>
      </c>
      <c r="N45" s="98">
        <v>11154.562521194301</v>
      </c>
      <c r="O45" s="98">
        <v>9573.806904606663</v>
      </c>
      <c r="P45" s="98">
        <v>0</v>
      </c>
      <c r="Q45" s="98">
        <v>0</v>
      </c>
      <c r="R45" s="98">
        <v>0</v>
      </c>
      <c r="S45" s="98">
        <v>7571.6556654213291</v>
      </c>
      <c r="T45" s="98">
        <v>7029.2316656491585</v>
      </c>
      <c r="U45" s="98">
        <v>6853.087586780638</v>
      </c>
      <c r="V45" s="98">
        <v>7763.1384650750606</v>
      </c>
      <c r="W45" s="98">
        <v>5674.9616322691809</v>
      </c>
      <c r="X45" s="98">
        <v>4995.4748602246009</v>
      </c>
      <c r="Y45" s="98">
        <v>4062.076162932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187.32354856723097</v>
      </c>
      <c r="D46" s="98">
        <v>216.30744935264443</v>
      </c>
      <c r="E46" s="98">
        <v>238.12213978404822</v>
      </c>
      <c r="F46" s="98">
        <v>227.51324934641414</v>
      </c>
      <c r="G46" s="98">
        <v>0</v>
      </c>
      <c r="H46" s="98">
        <v>197.62197557659729</v>
      </c>
      <c r="I46" s="98">
        <v>0</v>
      </c>
      <c r="J46" s="98">
        <v>178.90574696706122</v>
      </c>
      <c r="K46" s="98">
        <v>165.48236742360888</v>
      </c>
      <c r="L46" s="98">
        <v>174.59199531117204</v>
      </c>
      <c r="M46" s="98">
        <v>152.37660552959062</v>
      </c>
      <c r="N46" s="98">
        <v>136.83398765272469</v>
      </c>
      <c r="O46" s="98">
        <v>122.14293380347951</v>
      </c>
      <c r="P46" s="98">
        <v>0</v>
      </c>
      <c r="Q46" s="98">
        <v>0</v>
      </c>
      <c r="R46" s="98">
        <v>0</v>
      </c>
      <c r="S46" s="98">
        <v>105.72635120923441</v>
      </c>
      <c r="T46" s="98">
        <v>97.595507254739715</v>
      </c>
      <c r="U46" s="98">
        <v>94.54788312599392</v>
      </c>
      <c r="V46" s="98">
        <v>106.55056831813714</v>
      </c>
      <c r="W46" s="98">
        <v>78.223411676552686</v>
      </c>
      <c r="X46" s="98">
        <v>68.51451760493444</v>
      </c>
      <c r="Y46" s="98">
        <v>55.49215938792323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42.167607960979886</v>
      </c>
      <c r="D47" s="122">
        <f t="shared" si="20"/>
        <v>48.130297760902863</v>
      </c>
      <c r="E47" s="122">
        <f t="shared" si="20"/>
        <v>86.646266737613971</v>
      </c>
      <c r="F47" s="122">
        <f t="shared" si="20"/>
        <v>47.682763512917667</v>
      </c>
      <c r="G47" s="122">
        <f t="shared" si="20"/>
        <v>0</v>
      </c>
      <c r="H47" s="122">
        <f t="shared" si="20"/>
        <v>55.552026977352291</v>
      </c>
      <c r="I47" s="122">
        <f t="shared" si="20"/>
        <v>0</v>
      </c>
      <c r="J47" s="122">
        <f t="shared" si="20"/>
        <v>104.91489603320682</v>
      </c>
      <c r="K47" s="122">
        <f t="shared" si="20"/>
        <v>56.948134567952039</v>
      </c>
      <c r="L47" s="122">
        <f t="shared" si="20"/>
        <v>80.609308538374492</v>
      </c>
      <c r="M47" s="122">
        <f t="shared" si="20"/>
        <v>114.54269891671886</v>
      </c>
      <c r="N47" s="122">
        <f t="shared" si="20"/>
        <v>93.998019189948394</v>
      </c>
      <c r="O47" s="122">
        <f t="shared" si="20"/>
        <v>134.04853784930228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85.593395239470965</v>
      </c>
      <c r="T47" s="122">
        <f t="shared" si="20"/>
        <v>84.074463453196046</v>
      </c>
      <c r="U47" s="122">
        <f t="shared" si="20"/>
        <v>106.87302622672338</v>
      </c>
      <c r="V47" s="122">
        <f t="shared" si="20"/>
        <v>64.712878054161862</v>
      </c>
      <c r="W47" s="122">
        <f t="shared" si="20"/>
        <v>100.54184569548879</v>
      </c>
      <c r="X47" s="122">
        <f t="shared" si="20"/>
        <v>73.934532987312096</v>
      </c>
      <c r="Y47" s="122">
        <f t="shared" si="20"/>
        <v>44.219263346841565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42.167607960979886</v>
      </c>
      <c r="D48" s="98">
        <f>IF(RES_hhdet_in_fec!D48=0,0,RES_hhdet_in_fec!D48*1000*11630/RES_hhdet_in_new!D45)</f>
        <v>48.130297760902863</v>
      </c>
      <c r="E48" s="98">
        <f>IF(RES_hhdet_in_fec!E48=0,0,RES_hhdet_in_fec!E48*1000*11630/RES_hhdet_in_new!E45)</f>
        <v>86.646266737613971</v>
      </c>
      <c r="F48" s="98">
        <f>IF(RES_hhdet_in_fec!F48=0,0,RES_hhdet_in_fec!F48*1000*11630/RES_hhdet_in_new!F45)</f>
        <v>47.682763512917667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55.552026977352291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104.91489603320682</v>
      </c>
      <c r="K48" s="98">
        <f>IF(RES_hhdet_in_fec!K48=0,0,RES_hhdet_in_fec!K48*1000*11630/RES_hhdet_in_new!K45)</f>
        <v>56.948134567952039</v>
      </c>
      <c r="L48" s="98">
        <f>IF(RES_hhdet_in_fec!L48=0,0,RES_hhdet_in_fec!L48*1000*11630/RES_hhdet_in_new!L45)</f>
        <v>80.609308538374492</v>
      </c>
      <c r="M48" s="98">
        <f>IF(RES_hhdet_in_fec!M48=0,0,RES_hhdet_in_fec!M48*1000*11630/RES_hhdet_in_new!M45)</f>
        <v>114.54269891671886</v>
      </c>
      <c r="N48" s="98">
        <f>IF(RES_hhdet_in_fec!N48=0,0,RES_hhdet_in_fec!N48*1000*11630/RES_hhdet_in_new!N45)</f>
        <v>93.998019189948394</v>
      </c>
      <c r="O48" s="98">
        <f>IF(RES_hhdet_in_fec!O48=0,0,RES_hhdet_in_fec!O48*1000*11630/RES_hhdet_in_new!O45)</f>
        <v>134.04853784930228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85.593395239470965</v>
      </c>
      <c r="T48" s="98">
        <f>IF(RES_hhdet_in_fec!T48=0,0,RES_hhdet_in_fec!T48*1000*11630/RES_hhdet_in_new!T45)</f>
        <v>84.074463453196046</v>
      </c>
      <c r="U48" s="98">
        <f>IF(RES_hhdet_in_fec!U48=0,0,RES_hhdet_in_fec!U48*1000*11630/RES_hhdet_in_new!U45)</f>
        <v>106.87302622672338</v>
      </c>
      <c r="V48" s="98">
        <f>IF(RES_hhdet_in_fec!V48=0,0,RES_hhdet_in_fec!V48*1000*11630/RES_hhdet_in_new!V45)</f>
        <v>64.712878054161862</v>
      </c>
      <c r="W48" s="98">
        <f>IF(RES_hhdet_in_fec!W48=0,0,RES_hhdet_in_fec!W48*1000*11630/RES_hhdet_in_new!W45)</f>
        <v>100.54184569548879</v>
      </c>
      <c r="X48" s="98">
        <f>IF(RES_hhdet_in_fec!X48=0,0,RES_hhdet_in_fec!X48*1000*11630/RES_hhdet_in_new!X45)</f>
        <v>73.934532987312096</v>
      </c>
      <c r="Y48" s="98">
        <f>IF(RES_hhdet_in_fec!Y48=0,0,RES_hhdet_in_fec!Y48*1000*11630/RES_hhdet_in_new!Y45)</f>
        <v>44.219263346841565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2103.6352282339799</v>
      </c>
      <c r="D49" s="122">
        <v>2509.3518820301483</v>
      </c>
      <c r="E49" s="122">
        <v>2657.2068214143383</v>
      </c>
      <c r="F49" s="122">
        <v>2723.1616371728451</v>
      </c>
      <c r="G49" s="122">
        <v>0</v>
      </c>
      <c r="H49" s="122">
        <v>2508.9270355836425</v>
      </c>
      <c r="I49" s="122">
        <v>0</v>
      </c>
      <c r="J49" s="122">
        <v>2771.4205661173928</v>
      </c>
      <c r="K49" s="122">
        <v>2698.8399596845888</v>
      </c>
      <c r="L49" s="122">
        <v>2772.7523847228017</v>
      </c>
      <c r="M49" s="122">
        <v>2577.5875431811687</v>
      </c>
      <c r="N49" s="122">
        <v>2545.2662923613243</v>
      </c>
      <c r="O49" s="122">
        <v>2405.5175543142454</v>
      </c>
      <c r="P49" s="122">
        <v>0</v>
      </c>
      <c r="Q49" s="122">
        <v>0</v>
      </c>
      <c r="R49" s="122">
        <v>0</v>
      </c>
      <c r="S49" s="122">
        <v>2025.3704586002507</v>
      </c>
      <c r="T49" s="122">
        <v>2014.4065588190003</v>
      </c>
      <c r="U49" s="122">
        <v>1991.634338796636</v>
      </c>
      <c r="V49" s="122">
        <v>2221.7587302841648</v>
      </c>
      <c r="W49" s="122">
        <v>1701.6874480180684</v>
      </c>
      <c r="X49" s="122">
        <v>1828.4159004172654</v>
      </c>
      <c r="Y49" s="122">
        <v>1754.1019437054815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2220.6157970786221</v>
      </c>
      <c r="D50" s="98">
        <v>2994.7445251311892</v>
      </c>
      <c r="E50" s="98">
        <v>3315.8415104068508</v>
      </c>
      <c r="F50" s="98">
        <v>3407.0994826995848</v>
      </c>
      <c r="G50" s="98">
        <v>0</v>
      </c>
      <c r="H50" s="98">
        <v>3445.2336315214129</v>
      </c>
      <c r="I50" s="98">
        <v>0</v>
      </c>
      <c r="J50" s="98">
        <v>3027.4100089264844</v>
      </c>
      <c r="K50" s="98">
        <v>3144.1877090490943</v>
      </c>
      <c r="L50" s="98">
        <v>3260.7822728095589</v>
      </c>
      <c r="M50" s="98">
        <v>2894.1121915681847</v>
      </c>
      <c r="N50" s="98">
        <v>2786.4545263225182</v>
      </c>
      <c r="O50" s="98">
        <v>2538.4282029001606</v>
      </c>
      <c r="P50" s="98">
        <v>0</v>
      </c>
      <c r="Q50" s="98">
        <v>0</v>
      </c>
      <c r="R50" s="98">
        <v>0</v>
      </c>
      <c r="S50" s="98">
        <v>2120.6547781710228</v>
      </c>
      <c r="T50" s="98">
        <v>2111.199268037642</v>
      </c>
      <c r="U50" s="98">
        <v>2106.6534978593563</v>
      </c>
      <c r="V50" s="98">
        <v>2292.4346541118125</v>
      </c>
      <c r="W50" s="98">
        <v>1633.9523443529272</v>
      </c>
      <c r="X50" s="98">
        <v>1939.9266564673924</v>
      </c>
      <c r="Y50" s="98">
        <v>1824.8566248942427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2146.4512655836388</v>
      </c>
      <c r="E51" s="98">
        <v>2512.9670755278098</v>
      </c>
      <c r="F51" s="98">
        <v>2622.1568174106892</v>
      </c>
      <c r="G51" s="98">
        <v>0</v>
      </c>
      <c r="H51" s="98">
        <v>0</v>
      </c>
      <c r="I51" s="98">
        <v>0</v>
      </c>
      <c r="J51" s="98">
        <v>0</v>
      </c>
      <c r="K51" s="98">
        <v>2264.2386232799945</v>
      </c>
      <c r="L51" s="98">
        <v>2343.0027043448627</v>
      </c>
      <c r="M51" s="98">
        <v>0</v>
      </c>
      <c r="N51" s="98">
        <v>2049.78496745859</v>
      </c>
      <c r="O51" s="98">
        <v>1904.8116775706121</v>
      </c>
      <c r="P51" s="98">
        <v>0</v>
      </c>
      <c r="Q51" s="98">
        <v>0</v>
      </c>
      <c r="R51" s="98">
        <v>0</v>
      </c>
      <c r="S51" s="98">
        <v>0</v>
      </c>
      <c r="T51" s="98">
        <v>1732.2123796434807</v>
      </c>
      <c r="U51" s="98">
        <v>1733.0278948965154</v>
      </c>
      <c r="V51" s="98">
        <v>1931.1471821788036</v>
      </c>
      <c r="W51" s="98">
        <v>0</v>
      </c>
      <c r="X51" s="98">
        <v>0</v>
      </c>
      <c r="Y51" s="98">
        <v>1635.030330651535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1111.0460583203833</v>
      </c>
      <c r="E52" s="101">
        <v>1524.5975338914234</v>
      </c>
      <c r="F52" s="101">
        <v>1647.4296982202011</v>
      </c>
      <c r="G52" s="101">
        <v>0</v>
      </c>
      <c r="H52" s="101">
        <v>0</v>
      </c>
      <c r="I52" s="101">
        <v>0</v>
      </c>
      <c r="J52" s="101">
        <v>0</v>
      </c>
      <c r="K52" s="101">
        <v>1100.0399431354031</v>
      </c>
      <c r="L52" s="101">
        <v>1103.8656922766306</v>
      </c>
      <c r="M52" s="101">
        <v>0</v>
      </c>
      <c r="N52" s="101">
        <v>947.25995873241243</v>
      </c>
      <c r="O52" s="101">
        <v>861.85474044633884</v>
      </c>
      <c r="P52" s="101">
        <v>0</v>
      </c>
      <c r="Q52" s="101">
        <v>0</v>
      </c>
      <c r="R52" s="101">
        <v>0</v>
      </c>
      <c r="S52" s="101">
        <v>0</v>
      </c>
      <c r="T52" s="101">
        <v>761.03524636049895</v>
      </c>
      <c r="U52" s="101">
        <v>714.24341213571324</v>
      </c>
      <c r="V52" s="101">
        <v>899.13563254272856</v>
      </c>
      <c r="W52" s="101">
        <v>0</v>
      </c>
      <c r="X52" s="101">
        <v>0</v>
      </c>
      <c r="Y52" s="101">
        <v>1079.8522006288758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1035.4052072632553</v>
      </c>
      <c r="E53" s="104">
        <v>988.36954163638666</v>
      </c>
      <c r="F53" s="104">
        <v>974.727119190488</v>
      </c>
      <c r="G53" s="104">
        <v>0</v>
      </c>
      <c r="H53" s="104">
        <v>0</v>
      </c>
      <c r="I53" s="104">
        <v>0</v>
      </c>
      <c r="J53" s="104">
        <v>0</v>
      </c>
      <c r="K53" s="104">
        <v>1164.1986801445912</v>
      </c>
      <c r="L53" s="104">
        <v>1239.1370120682323</v>
      </c>
      <c r="M53" s="104">
        <v>0</v>
      </c>
      <c r="N53" s="104">
        <v>1102.5250087261779</v>
      </c>
      <c r="O53" s="104">
        <v>1042.9569371242733</v>
      </c>
      <c r="P53" s="104">
        <v>0</v>
      </c>
      <c r="Q53" s="104">
        <v>0</v>
      </c>
      <c r="R53" s="104">
        <v>0</v>
      </c>
      <c r="S53" s="104">
        <v>0</v>
      </c>
      <c r="T53" s="104">
        <v>971.1771332829818</v>
      </c>
      <c r="U53" s="104">
        <v>1018.7844827608019</v>
      </c>
      <c r="V53" s="104">
        <v>1032.0115496360747</v>
      </c>
      <c r="W53" s="104">
        <v>0</v>
      </c>
      <c r="X53" s="104">
        <v>0</v>
      </c>
      <c r="Y53" s="104">
        <v>555.17813002265893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2160.1540959726135</v>
      </c>
      <c r="D54" s="101">
        <v>2292.5585747273253</v>
      </c>
      <c r="E54" s="101">
        <v>2558.550598410849</v>
      </c>
      <c r="F54" s="101">
        <v>2650.4320886880514</v>
      </c>
      <c r="G54" s="101">
        <v>0</v>
      </c>
      <c r="H54" s="101">
        <v>2600.6407788717279</v>
      </c>
      <c r="I54" s="101">
        <v>0</v>
      </c>
      <c r="J54" s="101">
        <v>2589.3758440204469</v>
      </c>
      <c r="K54" s="101">
        <v>2563.4908259802091</v>
      </c>
      <c r="L54" s="101">
        <v>2450.0086680577824</v>
      </c>
      <c r="M54" s="101">
        <v>2481.2962335721081</v>
      </c>
      <c r="N54" s="101">
        <v>2361.4998136231375</v>
      </c>
      <c r="O54" s="101">
        <v>2308.4488689284617</v>
      </c>
      <c r="P54" s="101">
        <v>0</v>
      </c>
      <c r="Q54" s="101">
        <v>0</v>
      </c>
      <c r="R54" s="101">
        <v>0</v>
      </c>
      <c r="S54" s="101">
        <v>2108.1976053377648</v>
      </c>
      <c r="T54" s="101">
        <v>2053.1323093109841</v>
      </c>
      <c r="U54" s="101">
        <v>1935.0366603289783</v>
      </c>
      <c r="V54" s="101">
        <v>1915.6717410376209</v>
      </c>
      <c r="W54" s="101">
        <v>1812.4547983451901</v>
      </c>
      <c r="X54" s="101">
        <v>1724.2845850978699</v>
      </c>
      <c r="Y54" s="101">
        <v>1683.5870016619056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1696.774145422035</v>
      </c>
      <c r="D55" s="104">
        <v>1832.6608919280682</v>
      </c>
      <c r="E55" s="104">
        <v>2119.8281447974814</v>
      </c>
      <c r="F55" s="104">
        <v>2217.577127709123</v>
      </c>
      <c r="G55" s="104">
        <v>0</v>
      </c>
      <c r="H55" s="104">
        <v>2138.0891385392929</v>
      </c>
      <c r="I55" s="104">
        <v>0</v>
      </c>
      <c r="J55" s="104">
        <v>2076.4712394659082</v>
      </c>
      <c r="K55" s="104">
        <v>2050.6626564025669</v>
      </c>
      <c r="L55" s="104">
        <v>1953.8009061692792</v>
      </c>
      <c r="M55" s="104">
        <v>1994.1167008861125</v>
      </c>
      <c r="N55" s="104">
        <v>1902.7083173164269</v>
      </c>
      <c r="O55" s="104">
        <v>1875.5707912058665</v>
      </c>
      <c r="P55" s="104">
        <v>0</v>
      </c>
      <c r="Q55" s="104">
        <v>0</v>
      </c>
      <c r="R55" s="104">
        <v>0</v>
      </c>
      <c r="S55" s="104">
        <v>1782.5421689823556</v>
      </c>
      <c r="T55" s="104">
        <v>1750.3444223026302</v>
      </c>
      <c r="U55" s="104">
        <v>1650.568039160546</v>
      </c>
      <c r="V55" s="104">
        <v>1665.8815354659969</v>
      </c>
      <c r="W55" s="104">
        <v>1609.7722389381317</v>
      </c>
      <c r="X55" s="104">
        <v>1561.2783269902804</v>
      </c>
      <c r="Y55" s="104">
        <v>1557.4435414492691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710.25230611184827</v>
      </c>
      <c r="D56" s="98">
        <v>848.49381191711086</v>
      </c>
      <c r="E56" s="98">
        <v>1175.7716144513806</v>
      </c>
      <c r="F56" s="98">
        <v>1281.2177304965282</v>
      </c>
      <c r="G56" s="98">
        <v>0</v>
      </c>
      <c r="H56" s="98">
        <v>1125.9990415066711</v>
      </c>
      <c r="I56" s="98">
        <v>0</v>
      </c>
      <c r="J56" s="98">
        <v>937.2762983318845</v>
      </c>
      <c r="K56" s="98">
        <v>896.97339868611448</v>
      </c>
      <c r="L56" s="98">
        <v>825.90137198234606</v>
      </c>
      <c r="M56" s="98">
        <v>864.2720299864036</v>
      </c>
      <c r="N56" s="98">
        <v>802.28634527249801</v>
      </c>
      <c r="O56" s="98">
        <v>784.38010834228362</v>
      </c>
      <c r="P56" s="98">
        <v>0</v>
      </c>
      <c r="Q56" s="98">
        <v>0</v>
      </c>
      <c r="R56" s="98">
        <v>0</v>
      </c>
      <c r="S56" s="98">
        <v>748.97911053467931</v>
      </c>
      <c r="T56" s="98">
        <v>741.14878406338698</v>
      </c>
      <c r="U56" s="98">
        <v>654.86052474188534</v>
      </c>
      <c r="V56" s="98">
        <v>748.34981759993593</v>
      </c>
      <c r="W56" s="98">
        <v>828.00761062491495</v>
      </c>
      <c r="X56" s="98">
        <v>888.54722682812178</v>
      </c>
      <c r="Y56" s="98">
        <v>998.2276181417501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986.52183931018658</v>
      </c>
      <c r="D57" s="98">
        <v>984.16708001095708</v>
      </c>
      <c r="E57" s="98">
        <v>944.05653034610089</v>
      </c>
      <c r="F57" s="98">
        <v>936.35939721259456</v>
      </c>
      <c r="G57" s="98">
        <v>0</v>
      </c>
      <c r="H57" s="98">
        <v>1012.0900970326217</v>
      </c>
      <c r="I57" s="98">
        <v>0</v>
      </c>
      <c r="J57" s="98">
        <v>1139.1949411340236</v>
      </c>
      <c r="K57" s="98">
        <v>1153.6892577164524</v>
      </c>
      <c r="L57" s="98">
        <v>1127.8995341869329</v>
      </c>
      <c r="M57" s="98">
        <v>1129.8446708997089</v>
      </c>
      <c r="N57" s="98">
        <v>1100.4219720439289</v>
      </c>
      <c r="O57" s="98">
        <v>1091.1906828635827</v>
      </c>
      <c r="P57" s="98">
        <v>0</v>
      </c>
      <c r="Q57" s="98">
        <v>0</v>
      </c>
      <c r="R57" s="98">
        <v>0</v>
      </c>
      <c r="S57" s="98">
        <v>1033.563058447676</v>
      </c>
      <c r="T57" s="98">
        <v>1009.1956382392431</v>
      </c>
      <c r="U57" s="98">
        <v>995.70751441866082</v>
      </c>
      <c r="V57" s="98">
        <v>917.53171786606106</v>
      </c>
      <c r="W57" s="98">
        <v>781.76462831321703</v>
      </c>
      <c r="X57" s="98">
        <v>672.73110016215844</v>
      </c>
      <c r="Y57" s="98">
        <v>559.21592330751889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850.55600236723546</v>
      </c>
      <c r="D58" s="122">
        <v>840.93059094257183</v>
      </c>
      <c r="E58" s="122">
        <v>988.6923073944605</v>
      </c>
      <c r="F58" s="122">
        <v>902.84590244537617</v>
      </c>
      <c r="G58" s="122">
        <v>0</v>
      </c>
      <c r="H58" s="122">
        <v>845.98769408130192</v>
      </c>
      <c r="I58" s="122">
        <v>0</v>
      </c>
      <c r="J58" s="122">
        <v>838.75302439292636</v>
      </c>
      <c r="K58" s="122">
        <v>713.50341951316955</v>
      </c>
      <c r="L58" s="122">
        <v>616.0464244392432</v>
      </c>
      <c r="M58" s="122">
        <v>616.35116414812717</v>
      </c>
      <c r="N58" s="122">
        <v>586.31839864118467</v>
      </c>
      <c r="O58" s="122">
        <v>588.84538830735471</v>
      </c>
      <c r="P58" s="122">
        <v>0</v>
      </c>
      <c r="Q58" s="122">
        <v>0</v>
      </c>
      <c r="R58" s="122">
        <v>0</v>
      </c>
      <c r="S58" s="122">
        <v>576.75226085132624</v>
      </c>
      <c r="T58" s="122">
        <v>546.78937302023598</v>
      </c>
      <c r="U58" s="122">
        <v>512.74700508156343</v>
      </c>
      <c r="V58" s="122">
        <v>678.01570367232193</v>
      </c>
      <c r="W58" s="122">
        <v>673.76088106678617</v>
      </c>
      <c r="X58" s="122">
        <v>512.61854180193643</v>
      </c>
      <c r="Y58" s="122">
        <v>486.80414877817594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988.3375335648135</v>
      </c>
      <c r="D59" s="98">
        <v>1258.901576282389</v>
      </c>
      <c r="E59" s="98">
        <v>984.94427801903998</v>
      </c>
      <c r="F59" s="98">
        <v>959.6163644794558</v>
      </c>
      <c r="G59" s="98">
        <v>0</v>
      </c>
      <c r="H59" s="98">
        <v>977.40380912459864</v>
      </c>
      <c r="I59" s="98">
        <v>0</v>
      </c>
      <c r="J59" s="98">
        <v>844.71222841184056</v>
      </c>
      <c r="K59" s="98">
        <v>826.73681194080348</v>
      </c>
      <c r="L59" s="98">
        <v>738.74990640834369</v>
      </c>
      <c r="M59" s="98">
        <v>707.74498972417234</v>
      </c>
      <c r="N59" s="98">
        <v>699.33824004503492</v>
      </c>
      <c r="O59" s="98">
        <v>698.10086453674796</v>
      </c>
      <c r="P59" s="98">
        <v>0</v>
      </c>
      <c r="Q59" s="98">
        <v>0</v>
      </c>
      <c r="R59" s="98">
        <v>0</v>
      </c>
      <c r="S59" s="98">
        <v>687.4929248776715</v>
      </c>
      <c r="T59" s="98">
        <v>665.86825941751738</v>
      </c>
      <c r="U59" s="98">
        <v>643.15009371593089</v>
      </c>
      <c r="V59" s="98">
        <v>878.97990904556195</v>
      </c>
      <c r="W59" s="98">
        <v>876.6549242040586</v>
      </c>
      <c r="X59" s="98">
        <v>685.29031820906835</v>
      </c>
      <c r="Y59" s="98">
        <v>625.26202384135661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765.66773683010956</v>
      </c>
      <c r="D60" s="33">
        <v>620.82536939820807</v>
      </c>
      <c r="E60" s="33">
        <v>990.39952884453839</v>
      </c>
      <c r="F60" s="33">
        <v>877.60531794418227</v>
      </c>
      <c r="G60" s="33">
        <v>0</v>
      </c>
      <c r="H60" s="33">
        <v>774.77337475616321</v>
      </c>
      <c r="I60" s="33">
        <v>0</v>
      </c>
      <c r="J60" s="33">
        <v>834.52586985058986</v>
      </c>
      <c r="K60" s="33">
        <v>575.44887592047826</v>
      </c>
      <c r="L60" s="33">
        <v>529.7484152155223</v>
      </c>
      <c r="M60" s="33">
        <v>559.19430012308339</v>
      </c>
      <c r="N60" s="33">
        <v>537.02671802891928</v>
      </c>
      <c r="O60" s="33">
        <v>537.85257573260913</v>
      </c>
      <c r="P60" s="33">
        <v>0</v>
      </c>
      <c r="Q60" s="33">
        <v>0</v>
      </c>
      <c r="R60" s="33">
        <v>0</v>
      </c>
      <c r="S60" s="33">
        <v>512.24095386439569</v>
      </c>
      <c r="T60" s="33">
        <v>494.93752926526679</v>
      </c>
      <c r="U60" s="33">
        <v>465.76622182783888</v>
      </c>
      <c r="V60" s="33">
        <v>604.4325709526953</v>
      </c>
      <c r="W60" s="33">
        <v>611.78808737500037</v>
      </c>
      <c r="X60" s="33">
        <v>473.52304525692534</v>
      </c>
      <c r="Y60" s="33">
        <v>451.23259792669052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19585.636154376822</v>
      </c>
      <c r="D62" s="117">
        <f t="shared" si="21"/>
        <v>18725.90576227073</v>
      </c>
      <c r="E62" s="117">
        <f t="shared" si="21"/>
        <v>21188.853803630671</v>
      </c>
      <c r="F62" s="117">
        <f t="shared" si="21"/>
        <v>21606.942124040284</v>
      </c>
      <c r="G62" s="117">
        <f t="shared" si="21"/>
        <v>20863.511374014128</v>
      </c>
      <c r="H62" s="117">
        <f t="shared" si="21"/>
        <v>18210.178874634108</v>
      </c>
      <c r="I62" s="117">
        <f t="shared" si="21"/>
        <v>16481.908589251118</v>
      </c>
      <c r="J62" s="117">
        <f t="shared" si="21"/>
        <v>18030.862867174965</v>
      </c>
      <c r="K62" s="117">
        <f t="shared" si="21"/>
        <v>16533.790479941039</v>
      </c>
      <c r="L62" s="117">
        <f t="shared" si="21"/>
        <v>16147.725230423253</v>
      </c>
      <c r="M62" s="117">
        <f t="shared" si="21"/>
        <v>15298.175308354181</v>
      </c>
      <c r="N62" s="117">
        <f t="shared" si="21"/>
        <v>14156.108248110429</v>
      </c>
      <c r="O62" s="117">
        <f t="shared" si="21"/>
        <v>12787.367408556716</v>
      </c>
      <c r="P62" s="117">
        <f t="shared" si="21"/>
        <v>9057.9092266762473</v>
      </c>
      <c r="Q62" s="117">
        <f t="shared" si="21"/>
        <v>9893.229556609047</v>
      </c>
      <c r="R62" s="117">
        <f t="shared" ref="R62:V62" si="22">R63+R66+R68+R77</f>
        <v>10432.46613607283</v>
      </c>
      <c r="S62" s="117">
        <f t="shared" si="22"/>
        <v>10297.2398774106</v>
      </c>
      <c r="T62" s="117">
        <f t="shared" si="22"/>
        <v>9316.852911566406</v>
      </c>
      <c r="U62" s="117">
        <f t="shared" si="22"/>
        <v>8558.5883040366389</v>
      </c>
      <c r="V62" s="117">
        <f t="shared" si="22"/>
        <v>8595.9556160269676</v>
      </c>
      <c r="W62" s="117">
        <f t="shared" ref="W62:Y62" si="23">W63+W66+W68+W77</f>
        <v>8467.2052163439657</v>
      </c>
      <c r="X62" s="117">
        <f t="shared" si="23"/>
        <v>6680.8274817270712</v>
      </c>
      <c r="Y62" s="117">
        <f t="shared" si="23"/>
        <v>5419.0247205257656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16265.190810593309</v>
      </c>
      <c r="D63" s="122">
        <f t="shared" si="24"/>
        <v>15192.857393707947</v>
      </c>
      <c r="E63" s="122">
        <f t="shared" si="24"/>
        <v>17127.013562592383</v>
      </c>
      <c r="F63" s="122">
        <f t="shared" si="24"/>
        <v>17380.955954453006</v>
      </c>
      <c r="G63" s="122">
        <f t="shared" si="24"/>
        <v>17129.7600817559</v>
      </c>
      <c r="H63" s="122">
        <f t="shared" si="24"/>
        <v>14342.708799509071</v>
      </c>
      <c r="I63" s="122">
        <f t="shared" si="24"/>
        <v>13093.604523676637</v>
      </c>
      <c r="J63" s="122">
        <f t="shared" si="24"/>
        <v>14265.899661725669</v>
      </c>
      <c r="K63" s="122">
        <f t="shared" si="24"/>
        <v>12996.59223057694</v>
      </c>
      <c r="L63" s="122">
        <f t="shared" si="24"/>
        <v>12781.037331189949</v>
      </c>
      <c r="M63" s="122">
        <f t="shared" si="24"/>
        <v>11957.133028892846</v>
      </c>
      <c r="N63" s="122">
        <f t="shared" si="24"/>
        <v>10853.690737548233</v>
      </c>
      <c r="O63" s="122">
        <f t="shared" si="24"/>
        <v>9602.7131475163624</v>
      </c>
      <c r="P63" s="122">
        <f t="shared" si="24"/>
        <v>6320.3365266968958</v>
      </c>
      <c r="Q63" s="122">
        <f t="shared" si="24"/>
        <v>7144.070544816027</v>
      </c>
      <c r="R63" s="122">
        <f t="shared" ref="R63:V63" si="25">SUM(R64:R65)</f>
        <v>7725.1529384359719</v>
      </c>
      <c r="S63" s="122">
        <f t="shared" si="25"/>
        <v>7578.8877167254514</v>
      </c>
      <c r="T63" s="122">
        <f t="shared" si="25"/>
        <v>6704.1821205803244</v>
      </c>
      <c r="U63" s="122">
        <f t="shared" si="25"/>
        <v>6041.3217841084106</v>
      </c>
      <c r="V63" s="122">
        <f t="shared" si="25"/>
        <v>5959.8151549476406</v>
      </c>
      <c r="W63" s="122">
        <f t="shared" ref="W63:Y63" si="26">SUM(W64:W65)</f>
        <v>5925.1478655101409</v>
      </c>
      <c r="X63" s="122">
        <f t="shared" si="26"/>
        <v>4307.5262095259441</v>
      </c>
      <c r="Y63" s="122">
        <f t="shared" si="26"/>
        <v>3261.2877413421152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16050.022047161367</v>
      </c>
      <c r="D64" s="98">
        <v>14992.767909254993</v>
      </c>
      <c r="E64" s="98">
        <v>16901.141138734198</v>
      </c>
      <c r="F64" s="98">
        <v>17151.984012492005</v>
      </c>
      <c r="G64" s="98">
        <v>16910.501707844578</v>
      </c>
      <c r="H64" s="98">
        <v>14158.831501757762</v>
      </c>
      <c r="I64" s="98">
        <v>12929.62843931719</v>
      </c>
      <c r="J64" s="98">
        <v>14085.140446100357</v>
      </c>
      <c r="K64" s="98">
        <v>12831.462245453411</v>
      </c>
      <c r="L64" s="98">
        <v>12618.395684220006</v>
      </c>
      <c r="M64" s="98">
        <v>11803.302761968735</v>
      </c>
      <c r="N64" s="98">
        <v>10710.944455134661</v>
      </c>
      <c r="O64" s="98">
        <v>9471.2072504924545</v>
      </c>
      <c r="P64" s="98">
        <v>6230.0111027212333</v>
      </c>
      <c r="Q64" s="98">
        <v>7037.4455277999559</v>
      </c>
      <c r="R64" s="98">
        <v>7607.903629641175</v>
      </c>
      <c r="S64" s="98">
        <v>7462.6595736041627</v>
      </c>
      <c r="T64" s="98">
        <v>6600.8127792190489</v>
      </c>
      <c r="U64" s="98">
        <v>5947.7498613256666</v>
      </c>
      <c r="V64" s="98">
        <v>5867.2003879720251</v>
      </c>
      <c r="W64" s="98">
        <v>5832.2155664668298</v>
      </c>
      <c r="X64" s="98">
        <v>4240.0739350382119</v>
      </c>
      <c r="Y64" s="98">
        <v>3210.2942173055371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215.16876343194204</v>
      </c>
      <c r="D65" s="98">
        <v>200.08948445295357</v>
      </c>
      <c r="E65" s="98">
        <v>225.87242385818374</v>
      </c>
      <c r="F65" s="98">
        <v>228.97194196100193</v>
      </c>
      <c r="G65" s="98">
        <v>219.25837391132259</v>
      </c>
      <c r="H65" s="98">
        <v>183.87729775130859</v>
      </c>
      <c r="I65" s="98">
        <v>163.97608435944633</v>
      </c>
      <c r="J65" s="98">
        <v>180.75921562531141</v>
      </c>
      <c r="K65" s="98">
        <v>165.12998512352831</v>
      </c>
      <c r="L65" s="98">
        <v>162.64164696994249</v>
      </c>
      <c r="M65" s="98">
        <v>153.83026692411053</v>
      </c>
      <c r="N65" s="98">
        <v>142.74628241357226</v>
      </c>
      <c r="O65" s="98">
        <v>131.50589702390778</v>
      </c>
      <c r="P65" s="98">
        <v>90.325423975662588</v>
      </c>
      <c r="Q65" s="98">
        <v>106.62501701607084</v>
      </c>
      <c r="R65" s="98">
        <v>117.24930879479702</v>
      </c>
      <c r="S65" s="98">
        <v>116.22814312128853</v>
      </c>
      <c r="T65" s="98">
        <v>103.36934136127572</v>
      </c>
      <c r="U65" s="98">
        <v>93.571922782744224</v>
      </c>
      <c r="V65" s="98">
        <v>92.614766975615154</v>
      </c>
      <c r="W65" s="98">
        <v>92.932299043311104</v>
      </c>
      <c r="X65" s="98">
        <v>67.452274487731913</v>
      </c>
      <c r="Y65" s="98">
        <v>50.993524036578151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42.063797277325023</v>
      </c>
      <c r="D66" s="122">
        <f t="shared" si="27"/>
        <v>48.180603077630657</v>
      </c>
      <c r="E66" s="122">
        <f t="shared" si="27"/>
        <v>86.670789798648897</v>
      </c>
      <c r="F66" s="122">
        <f t="shared" si="27"/>
        <v>47.776127270434138</v>
      </c>
      <c r="G66" s="122">
        <f t="shared" si="27"/>
        <v>69.930022934726637</v>
      </c>
      <c r="H66" s="122">
        <f t="shared" si="27"/>
        <v>55.340611144346767</v>
      </c>
      <c r="I66" s="122">
        <f t="shared" si="27"/>
        <v>112.79182890123734</v>
      </c>
      <c r="J66" s="122">
        <f t="shared" si="27"/>
        <v>104.86201274236092</v>
      </c>
      <c r="K66" s="122">
        <f t="shared" si="27"/>
        <v>56.984664151673009</v>
      </c>
      <c r="L66" s="122">
        <f t="shared" si="27"/>
        <v>80.615411446165311</v>
      </c>
      <c r="M66" s="122">
        <f t="shared" si="27"/>
        <v>114.57123445151714</v>
      </c>
      <c r="N66" s="122">
        <f t="shared" si="27"/>
        <v>94.031180459394918</v>
      </c>
      <c r="O66" s="122">
        <f t="shared" si="27"/>
        <v>134.01430255754411</v>
      </c>
      <c r="P66" s="122">
        <f t="shared" si="27"/>
        <v>14.708678053761583</v>
      </c>
      <c r="Q66" s="122">
        <f t="shared" si="27"/>
        <v>51.031682947168008</v>
      </c>
      <c r="R66" s="122">
        <f t="shared" si="27"/>
        <v>40.302902996380546</v>
      </c>
      <c r="S66" s="122">
        <f t="shared" si="27"/>
        <v>85.480899988622511</v>
      </c>
      <c r="T66" s="122">
        <f t="shared" si="27"/>
        <v>84.107253105690035</v>
      </c>
      <c r="U66" s="122">
        <f t="shared" si="27"/>
        <v>106.89693791718483</v>
      </c>
      <c r="V66" s="122">
        <f t="shared" si="27"/>
        <v>64.725388642537325</v>
      </c>
      <c r="W66" s="122">
        <f t="shared" si="27"/>
        <v>100.328486979158</v>
      </c>
      <c r="X66" s="122">
        <f t="shared" si="27"/>
        <v>73.88671690342106</v>
      </c>
      <c r="Y66" s="122">
        <f t="shared" si="27"/>
        <v>44.310646439866041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42.063797277325023</v>
      </c>
      <c r="D67" s="98">
        <f>IF(RES_hhdet_in_fec!D67=0,0,RES_hhdet_in_fec!D67*1000*11630/RES_hhdet_in_new!D64)</f>
        <v>48.180603077630657</v>
      </c>
      <c r="E67" s="98">
        <f>IF(RES_hhdet_in_fec!E67=0,0,RES_hhdet_in_fec!E67*1000*11630/RES_hhdet_in_new!E64)</f>
        <v>86.670789798648897</v>
      </c>
      <c r="F67" s="98">
        <f>IF(RES_hhdet_in_fec!F67=0,0,RES_hhdet_in_fec!F67*1000*11630/RES_hhdet_in_new!F64)</f>
        <v>47.776127270434138</v>
      </c>
      <c r="G67" s="98">
        <f>IF(RES_hhdet_in_fec!G67=0,0,RES_hhdet_in_fec!G67*1000*11630/RES_hhdet_in_new!G64)</f>
        <v>69.930022934726637</v>
      </c>
      <c r="H67" s="98">
        <f>IF(RES_hhdet_in_fec!H67=0,0,RES_hhdet_in_fec!H67*1000*11630/RES_hhdet_in_new!H64)</f>
        <v>55.340611144346767</v>
      </c>
      <c r="I67" s="98">
        <f>IF(RES_hhdet_in_fec!I67=0,0,RES_hhdet_in_fec!I67*1000*11630/RES_hhdet_in_new!I64)</f>
        <v>112.79182890123734</v>
      </c>
      <c r="J67" s="98">
        <f>IF(RES_hhdet_in_fec!J67=0,0,RES_hhdet_in_fec!J67*1000*11630/RES_hhdet_in_new!J64)</f>
        <v>104.86201274236092</v>
      </c>
      <c r="K67" s="98">
        <f>IF(RES_hhdet_in_fec!K67=0,0,RES_hhdet_in_fec!K67*1000*11630/RES_hhdet_in_new!K64)</f>
        <v>56.984664151673009</v>
      </c>
      <c r="L67" s="98">
        <f>IF(RES_hhdet_in_fec!L67=0,0,RES_hhdet_in_fec!L67*1000*11630/RES_hhdet_in_new!L64)</f>
        <v>80.615411446165311</v>
      </c>
      <c r="M67" s="98">
        <f>IF(RES_hhdet_in_fec!M67=0,0,RES_hhdet_in_fec!M67*1000*11630/RES_hhdet_in_new!M64)</f>
        <v>114.57123445151714</v>
      </c>
      <c r="N67" s="98">
        <f>IF(RES_hhdet_in_fec!N67=0,0,RES_hhdet_in_fec!N67*1000*11630/RES_hhdet_in_new!N64)</f>
        <v>94.031180459394918</v>
      </c>
      <c r="O67" s="98">
        <f>IF(RES_hhdet_in_fec!O67=0,0,RES_hhdet_in_fec!O67*1000*11630/RES_hhdet_in_new!O64)</f>
        <v>134.01430255754411</v>
      </c>
      <c r="P67" s="98">
        <f>IF(RES_hhdet_in_fec!P67=0,0,RES_hhdet_in_fec!P67*1000*11630/RES_hhdet_in_new!P64)</f>
        <v>14.708678053761583</v>
      </c>
      <c r="Q67" s="98">
        <f>IF(RES_hhdet_in_fec!Q67=0,0,RES_hhdet_in_fec!Q67*1000*11630/RES_hhdet_in_new!Q64)</f>
        <v>51.031682947168008</v>
      </c>
      <c r="R67" s="98">
        <f>IF(RES_hhdet_in_fec!R67=0,0,RES_hhdet_in_fec!R67*1000*11630/RES_hhdet_in_new!R64)</f>
        <v>40.302902996380546</v>
      </c>
      <c r="S67" s="98">
        <f>IF(RES_hhdet_in_fec!S67=0,0,RES_hhdet_in_fec!S67*1000*11630/RES_hhdet_in_new!S64)</f>
        <v>85.480899988622511</v>
      </c>
      <c r="T67" s="98">
        <f>IF(RES_hhdet_in_fec!T67=0,0,RES_hhdet_in_fec!T67*1000*11630/RES_hhdet_in_new!T64)</f>
        <v>84.107253105690035</v>
      </c>
      <c r="U67" s="98">
        <f>IF(RES_hhdet_in_fec!U67=0,0,RES_hhdet_in_fec!U67*1000*11630/RES_hhdet_in_new!U64)</f>
        <v>106.89693791718483</v>
      </c>
      <c r="V67" s="98">
        <f>IF(RES_hhdet_in_fec!V67=0,0,RES_hhdet_in_fec!V67*1000*11630/RES_hhdet_in_new!V64)</f>
        <v>64.725388642537325</v>
      </c>
      <c r="W67" s="98">
        <f>IF(RES_hhdet_in_fec!W67=0,0,RES_hhdet_in_fec!W67*1000*11630/RES_hhdet_in_new!W64)</f>
        <v>100.328486979158</v>
      </c>
      <c r="X67" s="98">
        <f>IF(RES_hhdet_in_fec!X67=0,0,RES_hhdet_in_fec!X67*1000*11630/RES_hhdet_in_new!X64)</f>
        <v>73.88671690342106</v>
      </c>
      <c r="Y67" s="98">
        <f>IF(RES_hhdet_in_fec!Y67=0,0,RES_hhdet_in_fec!Y67*1000*11630/RES_hhdet_in_new!Y64)</f>
        <v>44.310646439866041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2339.8576753140455</v>
      </c>
      <c r="D68" s="122">
        <v>2551.0362434882909</v>
      </c>
      <c r="E68" s="122">
        <v>2833.6502474934264</v>
      </c>
      <c r="F68" s="122">
        <v>3075.4175173360968</v>
      </c>
      <c r="G68" s="122">
        <v>2630.6575200356588</v>
      </c>
      <c r="H68" s="122">
        <v>2842.2822671581002</v>
      </c>
      <c r="I68" s="122">
        <v>2397.6379828107715</v>
      </c>
      <c r="J68" s="122">
        <v>2691.0416291459715</v>
      </c>
      <c r="K68" s="122">
        <v>2711.102466514606</v>
      </c>
      <c r="L68" s="122">
        <v>2590.6983594086487</v>
      </c>
      <c r="M68" s="122">
        <v>2528.5921399455483</v>
      </c>
      <c r="N68" s="122">
        <v>2489.7959787670857</v>
      </c>
      <c r="O68" s="122">
        <v>2343.5337464189533</v>
      </c>
      <c r="P68" s="122">
        <v>2059.0425419805038</v>
      </c>
      <c r="Q68" s="122">
        <v>2027.3389045520385</v>
      </c>
      <c r="R68" s="122">
        <v>2024.9581658082357</v>
      </c>
      <c r="S68" s="122">
        <v>2024.6675549680665</v>
      </c>
      <c r="T68" s="122">
        <v>1930.9415762185449</v>
      </c>
      <c r="U68" s="122">
        <v>1826.3700006029228</v>
      </c>
      <c r="V68" s="122">
        <v>1776.2698805605537</v>
      </c>
      <c r="W68" s="122">
        <v>1731.2963224703096</v>
      </c>
      <c r="X68" s="122">
        <v>1712.973712182735</v>
      </c>
      <c r="Y68" s="122">
        <v>1536.3945230905974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2359.4335783445722</v>
      </c>
      <c r="D69" s="98">
        <v>2570.0352102097054</v>
      </c>
      <c r="E69" s="98">
        <v>2854.0701253813249</v>
      </c>
      <c r="F69" s="98">
        <v>3104.563763916788</v>
      </c>
      <c r="G69" s="98">
        <v>2652.6637030388306</v>
      </c>
      <c r="H69" s="98">
        <v>2869.9324570669801</v>
      </c>
      <c r="I69" s="98">
        <v>2403.7632090979646</v>
      </c>
      <c r="J69" s="98">
        <v>2703.325704286518</v>
      </c>
      <c r="K69" s="98">
        <v>2738.0246848035854</v>
      </c>
      <c r="L69" s="98">
        <v>2610.5992629393818</v>
      </c>
      <c r="M69" s="98">
        <v>2545.6377189950144</v>
      </c>
      <c r="N69" s="98">
        <v>2513.8335370811224</v>
      </c>
      <c r="O69" s="98">
        <v>2359.8021731809517</v>
      </c>
      <c r="P69" s="98">
        <v>2041.116918046823</v>
      </c>
      <c r="Q69" s="98">
        <v>2017.1143267750447</v>
      </c>
      <c r="R69" s="98">
        <v>2026.1422651153975</v>
      </c>
      <c r="S69" s="98">
        <v>2028.6594202891163</v>
      </c>
      <c r="T69" s="98">
        <v>1931.0341812819263</v>
      </c>
      <c r="U69" s="98">
        <v>1826.9159069147004</v>
      </c>
      <c r="V69" s="98">
        <v>1776.2698805605537</v>
      </c>
      <c r="W69" s="98">
        <v>1731.2063827566708</v>
      </c>
      <c r="X69" s="98">
        <v>1715.9086754908949</v>
      </c>
      <c r="Y69" s="98">
        <v>1487.3501260607684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1729.1307862086358</v>
      </c>
      <c r="D70" s="98">
        <v>1935.6066014355258</v>
      </c>
      <c r="E70" s="98">
        <v>2258.7294414225075</v>
      </c>
      <c r="F70" s="98">
        <v>2495.8835230047166</v>
      </c>
      <c r="G70" s="98">
        <v>2080.6620089439984</v>
      </c>
      <c r="H70" s="98">
        <v>2273.6335221076097</v>
      </c>
      <c r="I70" s="98">
        <v>0</v>
      </c>
      <c r="J70" s="98">
        <v>2095.4270698057535</v>
      </c>
      <c r="K70" s="98">
        <v>2127.6732602204343</v>
      </c>
      <c r="L70" s="98">
        <v>2033.1865301115938</v>
      </c>
      <c r="M70" s="98">
        <v>2013.9335045449898</v>
      </c>
      <c r="N70" s="98">
        <v>2015.6535172225113</v>
      </c>
      <c r="O70" s="98">
        <v>1932.9232575583007</v>
      </c>
      <c r="P70" s="98">
        <v>0</v>
      </c>
      <c r="Q70" s="98">
        <v>1732.4840814721481</v>
      </c>
      <c r="R70" s="98">
        <v>1761.0651373515072</v>
      </c>
      <c r="S70" s="98">
        <v>1782.0317043037455</v>
      </c>
      <c r="T70" s="98">
        <v>1712.2183979033141</v>
      </c>
      <c r="U70" s="98">
        <v>1623.4975674886457</v>
      </c>
      <c r="V70" s="98">
        <v>0</v>
      </c>
      <c r="W70" s="98">
        <v>1583.4485881042567</v>
      </c>
      <c r="X70" s="98">
        <v>1586.4493622302987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776.4901725792356</v>
      </c>
      <c r="D71" s="101">
        <v>952.50148544691933</v>
      </c>
      <c r="E71" s="101">
        <v>1311.7632562784336</v>
      </c>
      <c r="F71" s="101">
        <v>1501.4401726694218</v>
      </c>
      <c r="G71" s="101">
        <v>1120.2512298125757</v>
      </c>
      <c r="H71" s="101">
        <v>1243.2571117080829</v>
      </c>
      <c r="I71" s="101">
        <v>0</v>
      </c>
      <c r="J71" s="101">
        <v>977.37726183138284</v>
      </c>
      <c r="K71" s="101">
        <v>958.33751348705562</v>
      </c>
      <c r="L71" s="101">
        <v>881.95626381444504</v>
      </c>
      <c r="M71" s="101">
        <v>886.91522987427095</v>
      </c>
      <c r="N71" s="101">
        <v>857.11589748140545</v>
      </c>
      <c r="O71" s="101">
        <v>804.39282636848338</v>
      </c>
      <c r="P71" s="101">
        <v>0</v>
      </c>
      <c r="Q71" s="101">
        <v>716.7590653548051</v>
      </c>
      <c r="R71" s="101">
        <v>715.26913878168239</v>
      </c>
      <c r="S71" s="101">
        <v>720.85779117767675</v>
      </c>
      <c r="T71" s="101">
        <v>696.55718315335071</v>
      </c>
      <c r="U71" s="101">
        <v>618.13694337633206</v>
      </c>
      <c r="V71" s="101">
        <v>0</v>
      </c>
      <c r="W71" s="101">
        <v>789.87416378441185</v>
      </c>
      <c r="X71" s="101">
        <v>883.0295373474878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952.64061362940026</v>
      </c>
      <c r="D72" s="104">
        <v>983.10511598860649</v>
      </c>
      <c r="E72" s="104">
        <v>946.96618514407385</v>
      </c>
      <c r="F72" s="104">
        <v>994.44335033529512</v>
      </c>
      <c r="G72" s="104">
        <v>960.41077913142237</v>
      </c>
      <c r="H72" s="104">
        <v>1030.376410399527</v>
      </c>
      <c r="I72" s="104">
        <v>0</v>
      </c>
      <c r="J72" s="104">
        <v>1118.0498079743711</v>
      </c>
      <c r="K72" s="104">
        <v>1169.3357467333785</v>
      </c>
      <c r="L72" s="104">
        <v>1151.230266297149</v>
      </c>
      <c r="M72" s="104">
        <v>1127.0182746707185</v>
      </c>
      <c r="N72" s="104">
        <v>1158.5376197411058</v>
      </c>
      <c r="O72" s="104">
        <v>1128.5304311898174</v>
      </c>
      <c r="P72" s="104">
        <v>0</v>
      </c>
      <c r="Q72" s="104">
        <v>1015.7250161173428</v>
      </c>
      <c r="R72" s="104">
        <v>1045.7959985698249</v>
      </c>
      <c r="S72" s="104">
        <v>1061.173913126069</v>
      </c>
      <c r="T72" s="104">
        <v>1015.6612147499632</v>
      </c>
      <c r="U72" s="104">
        <v>1005.3606241123134</v>
      </c>
      <c r="V72" s="104">
        <v>0</v>
      </c>
      <c r="W72" s="104">
        <v>793.57442431984498</v>
      </c>
      <c r="X72" s="104">
        <v>703.41982488281087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2160.154095972613</v>
      </c>
      <c r="D73" s="101">
        <v>2292.5585747273253</v>
      </c>
      <c r="E73" s="101">
        <v>2558.5505984108495</v>
      </c>
      <c r="F73" s="101">
        <v>2650.4320886880514</v>
      </c>
      <c r="G73" s="101">
        <v>2440.915566249937</v>
      </c>
      <c r="H73" s="101">
        <v>2600.6407788717279</v>
      </c>
      <c r="I73" s="101">
        <v>2423.5617654958733</v>
      </c>
      <c r="J73" s="101">
        <v>2589.3758440204465</v>
      </c>
      <c r="K73" s="101">
        <v>2563.4908259802096</v>
      </c>
      <c r="L73" s="101">
        <v>2450.008668057782</v>
      </c>
      <c r="M73" s="101">
        <v>2481.296233572109</v>
      </c>
      <c r="N73" s="101">
        <v>2361.4998136231375</v>
      </c>
      <c r="O73" s="101">
        <v>2308.4488689284617</v>
      </c>
      <c r="P73" s="101">
        <v>2269.1560063880311</v>
      </c>
      <c r="Q73" s="101">
        <v>2206.4319321267594</v>
      </c>
      <c r="R73" s="101">
        <v>2138.2385358145302</v>
      </c>
      <c r="S73" s="101">
        <v>2108.1976053377653</v>
      </c>
      <c r="T73" s="101">
        <v>2053.1323093109841</v>
      </c>
      <c r="U73" s="101">
        <v>0</v>
      </c>
      <c r="V73" s="101">
        <v>0</v>
      </c>
      <c r="W73" s="101">
        <v>1812.4547983451901</v>
      </c>
      <c r="X73" s="101">
        <v>1724.2845850978701</v>
      </c>
      <c r="Y73" s="101">
        <v>1683.5870016619058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1696.774145422035</v>
      </c>
      <c r="D74" s="104">
        <v>1832.6608919280677</v>
      </c>
      <c r="E74" s="104">
        <v>2119.8281447974809</v>
      </c>
      <c r="F74" s="104">
        <v>2217.577127709123</v>
      </c>
      <c r="G74" s="104">
        <v>1996.8449970149159</v>
      </c>
      <c r="H74" s="104">
        <v>2138.0891385392929</v>
      </c>
      <c r="I74" s="104">
        <v>1936.7863084315547</v>
      </c>
      <c r="J74" s="104">
        <v>2076.4712394659077</v>
      </c>
      <c r="K74" s="104">
        <v>2050.6626564025673</v>
      </c>
      <c r="L74" s="104">
        <v>1953.8009061692785</v>
      </c>
      <c r="M74" s="104">
        <v>1994.1167008861128</v>
      </c>
      <c r="N74" s="104">
        <v>1902.7083173164267</v>
      </c>
      <c r="O74" s="104">
        <v>1875.5707912058663</v>
      </c>
      <c r="P74" s="104">
        <v>1876.2349420793514</v>
      </c>
      <c r="Q74" s="104">
        <v>1839.4958200179865</v>
      </c>
      <c r="R74" s="104">
        <v>1793.6367575619395</v>
      </c>
      <c r="S74" s="104">
        <v>1782.5421689823547</v>
      </c>
      <c r="T74" s="104">
        <v>1750.3444223026299</v>
      </c>
      <c r="U74" s="104">
        <v>0</v>
      </c>
      <c r="V74" s="104">
        <v>0</v>
      </c>
      <c r="W74" s="104">
        <v>1609.7722389381322</v>
      </c>
      <c r="X74" s="104">
        <v>1561.27832699028</v>
      </c>
      <c r="Y74" s="104">
        <v>1557.4435414492691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710.25230611184827</v>
      </c>
      <c r="D75" s="98">
        <v>848.49381191711109</v>
      </c>
      <c r="E75" s="98">
        <v>1175.7716144513804</v>
      </c>
      <c r="F75" s="98">
        <v>1281.217730496528</v>
      </c>
      <c r="G75" s="98">
        <v>1030.6020956580446</v>
      </c>
      <c r="H75" s="98">
        <v>1125.9990415066713</v>
      </c>
      <c r="I75" s="98">
        <v>864.12731472321286</v>
      </c>
      <c r="J75" s="98">
        <v>937.2762983318845</v>
      </c>
      <c r="K75" s="98">
        <v>896.97339868611448</v>
      </c>
      <c r="L75" s="98">
        <v>825.90137198234584</v>
      </c>
      <c r="M75" s="98">
        <v>864.2720299864036</v>
      </c>
      <c r="N75" s="98">
        <v>802.2863452724979</v>
      </c>
      <c r="O75" s="98">
        <v>784.38010834228351</v>
      </c>
      <c r="P75" s="98">
        <v>817.05749997843827</v>
      </c>
      <c r="Q75" s="98">
        <v>784.0758366917097</v>
      </c>
      <c r="R75" s="98">
        <v>753.84978778688048</v>
      </c>
      <c r="S75" s="98">
        <v>748.97911053467931</v>
      </c>
      <c r="T75" s="98">
        <v>741.14878406338687</v>
      </c>
      <c r="U75" s="98">
        <v>0</v>
      </c>
      <c r="V75" s="98">
        <v>0</v>
      </c>
      <c r="W75" s="98">
        <v>828.00761062491506</v>
      </c>
      <c r="X75" s="98">
        <v>888.54722682812178</v>
      </c>
      <c r="Y75" s="98">
        <v>998.22761814174999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986.52183931018658</v>
      </c>
      <c r="D76" s="98">
        <v>984.16708001095697</v>
      </c>
      <c r="E76" s="98">
        <v>944.05653034610054</v>
      </c>
      <c r="F76" s="98">
        <v>936.35939721259467</v>
      </c>
      <c r="G76" s="98">
        <v>966.24290135687136</v>
      </c>
      <c r="H76" s="98">
        <v>1012.0900970326218</v>
      </c>
      <c r="I76" s="98">
        <v>1072.6589937083415</v>
      </c>
      <c r="J76" s="98">
        <v>1139.1949411340231</v>
      </c>
      <c r="K76" s="98">
        <v>1153.6892577164526</v>
      </c>
      <c r="L76" s="98">
        <v>1127.8995341869327</v>
      </c>
      <c r="M76" s="98">
        <v>1129.8446708997094</v>
      </c>
      <c r="N76" s="98">
        <v>1100.4219720439289</v>
      </c>
      <c r="O76" s="98">
        <v>1091.1906828635827</v>
      </c>
      <c r="P76" s="98">
        <v>1059.1774421009131</v>
      </c>
      <c r="Q76" s="98">
        <v>1055.4199833262769</v>
      </c>
      <c r="R76" s="98">
        <v>1039.7869697750589</v>
      </c>
      <c r="S76" s="98">
        <v>1033.5630584476758</v>
      </c>
      <c r="T76" s="98">
        <v>1009.1956382392431</v>
      </c>
      <c r="U76" s="98">
        <v>0</v>
      </c>
      <c r="V76" s="98">
        <v>0</v>
      </c>
      <c r="W76" s="98">
        <v>781.76462831321703</v>
      </c>
      <c r="X76" s="98">
        <v>672.73110016215833</v>
      </c>
      <c r="Y76" s="98">
        <v>559.21592330751889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938.52387119214029</v>
      </c>
      <c r="D77" s="122">
        <v>933.8315219968606</v>
      </c>
      <c r="E77" s="122">
        <v>1141.5192037462095</v>
      </c>
      <c r="F77" s="122">
        <v>1102.7925249807479</v>
      </c>
      <c r="G77" s="122">
        <v>1033.1637492878406</v>
      </c>
      <c r="H77" s="122">
        <v>969.84719682258981</v>
      </c>
      <c r="I77" s="122">
        <v>877.87425386247151</v>
      </c>
      <c r="J77" s="122">
        <v>969.05956356096522</v>
      </c>
      <c r="K77" s="122">
        <v>769.11111869781894</v>
      </c>
      <c r="L77" s="122">
        <v>695.37412837848899</v>
      </c>
      <c r="M77" s="122">
        <v>697.8789050642697</v>
      </c>
      <c r="N77" s="122">
        <v>718.59035133571581</v>
      </c>
      <c r="O77" s="122">
        <v>707.10621206385804</v>
      </c>
      <c r="P77" s="122">
        <v>663.82147994508557</v>
      </c>
      <c r="Q77" s="122">
        <v>670.78842429381393</v>
      </c>
      <c r="R77" s="122">
        <v>642.05212883224226</v>
      </c>
      <c r="S77" s="122">
        <v>608.20370572846014</v>
      </c>
      <c r="T77" s="122">
        <v>597.62196166184799</v>
      </c>
      <c r="U77" s="122">
        <v>583.99958140812089</v>
      </c>
      <c r="V77" s="122">
        <v>795.145191876235</v>
      </c>
      <c r="W77" s="122">
        <v>710.43254138435714</v>
      </c>
      <c r="X77" s="122">
        <v>586.4408431149717</v>
      </c>
      <c r="Y77" s="122">
        <v>577.03180965318688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950.58074035048844</v>
      </c>
      <c r="D78" s="98">
        <v>950.13057482145643</v>
      </c>
      <c r="E78" s="98">
        <v>1149.8110173036775</v>
      </c>
      <c r="F78" s="98">
        <v>1115.9053298697752</v>
      </c>
      <c r="G78" s="98">
        <v>1051.7440855370016</v>
      </c>
      <c r="H78" s="98">
        <v>984.89827840411431</v>
      </c>
      <c r="I78" s="98">
        <v>885.60260202616973</v>
      </c>
      <c r="J78" s="98">
        <v>975.73423779788459</v>
      </c>
      <c r="K78" s="98">
        <v>780.5175384024509</v>
      </c>
      <c r="L78" s="98">
        <v>704.34471213948427</v>
      </c>
      <c r="M78" s="98">
        <v>705.34107084990455</v>
      </c>
      <c r="N78" s="98">
        <v>724.31040916378834</v>
      </c>
      <c r="O78" s="98">
        <v>709.24350993695259</v>
      </c>
      <c r="P78" s="98">
        <v>675.13472978264213</v>
      </c>
      <c r="Q78" s="98">
        <v>713.46905181868965</v>
      </c>
      <c r="R78" s="98">
        <v>719.44997197369128</v>
      </c>
      <c r="S78" s="98">
        <v>687.26595435995944</v>
      </c>
      <c r="T78" s="98">
        <v>659.02090062062848</v>
      </c>
      <c r="U78" s="98">
        <v>639.64567170885528</v>
      </c>
      <c r="V78" s="98">
        <v>879.39406397652385</v>
      </c>
      <c r="W78" s="98">
        <v>821.76392661746047</v>
      </c>
      <c r="X78" s="98">
        <v>688.59977688502966</v>
      </c>
      <c r="Y78" s="98">
        <v>615.7114523392072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765.66773683010967</v>
      </c>
      <c r="D79" s="33">
        <v>620.82536939820807</v>
      </c>
      <c r="E79" s="33">
        <v>990.39952884453817</v>
      </c>
      <c r="F79" s="33">
        <v>877.60531794418205</v>
      </c>
      <c r="G79" s="33">
        <v>799.01862699752894</v>
      </c>
      <c r="H79" s="33">
        <v>774.77337475616321</v>
      </c>
      <c r="I79" s="33">
        <v>757.81704327986984</v>
      </c>
      <c r="J79" s="33">
        <v>834.52586985058974</v>
      </c>
      <c r="K79" s="33">
        <v>575.44887592047826</v>
      </c>
      <c r="L79" s="33">
        <v>529.7484152155223</v>
      </c>
      <c r="M79" s="33">
        <v>559.19430012308339</v>
      </c>
      <c r="N79" s="33">
        <v>537.02671802891928</v>
      </c>
      <c r="O79" s="33">
        <v>537.85257573260924</v>
      </c>
      <c r="P79" s="33">
        <v>547.03393162200109</v>
      </c>
      <c r="Q79" s="33">
        <v>542.37337776268498</v>
      </c>
      <c r="R79" s="33">
        <v>524.48185808831749</v>
      </c>
      <c r="S79" s="33">
        <v>512.24095386439581</v>
      </c>
      <c r="T79" s="33">
        <v>494.93752926526679</v>
      </c>
      <c r="U79" s="33">
        <v>465.76622182783905</v>
      </c>
      <c r="V79" s="33">
        <v>604.43257095269541</v>
      </c>
      <c r="W79" s="33">
        <v>611.7880873750006</v>
      </c>
      <c r="X79" s="33">
        <v>473.5230452569254</v>
      </c>
      <c r="Y79" s="33">
        <v>451.23259792669052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22128.973001994702</v>
      </c>
      <c r="D81" s="117">
        <f t="shared" si="28"/>
        <v>17596.279904200936</v>
      </c>
      <c r="E81" s="117">
        <f t="shared" si="28"/>
        <v>19095.96498269981</v>
      </c>
      <c r="F81" s="117">
        <f t="shared" si="28"/>
        <v>18109.899864277173</v>
      </c>
      <c r="G81" s="117">
        <f t="shared" si="28"/>
        <v>20104.845238248392</v>
      </c>
      <c r="H81" s="117">
        <f t="shared" si="28"/>
        <v>15935.551325041293</v>
      </c>
      <c r="I81" s="117">
        <f t="shared" si="28"/>
        <v>17180.063388631363</v>
      </c>
      <c r="J81" s="117">
        <f t="shared" si="28"/>
        <v>16389.789927313213</v>
      </c>
      <c r="K81" s="117">
        <f t="shared" si="28"/>
        <v>14608.222356269809</v>
      </c>
      <c r="L81" s="117">
        <f t="shared" si="28"/>
        <v>14034.189100785419</v>
      </c>
      <c r="M81" s="117">
        <f t="shared" si="28"/>
        <v>13956.625964876897</v>
      </c>
      <c r="N81" s="117">
        <f t="shared" si="28"/>
        <v>12431.420479802518</v>
      </c>
      <c r="O81" s="117">
        <f t="shared" si="28"/>
        <v>12083.696862518982</v>
      </c>
      <c r="P81" s="117">
        <f t="shared" si="28"/>
        <v>9531.1630674262178</v>
      </c>
      <c r="Q81" s="117">
        <f t="shared" si="28"/>
        <v>10547.062105383633</v>
      </c>
      <c r="R81" s="117">
        <f t="shared" ref="R81:V81" si="29">R82+R85+R87+R100</f>
        <v>10651.465562760304</v>
      </c>
      <c r="S81" s="117">
        <f t="shared" si="29"/>
        <v>10350.121384985328</v>
      </c>
      <c r="T81" s="117">
        <f t="shared" si="29"/>
        <v>9365.9600593255782</v>
      </c>
      <c r="U81" s="117">
        <f t="shared" si="29"/>
        <v>8536.5367544628007</v>
      </c>
      <c r="V81" s="117">
        <f t="shared" si="29"/>
        <v>8490.1920740978203</v>
      </c>
      <c r="W81" s="117">
        <f t="shared" ref="W81:Y81" si="30">W82+W85+W87+W100</f>
        <v>8799.0433036301929</v>
      </c>
      <c r="X81" s="117">
        <f t="shared" si="30"/>
        <v>6433.5341900199846</v>
      </c>
      <c r="Y81" s="117">
        <f t="shared" si="30"/>
        <v>5598.1742002322344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18998.197030963001</v>
      </c>
      <c r="D82" s="122">
        <f t="shared" si="31"/>
        <v>14345.776659496441</v>
      </c>
      <c r="E82" s="122">
        <f t="shared" si="31"/>
        <v>15477.069302661812</v>
      </c>
      <c r="F82" s="122">
        <f t="shared" si="31"/>
        <v>14570.97354945693</v>
      </c>
      <c r="G82" s="122">
        <f t="shared" si="31"/>
        <v>16623.079664370023</v>
      </c>
      <c r="H82" s="122">
        <f t="shared" si="31"/>
        <v>12497.114861143629</v>
      </c>
      <c r="I82" s="122">
        <f t="shared" si="31"/>
        <v>13763.426167647815</v>
      </c>
      <c r="J82" s="122">
        <f t="shared" si="31"/>
        <v>12936.181560162828</v>
      </c>
      <c r="K82" s="122">
        <f t="shared" si="31"/>
        <v>11434.871705565651</v>
      </c>
      <c r="L82" s="122">
        <f t="shared" si="31"/>
        <v>11008.565574073331</v>
      </c>
      <c r="M82" s="122">
        <f t="shared" si="31"/>
        <v>10883.533411071134</v>
      </c>
      <c r="N82" s="122">
        <f t="shared" si="31"/>
        <v>9524.2235921272022</v>
      </c>
      <c r="O82" s="122">
        <f t="shared" si="31"/>
        <v>9150.3055378636418</v>
      </c>
      <c r="P82" s="122">
        <f t="shared" si="31"/>
        <v>6795.1360047384915</v>
      </c>
      <c r="Q82" s="122">
        <f t="shared" si="31"/>
        <v>7769.8325505777429</v>
      </c>
      <c r="R82" s="122">
        <f t="shared" ref="R82:V82" si="32">SUM(R83:R84)</f>
        <v>7980.4289922150238</v>
      </c>
      <c r="S82" s="122">
        <f t="shared" si="32"/>
        <v>7677.2827686388218</v>
      </c>
      <c r="T82" s="122">
        <f t="shared" si="32"/>
        <v>6780.7536304824416</v>
      </c>
      <c r="U82" s="122">
        <f t="shared" si="32"/>
        <v>6056.5213028715707</v>
      </c>
      <c r="V82" s="122">
        <f t="shared" si="32"/>
        <v>5937.8065621350288</v>
      </c>
      <c r="W82" s="122">
        <f t="shared" ref="W82:Y82" si="33">SUM(W83:W84)</f>
        <v>6254.3442423129136</v>
      </c>
      <c r="X82" s="122">
        <f t="shared" si="33"/>
        <v>4182.4926904928152</v>
      </c>
      <c r="Y82" s="122">
        <f t="shared" si="33"/>
        <v>3456.7994504580379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18892.623128755553</v>
      </c>
      <c r="D83" s="98">
        <v>14265.488321028706</v>
      </c>
      <c r="E83" s="98">
        <v>15389.376643618036</v>
      </c>
      <c r="F83" s="98">
        <v>14487.608990736813</v>
      </c>
      <c r="G83" s="98">
        <v>16529.747397726584</v>
      </c>
      <c r="H83" s="98">
        <v>12426.15621294329</v>
      </c>
      <c r="I83" s="98">
        <v>13686.415490730444</v>
      </c>
      <c r="J83" s="98">
        <v>12862.374612193298</v>
      </c>
      <c r="K83" s="98">
        <v>11369.05108241264</v>
      </c>
      <c r="L83" s="98">
        <v>10944.825708502121</v>
      </c>
      <c r="M83" s="98">
        <v>10820.34588561722</v>
      </c>
      <c r="N83" s="98">
        <v>9469.0065740396458</v>
      </c>
      <c r="O83" s="98">
        <v>9097.1985667442241</v>
      </c>
      <c r="P83" s="98">
        <v>6755.8621726362444</v>
      </c>
      <c r="Q83" s="98">
        <v>7724.4948644836104</v>
      </c>
      <c r="R83" s="98">
        <v>7933.3447856251023</v>
      </c>
      <c r="S83" s="98">
        <v>7631.446808917457</v>
      </c>
      <c r="T83" s="98">
        <v>6739.8642913472549</v>
      </c>
      <c r="U83" s="98">
        <v>6019.6574956245277</v>
      </c>
      <c r="V83" s="98">
        <v>5901.4340700990233</v>
      </c>
      <c r="W83" s="98">
        <v>6215.5607876213908</v>
      </c>
      <c r="X83" s="98">
        <v>4156.4867853357846</v>
      </c>
      <c r="Y83" s="98">
        <v>3435.2264659158445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105.57390220744738</v>
      </c>
      <c r="D84" s="98">
        <v>80.288338467735414</v>
      </c>
      <c r="E84" s="98">
        <v>87.69265904377653</v>
      </c>
      <c r="F84" s="98">
        <v>83.36455872011669</v>
      </c>
      <c r="G84" s="98">
        <v>93.33226664343799</v>
      </c>
      <c r="H84" s="98">
        <v>70.958648200339212</v>
      </c>
      <c r="I84" s="98">
        <v>77.010676917371001</v>
      </c>
      <c r="J84" s="98">
        <v>73.806947969528693</v>
      </c>
      <c r="K84" s="98">
        <v>65.82062315301178</v>
      </c>
      <c r="L84" s="98">
        <v>63.739865571208838</v>
      </c>
      <c r="M84" s="98">
        <v>63.187525453913622</v>
      </c>
      <c r="N84" s="98">
        <v>55.217018087555644</v>
      </c>
      <c r="O84" s="98">
        <v>53.106971119417643</v>
      </c>
      <c r="P84" s="98">
        <v>39.273832102246637</v>
      </c>
      <c r="Q84" s="98">
        <v>45.337686094132422</v>
      </c>
      <c r="R84" s="98">
        <v>47.084206589921678</v>
      </c>
      <c r="S84" s="98">
        <v>45.835959721364631</v>
      </c>
      <c r="T84" s="98">
        <v>40.889339135186447</v>
      </c>
      <c r="U84" s="98">
        <v>36.863807247042999</v>
      </c>
      <c r="V84" s="98">
        <v>36.372492036005426</v>
      </c>
      <c r="W84" s="98">
        <v>38.78345469152287</v>
      </c>
      <c r="X84" s="98">
        <v>26.005905157030192</v>
      </c>
      <c r="Y84" s="98">
        <v>21.572984542193396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42.137659236378468</v>
      </c>
      <c r="D85" s="122">
        <f t="shared" si="34"/>
        <v>48.129704874039874</v>
      </c>
      <c r="E85" s="122">
        <f t="shared" si="34"/>
        <v>86.572404414163529</v>
      </c>
      <c r="F85" s="122">
        <f t="shared" si="34"/>
        <v>47.673634010633265</v>
      </c>
      <c r="G85" s="122">
        <f t="shared" si="34"/>
        <v>69.878631460521433</v>
      </c>
      <c r="H85" s="122">
        <f t="shared" si="34"/>
        <v>55.235586273602223</v>
      </c>
      <c r="I85" s="122">
        <f t="shared" si="34"/>
        <v>112.64645836991397</v>
      </c>
      <c r="J85" s="122">
        <f t="shared" si="34"/>
        <v>104.9454167312379</v>
      </c>
      <c r="K85" s="122">
        <f t="shared" si="34"/>
        <v>56.984364934311444</v>
      </c>
      <c r="L85" s="122">
        <f t="shared" si="34"/>
        <v>80.600289357780042</v>
      </c>
      <c r="M85" s="122">
        <f t="shared" si="34"/>
        <v>114.65165547135669</v>
      </c>
      <c r="N85" s="122">
        <f t="shared" si="34"/>
        <v>94.01500801246786</v>
      </c>
      <c r="O85" s="122">
        <f t="shared" si="34"/>
        <v>134.01339146535256</v>
      </c>
      <c r="P85" s="122">
        <f t="shared" si="34"/>
        <v>14.695285444549647</v>
      </c>
      <c r="Q85" s="122">
        <f t="shared" si="34"/>
        <v>50.987522792909779</v>
      </c>
      <c r="R85" s="122">
        <f t="shared" si="34"/>
        <v>40.316389590691202</v>
      </c>
      <c r="S85" s="122">
        <f t="shared" si="34"/>
        <v>85.562447085025426</v>
      </c>
      <c r="T85" s="122">
        <f t="shared" si="34"/>
        <v>84.084230988187528</v>
      </c>
      <c r="U85" s="122">
        <f t="shared" si="34"/>
        <v>106.89541706892065</v>
      </c>
      <c r="V85" s="122">
        <f t="shared" si="34"/>
        <v>64.644482914026597</v>
      </c>
      <c r="W85" s="122">
        <f t="shared" si="34"/>
        <v>100.4408927284489</v>
      </c>
      <c r="X85" s="122">
        <f t="shared" si="34"/>
        <v>73.895346468709349</v>
      </c>
      <c r="Y85" s="122">
        <f t="shared" si="34"/>
        <v>44.243506848672496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42.137659236378468</v>
      </c>
      <c r="D86" s="98">
        <f>IF(RES_hhdet_in_fec!D86=0,0,RES_hhdet_in_fec!D86*1000*11630/RES_hhdet_in_new!D83)</f>
        <v>48.129704874039874</v>
      </c>
      <c r="E86" s="98">
        <f>IF(RES_hhdet_in_fec!E86=0,0,RES_hhdet_in_fec!E86*1000*11630/RES_hhdet_in_new!E83)</f>
        <v>86.572404414163529</v>
      </c>
      <c r="F86" s="98">
        <f>IF(RES_hhdet_in_fec!F86=0,0,RES_hhdet_in_fec!F86*1000*11630/RES_hhdet_in_new!F83)</f>
        <v>47.673634010633265</v>
      </c>
      <c r="G86" s="98">
        <f>IF(RES_hhdet_in_fec!G86=0,0,RES_hhdet_in_fec!G86*1000*11630/RES_hhdet_in_new!G83)</f>
        <v>69.878631460521433</v>
      </c>
      <c r="H86" s="98">
        <f>IF(RES_hhdet_in_fec!H86=0,0,RES_hhdet_in_fec!H86*1000*11630/RES_hhdet_in_new!H83)</f>
        <v>55.235586273602223</v>
      </c>
      <c r="I86" s="98">
        <f>IF(RES_hhdet_in_fec!I86=0,0,RES_hhdet_in_fec!I86*1000*11630/RES_hhdet_in_new!I83)</f>
        <v>112.64645836991397</v>
      </c>
      <c r="J86" s="98">
        <f>IF(RES_hhdet_in_fec!J86=0,0,RES_hhdet_in_fec!J86*1000*11630/RES_hhdet_in_new!J83)</f>
        <v>104.9454167312379</v>
      </c>
      <c r="K86" s="98">
        <f>IF(RES_hhdet_in_fec!K86=0,0,RES_hhdet_in_fec!K86*1000*11630/RES_hhdet_in_new!K83)</f>
        <v>56.984364934311444</v>
      </c>
      <c r="L86" s="98">
        <f>IF(RES_hhdet_in_fec!L86=0,0,RES_hhdet_in_fec!L86*1000*11630/RES_hhdet_in_new!L83)</f>
        <v>80.600289357780042</v>
      </c>
      <c r="M86" s="98">
        <f>IF(RES_hhdet_in_fec!M86=0,0,RES_hhdet_in_fec!M86*1000*11630/RES_hhdet_in_new!M83)</f>
        <v>114.65165547135669</v>
      </c>
      <c r="N86" s="98">
        <f>IF(RES_hhdet_in_fec!N86=0,0,RES_hhdet_in_fec!N86*1000*11630/RES_hhdet_in_new!N83)</f>
        <v>94.01500801246786</v>
      </c>
      <c r="O86" s="98">
        <f>IF(RES_hhdet_in_fec!O86=0,0,RES_hhdet_in_fec!O86*1000*11630/RES_hhdet_in_new!O83)</f>
        <v>134.01339146535256</v>
      </c>
      <c r="P86" s="98">
        <f>IF(RES_hhdet_in_fec!P86=0,0,RES_hhdet_in_fec!P86*1000*11630/RES_hhdet_in_new!P83)</f>
        <v>14.695285444549647</v>
      </c>
      <c r="Q86" s="98">
        <f>IF(RES_hhdet_in_fec!Q86=0,0,RES_hhdet_in_fec!Q86*1000*11630/RES_hhdet_in_new!Q83)</f>
        <v>50.987522792909779</v>
      </c>
      <c r="R86" s="98">
        <f>IF(RES_hhdet_in_fec!R86=0,0,RES_hhdet_in_fec!R86*1000*11630/RES_hhdet_in_new!R83)</f>
        <v>40.316389590691202</v>
      </c>
      <c r="S86" s="98">
        <f>IF(RES_hhdet_in_fec!S86=0,0,RES_hhdet_in_fec!S86*1000*11630/RES_hhdet_in_new!S83)</f>
        <v>85.562447085025426</v>
      </c>
      <c r="T86" s="98">
        <f>IF(RES_hhdet_in_fec!T86=0,0,RES_hhdet_in_fec!T86*1000*11630/RES_hhdet_in_new!T83)</f>
        <v>84.084230988187528</v>
      </c>
      <c r="U86" s="98">
        <f>IF(RES_hhdet_in_fec!U86=0,0,RES_hhdet_in_fec!U86*1000*11630/RES_hhdet_in_new!U83)</f>
        <v>106.89541706892065</v>
      </c>
      <c r="V86" s="98">
        <f>IF(RES_hhdet_in_fec!V86=0,0,RES_hhdet_in_fec!V86*1000*11630/RES_hhdet_in_new!V83)</f>
        <v>64.644482914026597</v>
      </c>
      <c r="W86" s="98">
        <f>IF(RES_hhdet_in_fec!W86=0,0,RES_hhdet_in_fec!W86*1000*11630/RES_hhdet_in_new!W83)</f>
        <v>100.4408927284489</v>
      </c>
      <c r="X86" s="98">
        <f>IF(RES_hhdet_in_fec!X86=0,0,RES_hhdet_in_fec!X86*1000*11630/RES_hhdet_in_new!X83)</f>
        <v>73.895346468709349</v>
      </c>
      <c r="Y86" s="98">
        <f>IF(RES_hhdet_in_fec!Y86=0,0,RES_hhdet_in_fec!Y86*1000*11630/RES_hhdet_in_new!Y83)</f>
        <v>44.243506848672496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2221.8481635626345</v>
      </c>
      <c r="D87" s="122">
        <v>2347.958884577185</v>
      </c>
      <c r="E87" s="122">
        <v>2526.2875466484475</v>
      </c>
      <c r="F87" s="122">
        <v>2576.2368302531177</v>
      </c>
      <c r="G87" s="122">
        <v>2456.8200287406867</v>
      </c>
      <c r="H87" s="122">
        <v>2520.637101291496</v>
      </c>
      <c r="I87" s="122">
        <v>2443.5863507028703</v>
      </c>
      <c r="J87" s="122">
        <v>2470.5952828332529</v>
      </c>
      <c r="K87" s="122">
        <v>2388.6795756223751</v>
      </c>
      <c r="L87" s="122">
        <v>2312.7677635186119</v>
      </c>
      <c r="M87" s="122">
        <v>2327.9864114723896</v>
      </c>
      <c r="N87" s="122">
        <v>2212.3978141919551</v>
      </c>
      <c r="O87" s="122">
        <v>2196.1917307679373</v>
      </c>
      <c r="P87" s="122">
        <v>2108.7704747190883</v>
      </c>
      <c r="Q87" s="122">
        <v>2121.0042464322187</v>
      </c>
      <c r="R87" s="122">
        <v>2032.727734045478</v>
      </c>
      <c r="S87" s="122">
        <v>1995.4681595474553</v>
      </c>
      <c r="T87" s="122">
        <v>1939.6006059217866</v>
      </c>
      <c r="U87" s="122">
        <v>1845.5167752206282</v>
      </c>
      <c r="V87" s="122">
        <v>1786.7548553798149</v>
      </c>
      <c r="W87" s="122">
        <v>1739.0771017923441</v>
      </c>
      <c r="X87" s="122">
        <v>1648.7914251910597</v>
      </c>
      <c r="Y87" s="122">
        <v>1592.8732648960679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2944.3920906888561</v>
      </c>
      <c r="D88" s="98">
        <v>2546.1597421272536</v>
      </c>
      <c r="E88" s="98">
        <v>2631.099686916476</v>
      </c>
      <c r="F88" s="98">
        <v>2621.3688175411735</v>
      </c>
      <c r="G88" s="98">
        <v>2577.0900615661512</v>
      </c>
      <c r="H88" s="98">
        <v>2544.5795018393387</v>
      </c>
      <c r="I88" s="98">
        <v>2556.1317361949336</v>
      </c>
      <c r="J88" s="98">
        <v>2447.8034111406441</v>
      </c>
      <c r="K88" s="98">
        <v>2431.1671801355928</v>
      </c>
      <c r="L88" s="98">
        <v>2302.974707799789</v>
      </c>
      <c r="M88" s="98">
        <v>2315.2286039859796</v>
      </c>
      <c r="N88" s="98">
        <v>2228.7804550610808</v>
      </c>
      <c r="O88" s="98">
        <v>2227.2004686347996</v>
      </c>
      <c r="P88" s="98">
        <v>2063.6086359535843</v>
      </c>
      <c r="Q88" s="98">
        <v>2076.8532104162532</v>
      </c>
      <c r="R88" s="98">
        <v>2025.1046062452281</v>
      </c>
      <c r="S88" s="98">
        <v>1964.0217209049024</v>
      </c>
      <c r="T88" s="98">
        <v>1877.3779429793767</v>
      </c>
      <c r="U88" s="98">
        <v>1784.4528139284675</v>
      </c>
      <c r="V88" s="98">
        <v>1627.6205398241023</v>
      </c>
      <c r="W88" s="98">
        <v>1736.1238656161847</v>
      </c>
      <c r="X88" s="98">
        <v>1544.2717112935945</v>
      </c>
      <c r="Y88" s="98">
        <v>1501.3778149371085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2168.5648880730782</v>
      </c>
      <c r="D89" s="98">
        <v>0</v>
      </c>
      <c r="E89" s="98">
        <v>0</v>
      </c>
      <c r="F89" s="98">
        <v>2145.4463991342732</v>
      </c>
      <c r="G89" s="98">
        <v>2076.060709649913</v>
      </c>
      <c r="H89" s="98">
        <v>2079.5078353171202</v>
      </c>
      <c r="I89" s="98">
        <v>2051.3098038664684</v>
      </c>
      <c r="J89" s="98">
        <v>1989.8420173515242</v>
      </c>
      <c r="K89" s="98">
        <v>1992.0324099208567</v>
      </c>
      <c r="L89" s="98">
        <v>1901.2235229223922</v>
      </c>
      <c r="M89" s="98">
        <v>1937.9122889917237</v>
      </c>
      <c r="N89" s="98">
        <v>1877.9727867517815</v>
      </c>
      <c r="O89" s="98">
        <v>1890.3445494186828</v>
      </c>
      <c r="P89" s="98">
        <v>0</v>
      </c>
      <c r="Q89" s="98">
        <v>1793.1059714801768</v>
      </c>
      <c r="R89" s="98">
        <v>1766.1530917524035</v>
      </c>
      <c r="S89" s="98">
        <v>1734.157457054157</v>
      </c>
      <c r="T89" s="98">
        <v>1678.9245192351984</v>
      </c>
      <c r="U89" s="98">
        <v>1606.8770725223487</v>
      </c>
      <c r="V89" s="98">
        <v>0</v>
      </c>
      <c r="W89" s="98">
        <v>1615.5616183170596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973.34896806748009</v>
      </c>
      <c r="D90" s="101">
        <v>0</v>
      </c>
      <c r="E90" s="101">
        <v>0</v>
      </c>
      <c r="F90" s="101">
        <v>1266.3972850638338</v>
      </c>
      <c r="G90" s="101">
        <v>1088.703567858284</v>
      </c>
      <c r="H90" s="101">
        <v>1101.6211652371862</v>
      </c>
      <c r="I90" s="101">
        <v>913.39105467597506</v>
      </c>
      <c r="J90" s="101">
        <v>884.92716042922859</v>
      </c>
      <c r="K90" s="101">
        <v>850.24219146612234</v>
      </c>
      <c r="L90" s="101">
        <v>777.07423806018369</v>
      </c>
      <c r="M90" s="101">
        <v>806.37630260133801</v>
      </c>
      <c r="N90" s="101">
        <v>758.09350567628644</v>
      </c>
      <c r="O90" s="101">
        <v>758.45150593535027</v>
      </c>
      <c r="P90" s="101">
        <v>0</v>
      </c>
      <c r="Q90" s="101">
        <v>738.87541459819056</v>
      </c>
      <c r="R90" s="101">
        <v>715.09011759195562</v>
      </c>
      <c r="S90" s="101">
        <v>697.78000692440037</v>
      </c>
      <c r="T90" s="101">
        <v>677.22744231159265</v>
      </c>
      <c r="U90" s="101">
        <v>604.1586094066397</v>
      </c>
      <c r="V90" s="101">
        <v>0</v>
      </c>
      <c r="W90" s="101">
        <v>793.55098468425751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1195.2159200055983</v>
      </c>
      <c r="D91" s="104">
        <v>0</v>
      </c>
      <c r="E91" s="104">
        <v>0</v>
      </c>
      <c r="F91" s="104">
        <v>879.04911407043937</v>
      </c>
      <c r="G91" s="104">
        <v>987.35714179162869</v>
      </c>
      <c r="H91" s="104">
        <v>977.88667007993422</v>
      </c>
      <c r="I91" s="104">
        <v>1137.9187491904936</v>
      </c>
      <c r="J91" s="104">
        <v>1104.9148569222955</v>
      </c>
      <c r="K91" s="104">
        <v>1141.7902184547347</v>
      </c>
      <c r="L91" s="104">
        <v>1124.1492848622086</v>
      </c>
      <c r="M91" s="104">
        <v>1131.5359863903859</v>
      </c>
      <c r="N91" s="104">
        <v>1119.8792810754951</v>
      </c>
      <c r="O91" s="104">
        <v>1131.8930434833326</v>
      </c>
      <c r="P91" s="104">
        <v>0</v>
      </c>
      <c r="Q91" s="104">
        <v>1054.2305568819868</v>
      </c>
      <c r="R91" s="104">
        <v>1051.0629741604482</v>
      </c>
      <c r="S91" s="104">
        <v>1036.3774501297564</v>
      </c>
      <c r="T91" s="104">
        <v>1001.697076923606</v>
      </c>
      <c r="U91" s="104">
        <v>1002.7184631157091</v>
      </c>
      <c r="V91" s="104">
        <v>0</v>
      </c>
      <c r="W91" s="104">
        <v>822.01063363280196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2314.6649103600876</v>
      </c>
      <c r="D92" s="101">
        <v>2967.0725978595024</v>
      </c>
      <c r="E92" s="101">
        <v>2767.2354240057216</v>
      </c>
      <c r="F92" s="101">
        <v>2715.0376408553689</v>
      </c>
      <c r="G92" s="101">
        <v>2969.357287298159</v>
      </c>
      <c r="H92" s="101">
        <v>2586.5594817965216</v>
      </c>
      <c r="I92" s="101">
        <v>2669.3879836092319</v>
      </c>
      <c r="J92" s="101">
        <v>2943.700800842128</v>
      </c>
      <c r="K92" s="101">
        <v>2692.9278320917942</v>
      </c>
      <c r="L92" s="101">
        <v>2583.2545392897546</v>
      </c>
      <c r="M92" s="101">
        <v>3122.0635677479845</v>
      </c>
      <c r="N92" s="101">
        <v>2725.4770295736744</v>
      </c>
      <c r="O92" s="101">
        <v>2173.0844082562853</v>
      </c>
      <c r="P92" s="101">
        <v>1632.6034849914442</v>
      </c>
      <c r="Q92" s="101">
        <v>2519.9995001269367</v>
      </c>
      <c r="R92" s="101">
        <v>2156.7108073415825</v>
      </c>
      <c r="S92" s="101">
        <v>2294.0191793472954</v>
      </c>
      <c r="T92" s="101">
        <v>2131.8508539187128</v>
      </c>
      <c r="U92" s="101">
        <v>2199.7498034855066</v>
      </c>
      <c r="V92" s="101">
        <v>1478.7937751000884</v>
      </c>
      <c r="W92" s="101">
        <v>1702.0304921724621</v>
      </c>
      <c r="X92" s="101">
        <v>1813.6634525248471</v>
      </c>
      <c r="Y92" s="101">
        <v>1732.6011380453995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1704.8964643373151</v>
      </c>
      <c r="D93" s="104">
        <v>2238.7114687565263</v>
      </c>
      <c r="E93" s="104">
        <v>0</v>
      </c>
      <c r="F93" s="104">
        <v>0</v>
      </c>
      <c r="G93" s="104">
        <v>2310.8971444625968</v>
      </c>
      <c r="H93" s="104">
        <v>0</v>
      </c>
      <c r="I93" s="104">
        <v>2018.2453146676528</v>
      </c>
      <c r="J93" s="104">
        <v>2236.8487548937687</v>
      </c>
      <c r="K93" s="104">
        <v>2041.9094543328276</v>
      </c>
      <c r="L93" s="104">
        <v>1956.2797628097137</v>
      </c>
      <c r="M93" s="104">
        <v>2397.4919567099291</v>
      </c>
      <c r="N93" s="104">
        <v>2111.7561692248769</v>
      </c>
      <c r="O93" s="104">
        <v>0</v>
      </c>
      <c r="P93" s="104">
        <v>0</v>
      </c>
      <c r="Q93" s="104">
        <v>2085.8504068900716</v>
      </c>
      <c r="R93" s="104">
        <v>1806.369100008249</v>
      </c>
      <c r="S93" s="104">
        <v>1947.8947861294907</v>
      </c>
      <c r="T93" s="104">
        <v>1830.3585016986317</v>
      </c>
      <c r="U93" s="104">
        <v>1897.8983491425433</v>
      </c>
      <c r="V93" s="104">
        <v>0</v>
      </c>
      <c r="W93" s="104">
        <v>0</v>
      </c>
      <c r="X93" s="104">
        <v>1642.9714415906358</v>
      </c>
      <c r="Y93" s="104">
        <v>1600.0935559655873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761.07615191587502</v>
      </c>
      <c r="D94" s="98">
        <v>1102.1229428682225</v>
      </c>
      <c r="E94" s="98">
        <v>0</v>
      </c>
      <c r="F94" s="98">
        <v>0</v>
      </c>
      <c r="G94" s="98">
        <v>1254.8505915381681</v>
      </c>
      <c r="H94" s="98">
        <v>0</v>
      </c>
      <c r="I94" s="98">
        <v>951.58654968483381</v>
      </c>
      <c r="J94" s="98">
        <v>1063.8366878882809</v>
      </c>
      <c r="K94" s="98">
        <v>938.60026613180912</v>
      </c>
      <c r="L94" s="98">
        <v>870.09062491840871</v>
      </c>
      <c r="M94" s="98">
        <v>1090.3631274528555</v>
      </c>
      <c r="N94" s="98">
        <v>928.39657351515848</v>
      </c>
      <c r="O94" s="98">
        <v>0</v>
      </c>
      <c r="P94" s="98">
        <v>0</v>
      </c>
      <c r="Q94" s="98">
        <v>896.67880138831435</v>
      </c>
      <c r="R94" s="98">
        <v>759.16276368947558</v>
      </c>
      <c r="S94" s="98">
        <v>814.66712043988628</v>
      </c>
      <c r="T94" s="98">
        <v>768.34272081850872</v>
      </c>
      <c r="U94" s="98">
        <v>749.28101722534097</v>
      </c>
      <c r="V94" s="98">
        <v>0</v>
      </c>
      <c r="W94" s="98">
        <v>0</v>
      </c>
      <c r="X94" s="98">
        <v>935.31140723438523</v>
      </c>
      <c r="Y94" s="98">
        <v>1029.5698503940516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943.82031242144046</v>
      </c>
      <c r="D95" s="98">
        <v>1136.5885258883038</v>
      </c>
      <c r="E95" s="98">
        <v>0</v>
      </c>
      <c r="F95" s="98">
        <v>0</v>
      </c>
      <c r="G95" s="98">
        <v>1056.0465529244289</v>
      </c>
      <c r="H95" s="98">
        <v>0</v>
      </c>
      <c r="I95" s="98">
        <v>1066.6587649828186</v>
      </c>
      <c r="J95" s="98">
        <v>1173.0120670054878</v>
      </c>
      <c r="K95" s="98">
        <v>1103.3091882010185</v>
      </c>
      <c r="L95" s="98">
        <v>1086.1891378913053</v>
      </c>
      <c r="M95" s="98">
        <v>1307.1288292570737</v>
      </c>
      <c r="N95" s="98">
        <v>1183.3595957097186</v>
      </c>
      <c r="O95" s="98">
        <v>0</v>
      </c>
      <c r="P95" s="98">
        <v>0</v>
      </c>
      <c r="Q95" s="98">
        <v>1189.1716055017571</v>
      </c>
      <c r="R95" s="98">
        <v>1047.2063363187733</v>
      </c>
      <c r="S95" s="98">
        <v>1133.2276656896045</v>
      </c>
      <c r="T95" s="98">
        <v>1062.0157808801232</v>
      </c>
      <c r="U95" s="98">
        <v>1148.6173319172021</v>
      </c>
      <c r="V95" s="98">
        <v>0</v>
      </c>
      <c r="W95" s="98">
        <v>0</v>
      </c>
      <c r="X95" s="98">
        <v>707.66003435625055</v>
      </c>
      <c r="Y95" s="98">
        <v>570.52370557153586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2160.154095972613</v>
      </c>
      <c r="D96" s="101">
        <v>2292.5585747273249</v>
      </c>
      <c r="E96" s="101">
        <v>2558.550598410849</v>
      </c>
      <c r="F96" s="101">
        <v>2650.4320886880514</v>
      </c>
      <c r="G96" s="101">
        <v>2440.9155662499375</v>
      </c>
      <c r="H96" s="101">
        <v>2600.6407788717274</v>
      </c>
      <c r="I96" s="101">
        <v>2423.5617654958733</v>
      </c>
      <c r="J96" s="101">
        <v>2589.3758440204456</v>
      </c>
      <c r="K96" s="101">
        <v>2563.4908259802091</v>
      </c>
      <c r="L96" s="101">
        <v>2450.0086680577829</v>
      </c>
      <c r="M96" s="101">
        <v>2481.2962335721086</v>
      </c>
      <c r="N96" s="101">
        <v>2361.4998136231384</v>
      </c>
      <c r="O96" s="101">
        <v>2308.4488689284613</v>
      </c>
      <c r="P96" s="101">
        <v>2269.1560063880311</v>
      </c>
      <c r="Q96" s="101">
        <v>2206.4319321267594</v>
      </c>
      <c r="R96" s="101">
        <v>2138.2385358145302</v>
      </c>
      <c r="S96" s="101">
        <v>2108.1976053377643</v>
      </c>
      <c r="T96" s="101">
        <v>2053.1323093109841</v>
      </c>
      <c r="U96" s="101">
        <v>1935.0366603289785</v>
      </c>
      <c r="V96" s="101">
        <v>1915.6717410376211</v>
      </c>
      <c r="W96" s="101">
        <v>1812.4547983451903</v>
      </c>
      <c r="X96" s="101">
        <v>1724.2845850978701</v>
      </c>
      <c r="Y96" s="101">
        <v>1683.5870016619058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1696.774145422035</v>
      </c>
      <c r="D97" s="104">
        <v>1832.6608919280679</v>
      </c>
      <c r="E97" s="104">
        <v>2119.8281447974805</v>
      </c>
      <c r="F97" s="104">
        <v>2217.5771277091221</v>
      </c>
      <c r="G97" s="104">
        <v>1996.8449970149156</v>
      </c>
      <c r="H97" s="104">
        <v>2138.0891385392929</v>
      </c>
      <c r="I97" s="104">
        <v>1936.786308431555</v>
      </c>
      <c r="J97" s="104">
        <v>2076.4712394659077</v>
      </c>
      <c r="K97" s="104">
        <v>2050.6626564025669</v>
      </c>
      <c r="L97" s="104">
        <v>1953.8009061692783</v>
      </c>
      <c r="M97" s="104">
        <v>1994.1167008861132</v>
      </c>
      <c r="N97" s="104">
        <v>1902.7083173164265</v>
      </c>
      <c r="O97" s="104">
        <v>1875.5707912058663</v>
      </c>
      <c r="P97" s="104">
        <v>1876.2349420793507</v>
      </c>
      <c r="Q97" s="104">
        <v>1839.4958200179865</v>
      </c>
      <c r="R97" s="104">
        <v>1793.6367575619402</v>
      </c>
      <c r="S97" s="104">
        <v>1782.542168982355</v>
      </c>
      <c r="T97" s="104">
        <v>1750.3444223026299</v>
      </c>
      <c r="U97" s="104">
        <v>1650.5680391605465</v>
      </c>
      <c r="V97" s="104">
        <v>1665.8815354659973</v>
      </c>
      <c r="W97" s="104">
        <v>1609.7722389381322</v>
      </c>
      <c r="X97" s="104">
        <v>1561.2783269902802</v>
      </c>
      <c r="Y97" s="104">
        <v>1557.4435414492691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710.25230611184838</v>
      </c>
      <c r="D98" s="98">
        <v>848.49381191711075</v>
      </c>
      <c r="E98" s="98">
        <v>1175.7716144513804</v>
      </c>
      <c r="F98" s="98">
        <v>1281.2177304965282</v>
      </c>
      <c r="G98" s="98">
        <v>1030.6020956580446</v>
      </c>
      <c r="H98" s="98">
        <v>1125.9990415066711</v>
      </c>
      <c r="I98" s="98">
        <v>864.12731472321298</v>
      </c>
      <c r="J98" s="98">
        <v>937.2762983318845</v>
      </c>
      <c r="K98" s="98">
        <v>896.97339868611436</v>
      </c>
      <c r="L98" s="98">
        <v>825.90137198234606</v>
      </c>
      <c r="M98" s="98">
        <v>864.2720299864036</v>
      </c>
      <c r="N98" s="98">
        <v>802.28634527249778</v>
      </c>
      <c r="O98" s="98">
        <v>784.38010834228339</v>
      </c>
      <c r="P98" s="98">
        <v>817.05749997843805</v>
      </c>
      <c r="Q98" s="98">
        <v>784.0758366917097</v>
      </c>
      <c r="R98" s="98">
        <v>753.84978778688071</v>
      </c>
      <c r="S98" s="98">
        <v>748.97911053467931</v>
      </c>
      <c r="T98" s="98">
        <v>741.1487840633871</v>
      </c>
      <c r="U98" s="98">
        <v>654.86052474188546</v>
      </c>
      <c r="V98" s="98">
        <v>748.34981759993593</v>
      </c>
      <c r="W98" s="98">
        <v>828.00761062491495</v>
      </c>
      <c r="X98" s="98">
        <v>888.54722682812167</v>
      </c>
      <c r="Y98" s="98">
        <v>998.2276181417501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986.52183931018658</v>
      </c>
      <c r="D99" s="98">
        <v>984.16708001095697</v>
      </c>
      <c r="E99" s="98">
        <v>944.05653034610066</v>
      </c>
      <c r="F99" s="98">
        <v>936.35939721259456</v>
      </c>
      <c r="G99" s="98">
        <v>966.24290135687113</v>
      </c>
      <c r="H99" s="98">
        <v>1012.0900970326214</v>
      </c>
      <c r="I99" s="98">
        <v>1072.6589937083415</v>
      </c>
      <c r="J99" s="98">
        <v>1139.1949411340233</v>
      </c>
      <c r="K99" s="98">
        <v>1153.6892577164526</v>
      </c>
      <c r="L99" s="98">
        <v>1127.8995341869324</v>
      </c>
      <c r="M99" s="98">
        <v>1129.8446708997094</v>
      </c>
      <c r="N99" s="98">
        <v>1100.4219720439287</v>
      </c>
      <c r="O99" s="98">
        <v>1091.1906828635829</v>
      </c>
      <c r="P99" s="98">
        <v>1059.1774421009127</v>
      </c>
      <c r="Q99" s="98">
        <v>1055.4199833262771</v>
      </c>
      <c r="R99" s="98">
        <v>1039.7869697750593</v>
      </c>
      <c r="S99" s="98">
        <v>1033.5630584476758</v>
      </c>
      <c r="T99" s="98">
        <v>1009.1956382392431</v>
      </c>
      <c r="U99" s="98">
        <v>995.70751441866082</v>
      </c>
      <c r="V99" s="98">
        <v>917.53171786606129</v>
      </c>
      <c r="W99" s="98">
        <v>781.76462831321714</v>
      </c>
      <c r="X99" s="98">
        <v>672.73110016215833</v>
      </c>
      <c r="Y99" s="98">
        <v>559.21592330751901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866.79014823268938</v>
      </c>
      <c r="D100" s="122">
        <v>854.41465525326851</v>
      </c>
      <c r="E100" s="122">
        <v>1006.0357289753863</v>
      </c>
      <c r="F100" s="122">
        <v>915.01585055649537</v>
      </c>
      <c r="G100" s="122">
        <v>955.06691367716235</v>
      </c>
      <c r="H100" s="122">
        <v>862.56377633256659</v>
      </c>
      <c r="I100" s="122">
        <v>860.40441191076241</v>
      </c>
      <c r="J100" s="122">
        <v>878.0676675858972</v>
      </c>
      <c r="K100" s="122">
        <v>727.68671014747338</v>
      </c>
      <c r="L100" s="122">
        <v>632.25547383569585</v>
      </c>
      <c r="M100" s="122">
        <v>630.45448686201803</v>
      </c>
      <c r="N100" s="122">
        <v>600.78406547089457</v>
      </c>
      <c r="O100" s="122">
        <v>603.18620242205031</v>
      </c>
      <c r="P100" s="122">
        <v>612.56130252408718</v>
      </c>
      <c r="Q100" s="122">
        <v>605.2377855807606</v>
      </c>
      <c r="R100" s="122">
        <v>597.99244690911087</v>
      </c>
      <c r="S100" s="122">
        <v>591.80800971402596</v>
      </c>
      <c r="T100" s="122">
        <v>561.52159193316129</v>
      </c>
      <c r="U100" s="122">
        <v>527.60325930168108</v>
      </c>
      <c r="V100" s="122">
        <v>700.98617366895064</v>
      </c>
      <c r="W100" s="122">
        <v>705.18106679648622</v>
      </c>
      <c r="X100" s="122">
        <v>528.35472786740081</v>
      </c>
      <c r="Y100" s="122">
        <v>504.25797802945669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1318.1480814527272</v>
      </c>
      <c r="D101" s="98">
        <v>1039.1367640173771</v>
      </c>
      <c r="E101" s="98">
        <v>1168.9793268126136</v>
      </c>
      <c r="F101" s="98">
        <v>1054.4489349378487</v>
      </c>
      <c r="G101" s="98">
        <v>1157.1860606721666</v>
      </c>
      <c r="H101" s="98">
        <v>1002.229637369117</v>
      </c>
      <c r="I101" s="98">
        <v>1088.4785385208954</v>
      </c>
      <c r="J101" s="98">
        <v>1031.3473123074882</v>
      </c>
      <c r="K101" s="98">
        <v>826.68332070059023</v>
      </c>
      <c r="L101" s="98">
        <v>769.96517606433326</v>
      </c>
      <c r="M101" s="98">
        <v>754.10896836045265</v>
      </c>
      <c r="N101" s="98">
        <v>745.55108957378184</v>
      </c>
      <c r="O101" s="98">
        <v>745.88025515352103</v>
      </c>
      <c r="P101" s="98">
        <v>762.67297791986414</v>
      </c>
      <c r="Q101" s="98">
        <v>759.64146669633863</v>
      </c>
      <c r="R101" s="98">
        <v>747.8928154213703</v>
      </c>
      <c r="S101" s="98">
        <v>733.29272845328353</v>
      </c>
      <c r="T101" s="98">
        <v>711.3632476584952</v>
      </c>
      <c r="U101" s="98">
        <v>687.09490639065234</v>
      </c>
      <c r="V101" s="98">
        <v>917.01410387931674</v>
      </c>
      <c r="W101" s="98">
        <v>953.05122717681343</v>
      </c>
      <c r="X101" s="98">
        <v>717.18407434534686</v>
      </c>
      <c r="Y101" s="98">
        <v>667.82074825355153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988.33753356481338</v>
      </c>
      <c r="D102" s="98">
        <v>1258.901576282389</v>
      </c>
      <c r="E102" s="98">
        <v>984.94427801903987</v>
      </c>
      <c r="F102" s="98">
        <v>959.61636447945602</v>
      </c>
      <c r="G102" s="98">
        <v>1127.3102021777613</v>
      </c>
      <c r="H102" s="98">
        <v>977.40380912459887</v>
      </c>
      <c r="I102" s="98">
        <v>931.35776437776155</v>
      </c>
      <c r="J102" s="98">
        <v>844.71222841184044</v>
      </c>
      <c r="K102" s="98">
        <v>826.73681194080348</v>
      </c>
      <c r="L102" s="98">
        <v>738.7499064083438</v>
      </c>
      <c r="M102" s="98">
        <v>707.74498972417234</v>
      </c>
      <c r="N102" s="98">
        <v>699.33824004503504</v>
      </c>
      <c r="O102" s="98">
        <v>698.10086453674796</v>
      </c>
      <c r="P102" s="98">
        <v>716.64694985060294</v>
      </c>
      <c r="Q102" s="98">
        <v>709.67983768698832</v>
      </c>
      <c r="R102" s="98">
        <v>700.33927987413085</v>
      </c>
      <c r="S102" s="98">
        <v>687.49292487767161</v>
      </c>
      <c r="T102" s="98">
        <v>665.86825941751761</v>
      </c>
      <c r="U102" s="98">
        <v>643.15009371593089</v>
      </c>
      <c r="V102" s="98">
        <v>878.97990904556207</v>
      </c>
      <c r="W102" s="98">
        <v>876.65492420405849</v>
      </c>
      <c r="X102" s="98">
        <v>685.29031820906857</v>
      </c>
      <c r="Y102" s="98">
        <v>625.26202384135672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765.66773683010956</v>
      </c>
      <c r="D103" s="33">
        <v>620.82536939820807</v>
      </c>
      <c r="E103" s="33">
        <v>990.39952884453839</v>
      </c>
      <c r="F103" s="33">
        <v>877.60531794418216</v>
      </c>
      <c r="G103" s="33">
        <v>799.01862699752905</v>
      </c>
      <c r="H103" s="33">
        <v>774.77337475616343</v>
      </c>
      <c r="I103" s="33">
        <v>757.81704327986984</v>
      </c>
      <c r="J103" s="33">
        <v>834.52586985058974</v>
      </c>
      <c r="K103" s="33">
        <v>575.44887592047837</v>
      </c>
      <c r="L103" s="33">
        <v>529.74841521552241</v>
      </c>
      <c r="M103" s="33">
        <v>559.19430012308339</v>
      </c>
      <c r="N103" s="33">
        <v>537.02671802891939</v>
      </c>
      <c r="O103" s="33">
        <v>537.85257573260924</v>
      </c>
      <c r="P103" s="33">
        <v>547.03393162200098</v>
      </c>
      <c r="Q103" s="33">
        <v>542.3733777626851</v>
      </c>
      <c r="R103" s="33">
        <v>524.48185808831749</v>
      </c>
      <c r="S103" s="33">
        <v>512.24095386439581</v>
      </c>
      <c r="T103" s="33">
        <v>494.93752926526685</v>
      </c>
      <c r="U103" s="33">
        <v>465.76622182783893</v>
      </c>
      <c r="V103" s="33">
        <v>604.4325709526953</v>
      </c>
      <c r="W103" s="33">
        <v>611.78808737500037</v>
      </c>
      <c r="X103" s="33">
        <v>473.52304525692546</v>
      </c>
      <c r="Y103" s="33">
        <v>451.23259792669046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14826.411227921659</v>
      </c>
      <c r="D124" s="117">
        <f t="shared" si="42"/>
        <v>14058.47849808379</v>
      </c>
      <c r="E124" s="117">
        <f t="shared" si="42"/>
        <v>14988.047709662886</v>
      </c>
      <c r="F124" s="117">
        <f t="shared" si="42"/>
        <v>15379.738797955933</v>
      </c>
      <c r="G124" s="117">
        <f t="shared" si="42"/>
        <v>15618.338257728767</v>
      </c>
      <c r="H124" s="117">
        <f t="shared" si="42"/>
        <v>13792.29426342331</v>
      </c>
      <c r="I124" s="117">
        <f t="shared" si="42"/>
        <v>13068.65390346085</v>
      </c>
      <c r="J124" s="117">
        <f t="shared" si="42"/>
        <v>13630.283294975799</v>
      </c>
      <c r="K124" s="117">
        <f t="shared" si="42"/>
        <v>12481.459046931443</v>
      </c>
      <c r="L124" s="117">
        <f t="shared" si="42"/>
        <v>12769.133859692283</v>
      </c>
      <c r="M124" s="117">
        <f t="shared" si="42"/>
        <v>11862.029873341635</v>
      </c>
      <c r="N124" s="117">
        <f t="shared" si="42"/>
        <v>10589.505026927969</v>
      </c>
      <c r="O124" s="117">
        <f t="shared" si="42"/>
        <v>10311.697392026463</v>
      </c>
      <c r="P124" s="117">
        <f t="shared" si="42"/>
        <v>8131.8245946899879</v>
      </c>
      <c r="Q124" s="117">
        <f t="shared" si="42"/>
        <v>9209.7981916342014</v>
      </c>
      <c r="R124" s="117">
        <f t="shared" ref="R124:V124" si="43">R125+R128+R130+R139</f>
        <v>9651.6109114596766</v>
      </c>
      <c r="S124" s="117">
        <f t="shared" si="43"/>
        <v>9174.6612403489526</v>
      </c>
      <c r="T124" s="117">
        <f t="shared" si="43"/>
        <v>8400.4016049227048</v>
      </c>
      <c r="U124" s="117">
        <f t="shared" si="43"/>
        <v>7887.1239355856615</v>
      </c>
      <c r="V124" s="117">
        <f t="shared" si="43"/>
        <v>8028.53081716824</v>
      </c>
      <c r="W124" s="117">
        <f t="shared" ref="W124:Y124" si="44">W125+W128+W130+W139</f>
        <v>8000.57068303082</v>
      </c>
      <c r="X124" s="117">
        <f t="shared" si="44"/>
        <v>5984.74662702975</v>
      </c>
      <c r="Y124" s="117">
        <f t="shared" si="44"/>
        <v>5231.2752587730192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12003.001247607279</v>
      </c>
      <c r="D125" s="122">
        <f t="shared" si="45"/>
        <v>11082.664125075669</v>
      </c>
      <c r="E125" s="122">
        <f t="shared" si="45"/>
        <v>11638.063964351401</v>
      </c>
      <c r="F125" s="122">
        <f t="shared" si="45"/>
        <v>12040.371573966673</v>
      </c>
      <c r="G125" s="122">
        <f t="shared" si="45"/>
        <v>12418.546008239959</v>
      </c>
      <c r="H125" s="122">
        <f t="shared" si="45"/>
        <v>10504.344507556441</v>
      </c>
      <c r="I125" s="122">
        <f t="shared" si="45"/>
        <v>10054.61233353418</v>
      </c>
      <c r="J125" s="122">
        <f t="shared" si="45"/>
        <v>10500.603793586391</v>
      </c>
      <c r="K125" s="122">
        <f t="shared" si="45"/>
        <v>9533.6404563369379</v>
      </c>
      <c r="L125" s="122">
        <f t="shared" si="45"/>
        <v>9919.2118965769096</v>
      </c>
      <c r="M125" s="122">
        <f t="shared" si="45"/>
        <v>9085.7125889326526</v>
      </c>
      <c r="N125" s="122">
        <f t="shared" si="45"/>
        <v>8042.7308511741458</v>
      </c>
      <c r="O125" s="122">
        <f t="shared" si="45"/>
        <v>7664.5897180448274</v>
      </c>
      <c r="P125" s="122">
        <f t="shared" si="45"/>
        <v>5552.9485124501107</v>
      </c>
      <c r="Q125" s="122">
        <f t="shared" si="45"/>
        <v>6537.0603667376017</v>
      </c>
      <c r="R125" s="122">
        <f t="shared" ref="R125:V125" si="46">SUM(R126:R127)</f>
        <v>7089.1449096560646</v>
      </c>
      <c r="S125" s="122">
        <f t="shared" si="46"/>
        <v>6691.1066368554239</v>
      </c>
      <c r="T125" s="122">
        <f t="shared" si="46"/>
        <v>6069.2140047065741</v>
      </c>
      <c r="U125" s="122">
        <f t="shared" si="46"/>
        <v>5580.9188146255501</v>
      </c>
      <c r="V125" s="122">
        <f t="shared" si="46"/>
        <v>5617.902627554613</v>
      </c>
      <c r="W125" s="122">
        <f t="shared" ref="W125:Y125" si="47">SUM(W126:W127)</f>
        <v>5584.9348168206361</v>
      </c>
      <c r="X125" s="122">
        <f t="shared" si="47"/>
        <v>3896.7695029291563</v>
      </c>
      <c r="Y125" s="122">
        <f t="shared" si="47"/>
        <v>3236.793252622103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11956.60498267712</v>
      </c>
      <c r="D126" s="98">
        <v>11040.282156017922</v>
      </c>
      <c r="E126" s="98">
        <v>11593.790503395494</v>
      </c>
      <c r="F126" s="98">
        <v>11994.914855267292</v>
      </c>
      <c r="G126" s="98">
        <v>12373.315207299773</v>
      </c>
      <c r="H126" s="98">
        <v>10466.295735721253</v>
      </c>
      <c r="I126" s="98">
        <v>10019.308760866828</v>
      </c>
      <c r="J126" s="98">
        <v>10463.60356577741</v>
      </c>
      <c r="K126" s="98">
        <v>9500.2685680506493</v>
      </c>
      <c r="L126" s="98">
        <v>9884.8008982153497</v>
      </c>
      <c r="M126" s="98">
        <v>9054.4862025581224</v>
      </c>
      <c r="N126" s="98">
        <v>8015.358449482067</v>
      </c>
      <c r="O126" s="98">
        <v>7638.5833230076651</v>
      </c>
      <c r="P126" s="98">
        <v>5534.2123872058582</v>
      </c>
      <c r="Q126" s="98">
        <v>6514.8727944869361</v>
      </c>
      <c r="R126" s="98">
        <v>7065.0751537718907</v>
      </c>
      <c r="S126" s="98">
        <v>6668.405996072408</v>
      </c>
      <c r="T126" s="98">
        <v>6048.6789384111325</v>
      </c>
      <c r="U126" s="98">
        <v>5562.073051543267</v>
      </c>
      <c r="V126" s="98">
        <v>5598.9766852718558</v>
      </c>
      <c r="W126" s="98">
        <v>5566.008288625213</v>
      </c>
      <c r="X126" s="98">
        <v>3883.5809024016507</v>
      </c>
      <c r="Y126" s="98">
        <v>3225.8374633180533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46.396264930160044</v>
      </c>
      <c r="D127" s="98">
        <v>42.381969057748236</v>
      </c>
      <c r="E127" s="98">
        <v>44.273460955906415</v>
      </c>
      <c r="F127" s="98">
        <v>45.456718699380765</v>
      </c>
      <c r="G127" s="98">
        <v>45.230800940185865</v>
      </c>
      <c r="H127" s="98">
        <v>38.048771835188916</v>
      </c>
      <c r="I127" s="98">
        <v>35.303572667352192</v>
      </c>
      <c r="J127" s="98">
        <v>37.000227808980682</v>
      </c>
      <c r="K127" s="98">
        <v>33.371888286288062</v>
      </c>
      <c r="L127" s="98">
        <v>34.410998361559898</v>
      </c>
      <c r="M127" s="98">
        <v>31.22638637453014</v>
      </c>
      <c r="N127" s="98">
        <v>27.372401692078938</v>
      </c>
      <c r="O127" s="98">
        <v>26.006395037162012</v>
      </c>
      <c r="P127" s="98">
        <v>18.736125244252179</v>
      </c>
      <c r="Q127" s="98">
        <v>22.187572250665667</v>
      </c>
      <c r="R127" s="98">
        <v>24.069755884173976</v>
      </c>
      <c r="S127" s="98">
        <v>22.700640783016091</v>
      </c>
      <c r="T127" s="98">
        <v>20.535066295441975</v>
      </c>
      <c r="U127" s="98">
        <v>18.845763082283419</v>
      </c>
      <c r="V127" s="98">
        <v>18.925942282757042</v>
      </c>
      <c r="W127" s="98">
        <v>18.926528195423472</v>
      </c>
      <c r="X127" s="98">
        <v>13.188600527505324</v>
      </c>
      <c r="Y127" s="98">
        <v>10.955789304049505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42.200204390179309</v>
      </c>
      <c r="D128" s="122">
        <f t="shared" si="48"/>
        <v>48.208873554712532</v>
      </c>
      <c r="E128" s="122">
        <f t="shared" si="48"/>
        <v>86.818356250739953</v>
      </c>
      <c r="F128" s="122">
        <f t="shared" si="48"/>
        <v>47.707190113003733</v>
      </c>
      <c r="G128" s="122">
        <f t="shared" si="48"/>
        <v>69.866704376836566</v>
      </c>
      <c r="H128" s="122">
        <f t="shared" si="48"/>
        <v>55.209043962983436</v>
      </c>
      <c r="I128" s="122">
        <f t="shared" si="48"/>
        <v>112.66166932325696</v>
      </c>
      <c r="J128" s="122">
        <f t="shared" si="48"/>
        <v>104.88467216668366</v>
      </c>
      <c r="K128" s="122">
        <f t="shared" si="48"/>
        <v>57.014884620885219</v>
      </c>
      <c r="L128" s="122">
        <f t="shared" si="48"/>
        <v>80.607823836886695</v>
      </c>
      <c r="M128" s="122">
        <f t="shared" si="48"/>
        <v>114.61489368697285</v>
      </c>
      <c r="N128" s="122">
        <f t="shared" si="48"/>
        <v>93.970735275836589</v>
      </c>
      <c r="O128" s="122">
        <f t="shared" si="48"/>
        <v>133.8868417592023</v>
      </c>
      <c r="P128" s="122">
        <f t="shared" si="48"/>
        <v>14.686094532930273</v>
      </c>
      <c r="Q128" s="122">
        <f t="shared" si="48"/>
        <v>50.982014580768258</v>
      </c>
      <c r="R128" s="122">
        <f t="shared" si="48"/>
        <v>40.292161420822765</v>
      </c>
      <c r="S128" s="122">
        <f t="shared" si="48"/>
        <v>85.53559215274403</v>
      </c>
      <c r="T128" s="122">
        <f t="shared" si="48"/>
        <v>84.120282309725226</v>
      </c>
      <c r="U128" s="122">
        <f t="shared" si="48"/>
        <v>106.8681487163671</v>
      </c>
      <c r="V128" s="122">
        <f t="shared" si="48"/>
        <v>64.601973378833407</v>
      </c>
      <c r="W128" s="122">
        <f t="shared" si="48"/>
        <v>100.43115346719176</v>
      </c>
      <c r="X128" s="122">
        <f t="shared" si="48"/>
        <v>73.88297074036241</v>
      </c>
      <c r="Y128" s="122">
        <f t="shared" si="48"/>
        <v>44.258008869371103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42.200204390179309</v>
      </c>
      <c r="D129" s="98">
        <f>IF(RES_hhdet_in_fec!D129=0,0,RES_hhdet_in_fec!D129*1000*11630/RES_hhdet_in_new!D126)</f>
        <v>48.208873554712532</v>
      </c>
      <c r="E129" s="98">
        <f>IF(RES_hhdet_in_fec!E129=0,0,RES_hhdet_in_fec!E129*1000*11630/RES_hhdet_in_new!E126)</f>
        <v>86.818356250739953</v>
      </c>
      <c r="F129" s="98">
        <f>IF(RES_hhdet_in_fec!F129=0,0,RES_hhdet_in_fec!F129*1000*11630/RES_hhdet_in_new!F126)</f>
        <v>47.707190113003733</v>
      </c>
      <c r="G129" s="98">
        <f>IF(RES_hhdet_in_fec!G129=0,0,RES_hhdet_in_fec!G129*1000*11630/RES_hhdet_in_new!G126)</f>
        <v>69.866704376836566</v>
      </c>
      <c r="H129" s="98">
        <f>IF(RES_hhdet_in_fec!H129=0,0,RES_hhdet_in_fec!H129*1000*11630/RES_hhdet_in_new!H126)</f>
        <v>55.209043962983436</v>
      </c>
      <c r="I129" s="98">
        <f>IF(RES_hhdet_in_fec!I129=0,0,RES_hhdet_in_fec!I129*1000*11630/RES_hhdet_in_new!I126)</f>
        <v>112.66166932325696</v>
      </c>
      <c r="J129" s="98">
        <f>IF(RES_hhdet_in_fec!J129=0,0,RES_hhdet_in_fec!J129*1000*11630/RES_hhdet_in_new!J126)</f>
        <v>104.88467216668366</v>
      </c>
      <c r="K129" s="98">
        <f>IF(RES_hhdet_in_fec!K129=0,0,RES_hhdet_in_fec!K129*1000*11630/RES_hhdet_in_new!K126)</f>
        <v>57.014884620885219</v>
      </c>
      <c r="L129" s="98">
        <f>IF(RES_hhdet_in_fec!L129=0,0,RES_hhdet_in_fec!L129*1000*11630/RES_hhdet_in_new!L126)</f>
        <v>80.607823836886695</v>
      </c>
      <c r="M129" s="98">
        <f>IF(RES_hhdet_in_fec!M129=0,0,RES_hhdet_in_fec!M129*1000*11630/RES_hhdet_in_new!M126)</f>
        <v>114.61489368697285</v>
      </c>
      <c r="N129" s="98">
        <f>IF(RES_hhdet_in_fec!N129=0,0,RES_hhdet_in_fec!N129*1000*11630/RES_hhdet_in_new!N126)</f>
        <v>93.970735275836589</v>
      </c>
      <c r="O129" s="98">
        <f>IF(RES_hhdet_in_fec!O129=0,0,RES_hhdet_in_fec!O129*1000*11630/RES_hhdet_in_new!O126)</f>
        <v>133.8868417592023</v>
      </c>
      <c r="P129" s="98">
        <f>IF(RES_hhdet_in_fec!P129=0,0,RES_hhdet_in_fec!P129*1000*11630/RES_hhdet_in_new!P126)</f>
        <v>14.686094532930273</v>
      </c>
      <c r="Q129" s="98">
        <f>IF(RES_hhdet_in_fec!Q129=0,0,RES_hhdet_in_fec!Q129*1000*11630/RES_hhdet_in_new!Q126)</f>
        <v>50.982014580768258</v>
      </c>
      <c r="R129" s="98">
        <f>IF(RES_hhdet_in_fec!R129=0,0,RES_hhdet_in_fec!R129*1000*11630/RES_hhdet_in_new!R126)</f>
        <v>40.292161420822765</v>
      </c>
      <c r="S129" s="98">
        <f>IF(RES_hhdet_in_fec!S129=0,0,RES_hhdet_in_fec!S129*1000*11630/RES_hhdet_in_new!S126)</f>
        <v>85.53559215274403</v>
      </c>
      <c r="T129" s="98">
        <f>IF(RES_hhdet_in_fec!T129=0,0,RES_hhdet_in_fec!T129*1000*11630/RES_hhdet_in_new!T126)</f>
        <v>84.120282309725226</v>
      </c>
      <c r="U129" s="98">
        <f>IF(RES_hhdet_in_fec!U129=0,0,RES_hhdet_in_fec!U129*1000*11630/RES_hhdet_in_new!U126)</f>
        <v>106.8681487163671</v>
      </c>
      <c r="V129" s="98">
        <f>IF(RES_hhdet_in_fec!V129=0,0,RES_hhdet_in_fec!V129*1000*11630/RES_hhdet_in_new!V126)</f>
        <v>64.601973378833407</v>
      </c>
      <c r="W129" s="98">
        <f>IF(RES_hhdet_in_fec!W129=0,0,RES_hhdet_in_fec!W129*1000*11630/RES_hhdet_in_new!W126)</f>
        <v>100.43115346719176</v>
      </c>
      <c r="X129" s="98">
        <f>IF(RES_hhdet_in_fec!X129=0,0,RES_hhdet_in_fec!X129*1000*11630/RES_hhdet_in_new!X126)</f>
        <v>73.88297074036241</v>
      </c>
      <c r="Y129" s="98">
        <f>IF(RES_hhdet_in_fec!Y129=0,0,RES_hhdet_in_fec!Y129*1000*11630/RES_hhdet_in_new!Y126)</f>
        <v>44.258008869371103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1930.6282888739586</v>
      </c>
      <c r="D130" s="122">
        <v>2086.5320298392962</v>
      </c>
      <c r="E130" s="122">
        <v>2274.4715937997703</v>
      </c>
      <c r="F130" s="122">
        <v>2388.8205477673741</v>
      </c>
      <c r="G130" s="122">
        <v>2198.0399467179686</v>
      </c>
      <c r="H130" s="122">
        <v>2386.7460219368177</v>
      </c>
      <c r="I130" s="122">
        <v>2073.0887424131133</v>
      </c>
      <c r="J130" s="122">
        <v>2186.0414762865171</v>
      </c>
      <c r="K130" s="122">
        <v>2177.3321459828644</v>
      </c>
      <c r="L130" s="122">
        <v>2153.2696319342635</v>
      </c>
      <c r="M130" s="122">
        <v>2045.3732099831225</v>
      </c>
      <c r="N130" s="122">
        <v>1866.4924101966365</v>
      </c>
      <c r="O130" s="122">
        <v>1924.3872295957824</v>
      </c>
      <c r="P130" s="122">
        <v>1962.7742945984216</v>
      </c>
      <c r="Q130" s="122">
        <v>2028.1037949714751</v>
      </c>
      <c r="R130" s="122">
        <v>1939.1062524376425</v>
      </c>
      <c r="S130" s="122">
        <v>1821.2668403288149</v>
      </c>
      <c r="T130" s="122">
        <v>1700.2872184197429</v>
      </c>
      <c r="U130" s="122">
        <v>1686.6014998314529</v>
      </c>
      <c r="V130" s="122">
        <v>1667.9858119472583</v>
      </c>
      <c r="W130" s="122">
        <v>1641.4661795043469</v>
      </c>
      <c r="X130" s="122">
        <v>1501.4536477961906</v>
      </c>
      <c r="Y130" s="122">
        <v>1463.3532459180067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1805.0898263255526</v>
      </c>
      <c r="D131" s="98">
        <v>1931.0177910371783</v>
      </c>
      <c r="E131" s="98">
        <v>1993.5558228654236</v>
      </c>
      <c r="F131" s="98">
        <v>2207.7482733136794</v>
      </c>
      <c r="G131" s="98">
        <v>1980.7241223517333</v>
      </c>
      <c r="H131" s="98">
        <v>2167.7603713492863</v>
      </c>
      <c r="I131" s="98">
        <v>1908.2695328653533</v>
      </c>
      <c r="J131" s="98">
        <v>2059.3439894751282</v>
      </c>
      <c r="K131" s="98">
        <v>2077.3805175905436</v>
      </c>
      <c r="L131" s="98">
        <v>2077.7584973950306</v>
      </c>
      <c r="M131" s="98">
        <v>1993.0930609291099</v>
      </c>
      <c r="N131" s="98">
        <v>1867.2885013390191</v>
      </c>
      <c r="O131" s="98">
        <v>1925.2690129694518</v>
      </c>
      <c r="P131" s="98">
        <v>1963.6090730332571</v>
      </c>
      <c r="Q131" s="98">
        <v>1824.0910333013337</v>
      </c>
      <c r="R131" s="98">
        <v>1764.1659566198264</v>
      </c>
      <c r="S131" s="98">
        <v>1723.7926485395217</v>
      </c>
      <c r="T131" s="98">
        <v>1700.869782766737</v>
      </c>
      <c r="U131" s="98">
        <v>1687.0595883540143</v>
      </c>
      <c r="V131" s="98">
        <v>1668.1072865320116</v>
      </c>
      <c r="W131" s="98">
        <v>1641.8665181054814</v>
      </c>
      <c r="X131" s="98">
        <v>1498.9563528812985</v>
      </c>
      <c r="Y131" s="98">
        <v>1437.0564577924977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1600.1396179047783</v>
      </c>
      <c r="D132" s="98">
        <v>1728.0351590508717</v>
      </c>
      <c r="E132" s="98">
        <v>0</v>
      </c>
      <c r="F132" s="98">
        <v>2022.4375470597736</v>
      </c>
      <c r="G132" s="98">
        <v>1797.4962393170044</v>
      </c>
      <c r="H132" s="98">
        <v>1973.8934247802781</v>
      </c>
      <c r="I132" s="98">
        <v>1717.471194287039</v>
      </c>
      <c r="J132" s="98">
        <v>1858.2809623970909</v>
      </c>
      <c r="K132" s="98">
        <v>1875.9087673017216</v>
      </c>
      <c r="L132" s="98">
        <v>1876.9369323307271</v>
      </c>
      <c r="M132" s="98">
        <v>1808.3484068701082</v>
      </c>
      <c r="N132" s="98">
        <v>1698.3000633877477</v>
      </c>
      <c r="O132" s="98">
        <v>1759.9747114689019</v>
      </c>
      <c r="P132" s="98">
        <v>1810.3676032098485</v>
      </c>
      <c r="Q132" s="98">
        <v>0</v>
      </c>
      <c r="R132" s="98">
        <v>0</v>
      </c>
      <c r="S132" s="98">
        <v>1606.8849481574441</v>
      </c>
      <c r="T132" s="98">
        <v>1593.4538797094049</v>
      </c>
      <c r="U132" s="98">
        <v>1583.7963566173328</v>
      </c>
      <c r="V132" s="98">
        <v>1578.0946192297861</v>
      </c>
      <c r="W132" s="98">
        <v>1567.9239784759179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594.61442652551398</v>
      </c>
      <c r="D133" s="101">
        <v>716.11687202737039</v>
      </c>
      <c r="E133" s="101">
        <v>0</v>
      </c>
      <c r="F133" s="101">
        <v>1067.3087740654589</v>
      </c>
      <c r="G133" s="101">
        <v>836.47155583049323</v>
      </c>
      <c r="H133" s="101">
        <v>939.07281527922805</v>
      </c>
      <c r="I133" s="101">
        <v>680.45752545637845</v>
      </c>
      <c r="J133" s="101">
        <v>744.44442105083044</v>
      </c>
      <c r="K133" s="101">
        <v>726.5485474404868</v>
      </c>
      <c r="L133" s="101">
        <v>702.18280157683444</v>
      </c>
      <c r="M133" s="101">
        <v>693.8935429663976</v>
      </c>
      <c r="N133" s="101">
        <v>633.91074583421482</v>
      </c>
      <c r="O133" s="101">
        <v>655.26434467628144</v>
      </c>
      <c r="P133" s="101">
        <v>708.00662993468745</v>
      </c>
      <c r="Q133" s="101">
        <v>0</v>
      </c>
      <c r="R133" s="101">
        <v>0</v>
      </c>
      <c r="S133" s="101">
        <v>611.33222040172188</v>
      </c>
      <c r="T133" s="101">
        <v>613.00172229713348</v>
      </c>
      <c r="U133" s="101">
        <v>571.40129008339386</v>
      </c>
      <c r="V133" s="101">
        <v>651.94367022003814</v>
      </c>
      <c r="W133" s="101">
        <v>750.7809431728781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1005.5251913792647</v>
      </c>
      <c r="D134" s="104">
        <v>1011.9182870235013</v>
      </c>
      <c r="E134" s="104">
        <v>0</v>
      </c>
      <c r="F134" s="104">
        <v>955.12877299431432</v>
      </c>
      <c r="G134" s="104">
        <v>961.02468348651155</v>
      </c>
      <c r="H134" s="104">
        <v>1034.8206095010498</v>
      </c>
      <c r="I134" s="104">
        <v>1037.0136688306604</v>
      </c>
      <c r="J134" s="104">
        <v>1113.8365413462607</v>
      </c>
      <c r="K134" s="104">
        <v>1149.3602198612348</v>
      </c>
      <c r="L134" s="104">
        <v>1174.7541307538927</v>
      </c>
      <c r="M134" s="104">
        <v>1114.4548639037105</v>
      </c>
      <c r="N134" s="104">
        <v>1064.3893175535331</v>
      </c>
      <c r="O134" s="104">
        <v>1104.7103667926208</v>
      </c>
      <c r="P134" s="104">
        <v>1102.3609732751611</v>
      </c>
      <c r="Q134" s="104">
        <v>0</v>
      </c>
      <c r="R134" s="104">
        <v>0</v>
      </c>
      <c r="S134" s="104">
        <v>995.552727755722</v>
      </c>
      <c r="T134" s="104">
        <v>980.45215741227116</v>
      </c>
      <c r="U134" s="104">
        <v>1012.3950665339388</v>
      </c>
      <c r="V134" s="104">
        <v>926.15094900974816</v>
      </c>
      <c r="W134" s="104">
        <v>817.14303530303971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2160.154095972613</v>
      </c>
      <c r="D135" s="101">
        <v>2292.5585747273253</v>
      </c>
      <c r="E135" s="101">
        <v>2558.5505984108495</v>
      </c>
      <c r="F135" s="101">
        <v>2650.4320886880514</v>
      </c>
      <c r="G135" s="101">
        <v>2440.915566249937</v>
      </c>
      <c r="H135" s="101">
        <v>2600.6407788717274</v>
      </c>
      <c r="I135" s="101">
        <v>2423.5617654958728</v>
      </c>
      <c r="J135" s="101">
        <v>2589.3758440204465</v>
      </c>
      <c r="K135" s="101">
        <v>2563.4908259802096</v>
      </c>
      <c r="L135" s="101">
        <v>2450.0086680577815</v>
      </c>
      <c r="M135" s="101">
        <v>2481.2962335721086</v>
      </c>
      <c r="N135" s="101">
        <v>0</v>
      </c>
      <c r="O135" s="101">
        <v>0</v>
      </c>
      <c r="P135" s="101">
        <v>0</v>
      </c>
      <c r="Q135" s="101">
        <v>2206.4319321267594</v>
      </c>
      <c r="R135" s="101">
        <v>2138.2385358145302</v>
      </c>
      <c r="S135" s="101">
        <v>2108.1976053377648</v>
      </c>
      <c r="T135" s="101">
        <v>0</v>
      </c>
      <c r="U135" s="101">
        <v>1935.0366603289781</v>
      </c>
      <c r="V135" s="101">
        <v>0</v>
      </c>
      <c r="W135" s="101">
        <v>0</v>
      </c>
      <c r="X135" s="101">
        <v>1724.2845850978695</v>
      </c>
      <c r="Y135" s="101">
        <v>1683.5870016619056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1696.774145422035</v>
      </c>
      <c r="D136" s="104">
        <v>1832.6608919280677</v>
      </c>
      <c r="E136" s="104">
        <v>2119.8281447974809</v>
      </c>
      <c r="F136" s="104">
        <v>2217.5771277091226</v>
      </c>
      <c r="G136" s="104">
        <v>1996.8449970149159</v>
      </c>
      <c r="H136" s="104">
        <v>2138.0891385392924</v>
      </c>
      <c r="I136" s="104">
        <v>1936.7863084315543</v>
      </c>
      <c r="J136" s="104">
        <v>2076.4712394659077</v>
      </c>
      <c r="K136" s="104">
        <v>2050.6626564025669</v>
      </c>
      <c r="L136" s="104">
        <v>1953.800906169279</v>
      </c>
      <c r="M136" s="104">
        <v>1994.1167008861134</v>
      </c>
      <c r="N136" s="104">
        <v>0</v>
      </c>
      <c r="O136" s="104">
        <v>0</v>
      </c>
      <c r="P136" s="104">
        <v>0</v>
      </c>
      <c r="Q136" s="104">
        <v>1839.4958200179863</v>
      </c>
      <c r="R136" s="104">
        <v>1793.6367575619397</v>
      </c>
      <c r="S136" s="104">
        <v>1782.542168982355</v>
      </c>
      <c r="T136" s="104">
        <v>0</v>
      </c>
      <c r="U136" s="104">
        <v>0</v>
      </c>
      <c r="V136" s="104">
        <v>0</v>
      </c>
      <c r="W136" s="104">
        <v>0</v>
      </c>
      <c r="X136" s="104">
        <v>1561.27832699028</v>
      </c>
      <c r="Y136" s="104">
        <v>1557.4435414492693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710.25230611184827</v>
      </c>
      <c r="D137" s="98">
        <v>848.49381191711063</v>
      </c>
      <c r="E137" s="98">
        <v>1175.7716144513804</v>
      </c>
      <c r="F137" s="98">
        <v>1281.2177304965282</v>
      </c>
      <c r="G137" s="98">
        <v>1030.6020956580448</v>
      </c>
      <c r="H137" s="98">
        <v>1125.9990415066711</v>
      </c>
      <c r="I137" s="98">
        <v>864.12731472321286</v>
      </c>
      <c r="J137" s="98">
        <v>937.27629833188462</v>
      </c>
      <c r="K137" s="98">
        <v>896.97339868611471</v>
      </c>
      <c r="L137" s="98">
        <v>825.90137198234618</v>
      </c>
      <c r="M137" s="98">
        <v>864.27202998640382</v>
      </c>
      <c r="N137" s="98">
        <v>0</v>
      </c>
      <c r="O137" s="98">
        <v>0</v>
      </c>
      <c r="P137" s="98">
        <v>0</v>
      </c>
      <c r="Q137" s="98">
        <v>784.07583669170947</v>
      </c>
      <c r="R137" s="98">
        <v>753.8497877868806</v>
      </c>
      <c r="S137" s="98">
        <v>748.97911053467942</v>
      </c>
      <c r="T137" s="98">
        <v>0</v>
      </c>
      <c r="U137" s="98">
        <v>0</v>
      </c>
      <c r="V137" s="98">
        <v>0</v>
      </c>
      <c r="W137" s="98">
        <v>0</v>
      </c>
      <c r="X137" s="98">
        <v>888.54722682812144</v>
      </c>
      <c r="Y137" s="98">
        <v>998.2276181417501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986.52183931018669</v>
      </c>
      <c r="D138" s="98">
        <v>984.16708001095674</v>
      </c>
      <c r="E138" s="98">
        <v>944.05653034610066</v>
      </c>
      <c r="F138" s="98">
        <v>936.35939721259422</v>
      </c>
      <c r="G138" s="98">
        <v>966.24290135687113</v>
      </c>
      <c r="H138" s="98">
        <v>1012.0900970326217</v>
      </c>
      <c r="I138" s="98">
        <v>1072.6589937083415</v>
      </c>
      <c r="J138" s="98">
        <v>1139.1949411340233</v>
      </c>
      <c r="K138" s="98">
        <v>1153.6892577164524</v>
      </c>
      <c r="L138" s="98">
        <v>1127.8995341869329</v>
      </c>
      <c r="M138" s="98">
        <v>1129.8446708997096</v>
      </c>
      <c r="N138" s="98">
        <v>0</v>
      </c>
      <c r="O138" s="98">
        <v>0</v>
      </c>
      <c r="P138" s="98">
        <v>0</v>
      </c>
      <c r="Q138" s="98">
        <v>1055.4199833262769</v>
      </c>
      <c r="R138" s="98">
        <v>1039.7869697750591</v>
      </c>
      <c r="S138" s="98">
        <v>1033.5630584476758</v>
      </c>
      <c r="T138" s="98">
        <v>0</v>
      </c>
      <c r="U138" s="98">
        <v>0</v>
      </c>
      <c r="V138" s="98">
        <v>0</v>
      </c>
      <c r="W138" s="98">
        <v>0</v>
      </c>
      <c r="X138" s="98">
        <v>672.73110016215833</v>
      </c>
      <c r="Y138" s="98">
        <v>559.21592330751912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850.58148705024132</v>
      </c>
      <c r="D139" s="122">
        <v>841.0734696141111</v>
      </c>
      <c r="E139" s="122">
        <v>988.69379526097418</v>
      </c>
      <c r="F139" s="122">
        <v>902.83948610888183</v>
      </c>
      <c r="G139" s="122">
        <v>931.88559839400261</v>
      </c>
      <c r="H139" s="122">
        <v>845.99468996706742</v>
      </c>
      <c r="I139" s="122">
        <v>828.29115819029869</v>
      </c>
      <c r="J139" s="122">
        <v>838.75335293620822</v>
      </c>
      <c r="K139" s="122">
        <v>713.47155999075551</v>
      </c>
      <c r="L139" s="122">
        <v>616.04450734422346</v>
      </c>
      <c r="M139" s="122">
        <v>616.32918073888686</v>
      </c>
      <c r="N139" s="122">
        <v>586.31103028134999</v>
      </c>
      <c r="O139" s="122">
        <v>588.83360262665133</v>
      </c>
      <c r="P139" s="122">
        <v>601.41569310852549</v>
      </c>
      <c r="Q139" s="122">
        <v>593.65201534435573</v>
      </c>
      <c r="R139" s="122">
        <v>583.06758794514724</v>
      </c>
      <c r="S139" s="122">
        <v>576.75217101196858</v>
      </c>
      <c r="T139" s="122">
        <v>546.78009948666283</v>
      </c>
      <c r="U139" s="122">
        <v>512.73547241229141</v>
      </c>
      <c r="V139" s="122">
        <v>678.04040428753501</v>
      </c>
      <c r="W139" s="122">
        <v>673.73853323864591</v>
      </c>
      <c r="X139" s="122">
        <v>512.6405055640405</v>
      </c>
      <c r="Y139" s="122">
        <v>486.8707513635382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988.3375335648135</v>
      </c>
      <c r="D140" s="98">
        <v>1258.9015762823892</v>
      </c>
      <c r="E140" s="98">
        <v>984.94427801903998</v>
      </c>
      <c r="F140" s="98">
        <v>959.61636447945591</v>
      </c>
      <c r="G140" s="98">
        <v>1127.3102021777618</v>
      </c>
      <c r="H140" s="98">
        <v>977.40380912459887</v>
      </c>
      <c r="I140" s="98">
        <v>931.35776437776167</v>
      </c>
      <c r="J140" s="98">
        <v>844.71222841184067</v>
      </c>
      <c r="K140" s="98">
        <v>826.73681194080348</v>
      </c>
      <c r="L140" s="98">
        <v>738.74990640834369</v>
      </c>
      <c r="M140" s="98">
        <v>707.74498972417234</v>
      </c>
      <c r="N140" s="98">
        <v>699.33824004503481</v>
      </c>
      <c r="O140" s="98">
        <v>698.10086453674796</v>
      </c>
      <c r="P140" s="98">
        <v>716.64694985060294</v>
      </c>
      <c r="Q140" s="98">
        <v>709.67983768698832</v>
      </c>
      <c r="R140" s="98">
        <v>700.33927987413097</v>
      </c>
      <c r="S140" s="98">
        <v>687.49292487767161</v>
      </c>
      <c r="T140" s="98">
        <v>665.86825941751738</v>
      </c>
      <c r="U140" s="98">
        <v>643.15009371593089</v>
      </c>
      <c r="V140" s="98">
        <v>878.97990904556207</v>
      </c>
      <c r="W140" s="98">
        <v>876.65492420405849</v>
      </c>
      <c r="X140" s="98">
        <v>685.29031820906835</v>
      </c>
      <c r="Y140" s="98">
        <v>625.26202384135661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765.66773683010967</v>
      </c>
      <c r="D141" s="33">
        <v>620.82536939820807</v>
      </c>
      <c r="E141" s="33">
        <v>990.39952884453828</v>
      </c>
      <c r="F141" s="33">
        <v>877.60531794418227</v>
      </c>
      <c r="G141" s="33">
        <v>799.01862699752883</v>
      </c>
      <c r="H141" s="33">
        <v>774.77337475616332</v>
      </c>
      <c r="I141" s="33">
        <v>757.81704327986972</v>
      </c>
      <c r="J141" s="33">
        <v>834.52586985058997</v>
      </c>
      <c r="K141" s="33">
        <v>575.44887592047849</v>
      </c>
      <c r="L141" s="33">
        <v>529.7484152155223</v>
      </c>
      <c r="M141" s="33">
        <v>559.19430012308339</v>
      </c>
      <c r="N141" s="33">
        <v>537.02671802891928</v>
      </c>
      <c r="O141" s="33">
        <v>537.85257573260924</v>
      </c>
      <c r="P141" s="33">
        <v>547.03393162200098</v>
      </c>
      <c r="Q141" s="33">
        <v>542.37337776268487</v>
      </c>
      <c r="R141" s="33">
        <v>524.48185808831738</v>
      </c>
      <c r="S141" s="33">
        <v>512.24095386439581</v>
      </c>
      <c r="T141" s="33">
        <v>494.9375292652669</v>
      </c>
      <c r="U141" s="33">
        <v>465.76622182783893</v>
      </c>
      <c r="V141" s="33">
        <v>604.43257095269541</v>
      </c>
      <c r="W141" s="33">
        <v>611.78808737500049</v>
      </c>
      <c r="X141" s="33">
        <v>473.5230452569254</v>
      </c>
      <c r="Y141" s="33">
        <v>451.23259792669052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8486.7707912232108</v>
      </c>
      <c r="D143" s="117">
        <f t="shared" si="49"/>
        <v>7767.6528098738609</v>
      </c>
      <c r="E143" s="117">
        <f t="shared" si="49"/>
        <v>8183.6720864856243</v>
      </c>
      <c r="F143" s="117">
        <f t="shared" si="49"/>
        <v>8049.2836777338616</v>
      </c>
      <c r="G143" s="117">
        <f t="shared" si="49"/>
        <v>7910.3269564373568</v>
      </c>
      <c r="H143" s="117">
        <f t="shared" si="49"/>
        <v>7274.6222096069687</v>
      </c>
      <c r="I143" s="117">
        <f t="shared" si="49"/>
        <v>6823.6696362895973</v>
      </c>
      <c r="J143" s="117">
        <f t="shared" si="49"/>
        <v>6976.2906183281129</v>
      </c>
      <c r="K143" s="117">
        <f t="shared" si="49"/>
        <v>6318.1296811567299</v>
      </c>
      <c r="L143" s="117">
        <f t="shared" si="49"/>
        <v>6028.4818485986971</v>
      </c>
      <c r="M143" s="117">
        <f t="shared" si="49"/>
        <v>5775.7021567548472</v>
      </c>
      <c r="N143" s="117">
        <f t="shared" si="49"/>
        <v>5609.095607419792</v>
      </c>
      <c r="O143" s="117">
        <f t="shared" si="49"/>
        <v>5169.1993572430138</v>
      </c>
      <c r="P143" s="117">
        <f t="shared" si="49"/>
        <v>4333.7245329727093</v>
      </c>
      <c r="Q143" s="117">
        <f t="shared" si="49"/>
        <v>4727.1261165964679</v>
      </c>
      <c r="R143" s="117">
        <f t="shared" ref="R143:V143" si="50">R144+R146+R148+R157</f>
        <v>4621.1772476490269</v>
      </c>
      <c r="S143" s="117">
        <f t="shared" si="50"/>
        <v>4635.3821088373925</v>
      </c>
      <c r="T143" s="117">
        <f t="shared" si="50"/>
        <v>4294.0284343543817</v>
      </c>
      <c r="U143" s="117">
        <f t="shared" si="50"/>
        <v>4153.8591130303812</v>
      </c>
      <c r="V143" s="117">
        <f t="shared" si="50"/>
        <v>4097.3507316854884</v>
      </c>
      <c r="W143" s="117">
        <f t="shared" ref="W143:Y143" si="51">W144+W146+W148+W157</f>
        <v>4008.7124708269344</v>
      </c>
      <c r="X143" s="117">
        <f t="shared" si="51"/>
        <v>3466.4008551629768</v>
      </c>
      <c r="Y143" s="117">
        <f t="shared" si="51"/>
        <v>3104.1031215252069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5498.5906200973268</v>
      </c>
      <c r="D144" s="122">
        <f t="shared" si="52"/>
        <v>4585.139389884419</v>
      </c>
      <c r="E144" s="122">
        <f t="shared" si="52"/>
        <v>4565.2017088927614</v>
      </c>
      <c r="F144" s="122">
        <f t="shared" si="52"/>
        <v>4493.8941697661794</v>
      </c>
      <c r="G144" s="122">
        <f t="shared" si="52"/>
        <v>4487.0543598925951</v>
      </c>
      <c r="H144" s="122">
        <f t="shared" si="52"/>
        <v>3769.7869311991672</v>
      </c>
      <c r="I144" s="122">
        <f t="shared" si="52"/>
        <v>3502.7541556704614</v>
      </c>
      <c r="J144" s="122">
        <f t="shared" si="52"/>
        <v>3438.7340189144138</v>
      </c>
      <c r="K144" s="122">
        <f t="shared" si="52"/>
        <v>3043.2706013711468</v>
      </c>
      <c r="L144" s="122">
        <f t="shared" si="52"/>
        <v>2843.4381256637826</v>
      </c>
      <c r="M144" s="122">
        <f t="shared" si="52"/>
        <v>2536.7882883480092</v>
      </c>
      <c r="N144" s="122">
        <f t="shared" si="52"/>
        <v>2392.3576687311383</v>
      </c>
      <c r="O144" s="122">
        <f t="shared" si="52"/>
        <v>2050.48263604358</v>
      </c>
      <c r="P144" s="122">
        <f t="shared" si="52"/>
        <v>1495.541015042661</v>
      </c>
      <c r="Q144" s="122">
        <f t="shared" si="52"/>
        <v>1644.5252476468779</v>
      </c>
      <c r="R144" s="122">
        <f t="shared" si="52"/>
        <v>1777.6280220804431</v>
      </c>
      <c r="S144" s="122">
        <f t="shared" si="52"/>
        <v>1668.5336470933685</v>
      </c>
      <c r="T144" s="122">
        <f t="shared" si="52"/>
        <v>1500.9999738338706</v>
      </c>
      <c r="U144" s="122">
        <f t="shared" si="52"/>
        <v>1412.2826607651045</v>
      </c>
      <c r="V144" s="122">
        <f t="shared" si="52"/>
        <v>1397.1466308290103</v>
      </c>
      <c r="W144" s="122">
        <f t="shared" si="52"/>
        <v>1318.9650032406641</v>
      </c>
      <c r="X144" s="122">
        <f t="shared" si="52"/>
        <v>980.58093409299283</v>
      </c>
      <c r="Y144" s="122">
        <f t="shared" si="52"/>
        <v>795.92314366615926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5498.5906200973268</v>
      </c>
      <c r="D145" s="98">
        <v>4585.139389884419</v>
      </c>
      <c r="E145" s="98">
        <v>4565.2017088927614</v>
      </c>
      <c r="F145" s="98">
        <v>4493.8941697661794</v>
      </c>
      <c r="G145" s="98">
        <v>4487.0543598925951</v>
      </c>
      <c r="H145" s="98">
        <v>3769.7869311991672</v>
      </c>
      <c r="I145" s="98">
        <v>3502.7541556704614</v>
      </c>
      <c r="J145" s="98">
        <v>3438.7340189144138</v>
      </c>
      <c r="K145" s="98">
        <v>3043.2706013711468</v>
      </c>
      <c r="L145" s="98">
        <v>2843.4381256637826</v>
      </c>
      <c r="M145" s="98">
        <v>2536.7882883480092</v>
      </c>
      <c r="N145" s="98">
        <v>2392.3576687311383</v>
      </c>
      <c r="O145" s="98">
        <v>2050.48263604358</v>
      </c>
      <c r="P145" s="98">
        <v>1495.541015042661</v>
      </c>
      <c r="Q145" s="98">
        <v>1644.5252476468779</v>
      </c>
      <c r="R145" s="98">
        <v>1777.6280220804431</v>
      </c>
      <c r="S145" s="98">
        <v>1668.5336470933685</v>
      </c>
      <c r="T145" s="98">
        <v>1500.9999738338706</v>
      </c>
      <c r="U145" s="98">
        <v>1412.2826607651045</v>
      </c>
      <c r="V145" s="98">
        <v>1397.1466308290103</v>
      </c>
      <c r="W145" s="98">
        <v>1318.9650032406641</v>
      </c>
      <c r="X145" s="98">
        <v>980.58093409299283</v>
      </c>
      <c r="Y145" s="98">
        <v>795.92314366615926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57.011968299226815</v>
      </c>
      <c r="D146" s="122">
        <f t="shared" si="53"/>
        <v>67.143536733369729</v>
      </c>
      <c r="E146" s="122">
        <f t="shared" si="53"/>
        <v>153.96468264237805</v>
      </c>
      <c r="F146" s="122">
        <f t="shared" si="53"/>
        <v>88.323007208843634</v>
      </c>
      <c r="G146" s="122">
        <f t="shared" si="53"/>
        <v>107.72280175208421</v>
      </c>
      <c r="H146" s="122">
        <f t="shared" si="53"/>
        <v>146.51296163483076</v>
      </c>
      <c r="I146" s="122">
        <f t="shared" si="53"/>
        <v>168.2021278039883</v>
      </c>
      <c r="J146" s="122">
        <f t="shared" si="53"/>
        <v>189.65586122261197</v>
      </c>
      <c r="K146" s="122">
        <f t="shared" si="53"/>
        <v>201.49406461424263</v>
      </c>
      <c r="L146" s="122">
        <f t="shared" si="53"/>
        <v>248.70975854952727</v>
      </c>
      <c r="M146" s="122">
        <f t="shared" si="53"/>
        <v>278.73963924684438</v>
      </c>
      <c r="N146" s="122">
        <f t="shared" si="53"/>
        <v>427.87356478765594</v>
      </c>
      <c r="O146" s="122">
        <f t="shared" si="53"/>
        <v>351.29188973287631</v>
      </c>
      <c r="P146" s="122">
        <f t="shared" si="53"/>
        <v>117.73380205588875</v>
      </c>
      <c r="Q146" s="122">
        <f t="shared" si="53"/>
        <v>353.93275511819218</v>
      </c>
      <c r="R146" s="122">
        <f t="shared" si="53"/>
        <v>224.52156944628223</v>
      </c>
      <c r="S146" s="122">
        <f t="shared" si="53"/>
        <v>381.26114677436118</v>
      </c>
      <c r="T146" s="122">
        <f t="shared" si="53"/>
        <v>285.83159117165525</v>
      </c>
      <c r="U146" s="122">
        <f t="shared" si="53"/>
        <v>364.32595627074596</v>
      </c>
      <c r="V146" s="122">
        <f t="shared" si="53"/>
        <v>177.94699876080054</v>
      </c>
      <c r="W146" s="122">
        <f t="shared" si="53"/>
        <v>273.84470928493323</v>
      </c>
      <c r="X146" s="122">
        <f t="shared" si="53"/>
        <v>272.29762790218598</v>
      </c>
      <c r="Y146" s="122">
        <f t="shared" si="53"/>
        <v>160.71022927326001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57.011968299226815</v>
      </c>
      <c r="D147" s="98">
        <f>IF(RES_hhdet_in_fec!D147=0,0,RES_hhdet_in_fec!D147*1000*11630/RES_hhdet_in_new!D145)</f>
        <v>67.143536733369729</v>
      </c>
      <c r="E147" s="98">
        <f>IF(RES_hhdet_in_fec!E147=0,0,RES_hhdet_in_fec!E147*1000*11630/RES_hhdet_in_new!E145)</f>
        <v>153.96468264237805</v>
      </c>
      <c r="F147" s="98">
        <f>IF(RES_hhdet_in_fec!F147=0,0,RES_hhdet_in_fec!F147*1000*11630/RES_hhdet_in_new!F145)</f>
        <v>88.323007208843634</v>
      </c>
      <c r="G147" s="98">
        <f>IF(RES_hhdet_in_fec!G147=0,0,RES_hhdet_in_fec!G147*1000*11630/RES_hhdet_in_new!G145)</f>
        <v>107.72280175208421</v>
      </c>
      <c r="H147" s="98">
        <f>IF(RES_hhdet_in_fec!H147=0,0,RES_hhdet_in_fec!H147*1000*11630/RES_hhdet_in_new!H145)</f>
        <v>146.51296163483076</v>
      </c>
      <c r="I147" s="98">
        <f>IF(RES_hhdet_in_fec!I147=0,0,RES_hhdet_in_fec!I147*1000*11630/RES_hhdet_in_new!I145)</f>
        <v>168.2021278039883</v>
      </c>
      <c r="J147" s="98">
        <f>IF(RES_hhdet_in_fec!J147=0,0,RES_hhdet_in_fec!J147*1000*11630/RES_hhdet_in_new!J145)</f>
        <v>189.65586122261197</v>
      </c>
      <c r="K147" s="98">
        <f>IF(RES_hhdet_in_fec!K147=0,0,RES_hhdet_in_fec!K147*1000*11630/RES_hhdet_in_new!K145)</f>
        <v>201.49406461424263</v>
      </c>
      <c r="L147" s="98">
        <f>IF(RES_hhdet_in_fec!L147=0,0,RES_hhdet_in_fec!L147*1000*11630/RES_hhdet_in_new!L145)</f>
        <v>248.70975854952727</v>
      </c>
      <c r="M147" s="98">
        <f>IF(RES_hhdet_in_fec!M147=0,0,RES_hhdet_in_fec!M147*1000*11630/RES_hhdet_in_new!M145)</f>
        <v>278.73963924684438</v>
      </c>
      <c r="N147" s="98">
        <f>IF(RES_hhdet_in_fec!N147=0,0,RES_hhdet_in_fec!N147*1000*11630/RES_hhdet_in_new!N145)</f>
        <v>427.87356478765594</v>
      </c>
      <c r="O147" s="98">
        <f>IF(RES_hhdet_in_fec!O147=0,0,RES_hhdet_in_fec!O147*1000*11630/RES_hhdet_in_new!O145)</f>
        <v>351.29188973287631</v>
      </c>
      <c r="P147" s="98">
        <f>IF(RES_hhdet_in_fec!P147=0,0,RES_hhdet_in_fec!P147*1000*11630/RES_hhdet_in_new!P145)</f>
        <v>117.73380205588875</v>
      </c>
      <c r="Q147" s="98">
        <f>IF(RES_hhdet_in_fec!Q147=0,0,RES_hhdet_in_fec!Q147*1000*11630/RES_hhdet_in_new!Q145)</f>
        <v>353.93275511819218</v>
      </c>
      <c r="R147" s="98">
        <f>IF(RES_hhdet_in_fec!R147=0,0,RES_hhdet_in_fec!R147*1000*11630/RES_hhdet_in_new!R145)</f>
        <v>224.52156944628223</v>
      </c>
      <c r="S147" s="98">
        <f>IF(RES_hhdet_in_fec!S147=0,0,RES_hhdet_in_fec!S147*1000*11630/RES_hhdet_in_new!S145)</f>
        <v>381.26114677436118</v>
      </c>
      <c r="T147" s="98">
        <f>IF(RES_hhdet_in_fec!T147=0,0,RES_hhdet_in_fec!T147*1000*11630/RES_hhdet_in_new!T145)</f>
        <v>285.83159117165525</v>
      </c>
      <c r="U147" s="98">
        <f>IF(RES_hhdet_in_fec!U147=0,0,RES_hhdet_in_fec!U147*1000*11630/RES_hhdet_in_new!U145)</f>
        <v>364.32595627074596</v>
      </c>
      <c r="V147" s="98">
        <f>IF(RES_hhdet_in_fec!V147=0,0,RES_hhdet_in_fec!V147*1000*11630/RES_hhdet_in_new!V145)</f>
        <v>177.94699876080054</v>
      </c>
      <c r="W147" s="98">
        <f>IF(RES_hhdet_in_fec!W147=0,0,RES_hhdet_in_fec!W147*1000*11630/RES_hhdet_in_new!W145)</f>
        <v>273.84470928493323</v>
      </c>
      <c r="X147" s="98">
        <f>IF(RES_hhdet_in_fec!X147=0,0,RES_hhdet_in_fec!X147*1000*11630/RES_hhdet_in_new!X145)</f>
        <v>272.29762790218598</v>
      </c>
      <c r="Y147" s="98">
        <f>IF(RES_hhdet_in_fec!Y147=0,0,RES_hhdet_in_fec!Y147*1000*11630/RES_hhdet_in_new!Y145)</f>
        <v>160.71022927326001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2081.4741276060931</v>
      </c>
      <c r="D148" s="122">
        <v>2273.3447621380146</v>
      </c>
      <c r="E148" s="122">
        <v>2475.8162760825917</v>
      </c>
      <c r="F148" s="122">
        <v>2564.2509559859764</v>
      </c>
      <c r="G148" s="122">
        <v>2383.8618307571778</v>
      </c>
      <c r="H148" s="122">
        <v>2512.2463116106801</v>
      </c>
      <c r="I148" s="122">
        <v>2324.4439570895661</v>
      </c>
      <c r="J148" s="122">
        <v>2509.1464188754298</v>
      </c>
      <c r="K148" s="122">
        <v>2359.8866760370693</v>
      </c>
      <c r="L148" s="122">
        <v>2320.3005298700773</v>
      </c>
      <c r="M148" s="122">
        <v>2343.8701516199717</v>
      </c>
      <c r="N148" s="122">
        <v>2202.5172448903572</v>
      </c>
      <c r="O148" s="122">
        <v>2178.6233375915385</v>
      </c>
      <c r="P148" s="122">
        <v>2119.0178051617677</v>
      </c>
      <c r="Q148" s="122">
        <v>2135.0364766360717</v>
      </c>
      <c r="R148" s="122">
        <v>2035.962797476071</v>
      </c>
      <c r="S148" s="122">
        <v>2008.8222955119502</v>
      </c>
      <c r="T148" s="122">
        <v>1960.395742473291</v>
      </c>
      <c r="U148" s="122">
        <v>1864.5077887110408</v>
      </c>
      <c r="V148" s="122">
        <v>1844.1690893643049</v>
      </c>
      <c r="W148" s="122">
        <v>1742.1185983017094</v>
      </c>
      <c r="X148" s="122">
        <v>1700.8722275819784</v>
      </c>
      <c r="Y148" s="122">
        <v>1660.6493104350359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2314.664910360088</v>
      </c>
      <c r="D149" s="98">
        <v>2967.0725978595024</v>
      </c>
      <c r="E149" s="98">
        <v>2767.2354240057207</v>
      </c>
      <c r="F149" s="98">
        <v>2715.037640855368</v>
      </c>
      <c r="G149" s="98">
        <v>2969.3572872981599</v>
      </c>
      <c r="H149" s="98">
        <v>2586.5594817965211</v>
      </c>
      <c r="I149" s="98">
        <v>2669.3879836092319</v>
      </c>
      <c r="J149" s="98">
        <v>2943.7008008421276</v>
      </c>
      <c r="K149" s="98">
        <v>2692.9278320917947</v>
      </c>
      <c r="L149" s="98">
        <v>2583.2545392897546</v>
      </c>
      <c r="M149" s="98">
        <v>3122.0635677479841</v>
      </c>
      <c r="N149" s="98">
        <v>2725.4770295736744</v>
      </c>
      <c r="O149" s="98">
        <v>2173.0844082562853</v>
      </c>
      <c r="P149" s="98">
        <v>1632.6034849914442</v>
      </c>
      <c r="Q149" s="98">
        <v>2519.9995001269372</v>
      </c>
      <c r="R149" s="98">
        <v>2156.7108073415825</v>
      </c>
      <c r="S149" s="98">
        <v>2294.019179347295</v>
      </c>
      <c r="T149" s="98">
        <v>2131.8508539187133</v>
      </c>
      <c r="U149" s="98">
        <v>2199.7498034855062</v>
      </c>
      <c r="V149" s="98">
        <v>1478.7937751000882</v>
      </c>
      <c r="W149" s="98">
        <v>1702.0304921724623</v>
      </c>
      <c r="X149" s="98">
        <v>1813.6634525248473</v>
      </c>
      <c r="Y149" s="98">
        <v>1732.6011380453995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2041.9094543328283</v>
      </c>
      <c r="L150" s="98">
        <v>1956.2797628097142</v>
      </c>
      <c r="M150" s="98">
        <v>2397.4919567099291</v>
      </c>
      <c r="N150" s="98">
        <v>2111.7561692248769</v>
      </c>
      <c r="O150" s="98">
        <v>0</v>
      </c>
      <c r="P150" s="98">
        <v>0</v>
      </c>
      <c r="Q150" s="98">
        <v>2085.8504068900716</v>
      </c>
      <c r="R150" s="98">
        <v>1806.3691000082486</v>
      </c>
      <c r="S150" s="98">
        <v>1947.8947861294907</v>
      </c>
      <c r="T150" s="98">
        <v>1830.3585016986317</v>
      </c>
      <c r="U150" s="98">
        <v>1897.8983491425433</v>
      </c>
      <c r="V150" s="98">
        <v>0</v>
      </c>
      <c r="W150" s="98">
        <v>0</v>
      </c>
      <c r="X150" s="98">
        <v>1642.9714415906358</v>
      </c>
      <c r="Y150" s="98">
        <v>1600.0935559655873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938.60026613180935</v>
      </c>
      <c r="L151" s="101">
        <v>870.09062491840882</v>
      </c>
      <c r="M151" s="101">
        <v>1090.3631274528555</v>
      </c>
      <c r="N151" s="101">
        <v>928.39657351515848</v>
      </c>
      <c r="O151" s="101">
        <v>0</v>
      </c>
      <c r="P151" s="101">
        <v>0</v>
      </c>
      <c r="Q151" s="101">
        <v>896.67880138831435</v>
      </c>
      <c r="R151" s="101">
        <v>759.1627636894757</v>
      </c>
      <c r="S151" s="101">
        <v>814.66712043988605</v>
      </c>
      <c r="T151" s="101">
        <v>768.34272081850872</v>
      </c>
      <c r="U151" s="101">
        <v>749.28101722534097</v>
      </c>
      <c r="V151" s="101">
        <v>0</v>
      </c>
      <c r="W151" s="101">
        <v>0</v>
      </c>
      <c r="X151" s="101">
        <v>935.31140723438534</v>
      </c>
      <c r="Y151" s="101">
        <v>1029.5698503940516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1103.3091882010185</v>
      </c>
      <c r="L152" s="104">
        <v>1086.1891378913053</v>
      </c>
      <c r="M152" s="104">
        <v>1307.1288292570737</v>
      </c>
      <c r="N152" s="104">
        <v>1183.3595957097186</v>
      </c>
      <c r="O152" s="104">
        <v>0</v>
      </c>
      <c r="P152" s="104">
        <v>0</v>
      </c>
      <c r="Q152" s="104">
        <v>1189.1716055017571</v>
      </c>
      <c r="R152" s="104">
        <v>1047.2063363187729</v>
      </c>
      <c r="S152" s="104">
        <v>1133.2276656896047</v>
      </c>
      <c r="T152" s="104">
        <v>1062.0157808801232</v>
      </c>
      <c r="U152" s="104">
        <v>1148.6173319172021</v>
      </c>
      <c r="V152" s="104">
        <v>0</v>
      </c>
      <c r="W152" s="104">
        <v>0</v>
      </c>
      <c r="X152" s="104">
        <v>707.66003435625055</v>
      </c>
      <c r="Y152" s="104">
        <v>570.52370557153586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2160.1540959726135</v>
      </c>
      <c r="D153" s="101">
        <v>2292.5585747273249</v>
      </c>
      <c r="E153" s="101">
        <v>2558.5505984108495</v>
      </c>
      <c r="F153" s="101">
        <v>2650.4320886880514</v>
      </c>
      <c r="G153" s="101">
        <v>2440.9155662499375</v>
      </c>
      <c r="H153" s="101">
        <v>2600.6407788717274</v>
      </c>
      <c r="I153" s="101">
        <v>2423.5617654958733</v>
      </c>
      <c r="J153" s="101">
        <v>2589.375844020446</v>
      </c>
      <c r="K153" s="101">
        <v>2563.4908259802091</v>
      </c>
      <c r="L153" s="101">
        <v>2450.008668057782</v>
      </c>
      <c r="M153" s="101">
        <v>2481.2962335721086</v>
      </c>
      <c r="N153" s="101">
        <v>2361.4998136231379</v>
      </c>
      <c r="O153" s="101">
        <v>2308.4488689284613</v>
      </c>
      <c r="P153" s="101">
        <v>2269.1560063880311</v>
      </c>
      <c r="Q153" s="101">
        <v>2206.4319321267594</v>
      </c>
      <c r="R153" s="101">
        <v>2138.2385358145307</v>
      </c>
      <c r="S153" s="101">
        <v>2108.1976053377643</v>
      </c>
      <c r="T153" s="101">
        <v>2053.1323093109836</v>
      </c>
      <c r="U153" s="101">
        <v>1935.0366603289785</v>
      </c>
      <c r="V153" s="101">
        <v>1915.6717410376211</v>
      </c>
      <c r="W153" s="101">
        <v>1812.454798345191</v>
      </c>
      <c r="X153" s="101">
        <v>1724.2845850978701</v>
      </c>
      <c r="Y153" s="101">
        <v>1683.5870016619056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1696.7741454220347</v>
      </c>
      <c r="D154" s="104">
        <v>1832.6608919280679</v>
      </c>
      <c r="E154" s="104">
        <v>2119.8281447974814</v>
      </c>
      <c r="F154" s="104">
        <v>2217.577127709123</v>
      </c>
      <c r="G154" s="104">
        <v>1996.8449970149163</v>
      </c>
      <c r="H154" s="104">
        <v>2138.0891385392929</v>
      </c>
      <c r="I154" s="104">
        <v>1936.7863084315545</v>
      </c>
      <c r="J154" s="104">
        <v>2076.4712394659073</v>
      </c>
      <c r="K154" s="104">
        <v>2050.6626564025669</v>
      </c>
      <c r="L154" s="104">
        <v>1953.8009061692794</v>
      </c>
      <c r="M154" s="104">
        <v>1994.1167008861125</v>
      </c>
      <c r="N154" s="104">
        <v>1902.7083173164269</v>
      </c>
      <c r="O154" s="104">
        <v>1875.5707912058667</v>
      </c>
      <c r="P154" s="104">
        <v>1876.2349420793514</v>
      </c>
      <c r="Q154" s="104">
        <v>1839.4958200179865</v>
      </c>
      <c r="R154" s="104">
        <v>1793.6367575619395</v>
      </c>
      <c r="S154" s="104">
        <v>1782.5421689823554</v>
      </c>
      <c r="T154" s="104">
        <v>1750.3444223026304</v>
      </c>
      <c r="U154" s="104">
        <v>1650.5680391605465</v>
      </c>
      <c r="V154" s="104">
        <v>1665.8815354659969</v>
      </c>
      <c r="W154" s="104">
        <v>1609.772238938132</v>
      </c>
      <c r="X154" s="104">
        <v>1561.2783269902798</v>
      </c>
      <c r="Y154" s="104">
        <v>1557.4435414492693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710.25230611184827</v>
      </c>
      <c r="D155" s="98">
        <v>848.49381191711097</v>
      </c>
      <c r="E155" s="98">
        <v>1175.7716144513806</v>
      </c>
      <c r="F155" s="98">
        <v>1281.2177304965282</v>
      </c>
      <c r="G155" s="98">
        <v>1030.6020956580448</v>
      </c>
      <c r="H155" s="98">
        <v>1125.9990415066711</v>
      </c>
      <c r="I155" s="98">
        <v>864.12731472321298</v>
      </c>
      <c r="J155" s="98">
        <v>937.27629833188439</v>
      </c>
      <c r="K155" s="98">
        <v>896.97339868611459</v>
      </c>
      <c r="L155" s="98">
        <v>825.90137198234629</v>
      </c>
      <c r="M155" s="98">
        <v>864.2720299864036</v>
      </c>
      <c r="N155" s="98">
        <v>802.2863452724979</v>
      </c>
      <c r="O155" s="98">
        <v>784.38010834228373</v>
      </c>
      <c r="P155" s="98">
        <v>817.05749997843827</v>
      </c>
      <c r="Q155" s="98">
        <v>784.07583669170947</v>
      </c>
      <c r="R155" s="98">
        <v>753.8497877868806</v>
      </c>
      <c r="S155" s="98">
        <v>748.97911053467931</v>
      </c>
      <c r="T155" s="98">
        <v>741.14878406338698</v>
      </c>
      <c r="U155" s="98">
        <v>654.86052474188557</v>
      </c>
      <c r="V155" s="98">
        <v>748.34981759993593</v>
      </c>
      <c r="W155" s="98">
        <v>828.00761062491506</v>
      </c>
      <c r="X155" s="98">
        <v>888.54722682812155</v>
      </c>
      <c r="Y155" s="98">
        <v>998.22761814175033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986.52183931018681</v>
      </c>
      <c r="D156" s="98">
        <v>984.16708001095697</v>
      </c>
      <c r="E156" s="98">
        <v>944.05653034610043</v>
      </c>
      <c r="F156" s="98">
        <v>936.35939721259456</v>
      </c>
      <c r="G156" s="98">
        <v>966.24290135687147</v>
      </c>
      <c r="H156" s="98">
        <v>1012.0900970326218</v>
      </c>
      <c r="I156" s="98">
        <v>1072.6589937083415</v>
      </c>
      <c r="J156" s="98">
        <v>1139.1949411340233</v>
      </c>
      <c r="K156" s="98">
        <v>1153.6892577164526</v>
      </c>
      <c r="L156" s="98">
        <v>1127.8995341869327</v>
      </c>
      <c r="M156" s="98">
        <v>1129.8446708997089</v>
      </c>
      <c r="N156" s="98">
        <v>1100.4219720439289</v>
      </c>
      <c r="O156" s="98">
        <v>1091.1906828635831</v>
      </c>
      <c r="P156" s="98">
        <v>1059.1774421009131</v>
      </c>
      <c r="Q156" s="98">
        <v>1055.4199833262769</v>
      </c>
      <c r="R156" s="98">
        <v>1039.7869697750589</v>
      </c>
      <c r="S156" s="98">
        <v>1033.563058447676</v>
      </c>
      <c r="T156" s="98">
        <v>1009.1956382392433</v>
      </c>
      <c r="U156" s="98">
        <v>995.70751441866071</v>
      </c>
      <c r="V156" s="98">
        <v>917.53171786606106</v>
      </c>
      <c r="W156" s="98">
        <v>781.76462831321692</v>
      </c>
      <c r="X156" s="98">
        <v>672.73110016215844</v>
      </c>
      <c r="Y156" s="98">
        <v>559.21592330751901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849.69407522056395</v>
      </c>
      <c r="D157" s="122">
        <v>842.02512111805754</v>
      </c>
      <c r="E157" s="122">
        <v>988.6894188678931</v>
      </c>
      <c r="F157" s="122">
        <v>902.81554477286215</v>
      </c>
      <c r="G157" s="122">
        <v>931.68796403549959</v>
      </c>
      <c r="H157" s="122">
        <v>846.07600516229149</v>
      </c>
      <c r="I157" s="122">
        <v>828.26939572558126</v>
      </c>
      <c r="J157" s="122">
        <v>838.75431931565743</v>
      </c>
      <c r="K157" s="122">
        <v>713.47833913427144</v>
      </c>
      <c r="L157" s="122">
        <v>616.03343451531089</v>
      </c>
      <c r="M157" s="122">
        <v>616.30407754002226</v>
      </c>
      <c r="N157" s="122">
        <v>586.34712901064029</v>
      </c>
      <c r="O157" s="122">
        <v>588.80149387501956</v>
      </c>
      <c r="P157" s="122">
        <v>601.43191071239221</v>
      </c>
      <c r="Q157" s="122">
        <v>593.63163719532656</v>
      </c>
      <c r="R157" s="122">
        <v>583.06485864623016</v>
      </c>
      <c r="S157" s="122">
        <v>576.76501945771236</v>
      </c>
      <c r="T157" s="122">
        <v>546.80112687556516</v>
      </c>
      <c r="U157" s="122">
        <v>512.74270728348961</v>
      </c>
      <c r="V157" s="122">
        <v>678.08801273137294</v>
      </c>
      <c r="W157" s="122">
        <v>673.78415999962783</v>
      </c>
      <c r="X157" s="122">
        <v>512.65006558581922</v>
      </c>
      <c r="Y157" s="122">
        <v>486.82043815075167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988.33753356481316</v>
      </c>
      <c r="D158" s="98">
        <v>1258.9015762823888</v>
      </c>
      <c r="E158" s="98">
        <v>984.94427801903987</v>
      </c>
      <c r="F158" s="98">
        <v>959.61636447945568</v>
      </c>
      <c r="G158" s="98">
        <v>1127.3102021777615</v>
      </c>
      <c r="H158" s="98">
        <v>977.40380912459887</v>
      </c>
      <c r="I158" s="98">
        <v>931.35776437776178</v>
      </c>
      <c r="J158" s="98">
        <v>844.71222841184044</v>
      </c>
      <c r="K158" s="98">
        <v>826.73681194080359</v>
      </c>
      <c r="L158" s="98">
        <v>738.74990640834346</v>
      </c>
      <c r="M158" s="98">
        <v>707.74498972417246</v>
      </c>
      <c r="N158" s="98">
        <v>699.33824004503481</v>
      </c>
      <c r="O158" s="98">
        <v>698.10086453674785</v>
      </c>
      <c r="P158" s="98">
        <v>716.64694985060294</v>
      </c>
      <c r="Q158" s="98">
        <v>709.67983768698832</v>
      </c>
      <c r="R158" s="98">
        <v>700.33927987413085</v>
      </c>
      <c r="S158" s="98">
        <v>687.4929248776715</v>
      </c>
      <c r="T158" s="98">
        <v>665.86825941751749</v>
      </c>
      <c r="U158" s="98">
        <v>643.15009371593089</v>
      </c>
      <c r="V158" s="98">
        <v>878.97990904556207</v>
      </c>
      <c r="W158" s="98">
        <v>876.6549242040586</v>
      </c>
      <c r="X158" s="98">
        <v>685.29031820906846</v>
      </c>
      <c r="Y158" s="98">
        <v>625.26202384135661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765.66773683010956</v>
      </c>
      <c r="D159" s="33">
        <v>620.82536939820807</v>
      </c>
      <c r="E159" s="33">
        <v>990.39952884453839</v>
      </c>
      <c r="F159" s="33">
        <v>877.60531794418216</v>
      </c>
      <c r="G159" s="33">
        <v>799.01862699752905</v>
      </c>
      <c r="H159" s="33">
        <v>774.77337475616321</v>
      </c>
      <c r="I159" s="33">
        <v>757.81704327986995</v>
      </c>
      <c r="J159" s="33">
        <v>834.52586985058997</v>
      </c>
      <c r="K159" s="33">
        <v>575.44887592047814</v>
      </c>
      <c r="L159" s="33">
        <v>529.74841521552241</v>
      </c>
      <c r="M159" s="33">
        <v>559.19430012308339</v>
      </c>
      <c r="N159" s="33">
        <v>537.02671802891928</v>
      </c>
      <c r="O159" s="33">
        <v>537.85257573260924</v>
      </c>
      <c r="P159" s="33">
        <v>547.03393162200098</v>
      </c>
      <c r="Q159" s="33">
        <v>542.37337776268487</v>
      </c>
      <c r="R159" s="33">
        <v>524.48185808831749</v>
      </c>
      <c r="S159" s="33">
        <v>512.24095386439581</v>
      </c>
      <c r="T159" s="33">
        <v>494.9375292652669</v>
      </c>
      <c r="U159" s="33">
        <v>465.76622182783893</v>
      </c>
      <c r="V159" s="33">
        <v>604.4325709526953</v>
      </c>
      <c r="W159" s="33">
        <v>611.78808737500037</v>
      </c>
      <c r="X159" s="33">
        <v>473.52304525692534</v>
      </c>
      <c r="Y159" s="33">
        <v>451.23259792669057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15384.969122222665</v>
      </c>
      <c r="D161" s="117">
        <f t="shared" si="54"/>
        <v>15101.207839205808</v>
      </c>
      <c r="E161" s="117">
        <f t="shared" si="54"/>
        <v>17632.40991835601</v>
      </c>
      <c r="F161" s="117">
        <f t="shared" si="54"/>
        <v>16640.255436874129</v>
      </c>
      <c r="G161" s="117">
        <f t="shared" si="54"/>
        <v>15993.278595035341</v>
      </c>
      <c r="H161" s="117">
        <f t="shared" si="54"/>
        <v>15020.174177821353</v>
      </c>
      <c r="I161" s="117">
        <f t="shared" si="54"/>
        <v>13371.634968594304</v>
      </c>
      <c r="J161" s="117">
        <f t="shared" si="54"/>
        <v>14956.728060051946</v>
      </c>
      <c r="K161" s="117">
        <f t="shared" si="54"/>
        <v>14073.802132548599</v>
      </c>
      <c r="L161" s="117">
        <f t="shared" si="54"/>
        <v>13749.77480765827</v>
      </c>
      <c r="M161" s="117">
        <f t="shared" si="54"/>
        <v>12490.000632392215</v>
      </c>
      <c r="N161" s="117">
        <f t="shared" si="54"/>
        <v>11397.400678423877</v>
      </c>
      <c r="O161" s="117">
        <f t="shared" si="54"/>
        <v>10804.990947584618</v>
      </c>
      <c r="P161" s="117">
        <f t="shared" si="54"/>
        <v>10713.565521146076</v>
      </c>
      <c r="Q161" s="117">
        <f t="shared" si="54"/>
        <v>8822.4098146327287</v>
      </c>
      <c r="R161" s="117">
        <f t="shared" ref="R161:V161" si="55">R162+R164+R166+R175</f>
        <v>8086.2019743805267</v>
      </c>
      <c r="S161" s="117">
        <f t="shared" si="55"/>
        <v>8140.8455777524186</v>
      </c>
      <c r="T161" s="117">
        <f t="shared" si="55"/>
        <v>8677.0413178955569</v>
      </c>
      <c r="U161" s="117">
        <f t="shared" si="55"/>
        <v>8611.8166899967782</v>
      </c>
      <c r="V161" s="117">
        <f t="shared" si="55"/>
        <v>9069.6805917118763</v>
      </c>
      <c r="W161" s="117">
        <f t="shared" ref="W161:Y161" si="56">W162+W164+W166+W175</f>
        <v>7434.3085972687286</v>
      </c>
      <c r="X161" s="117">
        <f t="shared" si="56"/>
        <v>5389.2583724073802</v>
      </c>
      <c r="Y161" s="117">
        <f t="shared" si="56"/>
        <v>6484.5465431293806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12398.546001710827</v>
      </c>
      <c r="D162" s="122">
        <f t="shared" si="57"/>
        <v>11920.080689137676</v>
      </c>
      <c r="E162" s="122">
        <f t="shared" si="57"/>
        <v>14015.635737593537</v>
      </c>
      <c r="F162" s="122">
        <f t="shared" si="57"/>
        <v>13086.527207761554</v>
      </c>
      <c r="G162" s="122">
        <f t="shared" si="57"/>
        <v>12570.827935347887</v>
      </c>
      <c r="H162" s="122">
        <f t="shared" si="57"/>
        <v>11517.024616412631</v>
      </c>
      <c r="I162" s="122">
        <f t="shared" si="57"/>
        <v>10052.264806894245</v>
      </c>
      <c r="J162" s="122">
        <f t="shared" si="57"/>
        <v>11420.409794166055</v>
      </c>
      <c r="K162" s="122">
        <f t="shared" si="57"/>
        <v>10799.687790588445</v>
      </c>
      <c r="L162" s="122">
        <f t="shared" si="57"/>
        <v>10566.113854041305</v>
      </c>
      <c r="M162" s="122">
        <f t="shared" si="57"/>
        <v>9249.458842708349</v>
      </c>
      <c r="N162" s="122">
        <f t="shared" si="57"/>
        <v>8180.4933511362178</v>
      </c>
      <c r="O162" s="122">
        <f t="shared" si="57"/>
        <v>7687.4500999148995</v>
      </c>
      <c r="P162" s="122">
        <f t="shared" si="57"/>
        <v>7920.0121486560502</v>
      </c>
      <c r="Q162" s="122">
        <f t="shared" si="57"/>
        <v>5844.4915693676649</v>
      </c>
      <c r="R162" s="122">
        <f t="shared" si="57"/>
        <v>5270.7704163606604</v>
      </c>
      <c r="S162" s="122">
        <f t="shared" si="57"/>
        <v>5177.7754019299045</v>
      </c>
      <c r="T162" s="122">
        <f t="shared" si="57"/>
        <v>5889.948978615912</v>
      </c>
      <c r="U162" s="122">
        <f t="shared" si="57"/>
        <v>5879.2924837709443</v>
      </c>
      <c r="V162" s="122">
        <f t="shared" si="57"/>
        <v>6373.2136817351438</v>
      </c>
      <c r="W162" s="122">
        <f t="shared" si="57"/>
        <v>4753.0351456196331</v>
      </c>
      <c r="X162" s="122">
        <f t="shared" si="57"/>
        <v>2911.9573720461563</v>
      </c>
      <c r="Y162" s="122">
        <f t="shared" si="57"/>
        <v>4180.0544806153976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12398.546001710827</v>
      </c>
      <c r="D163" s="33">
        <v>11920.080689137676</v>
      </c>
      <c r="E163" s="33">
        <v>14015.635737593537</v>
      </c>
      <c r="F163" s="33">
        <v>13086.527207761554</v>
      </c>
      <c r="G163" s="33">
        <v>12570.827935347887</v>
      </c>
      <c r="H163" s="33">
        <v>11517.024616412631</v>
      </c>
      <c r="I163" s="33">
        <v>10052.264806894245</v>
      </c>
      <c r="J163" s="33">
        <v>11420.409794166055</v>
      </c>
      <c r="K163" s="33">
        <v>10799.687790588445</v>
      </c>
      <c r="L163" s="33">
        <v>10566.113854041305</v>
      </c>
      <c r="M163" s="33">
        <v>9249.458842708349</v>
      </c>
      <c r="N163" s="33">
        <v>8180.4933511362178</v>
      </c>
      <c r="O163" s="33">
        <v>7687.4500999148995</v>
      </c>
      <c r="P163" s="33">
        <v>7920.0121486560502</v>
      </c>
      <c r="Q163" s="33">
        <v>5844.4915693676649</v>
      </c>
      <c r="R163" s="33">
        <v>5270.7704163606604</v>
      </c>
      <c r="S163" s="33">
        <v>5177.7754019299045</v>
      </c>
      <c r="T163" s="33">
        <v>5889.948978615912</v>
      </c>
      <c r="U163" s="33">
        <v>5879.2924837709443</v>
      </c>
      <c r="V163" s="33">
        <v>6373.2136817351438</v>
      </c>
      <c r="W163" s="33">
        <v>4753.0351456196331</v>
      </c>
      <c r="X163" s="33">
        <v>2911.9573720461563</v>
      </c>
      <c r="Y163" s="33">
        <v>4180.0544806153976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56.550808841136295</v>
      </c>
      <c r="D164" s="122">
        <f t="shared" si="58"/>
        <v>66.855543622381006</v>
      </c>
      <c r="E164" s="122">
        <f t="shared" si="58"/>
        <v>152.20975375628734</v>
      </c>
      <c r="F164" s="122">
        <f t="shared" si="58"/>
        <v>86.694051655300612</v>
      </c>
      <c r="G164" s="122">
        <f t="shared" si="58"/>
        <v>108.00808459570732</v>
      </c>
      <c r="H164" s="122">
        <f t="shared" si="58"/>
        <v>144.90007036683369</v>
      </c>
      <c r="I164" s="122">
        <f t="shared" si="58"/>
        <v>166.77969966188272</v>
      </c>
      <c r="J164" s="122">
        <f t="shared" si="58"/>
        <v>188.1740475906675</v>
      </c>
      <c r="K164" s="122">
        <f t="shared" si="58"/>
        <v>200.23500185523736</v>
      </c>
      <c r="L164" s="122">
        <f t="shared" si="58"/>
        <v>247.19349622551792</v>
      </c>
      <c r="M164" s="122">
        <f t="shared" si="58"/>
        <v>278.84191182090569</v>
      </c>
      <c r="N164" s="122">
        <f t="shared" si="58"/>
        <v>427.55793753251697</v>
      </c>
      <c r="O164" s="122">
        <f t="shared" si="58"/>
        <v>350.42590271920136</v>
      </c>
      <c r="P164" s="122">
        <f t="shared" si="58"/>
        <v>72.784108387828041</v>
      </c>
      <c r="Q164" s="122">
        <f t="shared" si="58"/>
        <v>249.00854994731409</v>
      </c>
      <c r="R164" s="122">
        <f t="shared" si="58"/>
        <v>196.10623392636563</v>
      </c>
      <c r="S164" s="122">
        <f t="shared" si="58"/>
        <v>377.4768292692724</v>
      </c>
      <c r="T164" s="122">
        <f t="shared" si="58"/>
        <v>279.72747570345291</v>
      </c>
      <c r="U164" s="122">
        <f t="shared" si="58"/>
        <v>355.18611409533759</v>
      </c>
      <c r="V164" s="122">
        <f t="shared" si="58"/>
        <v>174.13645855632228</v>
      </c>
      <c r="W164" s="122">
        <f t="shared" si="58"/>
        <v>265.35129012515733</v>
      </c>
      <c r="X164" s="122">
        <f t="shared" si="58"/>
        <v>263.80541334105283</v>
      </c>
      <c r="Y164" s="122">
        <f t="shared" si="58"/>
        <v>157.05246996505599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56.550808841136295</v>
      </c>
      <c r="D165" s="98">
        <f>IF(RES_hhdet_in_fec!D165=0,0,RES_hhdet_in_fec!D165*1000*11630/RES_hhdet_in_new!D163)</f>
        <v>66.855543622381006</v>
      </c>
      <c r="E165" s="98">
        <f>IF(RES_hhdet_in_fec!E165=0,0,RES_hhdet_in_fec!E165*1000*11630/RES_hhdet_in_new!E163)</f>
        <v>152.20975375628734</v>
      </c>
      <c r="F165" s="98">
        <f>IF(RES_hhdet_in_fec!F165=0,0,RES_hhdet_in_fec!F165*1000*11630/RES_hhdet_in_new!F163)</f>
        <v>86.694051655300612</v>
      </c>
      <c r="G165" s="98">
        <f>IF(RES_hhdet_in_fec!G165=0,0,RES_hhdet_in_fec!G165*1000*11630/RES_hhdet_in_new!G163)</f>
        <v>108.00808459570732</v>
      </c>
      <c r="H165" s="98">
        <f>IF(RES_hhdet_in_fec!H165=0,0,RES_hhdet_in_fec!H165*1000*11630/RES_hhdet_in_new!H163)</f>
        <v>144.90007036683369</v>
      </c>
      <c r="I165" s="98">
        <f>IF(RES_hhdet_in_fec!I165=0,0,RES_hhdet_in_fec!I165*1000*11630/RES_hhdet_in_new!I163)</f>
        <v>166.77969966188272</v>
      </c>
      <c r="J165" s="98">
        <f>IF(RES_hhdet_in_fec!J165=0,0,RES_hhdet_in_fec!J165*1000*11630/RES_hhdet_in_new!J163)</f>
        <v>188.1740475906675</v>
      </c>
      <c r="K165" s="98">
        <f>IF(RES_hhdet_in_fec!K165=0,0,RES_hhdet_in_fec!K165*1000*11630/RES_hhdet_in_new!K163)</f>
        <v>200.23500185523736</v>
      </c>
      <c r="L165" s="98">
        <f>IF(RES_hhdet_in_fec!L165=0,0,RES_hhdet_in_fec!L165*1000*11630/RES_hhdet_in_new!L163)</f>
        <v>247.19349622551792</v>
      </c>
      <c r="M165" s="98">
        <f>IF(RES_hhdet_in_fec!M165=0,0,RES_hhdet_in_fec!M165*1000*11630/RES_hhdet_in_new!M163)</f>
        <v>278.84191182090569</v>
      </c>
      <c r="N165" s="98">
        <f>IF(RES_hhdet_in_fec!N165=0,0,RES_hhdet_in_fec!N165*1000*11630/RES_hhdet_in_new!N163)</f>
        <v>427.55793753251697</v>
      </c>
      <c r="O165" s="98">
        <f>IF(RES_hhdet_in_fec!O165=0,0,RES_hhdet_in_fec!O165*1000*11630/RES_hhdet_in_new!O163)</f>
        <v>350.42590271920136</v>
      </c>
      <c r="P165" s="98">
        <f>IF(RES_hhdet_in_fec!P165=0,0,RES_hhdet_in_fec!P165*1000*11630/RES_hhdet_in_new!P163)</f>
        <v>72.784108387828041</v>
      </c>
      <c r="Q165" s="98">
        <f>IF(RES_hhdet_in_fec!Q165=0,0,RES_hhdet_in_fec!Q165*1000*11630/RES_hhdet_in_new!Q163)</f>
        <v>249.00854994731409</v>
      </c>
      <c r="R165" s="98">
        <f>IF(RES_hhdet_in_fec!R165=0,0,RES_hhdet_in_fec!R165*1000*11630/RES_hhdet_in_new!R163)</f>
        <v>196.10623392636563</v>
      </c>
      <c r="S165" s="98">
        <f>IF(RES_hhdet_in_fec!S165=0,0,RES_hhdet_in_fec!S165*1000*11630/RES_hhdet_in_new!S163)</f>
        <v>377.4768292692724</v>
      </c>
      <c r="T165" s="98">
        <f>IF(RES_hhdet_in_fec!T165=0,0,RES_hhdet_in_fec!T165*1000*11630/RES_hhdet_in_new!T163)</f>
        <v>279.72747570345291</v>
      </c>
      <c r="U165" s="98">
        <f>IF(RES_hhdet_in_fec!U165=0,0,RES_hhdet_in_fec!U165*1000*11630/RES_hhdet_in_new!U163)</f>
        <v>355.18611409533759</v>
      </c>
      <c r="V165" s="98">
        <f>IF(RES_hhdet_in_fec!V165=0,0,RES_hhdet_in_fec!V165*1000*11630/RES_hhdet_in_new!V163)</f>
        <v>174.13645855632228</v>
      </c>
      <c r="W165" s="98">
        <f>IF(RES_hhdet_in_fec!W165=0,0,RES_hhdet_in_fec!W165*1000*11630/RES_hhdet_in_new!W163)</f>
        <v>265.35129012515733</v>
      </c>
      <c r="X165" s="98">
        <f>IF(RES_hhdet_in_fec!X165=0,0,RES_hhdet_in_fec!X165*1000*11630/RES_hhdet_in_new!X163)</f>
        <v>263.80541334105283</v>
      </c>
      <c r="Y165" s="98">
        <f>IF(RES_hhdet_in_fec!Y165=0,0,RES_hhdet_in_fec!Y165*1000*11630/RES_hhdet_in_new!Y163)</f>
        <v>157.05246996505599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2079.2686729933325</v>
      </c>
      <c r="D166" s="122">
        <v>2273.3690268027676</v>
      </c>
      <c r="E166" s="122">
        <v>2475.8717056804035</v>
      </c>
      <c r="F166" s="122">
        <v>2564.1805148494259</v>
      </c>
      <c r="G166" s="122">
        <v>2381.8816124276832</v>
      </c>
      <c r="H166" s="122">
        <v>2512.2388542030708</v>
      </c>
      <c r="I166" s="122">
        <v>2324.3705939201427</v>
      </c>
      <c r="J166" s="122">
        <v>2509.3916953818862</v>
      </c>
      <c r="K166" s="122">
        <v>2360.3710843155641</v>
      </c>
      <c r="L166" s="122">
        <v>2320.2646100760835</v>
      </c>
      <c r="M166" s="122">
        <v>2345.6774615837544</v>
      </c>
      <c r="N166" s="122">
        <v>2202.9351197969772</v>
      </c>
      <c r="O166" s="122">
        <v>2178.322515823214</v>
      </c>
      <c r="P166" s="122">
        <v>2119.3786382110889</v>
      </c>
      <c r="Q166" s="122">
        <v>2135.1922692250009</v>
      </c>
      <c r="R166" s="122">
        <v>2036.2243254099117</v>
      </c>
      <c r="S166" s="122">
        <v>2008.7490187588776</v>
      </c>
      <c r="T166" s="122">
        <v>1960.5506591752048</v>
      </c>
      <c r="U166" s="122">
        <v>1864.5681305127814</v>
      </c>
      <c r="V166" s="122">
        <v>1844.2650086489632</v>
      </c>
      <c r="W166" s="122">
        <v>1742.0971572172145</v>
      </c>
      <c r="X166" s="122">
        <v>1700.8786840301291</v>
      </c>
      <c r="Y166" s="122">
        <v>1660.625353430974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2314.664910360088</v>
      </c>
      <c r="D167" s="98">
        <v>2967.0725978595019</v>
      </c>
      <c r="E167" s="98">
        <v>2767.2354240057216</v>
      </c>
      <c r="F167" s="98">
        <v>2715.0376408553684</v>
      </c>
      <c r="G167" s="98">
        <v>2969.3572872981599</v>
      </c>
      <c r="H167" s="98">
        <v>2586.5594817965211</v>
      </c>
      <c r="I167" s="98">
        <v>2669.3879836092319</v>
      </c>
      <c r="J167" s="98">
        <v>2943.7008008421285</v>
      </c>
      <c r="K167" s="98">
        <v>2692.9278320917942</v>
      </c>
      <c r="L167" s="98">
        <v>2583.2545392897546</v>
      </c>
      <c r="M167" s="98">
        <v>3122.0635677479845</v>
      </c>
      <c r="N167" s="98">
        <v>2725.4770295736735</v>
      </c>
      <c r="O167" s="98">
        <v>2173.0844082562858</v>
      </c>
      <c r="P167" s="98">
        <v>1632.6034849914442</v>
      </c>
      <c r="Q167" s="98">
        <v>2519.9995001269372</v>
      </c>
      <c r="R167" s="98">
        <v>2156.7108073415825</v>
      </c>
      <c r="S167" s="98">
        <v>2294.0191793472945</v>
      </c>
      <c r="T167" s="98">
        <v>2131.8508539187137</v>
      </c>
      <c r="U167" s="98">
        <v>2199.7498034855057</v>
      </c>
      <c r="V167" s="98">
        <v>1478.7937751000882</v>
      </c>
      <c r="W167" s="98">
        <v>1702.0304921724619</v>
      </c>
      <c r="X167" s="98">
        <v>1813.6634525248471</v>
      </c>
      <c r="Y167" s="98">
        <v>1732.6011380453999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2238.7114687565258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1947.8947861294907</v>
      </c>
      <c r="T168" s="98">
        <v>0</v>
      </c>
      <c r="U168" s="98">
        <v>1897.8983491425433</v>
      </c>
      <c r="V168" s="98">
        <v>0</v>
      </c>
      <c r="W168" s="98">
        <v>0</v>
      </c>
      <c r="X168" s="98">
        <v>1642.9714415906358</v>
      </c>
      <c r="Y168" s="98">
        <v>1600.0935559655875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1102.1229428682225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814.66712043988605</v>
      </c>
      <c r="T169" s="101">
        <v>0</v>
      </c>
      <c r="U169" s="101">
        <v>749.28101722534097</v>
      </c>
      <c r="V169" s="101">
        <v>0</v>
      </c>
      <c r="W169" s="101">
        <v>0</v>
      </c>
      <c r="X169" s="101">
        <v>935.31140723438534</v>
      </c>
      <c r="Y169" s="101">
        <v>1029.5698503940516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1136.5885258883036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1133.2276656896047</v>
      </c>
      <c r="T170" s="104">
        <v>0</v>
      </c>
      <c r="U170" s="104">
        <v>1148.6173319172021</v>
      </c>
      <c r="V170" s="104">
        <v>0</v>
      </c>
      <c r="W170" s="104">
        <v>0</v>
      </c>
      <c r="X170" s="104">
        <v>707.66003435625055</v>
      </c>
      <c r="Y170" s="104">
        <v>570.52370557153597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2160.154095972613</v>
      </c>
      <c r="D171" s="101">
        <v>2292.5585747273253</v>
      </c>
      <c r="E171" s="101">
        <v>2558.5505984108495</v>
      </c>
      <c r="F171" s="101">
        <v>2650.4320886880514</v>
      </c>
      <c r="G171" s="101">
        <v>2440.915566249937</v>
      </c>
      <c r="H171" s="101">
        <v>2600.6407788717274</v>
      </c>
      <c r="I171" s="101">
        <v>2423.5617654958724</v>
      </c>
      <c r="J171" s="101">
        <v>2589.3758440204465</v>
      </c>
      <c r="K171" s="101">
        <v>2563.4908259802096</v>
      </c>
      <c r="L171" s="101">
        <v>2450.0086680577824</v>
      </c>
      <c r="M171" s="101">
        <v>2481.2962335721086</v>
      </c>
      <c r="N171" s="101">
        <v>2361.4998136231384</v>
      </c>
      <c r="O171" s="101">
        <v>2308.4488689284613</v>
      </c>
      <c r="P171" s="101">
        <v>2269.1560063880311</v>
      </c>
      <c r="Q171" s="101">
        <v>2206.431932126759</v>
      </c>
      <c r="R171" s="101">
        <v>2138.2385358145307</v>
      </c>
      <c r="S171" s="101">
        <v>2108.1976053377648</v>
      </c>
      <c r="T171" s="101">
        <v>2053.1323093109836</v>
      </c>
      <c r="U171" s="101">
        <v>1935.0366603289783</v>
      </c>
      <c r="V171" s="101">
        <v>1915.6717410376207</v>
      </c>
      <c r="W171" s="101">
        <v>1812.4547983451903</v>
      </c>
      <c r="X171" s="101">
        <v>1724.2845850978701</v>
      </c>
      <c r="Y171" s="101">
        <v>1683.5870016619056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1696.7741454220352</v>
      </c>
      <c r="D172" s="104">
        <v>1832.6608919280679</v>
      </c>
      <c r="E172" s="104">
        <v>2119.8281447974814</v>
      </c>
      <c r="F172" s="104">
        <v>2217.5771277091226</v>
      </c>
      <c r="G172" s="104">
        <v>1996.8449970149156</v>
      </c>
      <c r="H172" s="104">
        <v>2138.0891385392929</v>
      </c>
      <c r="I172" s="104">
        <v>1936.7863084315541</v>
      </c>
      <c r="J172" s="104">
        <v>2076.4712394659077</v>
      </c>
      <c r="K172" s="104">
        <v>2050.6626564025664</v>
      </c>
      <c r="L172" s="104">
        <v>1953.800906169279</v>
      </c>
      <c r="M172" s="104">
        <v>1994.1167008861125</v>
      </c>
      <c r="N172" s="104">
        <v>1902.7083173164269</v>
      </c>
      <c r="O172" s="104">
        <v>1875.5707912058663</v>
      </c>
      <c r="P172" s="104">
        <v>1876.234942079351</v>
      </c>
      <c r="Q172" s="104">
        <v>1839.4958200179865</v>
      </c>
      <c r="R172" s="104">
        <v>1793.6367575619397</v>
      </c>
      <c r="S172" s="104">
        <v>1782.542168982355</v>
      </c>
      <c r="T172" s="104">
        <v>1750.3444223026299</v>
      </c>
      <c r="U172" s="104">
        <v>1650.5680391605463</v>
      </c>
      <c r="V172" s="104">
        <v>1665.8815354659969</v>
      </c>
      <c r="W172" s="104">
        <v>1609.7722389381322</v>
      </c>
      <c r="X172" s="104">
        <v>1561.2783269902802</v>
      </c>
      <c r="Y172" s="104">
        <v>1557.4435414492691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710.25230611184827</v>
      </c>
      <c r="D173" s="98">
        <v>848.49381191711109</v>
      </c>
      <c r="E173" s="98">
        <v>1175.7716144513806</v>
      </c>
      <c r="F173" s="98">
        <v>1281.217730496528</v>
      </c>
      <c r="G173" s="98">
        <v>1030.6020956580446</v>
      </c>
      <c r="H173" s="98">
        <v>1125.9990415066713</v>
      </c>
      <c r="I173" s="98">
        <v>864.12731472321286</v>
      </c>
      <c r="J173" s="98">
        <v>937.27629833188473</v>
      </c>
      <c r="K173" s="98">
        <v>896.97339868611471</v>
      </c>
      <c r="L173" s="98">
        <v>825.90137198234595</v>
      </c>
      <c r="M173" s="98">
        <v>864.27202998640371</v>
      </c>
      <c r="N173" s="98">
        <v>802.2863452724979</v>
      </c>
      <c r="O173" s="98">
        <v>784.38010834228362</v>
      </c>
      <c r="P173" s="98">
        <v>817.05749997843805</v>
      </c>
      <c r="Q173" s="98">
        <v>784.07583669170958</v>
      </c>
      <c r="R173" s="98">
        <v>753.84978778688048</v>
      </c>
      <c r="S173" s="98">
        <v>748.97911053467931</v>
      </c>
      <c r="T173" s="98">
        <v>741.14878406338687</v>
      </c>
      <c r="U173" s="98">
        <v>654.86052474188546</v>
      </c>
      <c r="V173" s="98">
        <v>748.34981759993582</v>
      </c>
      <c r="W173" s="98">
        <v>828.00761062491495</v>
      </c>
      <c r="X173" s="98">
        <v>888.54722682812144</v>
      </c>
      <c r="Y173" s="98">
        <v>998.22761814174999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986.52183931018669</v>
      </c>
      <c r="D174" s="33">
        <v>984.16708001095685</v>
      </c>
      <c r="E174" s="33">
        <v>944.05653034610066</v>
      </c>
      <c r="F174" s="33">
        <v>936.35939721259467</v>
      </c>
      <c r="G174" s="33">
        <v>966.24290135687136</v>
      </c>
      <c r="H174" s="33">
        <v>1012.0900970326215</v>
      </c>
      <c r="I174" s="33">
        <v>1072.6589937083413</v>
      </c>
      <c r="J174" s="33">
        <v>1139.1949411340233</v>
      </c>
      <c r="K174" s="33">
        <v>1153.6892577164524</v>
      </c>
      <c r="L174" s="33">
        <v>1127.8995341869329</v>
      </c>
      <c r="M174" s="33">
        <v>1129.8446708997092</v>
      </c>
      <c r="N174" s="33">
        <v>1100.4219720439291</v>
      </c>
      <c r="O174" s="33">
        <v>1091.1906828635829</v>
      </c>
      <c r="P174" s="33">
        <v>1059.1774421009129</v>
      </c>
      <c r="Q174" s="33">
        <v>1055.4199833262769</v>
      </c>
      <c r="R174" s="33">
        <v>1039.7869697750591</v>
      </c>
      <c r="S174" s="33">
        <v>1033.5630584476758</v>
      </c>
      <c r="T174" s="33">
        <v>1009.195638239243</v>
      </c>
      <c r="U174" s="33">
        <v>995.70751441866094</v>
      </c>
      <c r="V174" s="33">
        <v>917.53171786606106</v>
      </c>
      <c r="W174" s="33">
        <v>781.76462831321726</v>
      </c>
      <c r="X174" s="33">
        <v>672.73110016215821</v>
      </c>
      <c r="Y174" s="33">
        <v>559.21592330751901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850.60363867736783</v>
      </c>
      <c r="D175" s="122">
        <v>840.90257964298314</v>
      </c>
      <c r="E175" s="122">
        <v>988.69272132578214</v>
      </c>
      <c r="F175" s="122">
        <v>902.85366260785077</v>
      </c>
      <c r="G175" s="122">
        <v>932.56096266406428</v>
      </c>
      <c r="H175" s="122">
        <v>846.01063683881648</v>
      </c>
      <c r="I175" s="122">
        <v>828.21986811803265</v>
      </c>
      <c r="J175" s="122">
        <v>838.75252291333652</v>
      </c>
      <c r="K175" s="122">
        <v>713.50825578935257</v>
      </c>
      <c r="L175" s="122">
        <v>616.20284731536412</v>
      </c>
      <c r="M175" s="122">
        <v>616.02241627920478</v>
      </c>
      <c r="N175" s="122">
        <v>586.41426995816505</v>
      </c>
      <c r="O175" s="122">
        <v>588.79242912730228</v>
      </c>
      <c r="P175" s="122">
        <v>601.39062589110779</v>
      </c>
      <c r="Q175" s="122">
        <v>593.71742609274804</v>
      </c>
      <c r="R175" s="122">
        <v>583.10099868358839</v>
      </c>
      <c r="S175" s="122">
        <v>576.84432779436452</v>
      </c>
      <c r="T175" s="122">
        <v>546.81420440098827</v>
      </c>
      <c r="U175" s="122">
        <v>512.76996161771388</v>
      </c>
      <c r="V175" s="122">
        <v>678.06544277144667</v>
      </c>
      <c r="W175" s="122">
        <v>673.82500430672337</v>
      </c>
      <c r="X175" s="122">
        <v>512.61690299004226</v>
      </c>
      <c r="Y175" s="122">
        <v>486.81423911795258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988.33753356481316</v>
      </c>
      <c r="D176" s="98">
        <v>1258.901576282389</v>
      </c>
      <c r="E176" s="98">
        <v>984.9442780190401</v>
      </c>
      <c r="F176" s="98">
        <v>959.6163644794558</v>
      </c>
      <c r="G176" s="98">
        <v>1127.3102021777615</v>
      </c>
      <c r="H176" s="98">
        <v>977.40380912459864</v>
      </c>
      <c r="I176" s="98">
        <v>931.35776437776167</v>
      </c>
      <c r="J176" s="98">
        <v>844.71222841184067</v>
      </c>
      <c r="K176" s="98">
        <v>826.7368119408037</v>
      </c>
      <c r="L176" s="98">
        <v>738.74990640834369</v>
      </c>
      <c r="M176" s="98">
        <v>707.74498972417246</v>
      </c>
      <c r="N176" s="98">
        <v>699.33824004503492</v>
      </c>
      <c r="O176" s="98">
        <v>698.10086453674796</v>
      </c>
      <c r="P176" s="98">
        <v>716.64694985060294</v>
      </c>
      <c r="Q176" s="98">
        <v>709.67983768698832</v>
      </c>
      <c r="R176" s="98">
        <v>700.33927987413074</v>
      </c>
      <c r="S176" s="98">
        <v>687.4929248776715</v>
      </c>
      <c r="T176" s="98">
        <v>665.86825941751749</v>
      </c>
      <c r="U176" s="98">
        <v>643.15009371593089</v>
      </c>
      <c r="V176" s="98">
        <v>878.97990904556195</v>
      </c>
      <c r="W176" s="98">
        <v>876.65492420405849</v>
      </c>
      <c r="X176" s="98">
        <v>685.29031820906857</v>
      </c>
      <c r="Y176" s="98">
        <v>625.26202384135672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765.66773683010967</v>
      </c>
      <c r="D177" s="33">
        <v>620.82536939820795</v>
      </c>
      <c r="E177" s="33">
        <v>990.39952884453817</v>
      </c>
      <c r="F177" s="33">
        <v>877.60531794418205</v>
      </c>
      <c r="G177" s="33">
        <v>799.01862699752894</v>
      </c>
      <c r="H177" s="33">
        <v>774.77337475616332</v>
      </c>
      <c r="I177" s="33">
        <v>757.81704327986984</v>
      </c>
      <c r="J177" s="33">
        <v>834.52586985058986</v>
      </c>
      <c r="K177" s="33">
        <v>575.44887592047837</v>
      </c>
      <c r="L177" s="33">
        <v>529.74841521552241</v>
      </c>
      <c r="M177" s="33">
        <v>559.19430012308351</v>
      </c>
      <c r="N177" s="33">
        <v>537.02671802891928</v>
      </c>
      <c r="O177" s="33">
        <v>537.85257573260924</v>
      </c>
      <c r="P177" s="33">
        <v>547.03393162200086</v>
      </c>
      <c r="Q177" s="33">
        <v>542.37337776268487</v>
      </c>
      <c r="R177" s="33">
        <v>524.48185808831738</v>
      </c>
      <c r="S177" s="33">
        <v>512.24095386439569</v>
      </c>
      <c r="T177" s="33">
        <v>494.93752926526679</v>
      </c>
      <c r="U177" s="33">
        <v>465.76622182783899</v>
      </c>
      <c r="V177" s="33">
        <v>604.43257095269553</v>
      </c>
      <c r="W177" s="33">
        <v>611.7880873750006</v>
      </c>
      <c r="X177" s="33">
        <v>473.52304525692534</v>
      </c>
      <c r="Y177" s="33">
        <v>451.23259792669063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9893.1307294141025</v>
      </c>
      <c r="D24" s="117">
        <f t="shared" si="7"/>
        <v>11333.338184179023</v>
      </c>
      <c r="E24" s="117">
        <f t="shared" si="7"/>
        <v>14385.188736235652</v>
      </c>
      <c r="F24" s="117">
        <f t="shared" si="7"/>
        <v>12161.906376057037</v>
      </c>
      <c r="G24" s="117">
        <f t="shared" si="7"/>
        <v>0</v>
      </c>
      <c r="H24" s="117">
        <f t="shared" si="7"/>
        <v>0</v>
      </c>
      <c r="I24" s="117">
        <f t="shared" si="7"/>
        <v>10400.530534697951</v>
      </c>
      <c r="J24" s="117">
        <f t="shared" si="7"/>
        <v>13309.507542225898</v>
      </c>
      <c r="K24" s="117">
        <f t="shared" si="7"/>
        <v>9515.8513440169299</v>
      </c>
      <c r="L24" s="117">
        <f t="shared" si="7"/>
        <v>9503.3497367758173</v>
      </c>
      <c r="M24" s="117">
        <f t="shared" si="7"/>
        <v>10860.656437380219</v>
      </c>
      <c r="N24" s="117">
        <f t="shared" si="7"/>
        <v>9831.7403311460675</v>
      </c>
      <c r="O24" s="117">
        <f t="shared" si="7"/>
        <v>7897.2676432124517</v>
      </c>
      <c r="P24" s="117">
        <f t="shared" si="7"/>
        <v>5056.5952818736396</v>
      </c>
      <c r="Q24" s="117">
        <f t="shared" si="7"/>
        <v>8701.3480953806629</v>
      </c>
      <c r="R24" s="117">
        <f t="shared" ref="R24:V24" si="8">R25+R28+R30+R39</f>
        <v>8589.5979849433643</v>
      </c>
      <c r="S24" s="117">
        <f t="shared" si="8"/>
        <v>8883.7226901598169</v>
      </c>
      <c r="T24" s="117">
        <f t="shared" si="8"/>
        <v>7694.325134247676</v>
      </c>
      <c r="U24" s="117">
        <f t="shared" si="8"/>
        <v>0</v>
      </c>
      <c r="V24" s="117">
        <f t="shared" si="8"/>
        <v>5742.1531178689092</v>
      </c>
      <c r="W24" s="117">
        <f t="shared" ref="W24:Y24" si="9">W25+W28+W30+W39</f>
        <v>7006.6451364419936</v>
      </c>
      <c r="X24" s="117">
        <f t="shared" si="9"/>
        <v>5728.6816613385781</v>
      </c>
      <c r="Y24" s="117">
        <f t="shared" si="9"/>
        <v>4857.3027919534115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7745.383730607934</v>
      </c>
      <c r="D25" s="122">
        <f t="shared" si="10"/>
        <v>9052.84858362671</v>
      </c>
      <c r="E25" s="122">
        <f t="shared" si="10"/>
        <v>11729.361288783253</v>
      </c>
      <c r="F25" s="122">
        <f t="shared" si="10"/>
        <v>9592.6279105449412</v>
      </c>
      <c r="G25" s="122">
        <f t="shared" si="10"/>
        <v>0</v>
      </c>
      <c r="H25" s="122">
        <f t="shared" si="10"/>
        <v>0</v>
      </c>
      <c r="I25" s="122">
        <f t="shared" si="10"/>
        <v>7849.6089614813554</v>
      </c>
      <c r="J25" s="122">
        <f t="shared" si="10"/>
        <v>10631.022367248963</v>
      </c>
      <c r="K25" s="122">
        <f t="shared" si="10"/>
        <v>7101.345564579764</v>
      </c>
      <c r="L25" s="122">
        <f t="shared" si="10"/>
        <v>7134.3763770280284</v>
      </c>
      <c r="M25" s="122">
        <f t="shared" si="10"/>
        <v>8320.8102292698131</v>
      </c>
      <c r="N25" s="122">
        <f t="shared" si="10"/>
        <v>7433.4999424171438</v>
      </c>
      <c r="O25" s="122">
        <f t="shared" si="10"/>
        <v>5369.6611467782404</v>
      </c>
      <c r="P25" s="122">
        <f t="shared" si="10"/>
        <v>2932.0063341794266</v>
      </c>
      <c r="Q25" s="122">
        <f t="shared" si="10"/>
        <v>6422.234735740376</v>
      </c>
      <c r="R25" s="122">
        <f t="shared" ref="R25:V25" si="11">SUM(R26:R27)</f>
        <v>6401.1108182359731</v>
      </c>
      <c r="S25" s="122">
        <f t="shared" si="11"/>
        <v>6529.9856390242212</v>
      </c>
      <c r="T25" s="122">
        <f t="shared" si="11"/>
        <v>5379.8672423005783</v>
      </c>
      <c r="U25" s="122">
        <f t="shared" si="11"/>
        <v>0</v>
      </c>
      <c r="V25" s="122">
        <f t="shared" si="11"/>
        <v>3473.237446295826</v>
      </c>
      <c r="W25" s="122">
        <f t="shared" ref="W25:Y25" si="12">SUM(W26:W27)</f>
        <v>4642.4408979743439</v>
      </c>
      <c r="X25" s="122">
        <f t="shared" si="12"/>
        <v>3625.2721841851649</v>
      </c>
      <c r="Y25" s="122">
        <f t="shared" si="12"/>
        <v>2903.682122764646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7562.732921446719</v>
      </c>
      <c r="D26" s="98">
        <v>8842.0630597152704</v>
      </c>
      <c r="E26" s="98">
        <v>11458.26874751703</v>
      </c>
      <c r="F26" s="98">
        <v>9373.0664041932905</v>
      </c>
      <c r="G26" s="98">
        <v>0</v>
      </c>
      <c r="H26" s="98">
        <v>0</v>
      </c>
      <c r="I26" s="98">
        <v>7683.4732094401588</v>
      </c>
      <c r="J26" s="98">
        <v>10405.802546359215</v>
      </c>
      <c r="K26" s="98">
        <v>6952.2718479560626</v>
      </c>
      <c r="L26" s="98">
        <v>6986.3414488695853</v>
      </c>
      <c r="M26" s="98">
        <v>8150.396513094478</v>
      </c>
      <c r="N26" s="98">
        <v>7283.5018682012687</v>
      </c>
      <c r="O26" s="98">
        <v>5262.3625781200908</v>
      </c>
      <c r="P26" s="98">
        <v>2874.1961811607507</v>
      </c>
      <c r="Q26" s="98">
        <v>6295.8022095399747</v>
      </c>
      <c r="R26" s="98">
        <v>6275.7553353568801</v>
      </c>
      <c r="S26" s="98">
        <v>6402.8947677092119</v>
      </c>
      <c r="T26" s="98">
        <v>5275.9815285368113</v>
      </c>
      <c r="U26" s="98">
        <v>0</v>
      </c>
      <c r="V26" s="98">
        <v>3407.0943914206332</v>
      </c>
      <c r="W26" s="98">
        <v>4553.8962022400829</v>
      </c>
      <c r="X26" s="98">
        <v>3556.5740385978152</v>
      </c>
      <c r="Y26" s="98">
        <v>2848.9269310137915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182.65080916121522</v>
      </c>
      <c r="D27" s="98">
        <v>210.7855239114393</v>
      </c>
      <c r="E27" s="98">
        <v>271.09254126622386</v>
      </c>
      <c r="F27" s="98">
        <v>219.56150635165088</v>
      </c>
      <c r="G27" s="98">
        <v>0</v>
      </c>
      <c r="H27" s="98">
        <v>0</v>
      </c>
      <c r="I27" s="98">
        <v>166.13575204119664</v>
      </c>
      <c r="J27" s="98">
        <v>225.21982088974852</v>
      </c>
      <c r="K27" s="98">
        <v>149.07371662370159</v>
      </c>
      <c r="L27" s="98">
        <v>148.03492815844322</v>
      </c>
      <c r="M27" s="98">
        <v>170.41371617533491</v>
      </c>
      <c r="N27" s="98">
        <v>149.99807421587482</v>
      </c>
      <c r="O27" s="98">
        <v>107.29856865814939</v>
      </c>
      <c r="P27" s="98">
        <v>57.810153018676097</v>
      </c>
      <c r="Q27" s="98">
        <v>126.43252620040163</v>
      </c>
      <c r="R27" s="98">
        <v>125.3554828790933</v>
      </c>
      <c r="S27" s="98">
        <v>127.09087131500885</v>
      </c>
      <c r="T27" s="98">
        <v>103.88571376376716</v>
      </c>
      <c r="U27" s="98">
        <v>0</v>
      </c>
      <c r="V27" s="98">
        <v>66.143054875192632</v>
      </c>
      <c r="W27" s="98">
        <v>88.544695734261154</v>
      </c>
      <c r="X27" s="98">
        <v>68.69814558734987</v>
      </c>
      <c r="Y27" s="98">
        <v>54.755191750854337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91.370717750711094</v>
      </c>
      <c r="D28" s="122">
        <f t="shared" si="13"/>
        <v>108.79012492272028</v>
      </c>
      <c r="E28" s="122">
        <f t="shared" si="13"/>
        <v>199.81078641570582</v>
      </c>
      <c r="F28" s="122">
        <f t="shared" si="13"/>
        <v>115.57569258678799</v>
      </c>
      <c r="G28" s="122">
        <f t="shared" si="13"/>
        <v>0</v>
      </c>
      <c r="H28" s="122">
        <f t="shared" si="13"/>
        <v>0</v>
      </c>
      <c r="I28" s="122">
        <f t="shared" si="13"/>
        <v>301.81775708881662</v>
      </c>
      <c r="J28" s="122">
        <f t="shared" si="13"/>
        <v>292.64125353159039</v>
      </c>
      <c r="K28" s="122">
        <f t="shared" si="13"/>
        <v>164.66692553914822</v>
      </c>
      <c r="L28" s="122">
        <f t="shared" si="13"/>
        <v>241.3766008213376</v>
      </c>
      <c r="M28" s="122">
        <f t="shared" si="13"/>
        <v>354.81780251198734</v>
      </c>
      <c r="N28" s="122">
        <f t="shared" si="13"/>
        <v>302.61418027142645</v>
      </c>
      <c r="O28" s="122">
        <f t="shared" si="13"/>
        <v>452.96849760525311</v>
      </c>
      <c r="P28" s="122">
        <f t="shared" si="13"/>
        <v>53.497754143629692</v>
      </c>
      <c r="Q28" s="122">
        <f t="shared" si="13"/>
        <v>186.84954400882094</v>
      </c>
      <c r="R28" s="122">
        <f t="shared" si="13"/>
        <v>148.30800963733401</v>
      </c>
      <c r="S28" s="122">
        <f t="shared" si="13"/>
        <v>312.29171570303271</v>
      </c>
      <c r="T28" s="122">
        <f t="shared" si="13"/>
        <v>310.0780545343714</v>
      </c>
      <c r="U28" s="122">
        <f t="shared" si="13"/>
        <v>0</v>
      </c>
      <c r="V28" s="122">
        <f t="shared" si="13"/>
        <v>234.40091555230296</v>
      </c>
      <c r="W28" s="122">
        <f t="shared" si="13"/>
        <v>380.56062973462286</v>
      </c>
      <c r="X28" s="122">
        <f t="shared" si="13"/>
        <v>279.20664813030572</v>
      </c>
      <c r="Y28" s="122">
        <f t="shared" si="13"/>
        <v>168.8104723734786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91.370717750711094</v>
      </c>
      <c r="D29" s="98">
        <f>IF(RES_hhdet_in_tes!D29=0,0,RES_hhdet_in_tes!D29*1000*11630/RES_hhdet_in_new!D26)</f>
        <v>108.79012492272028</v>
      </c>
      <c r="E29" s="98">
        <f>IF(RES_hhdet_in_tes!E29=0,0,RES_hhdet_in_tes!E29*1000*11630/RES_hhdet_in_new!E26)</f>
        <v>199.81078641570582</v>
      </c>
      <c r="F29" s="98">
        <f>IF(RES_hhdet_in_tes!F29=0,0,RES_hhdet_in_tes!F29*1000*11630/RES_hhdet_in_new!F26)</f>
        <v>115.57569258678799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301.81775708881662</v>
      </c>
      <c r="J29" s="98">
        <f>IF(RES_hhdet_in_tes!J29=0,0,RES_hhdet_in_tes!J29*1000*11630/RES_hhdet_in_new!J26)</f>
        <v>292.64125353159039</v>
      </c>
      <c r="K29" s="98">
        <f>IF(RES_hhdet_in_tes!K29=0,0,RES_hhdet_in_tes!K29*1000*11630/RES_hhdet_in_new!K26)</f>
        <v>164.66692553914822</v>
      </c>
      <c r="L29" s="98">
        <f>IF(RES_hhdet_in_tes!L29=0,0,RES_hhdet_in_tes!L29*1000*11630/RES_hhdet_in_new!L26)</f>
        <v>241.3766008213376</v>
      </c>
      <c r="M29" s="98">
        <f>IF(RES_hhdet_in_tes!M29=0,0,RES_hhdet_in_tes!M29*1000*11630/RES_hhdet_in_new!M26)</f>
        <v>354.81780251198734</v>
      </c>
      <c r="N29" s="98">
        <f>IF(RES_hhdet_in_tes!N29=0,0,RES_hhdet_in_tes!N29*1000*11630/RES_hhdet_in_new!N26)</f>
        <v>302.61418027142645</v>
      </c>
      <c r="O29" s="98">
        <f>IF(RES_hhdet_in_tes!O29=0,0,RES_hhdet_in_tes!O29*1000*11630/RES_hhdet_in_new!O26)</f>
        <v>452.96849760525311</v>
      </c>
      <c r="P29" s="98">
        <f>IF(RES_hhdet_in_tes!P29=0,0,RES_hhdet_in_tes!P29*1000*11630/RES_hhdet_in_new!P26)</f>
        <v>53.497754143629692</v>
      </c>
      <c r="Q29" s="98">
        <f>IF(RES_hhdet_in_tes!Q29=0,0,RES_hhdet_in_tes!Q29*1000*11630/RES_hhdet_in_new!Q26)</f>
        <v>186.84954400882094</v>
      </c>
      <c r="R29" s="98">
        <f>IF(RES_hhdet_in_tes!R29=0,0,RES_hhdet_in_tes!R29*1000*11630/RES_hhdet_in_new!R26)</f>
        <v>148.30800963733401</v>
      </c>
      <c r="S29" s="98">
        <f>IF(RES_hhdet_in_tes!S29=0,0,RES_hhdet_in_tes!S29*1000*11630/RES_hhdet_in_new!S26)</f>
        <v>312.29171570303271</v>
      </c>
      <c r="T29" s="98">
        <f>IF(RES_hhdet_in_tes!T29=0,0,RES_hhdet_in_tes!T29*1000*11630/RES_hhdet_in_new!T26)</f>
        <v>310.0780545343714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234.40091555230296</v>
      </c>
      <c r="W29" s="98">
        <f>IF(RES_hhdet_in_tes!W29=0,0,RES_hhdet_in_tes!W29*1000*11630/RES_hhdet_in_new!W26)</f>
        <v>380.56062973462286</v>
      </c>
      <c r="X29" s="98">
        <f>IF(RES_hhdet_in_tes!X29=0,0,RES_hhdet_in_tes!X29*1000*11630/RES_hhdet_in_new!X26)</f>
        <v>279.20664813030572</v>
      </c>
      <c r="Y29" s="98">
        <f>IF(RES_hhdet_in_tes!Y29=0,0,RES_hhdet_in_tes!Y29*1000*11630/RES_hhdet_in_new!Y26)</f>
        <v>168.8104723734786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1460.8598185052297</v>
      </c>
      <c r="D30" s="122">
        <v>1591.8158217909959</v>
      </c>
      <c r="E30" s="122">
        <v>1741.766009372875</v>
      </c>
      <c r="F30" s="122">
        <v>1802.6550926846194</v>
      </c>
      <c r="G30" s="122">
        <v>0</v>
      </c>
      <c r="H30" s="122">
        <v>0</v>
      </c>
      <c r="I30" s="122">
        <v>1666.5725086515995</v>
      </c>
      <c r="J30" s="122">
        <v>1789.8713624477086</v>
      </c>
      <c r="K30" s="122">
        <v>1767.7013569653313</v>
      </c>
      <c r="L30" s="122">
        <v>1696.3006151721922</v>
      </c>
      <c r="M30" s="122">
        <v>1747.0067693162873</v>
      </c>
      <c r="N30" s="122">
        <v>1669.6000616227777</v>
      </c>
      <c r="O30" s="122">
        <v>1646.3308558859637</v>
      </c>
      <c r="P30" s="122">
        <v>1631.4786423157364</v>
      </c>
      <c r="Q30" s="122">
        <v>1653.0238547552415</v>
      </c>
      <c r="R30" s="122">
        <v>1607.8030661233352</v>
      </c>
      <c r="S30" s="122">
        <v>1612.623460794</v>
      </c>
      <c r="T30" s="122">
        <v>1583.2468723100526</v>
      </c>
      <c r="U30" s="122">
        <v>0</v>
      </c>
      <c r="V30" s="122">
        <v>1494.8780146847371</v>
      </c>
      <c r="W30" s="122">
        <v>1435.0990334187725</v>
      </c>
      <c r="X30" s="122">
        <v>1396.260641886174</v>
      </c>
      <c r="Y30" s="122">
        <v>1378.2857692390194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1406.2371938217357</v>
      </c>
      <c r="D31" s="98">
        <v>1807.9746943504942</v>
      </c>
      <c r="E31" s="98">
        <v>1691.9174095453052</v>
      </c>
      <c r="F31" s="98">
        <v>1665.7014009632819</v>
      </c>
      <c r="G31" s="98">
        <v>0</v>
      </c>
      <c r="H31" s="98">
        <v>0</v>
      </c>
      <c r="I31" s="98">
        <v>1658.1547706744684</v>
      </c>
      <c r="J31" s="98">
        <v>1838.1214986299829</v>
      </c>
      <c r="K31" s="98">
        <v>1691.9728899374779</v>
      </c>
      <c r="L31" s="98">
        <v>1634.8137493700742</v>
      </c>
      <c r="M31" s="98">
        <v>2004.7456395595223</v>
      </c>
      <c r="N31" s="98">
        <v>1791.7424619440849</v>
      </c>
      <c r="O31" s="98">
        <v>1477.1499663026304</v>
      </c>
      <c r="P31" s="98">
        <v>1153.9917043205687</v>
      </c>
      <c r="Q31" s="98">
        <v>1842.7122025704939</v>
      </c>
      <c r="R31" s="98">
        <v>1611.1951397992973</v>
      </c>
      <c r="S31" s="98">
        <v>1747.5767500955217</v>
      </c>
      <c r="T31" s="98">
        <v>1652.2005623885111</v>
      </c>
      <c r="U31" s="98">
        <v>0</v>
      </c>
      <c r="V31" s="98">
        <v>1175.8125265540868</v>
      </c>
      <c r="W31" s="98">
        <v>1362.5776395577263</v>
      </c>
      <c r="X31" s="98">
        <v>1458.2627920394887</v>
      </c>
      <c r="Y31" s="98">
        <v>1396.1406800050249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1469.5665598302191</v>
      </c>
      <c r="D35" s="101">
        <v>1562.1224415290947</v>
      </c>
      <c r="E35" s="101">
        <v>1746.3966006404814</v>
      </c>
      <c r="F35" s="101">
        <v>1812.2894131214398</v>
      </c>
      <c r="G35" s="101">
        <v>0</v>
      </c>
      <c r="H35" s="101">
        <v>0</v>
      </c>
      <c r="I35" s="101">
        <v>1667.2461070570369</v>
      </c>
      <c r="J35" s="101">
        <v>1785.6604893263438</v>
      </c>
      <c r="K35" s="101">
        <v>1772.7927180678207</v>
      </c>
      <c r="L35" s="101">
        <v>1699.7890716344907</v>
      </c>
      <c r="M35" s="101">
        <v>1732.0383881901546</v>
      </c>
      <c r="N35" s="101">
        <v>1664.9600833489205</v>
      </c>
      <c r="O35" s="101">
        <v>1652.2177492784858</v>
      </c>
      <c r="P35" s="101">
        <v>1655.5306120321634</v>
      </c>
      <c r="Q35" s="101">
        <v>1639.2588966855133</v>
      </c>
      <c r="R35" s="101">
        <v>1607.9354848124749</v>
      </c>
      <c r="S35" s="101">
        <v>1603.819412219668</v>
      </c>
      <c r="T35" s="101">
        <v>1579.7805332923069</v>
      </c>
      <c r="U35" s="101">
        <v>0</v>
      </c>
      <c r="V35" s="101">
        <v>1507.1059344228613</v>
      </c>
      <c r="W35" s="101">
        <v>1440.074312412775</v>
      </c>
      <c r="X35" s="101">
        <v>1390.9117958019831</v>
      </c>
      <c r="Y35" s="101">
        <v>1377.1141126156292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1469.7109969958622</v>
      </c>
      <c r="D36" s="104">
        <v>1562.3207811664151</v>
      </c>
      <c r="E36" s="104">
        <v>1746.6060487659563</v>
      </c>
      <c r="F36" s="104">
        <v>1812.4193192125888</v>
      </c>
      <c r="G36" s="104">
        <v>0</v>
      </c>
      <c r="H36" s="104">
        <v>0</v>
      </c>
      <c r="I36" s="104">
        <v>1667.1199734057789</v>
      </c>
      <c r="J36" s="104">
        <v>1785.5504160946068</v>
      </c>
      <c r="K36" s="104">
        <v>1773.9949336235461</v>
      </c>
      <c r="L36" s="104">
        <v>1700.9008237931521</v>
      </c>
      <c r="M36" s="104">
        <v>1733.1391560650095</v>
      </c>
      <c r="N36" s="104">
        <v>1666.0687413507551</v>
      </c>
      <c r="O36" s="104">
        <v>1652.5922172998494</v>
      </c>
      <c r="P36" s="104">
        <v>1655.2861711600046</v>
      </c>
      <c r="Q36" s="104">
        <v>1637.9456766224803</v>
      </c>
      <c r="R36" s="104">
        <v>1606.6749963904483</v>
      </c>
      <c r="S36" s="104">
        <v>1603.3517887740643</v>
      </c>
      <c r="T36" s="104">
        <v>1579.4718040892326</v>
      </c>
      <c r="U36" s="104">
        <v>0</v>
      </c>
      <c r="V36" s="104">
        <v>1506.2768702679202</v>
      </c>
      <c r="W36" s="104">
        <v>1439.6527542029767</v>
      </c>
      <c r="X36" s="104">
        <v>1389.4868083576393</v>
      </c>
      <c r="Y36" s="104">
        <v>1375.7305074595226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483.18915768567541</v>
      </c>
      <c r="D37" s="98">
        <v>578.15370115545841</v>
      </c>
      <c r="E37" s="98">
        <v>802.54951841985633</v>
      </c>
      <c r="F37" s="98">
        <v>876.05992199999423</v>
      </c>
      <c r="G37" s="98">
        <v>0</v>
      </c>
      <c r="H37" s="98">
        <v>0</v>
      </c>
      <c r="I37" s="98">
        <v>594.46097969743732</v>
      </c>
      <c r="J37" s="98">
        <v>646.35547496058348</v>
      </c>
      <c r="K37" s="98">
        <v>620.30567590709393</v>
      </c>
      <c r="L37" s="98">
        <v>573.00128960621896</v>
      </c>
      <c r="M37" s="98">
        <v>603.2944851653001</v>
      </c>
      <c r="N37" s="98">
        <v>565.64676930682572</v>
      </c>
      <c r="O37" s="98">
        <v>561.40153443626673</v>
      </c>
      <c r="P37" s="98">
        <v>596.10872905909173</v>
      </c>
      <c r="Q37" s="98">
        <v>582.5256932962036</v>
      </c>
      <c r="R37" s="98">
        <v>566.88802661538944</v>
      </c>
      <c r="S37" s="98">
        <v>569.78873032638899</v>
      </c>
      <c r="T37" s="98">
        <v>570.27616584998941</v>
      </c>
      <c r="U37" s="98">
        <v>0</v>
      </c>
      <c r="V37" s="98">
        <v>588.74515240185929</v>
      </c>
      <c r="W37" s="98">
        <v>657.88812588975952</v>
      </c>
      <c r="X37" s="98">
        <v>716.75570819548091</v>
      </c>
      <c r="Y37" s="98">
        <v>816.51458415200386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986.52183931018681</v>
      </c>
      <c r="D38" s="98">
        <v>984.16708001095685</v>
      </c>
      <c r="E38" s="98">
        <v>944.0565303461002</v>
      </c>
      <c r="F38" s="98">
        <v>936.35939721259467</v>
      </c>
      <c r="G38" s="98">
        <v>0</v>
      </c>
      <c r="H38" s="98">
        <v>0</v>
      </c>
      <c r="I38" s="98">
        <v>1072.6589937083411</v>
      </c>
      <c r="J38" s="98">
        <v>1139.1949411340233</v>
      </c>
      <c r="K38" s="98">
        <v>1153.6892577164524</v>
      </c>
      <c r="L38" s="98">
        <v>1127.8995341869329</v>
      </c>
      <c r="M38" s="98">
        <v>1129.8446708997094</v>
      </c>
      <c r="N38" s="98">
        <v>1100.4219720439294</v>
      </c>
      <c r="O38" s="98">
        <v>1091.1906828635827</v>
      </c>
      <c r="P38" s="98">
        <v>1059.1774421009131</v>
      </c>
      <c r="Q38" s="98">
        <v>1055.4199833262769</v>
      </c>
      <c r="R38" s="98">
        <v>1039.7869697750593</v>
      </c>
      <c r="S38" s="98">
        <v>1033.5630584476755</v>
      </c>
      <c r="T38" s="98">
        <v>1009.1956382392433</v>
      </c>
      <c r="U38" s="98">
        <v>0</v>
      </c>
      <c r="V38" s="98">
        <v>917.53171786606117</v>
      </c>
      <c r="W38" s="98">
        <v>781.76462831321726</v>
      </c>
      <c r="X38" s="98">
        <v>672.73110016215867</v>
      </c>
      <c r="Y38" s="98">
        <v>559.21592330751889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595.51646255022831</v>
      </c>
      <c r="D39" s="122">
        <v>579.88365383859639</v>
      </c>
      <c r="E39" s="122">
        <v>714.25065166381683</v>
      </c>
      <c r="F39" s="122">
        <v>651.04768024068801</v>
      </c>
      <c r="G39" s="122">
        <v>0</v>
      </c>
      <c r="H39" s="122">
        <v>0</v>
      </c>
      <c r="I39" s="122">
        <v>582.5313074761799</v>
      </c>
      <c r="J39" s="122">
        <v>595.97255899763547</v>
      </c>
      <c r="K39" s="122">
        <v>482.1374969326867</v>
      </c>
      <c r="L39" s="122">
        <v>431.29614375425848</v>
      </c>
      <c r="M39" s="122">
        <v>438.02163628213117</v>
      </c>
      <c r="N39" s="122">
        <v>426.02614683471899</v>
      </c>
      <c r="O39" s="122">
        <v>428.30714294299469</v>
      </c>
      <c r="P39" s="122">
        <v>439.61255123484693</v>
      </c>
      <c r="Q39" s="122">
        <v>439.23996087622385</v>
      </c>
      <c r="R39" s="122">
        <v>432.37609094672138</v>
      </c>
      <c r="S39" s="122">
        <v>428.82187463856235</v>
      </c>
      <c r="T39" s="122">
        <v>421.13296510267372</v>
      </c>
      <c r="U39" s="122">
        <v>0</v>
      </c>
      <c r="V39" s="122">
        <v>539.63674133604343</v>
      </c>
      <c r="W39" s="122">
        <v>548.54457531425362</v>
      </c>
      <c r="X39" s="122">
        <v>427.94218713693334</v>
      </c>
      <c r="Y39" s="122">
        <v>406.5244275762679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606.80859470754035</v>
      </c>
      <c r="D40" s="98">
        <v>773.2238731870342</v>
      </c>
      <c r="E40" s="98">
        <v>605.19054120160138</v>
      </c>
      <c r="F40" s="98">
        <v>589.85470300649024</v>
      </c>
      <c r="G40" s="98">
        <v>0</v>
      </c>
      <c r="H40" s="98">
        <v>0</v>
      </c>
      <c r="I40" s="98">
        <v>573.14489722505914</v>
      </c>
      <c r="J40" s="98">
        <v>520.02403322123018</v>
      </c>
      <c r="K40" s="98">
        <v>509.15337439398002</v>
      </c>
      <c r="L40" s="98">
        <v>455.14049970470842</v>
      </c>
      <c r="M40" s="98">
        <v>436.16558722681032</v>
      </c>
      <c r="N40" s="98">
        <v>431.05490365392126</v>
      </c>
      <c r="O40" s="98">
        <v>430.33409026917565</v>
      </c>
      <c r="P40" s="98">
        <v>441.88650181865364</v>
      </c>
      <c r="Q40" s="98">
        <v>438.07403074735936</v>
      </c>
      <c r="R40" s="98">
        <v>433.56149328449879</v>
      </c>
      <c r="S40" s="98">
        <v>427.34406555305418</v>
      </c>
      <c r="T40" s="98">
        <v>415.74641536208588</v>
      </c>
      <c r="U40" s="98">
        <v>0</v>
      </c>
      <c r="V40" s="98">
        <v>552.60138482533318</v>
      </c>
      <c r="W40" s="98">
        <v>551.89471810736381</v>
      </c>
      <c r="X40" s="98">
        <v>431.68325887981791</v>
      </c>
      <c r="Y40" s="98">
        <v>393.89363101991398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588.55149914611206</v>
      </c>
      <c r="D41" s="33">
        <v>478.02154338903568</v>
      </c>
      <c r="E41" s="33">
        <v>763.93359087438148</v>
      </c>
      <c r="F41" s="33">
        <v>678.13309639352963</v>
      </c>
      <c r="G41" s="33">
        <v>0</v>
      </c>
      <c r="H41" s="33">
        <v>0</v>
      </c>
      <c r="I41" s="33">
        <v>588.93790494916709</v>
      </c>
      <c r="J41" s="33">
        <v>649.92925576134428</v>
      </c>
      <c r="K41" s="33">
        <v>449.19708494040805</v>
      </c>
      <c r="L41" s="33">
        <v>414.56445080039174</v>
      </c>
      <c r="M41" s="33">
        <v>439.17942894043426</v>
      </c>
      <c r="N41" s="33">
        <v>423.83659243018599</v>
      </c>
      <c r="O41" s="33">
        <v>427.36484970440216</v>
      </c>
      <c r="P41" s="33">
        <v>438.52908066256254</v>
      </c>
      <c r="Q41" s="33">
        <v>439.75675152793679</v>
      </c>
      <c r="R41" s="33">
        <v>431.78202095296228</v>
      </c>
      <c r="S41" s="33">
        <v>429.68720771524772</v>
      </c>
      <c r="T41" s="33">
        <v>423.47581387460224</v>
      </c>
      <c r="U41" s="33">
        <v>0</v>
      </c>
      <c r="V41" s="33">
        <v>534.92232552175619</v>
      </c>
      <c r="W41" s="33">
        <v>547.54858691630182</v>
      </c>
      <c r="X41" s="33">
        <v>427.09295275019537</v>
      </c>
      <c r="Y41" s="33">
        <v>409.76935597334227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10011.576302057343</v>
      </c>
      <c r="D43" s="117">
        <f t="shared" si="14"/>
        <v>11574.46576510301</v>
      </c>
      <c r="E43" s="117">
        <f t="shared" si="14"/>
        <v>12986.002398402834</v>
      </c>
      <c r="F43" s="117">
        <f t="shared" si="14"/>
        <v>12533.849205740516</v>
      </c>
      <c r="G43" s="117">
        <f t="shared" si="14"/>
        <v>0</v>
      </c>
      <c r="H43" s="117">
        <f t="shared" si="14"/>
        <v>11565.496864741135</v>
      </c>
      <c r="I43" s="117">
        <f t="shared" si="14"/>
        <v>0</v>
      </c>
      <c r="J43" s="117">
        <f t="shared" si="14"/>
        <v>11079.101376683573</v>
      </c>
      <c r="K43" s="117">
        <f t="shared" si="14"/>
        <v>10310.203419630338</v>
      </c>
      <c r="L43" s="117">
        <f t="shared" si="14"/>
        <v>10870.595062074648</v>
      </c>
      <c r="M43" s="117">
        <f t="shared" si="14"/>
        <v>9944.8907669622167</v>
      </c>
      <c r="N43" s="117">
        <f t="shared" si="14"/>
        <v>9178.365383711418</v>
      </c>
      <c r="O43" s="117">
        <f t="shared" si="14"/>
        <v>8599.6067556549569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7750.7164733186655</v>
      </c>
      <c r="T43" s="117">
        <f t="shared" si="15"/>
        <v>7340.1617202297666</v>
      </c>
      <c r="U43" s="117">
        <f t="shared" si="15"/>
        <v>7253.7684198068646</v>
      </c>
      <c r="V43" s="117">
        <f t="shared" si="15"/>
        <v>8040.4699145425557</v>
      </c>
      <c r="W43" s="117">
        <f t="shared" ref="W43:Y43" si="16">W44+W47+W49+W58</f>
        <v>6377.9409776537796</v>
      </c>
      <c r="X43" s="117">
        <f t="shared" si="16"/>
        <v>5747.222631848821</v>
      </c>
      <c r="Y43" s="117">
        <f t="shared" si="16"/>
        <v>4890.7571667780721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7943.5331937224428</v>
      </c>
      <c r="D44" s="122">
        <f t="shared" si="17"/>
        <v>9290.005073226579</v>
      </c>
      <c r="E44" s="122">
        <f t="shared" si="17"/>
        <v>10302.830890660291</v>
      </c>
      <c r="F44" s="122">
        <f t="shared" si="17"/>
        <v>9940.0390440196697</v>
      </c>
      <c r="G44" s="122">
        <f t="shared" si="17"/>
        <v>0</v>
      </c>
      <c r="H44" s="122">
        <f t="shared" si="17"/>
        <v>9034.3368628946882</v>
      </c>
      <c r="I44" s="122">
        <f t="shared" si="17"/>
        <v>0</v>
      </c>
      <c r="J44" s="122">
        <f t="shared" si="17"/>
        <v>8444.8650661491756</v>
      </c>
      <c r="K44" s="122">
        <f t="shared" si="17"/>
        <v>7882.995758978509</v>
      </c>
      <c r="L44" s="122">
        <f t="shared" si="17"/>
        <v>8414.2642716929004</v>
      </c>
      <c r="M44" s="122">
        <f t="shared" si="17"/>
        <v>7440.1101416479742</v>
      </c>
      <c r="N44" s="122">
        <f t="shared" si="17"/>
        <v>6781.1233221125449</v>
      </c>
      <c r="O44" s="122">
        <f t="shared" si="17"/>
        <v>6112.5341577260351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5432.2670693752616</v>
      </c>
      <c r="T44" s="122">
        <f t="shared" si="18"/>
        <v>5054.1200849756078</v>
      </c>
      <c r="U44" s="122">
        <f t="shared" si="18"/>
        <v>4930.1741756290758</v>
      </c>
      <c r="V44" s="122">
        <f t="shared" si="18"/>
        <v>5595.0760741995109</v>
      </c>
      <c r="W44" s="122">
        <f t="shared" ref="W44:Y44" si="19">SUM(W45:W46)</f>
        <v>4101.2910207087316</v>
      </c>
      <c r="X44" s="122">
        <f t="shared" si="19"/>
        <v>3615.5819456612994</v>
      </c>
      <c r="Y44" s="122">
        <f t="shared" si="19"/>
        <v>2942.7637090834387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7756.2096451552115</v>
      </c>
      <c r="D45" s="98">
        <v>9073.6976238739353</v>
      </c>
      <c r="E45" s="98">
        <v>10064.708750876242</v>
      </c>
      <c r="F45" s="98">
        <v>9712.5257946732563</v>
      </c>
      <c r="G45" s="98">
        <v>0</v>
      </c>
      <c r="H45" s="98">
        <v>8836.7148873180904</v>
      </c>
      <c r="I45" s="98">
        <v>0</v>
      </c>
      <c r="J45" s="98">
        <v>8265.959319182115</v>
      </c>
      <c r="K45" s="98">
        <v>7717.5133915549004</v>
      </c>
      <c r="L45" s="98">
        <v>8239.6722763817288</v>
      </c>
      <c r="M45" s="98">
        <v>7287.7335361183832</v>
      </c>
      <c r="N45" s="98">
        <v>6644.2893344598206</v>
      </c>
      <c r="O45" s="98">
        <v>5990.3912239225556</v>
      </c>
      <c r="P45" s="98">
        <v>0</v>
      </c>
      <c r="Q45" s="98">
        <v>0</v>
      </c>
      <c r="R45" s="98">
        <v>0</v>
      </c>
      <c r="S45" s="98">
        <v>5326.5407181660275</v>
      </c>
      <c r="T45" s="98">
        <v>4956.5245777208684</v>
      </c>
      <c r="U45" s="98">
        <v>4835.6262925030815</v>
      </c>
      <c r="V45" s="98">
        <v>5488.5255058813736</v>
      </c>
      <c r="W45" s="98">
        <v>4023.0676090321786</v>
      </c>
      <c r="X45" s="98">
        <v>3547.0674280563649</v>
      </c>
      <c r="Y45" s="98">
        <v>2887.2715496955157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187.32354856723097</v>
      </c>
      <c r="D46" s="98">
        <v>216.30744935264443</v>
      </c>
      <c r="E46" s="98">
        <v>238.12213978404822</v>
      </c>
      <c r="F46" s="98">
        <v>227.51324934641414</v>
      </c>
      <c r="G46" s="98">
        <v>0</v>
      </c>
      <c r="H46" s="98">
        <v>197.62197557659729</v>
      </c>
      <c r="I46" s="98">
        <v>0</v>
      </c>
      <c r="J46" s="98">
        <v>178.90574696706122</v>
      </c>
      <c r="K46" s="98">
        <v>165.48236742360888</v>
      </c>
      <c r="L46" s="98">
        <v>174.59199531117204</v>
      </c>
      <c r="M46" s="98">
        <v>152.37660552959062</v>
      </c>
      <c r="N46" s="98">
        <v>136.83398765272469</v>
      </c>
      <c r="O46" s="98">
        <v>122.14293380347951</v>
      </c>
      <c r="P46" s="98">
        <v>0</v>
      </c>
      <c r="Q46" s="98">
        <v>0</v>
      </c>
      <c r="R46" s="98">
        <v>0</v>
      </c>
      <c r="S46" s="98">
        <v>105.72635120923441</v>
      </c>
      <c r="T46" s="98">
        <v>97.595507254739715</v>
      </c>
      <c r="U46" s="98">
        <v>94.54788312599392</v>
      </c>
      <c r="V46" s="98">
        <v>106.55056831813714</v>
      </c>
      <c r="W46" s="98">
        <v>78.223411676552686</v>
      </c>
      <c r="X46" s="98">
        <v>68.51451760493444</v>
      </c>
      <c r="Y46" s="98">
        <v>55.49215938792323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91.169618859261632</v>
      </c>
      <c r="D47" s="122">
        <f t="shared" si="20"/>
        <v>108.23337066593015</v>
      </c>
      <c r="E47" s="122">
        <f t="shared" si="20"/>
        <v>202.4695834001121</v>
      </c>
      <c r="F47" s="122">
        <f t="shared" si="20"/>
        <v>115.65092493346772</v>
      </c>
      <c r="G47" s="122">
        <f t="shared" si="20"/>
        <v>0</v>
      </c>
      <c r="H47" s="122">
        <f t="shared" si="20"/>
        <v>144.78956888528882</v>
      </c>
      <c r="I47" s="122">
        <f t="shared" si="20"/>
        <v>0</v>
      </c>
      <c r="J47" s="122">
        <f t="shared" si="20"/>
        <v>292.99539784808695</v>
      </c>
      <c r="K47" s="122">
        <f t="shared" si="20"/>
        <v>164.51361422411563</v>
      </c>
      <c r="L47" s="122">
        <f t="shared" si="20"/>
        <v>240.79064152933421</v>
      </c>
      <c r="M47" s="122">
        <f t="shared" si="20"/>
        <v>355.05671407581804</v>
      </c>
      <c r="N47" s="122">
        <f t="shared" si="20"/>
        <v>303.64938892954007</v>
      </c>
      <c r="O47" s="122">
        <f t="shared" si="20"/>
        <v>452.91153752101269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314.53199430299117</v>
      </c>
      <c r="T47" s="122">
        <f t="shared" si="20"/>
        <v>309.21205839591323</v>
      </c>
      <c r="U47" s="122">
        <f t="shared" si="20"/>
        <v>393.4310778363477</v>
      </c>
      <c r="V47" s="122">
        <f t="shared" si="20"/>
        <v>238.86675819202287</v>
      </c>
      <c r="W47" s="122">
        <f t="shared" si="20"/>
        <v>374.3794430356848</v>
      </c>
      <c r="X47" s="122">
        <f t="shared" si="20"/>
        <v>278.29608408819354</v>
      </c>
      <c r="Y47" s="122">
        <f t="shared" si="20"/>
        <v>168.46232978609052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91.169618859261632</v>
      </c>
      <c r="D48" s="98">
        <f>IF(RES_hhdet_in_tes!D48=0,0,RES_hhdet_in_tes!D48*1000*11630/RES_hhdet_in_new!D45)</f>
        <v>108.23337066593015</v>
      </c>
      <c r="E48" s="98">
        <f>IF(RES_hhdet_in_tes!E48=0,0,RES_hhdet_in_tes!E48*1000*11630/RES_hhdet_in_new!E45)</f>
        <v>202.4695834001121</v>
      </c>
      <c r="F48" s="98">
        <f>IF(RES_hhdet_in_tes!F48=0,0,RES_hhdet_in_tes!F48*1000*11630/RES_hhdet_in_new!F45)</f>
        <v>115.65092493346772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144.78956888528882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292.99539784808695</v>
      </c>
      <c r="K48" s="98">
        <f>IF(RES_hhdet_in_tes!K48=0,0,RES_hhdet_in_tes!K48*1000*11630/RES_hhdet_in_new!K45)</f>
        <v>164.51361422411563</v>
      </c>
      <c r="L48" s="98">
        <f>IF(RES_hhdet_in_tes!L48=0,0,RES_hhdet_in_tes!L48*1000*11630/RES_hhdet_in_new!L45)</f>
        <v>240.79064152933421</v>
      </c>
      <c r="M48" s="98">
        <f>IF(RES_hhdet_in_tes!M48=0,0,RES_hhdet_in_tes!M48*1000*11630/RES_hhdet_in_new!M45)</f>
        <v>355.05671407581804</v>
      </c>
      <c r="N48" s="98">
        <f>IF(RES_hhdet_in_tes!N48=0,0,RES_hhdet_in_tes!N48*1000*11630/RES_hhdet_in_new!N45)</f>
        <v>303.64938892954007</v>
      </c>
      <c r="O48" s="98">
        <f>IF(RES_hhdet_in_tes!O48=0,0,RES_hhdet_in_tes!O48*1000*11630/RES_hhdet_in_new!O45)</f>
        <v>452.91153752101269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314.53199430299117</v>
      </c>
      <c r="T48" s="98">
        <f>IF(RES_hhdet_in_tes!T48=0,0,RES_hhdet_in_tes!T48*1000*11630/RES_hhdet_in_new!T45)</f>
        <v>309.21205839591323</v>
      </c>
      <c r="U48" s="98">
        <f>IF(RES_hhdet_in_tes!U48=0,0,RES_hhdet_in_tes!U48*1000*11630/RES_hhdet_in_new!U45)</f>
        <v>393.4310778363477</v>
      </c>
      <c r="V48" s="98">
        <f>IF(RES_hhdet_in_tes!V48=0,0,RES_hhdet_in_tes!V48*1000*11630/RES_hhdet_in_new!V45)</f>
        <v>238.86675819202287</v>
      </c>
      <c r="W48" s="98">
        <f>IF(RES_hhdet_in_tes!W48=0,0,RES_hhdet_in_tes!W48*1000*11630/RES_hhdet_in_new!W45)</f>
        <v>374.3794430356848</v>
      </c>
      <c r="X48" s="98">
        <f>IF(RES_hhdet_in_tes!X48=0,0,RES_hhdet_in_tes!X48*1000*11630/RES_hhdet_in_new!X45)</f>
        <v>278.29608408819354</v>
      </c>
      <c r="Y48" s="98">
        <f>IF(RES_hhdet_in_tes!Y48=0,0,RES_hhdet_in_tes!Y48*1000*11630/RES_hhdet_in_new!Y45)</f>
        <v>168.46232978609052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1381.3618493553947</v>
      </c>
      <c r="D49" s="122">
        <v>1596.3753483216954</v>
      </c>
      <c r="E49" s="122">
        <v>1766.446991355863</v>
      </c>
      <c r="F49" s="122">
        <v>1827.1956296523103</v>
      </c>
      <c r="G49" s="122">
        <v>0</v>
      </c>
      <c r="H49" s="122">
        <v>1785.3324552496483</v>
      </c>
      <c r="I49" s="122">
        <v>0</v>
      </c>
      <c r="J49" s="122">
        <v>1745.2199744293771</v>
      </c>
      <c r="K49" s="122">
        <v>1780.5577034110454</v>
      </c>
      <c r="L49" s="122">
        <v>1784.2215963342667</v>
      </c>
      <c r="M49" s="122">
        <v>1711.7040981939615</v>
      </c>
      <c r="N49" s="122">
        <v>1667.5639826789691</v>
      </c>
      <c r="O49" s="122">
        <v>1605.8513648724609</v>
      </c>
      <c r="P49" s="122">
        <v>0</v>
      </c>
      <c r="Q49" s="122">
        <v>0</v>
      </c>
      <c r="R49" s="122">
        <v>0</v>
      </c>
      <c r="S49" s="122">
        <v>1575.0927266800393</v>
      </c>
      <c r="T49" s="122">
        <v>1555.6984763282476</v>
      </c>
      <c r="U49" s="122">
        <v>1524.9202437862509</v>
      </c>
      <c r="V49" s="122">
        <v>1666.8664824353518</v>
      </c>
      <c r="W49" s="122">
        <v>1353.705031503669</v>
      </c>
      <c r="X49" s="122">
        <v>1425.4042082175106</v>
      </c>
      <c r="Y49" s="122">
        <v>1373.0067642950676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1216.3066370360996</v>
      </c>
      <c r="D50" s="98">
        <v>1645.8993412594971</v>
      </c>
      <c r="E50" s="98">
        <v>1829.4051443908872</v>
      </c>
      <c r="F50" s="98">
        <v>1887.0996946055336</v>
      </c>
      <c r="G50" s="98">
        <v>0</v>
      </c>
      <c r="H50" s="98">
        <v>1925.4556027617707</v>
      </c>
      <c r="I50" s="98">
        <v>0</v>
      </c>
      <c r="J50" s="98">
        <v>1710.7491474369745</v>
      </c>
      <c r="K50" s="98">
        <v>1789.2614165420252</v>
      </c>
      <c r="L50" s="98">
        <v>1870.8470425331948</v>
      </c>
      <c r="M50" s="98">
        <v>1688.0386228230573</v>
      </c>
      <c r="N50" s="98">
        <v>1668.993924221651</v>
      </c>
      <c r="O50" s="98">
        <v>1578.6990087829461</v>
      </c>
      <c r="P50" s="98">
        <v>0</v>
      </c>
      <c r="Q50" s="98">
        <v>0</v>
      </c>
      <c r="R50" s="98">
        <v>0</v>
      </c>
      <c r="S50" s="98">
        <v>1497.625351006393</v>
      </c>
      <c r="T50" s="98">
        <v>1519.5996042401785</v>
      </c>
      <c r="U50" s="98">
        <v>1540.6771268332059</v>
      </c>
      <c r="V50" s="98">
        <v>1697.4050114717791</v>
      </c>
      <c r="W50" s="98">
        <v>1218.9781796591001</v>
      </c>
      <c r="X50" s="98">
        <v>1453.5401361751051</v>
      </c>
      <c r="Y50" s="98">
        <v>1370.3198823880321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1646.0315762749399</v>
      </c>
      <c r="E51" s="98">
        <v>1829.5154657925773</v>
      </c>
      <c r="F51" s="98">
        <v>1887.1936016578995</v>
      </c>
      <c r="G51" s="98">
        <v>0</v>
      </c>
      <c r="H51" s="98">
        <v>0</v>
      </c>
      <c r="I51" s="98">
        <v>0</v>
      </c>
      <c r="J51" s="98">
        <v>0</v>
      </c>
      <c r="K51" s="98">
        <v>1790.197891719185</v>
      </c>
      <c r="L51" s="98">
        <v>1872.4708850379855</v>
      </c>
      <c r="M51" s="98">
        <v>0</v>
      </c>
      <c r="N51" s="98">
        <v>1669.9023338711056</v>
      </c>
      <c r="O51" s="98">
        <v>1578.9615493102781</v>
      </c>
      <c r="P51" s="98">
        <v>0</v>
      </c>
      <c r="Q51" s="98">
        <v>0</v>
      </c>
      <c r="R51" s="98">
        <v>0</v>
      </c>
      <c r="S51" s="98">
        <v>0</v>
      </c>
      <c r="T51" s="98">
        <v>1518.9552974243411</v>
      </c>
      <c r="U51" s="98">
        <v>1541.1382961368361</v>
      </c>
      <c r="V51" s="98">
        <v>1697.7654571393575</v>
      </c>
      <c r="W51" s="98">
        <v>0</v>
      </c>
      <c r="X51" s="98">
        <v>0</v>
      </c>
      <c r="Y51" s="98">
        <v>1366.0598838963233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610.62636901168469</v>
      </c>
      <c r="E52" s="101">
        <v>841.14592415619063</v>
      </c>
      <c r="F52" s="101">
        <v>912.46648246741154</v>
      </c>
      <c r="G52" s="101">
        <v>0</v>
      </c>
      <c r="H52" s="101">
        <v>0</v>
      </c>
      <c r="I52" s="101">
        <v>0</v>
      </c>
      <c r="J52" s="101">
        <v>0</v>
      </c>
      <c r="K52" s="101">
        <v>625.99921157459335</v>
      </c>
      <c r="L52" s="101">
        <v>633.3338729697532</v>
      </c>
      <c r="M52" s="101">
        <v>0</v>
      </c>
      <c r="N52" s="101">
        <v>567.37732514492825</v>
      </c>
      <c r="O52" s="101">
        <v>536.00461218600503</v>
      </c>
      <c r="P52" s="101">
        <v>0</v>
      </c>
      <c r="Q52" s="101">
        <v>0</v>
      </c>
      <c r="R52" s="101">
        <v>0</v>
      </c>
      <c r="S52" s="101">
        <v>0</v>
      </c>
      <c r="T52" s="101">
        <v>547.7781641413593</v>
      </c>
      <c r="U52" s="101">
        <v>522.35381337603417</v>
      </c>
      <c r="V52" s="101">
        <v>665.75390750328268</v>
      </c>
      <c r="W52" s="101">
        <v>0</v>
      </c>
      <c r="X52" s="101">
        <v>0</v>
      </c>
      <c r="Y52" s="101">
        <v>810.88175387366402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1035.4052072632553</v>
      </c>
      <c r="E53" s="104">
        <v>988.36954163638666</v>
      </c>
      <c r="F53" s="104">
        <v>974.727119190488</v>
      </c>
      <c r="G53" s="104">
        <v>0</v>
      </c>
      <c r="H53" s="104">
        <v>0</v>
      </c>
      <c r="I53" s="104">
        <v>0</v>
      </c>
      <c r="J53" s="104">
        <v>0</v>
      </c>
      <c r="K53" s="104">
        <v>1164.1986801445912</v>
      </c>
      <c r="L53" s="104">
        <v>1239.1370120682323</v>
      </c>
      <c r="M53" s="104">
        <v>0</v>
      </c>
      <c r="N53" s="104">
        <v>1102.5250087261779</v>
      </c>
      <c r="O53" s="104">
        <v>1042.9569371242733</v>
      </c>
      <c r="P53" s="104">
        <v>0</v>
      </c>
      <c r="Q53" s="104">
        <v>0</v>
      </c>
      <c r="R53" s="104">
        <v>0</v>
      </c>
      <c r="S53" s="104">
        <v>0</v>
      </c>
      <c r="T53" s="104">
        <v>971.1771332829818</v>
      </c>
      <c r="U53" s="104">
        <v>1018.7844827608019</v>
      </c>
      <c r="V53" s="104">
        <v>1032.0115496360747</v>
      </c>
      <c r="W53" s="104">
        <v>0</v>
      </c>
      <c r="X53" s="104">
        <v>0</v>
      </c>
      <c r="Y53" s="104">
        <v>555.17813002265893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1469.5665598302194</v>
      </c>
      <c r="D54" s="101">
        <v>1562.1224415290944</v>
      </c>
      <c r="E54" s="101">
        <v>1746.3966006404814</v>
      </c>
      <c r="F54" s="101">
        <v>1812.28941312144</v>
      </c>
      <c r="G54" s="101">
        <v>0</v>
      </c>
      <c r="H54" s="101">
        <v>1785.1972588922793</v>
      </c>
      <c r="I54" s="101">
        <v>0</v>
      </c>
      <c r="J54" s="101">
        <v>1785.6604893263438</v>
      </c>
      <c r="K54" s="101">
        <v>1772.7927180678207</v>
      </c>
      <c r="L54" s="101">
        <v>1699.7890716344905</v>
      </c>
      <c r="M54" s="101">
        <v>1732.0383881901541</v>
      </c>
      <c r="N54" s="101">
        <v>1664.9600833489205</v>
      </c>
      <c r="O54" s="101">
        <v>1652.2177492784863</v>
      </c>
      <c r="P54" s="101">
        <v>0</v>
      </c>
      <c r="Q54" s="101">
        <v>0</v>
      </c>
      <c r="R54" s="101">
        <v>0</v>
      </c>
      <c r="S54" s="101">
        <v>1603.8194122196674</v>
      </c>
      <c r="T54" s="101">
        <v>1579.7805332923072</v>
      </c>
      <c r="U54" s="101">
        <v>1505.7749029179549</v>
      </c>
      <c r="V54" s="101">
        <v>1507.1059344228613</v>
      </c>
      <c r="W54" s="101">
        <v>1440.0743124127748</v>
      </c>
      <c r="X54" s="101">
        <v>1390.9117958019829</v>
      </c>
      <c r="Y54" s="101">
        <v>1377.1141126156294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1469.7109969958619</v>
      </c>
      <c r="D55" s="104">
        <v>1562.3207811664158</v>
      </c>
      <c r="E55" s="104">
        <v>1746.6060487659572</v>
      </c>
      <c r="F55" s="104">
        <v>1812.4193192125888</v>
      </c>
      <c r="G55" s="104">
        <v>0</v>
      </c>
      <c r="H55" s="104">
        <v>1785.0266820250042</v>
      </c>
      <c r="I55" s="104">
        <v>0</v>
      </c>
      <c r="J55" s="104">
        <v>1785.5504160946066</v>
      </c>
      <c r="K55" s="104">
        <v>1773.9949336235463</v>
      </c>
      <c r="L55" s="104">
        <v>1700.9008237931521</v>
      </c>
      <c r="M55" s="104">
        <v>1733.139156065009</v>
      </c>
      <c r="N55" s="104">
        <v>1666.0687413507544</v>
      </c>
      <c r="O55" s="104">
        <v>1652.5922172998496</v>
      </c>
      <c r="P55" s="104">
        <v>0</v>
      </c>
      <c r="Q55" s="104">
        <v>0</v>
      </c>
      <c r="R55" s="104">
        <v>0</v>
      </c>
      <c r="S55" s="104">
        <v>1603.351788774065</v>
      </c>
      <c r="T55" s="104">
        <v>1579.4718040892324</v>
      </c>
      <c r="U55" s="104">
        <v>1505.2960732733391</v>
      </c>
      <c r="V55" s="104">
        <v>1506.2768702679205</v>
      </c>
      <c r="W55" s="104">
        <v>1439.6527542029764</v>
      </c>
      <c r="X55" s="104">
        <v>1389.4868083576396</v>
      </c>
      <c r="Y55" s="104">
        <v>1375.7305074595226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483.18915768567541</v>
      </c>
      <c r="D56" s="98">
        <v>578.15370115545841</v>
      </c>
      <c r="E56" s="98">
        <v>802.54951841985644</v>
      </c>
      <c r="F56" s="98">
        <v>876.05992199999423</v>
      </c>
      <c r="G56" s="98">
        <v>0</v>
      </c>
      <c r="H56" s="98">
        <v>772.93658499238234</v>
      </c>
      <c r="I56" s="98">
        <v>0</v>
      </c>
      <c r="J56" s="98">
        <v>646.35547496058348</v>
      </c>
      <c r="K56" s="98">
        <v>620.30567590709381</v>
      </c>
      <c r="L56" s="98">
        <v>573.00128960621896</v>
      </c>
      <c r="M56" s="98">
        <v>603.29448516530022</v>
      </c>
      <c r="N56" s="98">
        <v>565.64676930682572</v>
      </c>
      <c r="O56" s="98">
        <v>561.40153443626684</v>
      </c>
      <c r="P56" s="98">
        <v>0</v>
      </c>
      <c r="Q56" s="98">
        <v>0</v>
      </c>
      <c r="R56" s="98">
        <v>0</v>
      </c>
      <c r="S56" s="98">
        <v>569.7887303263891</v>
      </c>
      <c r="T56" s="98">
        <v>570.27616584998941</v>
      </c>
      <c r="U56" s="98">
        <v>509.58855885467824</v>
      </c>
      <c r="V56" s="98">
        <v>588.7451524018594</v>
      </c>
      <c r="W56" s="98">
        <v>657.88812588975952</v>
      </c>
      <c r="X56" s="98">
        <v>716.75570819548102</v>
      </c>
      <c r="Y56" s="98">
        <v>816.51458415200364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986.52183931018658</v>
      </c>
      <c r="D57" s="98">
        <v>984.16708001095708</v>
      </c>
      <c r="E57" s="98">
        <v>944.05653034610089</v>
      </c>
      <c r="F57" s="98">
        <v>936.35939721259456</v>
      </c>
      <c r="G57" s="98">
        <v>0</v>
      </c>
      <c r="H57" s="98">
        <v>1012.0900970326217</v>
      </c>
      <c r="I57" s="98">
        <v>0</v>
      </c>
      <c r="J57" s="98">
        <v>1139.1949411340236</v>
      </c>
      <c r="K57" s="98">
        <v>1153.6892577164524</v>
      </c>
      <c r="L57" s="98">
        <v>1127.8995341869329</v>
      </c>
      <c r="M57" s="98">
        <v>1129.8446708997089</v>
      </c>
      <c r="N57" s="98">
        <v>1100.4219720439289</v>
      </c>
      <c r="O57" s="98">
        <v>1091.1906828635827</v>
      </c>
      <c r="P57" s="98">
        <v>0</v>
      </c>
      <c r="Q57" s="98">
        <v>0</v>
      </c>
      <c r="R57" s="98">
        <v>0</v>
      </c>
      <c r="S57" s="98">
        <v>1033.563058447676</v>
      </c>
      <c r="T57" s="98">
        <v>1009.1956382392431</v>
      </c>
      <c r="U57" s="98">
        <v>995.70751441866082</v>
      </c>
      <c r="V57" s="98">
        <v>917.53171786606106</v>
      </c>
      <c r="W57" s="98">
        <v>781.76462831321703</v>
      </c>
      <c r="X57" s="98">
        <v>672.73110016215844</v>
      </c>
      <c r="Y57" s="98">
        <v>559.21592330751889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595.5116401202456</v>
      </c>
      <c r="D58" s="122">
        <v>579.85197288880647</v>
      </c>
      <c r="E58" s="122">
        <v>714.25493298656886</v>
      </c>
      <c r="F58" s="122">
        <v>650.96360713506954</v>
      </c>
      <c r="G58" s="122">
        <v>0</v>
      </c>
      <c r="H58" s="122">
        <v>601.03797771150823</v>
      </c>
      <c r="I58" s="122">
        <v>0</v>
      </c>
      <c r="J58" s="122">
        <v>596.0209382569343</v>
      </c>
      <c r="K58" s="122">
        <v>482.13634301666781</v>
      </c>
      <c r="L58" s="122">
        <v>431.31855251814613</v>
      </c>
      <c r="M58" s="122">
        <v>438.01981304446502</v>
      </c>
      <c r="N58" s="122">
        <v>426.02868999036377</v>
      </c>
      <c r="O58" s="122">
        <v>428.30969553544804</v>
      </c>
      <c r="P58" s="122">
        <v>0</v>
      </c>
      <c r="Q58" s="122">
        <v>0</v>
      </c>
      <c r="R58" s="122">
        <v>0</v>
      </c>
      <c r="S58" s="122">
        <v>428.82468296037433</v>
      </c>
      <c r="T58" s="122">
        <v>421.13110052999821</v>
      </c>
      <c r="U58" s="122">
        <v>405.2429225551906</v>
      </c>
      <c r="V58" s="122">
        <v>539.66059971567029</v>
      </c>
      <c r="W58" s="122">
        <v>548.5654824056943</v>
      </c>
      <c r="X58" s="122">
        <v>427.94039388181801</v>
      </c>
      <c r="Y58" s="122">
        <v>406.5243636134756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606.80859470754035</v>
      </c>
      <c r="D59" s="98">
        <v>773.22387318703409</v>
      </c>
      <c r="E59" s="98">
        <v>605.19054120160138</v>
      </c>
      <c r="F59" s="98">
        <v>589.85470300649035</v>
      </c>
      <c r="G59" s="98">
        <v>0</v>
      </c>
      <c r="H59" s="98">
        <v>601.25006702295696</v>
      </c>
      <c r="I59" s="98">
        <v>0</v>
      </c>
      <c r="J59" s="98">
        <v>520.02403322123018</v>
      </c>
      <c r="K59" s="98">
        <v>509.1533743939799</v>
      </c>
      <c r="L59" s="98">
        <v>455.14049970470847</v>
      </c>
      <c r="M59" s="98">
        <v>436.16558722681032</v>
      </c>
      <c r="N59" s="98">
        <v>431.05490365392126</v>
      </c>
      <c r="O59" s="98">
        <v>430.3340902691757</v>
      </c>
      <c r="P59" s="98">
        <v>0</v>
      </c>
      <c r="Q59" s="98">
        <v>0</v>
      </c>
      <c r="R59" s="98">
        <v>0</v>
      </c>
      <c r="S59" s="98">
        <v>427.34406555305407</v>
      </c>
      <c r="T59" s="98">
        <v>415.74641536208577</v>
      </c>
      <c r="U59" s="98">
        <v>403.18622193515705</v>
      </c>
      <c r="V59" s="98">
        <v>552.6013848253333</v>
      </c>
      <c r="W59" s="98">
        <v>551.89471810736381</v>
      </c>
      <c r="X59" s="98">
        <v>431.6832588798178</v>
      </c>
      <c r="Y59" s="98">
        <v>393.89363101991404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588.55149914611206</v>
      </c>
      <c r="D60" s="33">
        <v>478.02154338903557</v>
      </c>
      <c r="E60" s="33">
        <v>763.93359087438148</v>
      </c>
      <c r="F60" s="33">
        <v>678.13309639352974</v>
      </c>
      <c r="G60" s="33">
        <v>0</v>
      </c>
      <c r="H60" s="33">
        <v>600.92304663211974</v>
      </c>
      <c r="I60" s="33">
        <v>0</v>
      </c>
      <c r="J60" s="33">
        <v>649.92925576134439</v>
      </c>
      <c r="K60" s="33">
        <v>449.19708494040805</v>
      </c>
      <c r="L60" s="33">
        <v>414.56445080039163</v>
      </c>
      <c r="M60" s="33">
        <v>439.17942894043415</v>
      </c>
      <c r="N60" s="33">
        <v>423.83659243018593</v>
      </c>
      <c r="O60" s="33">
        <v>427.36484970440216</v>
      </c>
      <c r="P60" s="33">
        <v>0</v>
      </c>
      <c r="Q60" s="33">
        <v>0</v>
      </c>
      <c r="R60" s="33">
        <v>0</v>
      </c>
      <c r="S60" s="33">
        <v>429.68720771524761</v>
      </c>
      <c r="T60" s="33">
        <v>423.4758138746023</v>
      </c>
      <c r="U60" s="33">
        <v>405.98389738224034</v>
      </c>
      <c r="V60" s="33">
        <v>534.92232552175619</v>
      </c>
      <c r="W60" s="33">
        <v>547.54858691630193</v>
      </c>
      <c r="X60" s="33">
        <v>427.09295275019542</v>
      </c>
      <c r="Y60" s="33">
        <v>409.76935597334221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11221.352002649624</v>
      </c>
      <c r="D62" s="117">
        <f t="shared" si="21"/>
        <v>10841.569793961557</v>
      </c>
      <c r="E62" s="117">
        <f t="shared" si="21"/>
        <v>12436.329260131182</v>
      </c>
      <c r="F62" s="117">
        <f t="shared" si="21"/>
        <v>12724.740115806118</v>
      </c>
      <c r="G62" s="117">
        <f t="shared" si="21"/>
        <v>12429.410079462059</v>
      </c>
      <c r="H62" s="117">
        <f t="shared" si="21"/>
        <v>10971.237245094668</v>
      </c>
      <c r="I62" s="117">
        <f t="shared" si="21"/>
        <v>10146.605985596136</v>
      </c>
      <c r="J62" s="117">
        <f t="shared" si="21"/>
        <v>11181.350275555469</v>
      </c>
      <c r="K62" s="117">
        <f t="shared" si="21"/>
        <v>10304.773416272496</v>
      </c>
      <c r="L62" s="117">
        <f t="shared" si="21"/>
        <v>10245.650711595987</v>
      </c>
      <c r="M62" s="117">
        <f t="shared" si="21"/>
        <v>10028.240811613197</v>
      </c>
      <c r="N62" s="117">
        <f t="shared" si="21"/>
        <v>9572.5781989009574</v>
      </c>
      <c r="O62" s="117">
        <f t="shared" si="21"/>
        <v>9175.3300320793787</v>
      </c>
      <c r="P62" s="117">
        <f t="shared" si="21"/>
        <v>6612.207666589341</v>
      </c>
      <c r="Q62" s="117">
        <f t="shared" si="21"/>
        <v>7626.6666513191958</v>
      </c>
      <c r="R62" s="117">
        <f t="shared" ref="R62:V62" si="22">R63+R66+R68+R77</f>
        <v>8191.9131003457787</v>
      </c>
      <c r="S62" s="117">
        <f t="shared" si="22"/>
        <v>8359.4543197485218</v>
      </c>
      <c r="T62" s="117">
        <f t="shared" si="22"/>
        <v>7670.950583299903</v>
      </c>
      <c r="U62" s="117">
        <f t="shared" si="22"/>
        <v>7201.2378959724783</v>
      </c>
      <c r="V62" s="117">
        <f t="shared" si="22"/>
        <v>7149.4770433342483</v>
      </c>
      <c r="W62" s="117">
        <f t="shared" ref="W62:Y62" si="23">W63+W66+W68+W77</f>
        <v>7247.8195037855894</v>
      </c>
      <c r="X62" s="117">
        <f t="shared" si="23"/>
        <v>5721.3670460572193</v>
      </c>
      <c r="Y62" s="117">
        <f t="shared" si="23"/>
        <v>4568.3971414666639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9124.3211419327017</v>
      </c>
      <c r="D63" s="122">
        <f t="shared" si="24"/>
        <v>8593.4734621034186</v>
      </c>
      <c r="E63" s="122">
        <f t="shared" si="24"/>
        <v>9772.8224178770943</v>
      </c>
      <c r="F63" s="122">
        <f t="shared" si="24"/>
        <v>10003.769229333622</v>
      </c>
      <c r="G63" s="122">
        <f t="shared" si="24"/>
        <v>9945.9067167469493</v>
      </c>
      <c r="H63" s="122">
        <f t="shared" si="24"/>
        <v>8405.9955603481612</v>
      </c>
      <c r="I63" s="122">
        <f t="shared" si="24"/>
        <v>7747.5686325322595</v>
      </c>
      <c r="J63" s="122">
        <f t="shared" si="24"/>
        <v>8532.3541098976802</v>
      </c>
      <c r="K63" s="122">
        <f t="shared" si="24"/>
        <v>7866.2095102662015</v>
      </c>
      <c r="L63" s="122">
        <f t="shared" si="24"/>
        <v>7838.3307135553823</v>
      </c>
      <c r="M63" s="122">
        <f t="shared" si="24"/>
        <v>7511.0882346846347</v>
      </c>
      <c r="N63" s="122">
        <f t="shared" si="24"/>
        <v>7074.1207022059907</v>
      </c>
      <c r="O63" s="122">
        <f t="shared" si="24"/>
        <v>6581.0952993347873</v>
      </c>
      <c r="P63" s="122">
        <f t="shared" si="24"/>
        <v>4581.110780809171</v>
      </c>
      <c r="Q63" s="122">
        <f t="shared" si="24"/>
        <v>5416.0974913538012</v>
      </c>
      <c r="R63" s="122">
        <f t="shared" ref="R63:V63" si="25">SUM(R64:R65)</f>
        <v>5987.1798322611512</v>
      </c>
      <c r="S63" s="122">
        <f t="shared" si="25"/>
        <v>5971.8538206515168</v>
      </c>
      <c r="T63" s="122">
        <f t="shared" si="25"/>
        <v>5353.1261739443562</v>
      </c>
      <c r="U63" s="122">
        <f t="shared" si="25"/>
        <v>4879.2829835511338</v>
      </c>
      <c r="V63" s="122">
        <f t="shared" si="25"/>
        <v>4863.2933169876032</v>
      </c>
      <c r="W63" s="122">
        <f t="shared" ref="W63:Y63" si="26">SUM(W64:W65)</f>
        <v>4872.4850454764464</v>
      </c>
      <c r="X63" s="122">
        <f t="shared" si="26"/>
        <v>3559.5262778887241</v>
      </c>
      <c r="Y63" s="122">
        <f t="shared" si="26"/>
        <v>2704.1999011805297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8909.1523785007594</v>
      </c>
      <c r="D64" s="98">
        <v>8393.3839776504647</v>
      </c>
      <c r="E64" s="98">
        <v>9546.9499940189107</v>
      </c>
      <c r="F64" s="98">
        <v>9774.7972873726194</v>
      </c>
      <c r="G64" s="98">
        <v>9726.648342835626</v>
      </c>
      <c r="H64" s="98">
        <v>8222.1182625968522</v>
      </c>
      <c r="I64" s="98">
        <v>7583.5925481728127</v>
      </c>
      <c r="J64" s="98">
        <v>8351.594894272368</v>
      </c>
      <c r="K64" s="98">
        <v>7701.0795251426734</v>
      </c>
      <c r="L64" s="98">
        <v>7675.6890665854398</v>
      </c>
      <c r="M64" s="98">
        <v>7357.2579677605245</v>
      </c>
      <c r="N64" s="98">
        <v>6931.3744197924188</v>
      </c>
      <c r="O64" s="98">
        <v>6449.5894023108794</v>
      </c>
      <c r="P64" s="98">
        <v>4490.7853568335086</v>
      </c>
      <c r="Q64" s="98">
        <v>5309.4724743377301</v>
      </c>
      <c r="R64" s="98">
        <v>5869.9305234663543</v>
      </c>
      <c r="S64" s="98">
        <v>5855.6256775302281</v>
      </c>
      <c r="T64" s="98">
        <v>5249.7568325830807</v>
      </c>
      <c r="U64" s="98">
        <v>4785.7110607683899</v>
      </c>
      <c r="V64" s="98">
        <v>4770.6785500119877</v>
      </c>
      <c r="W64" s="98">
        <v>4779.5527464331353</v>
      </c>
      <c r="X64" s="98">
        <v>3492.0740034009923</v>
      </c>
      <c r="Y64" s="98">
        <v>2653.2063771439516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215.16876343194204</v>
      </c>
      <c r="D65" s="98">
        <v>200.08948445295357</v>
      </c>
      <c r="E65" s="98">
        <v>225.87242385818374</v>
      </c>
      <c r="F65" s="98">
        <v>228.97194196100193</v>
      </c>
      <c r="G65" s="98">
        <v>219.25837391132259</v>
      </c>
      <c r="H65" s="98">
        <v>183.87729775130859</v>
      </c>
      <c r="I65" s="98">
        <v>163.97608435944633</v>
      </c>
      <c r="J65" s="98">
        <v>180.75921562531141</v>
      </c>
      <c r="K65" s="98">
        <v>165.12998512352831</v>
      </c>
      <c r="L65" s="98">
        <v>162.64164696994249</v>
      </c>
      <c r="M65" s="98">
        <v>153.83026692411053</v>
      </c>
      <c r="N65" s="98">
        <v>142.74628241357226</v>
      </c>
      <c r="O65" s="98">
        <v>131.50589702390778</v>
      </c>
      <c r="P65" s="98">
        <v>90.325423975662588</v>
      </c>
      <c r="Q65" s="98">
        <v>106.62501701607084</v>
      </c>
      <c r="R65" s="98">
        <v>117.24930879479702</v>
      </c>
      <c r="S65" s="98">
        <v>116.22814312128853</v>
      </c>
      <c r="T65" s="98">
        <v>103.36934136127572</v>
      </c>
      <c r="U65" s="98">
        <v>93.571922782744224</v>
      </c>
      <c r="V65" s="98">
        <v>92.614766975615154</v>
      </c>
      <c r="W65" s="98">
        <v>92.932299043311104</v>
      </c>
      <c r="X65" s="98">
        <v>67.452274487731913</v>
      </c>
      <c r="Y65" s="98">
        <v>50.993524036578151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90.945172159057734</v>
      </c>
      <c r="D66" s="122">
        <f t="shared" si="27"/>
        <v>108.34649512692793</v>
      </c>
      <c r="E66" s="122">
        <f t="shared" si="27"/>
        <v>202.52688735720548</v>
      </c>
      <c r="F66" s="122">
        <f t="shared" si="27"/>
        <v>115.87737164327555</v>
      </c>
      <c r="G66" s="122">
        <f t="shared" si="27"/>
        <v>175.89716319674358</v>
      </c>
      <c r="H66" s="122">
        <f t="shared" si="27"/>
        <v>144.23853935527956</v>
      </c>
      <c r="I66" s="122">
        <f t="shared" si="27"/>
        <v>304.38812787440332</v>
      </c>
      <c r="J66" s="122">
        <f t="shared" si="27"/>
        <v>292.84771089964818</v>
      </c>
      <c r="K66" s="122">
        <f t="shared" si="27"/>
        <v>164.61914206782171</v>
      </c>
      <c r="L66" s="122">
        <f t="shared" si="27"/>
        <v>240.808871720224</v>
      </c>
      <c r="M66" s="122">
        <f t="shared" si="27"/>
        <v>355.14516784297814</v>
      </c>
      <c r="N66" s="122">
        <f t="shared" si="27"/>
        <v>303.75651245501803</v>
      </c>
      <c r="O66" s="122">
        <f t="shared" si="27"/>
        <v>452.79586629567558</v>
      </c>
      <c r="P66" s="122">
        <f t="shared" si="27"/>
        <v>51.926593094888069</v>
      </c>
      <c r="Q66" s="122">
        <f t="shared" si="27"/>
        <v>186.09756604440881</v>
      </c>
      <c r="R66" s="122">
        <f t="shared" si="27"/>
        <v>147.9890795748432</v>
      </c>
      <c r="S66" s="122">
        <f t="shared" si="27"/>
        <v>314.11860544862941</v>
      </c>
      <c r="T66" s="122">
        <f t="shared" si="27"/>
        <v>309.33265334859351</v>
      </c>
      <c r="U66" s="122">
        <f t="shared" si="27"/>
        <v>393.51910380962903</v>
      </c>
      <c r="V66" s="122">
        <f t="shared" si="27"/>
        <v>238.91293700183911</v>
      </c>
      <c r="W66" s="122">
        <f t="shared" si="27"/>
        <v>373.58497664376426</v>
      </c>
      <c r="X66" s="122">
        <f t="shared" si="27"/>
        <v>278.11610014340283</v>
      </c>
      <c r="Y66" s="122">
        <f t="shared" si="27"/>
        <v>168.8104723734786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90.945172159057734</v>
      </c>
      <c r="D67" s="98">
        <f>IF(RES_hhdet_in_tes!D67=0,0,RES_hhdet_in_tes!D67*1000*11630/RES_hhdet_in_new!D64)</f>
        <v>108.34649512692793</v>
      </c>
      <c r="E67" s="98">
        <f>IF(RES_hhdet_in_tes!E67=0,0,RES_hhdet_in_tes!E67*1000*11630/RES_hhdet_in_new!E64)</f>
        <v>202.52688735720548</v>
      </c>
      <c r="F67" s="98">
        <f>IF(RES_hhdet_in_tes!F67=0,0,RES_hhdet_in_tes!F67*1000*11630/RES_hhdet_in_new!F64)</f>
        <v>115.87737164327555</v>
      </c>
      <c r="G67" s="98">
        <f>IF(RES_hhdet_in_tes!G67=0,0,RES_hhdet_in_tes!G67*1000*11630/RES_hhdet_in_new!G64)</f>
        <v>175.89716319674358</v>
      </c>
      <c r="H67" s="98">
        <f>IF(RES_hhdet_in_tes!H67=0,0,RES_hhdet_in_tes!H67*1000*11630/RES_hhdet_in_new!H64)</f>
        <v>144.23853935527956</v>
      </c>
      <c r="I67" s="98">
        <f>IF(RES_hhdet_in_tes!I67=0,0,RES_hhdet_in_tes!I67*1000*11630/RES_hhdet_in_new!I64)</f>
        <v>304.38812787440332</v>
      </c>
      <c r="J67" s="98">
        <f>IF(RES_hhdet_in_tes!J67=0,0,RES_hhdet_in_tes!J67*1000*11630/RES_hhdet_in_new!J64)</f>
        <v>292.84771089964818</v>
      </c>
      <c r="K67" s="98">
        <f>IF(RES_hhdet_in_tes!K67=0,0,RES_hhdet_in_tes!K67*1000*11630/RES_hhdet_in_new!K64)</f>
        <v>164.61914206782171</v>
      </c>
      <c r="L67" s="98">
        <f>IF(RES_hhdet_in_tes!L67=0,0,RES_hhdet_in_tes!L67*1000*11630/RES_hhdet_in_new!L64)</f>
        <v>240.808871720224</v>
      </c>
      <c r="M67" s="98">
        <f>IF(RES_hhdet_in_tes!M67=0,0,RES_hhdet_in_tes!M67*1000*11630/RES_hhdet_in_new!M64)</f>
        <v>355.14516784297814</v>
      </c>
      <c r="N67" s="98">
        <f>IF(RES_hhdet_in_tes!N67=0,0,RES_hhdet_in_tes!N67*1000*11630/RES_hhdet_in_new!N64)</f>
        <v>303.75651245501803</v>
      </c>
      <c r="O67" s="98">
        <f>IF(RES_hhdet_in_tes!O67=0,0,RES_hhdet_in_tes!O67*1000*11630/RES_hhdet_in_new!O64)</f>
        <v>452.79586629567558</v>
      </c>
      <c r="P67" s="98">
        <f>IF(RES_hhdet_in_tes!P67=0,0,RES_hhdet_in_tes!P67*1000*11630/RES_hhdet_in_new!P64)</f>
        <v>51.926593094888069</v>
      </c>
      <c r="Q67" s="98">
        <f>IF(RES_hhdet_in_tes!Q67=0,0,RES_hhdet_in_tes!Q67*1000*11630/RES_hhdet_in_new!Q64)</f>
        <v>186.09756604440881</v>
      </c>
      <c r="R67" s="98">
        <f>IF(RES_hhdet_in_tes!R67=0,0,RES_hhdet_in_tes!R67*1000*11630/RES_hhdet_in_new!R64)</f>
        <v>147.9890795748432</v>
      </c>
      <c r="S67" s="98">
        <f>IF(RES_hhdet_in_tes!S67=0,0,RES_hhdet_in_tes!S67*1000*11630/RES_hhdet_in_new!S64)</f>
        <v>314.11860544862941</v>
      </c>
      <c r="T67" s="98">
        <f>IF(RES_hhdet_in_tes!T67=0,0,RES_hhdet_in_tes!T67*1000*11630/RES_hhdet_in_new!T64)</f>
        <v>309.33265334859351</v>
      </c>
      <c r="U67" s="98">
        <f>IF(RES_hhdet_in_tes!U67=0,0,RES_hhdet_in_tes!U67*1000*11630/RES_hhdet_in_new!U64)</f>
        <v>393.51910380962903</v>
      </c>
      <c r="V67" s="98">
        <f>IF(RES_hhdet_in_tes!V67=0,0,RES_hhdet_in_tes!V67*1000*11630/RES_hhdet_in_new!V64)</f>
        <v>238.91293700183911</v>
      </c>
      <c r="W67" s="98">
        <f>IF(RES_hhdet_in_tes!W67=0,0,RES_hhdet_in_tes!W67*1000*11630/RES_hhdet_in_new!W64)</f>
        <v>373.58497664376426</v>
      </c>
      <c r="X67" s="98">
        <f>IF(RES_hhdet_in_tes!X67=0,0,RES_hhdet_in_tes!X67*1000*11630/RES_hhdet_in_new!X64)</f>
        <v>278.11610014340283</v>
      </c>
      <c r="Y67" s="98">
        <f>IF(RES_hhdet_in_tes!Y67=0,0,RES_hhdet_in_tes!Y67*1000*11630/RES_hhdet_in_new!Y64)</f>
        <v>168.8104723734786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1422.8414729197877</v>
      </c>
      <c r="D68" s="122">
        <v>1561.9673421152509</v>
      </c>
      <c r="E68" s="122">
        <v>1752.0087100299982</v>
      </c>
      <c r="F68" s="122">
        <v>1919.9197083022902</v>
      </c>
      <c r="G68" s="122">
        <v>1663.0827378975684</v>
      </c>
      <c r="H68" s="122">
        <v>1815.4754611111596</v>
      </c>
      <c r="I68" s="122">
        <v>1546.8485295200539</v>
      </c>
      <c r="J68" s="122">
        <v>1752.8119375780443</v>
      </c>
      <c r="K68" s="122">
        <v>1794.6299373766019</v>
      </c>
      <c r="L68" s="122">
        <v>1733.1118279947977</v>
      </c>
      <c r="M68" s="122">
        <v>1726.5586621276298</v>
      </c>
      <c r="N68" s="122">
        <v>1748.3344052429013</v>
      </c>
      <c r="O68" s="122">
        <v>1703.7212744112653</v>
      </c>
      <c r="P68" s="122">
        <v>1560.2849795350648</v>
      </c>
      <c r="Q68" s="122">
        <v>1583.4212312234199</v>
      </c>
      <c r="R68" s="122">
        <v>1615.5699549564754</v>
      </c>
      <c r="S68" s="122">
        <v>1643.4711416821713</v>
      </c>
      <c r="T68" s="122">
        <v>1589.8952793626629</v>
      </c>
      <c r="U68" s="122">
        <v>1522.3128534647972</v>
      </c>
      <c r="V68" s="122">
        <v>1494.193625072824</v>
      </c>
      <c r="W68" s="122">
        <v>1464.5484960505546</v>
      </c>
      <c r="X68" s="122">
        <v>1449.5209110942264</v>
      </c>
      <c r="Y68" s="122">
        <v>1297.6630292515754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1419.968441430831</v>
      </c>
      <c r="D69" s="98">
        <v>1561.9578676141346</v>
      </c>
      <c r="E69" s="98">
        <v>1752.2775645105544</v>
      </c>
      <c r="F69" s="98">
        <v>1925.4667435789092</v>
      </c>
      <c r="G69" s="98">
        <v>1662.4205329284969</v>
      </c>
      <c r="H69" s="98">
        <v>1817.8471413046029</v>
      </c>
      <c r="I69" s="98">
        <v>1539.3448340637292</v>
      </c>
      <c r="J69" s="98">
        <v>1751.2943454155275</v>
      </c>
      <c r="K69" s="98">
        <v>1795.8563797867228</v>
      </c>
      <c r="L69" s="98">
        <v>1735.0678532455634</v>
      </c>
      <c r="M69" s="98">
        <v>1726.177555305123</v>
      </c>
      <c r="N69" s="98">
        <v>1753.542186798436</v>
      </c>
      <c r="O69" s="98">
        <v>1708.29880739087</v>
      </c>
      <c r="P69" s="98">
        <v>1540.1548697406311</v>
      </c>
      <c r="Q69" s="98">
        <v>1576.1698721342775</v>
      </c>
      <c r="R69" s="98">
        <v>1616.458456322471</v>
      </c>
      <c r="S69" s="98">
        <v>1646.8044580627359</v>
      </c>
      <c r="T69" s="98">
        <v>1590.2527144452552</v>
      </c>
      <c r="U69" s="98">
        <v>1522.3179015969661</v>
      </c>
      <c r="V69" s="98">
        <v>1494.193625072824</v>
      </c>
      <c r="W69" s="98">
        <v>1465.3666300147599</v>
      </c>
      <c r="X69" s="98">
        <v>1456.7952518081484</v>
      </c>
      <c r="Y69" s="98">
        <v>1264.9751847399727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1419.9525779345342</v>
      </c>
      <c r="D70" s="98">
        <v>1561.9949238782692</v>
      </c>
      <c r="E70" s="98">
        <v>1752.3329851693188</v>
      </c>
      <c r="F70" s="98">
        <v>1925.6444271336113</v>
      </c>
      <c r="G70" s="98">
        <v>1662.4706159457855</v>
      </c>
      <c r="H70" s="98">
        <v>1817.8692940247008</v>
      </c>
      <c r="I70" s="98">
        <v>0</v>
      </c>
      <c r="J70" s="98">
        <v>1751.2237053219606</v>
      </c>
      <c r="K70" s="98">
        <v>1797.9044178402037</v>
      </c>
      <c r="L70" s="98">
        <v>1737.3998799321541</v>
      </c>
      <c r="M70" s="98">
        <v>1728.428739264109</v>
      </c>
      <c r="N70" s="98">
        <v>1756.4248159451977</v>
      </c>
      <c r="O70" s="98">
        <v>1710.8433562206228</v>
      </c>
      <c r="P70" s="98">
        <v>0</v>
      </c>
      <c r="Q70" s="98">
        <v>1575.7993903832687</v>
      </c>
      <c r="R70" s="98">
        <v>1616.4384790297502</v>
      </c>
      <c r="S70" s="98">
        <v>1646.3445002971141</v>
      </c>
      <c r="T70" s="98">
        <v>1589.2926719314216</v>
      </c>
      <c r="U70" s="98">
        <v>1520.4368413473942</v>
      </c>
      <c r="V70" s="98">
        <v>0</v>
      </c>
      <c r="W70" s="98">
        <v>1462.1574731400708</v>
      </c>
      <c r="X70" s="98">
        <v>1453.1061313793666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467.31196430513438</v>
      </c>
      <c r="D71" s="101">
        <v>578.88980788966273</v>
      </c>
      <c r="E71" s="101">
        <v>805.36680002524508</v>
      </c>
      <c r="F71" s="101">
        <v>931.20107679831619</v>
      </c>
      <c r="G71" s="101">
        <v>702.05983681436328</v>
      </c>
      <c r="H71" s="101">
        <v>787.49288362517359</v>
      </c>
      <c r="I71" s="101">
        <v>0</v>
      </c>
      <c r="J71" s="101">
        <v>633.17389734758956</v>
      </c>
      <c r="K71" s="101">
        <v>628.56867110682515</v>
      </c>
      <c r="L71" s="101">
        <v>586.16961363500525</v>
      </c>
      <c r="M71" s="101">
        <v>601.41046459339043</v>
      </c>
      <c r="N71" s="101">
        <v>597.88719620409211</v>
      </c>
      <c r="O71" s="101">
        <v>582.31292503080533</v>
      </c>
      <c r="P71" s="101">
        <v>0</v>
      </c>
      <c r="Q71" s="101">
        <v>560.07437426592583</v>
      </c>
      <c r="R71" s="101">
        <v>570.64248045992508</v>
      </c>
      <c r="S71" s="101">
        <v>585.17058717104544</v>
      </c>
      <c r="T71" s="101">
        <v>573.6314571814587</v>
      </c>
      <c r="U71" s="101">
        <v>515.07621723508066</v>
      </c>
      <c r="V71" s="101">
        <v>0</v>
      </c>
      <c r="W71" s="101">
        <v>668.58304882022605</v>
      </c>
      <c r="X71" s="101">
        <v>749.68630649655586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952.64061362940026</v>
      </c>
      <c r="D72" s="104">
        <v>983.10511598860649</v>
      </c>
      <c r="E72" s="104">
        <v>946.96618514407385</v>
      </c>
      <c r="F72" s="104">
        <v>994.44335033529512</v>
      </c>
      <c r="G72" s="104">
        <v>960.41077913142237</v>
      </c>
      <c r="H72" s="104">
        <v>1030.376410399527</v>
      </c>
      <c r="I72" s="104">
        <v>0</v>
      </c>
      <c r="J72" s="104">
        <v>1118.0498079743711</v>
      </c>
      <c r="K72" s="104">
        <v>1169.3357467333785</v>
      </c>
      <c r="L72" s="104">
        <v>1151.230266297149</v>
      </c>
      <c r="M72" s="104">
        <v>1127.0182746707185</v>
      </c>
      <c r="N72" s="104">
        <v>1158.5376197411058</v>
      </c>
      <c r="O72" s="104">
        <v>1128.5304311898174</v>
      </c>
      <c r="P72" s="104">
        <v>0</v>
      </c>
      <c r="Q72" s="104">
        <v>1015.7250161173428</v>
      </c>
      <c r="R72" s="104">
        <v>1045.7959985698249</v>
      </c>
      <c r="S72" s="104">
        <v>1061.173913126069</v>
      </c>
      <c r="T72" s="104">
        <v>1015.6612147499632</v>
      </c>
      <c r="U72" s="104">
        <v>1005.3606241123134</v>
      </c>
      <c r="V72" s="104">
        <v>0</v>
      </c>
      <c r="W72" s="104">
        <v>793.57442431984498</v>
      </c>
      <c r="X72" s="104">
        <v>703.41982488281087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1469.5665598302194</v>
      </c>
      <c r="D73" s="101">
        <v>1562.1224415290947</v>
      </c>
      <c r="E73" s="101">
        <v>1746.3966006404817</v>
      </c>
      <c r="F73" s="101">
        <v>1812.28941312144</v>
      </c>
      <c r="G73" s="101">
        <v>1672.1862959151651</v>
      </c>
      <c r="H73" s="101">
        <v>1785.197258892279</v>
      </c>
      <c r="I73" s="101">
        <v>1667.2461070570369</v>
      </c>
      <c r="J73" s="101">
        <v>1785.6604893263436</v>
      </c>
      <c r="K73" s="101">
        <v>1772.7927180678209</v>
      </c>
      <c r="L73" s="101">
        <v>1699.7890716344905</v>
      </c>
      <c r="M73" s="101">
        <v>1732.0383881901546</v>
      </c>
      <c r="N73" s="101">
        <v>1664.9600833489203</v>
      </c>
      <c r="O73" s="101">
        <v>1652.2177492784865</v>
      </c>
      <c r="P73" s="101">
        <v>1655.5306120321636</v>
      </c>
      <c r="Q73" s="101">
        <v>1639.258896685513</v>
      </c>
      <c r="R73" s="101">
        <v>1607.9354848124744</v>
      </c>
      <c r="S73" s="101">
        <v>1603.819412219668</v>
      </c>
      <c r="T73" s="101">
        <v>1579.7805332923069</v>
      </c>
      <c r="U73" s="101">
        <v>0</v>
      </c>
      <c r="V73" s="101">
        <v>0</v>
      </c>
      <c r="W73" s="101">
        <v>1440.0743124127748</v>
      </c>
      <c r="X73" s="101">
        <v>1390.9117958019833</v>
      </c>
      <c r="Y73" s="101">
        <v>1377.1141126156294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1469.7109969958622</v>
      </c>
      <c r="D74" s="104">
        <v>1562.3207811664151</v>
      </c>
      <c r="E74" s="104">
        <v>1746.6060487659568</v>
      </c>
      <c r="F74" s="104">
        <v>1812.4193192125888</v>
      </c>
      <c r="G74" s="104">
        <v>1672.2725259491256</v>
      </c>
      <c r="H74" s="104">
        <v>1785.0266820250042</v>
      </c>
      <c r="I74" s="104">
        <v>1667.1199734057791</v>
      </c>
      <c r="J74" s="104">
        <v>1785.5504160946068</v>
      </c>
      <c r="K74" s="104">
        <v>1773.9949336235466</v>
      </c>
      <c r="L74" s="104">
        <v>1700.9008237931516</v>
      </c>
      <c r="M74" s="104">
        <v>1733.1391560650093</v>
      </c>
      <c r="N74" s="104">
        <v>1666.0687413507544</v>
      </c>
      <c r="O74" s="104">
        <v>1652.5922172998498</v>
      </c>
      <c r="P74" s="104">
        <v>1655.2861711600049</v>
      </c>
      <c r="Q74" s="104">
        <v>1637.9456766224803</v>
      </c>
      <c r="R74" s="104">
        <v>1606.6749963904483</v>
      </c>
      <c r="S74" s="104">
        <v>1603.3517887740647</v>
      </c>
      <c r="T74" s="104">
        <v>1579.4718040892324</v>
      </c>
      <c r="U74" s="104">
        <v>0</v>
      </c>
      <c r="V74" s="104">
        <v>0</v>
      </c>
      <c r="W74" s="104">
        <v>1439.6527542029767</v>
      </c>
      <c r="X74" s="104">
        <v>1389.4868083576391</v>
      </c>
      <c r="Y74" s="104">
        <v>1375.7305074595226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483.18915768567535</v>
      </c>
      <c r="D75" s="98">
        <v>578.15370115545852</v>
      </c>
      <c r="E75" s="98">
        <v>802.5495184198561</v>
      </c>
      <c r="F75" s="98">
        <v>876.05992199999423</v>
      </c>
      <c r="G75" s="98">
        <v>706.02962459225398</v>
      </c>
      <c r="H75" s="98">
        <v>772.93658499238256</v>
      </c>
      <c r="I75" s="98">
        <v>594.46097969743744</v>
      </c>
      <c r="J75" s="98">
        <v>646.35547496058348</v>
      </c>
      <c r="K75" s="98">
        <v>620.30567590709381</v>
      </c>
      <c r="L75" s="98">
        <v>573.00128960621896</v>
      </c>
      <c r="M75" s="98">
        <v>603.2944851653001</v>
      </c>
      <c r="N75" s="98">
        <v>565.6467693068256</v>
      </c>
      <c r="O75" s="98">
        <v>561.40153443626673</v>
      </c>
      <c r="P75" s="98">
        <v>596.10872905909162</v>
      </c>
      <c r="Q75" s="98">
        <v>582.52569329620371</v>
      </c>
      <c r="R75" s="98">
        <v>566.88802661538955</v>
      </c>
      <c r="S75" s="98">
        <v>569.78873032638899</v>
      </c>
      <c r="T75" s="98">
        <v>570.27616584998941</v>
      </c>
      <c r="U75" s="98">
        <v>0</v>
      </c>
      <c r="V75" s="98">
        <v>0</v>
      </c>
      <c r="W75" s="98">
        <v>657.88812588975952</v>
      </c>
      <c r="X75" s="98">
        <v>716.75570819548091</v>
      </c>
      <c r="Y75" s="98">
        <v>816.51458415200364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986.52183931018658</v>
      </c>
      <c r="D76" s="98">
        <v>984.16708001095697</v>
      </c>
      <c r="E76" s="98">
        <v>944.05653034610054</v>
      </c>
      <c r="F76" s="98">
        <v>936.35939721259467</v>
      </c>
      <c r="G76" s="98">
        <v>966.24290135687136</v>
      </c>
      <c r="H76" s="98">
        <v>1012.0900970326218</v>
      </c>
      <c r="I76" s="98">
        <v>1072.6589937083415</v>
      </c>
      <c r="J76" s="98">
        <v>1139.1949411340231</v>
      </c>
      <c r="K76" s="98">
        <v>1153.6892577164526</v>
      </c>
      <c r="L76" s="98">
        <v>1127.8995341869327</v>
      </c>
      <c r="M76" s="98">
        <v>1129.8446708997094</v>
      </c>
      <c r="N76" s="98">
        <v>1100.4219720439289</v>
      </c>
      <c r="O76" s="98">
        <v>1091.1906828635827</v>
      </c>
      <c r="P76" s="98">
        <v>1059.1774421009131</v>
      </c>
      <c r="Q76" s="98">
        <v>1055.4199833262769</v>
      </c>
      <c r="R76" s="98">
        <v>1039.7869697750589</v>
      </c>
      <c r="S76" s="98">
        <v>1033.5630584476758</v>
      </c>
      <c r="T76" s="98">
        <v>1009.1956382392431</v>
      </c>
      <c r="U76" s="98">
        <v>0</v>
      </c>
      <c r="V76" s="98">
        <v>0</v>
      </c>
      <c r="W76" s="98">
        <v>781.76462831321703</v>
      </c>
      <c r="X76" s="98">
        <v>672.73110016215833</v>
      </c>
      <c r="Y76" s="98">
        <v>559.21592330751889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583.24421563807618</v>
      </c>
      <c r="D77" s="122">
        <v>577.78249461596033</v>
      </c>
      <c r="E77" s="122">
        <v>708.9712448668829</v>
      </c>
      <c r="F77" s="122">
        <v>685.17380652693168</v>
      </c>
      <c r="G77" s="122">
        <v>644.52346162079868</v>
      </c>
      <c r="H77" s="122">
        <v>605.52768428006607</v>
      </c>
      <c r="I77" s="122">
        <v>547.80069566941927</v>
      </c>
      <c r="J77" s="122">
        <v>603.33651718009594</v>
      </c>
      <c r="K77" s="122">
        <v>479.31482656187046</v>
      </c>
      <c r="L77" s="122">
        <v>433.39929832558289</v>
      </c>
      <c r="M77" s="122">
        <v>435.44874695795482</v>
      </c>
      <c r="N77" s="122">
        <v>446.36657899704795</v>
      </c>
      <c r="O77" s="122">
        <v>437.71759203765004</v>
      </c>
      <c r="P77" s="122">
        <v>418.88531315021703</v>
      </c>
      <c r="Q77" s="122">
        <v>441.05036269756567</v>
      </c>
      <c r="R77" s="122">
        <v>441.17423355330868</v>
      </c>
      <c r="S77" s="122">
        <v>430.01075196620343</v>
      </c>
      <c r="T77" s="122">
        <v>418.59647664428996</v>
      </c>
      <c r="U77" s="122">
        <v>406.122955146918</v>
      </c>
      <c r="V77" s="122">
        <v>553.07716427198227</v>
      </c>
      <c r="W77" s="122">
        <v>537.20098561482394</v>
      </c>
      <c r="X77" s="122">
        <v>434.20375693086629</v>
      </c>
      <c r="Y77" s="122">
        <v>397.7237386610808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582.87402789160819</v>
      </c>
      <c r="D78" s="98">
        <v>582.97730947943842</v>
      </c>
      <c r="E78" s="98">
        <v>705.95550567824478</v>
      </c>
      <c r="F78" s="98">
        <v>685.58379188744334</v>
      </c>
      <c r="G78" s="98">
        <v>646.58471549619787</v>
      </c>
      <c r="H78" s="98">
        <v>605.88295889435551</v>
      </c>
      <c r="I78" s="98">
        <v>545.15260252904045</v>
      </c>
      <c r="J78" s="98">
        <v>601.02489290770154</v>
      </c>
      <c r="K78" s="98">
        <v>481.08871700413403</v>
      </c>
      <c r="L78" s="98">
        <v>434.41942723022981</v>
      </c>
      <c r="M78" s="98">
        <v>435.24801114118162</v>
      </c>
      <c r="N78" s="98">
        <v>447.0763732641102</v>
      </c>
      <c r="O78" s="98">
        <v>437.8483242018101</v>
      </c>
      <c r="P78" s="98">
        <v>416.98241465796292</v>
      </c>
      <c r="Q78" s="98">
        <v>441.48031337690117</v>
      </c>
      <c r="R78" s="98">
        <v>447.35723366884014</v>
      </c>
      <c r="S78" s="98">
        <v>430.27731514322227</v>
      </c>
      <c r="T78" s="98">
        <v>415.67893479523724</v>
      </c>
      <c r="U78" s="98">
        <v>406.18840216591269</v>
      </c>
      <c r="V78" s="98">
        <v>561.09721391768664</v>
      </c>
      <c r="W78" s="98">
        <v>525.52255119798212</v>
      </c>
      <c r="X78" s="98">
        <v>440.63704014329869</v>
      </c>
      <c r="Y78" s="98">
        <v>394.02005747598889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588.55149914611206</v>
      </c>
      <c r="D79" s="33">
        <v>478.02154338903557</v>
      </c>
      <c r="E79" s="33">
        <v>763.93359087438148</v>
      </c>
      <c r="F79" s="33">
        <v>678.13309639352985</v>
      </c>
      <c r="G79" s="33">
        <v>618.54801455382051</v>
      </c>
      <c r="H79" s="33">
        <v>600.92304663211974</v>
      </c>
      <c r="I79" s="33">
        <v>588.93790494916686</v>
      </c>
      <c r="J79" s="33">
        <v>649.92925576134428</v>
      </c>
      <c r="K79" s="33">
        <v>449.19708494040805</v>
      </c>
      <c r="L79" s="33">
        <v>414.56445080039168</v>
      </c>
      <c r="M79" s="33">
        <v>439.17942894043421</v>
      </c>
      <c r="N79" s="33">
        <v>423.83659243018593</v>
      </c>
      <c r="O79" s="33">
        <v>427.3648497044021</v>
      </c>
      <c r="P79" s="33">
        <v>438.52908066256265</v>
      </c>
      <c r="Q79" s="33">
        <v>439.75675152793673</v>
      </c>
      <c r="R79" s="33">
        <v>431.7820209529624</v>
      </c>
      <c r="S79" s="33">
        <v>429.68720771524767</v>
      </c>
      <c r="T79" s="33">
        <v>423.4758138746023</v>
      </c>
      <c r="U79" s="33">
        <v>405.98389738224046</v>
      </c>
      <c r="V79" s="33">
        <v>534.92232552175619</v>
      </c>
      <c r="W79" s="33">
        <v>547.54858691630204</v>
      </c>
      <c r="X79" s="33">
        <v>427.09295275019548</v>
      </c>
      <c r="Y79" s="33">
        <v>409.76935597334221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13240.987581066976</v>
      </c>
      <c r="D81" s="117">
        <f t="shared" si="28"/>
        <v>10777.957069828775</v>
      </c>
      <c r="E81" s="117">
        <f t="shared" si="28"/>
        <v>11984.679271412135</v>
      </c>
      <c r="F81" s="117">
        <f t="shared" si="28"/>
        <v>11524.559022354202</v>
      </c>
      <c r="G81" s="117">
        <f t="shared" si="28"/>
        <v>12964.158660809027</v>
      </c>
      <c r="H81" s="117">
        <f t="shared" si="28"/>
        <v>10507.343164953383</v>
      </c>
      <c r="I81" s="117">
        <f t="shared" si="28"/>
        <v>11593.211962072392</v>
      </c>
      <c r="J81" s="117">
        <f t="shared" si="28"/>
        <v>11240.448022402625</v>
      </c>
      <c r="K81" s="117">
        <f t="shared" si="28"/>
        <v>10147.874383080929</v>
      </c>
      <c r="L81" s="117">
        <f t="shared" si="28"/>
        <v>9953.2346490192849</v>
      </c>
      <c r="M81" s="117">
        <f t="shared" si="28"/>
        <v>10152.059366648622</v>
      </c>
      <c r="N81" s="117">
        <f t="shared" si="28"/>
        <v>9168.4107003000972</v>
      </c>
      <c r="O81" s="117">
        <f t="shared" si="28"/>
        <v>9117.8748188827212</v>
      </c>
      <c r="P81" s="117">
        <f t="shared" si="28"/>
        <v>7038.6613364898994</v>
      </c>
      <c r="Q81" s="117">
        <f t="shared" si="28"/>
        <v>7963.5190663020066</v>
      </c>
      <c r="R81" s="117">
        <f t="shared" ref="R81:V81" si="29">R82+R85+R87+R100</f>
        <v>8133.0958238723442</v>
      </c>
      <c r="S81" s="117">
        <f t="shared" si="29"/>
        <v>8173.2818517986643</v>
      </c>
      <c r="T81" s="117">
        <f t="shared" si="29"/>
        <v>7541.9590394050747</v>
      </c>
      <c r="U81" s="117">
        <f t="shared" si="29"/>
        <v>7063.0203976734729</v>
      </c>
      <c r="V81" s="117">
        <f t="shared" si="29"/>
        <v>6969.3018264931179</v>
      </c>
      <c r="W81" s="117">
        <f t="shared" ref="W81:Y81" si="30">W82+W85+W87+W100</f>
        <v>7422.075159947577</v>
      </c>
      <c r="X81" s="117">
        <f t="shared" si="30"/>
        <v>5480.7575058964549</v>
      </c>
      <c r="Y81" s="117">
        <f t="shared" si="30"/>
        <v>4757.587481232511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11033.902519207079</v>
      </c>
      <c r="D82" s="122">
        <f t="shared" si="31"/>
        <v>8500.1567729545786</v>
      </c>
      <c r="E82" s="122">
        <f t="shared" si="31"/>
        <v>9353.9569558656785</v>
      </c>
      <c r="F82" s="122">
        <f t="shared" si="31"/>
        <v>8980.4335124699101</v>
      </c>
      <c r="G82" s="122">
        <f t="shared" si="31"/>
        <v>10444.249776499253</v>
      </c>
      <c r="H82" s="122">
        <f t="shared" si="31"/>
        <v>8003.2918452853264</v>
      </c>
      <c r="I82" s="122">
        <f t="shared" si="31"/>
        <v>8981.0163720423079</v>
      </c>
      <c r="J82" s="122">
        <f t="shared" si="31"/>
        <v>8599.0393640841376</v>
      </c>
      <c r="K82" s="122">
        <f t="shared" si="31"/>
        <v>7739.9243438764643</v>
      </c>
      <c r="L82" s="122">
        <f t="shared" si="31"/>
        <v>7584.0675058983252</v>
      </c>
      <c r="M82" s="122">
        <f t="shared" si="31"/>
        <v>7618.3802453986309</v>
      </c>
      <c r="N82" s="122">
        <f t="shared" si="31"/>
        <v>6758.1906479091895</v>
      </c>
      <c r="O82" s="122">
        <f t="shared" si="31"/>
        <v>6564.567024852905</v>
      </c>
      <c r="P82" s="122">
        <f t="shared" si="31"/>
        <v>4920.7994964331583</v>
      </c>
      <c r="Q82" s="122">
        <f t="shared" si="31"/>
        <v>5689.3976615002484</v>
      </c>
      <c r="R82" s="122">
        <f t="shared" ref="R82:V82" si="32">SUM(R83:R84)</f>
        <v>5940.1044784425094</v>
      </c>
      <c r="S82" s="122">
        <f t="shared" si="32"/>
        <v>5818.9261832006341</v>
      </c>
      <c r="T82" s="122">
        <f t="shared" si="32"/>
        <v>5232.4452849769677</v>
      </c>
      <c r="U82" s="122">
        <f t="shared" si="32"/>
        <v>4750.3378077177686</v>
      </c>
      <c r="V82" s="122">
        <f t="shared" si="32"/>
        <v>4720.3303864703803</v>
      </c>
      <c r="W82" s="122">
        <f t="shared" ref="W82:Y82" si="33">SUM(W83:W84)</f>
        <v>5025.4126808942101</v>
      </c>
      <c r="X82" s="122">
        <f t="shared" si="33"/>
        <v>3391.8874126180622</v>
      </c>
      <c r="Y82" s="122">
        <f t="shared" si="33"/>
        <v>2827.6930381551956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10928.328616999632</v>
      </c>
      <c r="D83" s="98">
        <v>8419.8684344868434</v>
      </c>
      <c r="E83" s="98">
        <v>9266.2642968219025</v>
      </c>
      <c r="F83" s="98">
        <v>8897.0689537497929</v>
      </c>
      <c r="G83" s="98">
        <v>10350.917509855815</v>
      </c>
      <c r="H83" s="98">
        <v>7932.3331970849868</v>
      </c>
      <c r="I83" s="98">
        <v>8904.0056951249371</v>
      </c>
      <c r="J83" s="98">
        <v>8525.232416114608</v>
      </c>
      <c r="K83" s="98">
        <v>7674.1037207234522</v>
      </c>
      <c r="L83" s="98">
        <v>7520.3276403271166</v>
      </c>
      <c r="M83" s="98">
        <v>7555.1927199447173</v>
      </c>
      <c r="N83" s="98">
        <v>6702.9736298216339</v>
      </c>
      <c r="O83" s="98">
        <v>6511.4600537334873</v>
      </c>
      <c r="P83" s="98">
        <v>4881.5256643309112</v>
      </c>
      <c r="Q83" s="98">
        <v>5644.0599754061159</v>
      </c>
      <c r="R83" s="98">
        <v>5893.0202718525879</v>
      </c>
      <c r="S83" s="98">
        <v>5773.0902234792693</v>
      </c>
      <c r="T83" s="98">
        <v>5191.5559458417811</v>
      </c>
      <c r="U83" s="98">
        <v>4713.4740004707255</v>
      </c>
      <c r="V83" s="98">
        <v>4683.9578944343748</v>
      </c>
      <c r="W83" s="98">
        <v>4986.6292262026873</v>
      </c>
      <c r="X83" s="98">
        <v>3365.881507461032</v>
      </c>
      <c r="Y83" s="98">
        <v>2806.1200536130023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105.57390220744738</v>
      </c>
      <c r="D84" s="98">
        <v>80.288338467735414</v>
      </c>
      <c r="E84" s="98">
        <v>87.69265904377653</v>
      </c>
      <c r="F84" s="98">
        <v>83.36455872011669</v>
      </c>
      <c r="G84" s="98">
        <v>93.33226664343799</v>
      </c>
      <c r="H84" s="98">
        <v>70.958648200339212</v>
      </c>
      <c r="I84" s="98">
        <v>77.010676917371001</v>
      </c>
      <c r="J84" s="98">
        <v>73.806947969528693</v>
      </c>
      <c r="K84" s="98">
        <v>65.82062315301178</v>
      </c>
      <c r="L84" s="98">
        <v>63.739865571208838</v>
      </c>
      <c r="M84" s="98">
        <v>63.187525453913622</v>
      </c>
      <c r="N84" s="98">
        <v>55.217018087555644</v>
      </c>
      <c r="O84" s="98">
        <v>53.106971119417643</v>
      </c>
      <c r="P84" s="98">
        <v>39.273832102246637</v>
      </c>
      <c r="Q84" s="98">
        <v>45.337686094132422</v>
      </c>
      <c r="R84" s="98">
        <v>47.084206589921678</v>
      </c>
      <c r="S84" s="98">
        <v>45.835959721364631</v>
      </c>
      <c r="T84" s="98">
        <v>40.889339135186447</v>
      </c>
      <c r="U84" s="98">
        <v>36.863807247042999</v>
      </c>
      <c r="V84" s="98">
        <v>36.372492036005426</v>
      </c>
      <c r="W84" s="98">
        <v>38.78345469152287</v>
      </c>
      <c r="X84" s="98">
        <v>26.005905157030192</v>
      </c>
      <c r="Y84" s="98">
        <v>21.572984542193396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91.104867408106074</v>
      </c>
      <c r="D85" s="122">
        <f t="shared" si="34"/>
        <v>108.23203740711831</v>
      </c>
      <c r="E85" s="122">
        <f t="shared" si="34"/>
        <v>202.29698653678426</v>
      </c>
      <c r="F85" s="122">
        <f t="shared" si="34"/>
        <v>115.62878201838505</v>
      </c>
      <c r="G85" s="122">
        <f t="shared" si="34"/>
        <v>175.76789662216183</v>
      </c>
      <c r="H85" s="122">
        <f t="shared" si="34"/>
        <v>143.96480486556354</v>
      </c>
      <c r="I85" s="122">
        <f t="shared" si="34"/>
        <v>303.99582052103676</v>
      </c>
      <c r="J85" s="122">
        <f t="shared" si="34"/>
        <v>293.08063287571719</v>
      </c>
      <c r="K85" s="122">
        <f t="shared" si="34"/>
        <v>164.61827767902366</v>
      </c>
      <c r="L85" s="122">
        <f t="shared" si="34"/>
        <v>240.76370004675874</v>
      </c>
      <c r="M85" s="122">
        <f t="shared" si="34"/>
        <v>355.39445499368179</v>
      </c>
      <c r="N85" s="122">
        <f t="shared" si="34"/>
        <v>303.70426929426611</v>
      </c>
      <c r="O85" s="122">
        <f t="shared" si="34"/>
        <v>452.79278797664335</v>
      </c>
      <c r="P85" s="122">
        <f t="shared" si="34"/>
        <v>51.879312668565234</v>
      </c>
      <c r="Q85" s="122">
        <f t="shared" si="34"/>
        <v>185.93652692617886</v>
      </c>
      <c r="R85" s="122">
        <f t="shared" si="34"/>
        <v>148.03860128494969</v>
      </c>
      <c r="S85" s="122">
        <f t="shared" si="34"/>
        <v>314.41826841665943</v>
      </c>
      <c r="T85" s="122">
        <f t="shared" si="34"/>
        <v>309.24798178425402</v>
      </c>
      <c r="U85" s="122">
        <f t="shared" si="34"/>
        <v>393.51350511936147</v>
      </c>
      <c r="V85" s="122">
        <f t="shared" si="34"/>
        <v>238.6142995486826</v>
      </c>
      <c r="W85" s="122">
        <f t="shared" si="34"/>
        <v>374.00353273374276</v>
      </c>
      <c r="X85" s="122">
        <f t="shared" si="34"/>
        <v>278.14858258604613</v>
      </c>
      <c r="Y85" s="122">
        <f t="shared" si="34"/>
        <v>168.55469036588076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91.104867408106074</v>
      </c>
      <c r="D86" s="98">
        <f>IF(RES_hhdet_in_tes!D86=0,0,RES_hhdet_in_tes!D86*1000*11630/RES_hhdet_in_new!D83)</f>
        <v>108.23203740711831</v>
      </c>
      <c r="E86" s="98">
        <f>IF(RES_hhdet_in_tes!E86=0,0,RES_hhdet_in_tes!E86*1000*11630/RES_hhdet_in_new!E83)</f>
        <v>202.29698653678426</v>
      </c>
      <c r="F86" s="98">
        <f>IF(RES_hhdet_in_tes!F86=0,0,RES_hhdet_in_tes!F86*1000*11630/RES_hhdet_in_new!F83)</f>
        <v>115.62878201838505</v>
      </c>
      <c r="G86" s="98">
        <f>IF(RES_hhdet_in_tes!G86=0,0,RES_hhdet_in_tes!G86*1000*11630/RES_hhdet_in_new!G83)</f>
        <v>175.76789662216183</v>
      </c>
      <c r="H86" s="98">
        <f>IF(RES_hhdet_in_tes!H86=0,0,RES_hhdet_in_tes!H86*1000*11630/RES_hhdet_in_new!H83)</f>
        <v>143.96480486556354</v>
      </c>
      <c r="I86" s="98">
        <f>IF(RES_hhdet_in_tes!I86=0,0,RES_hhdet_in_tes!I86*1000*11630/RES_hhdet_in_new!I83)</f>
        <v>303.99582052103676</v>
      </c>
      <c r="J86" s="98">
        <f>IF(RES_hhdet_in_tes!J86=0,0,RES_hhdet_in_tes!J86*1000*11630/RES_hhdet_in_new!J83)</f>
        <v>293.08063287571719</v>
      </c>
      <c r="K86" s="98">
        <f>IF(RES_hhdet_in_tes!K86=0,0,RES_hhdet_in_tes!K86*1000*11630/RES_hhdet_in_new!K83)</f>
        <v>164.61827767902366</v>
      </c>
      <c r="L86" s="98">
        <f>IF(RES_hhdet_in_tes!L86=0,0,RES_hhdet_in_tes!L86*1000*11630/RES_hhdet_in_new!L83)</f>
        <v>240.76370004675874</v>
      </c>
      <c r="M86" s="98">
        <f>IF(RES_hhdet_in_tes!M86=0,0,RES_hhdet_in_tes!M86*1000*11630/RES_hhdet_in_new!M83)</f>
        <v>355.39445499368179</v>
      </c>
      <c r="N86" s="98">
        <f>IF(RES_hhdet_in_tes!N86=0,0,RES_hhdet_in_tes!N86*1000*11630/RES_hhdet_in_new!N83)</f>
        <v>303.70426929426611</v>
      </c>
      <c r="O86" s="98">
        <f>IF(RES_hhdet_in_tes!O86=0,0,RES_hhdet_in_tes!O86*1000*11630/RES_hhdet_in_new!O83)</f>
        <v>452.79278797664335</v>
      </c>
      <c r="P86" s="98">
        <f>IF(RES_hhdet_in_tes!P86=0,0,RES_hhdet_in_tes!P86*1000*11630/RES_hhdet_in_new!P83)</f>
        <v>51.879312668565234</v>
      </c>
      <c r="Q86" s="98">
        <f>IF(RES_hhdet_in_tes!Q86=0,0,RES_hhdet_in_tes!Q86*1000*11630/RES_hhdet_in_new!Q83)</f>
        <v>185.93652692617886</v>
      </c>
      <c r="R86" s="98">
        <f>IF(RES_hhdet_in_tes!R86=0,0,RES_hhdet_in_tes!R86*1000*11630/RES_hhdet_in_new!R83)</f>
        <v>148.03860128494969</v>
      </c>
      <c r="S86" s="98">
        <f>IF(RES_hhdet_in_tes!S86=0,0,RES_hhdet_in_tes!S86*1000*11630/RES_hhdet_in_new!S83)</f>
        <v>314.41826841665943</v>
      </c>
      <c r="T86" s="98">
        <f>IF(RES_hhdet_in_tes!T86=0,0,RES_hhdet_in_tes!T86*1000*11630/RES_hhdet_in_new!T83)</f>
        <v>309.24798178425402</v>
      </c>
      <c r="U86" s="98">
        <f>IF(RES_hhdet_in_tes!U86=0,0,RES_hhdet_in_tes!U86*1000*11630/RES_hhdet_in_new!U83)</f>
        <v>393.51350511936147</v>
      </c>
      <c r="V86" s="98">
        <f>IF(RES_hhdet_in_tes!V86=0,0,RES_hhdet_in_tes!V86*1000*11630/RES_hhdet_in_new!V83)</f>
        <v>238.6142995486826</v>
      </c>
      <c r="W86" s="98">
        <f>IF(RES_hhdet_in_tes!W86=0,0,RES_hhdet_in_tes!W86*1000*11630/RES_hhdet_in_new!W83)</f>
        <v>374.00353273374276</v>
      </c>
      <c r="X86" s="98">
        <f>IF(RES_hhdet_in_tes!X86=0,0,RES_hhdet_in_tes!X86*1000*11630/RES_hhdet_in_new!X83)</f>
        <v>278.14858258604613</v>
      </c>
      <c r="Y86" s="98">
        <f>IF(RES_hhdet_in_tes!Y86=0,0,RES_hhdet_in_tes!Y86*1000*11630/RES_hhdet_in_new!Y83)</f>
        <v>168.55469036588076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1514.890804250073</v>
      </c>
      <c r="D87" s="122">
        <v>1588.5758585110541</v>
      </c>
      <c r="E87" s="122">
        <v>1718.2988547266689</v>
      </c>
      <c r="F87" s="122">
        <v>1781.1528248283394</v>
      </c>
      <c r="G87" s="122">
        <v>1693.676839657456</v>
      </c>
      <c r="H87" s="122">
        <v>1761.6550254285726</v>
      </c>
      <c r="I87" s="122">
        <v>1720.2609330718617</v>
      </c>
      <c r="J87" s="122">
        <v>1752.7720943424297</v>
      </c>
      <c r="K87" s="122">
        <v>1761.9414931848828</v>
      </c>
      <c r="L87" s="122">
        <v>1695.7774156322077</v>
      </c>
      <c r="M87" s="122">
        <v>1740.5979403755705</v>
      </c>
      <c r="N87" s="122">
        <v>1680.1331364531736</v>
      </c>
      <c r="O87" s="122">
        <v>1672.0357852900765</v>
      </c>
      <c r="P87" s="122">
        <v>1626.3489149556513</v>
      </c>
      <c r="Q87" s="122">
        <v>1648.9685553650611</v>
      </c>
      <c r="R87" s="122">
        <v>1612.4558241760992</v>
      </c>
      <c r="S87" s="122">
        <v>1611.2400108023721</v>
      </c>
      <c r="T87" s="122">
        <v>1579.4947563062142</v>
      </c>
      <c r="U87" s="122">
        <v>1513.948218167639</v>
      </c>
      <c r="V87" s="122">
        <v>1470.4226875997579</v>
      </c>
      <c r="W87" s="122">
        <v>1472.2666041345383</v>
      </c>
      <c r="X87" s="122">
        <v>1382.9833651834272</v>
      </c>
      <c r="Y87" s="122">
        <v>1355.8254990857949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1785.3040871996211</v>
      </c>
      <c r="D88" s="98">
        <v>1579.6256573267831</v>
      </c>
      <c r="E88" s="98">
        <v>1669.6538273770605</v>
      </c>
      <c r="F88" s="98">
        <v>1700.9868922938565</v>
      </c>
      <c r="G88" s="98">
        <v>1709.401957644583</v>
      </c>
      <c r="H88" s="98">
        <v>1724.7430043744494</v>
      </c>
      <c r="I88" s="98">
        <v>1769.8182080795564</v>
      </c>
      <c r="J88" s="98">
        <v>1730.5288785780876</v>
      </c>
      <c r="K88" s="98">
        <v>1754.1360125817725</v>
      </c>
      <c r="L88" s="98">
        <v>1694.9195828271609</v>
      </c>
      <c r="M88" s="98">
        <v>1734.6684039186753</v>
      </c>
      <c r="N88" s="98">
        <v>1695.5438063445101</v>
      </c>
      <c r="O88" s="98">
        <v>1715.2768521905116</v>
      </c>
      <c r="P88" s="98">
        <v>1606.0162569061015</v>
      </c>
      <c r="Q88" s="98">
        <v>1636.4135119046073</v>
      </c>
      <c r="R88" s="98">
        <v>1624.9810792975611</v>
      </c>
      <c r="S88" s="98">
        <v>1607.9948146160971</v>
      </c>
      <c r="T88" s="98">
        <v>1567.9379307696959</v>
      </c>
      <c r="U88" s="98">
        <v>1517.4432053655835</v>
      </c>
      <c r="V88" s="98">
        <v>1404.822800507455</v>
      </c>
      <c r="W88" s="98">
        <v>1516.2494434297205</v>
      </c>
      <c r="X88" s="98">
        <v>1356.254243204633</v>
      </c>
      <c r="Y88" s="98">
        <v>1325.5089687775812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1785.3967917915484</v>
      </c>
      <c r="D89" s="98">
        <v>0</v>
      </c>
      <c r="E89" s="98">
        <v>0</v>
      </c>
      <c r="F89" s="98">
        <v>1700.8049722753383</v>
      </c>
      <c r="G89" s="98">
        <v>1709.5018731482835</v>
      </c>
      <c r="H89" s="98">
        <v>1724.5771927538176</v>
      </c>
      <c r="I89" s="98">
        <v>1770.333775682403</v>
      </c>
      <c r="J89" s="98">
        <v>1730.5337279439987</v>
      </c>
      <c r="K89" s="98">
        <v>1755.2570584373266</v>
      </c>
      <c r="L89" s="98">
        <v>1696.0523713086104</v>
      </c>
      <c r="M89" s="98">
        <v>1735.7076398431332</v>
      </c>
      <c r="N89" s="98">
        <v>1696.5986009441708</v>
      </c>
      <c r="O89" s="98">
        <v>1716.0139297533426</v>
      </c>
      <c r="P89" s="98">
        <v>0</v>
      </c>
      <c r="Q89" s="98">
        <v>1636.4121506501194</v>
      </c>
      <c r="R89" s="98">
        <v>1624.8644002675617</v>
      </c>
      <c r="S89" s="98">
        <v>1607.6677881817498</v>
      </c>
      <c r="T89" s="98">
        <v>1567.3000757919892</v>
      </c>
      <c r="U89" s="98">
        <v>1516.4761650013331</v>
      </c>
      <c r="V89" s="98">
        <v>0</v>
      </c>
      <c r="W89" s="98">
        <v>1515.0609756563911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590.18087178595022</v>
      </c>
      <c r="D90" s="101">
        <v>0</v>
      </c>
      <c r="E90" s="101">
        <v>0</v>
      </c>
      <c r="F90" s="101">
        <v>821.7558582048988</v>
      </c>
      <c r="G90" s="101">
        <v>722.14473135665469</v>
      </c>
      <c r="H90" s="101">
        <v>746.69052267388372</v>
      </c>
      <c r="I90" s="101">
        <v>632.41502649190954</v>
      </c>
      <c r="J90" s="101">
        <v>625.61887102170351</v>
      </c>
      <c r="K90" s="101">
        <v>613.46683998259209</v>
      </c>
      <c r="L90" s="101">
        <v>571.90308644640209</v>
      </c>
      <c r="M90" s="101">
        <v>604.17165345274736</v>
      </c>
      <c r="N90" s="101">
        <v>576.71931986867583</v>
      </c>
      <c r="O90" s="101">
        <v>584.12088627001003</v>
      </c>
      <c r="P90" s="101">
        <v>0</v>
      </c>
      <c r="Q90" s="101">
        <v>582.18159376813287</v>
      </c>
      <c r="R90" s="101">
        <v>573.80142610711334</v>
      </c>
      <c r="S90" s="101">
        <v>571.29033805199344</v>
      </c>
      <c r="T90" s="101">
        <v>565.60299886838322</v>
      </c>
      <c r="U90" s="101">
        <v>513.75770188562421</v>
      </c>
      <c r="V90" s="101">
        <v>0</v>
      </c>
      <c r="W90" s="101">
        <v>693.05034202358888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1195.2159200055983</v>
      </c>
      <c r="D91" s="104">
        <v>0</v>
      </c>
      <c r="E91" s="104">
        <v>0</v>
      </c>
      <c r="F91" s="104">
        <v>879.04911407043937</v>
      </c>
      <c r="G91" s="104">
        <v>987.35714179162869</v>
      </c>
      <c r="H91" s="104">
        <v>977.88667007993422</v>
      </c>
      <c r="I91" s="104">
        <v>1137.9187491904936</v>
      </c>
      <c r="J91" s="104">
        <v>1104.9148569222955</v>
      </c>
      <c r="K91" s="104">
        <v>1141.7902184547347</v>
      </c>
      <c r="L91" s="104">
        <v>1124.1492848622086</v>
      </c>
      <c r="M91" s="104">
        <v>1131.5359863903859</v>
      </c>
      <c r="N91" s="104">
        <v>1119.8792810754951</v>
      </c>
      <c r="O91" s="104">
        <v>1131.8930434833326</v>
      </c>
      <c r="P91" s="104">
        <v>0</v>
      </c>
      <c r="Q91" s="104">
        <v>1054.2305568819868</v>
      </c>
      <c r="R91" s="104">
        <v>1051.0629741604482</v>
      </c>
      <c r="S91" s="104">
        <v>1036.3774501297564</v>
      </c>
      <c r="T91" s="104">
        <v>1001.697076923606</v>
      </c>
      <c r="U91" s="104">
        <v>1002.7184631157091</v>
      </c>
      <c r="V91" s="104">
        <v>0</v>
      </c>
      <c r="W91" s="104">
        <v>822.01063363280196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1406.2371938217361</v>
      </c>
      <c r="D92" s="101">
        <v>1807.974694350494</v>
      </c>
      <c r="E92" s="101">
        <v>1691.9174095453054</v>
      </c>
      <c r="F92" s="101">
        <v>1665.7014009632817</v>
      </c>
      <c r="G92" s="101">
        <v>1828.6499241320134</v>
      </c>
      <c r="H92" s="101">
        <v>1599.473949579268</v>
      </c>
      <c r="I92" s="101">
        <v>1658.1547706744684</v>
      </c>
      <c r="J92" s="101">
        <v>1838.1214986299833</v>
      </c>
      <c r="K92" s="101">
        <v>1691.9728899374777</v>
      </c>
      <c r="L92" s="101">
        <v>1634.8137493700747</v>
      </c>
      <c r="M92" s="101">
        <v>2004.7456395595223</v>
      </c>
      <c r="N92" s="101">
        <v>1791.7424619440851</v>
      </c>
      <c r="O92" s="101">
        <v>1477.1499663026307</v>
      </c>
      <c r="P92" s="101">
        <v>1153.9917043205687</v>
      </c>
      <c r="Q92" s="101">
        <v>1842.7122025704937</v>
      </c>
      <c r="R92" s="101">
        <v>1611.1951397992977</v>
      </c>
      <c r="S92" s="101">
        <v>1747.5767500955221</v>
      </c>
      <c r="T92" s="101">
        <v>1652.2005623885107</v>
      </c>
      <c r="U92" s="101">
        <v>1729.5725332991631</v>
      </c>
      <c r="V92" s="101">
        <v>1175.8125265540868</v>
      </c>
      <c r="W92" s="101">
        <v>1362.5776395577263</v>
      </c>
      <c r="X92" s="101">
        <v>1458.2627920394884</v>
      </c>
      <c r="Y92" s="101">
        <v>1396.1406800050245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1406.1998073386239</v>
      </c>
      <c r="D93" s="104">
        <v>1808.1630577033816</v>
      </c>
      <c r="E93" s="104">
        <v>0</v>
      </c>
      <c r="F93" s="104">
        <v>0</v>
      </c>
      <c r="G93" s="104">
        <v>1828.8341352167681</v>
      </c>
      <c r="H93" s="104">
        <v>0</v>
      </c>
      <c r="I93" s="104">
        <v>1657.7597164961105</v>
      </c>
      <c r="J93" s="104">
        <v>1837.2986977932871</v>
      </c>
      <c r="K93" s="104">
        <v>1693.0339427443064</v>
      </c>
      <c r="L93" s="104">
        <v>1636.82636514871</v>
      </c>
      <c r="M93" s="104">
        <v>2007.2749594892448</v>
      </c>
      <c r="N93" s="104">
        <v>1793.6922252790471</v>
      </c>
      <c r="O93" s="104">
        <v>0</v>
      </c>
      <c r="P93" s="104">
        <v>0</v>
      </c>
      <c r="Q93" s="104">
        <v>1844.854659812403</v>
      </c>
      <c r="R93" s="104">
        <v>1614.3474435128267</v>
      </c>
      <c r="S93" s="104">
        <v>1753.8385705875701</v>
      </c>
      <c r="T93" s="104">
        <v>1657.4872103705948</v>
      </c>
      <c r="U93" s="104">
        <v>1737.7460887703655</v>
      </c>
      <c r="V93" s="104">
        <v>0</v>
      </c>
      <c r="W93" s="104">
        <v>0</v>
      </c>
      <c r="X93" s="104">
        <v>1459.6903089042855</v>
      </c>
      <c r="Y93" s="104">
        <v>1400.1574391978597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462.37949491718354</v>
      </c>
      <c r="D94" s="98">
        <v>671.57453181507765</v>
      </c>
      <c r="E94" s="98">
        <v>0</v>
      </c>
      <c r="F94" s="98">
        <v>0</v>
      </c>
      <c r="G94" s="98">
        <v>772.78758229233927</v>
      </c>
      <c r="H94" s="98">
        <v>0</v>
      </c>
      <c r="I94" s="98">
        <v>591.10095151329176</v>
      </c>
      <c r="J94" s="98">
        <v>664.2866307877996</v>
      </c>
      <c r="K94" s="98">
        <v>589.72475454328833</v>
      </c>
      <c r="L94" s="98">
        <v>550.63722725740467</v>
      </c>
      <c r="M94" s="98">
        <v>700.14613023217066</v>
      </c>
      <c r="N94" s="98">
        <v>610.33262956932845</v>
      </c>
      <c r="O94" s="98">
        <v>0</v>
      </c>
      <c r="P94" s="98">
        <v>0</v>
      </c>
      <c r="Q94" s="98">
        <v>655.68305431064607</v>
      </c>
      <c r="R94" s="98">
        <v>567.14110719405323</v>
      </c>
      <c r="S94" s="98">
        <v>620.61090489796572</v>
      </c>
      <c r="T94" s="98">
        <v>595.47142949047145</v>
      </c>
      <c r="U94" s="98">
        <v>589.12875685316328</v>
      </c>
      <c r="V94" s="98">
        <v>0</v>
      </c>
      <c r="W94" s="98">
        <v>0</v>
      </c>
      <c r="X94" s="98">
        <v>752.03027454803521</v>
      </c>
      <c r="Y94" s="98">
        <v>829.63373362632387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943.82031242144046</v>
      </c>
      <c r="D95" s="98">
        <v>1136.5885258883038</v>
      </c>
      <c r="E95" s="98">
        <v>0</v>
      </c>
      <c r="F95" s="98">
        <v>0</v>
      </c>
      <c r="G95" s="98">
        <v>1056.0465529244289</v>
      </c>
      <c r="H95" s="98">
        <v>0</v>
      </c>
      <c r="I95" s="98">
        <v>1066.6587649828186</v>
      </c>
      <c r="J95" s="98">
        <v>1173.0120670054878</v>
      </c>
      <c r="K95" s="98">
        <v>1103.3091882010185</v>
      </c>
      <c r="L95" s="98">
        <v>1086.1891378913053</v>
      </c>
      <c r="M95" s="98">
        <v>1307.1288292570737</v>
      </c>
      <c r="N95" s="98">
        <v>1183.3595957097186</v>
      </c>
      <c r="O95" s="98">
        <v>0</v>
      </c>
      <c r="P95" s="98">
        <v>0</v>
      </c>
      <c r="Q95" s="98">
        <v>1189.1716055017571</v>
      </c>
      <c r="R95" s="98">
        <v>1047.2063363187733</v>
      </c>
      <c r="S95" s="98">
        <v>1133.2276656896045</v>
      </c>
      <c r="T95" s="98">
        <v>1062.0157808801232</v>
      </c>
      <c r="U95" s="98">
        <v>1148.6173319172021</v>
      </c>
      <c r="V95" s="98">
        <v>0</v>
      </c>
      <c r="W95" s="98">
        <v>0</v>
      </c>
      <c r="X95" s="98">
        <v>707.66003435625055</v>
      </c>
      <c r="Y95" s="98">
        <v>570.52370557153586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1469.5665598302189</v>
      </c>
      <c r="D96" s="101">
        <v>1562.1224415290947</v>
      </c>
      <c r="E96" s="101">
        <v>1746.3966006404817</v>
      </c>
      <c r="F96" s="101">
        <v>1812.28941312144</v>
      </c>
      <c r="G96" s="101">
        <v>1672.1862959151651</v>
      </c>
      <c r="H96" s="101">
        <v>1785.197258892279</v>
      </c>
      <c r="I96" s="101">
        <v>1667.2461070570371</v>
      </c>
      <c r="J96" s="101">
        <v>1785.6604893263436</v>
      </c>
      <c r="K96" s="101">
        <v>1772.7927180678207</v>
      </c>
      <c r="L96" s="101">
        <v>1699.7890716344909</v>
      </c>
      <c r="M96" s="101">
        <v>1732.0383881901544</v>
      </c>
      <c r="N96" s="101">
        <v>1664.9600833489208</v>
      </c>
      <c r="O96" s="101">
        <v>1652.2177492784861</v>
      </c>
      <c r="P96" s="101">
        <v>1655.5306120321634</v>
      </c>
      <c r="Q96" s="101">
        <v>1639.2588966855128</v>
      </c>
      <c r="R96" s="101">
        <v>1607.9354848124747</v>
      </c>
      <c r="S96" s="101">
        <v>1603.8194122196674</v>
      </c>
      <c r="T96" s="101">
        <v>1579.7805332923069</v>
      </c>
      <c r="U96" s="101">
        <v>1505.7749029179552</v>
      </c>
      <c r="V96" s="101">
        <v>1507.1059344228615</v>
      </c>
      <c r="W96" s="101">
        <v>1440.074312412775</v>
      </c>
      <c r="X96" s="101">
        <v>1390.9117958019831</v>
      </c>
      <c r="Y96" s="101">
        <v>1377.1141126156294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1469.7109969958624</v>
      </c>
      <c r="D97" s="104">
        <v>1562.3207811664149</v>
      </c>
      <c r="E97" s="104">
        <v>1746.6060487659568</v>
      </c>
      <c r="F97" s="104">
        <v>1812.4193192125888</v>
      </c>
      <c r="G97" s="104">
        <v>1672.2725259491251</v>
      </c>
      <c r="H97" s="104">
        <v>1785.0266820250042</v>
      </c>
      <c r="I97" s="104">
        <v>1667.1199734057789</v>
      </c>
      <c r="J97" s="104">
        <v>1785.5504160946068</v>
      </c>
      <c r="K97" s="104">
        <v>1773.9949336235466</v>
      </c>
      <c r="L97" s="104">
        <v>1700.9008237931514</v>
      </c>
      <c r="M97" s="104">
        <v>1733.1391560650097</v>
      </c>
      <c r="N97" s="104">
        <v>1666.0687413507544</v>
      </c>
      <c r="O97" s="104">
        <v>1652.5922172998492</v>
      </c>
      <c r="P97" s="104">
        <v>1655.2861711600042</v>
      </c>
      <c r="Q97" s="104">
        <v>1637.9456766224807</v>
      </c>
      <c r="R97" s="104">
        <v>1606.6749963904488</v>
      </c>
      <c r="S97" s="104">
        <v>1603.3517887740647</v>
      </c>
      <c r="T97" s="104">
        <v>1579.4718040892326</v>
      </c>
      <c r="U97" s="104">
        <v>1505.2960732733391</v>
      </c>
      <c r="V97" s="104">
        <v>1506.2768702679207</v>
      </c>
      <c r="W97" s="104">
        <v>1439.6527542029769</v>
      </c>
      <c r="X97" s="104">
        <v>1389.4868083576393</v>
      </c>
      <c r="Y97" s="104">
        <v>1375.7305074595226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483.18915768567553</v>
      </c>
      <c r="D98" s="98">
        <v>578.15370115545829</v>
      </c>
      <c r="E98" s="98">
        <v>802.54951841985633</v>
      </c>
      <c r="F98" s="98">
        <v>876.05992199999412</v>
      </c>
      <c r="G98" s="98">
        <v>706.02962459225387</v>
      </c>
      <c r="H98" s="98">
        <v>772.93658499238245</v>
      </c>
      <c r="I98" s="98">
        <v>594.46097969743744</v>
      </c>
      <c r="J98" s="98">
        <v>646.35547496058348</v>
      </c>
      <c r="K98" s="98">
        <v>620.30567590709381</v>
      </c>
      <c r="L98" s="98">
        <v>573.00128960621896</v>
      </c>
      <c r="M98" s="98">
        <v>603.2944851653001</v>
      </c>
      <c r="N98" s="98">
        <v>565.64676930682549</v>
      </c>
      <c r="O98" s="98">
        <v>561.40153443626673</v>
      </c>
      <c r="P98" s="98">
        <v>596.10872905909162</v>
      </c>
      <c r="Q98" s="98">
        <v>582.5256932962036</v>
      </c>
      <c r="R98" s="98">
        <v>566.88802661538955</v>
      </c>
      <c r="S98" s="98">
        <v>569.78873032638899</v>
      </c>
      <c r="T98" s="98">
        <v>570.27616584998941</v>
      </c>
      <c r="U98" s="98">
        <v>509.5885588546783</v>
      </c>
      <c r="V98" s="98">
        <v>588.74515240185929</v>
      </c>
      <c r="W98" s="98">
        <v>657.88812588975952</v>
      </c>
      <c r="X98" s="98">
        <v>716.75570819548091</v>
      </c>
      <c r="Y98" s="98">
        <v>816.51458415200352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986.52183931018658</v>
      </c>
      <c r="D99" s="98">
        <v>984.16708001095697</v>
      </c>
      <c r="E99" s="98">
        <v>944.05653034610066</v>
      </c>
      <c r="F99" s="98">
        <v>936.35939721259456</v>
      </c>
      <c r="G99" s="98">
        <v>966.24290135687113</v>
      </c>
      <c r="H99" s="98">
        <v>1012.0900970326214</v>
      </c>
      <c r="I99" s="98">
        <v>1072.6589937083415</v>
      </c>
      <c r="J99" s="98">
        <v>1139.1949411340233</v>
      </c>
      <c r="K99" s="98">
        <v>1153.6892577164526</v>
      </c>
      <c r="L99" s="98">
        <v>1127.8995341869324</v>
      </c>
      <c r="M99" s="98">
        <v>1129.8446708997094</v>
      </c>
      <c r="N99" s="98">
        <v>1100.4219720439287</v>
      </c>
      <c r="O99" s="98">
        <v>1091.1906828635829</v>
      </c>
      <c r="P99" s="98">
        <v>1059.1774421009127</v>
      </c>
      <c r="Q99" s="98">
        <v>1055.4199833262771</v>
      </c>
      <c r="R99" s="98">
        <v>1039.7869697750593</v>
      </c>
      <c r="S99" s="98">
        <v>1033.5630584476758</v>
      </c>
      <c r="T99" s="98">
        <v>1009.1956382392431</v>
      </c>
      <c r="U99" s="98">
        <v>995.70751441866082</v>
      </c>
      <c r="V99" s="98">
        <v>917.53171786606129</v>
      </c>
      <c r="W99" s="98">
        <v>781.76462831321714</v>
      </c>
      <c r="X99" s="98">
        <v>672.73110016215833</v>
      </c>
      <c r="Y99" s="98">
        <v>559.21592330751901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601.08939020171829</v>
      </c>
      <c r="D100" s="122">
        <v>580.99240095602306</v>
      </c>
      <c r="E100" s="122">
        <v>710.12647428300215</v>
      </c>
      <c r="F100" s="122">
        <v>647.34390303756913</v>
      </c>
      <c r="G100" s="122">
        <v>650.46414803015841</v>
      </c>
      <c r="H100" s="122">
        <v>598.43148937392152</v>
      </c>
      <c r="I100" s="122">
        <v>587.93883643718425</v>
      </c>
      <c r="J100" s="122">
        <v>595.55593110033931</v>
      </c>
      <c r="K100" s="122">
        <v>481.39026834055784</v>
      </c>
      <c r="L100" s="122">
        <v>432.62602744199296</v>
      </c>
      <c r="M100" s="122">
        <v>437.68672588073986</v>
      </c>
      <c r="N100" s="122">
        <v>426.38264664346843</v>
      </c>
      <c r="O100" s="122">
        <v>428.47922076309561</v>
      </c>
      <c r="P100" s="122">
        <v>439.63361243252535</v>
      </c>
      <c r="Q100" s="122">
        <v>439.21632251051898</v>
      </c>
      <c r="R100" s="122">
        <v>432.49691996878687</v>
      </c>
      <c r="S100" s="122">
        <v>428.69738937899922</v>
      </c>
      <c r="T100" s="122">
        <v>420.7710163376388</v>
      </c>
      <c r="U100" s="122">
        <v>405.22086666870507</v>
      </c>
      <c r="V100" s="122">
        <v>539.93445287429665</v>
      </c>
      <c r="W100" s="122">
        <v>550.39234218508591</v>
      </c>
      <c r="X100" s="122">
        <v>427.73814550891973</v>
      </c>
      <c r="Y100" s="122">
        <v>405.51425362564032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756.26442550533932</v>
      </c>
      <c r="D101" s="98">
        <v>596.48438946940144</v>
      </c>
      <c r="E101" s="98">
        <v>671.35158160861511</v>
      </c>
      <c r="F101" s="98">
        <v>605.87836671591617</v>
      </c>
      <c r="G101" s="98">
        <v>665.24206789821994</v>
      </c>
      <c r="H101" s="98">
        <v>576.44818825490461</v>
      </c>
      <c r="I101" s="98">
        <v>626.3676874581364</v>
      </c>
      <c r="J101" s="98">
        <v>593.78713173855635</v>
      </c>
      <c r="K101" s="98">
        <v>476.19115199683034</v>
      </c>
      <c r="L101" s="98">
        <v>443.74092026563227</v>
      </c>
      <c r="M101" s="98">
        <v>434.76708729172316</v>
      </c>
      <c r="N101" s="98">
        <v>429.92400281116659</v>
      </c>
      <c r="O101" s="98">
        <v>430.16810776199742</v>
      </c>
      <c r="P101" s="98">
        <v>440.00779794173008</v>
      </c>
      <c r="Q101" s="98">
        <v>438.88680572712218</v>
      </c>
      <c r="R101" s="98">
        <v>433.72297863428713</v>
      </c>
      <c r="S101" s="98">
        <v>427.50213958137482</v>
      </c>
      <c r="T101" s="98">
        <v>417.10823299082148</v>
      </c>
      <c r="U101" s="98">
        <v>404.98416092003919</v>
      </c>
      <c r="V101" s="98">
        <v>542.49608523144832</v>
      </c>
      <c r="W101" s="98">
        <v>564.81129874537635</v>
      </c>
      <c r="X101" s="98">
        <v>425.30347309573028</v>
      </c>
      <c r="Y101" s="98">
        <v>396.05573470461997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606.80859470754024</v>
      </c>
      <c r="D102" s="98">
        <v>773.2238731870342</v>
      </c>
      <c r="E102" s="98">
        <v>605.19054120160138</v>
      </c>
      <c r="F102" s="98">
        <v>589.85470300649047</v>
      </c>
      <c r="G102" s="98">
        <v>693.1986672155673</v>
      </c>
      <c r="H102" s="98">
        <v>601.25006702295707</v>
      </c>
      <c r="I102" s="98">
        <v>573.14489722505914</v>
      </c>
      <c r="J102" s="98">
        <v>520.02403322123007</v>
      </c>
      <c r="K102" s="98">
        <v>509.15337439398002</v>
      </c>
      <c r="L102" s="98">
        <v>455.14049970470853</v>
      </c>
      <c r="M102" s="98">
        <v>436.1655872268102</v>
      </c>
      <c r="N102" s="98">
        <v>431.05490365392143</v>
      </c>
      <c r="O102" s="98">
        <v>430.33409026917565</v>
      </c>
      <c r="P102" s="98">
        <v>441.8865018186537</v>
      </c>
      <c r="Q102" s="98">
        <v>438.07403074735936</v>
      </c>
      <c r="R102" s="98">
        <v>433.56149328449885</v>
      </c>
      <c r="S102" s="98">
        <v>427.34406555305418</v>
      </c>
      <c r="T102" s="98">
        <v>415.74641536208594</v>
      </c>
      <c r="U102" s="98">
        <v>403.18622193515711</v>
      </c>
      <c r="V102" s="98">
        <v>552.60138482533341</v>
      </c>
      <c r="W102" s="98">
        <v>551.89471810736381</v>
      </c>
      <c r="X102" s="98">
        <v>431.68325887981791</v>
      </c>
      <c r="Y102" s="98">
        <v>393.89363101991398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588.55149914611206</v>
      </c>
      <c r="D103" s="33">
        <v>478.02154338903563</v>
      </c>
      <c r="E103" s="33">
        <v>763.93359087438159</v>
      </c>
      <c r="F103" s="33">
        <v>678.13309639352974</v>
      </c>
      <c r="G103" s="33">
        <v>618.54801455382062</v>
      </c>
      <c r="H103" s="33">
        <v>600.92304663211974</v>
      </c>
      <c r="I103" s="33">
        <v>588.93790494916686</v>
      </c>
      <c r="J103" s="33">
        <v>649.92925576134428</v>
      </c>
      <c r="K103" s="33">
        <v>449.19708494040805</v>
      </c>
      <c r="L103" s="33">
        <v>414.56445080039174</v>
      </c>
      <c r="M103" s="33">
        <v>439.17942894043415</v>
      </c>
      <c r="N103" s="33">
        <v>423.83659243018599</v>
      </c>
      <c r="O103" s="33">
        <v>427.36484970440222</v>
      </c>
      <c r="P103" s="33">
        <v>438.52908066256265</v>
      </c>
      <c r="Q103" s="33">
        <v>439.75675152793684</v>
      </c>
      <c r="R103" s="33">
        <v>431.78202095296234</v>
      </c>
      <c r="S103" s="33">
        <v>429.68720771524772</v>
      </c>
      <c r="T103" s="33">
        <v>423.47581387460218</v>
      </c>
      <c r="U103" s="33">
        <v>405.9838973822404</v>
      </c>
      <c r="V103" s="33">
        <v>534.92232552175608</v>
      </c>
      <c r="W103" s="33">
        <v>547.54858691630193</v>
      </c>
      <c r="X103" s="33">
        <v>427.09295275019542</v>
      </c>
      <c r="Y103" s="33">
        <v>409.76935597334221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11821.962482770785</v>
      </c>
      <c r="D124" s="117">
        <f t="shared" si="42"/>
        <v>11199.32599447836</v>
      </c>
      <c r="E124" s="117">
        <f t="shared" si="42"/>
        <v>12033.241704625891</v>
      </c>
      <c r="F124" s="117">
        <f t="shared" si="42"/>
        <v>12344.572947337074</v>
      </c>
      <c r="G124" s="117">
        <f t="shared" si="42"/>
        <v>12571.073470254527</v>
      </c>
      <c r="H124" s="117">
        <f t="shared" si="42"/>
        <v>11089.355538589549</v>
      </c>
      <c r="I124" s="117">
        <f t="shared" si="42"/>
        <v>10720.793017231832</v>
      </c>
      <c r="J124" s="117">
        <f t="shared" si="42"/>
        <v>11230.83791861073</v>
      </c>
      <c r="K124" s="117">
        <f t="shared" si="42"/>
        <v>10230.59241189955</v>
      </c>
      <c r="L124" s="117">
        <f t="shared" si="42"/>
        <v>10574.209681130962</v>
      </c>
      <c r="M124" s="117">
        <f t="shared" si="42"/>
        <v>10003.776105008292</v>
      </c>
      <c r="N124" s="117">
        <f t="shared" si="42"/>
        <v>9012.5150630634998</v>
      </c>
      <c r="O124" s="117">
        <f t="shared" si="42"/>
        <v>8957.4377606489652</v>
      </c>
      <c r="P124" s="117">
        <f t="shared" si="42"/>
        <v>6890.6913689904877</v>
      </c>
      <c r="Q124" s="117">
        <f t="shared" si="42"/>
        <v>7803.7120601107199</v>
      </c>
      <c r="R124" s="117">
        <f t="shared" ref="R124:V124" si="43">R125+R128+R130+R139</f>
        <v>8225.2323381254537</v>
      </c>
      <c r="S124" s="117">
        <f t="shared" si="43"/>
        <v>8051.3092482568409</v>
      </c>
      <c r="T124" s="117">
        <f t="shared" si="43"/>
        <v>7500.5022851914418</v>
      </c>
      <c r="U124" s="117">
        <f t="shared" si="43"/>
        <v>7168.2913011904675</v>
      </c>
      <c r="V124" s="117">
        <f t="shared" si="43"/>
        <v>7194.2428477798312</v>
      </c>
      <c r="W124" s="117">
        <f t="shared" ref="W124:Y124" si="44">W125+W128+W130+W139</f>
        <v>7314.8871577408909</v>
      </c>
      <c r="X124" s="117">
        <f t="shared" si="44"/>
        <v>5515.1556620268148</v>
      </c>
      <c r="Y124" s="117">
        <f t="shared" si="44"/>
        <v>4772.652638669716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9651.6797517879058</v>
      </c>
      <c r="D125" s="122">
        <f t="shared" si="45"/>
        <v>8931.6082320756614</v>
      </c>
      <c r="E125" s="122">
        <f t="shared" si="45"/>
        <v>9400.8055817952554</v>
      </c>
      <c r="F125" s="122">
        <f t="shared" si="45"/>
        <v>9748.178520116533</v>
      </c>
      <c r="G125" s="122">
        <f t="shared" si="45"/>
        <v>10077.780234785732</v>
      </c>
      <c r="H125" s="122">
        <f t="shared" si="45"/>
        <v>8544.849382930779</v>
      </c>
      <c r="I125" s="122">
        <f t="shared" si="45"/>
        <v>8198.9303493969528</v>
      </c>
      <c r="J125" s="122">
        <f t="shared" si="45"/>
        <v>8584.5841666808446</v>
      </c>
      <c r="K125" s="122">
        <f t="shared" si="45"/>
        <v>7815.1071498933416</v>
      </c>
      <c r="L125" s="122">
        <f t="shared" si="45"/>
        <v>8154.3522561787486</v>
      </c>
      <c r="M125" s="122">
        <f t="shared" si="45"/>
        <v>7498.5663498330568</v>
      </c>
      <c r="N125" s="122">
        <f t="shared" si="45"/>
        <v>6673.0223509869893</v>
      </c>
      <c r="O125" s="122">
        <f t="shared" si="45"/>
        <v>6403.3086156933559</v>
      </c>
      <c r="P125" s="122">
        <f t="shared" si="45"/>
        <v>4676.3349045955201</v>
      </c>
      <c r="Q125" s="122">
        <f t="shared" si="45"/>
        <v>5546.421351248945</v>
      </c>
      <c r="R125" s="122">
        <f t="shared" ref="R125:V125" si="46">SUM(R126:R127)</f>
        <v>6049.1711491968845</v>
      </c>
      <c r="S125" s="122">
        <f t="shared" si="46"/>
        <v>5741.0426660318008</v>
      </c>
      <c r="T125" s="122">
        <f t="shared" si="46"/>
        <v>5235.0456345338453</v>
      </c>
      <c r="U125" s="122">
        <f t="shared" si="46"/>
        <v>4838.153422331141</v>
      </c>
      <c r="V125" s="122">
        <f t="shared" si="46"/>
        <v>4893.3962797661206</v>
      </c>
      <c r="W125" s="122">
        <f t="shared" ref="W125:Y125" si="47">SUM(W126:W127)</f>
        <v>4885.9286764324652</v>
      </c>
      <c r="X125" s="122">
        <f t="shared" si="47"/>
        <v>3427.126039488031</v>
      </c>
      <c r="Y125" s="122">
        <f t="shared" si="47"/>
        <v>2861.1186871750542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9605.2834868577465</v>
      </c>
      <c r="D126" s="98">
        <v>8889.2262630179139</v>
      </c>
      <c r="E126" s="98">
        <v>9356.5321208393489</v>
      </c>
      <c r="F126" s="98">
        <v>9702.7218014171522</v>
      </c>
      <c r="G126" s="98">
        <v>10032.549433845546</v>
      </c>
      <c r="H126" s="98">
        <v>8506.8006110955903</v>
      </c>
      <c r="I126" s="98">
        <v>8163.6267767296004</v>
      </c>
      <c r="J126" s="98">
        <v>8547.5839388718632</v>
      </c>
      <c r="K126" s="98">
        <v>7781.7352616070539</v>
      </c>
      <c r="L126" s="98">
        <v>8119.9412578171887</v>
      </c>
      <c r="M126" s="98">
        <v>7467.3399634585267</v>
      </c>
      <c r="N126" s="98">
        <v>6645.6499492949106</v>
      </c>
      <c r="O126" s="98">
        <v>6377.3022206561936</v>
      </c>
      <c r="P126" s="98">
        <v>4657.5987793512677</v>
      </c>
      <c r="Q126" s="98">
        <v>5524.2337789982794</v>
      </c>
      <c r="R126" s="98">
        <v>6025.1013933127106</v>
      </c>
      <c r="S126" s="98">
        <v>5718.3420252487849</v>
      </c>
      <c r="T126" s="98">
        <v>5214.5105682384037</v>
      </c>
      <c r="U126" s="98">
        <v>4819.3076592488578</v>
      </c>
      <c r="V126" s="98">
        <v>4874.4703374833634</v>
      </c>
      <c r="W126" s="98">
        <v>4867.0021482370421</v>
      </c>
      <c r="X126" s="98">
        <v>3413.9374389605255</v>
      </c>
      <c r="Y126" s="98">
        <v>2850.1628978710046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46.396264930160044</v>
      </c>
      <c r="D127" s="98">
        <v>42.381969057748236</v>
      </c>
      <c r="E127" s="98">
        <v>44.273460955906415</v>
      </c>
      <c r="F127" s="98">
        <v>45.456718699380765</v>
      </c>
      <c r="G127" s="98">
        <v>45.230800940185865</v>
      </c>
      <c r="H127" s="98">
        <v>38.048771835188916</v>
      </c>
      <c r="I127" s="98">
        <v>35.303572667352192</v>
      </c>
      <c r="J127" s="98">
        <v>37.000227808980682</v>
      </c>
      <c r="K127" s="98">
        <v>33.371888286288062</v>
      </c>
      <c r="L127" s="98">
        <v>34.410998361559898</v>
      </c>
      <c r="M127" s="98">
        <v>31.22638637453014</v>
      </c>
      <c r="N127" s="98">
        <v>27.372401692078938</v>
      </c>
      <c r="O127" s="98">
        <v>26.006395037162012</v>
      </c>
      <c r="P127" s="98">
        <v>18.736125244252179</v>
      </c>
      <c r="Q127" s="98">
        <v>22.187572250665667</v>
      </c>
      <c r="R127" s="98">
        <v>24.069755884173976</v>
      </c>
      <c r="S127" s="98">
        <v>22.700640783016091</v>
      </c>
      <c r="T127" s="98">
        <v>20.535066295441975</v>
      </c>
      <c r="U127" s="98">
        <v>18.845763082283419</v>
      </c>
      <c r="V127" s="98">
        <v>18.925942282757042</v>
      </c>
      <c r="W127" s="98">
        <v>18.926528195423472</v>
      </c>
      <c r="X127" s="98">
        <v>13.188600527505324</v>
      </c>
      <c r="Y127" s="98">
        <v>10.955789304049505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91.24009485185374</v>
      </c>
      <c r="D128" s="122">
        <f t="shared" si="48"/>
        <v>108.41006857582089</v>
      </c>
      <c r="E128" s="122">
        <f t="shared" si="48"/>
        <v>202.87171142411174</v>
      </c>
      <c r="F128" s="122">
        <f t="shared" si="48"/>
        <v>115.71016979858904</v>
      </c>
      <c r="G128" s="122">
        <f t="shared" si="48"/>
        <v>175.73789605734953</v>
      </c>
      <c r="H128" s="122">
        <f t="shared" si="48"/>
        <v>143.89562557687117</v>
      </c>
      <c r="I128" s="122">
        <f t="shared" si="48"/>
        <v>304.03686989186758</v>
      </c>
      <c r="J128" s="122">
        <f t="shared" si="48"/>
        <v>292.91099178058568</v>
      </c>
      <c r="K128" s="122">
        <f t="shared" si="48"/>
        <v>164.70644393734509</v>
      </c>
      <c r="L128" s="122">
        <f t="shared" si="48"/>
        <v>240.78620653007417</v>
      </c>
      <c r="M128" s="122">
        <f t="shared" si="48"/>
        <v>355.28050169512733</v>
      </c>
      <c r="N128" s="122">
        <f t="shared" si="48"/>
        <v>303.56125149942136</v>
      </c>
      <c r="O128" s="122">
        <f t="shared" si="48"/>
        <v>452.36521283927198</v>
      </c>
      <c r="P128" s="122">
        <f t="shared" si="48"/>
        <v>51.84686565149913</v>
      </c>
      <c r="Q128" s="122">
        <f t="shared" si="48"/>
        <v>185.91644009357614</v>
      </c>
      <c r="R128" s="122">
        <f t="shared" si="48"/>
        <v>147.94963735699304</v>
      </c>
      <c r="S128" s="122">
        <f t="shared" si="48"/>
        <v>314.31958398681866</v>
      </c>
      <c r="T128" s="122">
        <f t="shared" si="48"/>
        <v>309.38057261960051</v>
      </c>
      <c r="U128" s="122">
        <f t="shared" si="48"/>
        <v>393.41312228456457</v>
      </c>
      <c r="V128" s="122">
        <f t="shared" si="48"/>
        <v>238.45738928338196</v>
      </c>
      <c r="W128" s="122">
        <f t="shared" si="48"/>
        <v>373.96726744360615</v>
      </c>
      <c r="X128" s="122">
        <f t="shared" si="48"/>
        <v>278.1019992562064</v>
      </c>
      <c r="Y128" s="122">
        <f t="shared" si="48"/>
        <v>168.6099387804536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91.24009485185374</v>
      </c>
      <c r="D129" s="98">
        <f>IF(RES_hhdet_in_tes!D129=0,0,RES_hhdet_in_tes!D129*1000*11630/RES_hhdet_in_new!D126)</f>
        <v>108.41006857582089</v>
      </c>
      <c r="E129" s="98">
        <f>IF(RES_hhdet_in_tes!E129=0,0,RES_hhdet_in_tes!E129*1000*11630/RES_hhdet_in_new!E126)</f>
        <v>202.87171142411174</v>
      </c>
      <c r="F129" s="98">
        <f>IF(RES_hhdet_in_tes!F129=0,0,RES_hhdet_in_tes!F129*1000*11630/RES_hhdet_in_new!F126)</f>
        <v>115.71016979858904</v>
      </c>
      <c r="G129" s="98">
        <f>IF(RES_hhdet_in_tes!G129=0,0,RES_hhdet_in_tes!G129*1000*11630/RES_hhdet_in_new!G126)</f>
        <v>175.73789605734953</v>
      </c>
      <c r="H129" s="98">
        <f>IF(RES_hhdet_in_tes!H129=0,0,RES_hhdet_in_tes!H129*1000*11630/RES_hhdet_in_new!H126)</f>
        <v>143.89562557687117</v>
      </c>
      <c r="I129" s="98">
        <f>IF(RES_hhdet_in_tes!I129=0,0,RES_hhdet_in_tes!I129*1000*11630/RES_hhdet_in_new!I126)</f>
        <v>304.03686989186758</v>
      </c>
      <c r="J129" s="98">
        <f>IF(RES_hhdet_in_tes!J129=0,0,RES_hhdet_in_tes!J129*1000*11630/RES_hhdet_in_new!J126)</f>
        <v>292.91099178058568</v>
      </c>
      <c r="K129" s="98">
        <f>IF(RES_hhdet_in_tes!K129=0,0,RES_hhdet_in_tes!K129*1000*11630/RES_hhdet_in_new!K126)</f>
        <v>164.70644393734509</v>
      </c>
      <c r="L129" s="98">
        <f>IF(RES_hhdet_in_tes!L129=0,0,RES_hhdet_in_tes!L129*1000*11630/RES_hhdet_in_new!L126)</f>
        <v>240.78620653007417</v>
      </c>
      <c r="M129" s="98">
        <f>IF(RES_hhdet_in_tes!M129=0,0,RES_hhdet_in_tes!M129*1000*11630/RES_hhdet_in_new!M126)</f>
        <v>355.28050169512733</v>
      </c>
      <c r="N129" s="98">
        <f>IF(RES_hhdet_in_tes!N129=0,0,RES_hhdet_in_tes!N129*1000*11630/RES_hhdet_in_new!N126)</f>
        <v>303.56125149942136</v>
      </c>
      <c r="O129" s="98">
        <f>IF(RES_hhdet_in_tes!O129=0,0,RES_hhdet_in_tes!O129*1000*11630/RES_hhdet_in_new!O126)</f>
        <v>452.36521283927198</v>
      </c>
      <c r="P129" s="98">
        <f>IF(RES_hhdet_in_tes!P129=0,0,RES_hhdet_in_tes!P129*1000*11630/RES_hhdet_in_new!P126)</f>
        <v>51.84686565149913</v>
      </c>
      <c r="Q129" s="98">
        <f>IF(RES_hhdet_in_tes!Q129=0,0,RES_hhdet_in_tes!Q129*1000*11630/RES_hhdet_in_new!Q126)</f>
        <v>185.91644009357614</v>
      </c>
      <c r="R129" s="98">
        <f>IF(RES_hhdet_in_tes!R129=0,0,RES_hhdet_in_tes!R129*1000*11630/RES_hhdet_in_new!R126)</f>
        <v>147.94963735699304</v>
      </c>
      <c r="S129" s="98">
        <f>IF(RES_hhdet_in_tes!S129=0,0,RES_hhdet_in_tes!S129*1000*11630/RES_hhdet_in_new!S126)</f>
        <v>314.31958398681866</v>
      </c>
      <c r="T129" s="98">
        <f>IF(RES_hhdet_in_tes!T129=0,0,RES_hhdet_in_tes!T129*1000*11630/RES_hhdet_in_new!T126)</f>
        <v>309.38057261960051</v>
      </c>
      <c r="U129" s="98">
        <f>IF(RES_hhdet_in_tes!U129=0,0,RES_hhdet_in_tes!U129*1000*11630/RES_hhdet_in_new!U126)</f>
        <v>393.41312228456457</v>
      </c>
      <c r="V129" s="98">
        <f>IF(RES_hhdet_in_tes!V129=0,0,RES_hhdet_in_tes!V129*1000*11630/RES_hhdet_in_new!V126)</f>
        <v>238.45738928338196</v>
      </c>
      <c r="W129" s="98">
        <f>IF(RES_hhdet_in_tes!W129=0,0,RES_hhdet_in_tes!W129*1000*11630/RES_hhdet_in_new!W126)</f>
        <v>373.96726744360615</v>
      </c>
      <c r="X129" s="98">
        <f>IF(RES_hhdet_in_tes!X129=0,0,RES_hhdet_in_tes!X129*1000*11630/RES_hhdet_in_new!X126)</f>
        <v>278.1019992562064</v>
      </c>
      <c r="Y129" s="98">
        <f>IF(RES_hhdet_in_tes!Y129=0,0,RES_hhdet_in_tes!Y129*1000*11630/RES_hhdet_in_new!Y126)</f>
        <v>168.6099387804536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1483.5289064759631</v>
      </c>
      <c r="D130" s="122">
        <v>1579.3896189329171</v>
      </c>
      <c r="E130" s="122">
        <v>1715.2661827997424</v>
      </c>
      <c r="F130" s="122">
        <v>1829.7137436090484</v>
      </c>
      <c r="G130" s="122">
        <v>1668.7945296419973</v>
      </c>
      <c r="H130" s="122">
        <v>1799.5725410798982</v>
      </c>
      <c r="I130" s="122">
        <v>1635.3013631816411</v>
      </c>
      <c r="J130" s="122">
        <v>1757.3260117594193</v>
      </c>
      <c r="K130" s="122">
        <v>1768.6500766059253</v>
      </c>
      <c r="L130" s="122">
        <v>1747.7530380933997</v>
      </c>
      <c r="M130" s="122">
        <v>1711.9089944295274</v>
      </c>
      <c r="N130" s="122">
        <v>1609.9030982721158</v>
      </c>
      <c r="O130" s="122">
        <v>1673.4544549577683</v>
      </c>
      <c r="P130" s="122">
        <v>1722.9040530876691</v>
      </c>
      <c r="Q130" s="122">
        <v>1632.1332631899247</v>
      </c>
      <c r="R130" s="122">
        <v>1595.7367112525367</v>
      </c>
      <c r="S130" s="122">
        <v>1567.1223140766838</v>
      </c>
      <c r="T130" s="122">
        <v>1534.9445581636435</v>
      </c>
      <c r="U130" s="122">
        <v>1531.4816521278065</v>
      </c>
      <c r="V130" s="122">
        <v>1522.726988456016</v>
      </c>
      <c r="W130" s="122">
        <v>1506.4260981588377</v>
      </c>
      <c r="X130" s="122">
        <v>1381.9867533102358</v>
      </c>
      <c r="Y130" s="122">
        <v>1336.4057248797046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1499.4373407187077</v>
      </c>
      <c r="D131" s="98">
        <v>1608.3306203771876</v>
      </c>
      <c r="E131" s="98">
        <v>1664.9649654706996</v>
      </c>
      <c r="F131" s="98">
        <v>1848.9062734261863</v>
      </c>
      <c r="G131" s="98">
        <v>1663.4252436853149</v>
      </c>
      <c r="H131" s="98">
        <v>1825.6883589030249</v>
      </c>
      <c r="I131" s="98">
        <v>1611.8293128440257</v>
      </c>
      <c r="J131" s="98">
        <v>1744.7136564535347</v>
      </c>
      <c r="K131" s="98">
        <v>1765.6286545826138</v>
      </c>
      <c r="L131" s="98">
        <v>1771.9168957145539</v>
      </c>
      <c r="M131" s="98">
        <v>1707.6394002423294</v>
      </c>
      <c r="N131" s="98">
        <v>1609.8982816029475</v>
      </c>
      <c r="O131" s="98">
        <v>1673.4500902894338</v>
      </c>
      <c r="P131" s="98">
        <v>1722.9003686636649</v>
      </c>
      <c r="Q131" s="98">
        <v>1614.6177177819618</v>
      </c>
      <c r="R131" s="98">
        <v>1572.0478310867129</v>
      </c>
      <c r="S131" s="98">
        <v>1546.0270395694204</v>
      </c>
      <c r="T131" s="98">
        <v>1534.9515838477439</v>
      </c>
      <c r="U131" s="98">
        <v>1531.4927482683445</v>
      </c>
      <c r="V131" s="98">
        <v>1522.7289483881286</v>
      </c>
      <c r="W131" s="98">
        <v>1506.4284621344932</v>
      </c>
      <c r="X131" s="98">
        <v>1381.8727841355569</v>
      </c>
      <c r="Y131" s="98">
        <v>1330.8567080373391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1499.4546687157547</v>
      </c>
      <c r="D132" s="98">
        <v>1608.3668015821002</v>
      </c>
      <c r="E132" s="98">
        <v>0</v>
      </c>
      <c r="F132" s="98">
        <v>1848.9597916414587</v>
      </c>
      <c r="G132" s="98">
        <v>1663.4990391484901</v>
      </c>
      <c r="H132" s="98">
        <v>1825.7079832518875</v>
      </c>
      <c r="I132" s="98">
        <v>1611.76548810277</v>
      </c>
      <c r="J132" s="98">
        <v>1744.5433851354176</v>
      </c>
      <c r="K132" s="98">
        <v>1766.8758475682739</v>
      </c>
      <c r="L132" s="98">
        <v>1773.5771275333971</v>
      </c>
      <c r="M132" s="98">
        <v>1708.96797358801</v>
      </c>
      <c r="N132" s="98">
        <v>1610.9207291036653</v>
      </c>
      <c r="O132" s="98">
        <v>1674.2682672081553</v>
      </c>
      <c r="P132" s="98">
        <v>1723.5767236416455</v>
      </c>
      <c r="Q132" s="98">
        <v>0</v>
      </c>
      <c r="R132" s="98">
        <v>0</v>
      </c>
      <c r="S132" s="98">
        <v>1543.8414930557933</v>
      </c>
      <c r="T132" s="98">
        <v>1533.6561557870382</v>
      </c>
      <c r="U132" s="98">
        <v>1531.1064020165732</v>
      </c>
      <c r="V132" s="98">
        <v>1521.2766386926608</v>
      </c>
      <c r="W132" s="98">
        <v>1505.9918358308928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493.92947733648998</v>
      </c>
      <c r="D133" s="101">
        <v>596.44851455859873</v>
      </c>
      <c r="E133" s="101">
        <v>0</v>
      </c>
      <c r="F133" s="101">
        <v>893.83101864714411</v>
      </c>
      <c r="G133" s="101">
        <v>702.47435566197885</v>
      </c>
      <c r="H133" s="101">
        <v>790.88737375083747</v>
      </c>
      <c r="I133" s="101">
        <v>574.75181927210974</v>
      </c>
      <c r="J133" s="101">
        <v>630.70684378915689</v>
      </c>
      <c r="K133" s="101">
        <v>617.51562770703947</v>
      </c>
      <c r="L133" s="101">
        <v>598.82299677950471</v>
      </c>
      <c r="M133" s="101">
        <v>594.51310968429959</v>
      </c>
      <c r="N133" s="101">
        <v>546.53141155013236</v>
      </c>
      <c r="O133" s="101">
        <v>569.55790041553462</v>
      </c>
      <c r="P133" s="101">
        <v>621.2157503664846</v>
      </c>
      <c r="Q133" s="101">
        <v>0</v>
      </c>
      <c r="R133" s="101">
        <v>0</v>
      </c>
      <c r="S133" s="101">
        <v>548.28876530007153</v>
      </c>
      <c r="T133" s="101">
        <v>553.20399837476691</v>
      </c>
      <c r="U133" s="101">
        <v>518.71133548263447</v>
      </c>
      <c r="V133" s="101">
        <v>595.12568968291282</v>
      </c>
      <c r="W133" s="101">
        <v>688.84880052785297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1005.5251913792647</v>
      </c>
      <c r="D134" s="104">
        <v>1011.9182870235013</v>
      </c>
      <c r="E134" s="104">
        <v>0</v>
      </c>
      <c r="F134" s="104">
        <v>955.12877299431432</v>
      </c>
      <c r="G134" s="104">
        <v>961.02468348651155</v>
      </c>
      <c r="H134" s="104">
        <v>1034.8206095010498</v>
      </c>
      <c r="I134" s="104">
        <v>1037.0136688306604</v>
      </c>
      <c r="J134" s="104">
        <v>1113.8365413462607</v>
      </c>
      <c r="K134" s="104">
        <v>1149.3602198612348</v>
      </c>
      <c r="L134" s="104">
        <v>1174.7541307538927</v>
      </c>
      <c r="M134" s="104">
        <v>1114.4548639037105</v>
      </c>
      <c r="N134" s="104">
        <v>1064.3893175535331</v>
      </c>
      <c r="O134" s="104">
        <v>1104.7103667926208</v>
      </c>
      <c r="P134" s="104">
        <v>1102.3609732751611</v>
      </c>
      <c r="Q134" s="104">
        <v>0</v>
      </c>
      <c r="R134" s="104">
        <v>0</v>
      </c>
      <c r="S134" s="104">
        <v>995.552727755722</v>
      </c>
      <c r="T134" s="104">
        <v>980.45215741227116</v>
      </c>
      <c r="U134" s="104">
        <v>1012.3950665339388</v>
      </c>
      <c r="V134" s="104">
        <v>926.15094900974816</v>
      </c>
      <c r="W134" s="104">
        <v>817.14303530303971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1469.5665598302194</v>
      </c>
      <c r="D135" s="101">
        <v>1562.1224415290947</v>
      </c>
      <c r="E135" s="101">
        <v>1746.3966006404817</v>
      </c>
      <c r="F135" s="101">
        <v>1812.2894131214398</v>
      </c>
      <c r="G135" s="101">
        <v>1672.1862959151645</v>
      </c>
      <c r="H135" s="101">
        <v>1785.1972588922793</v>
      </c>
      <c r="I135" s="101">
        <v>1667.2461070570369</v>
      </c>
      <c r="J135" s="101">
        <v>1785.6604893263434</v>
      </c>
      <c r="K135" s="101">
        <v>1772.7927180678209</v>
      </c>
      <c r="L135" s="101">
        <v>1699.7890716344905</v>
      </c>
      <c r="M135" s="101">
        <v>1732.0383881901546</v>
      </c>
      <c r="N135" s="101">
        <v>0</v>
      </c>
      <c r="O135" s="101">
        <v>0</v>
      </c>
      <c r="P135" s="101">
        <v>0</v>
      </c>
      <c r="Q135" s="101">
        <v>1639.2588966855128</v>
      </c>
      <c r="R135" s="101">
        <v>1607.9354848124747</v>
      </c>
      <c r="S135" s="101">
        <v>1603.8194122196676</v>
      </c>
      <c r="T135" s="101">
        <v>0</v>
      </c>
      <c r="U135" s="101">
        <v>1505.7749029179545</v>
      </c>
      <c r="V135" s="101">
        <v>0</v>
      </c>
      <c r="W135" s="101">
        <v>0</v>
      </c>
      <c r="X135" s="101">
        <v>1390.9117958019829</v>
      </c>
      <c r="Y135" s="101">
        <v>1377.1141126156294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1469.7109969958622</v>
      </c>
      <c r="D136" s="104">
        <v>1562.3207811664151</v>
      </c>
      <c r="E136" s="104">
        <v>1746.6060487659568</v>
      </c>
      <c r="F136" s="104">
        <v>1812.4193192125883</v>
      </c>
      <c r="G136" s="104">
        <v>1672.2725259491249</v>
      </c>
      <c r="H136" s="104">
        <v>1785.026682025004</v>
      </c>
      <c r="I136" s="104">
        <v>1667.1199734057791</v>
      </c>
      <c r="J136" s="104">
        <v>1785.5504160946068</v>
      </c>
      <c r="K136" s="104">
        <v>1773.9949336235463</v>
      </c>
      <c r="L136" s="104">
        <v>1700.9008237931516</v>
      </c>
      <c r="M136" s="104">
        <v>1733.1391560650097</v>
      </c>
      <c r="N136" s="104">
        <v>0</v>
      </c>
      <c r="O136" s="104">
        <v>0</v>
      </c>
      <c r="P136" s="104">
        <v>0</v>
      </c>
      <c r="Q136" s="104">
        <v>1637.9456766224805</v>
      </c>
      <c r="R136" s="104">
        <v>1606.6749963904483</v>
      </c>
      <c r="S136" s="104">
        <v>1603.351788774065</v>
      </c>
      <c r="T136" s="104">
        <v>0</v>
      </c>
      <c r="U136" s="104">
        <v>0</v>
      </c>
      <c r="V136" s="104">
        <v>0</v>
      </c>
      <c r="W136" s="104">
        <v>0</v>
      </c>
      <c r="X136" s="104">
        <v>1389.4868083576393</v>
      </c>
      <c r="Y136" s="104">
        <v>1375.7305074595226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483.18915768567535</v>
      </c>
      <c r="D137" s="98">
        <v>578.15370115545829</v>
      </c>
      <c r="E137" s="98">
        <v>802.54951841985621</v>
      </c>
      <c r="F137" s="98">
        <v>876.05992199999446</v>
      </c>
      <c r="G137" s="98">
        <v>706.02962459225409</v>
      </c>
      <c r="H137" s="98">
        <v>772.93658499238245</v>
      </c>
      <c r="I137" s="98">
        <v>594.46097969743732</v>
      </c>
      <c r="J137" s="98">
        <v>646.35547496058348</v>
      </c>
      <c r="K137" s="98">
        <v>620.30567590709393</v>
      </c>
      <c r="L137" s="98">
        <v>573.00128960621907</v>
      </c>
      <c r="M137" s="98">
        <v>603.29448516530022</v>
      </c>
      <c r="N137" s="98">
        <v>0</v>
      </c>
      <c r="O137" s="98">
        <v>0</v>
      </c>
      <c r="P137" s="98">
        <v>0</v>
      </c>
      <c r="Q137" s="98">
        <v>582.52569329620337</v>
      </c>
      <c r="R137" s="98">
        <v>566.88802661538955</v>
      </c>
      <c r="S137" s="98">
        <v>569.7887303263891</v>
      </c>
      <c r="T137" s="98">
        <v>0</v>
      </c>
      <c r="U137" s="98">
        <v>0</v>
      </c>
      <c r="V137" s="98">
        <v>0</v>
      </c>
      <c r="W137" s="98">
        <v>0</v>
      </c>
      <c r="X137" s="98">
        <v>716.75570819548091</v>
      </c>
      <c r="Y137" s="98">
        <v>816.51458415200375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986.52183931018669</v>
      </c>
      <c r="D138" s="98">
        <v>984.16708001095674</v>
      </c>
      <c r="E138" s="98">
        <v>944.05653034610066</v>
      </c>
      <c r="F138" s="98">
        <v>936.35939721259422</v>
      </c>
      <c r="G138" s="98">
        <v>966.24290135687113</v>
      </c>
      <c r="H138" s="98">
        <v>1012.0900970326217</v>
      </c>
      <c r="I138" s="98">
        <v>1072.6589937083415</v>
      </c>
      <c r="J138" s="98">
        <v>1139.1949411340233</v>
      </c>
      <c r="K138" s="98">
        <v>1153.6892577164524</v>
      </c>
      <c r="L138" s="98">
        <v>1127.8995341869329</v>
      </c>
      <c r="M138" s="98">
        <v>1129.8446708997096</v>
      </c>
      <c r="N138" s="98">
        <v>0</v>
      </c>
      <c r="O138" s="98">
        <v>0</v>
      </c>
      <c r="P138" s="98">
        <v>0</v>
      </c>
      <c r="Q138" s="98">
        <v>1055.4199833262769</v>
      </c>
      <c r="R138" s="98">
        <v>1039.7869697750591</v>
      </c>
      <c r="S138" s="98">
        <v>1033.5630584476758</v>
      </c>
      <c r="T138" s="98">
        <v>0</v>
      </c>
      <c r="U138" s="98">
        <v>0</v>
      </c>
      <c r="V138" s="98">
        <v>0</v>
      </c>
      <c r="W138" s="98">
        <v>0</v>
      </c>
      <c r="X138" s="98">
        <v>672.73110016215833</v>
      </c>
      <c r="Y138" s="98">
        <v>559.21592330751912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595.51372965506278</v>
      </c>
      <c r="D139" s="122">
        <v>579.9180748939616</v>
      </c>
      <c r="E139" s="122">
        <v>714.29822860678098</v>
      </c>
      <c r="F139" s="122">
        <v>650.97051381290225</v>
      </c>
      <c r="G139" s="122">
        <v>648.76080976944877</v>
      </c>
      <c r="H139" s="122">
        <v>601.03798900200036</v>
      </c>
      <c r="I139" s="122">
        <v>582.52443476137023</v>
      </c>
      <c r="J139" s="122">
        <v>596.0167483898806</v>
      </c>
      <c r="K139" s="122">
        <v>482.12874146293649</v>
      </c>
      <c r="L139" s="122">
        <v>431.31818032873809</v>
      </c>
      <c r="M139" s="122">
        <v>438.02025905057894</v>
      </c>
      <c r="N139" s="122">
        <v>426.0283623049732</v>
      </c>
      <c r="O139" s="122">
        <v>428.30947715856877</v>
      </c>
      <c r="P139" s="122">
        <v>439.60554565579957</v>
      </c>
      <c r="Q139" s="122">
        <v>439.24100557827398</v>
      </c>
      <c r="R139" s="122">
        <v>432.37484031903995</v>
      </c>
      <c r="S139" s="122">
        <v>428.82468416153864</v>
      </c>
      <c r="T139" s="122">
        <v>421.13151987435219</v>
      </c>
      <c r="U139" s="122">
        <v>405.24310444695629</v>
      </c>
      <c r="V139" s="122">
        <v>539.66219027431214</v>
      </c>
      <c r="W139" s="122">
        <v>548.56511570598184</v>
      </c>
      <c r="X139" s="122">
        <v>427.94086997234155</v>
      </c>
      <c r="Y139" s="122">
        <v>406.51828783450418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606.80859470754024</v>
      </c>
      <c r="D140" s="98">
        <v>773.22387318703431</v>
      </c>
      <c r="E140" s="98">
        <v>605.19054120160138</v>
      </c>
      <c r="F140" s="98">
        <v>589.85470300649035</v>
      </c>
      <c r="G140" s="98">
        <v>693.19866721556741</v>
      </c>
      <c r="H140" s="98">
        <v>601.25006702295696</v>
      </c>
      <c r="I140" s="98">
        <v>573.14489722505914</v>
      </c>
      <c r="J140" s="98">
        <v>520.02403322123018</v>
      </c>
      <c r="K140" s="98">
        <v>509.15337439398002</v>
      </c>
      <c r="L140" s="98">
        <v>455.14049970470853</v>
      </c>
      <c r="M140" s="98">
        <v>436.16558722681032</v>
      </c>
      <c r="N140" s="98">
        <v>431.0549036539212</v>
      </c>
      <c r="O140" s="98">
        <v>430.33409026917565</v>
      </c>
      <c r="P140" s="98">
        <v>441.8865018186537</v>
      </c>
      <c r="Q140" s="98">
        <v>438.07403074735942</v>
      </c>
      <c r="R140" s="98">
        <v>433.56149328449902</v>
      </c>
      <c r="S140" s="98">
        <v>427.34406555305418</v>
      </c>
      <c r="T140" s="98">
        <v>415.74641536208583</v>
      </c>
      <c r="U140" s="98">
        <v>403.18622193515711</v>
      </c>
      <c r="V140" s="98">
        <v>552.6013848253333</v>
      </c>
      <c r="W140" s="98">
        <v>551.8947181073637</v>
      </c>
      <c r="X140" s="98">
        <v>431.68325887981791</v>
      </c>
      <c r="Y140" s="98">
        <v>393.89363101991393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588.55149914611218</v>
      </c>
      <c r="D141" s="33">
        <v>478.02154338903563</v>
      </c>
      <c r="E141" s="33">
        <v>763.93359087438148</v>
      </c>
      <c r="F141" s="33">
        <v>678.13309639352974</v>
      </c>
      <c r="G141" s="33">
        <v>618.54801455382039</v>
      </c>
      <c r="H141" s="33">
        <v>600.92304663211974</v>
      </c>
      <c r="I141" s="33">
        <v>588.93790494916698</v>
      </c>
      <c r="J141" s="33">
        <v>649.92925576134451</v>
      </c>
      <c r="K141" s="33">
        <v>449.1970849404081</v>
      </c>
      <c r="L141" s="33">
        <v>414.56445080039163</v>
      </c>
      <c r="M141" s="33">
        <v>439.17942894043432</v>
      </c>
      <c r="N141" s="33">
        <v>423.83659243018593</v>
      </c>
      <c r="O141" s="33">
        <v>427.36484970440222</v>
      </c>
      <c r="P141" s="33">
        <v>438.52908066256265</v>
      </c>
      <c r="Q141" s="33">
        <v>439.75675152793673</v>
      </c>
      <c r="R141" s="33">
        <v>431.78202095296234</v>
      </c>
      <c r="S141" s="33">
        <v>429.68720771524772</v>
      </c>
      <c r="T141" s="33">
        <v>423.4758138746023</v>
      </c>
      <c r="U141" s="33">
        <v>405.9838973822404</v>
      </c>
      <c r="V141" s="33">
        <v>534.92232552175619</v>
      </c>
      <c r="W141" s="33">
        <v>547.54858691630193</v>
      </c>
      <c r="X141" s="33">
        <v>427.09295275019548</v>
      </c>
      <c r="Y141" s="33">
        <v>409.76935597334233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11570.142820234001</v>
      </c>
      <c r="D143" s="117">
        <f t="shared" si="49"/>
        <v>10594.764850332884</v>
      </c>
      <c r="E143" s="117">
        <f t="shared" si="49"/>
        <v>11498.025878533179</v>
      </c>
      <c r="F143" s="117">
        <f t="shared" si="49"/>
        <v>11657.239712914854</v>
      </c>
      <c r="G143" s="117">
        <f t="shared" si="49"/>
        <v>12027.763513213322</v>
      </c>
      <c r="H143" s="117">
        <f t="shared" si="49"/>
        <v>11057.890258761581</v>
      </c>
      <c r="I143" s="117">
        <f t="shared" si="49"/>
        <v>10776.317274289537</v>
      </c>
      <c r="J143" s="117">
        <f t="shared" si="49"/>
        <v>11204.391808461241</v>
      </c>
      <c r="K143" s="117">
        <f t="shared" si="49"/>
        <v>10498.785159105521</v>
      </c>
      <c r="L143" s="117">
        <f t="shared" si="49"/>
        <v>10353.482834541894</v>
      </c>
      <c r="M143" s="117">
        <f t="shared" si="49"/>
        <v>10073.435593192948</v>
      </c>
      <c r="N143" s="117">
        <f t="shared" si="49"/>
        <v>10508.434991453394</v>
      </c>
      <c r="O143" s="117">
        <f t="shared" si="49"/>
        <v>9707.3056421702295</v>
      </c>
      <c r="P143" s="117">
        <f t="shared" si="49"/>
        <v>7515.4846351634551</v>
      </c>
      <c r="Q143" s="117">
        <f t="shared" si="49"/>
        <v>9193.3773132409879</v>
      </c>
      <c r="R143" s="117">
        <f t="shared" ref="R143:V143" si="50">R144+R146+R148+R157</f>
        <v>9146.9579381692402</v>
      </c>
      <c r="S143" s="117">
        <f t="shared" si="50"/>
        <v>9339.4048875277367</v>
      </c>
      <c r="T143" s="117">
        <f t="shared" si="50"/>
        <v>8360.6925413673544</v>
      </c>
      <c r="U143" s="117">
        <f t="shared" si="50"/>
        <v>8250.9096668128495</v>
      </c>
      <c r="V143" s="117">
        <f t="shared" si="50"/>
        <v>7643.2433191551936</v>
      </c>
      <c r="W143" s="117">
        <f t="shared" ref="W143:Y143" si="51">W144+W146+W148+W157</f>
        <v>7751.4170992726749</v>
      </c>
      <c r="X143" s="117">
        <f t="shared" si="51"/>
        <v>6452.1755769274987</v>
      </c>
      <c r="Y143" s="117">
        <f t="shared" si="51"/>
        <v>5389.2600245364411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9390.8013836586942</v>
      </c>
      <c r="D144" s="122">
        <f t="shared" si="52"/>
        <v>8271.7490580162139</v>
      </c>
      <c r="E144" s="122">
        <f t="shared" si="52"/>
        <v>8682.2465074214651</v>
      </c>
      <c r="F144" s="122">
        <f t="shared" si="52"/>
        <v>8989.1634386053429</v>
      </c>
      <c r="G144" s="122">
        <f t="shared" si="52"/>
        <v>9424.2299252805624</v>
      </c>
      <c r="H144" s="122">
        <f t="shared" si="52"/>
        <v>8300.1555459263272</v>
      </c>
      <c r="I144" s="122">
        <f t="shared" si="52"/>
        <v>8073.303979655383</v>
      </c>
      <c r="J144" s="122">
        <f t="shared" si="52"/>
        <v>8288.8907495469539</v>
      </c>
      <c r="K144" s="122">
        <f t="shared" si="52"/>
        <v>7666.9465398865668</v>
      </c>
      <c r="L144" s="122">
        <f t="shared" si="52"/>
        <v>7482.8987907716346</v>
      </c>
      <c r="M144" s="122">
        <f t="shared" si="52"/>
        <v>7024.3395969091489</v>
      </c>
      <c r="N144" s="122">
        <f t="shared" si="52"/>
        <v>7030.6655083387341</v>
      </c>
      <c r="O144" s="122">
        <f t="shared" si="52"/>
        <v>6445.9593484121278</v>
      </c>
      <c r="P144" s="122">
        <f t="shared" si="52"/>
        <v>5029.236777106099</v>
      </c>
      <c r="Q144" s="122">
        <f t="shared" si="52"/>
        <v>5810.5659481437597</v>
      </c>
      <c r="R144" s="122">
        <f t="shared" si="52"/>
        <v>6282.3517179640503</v>
      </c>
      <c r="S144" s="122">
        <f t="shared" si="52"/>
        <v>5896.9551271252622</v>
      </c>
      <c r="T144" s="122">
        <f t="shared" si="52"/>
        <v>5305.0112690164669</v>
      </c>
      <c r="U144" s="122">
        <f t="shared" si="52"/>
        <v>4991.619169492551</v>
      </c>
      <c r="V144" s="122">
        <f t="shared" si="52"/>
        <v>4952.6435157725646</v>
      </c>
      <c r="W144" s="122">
        <f t="shared" si="52"/>
        <v>4748.5229005486162</v>
      </c>
      <c r="X144" s="122">
        <f t="shared" si="52"/>
        <v>3602.981630352414</v>
      </c>
      <c r="Y144" s="122">
        <f t="shared" si="52"/>
        <v>2992.208120124702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9390.8013836586942</v>
      </c>
      <c r="D145" s="98">
        <v>8271.7490580162139</v>
      </c>
      <c r="E145" s="98">
        <v>8682.2465074214651</v>
      </c>
      <c r="F145" s="98">
        <v>8989.1634386053429</v>
      </c>
      <c r="G145" s="98">
        <v>9424.2299252805624</v>
      </c>
      <c r="H145" s="98">
        <v>8300.1555459263272</v>
      </c>
      <c r="I145" s="98">
        <v>8073.303979655383</v>
      </c>
      <c r="J145" s="98">
        <v>8288.8907495469539</v>
      </c>
      <c r="K145" s="98">
        <v>7666.9465398865668</v>
      </c>
      <c r="L145" s="98">
        <v>7482.8987907716346</v>
      </c>
      <c r="M145" s="98">
        <v>7024.3395969091489</v>
      </c>
      <c r="N145" s="98">
        <v>7030.6655083387341</v>
      </c>
      <c r="O145" s="98">
        <v>6445.9593484121278</v>
      </c>
      <c r="P145" s="98">
        <v>5029.236777106099</v>
      </c>
      <c r="Q145" s="98">
        <v>5810.5659481437597</v>
      </c>
      <c r="R145" s="98">
        <v>6282.3517179640503</v>
      </c>
      <c r="S145" s="98">
        <v>5896.9551271252622</v>
      </c>
      <c r="T145" s="98">
        <v>5305.0112690164669</v>
      </c>
      <c r="U145" s="98">
        <v>4991.619169492551</v>
      </c>
      <c r="V145" s="98">
        <v>4952.6435157725646</v>
      </c>
      <c r="W145" s="98">
        <v>4748.5229005486162</v>
      </c>
      <c r="X145" s="98">
        <v>3602.981630352414</v>
      </c>
      <c r="Y145" s="98">
        <v>2992.208120124702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123.26427017312915</v>
      </c>
      <c r="D146" s="122">
        <f t="shared" si="53"/>
        <v>150.98953543120521</v>
      </c>
      <c r="E146" s="122">
        <f t="shared" si="53"/>
        <v>359.77505236703041</v>
      </c>
      <c r="F146" s="122">
        <f t="shared" si="53"/>
        <v>214.2207524075418</v>
      </c>
      <c r="G146" s="122">
        <f t="shared" si="53"/>
        <v>270.95851602226958</v>
      </c>
      <c r="H146" s="122">
        <f t="shared" si="53"/>
        <v>381.86812804980912</v>
      </c>
      <c r="I146" s="122">
        <f t="shared" si="53"/>
        <v>453.9223389273854</v>
      </c>
      <c r="J146" s="122">
        <f t="shared" si="53"/>
        <v>529.65114215575954</v>
      </c>
      <c r="K146" s="122">
        <f t="shared" si="53"/>
        <v>582.08257506385644</v>
      </c>
      <c r="L146" s="122">
        <f t="shared" si="53"/>
        <v>742.92886766590948</v>
      </c>
      <c r="M146" s="122">
        <f t="shared" si="53"/>
        <v>864.03045614998939</v>
      </c>
      <c r="N146" s="122">
        <f t="shared" si="53"/>
        <v>1382.1945143793944</v>
      </c>
      <c r="O146" s="122">
        <f t="shared" si="53"/>
        <v>1186.9144747885605</v>
      </c>
      <c r="P146" s="122">
        <f t="shared" si="53"/>
        <v>415.64001948541971</v>
      </c>
      <c r="Q146" s="122">
        <f t="shared" si="53"/>
        <v>1290.688851846744</v>
      </c>
      <c r="R146" s="122">
        <f t="shared" si="53"/>
        <v>824.42548642311249</v>
      </c>
      <c r="S146" s="122">
        <f t="shared" si="53"/>
        <v>1401.0289989044072</v>
      </c>
      <c r="T146" s="122">
        <f t="shared" si="53"/>
        <v>1051.2416140481105</v>
      </c>
      <c r="U146" s="122">
        <f t="shared" si="53"/>
        <v>1341.191119219159</v>
      </c>
      <c r="V146" s="122">
        <f t="shared" si="53"/>
        <v>656.83406459556613</v>
      </c>
      <c r="W146" s="122">
        <f t="shared" si="53"/>
        <v>1019.6931340495807</v>
      </c>
      <c r="X146" s="122">
        <f t="shared" si="53"/>
        <v>1024.9522177233048</v>
      </c>
      <c r="Y146" s="122">
        <f t="shared" si="53"/>
        <v>612.2584953863535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123.26427017312915</v>
      </c>
      <c r="D147" s="98">
        <f>IF(RES_hhdet_in_tes!D147=0,0,RES_hhdet_in_tes!D147*1000*11630/RES_hhdet_in_new!D145)</f>
        <v>150.98953543120521</v>
      </c>
      <c r="E147" s="98">
        <f>IF(RES_hhdet_in_tes!E147=0,0,RES_hhdet_in_tes!E147*1000*11630/RES_hhdet_in_new!E145)</f>
        <v>359.77505236703041</v>
      </c>
      <c r="F147" s="98">
        <f>IF(RES_hhdet_in_tes!F147=0,0,RES_hhdet_in_tes!F147*1000*11630/RES_hhdet_in_new!F145)</f>
        <v>214.2207524075418</v>
      </c>
      <c r="G147" s="98">
        <f>IF(RES_hhdet_in_tes!G147=0,0,RES_hhdet_in_tes!G147*1000*11630/RES_hhdet_in_new!G145)</f>
        <v>270.95851602226958</v>
      </c>
      <c r="H147" s="98">
        <f>IF(RES_hhdet_in_tes!H147=0,0,RES_hhdet_in_tes!H147*1000*11630/RES_hhdet_in_new!H145)</f>
        <v>381.86812804980912</v>
      </c>
      <c r="I147" s="98">
        <f>IF(RES_hhdet_in_tes!I147=0,0,RES_hhdet_in_tes!I147*1000*11630/RES_hhdet_in_new!I145)</f>
        <v>453.9223389273854</v>
      </c>
      <c r="J147" s="98">
        <f>IF(RES_hhdet_in_tes!J147=0,0,RES_hhdet_in_tes!J147*1000*11630/RES_hhdet_in_new!J145)</f>
        <v>529.65114215575954</v>
      </c>
      <c r="K147" s="98">
        <f>IF(RES_hhdet_in_tes!K147=0,0,RES_hhdet_in_tes!K147*1000*11630/RES_hhdet_in_new!K145)</f>
        <v>582.08257506385644</v>
      </c>
      <c r="L147" s="98">
        <f>IF(RES_hhdet_in_tes!L147=0,0,RES_hhdet_in_tes!L147*1000*11630/RES_hhdet_in_new!L145)</f>
        <v>742.92886766590948</v>
      </c>
      <c r="M147" s="98">
        <f>IF(RES_hhdet_in_tes!M147=0,0,RES_hhdet_in_tes!M147*1000*11630/RES_hhdet_in_new!M145)</f>
        <v>864.03045614998939</v>
      </c>
      <c r="N147" s="98">
        <f>IF(RES_hhdet_in_tes!N147=0,0,RES_hhdet_in_tes!N147*1000*11630/RES_hhdet_in_new!N145)</f>
        <v>1382.1945143793944</v>
      </c>
      <c r="O147" s="98">
        <f>IF(RES_hhdet_in_tes!O147=0,0,RES_hhdet_in_tes!O147*1000*11630/RES_hhdet_in_new!O145)</f>
        <v>1186.9144747885605</v>
      </c>
      <c r="P147" s="98">
        <f>IF(RES_hhdet_in_tes!P147=0,0,RES_hhdet_in_tes!P147*1000*11630/RES_hhdet_in_new!P145)</f>
        <v>415.64001948541971</v>
      </c>
      <c r="Q147" s="98">
        <f>IF(RES_hhdet_in_tes!Q147=0,0,RES_hhdet_in_tes!Q147*1000*11630/RES_hhdet_in_new!Q145)</f>
        <v>1290.688851846744</v>
      </c>
      <c r="R147" s="98">
        <f>IF(RES_hhdet_in_tes!R147=0,0,RES_hhdet_in_tes!R147*1000*11630/RES_hhdet_in_new!R145)</f>
        <v>824.42548642311249</v>
      </c>
      <c r="S147" s="98">
        <f>IF(RES_hhdet_in_tes!S147=0,0,RES_hhdet_in_tes!S147*1000*11630/RES_hhdet_in_new!S145)</f>
        <v>1401.0289989044072</v>
      </c>
      <c r="T147" s="98">
        <f>IF(RES_hhdet_in_tes!T147=0,0,RES_hhdet_in_tes!T147*1000*11630/RES_hhdet_in_new!T145)</f>
        <v>1051.2416140481105</v>
      </c>
      <c r="U147" s="98">
        <f>IF(RES_hhdet_in_tes!U147=0,0,RES_hhdet_in_tes!U147*1000*11630/RES_hhdet_in_new!U145)</f>
        <v>1341.191119219159</v>
      </c>
      <c r="V147" s="98">
        <f>IF(RES_hhdet_in_tes!V147=0,0,RES_hhdet_in_tes!V147*1000*11630/RES_hhdet_in_new!V145)</f>
        <v>656.83406459556613</v>
      </c>
      <c r="W147" s="98">
        <f>IF(RES_hhdet_in_tes!W147=0,0,RES_hhdet_in_tes!W147*1000*11630/RES_hhdet_in_new!W145)</f>
        <v>1019.6931340495807</v>
      </c>
      <c r="X147" s="98">
        <f>IF(RES_hhdet_in_tes!X147=0,0,RES_hhdet_in_tes!X147*1000*11630/RES_hhdet_in_new!X145)</f>
        <v>1024.9522177233048</v>
      </c>
      <c r="Y147" s="98">
        <f>IF(RES_hhdet_in_tes!Y147=0,0,RES_hhdet_in_tes!Y147*1000*11630/RES_hhdet_in_new!Y145)</f>
        <v>612.2584953863535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1460.636197232885</v>
      </c>
      <c r="D148" s="122">
        <v>1591.6679058331235</v>
      </c>
      <c r="E148" s="122">
        <v>1741.8334393664691</v>
      </c>
      <c r="F148" s="122">
        <v>1802.8592371378518</v>
      </c>
      <c r="G148" s="122">
        <v>1683.8592024775176</v>
      </c>
      <c r="H148" s="122">
        <v>1774.8284645508052</v>
      </c>
      <c r="I148" s="122">
        <v>1666.5645404605214</v>
      </c>
      <c r="J148" s="122">
        <v>1789.8454924721707</v>
      </c>
      <c r="K148" s="122">
        <v>1767.6256852158228</v>
      </c>
      <c r="L148" s="122">
        <v>1696.339145481076</v>
      </c>
      <c r="M148" s="122">
        <v>1747.0447717818727</v>
      </c>
      <c r="N148" s="122">
        <v>1669.5450010491106</v>
      </c>
      <c r="O148" s="122">
        <v>1646.1229367540345</v>
      </c>
      <c r="P148" s="122">
        <v>1631.0019718952217</v>
      </c>
      <c r="Q148" s="122">
        <v>1652.8813027145836</v>
      </c>
      <c r="R148" s="122">
        <v>1607.805921080364</v>
      </c>
      <c r="S148" s="122">
        <v>1612.596249121958</v>
      </c>
      <c r="T148" s="122">
        <v>1583.3090892759903</v>
      </c>
      <c r="U148" s="122">
        <v>1512.8563877616332</v>
      </c>
      <c r="V148" s="122">
        <v>1494.1004828392399</v>
      </c>
      <c r="W148" s="122">
        <v>1434.6352002908147</v>
      </c>
      <c r="X148" s="122">
        <v>1396.3006516546586</v>
      </c>
      <c r="Y148" s="122">
        <v>1378.2705313996814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1406.2371938217361</v>
      </c>
      <c r="D149" s="98">
        <v>1807.9746943504942</v>
      </c>
      <c r="E149" s="98">
        <v>1691.9174095453052</v>
      </c>
      <c r="F149" s="98">
        <v>1665.7014009632817</v>
      </c>
      <c r="G149" s="98">
        <v>1828.6499241320137</v>
      </c>
      <c r="H149" s="98">
        <v>1599.4739495792678</v>
      </c>
      <c r="I149" s="98">
        <v>1658.1547706744684</v>
      </c>
      <c r="J149" s="98">
        <v>1838.1214986299826</v>
      </c>
      <c r="K149" s="98">
        <v>1691.9728899374777</v>
      </c>
      <c r="L149" s="98">
        <v>1634.8137493700751</v>
      </c>
      <c r="M149" s="98">
        <v>2004.7456395595225</v>
      </c>
      <c r="N149" s="98">
        <v>1791.7424619440849</v>
      </c>
      <c r="O149" s="98">
        <v>1477.1499663026304</v>
      </c>
      <c r="P149" s="98">
        <v>1153.9917043205685</v>
      </c>
      <c r="Q149" s="98">
        <v>1842.7122025704939</v>
      </c>
      <c r="R149" s="98">
        <v>1611.1951397992977</v>
      </c>
      <c r="S149" s="98">
        <v>1747.5767500955221</v>
      </c>
      <c r="T149" s="98">
        <v>1652.2005623885104</v>
      </c>
      <c r="U149" s="98">
        <v>1729.5725332991622</v>
      </c>
      <c r="V149" s="98">
        <v>1175.8125265540866</v>
      </c>
      <c r="W149" s="98">
        <v>1362.5776395577263</v>
      </c>
      <c r="X149" s="98">
        <v>1458.2627920394889</v>
      </c>
      <c r="Y149" s="98">
        <v>1396.1406800050249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1693.0339427443068</v>
      </c>
      <c r="L150" s="98">
        <v>1636.8263651487102</v>
      </c>
      <c r="M150" s="98">
        <v>2007.2749594892448</v>
      </c>
      <c r="N150" s="98">
        <v>1793.6922252790471</v>
      </c>
      <c r="O150" s="98">
        <v>0</v>
      </c>
      <c r="P150" s="98">
        <v>0</v>
      </c>
      <c r="Q150" s="98">
        <v>1844.854659812403</v>
      </c>
      <c r="R150" s="98">
        <v>1614.3474435128262</v>
      </c>
      <c r="S150" s="98">
        <v>1753.8385705875703</v>
      </c>
      <c r="T150" s="98">
        <v>1657.4872103705948</v>
      </c>
      <c r="U150" s="98">
        <v>1737.7460887703655</v>
      </c>
      <c r="V150" s="98">
        <v>0</v>
      </c>
      <c r="W150" s="98">
        <v>0</v>
      </c>
      <c r="X150" s="98">
        <v>1459.6903089042855</v>
      </c>
      <c r="Y150" s="98">
        <v>1400.1574391978597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589.72475454328833</v>
      </c>
      <c r="L151" s="101">
        <v>550.63722725740479</v>
      </c>
      <c r="M151" s="101">
        <v>700.14613023217066</v>
      </c>
      <c r="N151" s="101">
        <v>610.33262956932845</v>
      </c>
      <c r="O151" s="101">
        <v>0</v>
      </c>
      <c r="P151" s="101">
        <v>0</v>
      </c>
      <c r="Q151" s="101">
        <v>655.68305431064607</v>
      </c>
      <c r="R151" s="101">
        <v>567.14110719405346</v>
      </c>
      <c r="S151" s="101">
        <v>620.61090489796561</v>
      </c>
      <c r="T151" s="101">
        <v>595.47142949047145</v>
      </c>
      <c r="U151" s="101">
        <v>589.12875685316328</v>
      </c>
      <c r="V151" s="101">
        <v>0</v>
      </c>
      <c r="W151" s="101">
        <v>0</v>
      </c>
      <c r="X151" s="101">
        <v>752.03027454803509</v>
      </c>
      <c r="Y151" s="101">
        <v>829.63373362632387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1103.3091882010185</v>
      </c>
      <c r="L152" s="104">
        <v>1086.1891378913053</v>
      </c>
      <c r="M152" s="104">
        <v>1307.1288292570737</v>
      </c>
      <c r="N152" s="104">
        <v>1183.3595957097186</v>
      </c>
      <c r="O152" s="104">
        <v>0</v>
      </c>
      <c r="P152" s="104">
        <v>0</v>
      </c>
      <c r="Q152" s="104">
        <v>1189.1716055017571</v>
      </c>
      <c r="R152" s="104">
        <v>1047.2063363187729</v>
      </c>
      <c r="S152" s="104">
        <v>1133.2276656896047</v>
      </c>
      <c r="T152" s="104">
        <v>1062.0157808801232</v>
      </c>
      <c r="U152" s="104">
        <v>1148.6173319172021</v>
      </c>
      <c r="V152" s="104">
        <v>0</v>
      </c>
      <c r="W152" s="104">
        <v>0</v>
      </c>
      <c r="X152" s="104">
        <v>707.66003435625055</v>
      </c>
      <c r="Y152" s="104">
        <v>570.52370557153586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1469.5665598302196</v>
      </c>
      <c r="D153" s="101">
        <v>1562.1224415290944</v>
      </c>
      <c r="E153" s="101">
        <v>1746.3966006404817</v>
      </c>
      <c r="F153" s="101">
        <v>1812.2894131214398</v>
      </c>
      <c r="G153" s="101">
        <v>1672.1862959151651</v>
      </c>
      <c r="H153" s="101">
        <v>1785.197258892279</v>
      </c>
      <c r="I153" s="101">
        <v>1667.2461070570371</v>
      </c>
      <c r="J153" s="101">
        <v>1785.6604893263434</v>
      </c>
      <c r="K153" s="101">
        <v>1772.7927180678205</v>
      </c>
      <c r="L153" s="101">
        <v>1699.7890716344905</v>
      </c>
      <c r="M153" s="101">
        <v>1732.0383881901546</v>
      </c>
      <c r="N153" s="101">
        <v>1664.9600833489205</v>
      </c>
      <c r="O153" s="101">
        <v>1652.2177492784863</v>
      </c>
      <c r="P153" s="101">
        <v>1655.5306120321636</v>
      </c>
      <c r="Q153" s="101">
        <v>1639.2588966855135</v>
      </c>
      <c r="R153" s="101">
        <v>1607.9354848124747</v>
      </c>
      <c r="S153" s="101">
        <v>1603.8194122196674</v>
      </c>
      <c r="T153" s="101">
        <v>1579.7805332923069</v>
      </c>
      <c r="U153" s="101">
        <v>1505.7749029179549</v>
      </c>
      <c r="V153" s="101">
        <v>1507.1059344228611</v>
      </c>
      <c r="W153" s="101">
        <v>1440.0743124127753</v>
      </c>
      <c r="X153" s="101">
        <v>1390.9117958019833</v>
      </c>
      <c r="Y153" s="101">
        <v>1377.1141126156294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1469.7109969958626</v>
      </c>
      <c r="D154" s="104">
        <v>1562.3207811664156</v>
      </c>
      <c r="E154" s="104">
        <v>1746.606048765957</v>
      </c>
      <c r="F154" s="104">
        <v>1812.4193192125888</v>
      </c>
      <c r="G154" s="104">
        <v>1672.2725259491256</v>
      </c>
      <c r="H154" s="104">
        <v>1785.0266820250042</v>
      </c>
      <c r="I154" s="104">
        <v>1667.1199734057789</v>
      </c>
      <c r="J154" s="104">
        <v>1785.5504160946066</v>
      </c>
      <c r="K154" s="104">
        <v>1773.9949336235463</v>
      </c>
      <c r="L154" s="104">
        <v>1700.9008237931519</v>
      </c>
      <c r="M154" s="104">
        <v>1733.139156065009</v>
      </c>
      <c r="N154" s="104">
        <v>1666.0687413507546</v>
      </c>
      <c r="O154" s="104">
        <v>1652.5922172998496</v>
      </c>
      <c r="P154" s="104">
        <v>1655.2861711600051</v>
      </c>
      <c r="Q154" s="104">
        <v>1637.9456766224803</v>
      </c>
      <c r="R154" s="104">
        <v>1606.6749963904485</v>
      </c>
      <c r="S154" s="104">
        <v>1603.351788774065</v>
      </c>
      <c r="T154" s="104">
        <v>1579.4718040892328</v>
      </c>
      <c r="U154" s="104">
        <v>1505.2960732733391</v>
      </c>
      <c r="V154" s="104">
        <v>1506.2768702679205</v>
      </c>
      <c r="W154" s="104">
        <v>1439.6527542029764</v>
      </c>
      <c r="X154" s="104">
        <v>1389.4868083576393</v>
      </c>
      <c r="Y154" s="104">
        <v>1375.7305074595231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483.18915768567541</v>
      </c>
      <c r="D155" s="98">
        <v>578.15370115545841</v>
      </c>
      <c r="E155" s="98">
        <v>802.54951841985633</v>
      </c>
      <c r="F155" s="98">
        <v>876.05992199999423</v>
      </c>
      <c r="G155" s="98">
        <v>706.02962459225398</v>
      </c>
      <c r="H155" s="98">
        <v>772.93658499238256</v>
      </c>
      <c r="I155" s="98">
        <v>594.46097969743744</v>
      </c>
      <c r="J155" s="98">
        <v>646.35547496058336</v>
      </c>
      <c r="K155" s="98">
        <v>620.30567590709393</v>
      </c>
      <c r="L155" s="98">
        <v>573.00128960621907</v>
      </c>
      <c r="M155" s="98">
        <v>603.29448516529999</v>
      </c>
      <c r="N155" s="98">
        <v>565.6467693068256</v>
      </c>
      <c r="O155" s="98">
        <v>561.40153443626684</v>
      </c>
      <c r="P155" s="98">
        <v>596.10872905909173</v>
      </c>
      <c r="Q155" s="98">
        <v>582.5256932962036</v>
      </c>
      <c r="R155" s="98">
        <v>566.88802661538955</v>
      </c>
      <c r="S155" s="98">
        <v>569.78873032638899</v>
      </c>
      <c r="T155" s="98">
        <v>570.27616584998941</v>
      </c>
      <c r="U155" s="98">
        <v>509.5885588546783</v>
      </c>
      <c r="V155" s="98">
        <v>588.74515240185929</v>
      </c>
      <c r="W155" s="98">
        <v>657.88812588975941</v>
      </c>
      <c r="X155" s="98">
        <v>716.75570819548079</v>
      </c>
      <c r="Y155" s="98">
        <v>816.51458415200375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986.52183931018681</v>
      </c>
      <c r="D156" s="98">
        <v>984.16708001095697</v>
      </c>
      <c r="E156" s="98">
        <v>944.05653034610043</v>
      </c>
      <c r="F156" s="98">
        <v>936.35939721259456</v>
      </c>
      <c r="G156" s="98">
        <v>966.24290135687147</v>
      </c>
      <c r="H156" s="98">
        <v>1012.0900970326218</v>
      </c>
      <c r="I156" s="98">
        <v>1072.6589937083415</v>
      </c>
      <c r="J156" s="98">
        <v>1139.1949411340233</v>
      </c>
      <c r="K156" s="98">
        <v>1153.6892577164526</v>
      </c>
      <c r="L156" s="98">
        <v>1127.8995341869327</v>
      </c>
      <c r="M156" s="98">
        <v>1129.8446708997089</v>
      </c>
      <c r="N156" s="98">
        <v>1100.4219720439289</v>
      </c>
      <c r="O156" s="98">
        <v>1091.1906828635831</v>
      </c>
      <c r="P156" s="98">
        <v>1059.1774421009131</v>
      </c>
      <c r="Q156" s="98">
        <v>1055.4199833262769</v>
      </c>
      <c r="R156" s="98">
        <v>1039.7869697750589</v>
      </c>
      <c r="S156" s="98">
        <v>1033.563058447676</v>
      </c>
      <c r="T156" s="98">
        <v>1009.1956382392433</v>
      </c>
      <c r="U156" s="98">
        <v>995.70751441866071</v>
      </c>
      <c r="V156" s="98">
        <v>917.53171786606106</v>
      </c>
      <c r="W156" s="98">
        <v>781.76462831321692</v>
      </c>
      <c r="X156" s="98">
        <v>672.73110016215844</v>
      </c>
      <c r="Y156" s="98">
        <v>559.21592330751901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595.44096916929243</v>
      </c>
      <c r="D157" s="122">
        <v>580.35835105234173</v>
      </c>
      <c r="E157" s="122">
        <v>714.17087937821236</v>
      </c>
      <c r="F157" s="122">
        <v>650.99628476411715</v>
      </c>
      <c r="G157" s="122">
        <v>648.71586943297336</v>
      </c>
      <c r="H157" s="122">
        <v>601.03812023464059</v>
      </c>
      <c r="I157" s="122">
        <v>582.52641524624562</v>
      </c>
      <c r="J157" s="122">
        <v>596.00442428635927</v>
      </c>
      <c r="K157" s="122">
        <v>482.13035893927582</v>
      </c>
      <c r="L157" s="122">
        <v>431.3160306232748</v>
      </c>
      <c r="M157" s="122">
        <v>438.02076835193651</v>
      </c>
      <c r="N157" s="122">
        <v>426.02996768615361</v>
      </c>
      <c r="O157" s="122">
        <v>428.30888221550538</v>
      </c>
      <c r="P157" s="122">
        <v>439.60586667671464</v>
      </c>
      <c r="Q157" s="122">
        <v>439.24121053590005</v>
      </c>
      <c r="R157" s="122">
        <v>432.37481270171298</v>
      </c>
      <c r="S157" s="122">
        <v>428.82451237611008</v>
      </c>
      <c r="T157" s="122">
        <v>421.1305690267875</v>
      </c>
      <c r="U157" s="122">
        <v>405.24299033950507</v>
      </c>
      <c r="V157" s="122">
        <v>539.66525594782331</v>
      </c>
      <c r="W157" s="122">
        <v>548.5658643836623</v>
      </c>
      <c r="X157" s="122">
        <v>427.9410771971215</v>
      </c>
      <c r="Y157" s="122">
        <v>406.52287762570478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606.80859470754035</v>
      </c>
      <c r="D158" s="98">
        <v>773.22387318703409</v>
      </c>
      <c r="E158" s="98">
        <v>605.19054120160149</v>
      </c>
      <c r="F158" s="98">
        <v>589.85470300649013</v>
      </c>
      <c r="G158" s="98">
        <v>693.1986672155673</v>
      </c>
      <c r="H158" s="98">
        <v>601.25006702295707</v>
      </c>
      <c r="I158" s="98">
        <v>573.14489722505914</v>
      </c>
      <c r="J158" s="98">
        <v>520.02403322123007</v>
      </c>
      <c r="K158" s="98">
        <v>509.15337439398007</v>
      </c>
      <c r="L158" s="98">
        <v>455.14049970470847</v>
      </c>
      <c r="M158" s="98">
        <v>436.16558722681032</v>
      </c>
      <c r="N158" s="98">
        <v>431.05490365392126</v>
      </c>
      <c r="O158" s="98">
        <v>430.33409026917553</v>
      </c>
      <c r="P158" s="98">
        <v>441.88650181865364</v>
      </c>
      <c r="Q158" s="98">
        <v>438.07403074735936</v>
      </c>
      <c r="R158" s="98">
        <v>433.56149328449891</v>
      </c>
      <c r="S158" s="98">
        <v>427.34406555305418</v>
      </c>
      <c r="T158" s="98">
        <v>415.74641536208588</v>
      </c>
      <c r="U158" s="98">
        <v>403.18622193515699</v>
      </c>
      <c r="V158" s="98">
        <v>552.6013848253333</v>
      </c>
      <c r="W158" s="98">
        <v>551.89471810736381</v>
      </c>
      <c r="X158" s="98">
        <v>431.68325887981786</v>
      </c>
      <c r="Y158" s="98">
        <v>393.89363101991398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588.55149914611206</v>
      </c>
      <c r="D159" s="33">
        <v>478.02154338903568</v>
      </c>
      <c r="E159" s="33">
        <v>763.93359087438159</v>
      </c>
      <c r="F159" s="33">
        <v>678.13309639352985</v>
      </c>
      <c r="G159" s="33">
        <v>618.54801455382039</v>
      </c>
      <c r="H159" s="33">
        <v>600.92304663211985</v>
      </c>
      <c r="I159" s="33">
        <v>588.93790494916709</v>
      </c>
      <c r="J159" s="33">
        <v>649.92925576134451</v>
      </c>
      <c r="K159" s="33">
        <v>449.19708494040788</v>
      </c>
      <c r="L159" s="33">
        <v>414.5644508003918</v>
      </c>
      <c r="M159" s="33">
        <v>439.17942894043426</v>
      </c>
      <c r="N159" s="33">
        <v>423.83659243018599</v>
      </c>
      <c r="O159" s="33">
        <v>427.36484970440227</v>
      </c>
      <c r="P159" s="33">
        <v>438.52908066256265</v>
      </c>
      <c r="Q159" s="33">
        <v>439.75675152793673</v>
      </c>
      <c r="R159" s="33">
        <v>431.78202095296234</v>
      </c>
      <c r="S159" s="33">
        <v>429.68720771524767</v>
      </c>
      <c r="T159" s="33">
        <v>423.47581387460224</v>
      </c>
      <c r="U159" s="33">
        <v>405.9838973822404</v>
      </c>
      <c r="V159" s="33">
        <v>534.92232552175608</v>
      </c>
      <c r="W159" s="33">
        <v>547.54858691630193</v>
      </c>
      <c r="X159" s="33">
        <v>427.09295275019548</v>
      </c>
      <c r="Y159" s="33">
        <v>409.76935597334221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11291.260581723362</v>
      </c>
      <c r="D161" s="117">
        <f t="shared" si="54"/>
        <v>11126.391146529068</v>
      </c>
      <c r="E161" s="117">
        <f t="shared" si="54"/>
        <v>13215.000207803228</v>
      </c>
      <c r="F161" s="117">
        <f t="shared" si="54"/>
        <v>12425.193569472282</v>
      </c>
      <c r="G161" s="117">
        <f t="shared" si="54"/>
        <v>12026.423963843557</v>
      </c>
      <c r="H161" s="117">
        <f t="shared" si="54"/>
        <v>11427.66814373482</v>
      </c>
      <c r="I161" s="117">
        <f t="shared" si="54"/>
        <v>10306.226865699169</v>
      </c>
      <c r="J161" s="117">
        <f t="shared" si="54"/>
        <v>11594.815256249636</v>
      </c>
      <c r="K161" s="117">
        <f t="shared" si="54"/>
        <v>11078.179914039185</v>
      </c>
      <c r="L161" s="117">
        <f t="shared" si="54"/>
        <v>10974.987877848531</v>
      </c>
      <c r="M161" s="117">
        <f t="shared" si="54"/>
        <v>10174.381654701378</v>
      </c>
      <c r="N161" s="117">
        <f t="shared" si="54"/>
        <v>9794.2140891001345</v>
      </c>
      <c r="O161" s="117">
        <f t="shared" si="54"/>
        <v>9205.613098697957</v>
      </c>
      <c r="P161" s="117">
        <f t="shared" si="54"/>
        <v>8471.4263890104285</v>
      </c>
      <c r="Q161" s="117">
        <f t="shared" si="54"/>
        <v>7572.4133421121287</v>
      </c>
      <c r="R161" s="117">
        <f t="shared" ref="R161:V161" si="55">R162+R164+R166+R175</f>
        <v>6964.8945023283086</v>
      </c>
      <c r="S161" s="117">
        <f t="shared" si="55"/>
        <v>7666.5232120312785</v>
      </c>
      <c r="T161" s="117">
        <f t="shared" si="55"/>
        <v>7991.244992657169</v>
      </c>
      <c r="U161" s="117">
        <f t="shared" si="55"/>
        <v>8309.5895301876444</v>
      </c>
      <c r="V161" s="117">
        <f t="shared" si="55"/>
        <v>8313.6835485740739</v>
      </c>
      <c r="W161" s="117">
        <f t="shared" ref="W161:Y161" si="56">W162+W164+W166+W175</f>
        <v>7251.6797252346059</v>
      </c>
      <c r="X161" s="117">
        <f t="shared" si="56"/>
        <v>5483.0844521790259</v>
      </c>
      <c r="Y161" s="117">
        <f t="shared" si="56"/>
        <v>6268.7343013700947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9112.6279954207803</v>
      </c>
      <c r="D162" s="122">
        <f t="shared" si="57"/>
        <v>8804.4513102145393</v>
      </c>
      <c r="E162" s="122">
        <f t="shared" si="57"/>
        <v>10403.263086051942</v>
      </c>
      <c r="F162" s="122">
        <f t="shared" si="57"/>
        <v>9761.2048358266838</v>
      </c>
      <c r="G162" s="122">
        <f t="shared" si="57"/>
        <v>9422.1365106055546</v>
      </c>
      <c r="H162" s="122">
        <f t="shared" si="57"/>
        <v>8673.9576058195307</v>
      </c>
      <c r="I162" s="122">
        <f t="shared" si="57"/>
        <v>7607.0542462365656</v>
      </c>
      <c r="J162" s="122">
        <f t="shared" si="57"/>
        <v>8683.3998778035329</v>
      </c>
      <c r="K162" s="122">
        <f t="shared" si="57"/>
        <v>8249.9505312643723</v>
      </c>
      <c r="L162" s="122">
        <f t="shared" si="57"/>
        <v>8108.9259209675574</v>
      </c>
      <c r="M162" s="122">
        <f t="shared" si="57"/>
        <v>7124.9431448305613</v>
      </c>
      <c r="N162" s="122">
        <f t="shared" si="57"/>
        <v>6317.4635611665581</v>
      </c>
      <c r="O162" s="122">
        <f t="shared" si="57"/>
        <v>5947.0763792070229</v>
      </c>
      <c r="P162" s="122">
        <f t="shared" si="57"/>
        <v>6143.7202864507135</v>
      </c>
      <c r="Q162" s="122">
        <f t="shared" si="57"/>
        <v>4572.1749981631374</v>
      </c>
      <c r="R162" s="122">
        <f t="shared" si="57"/>
        <v>4204.6269403163442</v>
      </c>
      <c r="S162" s="122">
        <f t="shared" si="57"/>
        <v>4238.0061930917318</v>
      </c>
      <c r="T162" s="122">
        <f t="shared" si="57"/>
        <v>4957.9986263287501</v>
      </c>
      <c r="U162" s="122">
        <f t="shared" si="57"/>
        <v>5083.9236299705735</v>
      </c>
      <c r="V162" s="122">
        <f t="shared" si="57"/>
        <v>5637.1117982481919</v>
      </c>
      <c r="W162" s="122">
        <f t="shared" si="57"/>
        <v>4280.4127886766955</v>
      </c>
      <c r="X162" s="122">
        <f t="shared" si="57"/>
        <v>2665.8572821000876</v>
      </c>
      <c r="Y162" s="122">
        <f t="shared" si="57"/>
        <v>3885.6176031018863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9112.6279954207803</v>
      </c>
      <c r="D163" s="33">
        <v>8804.4513102145393</v>
      </c>
      <c r="E163" s="33">
        <v>10403.263086051942</v>
      </c>
      <c r="F163" s="33">
        <v>9761.2048358266838</v>
      </c>
      <c r="G163" s="33">
        <v>9422.1365106055546</v>
      </c>
      <c r="H163" s="33">
        <v>8673.9576058195307</v>
      </c>
      <c r="I163" s="33">
        <v>7607.0542462365656</v>
      </c>
      <c r="J163" s="33">
        <v>8683.3998778035329</v>
      </c>
      <c r="K163" s="33">
        <v>8249.9505312643723</v>
      </c>
      <c r="L163" s="33">
        <v>8108.9259209675574</v>
      </c>
      <c r="M163" s="33">
        <v>7124.9431448305613</v>
      </c>
      <c r="N163" s="33">
        <v>6317.4635611665581</v>
      </c>
      <c r="O163" s="33">
        <v>5947.0763792070229</v>
      </c>
      <c r="P163" s="33">
        <v>6143.7202864507135</v>
      </c>
      <c r="Q163" s="33">
        <v>4572.1749981631374</v>
      </c>
      <c r="R163" s="33">
        <v>4204.6269403163442</v>
      </c>
      <c r="S163" s="33">
        <v>4238.0061930917318</v>
      </c>
      <c r="T163" s="33">
        <v>4957.9986263287501</v>
      </c>
      <c r="U163" s="33">
        <v>5083.9236299705735</v>
      </c>
      <c r="V163" s="33">
        <v>5637.1117982481919</v>
      </c>
      <c r="W163" s="33">
        <v>4280.4127886766955</v>
      </c>
      <c r="X163" s="33">
        <v>2665.8572821000876</v>
      </c>
      <c r="Y163" s="33">
        <v>3885.6176031018863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122.2672078767247</v>
      </c>
      <c r="D164" s="122">
        <f t="shared" si="58"/>
        <v>150.34190874737038</v>
      </c>
      <c r="E164" s="122">
        <f t="shared" si="58"/>
        <v>355.67424417480203</v>
      </c>
      <c r="F164" s="122">
        <f t="shared" si="58"/>
        <v>210.26984431070457</v>
      </c>
      <c r="G164" s="122">
        <f t="shared" si="58"/>
        <v>271.67609683800646</v>
      </c>
      <c r="H164" s="122">
        <f t="shared" si="58"/>
        <v>377.66432408335157</v>
      </c>
      <c r="I164" s="122">
        <f t="shared" si="58"/>
        <v>450.08367221341183</v>
      </c>
      <c r="J164" s="122">
        <f t="shared" si="58"/>
        <v>525.51288733166984</v>
      </c>
      <c r="K164" s="122">
        <f t="shared" si="58"/>
        <v>578.44535381700791</v>
      </c>
      <c r="L164" s="122">
        <f t="shared" si="58"/>
        <v>738.39959202336797</v>
      </c>
      <c r="M164" s="122">
        <f t="shared" si="58"/>
        <v>864.34747822498593</v>
      </c>
      <c r="N164" s="122">
        <f t="shared" si="58"/>
        <v>1381.1749181796192</v>
      </c>
      <c r="O164" s="122">
        <f t="shared" si="58"/>
        <v>1183.9885532072469</v>
      </c>
      <c r="P164" s="122">
        <f t="shared" si="58"/>
        <v>256.95244441511369</v>
      </c>
      <c r="Q164" s="122">
        <f t="shared" si="58"/>
        <v>908.06107878937541</v>
      </c>
      <c r="R164" s="122">
        <f t="shared" si="58"/>
        <v>720.08661659578388</v>
      </c>
      <c r="S164" s="122">
        <f t="shared" si="58"/>
        <v>1387.1226813828139</v>
      </c>
      <c r="T164" s="122">
        <f t="shared" si="58"/>
        <v>1028.7916806071439</v>
      </c>
      <c r="U164" s="122">
        <f t="shared" si="58"/>
        <v>1307.5446689848725</v>
      </c>
      <c r="V164" s="122">
        <f t="shared" si="58"/>
        <v>642.76868204771699</v>
      </c>
      <c r="W164" s="122">
        <f t="shared" si="58"/>
        <v>988.06688417809858</v>
      </c>
      <c r="X164" s="122">
        <f t="shared" si="58"/>
        <v>992.98677529593931</v>
      </c>
      <c r="Y164" s="122">
        <f t="shared" si="58"/>
        <v>598.32351302304323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122.2672078767247</v>
      </c>
      <c r="D165" s="98">
        <f>IF(RES_hhdet_in_tes!D165=0,0,RES_hhdet_in_tes!D165*1000*11630/RES_hhdet_in_new!D163)</f>
        <v>150.34190874737038</v>
      </c>
      <c r="E165" s="98">
        <f>IF(RES_hhdet_in_tes!E165=0,0,RES_hhdet_in_tes!E165*1000*11630/RES_hhdet_in_new!E163)</f>
        <v>355.67424417480203</v>
      </c>
      <c r="F165" s="98">
        <f>IF(RES_hhdet_in_tes!F165=0,0,RES_hhdet_in_tes!F165*1000*11630/RES_hhdet_in_new!F163)</f>
        <v>210.26984431070457</v>
      </c>
      <c r="G165" s="98">
        <f>IF(RES_hhdet_in_tes!G165=0,0,RES_hhdet_in_tes!G165*1000*11630/RES_hhdet_in_new!G163)</f>
        <v>271.67609683800646</v>
      </c>
      <c r="H165" s="98">
        <f>IF(RES_hhdet_in_tes!H165=0,0,RES_hhdet_in_tes!H165*1000*11630/RES_hhdet_in_new!H163)</f>
        <v>377.66432408335157</v>
      </c>
      <c r="I165" s="98">
        <f>IF(RES_hhdet_in_tes!I165=0,0,RES_hhdet_in_tes!I165*1000*11630/RES_hhdet_in_new!I163)</f>
        <v>450.08367221341183</v>
      </c>
      <c r="J165" s="98">
        <f>IF(RES_hhdet_in_tes!J165=0,0,RES_hhdet_in_tes!J165*1000*11630/RES_hhdet_in_new!J163)</f>
        <v>525.51288733166984</v>
      </c>
      <c r="K165" s="98">
        <f>IF(RES_hhdet_in_tes!K165=0,0,RES_hhdet_in_tes!K165*1000*11630/RES_hhdet_in_new!K163)</f>
        <v>578.44535381700791</v>
      </c>
      <c r="L165" s="98">
        <f>IF(RES_hhdet_in_tes!L165=0,0,RES_hhdet_in_tes!L165*1000*11630/RES_hhdet_in_new!L163)</f>
        <v>738.39959202336797</v>
      </c>
      <c r="M165" s="98">
        <f>IF(RES_hhdet_in_tes!M165=0,0,RES_hhdet_in_tes!M165*1000*11630/RES_hhdet_in_new!M163)</f>
        <v>864.34747822498593</v>
      </c>
      <c r="N165" s="98">
        <f>IF(RES_hhdet_in_tes!N165=0,0,RES_hhdet_in_tes!N165*1000*11630/RES_hhdet_in_new!N163)</f>
        <v>1381.1749181796192</v>
      </c>
      <c r="O165" s="98">
        <f>IF(RES_hhdet_in_tes!O165=0,0,RES_hhdet_in_tes!O165*1000*11630/RES_hhdet_in_new!O163)</f>
        <v>1183.9885532072469</v>
      </c>
      <c r="P165" s="98">
        <f>IF(RES_hhdet_in_tes!P165=0,0,RES_hhdet_in_tes!P165*1000*11630/RES_hhdet_in_new!P163)</f>
        <v>256.95244441511369</v>
      </c>
      <c r="Q165" s="98">
        <f>IF(RES_hhdet_in_tes!Q165=0,0,RES_hhdet_in_tes!Q165*1000*11630/RES_hhdet_in_new!Q163)</f>
        <v>908.06107878937541</v>
      </c>
      <c r="R165" s="98">
        <f>IF(RES_hhdet_in_tes!R165=0,0,RES_hhdet_in_tes!R165*1000*11630/RES_hhdet_in_new!R163)</f>
        <v>720.08661659578388</v>
      </c>
      <c r="S165" s="98">
        <f>IF(RES_hhdet_in_tes!S165=0,0,RES_hhdet_in_tes!S165*1000*11630/RES_hhdet_in_new!S163)</f>
        <v>1387.1226813828139</v>
      </c>
      <c r="T165" s="98">
        <f>IF(RES_hhdet_in_tes!T165=0,0,RES_hhdet_in_tes!T165*1000*11630/RES_hhdet_in_new!T163)</f>
        <v>1028.7916806071439</v>
      </c>
      <c r="U165" s="98">
        <f>IF(RES_hhdet_in_tes!U165=0,0,RES_hhdet_in_tes!U165*1000*11630/RES_hhdet_in_new!U163)</f>
        <v>1307.5446689848725</v>
      </c>
      <c r="V165" s="98">
        <f>IF(RES_hhdet_in_tes!V165=0,0,RES_hhdet_in_tes!V165*1000*11630/RES_hhdet_in_new!V163)</f>
        <v>642.76868204771699</v>
      </c>
      <c r="W165" s="98">
        <f>IF(RES_hhdet_in_tes!W165=0,0,RES_hhdet_in_tes!W165*1000*11630/RES_hhdet_in_new!W163)</f>
        <v>988.06688417809858</v>
      </c>
      <c r="X165" s="98">
        <f>IF(RES_hhdet_in_tes!X165=0,0,RES_hhdet_in_tes!X165*1000*11630/RES_hhdet_in_new!X163)</f>
        <v>992.98677529593931</v>
      </c>
      <c r="Y165" s="98">
        <f>IF(RES_hhdet_in_tes!Y165=0,0,RES_hhdet_in_tes!Y165*1000*11630/RES_hhdet_in_new!Y163)</f>
        <v>598.32351302304323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1460.8498325191995</v>
      </c>
      <c r="D166" s="122">
        <v>1591.7589139468694</v>
      </c>
      <c r="E166" s="122">
        <v>1741.7958995488241</v>
      </c>
      <c r="F166" s="122">
        <v>1802.763635399845</v>
      </c>
      <c r="G166" s="122">
        <v>1683.6969746617383</v>
      </c>
      <c r="H166" s="122">
        <v>1775.0081990936653</v>
      </c>
      <c r="I166" s="122">
        <v>1666.5580247617422</v>
      </c>
      <c r="J166" s="122">
        <v>1789.8751575576168</v>
      </c>
      <c r="K166" s="122">
        <v>1767.6465320251191</v>
      </c>
      <c r="L166" s="122">
        <v>1696.3134440285214</v>
      </c>
      <c r="M166" s="122">
        <v>1747.0645488642983</v>
      </c>
      <c r="N166" s="122">
        <v>1669.5426561783909</v>
      </c>
      <c r="O166" s="122">
        <v>1646.2394520288929</v>
      </c>
      <c r="P166" s="122">
        <v>1631.1486086842417</v>
      </c>
      <c r="Q166" s="122">
        <v>1652.936917464041</v>
      </c>
      <c r="R166" s="122">
        <v>1607.8057670193732</v>
      </c>
      <c r="S166" s="122">
        <v>1612.5708855436337</v>
      </c>
      <c r="T166" s="122">
        <v>1583.3247080533692</v>
      </c>
      <c r="U166" s="122">
        <v>1512.8786707445217</v>
      </c>
      <c r="V166" s="122">
        <v>1494.139265688669</v>
      </c>
      <c r="W166" s="122">
        <v>1434.6335177925125</v>
      </c>
      <c r="X166" s="122">
        <v>1396.3000364243676</v>
      </c>
      <c r="Y166" s="122">
        <v>1378.2697421165908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1406.2371938217361</v>
      </c>
      <c r="D167" s="98">
        <v>1807.9746943504936</v>
      </c>
      <c r="E167" s="98">
        <v>1691.9174095453054</v>
      </c>
      <c r="F167" s="98">
        <v>1665.7014009632819</v>
      </c>
      <c r="G167" s="98">
        <v>1828.6499241320137</v>
      </c>
      <c r="H167" s="98">
        <v>1599.4739495792678</v>
      </c>
      <c r="I167" s="98">
        <v>1658.1547706744689</v>
      </c>
      <c r="J167" s="98">
        <v>1838.1214986299831</v>
      </c>
      <c r="K167" s="98">
        <v>1691.9728899374777</v>
      </c>
      <c r="L167" s="98">
        <v>1634.8137493700751</v>
      </c>
      <c r="M167" s="98">
        <v>2004.7456395595225</v>
      </c>
      <c r="N167" s="98">
        <v>1791.7424619440849</v>
      </c>
      <c r="O167" s="98">
        <v>1477.1499663026307</v>
      </c>
      <c r="P167" s="98">
        <v>1153.9917043205685</v>
      </c>
      <c r="Q167" s="98">
        <v>1842.7122025704939</v>
      </c>
      <c r="R167" s="98">
        <v>1611.1951397992975</v>
      </c>
      <c r="S167" s="98">
        <v>1747.5767500955219</v>
      </c>
      <c r="T167" s="98">
        <v>1652.2005623885111</v>
      </c>
      <c r="U167" s="98">
        <v>1729.5725332991622</v>
      </c>
      <c r="V167" s="98">
        <v>1175.8125265540868</v>
      </c>
      <c r="W167" s="98">
        <v>1362.5776395577263</v>
      </c>
      <c r="X167" s="98">
        <v>1458.2627920394884</v>
      </c>
      <c r="Y167" s="98">
        <v>1396.1406800050249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1808.1630577033809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1753.8385705875703</v>
      </c>
      <c r="T168" s="98">
        <v>0</v>
      </c>
      <c r="U168" s="98">
        <v>1737.7460887703655</v>
      </c>
      <c r="V168" s="98">
        <v>0</v>
      </c>
      <c r="W168" s="98">
        <v>0</v>
      </c>
      <c r="X168" s="98">
        <v>1459.6903089042855</v>
      </c>
      <c r="Y168" s="98">
        <v>1400.15743919786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671.57453181507765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620.61090489796561</v>
      </c>
      <c r="T169" s="101">
        <v>0</v>
      </c>
      <c r="U169" s="101">
        <v>589.12875685316328</v>
      </c>
      <c r="V169" s="101">
        <v>0</v>
      </c>
      <c r="W169" s="101">
        <v>0</v>
      </c>
      <c r="X169" s="101">
        <v>752.03027454803509</v>
      </c>
      <c r="Y169" s="101">
        <v>829.63373362632399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1136.5885258883036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1133.2276656896047</v>
      </c>
      <c r="T170" s="104">
        <v>0</v>
      </c>
      <c r="U170" s="104">
        <v>1148.6173319172021</v>
      </c>
      <c r="V170" s="104">
        <v>0</v>
      </c>
      <c r="W170" s="104">
        <v>0</v>
      </c>
      <c r="X170" s="104">
        <v>707.66003435625055</v>
      </c>
      <c r="Y170" s="104">
        <v>570.52370557153597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1469.5665598302194</v>
      </c>
      <c r="D171" s="101">
        <v>1562.1224415290949</v>
      </c>
      <c r="E171" s="101">
        <v>1746.3966006404819</v>
      </c>
      <c r="F171" s="101">
        <v>1812.2894131214398</v>
      </c>
      <c r="G171" s="101">
        <v>1672.1862959151649</v>
      </c>
      <c r="H171" s="101">
        <v>1785.1972588922783</v>
      </c>
      <c r="I171" s="101">
        <v>1667.2461070570366</v>
      </c>
      <c r="J171" s="101">
        <v>1785.6604893263441</v>
      </c>
      <c r="K171" s="101">
        <v>1772.7927180678212</v>
      </c>
      <c r="L171" s="101">
        <v>1699.7890716344909</v>
      </c>
      <c r="M171" s="101">
        <v>1732.0383881901544</v>
      </c>
      <c r="N171" s="101">
        <v>1664.960083348921</v>
      </c>
      <c r="O171" s="101">
        <v>1652.2177492784863</v>
      </c>
      <c r="P171" s="101">
        <v>1655.5306120321634</v>
      </c>
      <c r="Q171" s="101">
        <v>1639.258896685513</v>
      </c>
      <c r="R171" s="101">
        <v>1607.9354848124747</v>
      </c>
      <c r="S171" s="101">
        <v>1603.8194122196676</v>
      </c>
      <c r="T171" s="101">
        <v>1579.7805332923069</v>
      </c>
      <c r="U171" s="101">
        <v>1505.7749029179549</v>
      </c>
      <c r="V171" s="101">
        <v>1507.1059344228611</v>
      </c>
      <c r="W171" s="101">
        <v>1440.074312412775</v>
      </c>
      <c r="X171" s="101">
        <v>1390.9117958019833</v>
      </c>
      <c r="Y171" s="101">
        <v>1377.1141126156292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1469.7109969958622</v>
      </c>
      <c r="D172" s="104">
        <v>1562.3207811664154</v>
      </c>
      <c r="E172" s="104">
        <v>1746.6060487659572</v>
      </c>
      <c r="F172" s="104">
        <v>1812.419319212589</v>
      </c>
      <c r="G172" s="104">
        <v>1672.2725259491253</v>
      </c>
      <c r="H172" s="104">
        <v>1785.026682025004</v>
      </c>
      <c r="I172" s="104">
        <v>1667.1199734057784</v>
      </c>
      <c r="J172" s="104">
        <v>1785.5504160946066</v>
      </c>
      <c r="K172" s="104">
        <v>1773.9949336235461</v>
      </c>
      <c r="L172" s="104">
        <v>1700.9008237931516</v>
      </c>
      <c r="M172" s="104">
        <v>1733.1391560650093</v>
      </c>
      <c r="N172" s="104">
        <v>1666.0687413507549</v>
      </c>
      <c r="O172" s="104">
        <v>1652.5922172998498</v>
      </c>
      <c r="P172" s="104">
        <v>1655.2861711600044</v>
      </c>
      <c r="Q172" s="104">
        <v>1637.9456766224807</v>
      </c>
      <c r="R172" s="104">
        <v>1606.6749963904485</v>
      </c>
      <c r="S172" s="104">
        <v>1603.3517887740645</v>
      </c>
      <c r="T172" s="104">
        <v>1579.4718040892324</v>
      </c>
      <c r="U172" s="104">
        <v>1505.2960732733391</v>
      </c>
      <c r="V172" s="104">
        <v>1506.2768702679202</v>
      </c>
      <c r="W172" s="104">
        <v>1439.6527542029767</v>
      </c>
      <c r="X172" s="104">
        <v>1389.4868083576391</v>
      </c>
      <c r="Y172" s="104">
        <v>1375.7305074595226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483.18915768567547</v>
      </c>
      <c r="D173" s="98">
        <v>578.15370115545852</v>
      </c>
      <c r="E173" s="98">
        <v>802.54951841985633</v>
      </c>
      <c r="F173" s="98">
        <v>876.05992199999423</v>
      </c>
      <c r="G173" s="98">
        <v>706.02962459225398</v>
      </c>
      <c r="H173" s="98">
        <v>772.93658499238256</v>
      </c>
      <c r="I173" s="98">
        <v>594.46097969743732</v>
      </c>
      <c r="J173" s="98">
        <v>646.35547496058359</v>
      </c>
      <c r="K173" s="98">
        <v>620.30567590709393</v>
      </c>
      <c r="L173" s="98">
        <v>573.00128960621885</v>
      </c>
      <c r="M173" s="98">
        <v>603.2944851653001</v>
      </c>
      <c r="N173" s="98">
        <v>565.6467693068256</v>
      </c>
      <c r="O173" s="98">
        <v>561.40153443626673</v>
      </c>
      <c r="P173" s="98">
        <v>596.10872905909162</v>
      </c>
      <c r="Q173" s="98">
        <v>582.5256932962036</v>
      </c>
      <c r="R173" s="98">
        <v>566.88802661538944</v>
      </c>
      <c r="S173" s="98">
        <v>569.78873032638899</v>
      </c>
      <c r="T173" s="98">
        <v>570.2761658499893</v>
      </c>
      <c r="U173" s="98">
        <v>509.58855885467813</v>
      </c>
      <c r="V173" s="98">
        <v>588.74515240185929</v>
      </c>
      <c r="W173" s="98">
        <v>657.88812588975941</v>
      </c>
      <c r="X173" s="98">
        <v>716.75570819548091</v>
      </c>
      <c r="Y173" s="98">
        <v>816.51458415200364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986.52183931018669</v>
      </c>
      <c r="D174" s="33">
        <v>984.16708001095685</v>
      </c>
      <c r="E174" s="33">
        <v>944.05653034610066</v>
      </c>
      <c r="F174" s="33">
        <v>936.35939721259467</v>
      </c>
      <c r="G174" s="33">
        <v>966.24290135687136</v>
      </c>
      <c r="H174" s="33">
        <v>1012.0900970326215</v>
      </c>
      <c r="I174" s="33">
        <v>1072.6589937083413</v>
      </c>
      <c r="J174" s="33">
        <v>1139.1949411340233</v>
      </c>
      <c r="K174" s="33">
        <v>1153.6892577164524</v>
      </c>
      <c r="L174" s="33">
        <v>1127.8995341869329</v>
      </c>
      <c r="M174" s="33">
        <v>1129.8446708997092</v>
      </c>
      <c r="N174" s="33">
        <v>1100.4219720439291</v>
      </c>
      <c r="O174" s="33">
        <v>1091.1906828635829</v>
      </c>
      <c r="P174" s="33">
        <v>1059.1774421009129</v>
      </c>
      <c r="Q174" s="33">
        <v>1055.4199833262769</v>
      </c>
      <c r="R174" s="33">
        <v>1039.7869697750591</v>
      </c>
      <c r="S174" s="33">
        <v>1033.5630584476758</v>
      </c>
      <c r="T174" s="33">
        <v>1009.195638239243</v>
      </c>
      <c r="U174" s="33">
        <v>995.70751441866094</v>
      </c>
      <c r="V174" s="33">
        <v>917.53171786606106</v>
      </c>
      <c r="W174" s="33">
        <v>781.76462831321726</v>
      </c>
      <c r="X174" s="33">
        <v>672.73110016215821</v>
      </c>
      <c r="Y174" s="33">
        <v>559.21592330751901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595.51554590665683</v>
      </c>
      <c r="D175" s="122">
        <v>579.83901362028962</v>
      </c>
      <c r="E175" s="122">
        <v>714.26697802765841</v>
      </c>
      <c r="F175" s="122">
        <v>650.95525393504784</v>
      </c>
      <c r="G175" s="122">
        <v>648.91438173825975</v>
      </c>
      <c r="H175" s="122">
        <v>601.03801473827343</v>
      </c>
      <c r="I175" s="122">
        <v>582.53092248744872</v>
      </c>
      <c r="J175" s="122">
        <v>596.02733355681721</v>
      </c>
      <c r="K175" s="122">
        <v>482.1374969326867</v>
      </c>
      <c r="L175" s="122">
        <v>431.34892082908505</v>
      </c>
      <c r="M175" s="122">
        <v>438.02648278153117</v>
      </c>
      <c r="N175" s="122">
        <v>426.03295357556595</v>
      </c>
      <c r="O175" s="122">
        <v>428.3087142547937</v>
      </c>
      <c r="P175" s="122">
        <v>439.60504946036025</v>
      </c>
      <c r="Q175" s="122">
        <v>439.24034769557392</v>
      </c>
      <c r="R175" s="122">
        <v>432.37517839680777</v>
      </c>
      <c r="S175" s="122">
        <v>428.82345201310034</v>
      </c>
      <c r="T175" s="122">
        <v>421.129977667905</v>
      </c>
      <c r="U175" s="122">
        <v>405.2425604876766</v>
      </c>
      <c r="V175" s="122">
        <v>539.6638025894963</v>
      </c>
      <c r="W175" s="122">
        <v>548.56653458729818</v>
      </c>
      <c r="X175" s="122">
        <v>427.94035835863167</v>
      </c>
      <c r="Y175" s="122">
        <v>406.52344312857417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606.80859470754024</v>
      </c>
      <c r="D176" s="98">
        <v>773.22387318703409</v>
      </c>
      <c r="E176" s="98">
        <v>605.19054120160149</v>
      </c>
      <c r="F176" s="98">
        <v>589.85470300649035</v>
      </c>
      <c r="G176" s="98">
        <v>693.1986672155673</v>
      </c>
      <c r="H176" s="98">
        <v>601.25006702295696</v>
      </c>
      <c r="I176" s="98">
        <v>573.14489722505925</v>
      </c>
      <c r="J176" s="98">
        <v>520.02403322123018</v>
      </c>
      <c r="K176" s="98">
        <v>509.15337439398007</v>
      </c>
      <c r="L176" s="98">
        <v>455.14049970470859</v>
      </c>
      <c r="M176" s="98">
        <v>436.16558722681026</v>
      </c>
      <c r="N176" s="98">
        <v>431.05490365392131</v>
      </c>
      <c r="O176" s="98">
        <v>430.33409026917565</v>
      </c>
      <c r="P176" s="98">
        <v>441.88650181865364</v>
      </c>
      <c r="Q176" s="98">
        <v>438.07403074735942</v>
      </c>
      <c r="R176" s="98">
        <v>433.56149328449885</v>
      </c>
      <c r="S176" s="98">
        <v>427.34406555305418</v>
      </c>
      <c r="T176" s="98">
        <v>415.74641536208577</v>
      </c>
      <c r="U176" s="98">
        <v>403.18622193515705</v>
      </c>
      <c r="V176" s="98">
        <v>552.6013848253333</v>
      </c>
      <c r="W176" s="98">
        <v>551.8947181073637</v>
      </c>
      <c r="X176" s="98">
        <v>431.68325887981791</v>
      </c>
      <c r="Y176" s="98">
        <v>393.89363101991404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588.55149914611206</v>
      </c>
      <c r="D177" s="33">
        <v>478.02154338903551</v>
      </c>
      <c r="E177" s="33">
        <v>763.93359087438137</v>
      </c>
      <c r="F177" s="33">
        <v>678.13309639352963</v>
      </c>
      <c r="G177" s="33">
        <v>618.54801455382039</v>
      </c>
      <c r="H177" s="33">
        <v>600.92304663211985</v>
      </c>
      <c r="I177" s="33">
        <v>588.93790494916698</v>
      </c>
      <c r="J177" s="33">
        <v>649.92925576134439</v>
      </c>
      <c r="K177" s="33">
        <v>449.1970849404081</v>
      </c>
      <c r="L177" s="33">
        <v>414.56445080039168</v>
      </c>
      <c r="M177" s="33">
        <v>439.17942894043421</v>
      </c>
      <c r="N177" s="33">
        <v>423.83659243018587</v>
      </c>
      <c r="O177" s="33">
        <v>427.36484970440222</v>
      </c>
      <c r="P177" s="33">
        <v>438.52908066256254</v>
      </c>
      <c r="Q177" s="33">
        <v>439.75675152793673</v>
      </c>
      <c r="R177" s="33">
        <v>431.78202095296228</v>
      </c>
      <c r="S177" s="33">
        <v>429.68720771524772</v>
      </c>
      <c r="T177" s="33">
        <v>423.4758138746023</v>
      </c>
      <c r="U177" s="33">
        <v>405.9838973822404</v>
      </c>
      <c r="V177" s="33">
        <v>534.92232552175631</v>
      </c>
      <c r="W177" s="33">
        <v>547.54858691630204</v>
      </c>
      <c r="X177" s="33">
        <v>427.09295275019542</v>
      </c>
      <c r="Y177" s="33">
        <v>409.76935597334233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3369.5760799899435</v>
      </c>
      <c r="D24" s="117">
        <f t="shared" si="7"/>
        <v>3902.5618788294159</v>
      </c>
      <c r="E24" s="117">
        <f t="shared" si="7"/>
        <v>4905.1134296851005</v>
      </c>
      <c r="F24" s="117">
        <f t="shared" si="7"/>
        <v>3984.2384924956109</v>
      </c>
      <c r="G24" s="117">
        <f t="shared" si="7"/>
        <v>0</v>
      </c>
      <c r="H24" s="117">
        <f t="shared" si="7"/>
        <v>0</v>
      </c>
      <c r="I24" s="117">
        <f t="shared" si="7"/>
        <v>3218.2442102282193</v>
      </c>
      <c r="J24" s="117">
        <f t="shared" si="7"/>
        <v>4274.3350607255807</v>
      </c>
      <c r="K24" s="117">
        <f t="shared" si="7"/>
        <v>2880.2694253568438</v>
      </c>
      <c r="L24" s="117">
        <f t="shared" si="7"/>
        <v>2817.2209468640654</v>
      </c>
      <c r="M24" s="117">
        <f t="shared" si="7"/>
        <v>3195.3685545513208</v>
      </c>
      <c r="N24" s="117">
        <f t="shared" si="7"/>
        <v>2742.4664739689401</v>
      </c>
      <c r="O24" s="117">
        <f t="shared" si="7"/>
        <v>1912.35754537106</v>
      </c>
      <c r="P24" s="117">
        <f t="shared" si="7"/>
        <v>1028.5321311160051</v>
      </c>
      <c r="Q24" s="117">
        <f t="shared" si="7"/>
        <v>2108.9890645285691</v>
      </c>
      <c r="R24" s="117">
        <f t="shared" ref="R24:V24" si="8">R25+R28+R30+R39</f>
        <v>2075.0802226115516</v>
      </c>
      <c r="S24" s="117">
        <f t="shared" si="8"/>
        <v>2102.3957664531868</v>
      </c>
      <c r="T24" s="117">
        <f t="shared" si="8"/>
        <v>1724.3876512870424</v>
      </c>
      <c r="U24" s="117">
        <f t="shared" si="8"/>
        <v>0</v>
      </c>
      <c r="V24" s="117">
        <f t="shared" si="8"/>
        <v>1130.8804936165634</v>
      </c>
      <c r="W24" s="117">
        <f t="shared" ref="W24:Y24" si="9">W25+W28+W30+W39</f>
        <v>1488.8919998968317</v>
      </c>
      <c r="X24" s="117">
        <f t="shared" si="9"/>
        <v>1168.2700443564952</v>
      </c>
      <c r="Y24" s="117">
        <f t="shared" si="9"/>
        <v>942.31626008672288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3211.3732129323853</v>
      </c>
      <c r="D25" s="122">
        <f t="shared" si="10"/>
        <v>3722.5982873355892</v>
      </c>
      <c r="E25" s="122">
        <f t="shared" si="10"/>
        <v>4781.104680694224</v>
      </c>
      <c r="F25" s="122">
        <f t="shared" si="10"/>
        <v>3876.7069884789062</v>
      </c>
      <c r="G25" s="122">
        <f t="shared" si="10"/>
        <v>0</v>
      </c>
      <c r="H25" s="122">
        <f t="shared" si="10"/>
        <v>0</v>
      </c>
      <c r="I25" s="122">
        <f t="shared" si="10"/>
        <v>3089.5156518585468</v>
      </c>
      <c r="J25" s="122">
        <f t="shared" si="10"/>
        <v>4140.6657041906119</v>
      </c>
      <c r="K25" s="122">
        <f t="shared" si="10"/>
        <v>2734.776898618582</v>
      </c>
      <c r="L25" s="122">
        <f t="shared" si="10"/>
        <v>2713.7341564821158</v>
      </c>
      <c r="M25" s="122">
        <f t="shared" si="10"/>
        <v>3095.688837356679</v>
      </c>
      <c r="N25" s="122">
        <f t="shared" si="10"/>
        <v>2673.6411206030571</v>
      </c>
      <c r="O25" s="122">
        <f t="shared" si="10"/>
        <v>1845.1263349723208</v>
      </c>
      <c r="P25" s="122">
        <f t="shared" si="10"/>
        <v>958.26670600373018</v>
      </c>
      <c r="Q25" s="122">
        <f t="shared" si="10"/>
        <v>2019.8149499312676</v>
      </c>
      <c r="R25" s="122">
        <f t="shared" ref="R25:V25" si="11">SUM(R26:R27)</f>
        <v>1985.0366360116948</v>
      </c>
      <c r="S25" s="122">
        <f t="shared" si="11"/>
        <v>2012.2299107941062</v>
      </c>
      <c r="T25" s="122">
        <f t="shared" si="11"/>
        <v>1654.7026416620854</v>
      </c>
      <c r="U25" s="122">
        <f t="shared" si="11"/>
        <v>0</v>
      </c>
      <c r="V25" s="122">
        <f t="shared" si="11"/>
        <v>1065.4200323207019</v>
      </c>
      <c r="W25" s="122">
        <f t="shared" ref="W25:Y25" si="12">SUM(W26:W27)</f>
        <v>1419.0909582674603</v>
      </c>
      <c r="X25" s="122">
        <f t="shared" si="12"/>
        <v>1105.0958878267234</v>
      </c>
      <c r="Y25" s="122">
        <f t="shared" si="12"/>
        <v>883.00982252106701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3211.3732129323853</v>
      </c>
      <c r="D26" s="98">
        <v>3722.5982873355892</v>
      </c>
      <c r="E26" s="98">
        <v>4781.104680694224</v>
      </c>
      <c r="F26" s="98">
        <v>3876.7069884789062</v>
      </c>
      <c r="G26" s="98">
        <v>0</v>
      </c>
      <c r="H26" s="98">
        <v>0</v>
      </c>
      <c r="I26" s="98">
        <v>3089.5156518585468</v>
      </c>
      <c r="J26" s="98">
        <v>4140.6657041906119</v>
      </c>
      <c r="K26" s="98">
        <v>2734.776898618582</v>
      </c>
      <c r="L26" s="98">
        <v>2713.7341564821158</v>
      </c>
      <c r="M26" s="98">
        <v>3095.688837356679</v>
      </c>
      <c r="N26" s="98">
        <v>2673.6411206030571</v>
      </c>
      <c r="O26" s="98">
        <v>1845.1263349723208</v>
      </c>
      <c r="P26" s="98">
        <v>958.26670600373018</v>
      </c>
      <c r="Q26" s="98">
        <v>2019.8149499312676</v>
      </c>
      <c r="R26" s="98">
        <v>1985.0366360116948</v>
      </c>
      <c r="S26" s="98">
        <v>2012.2299107941062</v>
      </c>
      <c r="T26" s="98">
        <v>1654.7026416620854</v>
      </c>
      <c r="U26" s="98">
        <v>0</v>
      </c>
      <c r="V26" s="98">
        <v>1065.4200323207019</v>
      </c>
      <c r="W26" s="98">
        <v>1419.0909582674603</v>
      </c>
      <c r="X26" s="98">
        <v>1105.0958878267234</v>
      </c>
      <c r="Y26" s="98">
        <v>883.00982252106701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72.55347222106947</v>
      </c>
      <c r="D30" s="122">
        <v>81.286457647810821</v>
      </c>
      <c r="E30" s="122">
        <v>53.983270899372691</v>
      </c>
      <c r="F30" s="122">
        <v>40.649296737282874</v>
      </c>
      <c r="G30" s="122">
        <v>0</v>
      </c>
      <c r="H30" s="122">
        <v>0</v>
      </c>
      <c r="I30" s="122">
        <v>42.904116110141977</v>
      </c>
      <c r="J30" s="122">
        <v>53.969161477738609</v>
      </c>
      <c r="K30" s="122">
        <v>42.313027711124555</v>
      </c>
      <c r="L30" s="122">
        <v>34.287852320662971</v>
      </c>
      <c r="M30" s="122">
        <v>37.918049349188252</v>
      </c>
      <c r="N30" s="122">
        <v>20.637312067931859</v>
      </c>
      <c r="O30" s="122">
        <v>16.905405965051298</v>
      </c>
      <c r="P30" s="122">
        <v>17.730464110788358</v>
      </c>
      <c r="Q30" s="122">
        <v>39.663659547952996</v>
      </c>
      <c r="R30" s="122">
        <v>36.932312188907659</v>
      </c>
      <c r="S30" s="122">
        <v>32.491233372407244</v>
      </c>
      <c r="T30" s="122">
        <v>23.837185387428303</v>
      </c>
      <c r="U30" s="122">
        <v>0</v>
      </c>
      <c r="V30" s="122">
        <v>12.215374325517674</v>
      </c>
      <c r="W30" s="122">
        <v>24.16457791261854</v>
      </c>
      <c r="X30" s="122">
        <v>34.374163846931758</v>
      </c>
      <c r="Y30" s="122">
        <v>30.275205732184087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525.79928103739746</v>
      </c>
      <c r="D31" s="98">
        <v>674.00021132976462</v>
      </c>
      <c r="E31" s="98">
        <v>628.60519891713977</v>
      </c>
      <c r="F31" s="98">
        <v>616.7479504967057</v>
      </c>
      <c r="G31" s="98">
        <v>0</v>
      </c>
      <c r="H31" s="98">
        <v>0</v>
      </c>
      <c r="I31" s="98">
        <v>606.37817435667318</v>
      </c>
      <c r="J31" s="98">
        <v>668.69107391929788</v>
      </c>
      <c r="K31" s="98">
        <v>611.72548633797214</v>
      </c>
      <c r="L31" s="98">
        <v>586.81210114506064</v>
      </c>
      <c r="M31" s="98">
        <v>709.20796004963211</v>
      </c>
      <c r="N31" s="98">
        <v>619.11936203795574</v>
      </c>
      <c r="O31" s="98">
        <v>493.63785417949788</v>
      </c>
      <c r="P31" s="98">
        <v>370.8622076506565</v>
      </c>
      <c r="Q31" s="98">
        <v>572.44308644883517</v>
      </c>
      <c r="R31" s="98">
        <v>489.91842699571384</v>
      </c>
      <c r="S31" s="98">
        <v>521.1093967805316</v>
      </c>
      <c r="T31" s="98">
        <v>484.27123997617502</v>
      </c>
      <c r="U31" s="98">
        <v>0</v>
      </c>
      <c r="V31" s="98">
        <v>335.92279395173603</v>
      </c>
      <c r="W31" s="98">
        <v>386.63324660189664</v>
      </c>
      <c r="X31" s="98">
        <v>411.99178987554438</v>
      </c>
      <c r="Y31" s="98">
        <v>393.57767451839311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85.649394836488653</v>
      </c>
      <c r="D39" s="122">
        <v>98.677133846015678</v>
      </c>
      <c r="E39" s="122">
        <v>70.025478091503913</v>
      </c>
      <c r="F39" s="122">
        <v>66.882207279422005</v>
      </c>
      <c r="G39" s="122">
        <v>0</v>
      </c>
      <c r="H39" s="122">
        <v>0</v>
      </c>
      <c r="I39" s="122">
        <v>85.82444225953067</v>
      </c>
      <c r="J39" s="122">
        <v>79.700195057230545</v>
      </c>
      <c r="K39" s="122">
        <v>103.17949902713731</v>
      </c>
      <c r="L39" s="122">
        <v>69.198938061286611</v>
      </c>
      <c r="M39" s="122">
        <v>61.761667845453758</v>
      </c>
      <c r="N39" s="122">
        <v>48.188041297951145</v>
      </c>
      <c r="O39" s="122">
        <v>50.325804433687921</v>
      </c>
      <c r="P39" s="122">
        <v>52.534961001486465</v>
      </c>
      <c r="Q39" s="122">
        <v>49.510455049348529</v>
      </c>
      <c r="R39" s="122">
        <v>53.111274410949299</v>
      </c>
      <c r="S39" s="122">
        <v>57.674622286672985</v>
      </c>
      <c r="T39" s="122">
        <v>45.847824237528869</v>
      </c>
      <c r="U39" s="122">
        <v>0</v>
      </c>
      <c r="V39" s="122">
        <v>53.245086970343962</v>
      </c>
      <c r="W39" s="122">
        <v>45.636463716752786</v>
      </c>
      <c r="X39" s="122">
        <v>28.799992682840291</v>
      </c>
      <c r="Y39" s="122">
        <v>29.031231833471743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224.51075412458303</v>
      </c>
      <c r="D40" s="98">
        <v>285.97208206830754</v>
      </c>
      <c r="E40" s="98">
        <v>223.73994219480517</v>
      </c>
      <c r="F40" s="98">
        <v>217.98645335515317</v>
      </c>
      <c r="G40" s="98">
        <v>0</v>
      </c>
      <c r="H40" s="98">
        <v>0</v>
      </c>
      <c r="I40" s="98">
        <v>211.56722975605234</v>
      </c>
      <c r="J40" s="98">
        <v>191.88482980603374</v>
      </c>
      <c r="K40" s="98">
        <v>187.80153420047296</v>
      </c>
      <c r="L40" s="98">
        <v>167.81442873971935</v>
      </c>
      <c r="M40" s="98">
        <v>160.77135186574304</v>
      </c>
      <c r="N40" s="98">
        <v>158.86167460863015</v>
      </c>
      <c r="O40" s="98">
        <v>158.58059238816767</v>
      </c>
      <c r="P40" s="98">
        <v>162.79352112806299</v>
      </c>
      <c r="Q40" s="98">
        <v>161.2108719289763</v>
      </c>
      <c r="R40" s="98">
        <v>159.08907081620757</v>
      </c>
      <c r="S40" s="98">
        <v>156.17089281521191</v>
      </c>
      <c r="T40" s="98">
        <v>151.25863380928328</v>
      </c>
      <c r="U40" s="98">
        <v>0</v>
      </c>
      <c r="V40" s="98">
        <v>199.66907613878985</v>
      </c>
      <c r="W40" s="98">
        <v>199.14093258219398</v>
      </c>
      <c r="X40" s="98">
        <v>155.67054868437202</v>
      </c>
      <c r="Y40" s="98">
        <v>142.03452133580262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4357.8675625769765</v>
      </c>
      <c r="D43" s="117">
        <f t="shared" si="14"/>
        <v>5135.5733196242973</v>
      </c>
      <c r="E43" s="117">
        <f t="shared" si="14"/>
        <v>5459.6062996787014</v>
      </c>
      <c r="F43" s="117">
        <f t="shared" si="14"/>
        <v>5195.6135602028862</v>
      </c>
      <c r="G43" s="117">
        <f t="shared" si="14"/>
        <v>0</v>
      </c>
      <c r="H43" s="117">
        <f t="shared" si="14"/>
        <v>4491.4762026282824</v>
      </c>
      <c r="I43" s="117">
        <f t="shared" si="14"/>
        <v>0</v>
      </c>
      <c r="J43" s="117">
        <f t="shared" si="14"/>
        <v>4553.7292163236079</v>
      </c>
      <c r="K43" s="117">
        <f t="shared" si="14"/>
        <v>4205.20105275678</v>
      </c>
      <c r="L43" s="117">
        <f t="shared" si="14"/>
        <v>4417.870997647171</v>
      </c>
      <c r="M43" s="117">
        <f t="shared" si="14"/>
        <v>3808.3005187836852</v>
      </c>
      <c r="N43" s="117">
        <f t="shared" si="14"/>
        <v>3470.4124402925709</v>
      </c>
      <c r="O43" s="117">
        <f t="shared" si="14"/>
        <v>3031.5244179732272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2229.6728541695238</v>
      </c>
      <c r="T43" s="117">
        <f t="shared" si="15"/>
        <v>2145.0104088134867</v>
      </c>
      <c r="U43" s="117">
        <f t="shared" si="15"/>
        <v>2174.9588810256369</v>
      </c>
      <c r="V43" s="117">
        <f t="shared" si="15"/>
        <v>2636.692575545102</v>
      </c>
      <c r="W43" s="117">
        <f t="shared" ref="W43:Y43" si="16">W44+W47+W49+W58</f>
        <v>1730.5486944827585</v>
      </c>
      <c r="X43" s="117">
        <f t="shared" si="16"/>
        <v>1647.430933349277</v>
      </c>
      <c r="Y43" s="117">
        <f t="shared" si="16"/>
        <v>1397.1670355743838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4065.9113047031046</v>
      </c>
      <c r="D44" s="122">
        <f t="shared" si="17"/>
        <v>4712.4671943480889</v>
      </c>
      <c r="E44" s="122">
        <f t="shared" si="17"/>
        <v>5176.6161021849175</v>
      </c>
      <c r="F44" s="122">
        <f t="shared" si="17"/>
        <v>4947.900535379501</v>
      </c>
      <c r="G44" s="122">
        <f t="shared" si="17"/>
        <v>0</v>
      </c>
      <c r="H44" s="122">
        <f t="shared" si="17"/>
        <v>4412.3349926473147</v>
      </c>
      <c r="I44" s="122">
        <f t="shared" si="17"/>
        <v>0</v>
      </c>
      <c r="J44" s="122">
        <f t="shared" si="17"/>
        <v>4038.2517825593682</v>
      </c>
      <c r="K44" s="122">
        <f t="shared" si="17"/>
        <v>3723.6750237309489</v>
      </c>
      <c r="L44" s="122">
        <f t="shared" si="17"/>
        <v>3921.8161845433006</v>
      </c>
      <c r="M44" s="122">
        <f t="shared" si="17"/>
        <v>3385.8226962026401</v>
      </c>
      <c r="N44" s="122">
        <f t="shared" si="17"/>
        <v>2975.5910981537918</v>
      </c>
      <c r="O44" s="122">
        <f t="shared" si="17"/>
        <v>2553.9087298728732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2019.814865307794</v>
      </c>
      <c r="T44" s="122">
        <f t="shared" si="18"/>
        <v>1875.1178391285696</v>
      </c>
      <c r="U44" s="122">
        <f t="shared" si="18"/>
        <v>1828.1296446496028</v>
      </c>
      <c r="V44" s="122">
        <f t="shared" si="18"/>
        <v>2070.8948169434234</v>
      </c>
      <c r="W44" s="122">
        <f t="shared" ref="W44:Y44" si="19">SUM(W45:W46)</f>
        <v>1513.8527650241272</v>
      </c>
      <c r="X44" s="122">
        <f t="shared" si="19"/>
        <v>1332.5928737135143</v>
      </c>
      <c r="Y44" s="122">
        <f t="shared" si="19"/>
        <v>1083.5994372237403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4065.9113047031046</v>
      </c>
      <c r="D45" s="98">
        <v>4712.4671943480889</v>
      </c>
      <c r="E45" s="98">
        <v>5176.6161021849175</v>
      </c>
      <c r="F45" s="98">
        <v>4947.900535379501</v>
      </c>
      <c r="G45" s="98">
        <v>0</v>
      </c>
      <c r="H45" s="98">
        <v>4412.3349926473147</v>
      </c>
      <c r="I45" s="98">
        <v>0</v>
      </c>
      <c r="J45" s="98">
        <v>4038.2517825593682</v>
      </c>
      <c r="K45" s="98">
        <v>3723.6750237309489</v>
      </c>
      <c r="L45" s="98">
        <v>3921.8161845433006</v>
      </c>
      <c r="M45" s="98">
        <v>3385.8226962026401</v>
      </c>
      <c r="N45" s="98">
        <v>2975.5910981537918</v>
      </c>
      <c r="O45" s="98">
        <v>2553.9087298728732</v>
      </c>
      <c r="P45" s="98">
        <v>0</v>
      </c>
      <c r="Q45" s="98">
        <v>0</v>
      </c>
      <c r="R45" s="98">
        <v>0</v>
      </c>
      <c r="S45" s="98">
        <v>2019.814865307794</v>
      </c>
      <c r="T45" s="98">
        <v>1875.1178391285696</v>
      </c>
      <c r="U45" s="98">
        <v>1828.1296446496028</v>
      </c>
      <c r="V45" s="98">
        <v>2070.8948169434234</v>
      </c>
      <c r="W45" s="98">
        <v>1513.8527650241272</v>
      </c>
      <c r="X45" s="98">
        <v>1332.5928737135143</v>
      </c>
      <c r="Y45" s="98">
        <v>1083.5994372237403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206.36616531733762</v>
      </c>
      <c r="D49" s="122">
        <v>324.45968179493121</v>
      </c>
      <c r="E49" s="122">
        <v>212.9707537005186</v>
      </c>
      <c r="F49" s="122">
        <v>180.62321523706612</v>
      </c>
      <c r="G49" s="122">
        <v>0</v>
      </c>
      <c r="H49" s="122">
        <v>1.1099644004162466</v>
      </c>
      <c r="I49" s="122">
        <v>0</v>
      </c>
      <c r="J49" s="122">
        <v>435.84870039080585</v>
      </c>
      <c r="K49" s="122">
        <v>378.35014441847579</v>
      </c>
      <c r="L49" s="122">
        <v>426.76319687375951</v>
      </c>
      <c r="M49" s="122">
        <v>360.61889535297928</v>
      </c>
      <c r="N49" s="122">
        <v>446.57733069046867</v>
      </c>
      <c r="O49" s="122">
        <v>427.15355533133885</v>
      </c>
      <c r="P49" s="122">
        <v>0</v>
      </c>
      <c r="Q49" s="122">
        <v>0</v>
      </c>
      <c r="R49" s="122">
        <v>0</v>
      </c>
      <c r="S49" s="122">
        <v>152.37054178439004</v>
      </c>
      <c r="T49" s="122">
        <v>224.00825713396034</v>
      </c>
      <c r="U49" s="122">
        <v>308.13464008732655</v>
      </c>
      <c r="V49" s="122">
        <v>512.28321268917739</v>
      </c>
      <c r="W49" s="122">
        <v>170.1014970326834</v>
      </c>
      <c r="X49" s="122">
        <v>286.09888141710928</v>
      </c>
      <c r="Y49" s="122">
        <v>284.53579426459038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592.37147002869335</v>
      </c>
      <c r="D50" s="98">
        <v>798.87804952399597</v>
      </c>
      <c r="E50" s="98">
        <v>884.53388131613156</v>
      </c>
      <c r="F50" s="98">
        <v>908.87785800494112</v>
      </c>
      <c r="G50" s="98">
        <v>0</v>
      </c>
      <c r="H50" s="98">
        <v>919.05052354465215</v>
      </c>
      <c r="I50" s="98">
        <v>0</v>
      </c>
      <c r="J50" s="98">
        <v>807.59189398122896</v>
      </c>
      <c r="K50" s="98">
        <v>838.74351326593637</v>
      </c>
      <c r="L50" s="98">
        <v>869.84627909467804</v>
      </c>
      <c r="M50" s="98">
        <v>772.03336822272911</v>
      </c>
      <c r="N50" s="98">
        <v>743.31460944179491</v>
      </c>
      <c r="O50" s="98">
        <v>677.15110740564694</v>
      </c>
      <c r="P50" s="98">
        <v>0</v>
      </c>
      <c r="Q50" s="98">
        <v>0</v>
      </c>
      <c r="R50" s="98">
        <v>0</v>
      </c>
      <c r="S50" s="98">
        <v>565.70586862490211</v>
      </c>
      <c r="T50" s="98">
        <v>563.18351674172141</v>
      </c>
      <c r="U50" s="98">
        <v>561.97088708896194</v>
      </c>
      <c r="V50" s="98">
        <v>611.52986833086709</v>
      </c>
      <c r="W50" s="98">
        <v>435.87312737958695</v>
      </c>
      <c r="X50" s="98">
        <v>517.49483487924169</v>
      </c>
      <c r="Y50" s="98">
        <v>486.79875325678813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296.38264651754548</v>
      </c>
      <c r="E51" s="98">
        <v>406.70163814087607</v>
      </c>
      <c r="F51" s="98">
        <v>439.46834629722088</v>
      </c>
      <c r="G51" s="98">
        <v>0</v>
      </c>
      <c r="H51" s="98">
        <v>0</v>
      </c>
      <c r="I51" s="98">
        <v>0</v>
      </c>
      <c r="J51" s="98">
        <v>0</v>
      </c>
      <c r="K51" s="98">
        <v>293.44665523080016</v>
      </c>
      <c r="L51" s="98">
        <v>294.46721207171396</v>
      </c>
      <c r="M51" s="98">
        <v>0</v>
      </c>
      <c r="N51" s="98">
        <v>252.69106659145831</v>
      </c>
      <c r="O51" s="98">
        <v>229.90837056146532</v>
      </c>
      <c r="P51" s="98">
        <v>0</v>
      </c>
      <c r="Q51" s="98">
        <v>0</v>
      </c>
      <c r="R51" s="98">
        <v>0</v>
      </c>
      <c r="S51" s="98">
        <v>0</v>
      </c>
      <c r="T51" s="98">
        <v>203.0137623191267</v>
      </c>
      <c r="U51" s="98">
        <v>190.53157262132285</v>
      </c>
      <c r="V51" s="98">
        <v>239.8534213370983</v>
      </c>
      <c r="W51" s="98">
        <v>0</v>
      </c>
      <c r="X51" s="98">
        <v>0</v>
      </c>
      <c r="Y51" s="98">
        <v>288.06137303975896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296.38264651754548</v>
      </c>
      <c r="E52" s="101">
        <v>406.70163814087607</v>
      </c>
      <c r="F52" s="101">
        <v>439.46834629722088</v>
      </c>
      <c r="G52" s="101">
        <v>0</v>
      </c>
      <c r="H52" s="101">
        <v>0</v>
      </c>
      <c r="I52" s="101">
        <v>0</v>
      </c>
      <c r="J52" s="101">
        <v>0</v>
      </c>
      <c r="K52" s="101">
        <v>293.44665523080016</v>
      </c>
      <c r="L52" s="101">
        <v>294.46721207171396</v>
      </c>
      <c r="M52" s="101">
        <v>0</v>
      </c>
      <c r="N52" s="101">
        <v>252.69106659145831</v>
      </c>
      <c r="O52" s="101">
        <v>229.90837056146532</v>
      </c>
      <c r="P52" s="101">
        <v>0</v>
      </c>
      <c r="Q52" s="101">
        <v>0</v>
      </c>
      <c r="R52" s="101">
        <v>0</v>
      </c>
      <c r="S52" s="101">
        <v>0</v>
      </c>
      <c r="T52" s="101">
        <v>203.0137623191267</v>
      </c>
      <c r="U52" s="101">
        <v>190.53157262132285</v>
      </c>
      <c r="V52" s="101">
        <v>239.8534213370983</v>
      </c>
      <c r="W52" s="101">
        <v>0</v>
      </c>
      <c r="X52" s="101">
        <v>0</v>
      </c>
      <c r="Y52" s="101">
        <v>288.06137303975896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85.590092556534174</v>
      </c>
      <c r="D58" s="122">
        <v>98.646443481276762</v>
      </c>
      <c r="E58" s="122">
        <v>70.019443793264884</v>
      </c>
      <c r="F58" s="122">
        <v>67.089809586319532</v>
      </c>
      <c r="G58" s="122">
        <v>0</v>
      </c>
      <c r="H58" s="122">
        <v>78.031245580551285</v>
      </c>
      <c r="I58" s="122">
        <v>0</v>
      </c>
      <c r="J58" s="122">
        <v>79.628733373433874</v>
      </c>
      <c r="K58" s="122">
        <v>103.175884607355</v>
      </c>
      <c r="L58" s="122">
        <v>69.291616230110336</v>
      </c>
      <c r="M58" s="122">
        <v>61.858927228065802</v>
      </c>
      <c r="N58" s="122">
        <v>48.244011448310772</v>
      </c>
      <c r="O58" s="122">
        <v>50.46213276901512</v>
      </c>
      <c r="P58" s="122">
        <v>0</v>
      </c>
      <c r="Q58" s="122">
        <v>0</v>
      </c>
      <c r="R58" s="122">
        <v>0</v>
      </c>
      <c r="S58" s="122">
        <v>57.487447077339638</v>
      </c>
      <c r="T58" s="122">
        <v>45.884312550956409</v>
      </c>
      <c r="U58" s="122">
        <v>38.694596288707515</v>
      </c>
      <c r="V58" s="122">
        <v>53.514545912501568</v>
      </c>
      <c r="W58" s="122">
        <v>46.594432425947929</v>
      </c>
      <c r="X58" s="122">
        <v>28.739178218653294</v>
      </c>
      <c r="Y58" s="122">
        <v>29.03180408605315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224.51075412458303</v>
      </c>
      <c r="D59" s="98">
        <v>285.97208206830754</v>
      </c>
      <c r="E59" s="98">
        <v>223.73994219480514</v>
      </c>
      <c r="F59" s="98">
        <v>217.98645335515323</v>
      </c>
      <c r="G59" s="98">
        <v>0</v>
      </c>
      <c r="H59" s="98">
        <v>222.02704928074385</v>
      </c>
      <c r="I59" s="98">
        <v>0</v>
      </c>
      <c r="J59" s="98">
        <v>191.88482980603374</v>
      </c>
      <c r="K59" s="98">
        <v>187.80153420047296</v>
      </c>
      <c r="L59" s="98">
        <v>167.81442873971938</v>
      </c>
      <c r="M59" s="98">
        <v>160.77135186574301</v>
      </c>
      <c r="N59" s="98">
        <v>158.86167460863015</v>
      </c>
      <c r="O59" s="98">
        <v>158.5805923881677</v>
      </c>
      <c r="P59" s="98">
        <v>0</v>
      </c>
      <c r="Q59" s="98">
        <v>0</v>
      </c>
      <c r="R59" s="98">
        <v>0</v>
      </c>
      <c r="S59" s="98">
        <v>156.17089281521186</v>
      </c>
      <c r="T59" s="98">
        <v>151.25863380928325</v>
      </c>
      <c r="U59" s="98">
        <v>146.09797528851087</v>
      </c>
      <c r="V59" s="98">
        <v>199.66907613878985</v>
      </c>
      <c r="W59" s="98">
        <v>199.14093258219395</v>
      </c>
      <c r="X59" s="98">
        <v>155.67054868437202</v>
      </c>
      <c r="Y59" s="98">
        <v>142.03452133580262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3869.2147417290453</v>
      </c>
      <c r="D62" s="117">
        <f t="shared" si="21"/>
        <v>3705.6001552063408</v>
      </c>
      <c r="E62" s="117">
        <f t="shared" si="21"/>
        <v>4182.4346769821268</v>
      </c>
      <c r="F62" s="117">
        <f t="shared" si="21"/>
        <v>4272.0956932243698</v>
      </c>
      <c r="G62" s="117">
        <f t="shared" si="21"/>
        <v>4111.1181221235975</v>
      </c>
      <c r="H62" s="117">
        <f t="shared" si="21"/>
        <v>3580.9626116535069</v>
      </c>
      <c r="I62" s="117">
        <f t="shared" si="21"/>
        <v>3236.2827134373642</v>
      </c>
      <c r="J62" s="117">
        <f t="shared" si="21"/>
        <v>3553.0353827432323</v>
      </c>
      <c r="K62" s="117">
        <f t="shared" si="21"/>
        <v>3260.0181563228189</v>
      </c>
      <c r="L62" s="117">
        <f t="shared" si="21"/>
        <v>3179.2891941796074</v>
      </c>
      <c r="M62" s="117">
        <f t="shared" si="21"/>
        <v>3001.1025154725185</v>
      </c>
      <c r="N62" s="117">
        <f t="shared" si="21"/>
        <v>2779.5637057915951</v>
      </c>
      <c r="O62" s="117">
        <f t="shared" si="21"/>
        <v>2490.6689021237926</v>
      </c>
      <c r="P62" s="117">
        <f t="shared" si="21"/>
        <v>1722.7742575026712</v>
      </c>
      <c r="Q62" s="117">
        <f t="shared" si="21"/>
        <v>1889.5730347896342</v>
      </c>
      <c r="R62" s="117">
        <f t="shared" ref="R62:V62" si="22">R63+R66+R68+R77</f>
        <v>1991.4607514280817</v>
      </c>
      <c r="S62" s="117">
        <f t="shared" si="22"/>
        <v>1960.2631102671846</v>
      </c>
      <c r="T62" s="117">
        <f t="shared" si="22"/>
        <v>1792.4818929491034</v>
      </c>
      <c r="U62" s="117">
        <f t="shared" si="22"/>
        <v>1657.3572135477887</v>
      </c>
      <c r="V62" s="117">
        <f t="shared" si="22"/>
        <v>1666.8598643476539</v>
      </c>
      <c r="W62" s="117">
        <f t="shared" ref="W62:Y62" si="23">W63+W66+W68+W77</f>
        <v>1593.9333738496202</v>
      </c>
      <c r="X62" s="117">
        <f t="shared" si="23"/>
        <v>1237.6531845628053</v>
      </c>
      <c r="Y62" s="117">
        <f t="shared" si="23"/>
        <v>956.03789063272598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3241.4624526447096</v>
      </c>
      <c r="D63" s="122">
        <f t="shared" si="24"/>
        <v>3027.939406953139</v>
      </c>
      <c r="E63" s="122">
        <f t="shared" si="24"/>
        <v>3413.3544643787586</v>
      </c>
      <c r="F63" s="122">
        <f t="shared" si="24"/>
        <v>3464.0146911628854</v>
      </c>
      <c r="G63" s="122">
        <f t="shared" si="24"/>
        <v>3415.244924916291</v>
      </c>
      <c r="H63" s="122">
        <f t="shared" si="24"/>
        <v>2859.517610094998</v>
      </c>
      <c r="I63" s="122">
        <f t="shared" si="24"/>
        <v>2611.2677596045</v>
      </c>
      <c r="J63" s="122">
        <f t="shared" si="24"/>
        <v>2844.634964494428</v>
      </c>
      <c r="K63" s="122">
        <f t="shared" si="24"/>
        <v>2591.442115091771</v>
      </c>
      <c r="L63" s="122">
        <f t="shared" si="24"/>
        <v>2548.4111923850728</v>
      </c>
      <c r="M63" s="122">
        <f t="shared" si="24"/>
        <v>2383.7950258072065</v>
      </c>
      <c r="N63" s="122">
        <f t="shared" si="24"/>
        <v>2163.1823421589966</v>
      </c>
      <c r="O63" s="122">
        <f t="shared" si="24"/>
        <v>1912.8050163094563</v>
      </c>
      <c r="P63" s="122">
        <f t="shared" si="24"/>
        <v>1258.2130423055803</v>
      </c>
      <c r="Q63" s="122">
        <f t="shared" si="24"/>
        <v>1421.2824987944791</v>
      </c>
      <c r="R63" s="122">
        <f t="shared" ref="R63:V63" si="25">SUM(R64:R65)</f>
        <v>1536.492217042332</v>
      </c>
      <c r="S63" s="122">
        <f t="shared" si="25"/>
        <v>1507.158727485097</v>
      </c>
      <c r="T63" s="122">
        <f t="shared" si="25"/>
        <v>1333.1001488910792</v>
      </c>
      <c r="U63" s="122">
        <f t="shared" si="25"/>
        <v>1201.2075619933319</v>
      </c>
      <c r="V63" s="122">
        <f t="shared" si="25"/>
        <v>1184.9397903548304</v>
      </c>
      <c r="W63" s="122">
        <f t="shared" ref="W63:Y63" si="26">SUM(W64:W65)</f>
        <v>1177.8742558036411</v>
      </c>
      <c r="X63" s="122">
        <f t="shared" si="26"/>
        <v>856.32533192031735</v>
      </c>
      <c r="Y63" s="122">
        <f t="shared" si="26"/>
        <v>648.35102012702646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3241.4624526447096</v>
      </c>
      <c r="D64" s="98">
        <v>3027.939406953139</v>
      </c>
      <c r="E64" s="98">
        <v>3413.3544643787586</v>
      </c>
      <c r="F64" s="98">
        <v>3464.0146911628854</v>
      </c>
      <c r="G64" s="98">
        <v>3415.244924916291</v>
      </c>
      <c r="H64" s="98">
        <v>2859.517610094998</v>
      </c>
      <c r="I64" s="98">
        <v>2611.2677596045</v>
      </c>
      <c r="J64" s="98">
        <v>2844.634964494428</v>
      </c>
      <c r="K64" s="98">
        <v>2591.442115091771</v>
      </c>
      <c r="L64" s="98">
        <v>2548.4111923850728</v>
      </c>
      <c r="M64" s="98">
        <v>2383.7950258072065</v>
      </c>
      <c r="N64" s="98">
        <v>2163.1823421589966</v>
      </c>
      <c r="O64" s="98">
        <v>1912.8050163094563</v>
      </c>
      <c r="P64" s="98">
        <v>1258.2130423055803</v>
      </c>
      <c r="Q64" s="98">
        <v>1421.2824987944791</v>
      </c>
      <c r="R64" s="98">
        <v>1536.492217042332</v>
      </c>
      <c r="S64" s="98">
        <v>1507.158727485097</v>
      </c>
      <c r="T64" s="98">
        <v>1333.1001488910792</v>
      </c>
      <c r="U64" s="98">
        <v>1201.2075619933319</v>
      </c>
      <c r="V64" s="98">
        <v>1184.9397903548304</v>
      </c>
      <c r="W64" s="98">
        <v>1177.8742558036411</v>
      </c>
      <c r="X64" s="98">
        <v>856.32533192031735</v>
      </c>
      <c r="Y64" s="98">
        <v>648.35102012702646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448.29061424650178</v>
      </c>
      <c r="D68" s="122">
        <v>495.26994570332971</v>
      </c>
      <c r="E68" s="122">
        <v>548.94312250126768</v>
      </c>
      <c r="F68" s="122">
        <v>595.11397698687392</v>
      </c>
      <c r="G68" s="122">
        <v>499.07932903981424</v>
      </c>
      <c r="H68" s="122">
        <v>536.78271613913637</v>
      </c>
      <c r="I68" s="122">
        <v>456.97571008336291</v>
      </c>
      <c r="J68" s="122">
        <v>520.65578172019445</v>
      </c>
      <c r="K68" s="122">
        <v>519.71066942688549</v>
      </c>
      <c r="L68" s="122">
        <v>495.93717914292461</v>
      </c>
      <c r="M68" s="122">
        <v>482.13025275968869</v>
      </c>
      <c r="N68" s="122">
        <v>474.56740072488412</v>
      </c>
      <c r="O68" s="122">
        <v>436.41129885424175</v>
      </c>
      <c r="P68" s="122">
        <v>340.25280361006435</v>
      </c>
      <c r="Q68" s="122">
        <v>360.14281153531368</v>
      </c>
      <c r="R68" s="122">
        <v>367.34921204241363</v>
      </c>
      <c r="S68" s="122">
        <v>377.00295613986071</v>
      </c>
      <c r="T68" s="122">
        <v>376.08949550533919</v>
      </c>
      <c r="U68" s="122">
        <v>368.30878728313309</v>
      </c>
      <c r="V68" s="122">
        <v>358.7354650780095</v>
      </c>
      <c r="W68" s="122">
        <v>338.09122782683045</v>
      </c>
      <c r="X68" s="122">
        <v>308.31468149462273</v>
      </c>
      <c r="Y68" s="122">
        <v>212.58031764807248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476.51120548246985</v>
      </c>
      <c r="D69" s="98">
        <v>519.04431105395213</v>
      </c>
      <c r="E69" s="98">
        <v>576.40800252201234</v>
      </c>
      <c r="F69" s="98">
        <v>626.99769776063465</v>
      </c>
      <c r="G69" s="98">
        <v>535.73196146572229</v>
      </c>
      <c r="H69" s="98">
        <v>579.61155902924736</v>
      </c>
      <c r="I69" s="98">
        <v>485.46401770942498</v>
      </c>
      <c r="J69" s="98">
        <v>545.96365923770531</v>
      </c>
      <c r="K69" s="98">
        <v>552.97146534293211</v>
      </c>
      <c r="L69" s="98">
        <v>527.23662714323768</v>
      </c>
      <c r="M69" s="98">
        <v>514.11699372823307</v>
      </c>
      <c r="N69" s="98">
        <v>507.69382114890357</v>
      </c>
      <c r="O69" s="98">
        <v>476.58564689562513</v>
      </c>
      <c r="P69" s="98">
        <v>412.22397276873636</v>
      </c>
      <c r="Q69" s="98">
        <v>407.37640943548809</v>
      </c>
      <c r="R69" s="98">
        <v>409.19969186270578</v>
      </c>
      <c r="S69" s="98">
        <v>409.70805652158998</v>
      </c>
      <c r="T69" s="98">
        <v>389.99166325169796</v>
      </c>
      <c r="U69" s="98">
        <v>368.96393656049293</v>
      </c>
      <c r="V69" s="98">
        <v>358.7354650780095</v>
      </c>
      <c r="W69" s="98">
        <v>349.6344410615373</v>
      </c>
      <c r="X69" s="98">
        <v>346.5449161021412</v>
      </c>
      <c r="Y69" s="98">
        <v>300.38523145923284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156.81995525410244</v>
      </c>
      <c r="D70" s="98">
        <v>192.36720000085981</v>
      </c>
      <c r="E70" s="98">
        <v>264.92370723799246</v>
      </c>
      <c r="F70" s="98">
        <v>303.23085727231648</v>
      </c>
      <c r="G70" s="98">
        <v>226.24593837294782</v>
      </c>
      <c r="H70" s="98">
        <v>251.08820628056441</v>
      </c>
      <c r="I70" s="98">
        <v>0</v>
      </c>
      <c r="J70" s="98">
        <v>197.3911117994661</v>
      </c>
      <c r="K70" s="98">
        <v>193.54584422384579</v>
      </c>
      <c r="L70" s="98">
        <v>178.11988703996536</v>
      </c>
      <c r="M70" s="98">
        <v>179.12139982540776</v>
      </c>
      <c r="N70" s="98">
        <v>173.10312665534468</v>
      </c>
      <c r="O70" s="98">
        <v>162.45517521337894</v>
      </c>
      <c r="P70" s="98">
        <v>0</v>
      </c>
      <c r="Q70" s="98">
        <v>144.75666083905645</v>
      </c>
      <c r="R70" s="98">
        <v>144.45575526834861</v>
      </c>
      <c r="S70" s="98">
        <v>145.5844395062436</v>
      </c>
      <c r="T70" s="98">
        <v>140.67668870965073</v>
      </c>
      <c r="U70" s="98">
        <v>124.83893708428405</v>
      </c>
      <c r="V70" s="98">
        <v>0</v>
      </c>
      <c r="W70" s="98">
        <v>159.52298611789982</v>
      </c>
      <c r="X70" s="98">
        <v>178.33664536269865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156.81995525410244</v>
      </c>
      <c r="D71" s="101">
        <v>192.36720000085981</v>
      </c>
      <c r="E71" s="101">
        <v>264.92370723799246</v>
      </c>
      <c r="F71" s="101">
        <v>303.23085727231648</v>
      </c>
      <c r="G71" s="101">
        <v>226.24593837294782</v>
      </c>
      <c r="H71" s="101">
        <v>251.08820628056441</v>
      </c>
      <c r="I71" s="101">
        <v>0</v>
      </c>
      <c r="J71" s="101">
        <v>197.3911117994661</v>
      </c>
      <c r="K71" s="101">
        <v>193.54584422384579</v>
      </c>
      <c r="L71" s="101">
        <v>178.11988703996536</v>
      </c>
      <c r="M71" s="101">
        <v>179.12139982540776</v>
      </c>
      <c r="N71" s="101">
        <v>173.10312665534468</v>
      </c>
      <c r="O71" s="101">
        <v>162.45517521337894</v>
      </c>
      <c r="P71" s="101">
        <v>0</v>
      </c>
      <c r="Q71" s="101">
        <v>144.75666083905645</v>
      </c>
      <c r="R71" s="101">
        <v>144.45575526834861</v>
      </c>
      <c r="S71" s="101">
        <v>145.5844395062436</v>
      </c>
      <c r="T71" s="101">
        <v>140.67668870965073</v>
      </c>
      <c r="U71" s="101">
        <v>124.83893708428405</v>
      </c>
      <c r="V71" s="101">
        <v>0</v>
      </c>
      <c r="W71" s="101">
        <v>159.52298611789982</v>
      </c>
      <c r="X71" s="101">
        <v>178.33664536269865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179.46167483783398</v>
      </c>
      <c r="D77" s="122">
        <v>182.39080254987232</v>
      </c>
      <c r="E77" s="122">
        <v>220.1370901021009</v>
      </c>
      <c r="F77" s="122">
        <v>212.96702507460992</v>
      </c>
      <c r="G77" s="122">
        <v>196.79386816749206</v>
      </c>
      <c r="H77" s="122">
        <v>184.66228541937244</v>
      </c>
      <c r="I77" s="122">
        <v>168.03924374950125</v>
      </c>
      <c r="J77" s="122">
        <v>187.74463652860993</v>
      </c>
      <c r="K77" s="122">
        <v>148.86537180416252</v>
      </c>
      <c r="L77" s="122">
        <v>134.94082265161009</v>
      </c>
      <c r="M77" s="122">
        <v>135.17723690562323</v>
      </c>
      <c r="N77" s="122">
        <v>141.8139629077146</v>
      </c>
      <c r="O77" s="122">
        <v>141.45258696009486</v>
      </c>
      <c r="P77" s="122">
        <v>124.30841158702653</v>
      </c>
      <c r="Q77" s="122">
        <v>108.14772445984133</v>
      </c>
      <c r="R77" s="122">
        <v>87.619322343336108</v>
      </c>
      <c r="S77" s="122">
        <v>76.101426642226869</v>
      </c>
      <c r="T77" s="122">
        <v>83.292248552685095</v>
      </c>
      <c r="U77" s="122">
        <v>87.840864271323554</v>
      </c>
      <c r="V77" s="122">
        <v>123.18460891481396</v>
      </c>
      <c r="W77" s="122">
        <v>77.967890219148899</v>
      </c>
      <c r="X77" s="122">
        <v>73.013171147865251</v>
      </c>
      <c r="Y77" s="122">
        <v>95.10655285762715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191.97928632118467</v>
      </c>
      <c r="D78" s="98">
        <v>191.88837089094136</v>
      </c>
      <c r="E78" s="98">
        <v>232.21583305465077</v>
      </c>
      <c r="F78" s="98">
        <v>225.36824042049986</v>
      </c>
      <c r="G78" s="98">
        <v>212.41023551505288</v>
      </c>
      <c r="H78" s="98">
        <v>198.91005630649497</v>
      </c>
      <c r="I78" s="98">
        <v>178.85630150520527</v>
      </c>
      <c r="J78" s="98">
        <v>197.05928666566084</v>
      </c>
      <c r="K78" s="98">
        <v>157.63332205575904</v>
      </c>
      <c r="L78" s="98">
        <v>142.24945806369027</v>
      </c>
      <c r="M78" s="98">
        <v>142.45068266884672</v>
      </c>
      <c r="N78" s="98">
        <v>146.28173023471871</v>
      </c>
      <c r="O78" s="98">
        <v>143.23881926686695</v>
      </c>
      <c r="P78" s="98">
        <v>136.35021002690243</v>
      </c>
      <c r="Q78" s="98">
        <v>144.09220970530259</v>
      </c>
      <c r="R78" s="98">
        <v>145.30011633980672</v>
      </c>
      <c r="S78" s="98">
        <v>138.8002321425374</v>
      </c>
      <c r="T78" s="98">
        <v>133.09586108934215</v>
      </c>
      <c r="U78" s="98">
        <v>129.18283985832042</v>
      </c>
      <c r="V78" s="98">
        <v>177.6024251606988</v>
      </c>
      <c r="W78" s="98">
        <v>165.96344261966235</v>
      </c>
      <c r="X78" s="98">
        <v>139.0696109397006</v>
      </c>
      <c r="Y78" s="98">
        <v>124.34908491442631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142.9840986455265</v>
      </c>
      <c r="D81" s="117">
        <f t="shared" si="28"/>
        <v>151.14596943563205</v>
      </c>
      <c r="E81" s="117">
        <f t="shared" si="28"/>
        <v>99.308796610605953</v>
      </c>
      <c r="F81" s="117">
        <f t="shared" si="28"/>
        <v>93.365059875112564</v>
      </c>
      <c r="G81" s="117">
        <f t="shared" si="28"/>
        <v>124.19228143151224</v>
      </c>
      <c r="H81" s="117">
        <f t="shared" si="28"/>
        <v>93.873254392663782</v>
      </c>
      <c r="I81" s="117">
        <f t="shared" si="28"/>
        <v>96.214821711436088</v>
      </c>
      <c r="J81" s="117">
        <f t="shared" si="28"/>
        <v>83.483858385326982</v>
      </c>
      <c r="K81" s="117">
        <f t="shared" si="28"/>
        <v>114.8721003389193</v>
      </c>
      <c r="L81" s="117">
        <f t="shared" si="28"/>
        <v>82.466609558371289</v>
      </c>
      <c r="M81" s="117">
        <f t="shared" si="28"/>
        <v>73.572851741863929</v>
      </c>
      <c r="N81" s="117">
        <f t="shared" si="28"/>
        <v>55.944789833572422</v>
      </c>
      <c r="O81" s="117">
        <f t="shared" si="28"/>
        <v>56.718457992762112</v>
      </c>
      <c r="P81" s="117">
        <f t="shared" si="28"/>
        <v>63.386945612955408</v>
      </c>
      <c r="Q81" s="117">
        <f t="shared" si="28"/>
        <v>75.716171582340124</v>
      </c>
      <c r="R81" s="117">
        <f t="shared" ref="R81:V81" si="29">R82+R85+R87+R100</f>
        <v>75.263165295741985</v>
      </c>
      <c r="S81" s="117">
        <f t="shared" si="29"/>
        <v>74.695248621590494</v>
      </c>
      <c r="T81" s="117">
        <f t="shared" si="29"/>
        <v>59.911956782578578</v>
      </c>
      <c r="U81" s="117">
        <f t="shared" si="29"/>
        <v>47.63904469539159</v>
      </c>
      <c r="V81" s="117">
        <f t="shared" si="29"/>
        <v>57.956960968390803</v>
      </c>
      <c r="W81" s="117">
        <f t="shared" ref="W81:Y81" si="30">W82+W85+W87+W100</f>
        <v>55.663265776131141</v>
      </c>
      <c r="X81" s="117">
        <f t="shared" si="30"/>
        <v>49.597476350307673</v>
      </c>
      <c r="Y81" s="117">
        <f t="shared" si="30"/>
        <v>43.396003236244042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60.350272513503931</v>
      </c>
      <c r="D87" s="122">
        <v>59.188223520967469</v>
      </c>
      <c r="E87" s="122">
        <v>36.023485913194961</v>
      </c>
      <c r="F87" s="122">
        <v>31.658972654114315</v>
      </c>
      <c r="G87" s="122">
        <v>31.153892994069601</v>
      </c>
      <c r="H87" s="122">
        <v>24.097442020836144</v>
      </c>
      <c r="I87" s="122">
        <v>20.92100710680382</v>
      </c>
      <c r="J87" s="122">
        <v>20.09626958834318</v>
      </c>
      <c r="K87" s="122">
        <v>24.63179521109722</v>
      </c>
      <c r="L87" s="122">
        <v>20.479918101881232</v>
      </c>
      <c r="M87" s="122">
        <v>18.084072719810141</v>
      </c>
      <c r="N87" s="122">
        <v>12.078258721001461</v>
      </c>
      <c r="O87" s="122">
        <v>10.901778627179864</v>
      </c>
      <c r="P87" s="122">
        <v>14.779636048526578</v>
      </c>
      <c r="Q87" s="122">
        <v>29.760839382720821</v>
      </c>
      <c r="R87" s="122">
        <v>27.058823045093479</v>
      </c>
      <c r="S87" s="122">
        <v>22.712793363600912</v>
      </c>
      <c r="T87" s="122">
        <v>18.136895642696565</v>
      </c>
      <c r="U87" s="122">
        <v>12.241139773484818</v>
      </c>
      <c r="V87" s="122">
        <v>9.5616773654729972</v>
      </c>
      <c r="W87" s="122">
        <v>14.293202900549939</v>
      </c>
      <c r="X87" s="122">
        <v>23.053946425112684</v>
      </c>
      <c r="Y87" s="122">
        <v>17.142636045859948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525.79928103739769</v>
      </c>
      <c r="D92" s="101">
        <v>674.00021132976462</v>
      </c>
      <c r="E92" s="101">
        <v>628.60519891713977</v>
      </c>
      <c r="F92" s="101">
        <v>616.7479504967057</v>
      </c>
      <c r="G92" s="101">
        <v>674.51920138265007</v>
      </c>
      <c r="H92" s="101">
        <v>587.5628518848979</v>
      </c>
      <c r="I92" s="101">
        <v>606.37817435667318</v>
      </c>
      <c r="J92" s="101">
        <v>668.69107391929788</v>
      </c>
      <c r="K92" s="101">
        <v>611.72548633797203</v>
      </c>
      <c r="L92" s="101">
        <v>586.81210114506075</v>
      </c>
      <c r="M92" s="101">
        <v>709.20796004963222</v>
      </c>
      <c r="N92" s="101">
        <v>619.11936203795585</v>
      </c>
      <c r="O92" s="101">
        <v>493.63785417949794</v>
      </c>
      <c r="P92" s="101">
        <v>370.86220765065661</v>
      </c>
      <c r="Q92" s="101">
        <v>572.44308644883506</v>
      </c>
      <c r="R92" s="101">
        <v>489.9184269957139</v>
      </c>
      <c r="S92" s="101">
        <v>521.10939678053171</v>
      </c>
      <c r="T92" s="101">
        <v>484.27123997617491</v>
      </c>
      <c r="U92" s="101">
        <v>499.69516535976777</v>
      </c>
      <c r="V92" s="101">
        <v>335.92279395173608</v>
      </c>
      <c r="W92" s="101">
        <v>386.63324660189659</v>
      </c>
      <c r="X92" s="101">
        <v>411.99178987554438</v>
      </c>
      <c r="Y92" s="101">
        <v>393.57767451839311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172.88605866921017</v>
      </c>
      <c r="D93" s="104">
        <v>250.35824770194546</v>
      </c>
      <c r="E93" s="104">
        <v>0</v>
      </c>
      <c r="F93" s="104">
        <v>0</v>
      </c>
      <c r="G93" s="104">
        <v>285.05186037381031</v>
      </c>
      <c r="H93" s="104">
        <v>0</v>
      </c>
      <c r="I93" s="104">
        <v>216.16240062640691</v>
      </c>
      <c r="J93" s="104">
        <v>241.66114202070196</v>
      </c>
      <c r="K93" s="104">
        <v>213.21243645450181</v>
      </c>
      <c r="L93" s="104">
        <v>197.64978635646571</v>
      </c>
      <c r="M93" s="104">
        <v>247.68688803219064</v>
      </c>
      <c r="N93" s="104">
        <v>210.89456563970344</v>
      </c>
      <c r="O93" s="104">
        <v>0</v>
      </c>
      <c r="P93" s="104">
        <v>0</v>
      </c>
      <c r="Q93" s="104">
        <v>203.68955652336953</v>
      </c>
      <c r="R93" s="104">
        <v>172.45141339970132</v>
      </c>
      <c r="S93" s="104">
        <v>185.0597830791246</v>
      </c>
      <c r="T93" s="104">
        <v>174.53673246113243</v>
      </c>
      <c r="U93" s="104">
        <v>170.20667587290851</v>
      </c>
      <c r="V93" s="104">
        <v>0</v>
      </c>
      <c r="W93" s="104">
        <v>0</v>
      </c>
      <c r="X93" s="104">
        <v>212.46533926736302</v>
      </c>
      <c r="Y93" s="104">
        <v>233.87708721551283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172.88605866921017</v>
      </c>
      <c r="D94" s="98">
        <v>250.35824770194546</v>
      </c>
      <c r="E94" s="98">
        <v>0</v>
      </c>
      <c r="F94" s="98">
        <v>0</v>
      </c>
      <c r="G94" s="98">
        <v>285.05186037381031</v>
      </c>
      <c r="H94" s="98">
        <v>0</v>
      </c>
      <c r="I94" s="98">
        <v>216.16240062640691</v>
      </c>
      <c r="J94" s="98">
        <v>241.66114202070196</v>
      </c>
      <c r="K94" s="98">
        <v>213.21243645450181</v>
      </c>
      <c r="L94" s="98">
        <v>197.64978635646571</v>
      </c>
      <c r="M94" s="98">
        <v>247.68688803219064</v>
      </c>
      <c r="N94" s="98">
        <v>210.89456563970344</v>
      </c>
      <c r="O94" s="98">
        <v>0</v>
      </c>
      <c r="P94" s="98">
        <v>0</v>
      </c>
      <c r="Q94" s="98">
        <v>203.68955652336953</v>
      </c>
      <c r="R94" s="98">
        <v>172.45141339970132</v>
      </c>
      <c r="S94" s="98">
        <v>185.0597830791246</v>
      </c>
      <c r="T94" s="98">
        <v>174.53673246113243</v>
      </c>
      <c r="U94" s="98">
        <v>170.20667587290851</v>
      </c>
      <c r="V94" s="98">
        <v>0</v>
      </c>
      <c r="W94" s="98">
        <v>0</v>
      </c>
      <c r="X94" s="98">
        <v>212.46533926736302</v>
      </c>
      <c r="Y94" s="98">
        <v>233.87708721551283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82.633826132022563</v>
      </c>
      <c r="D100" s="122">
        <v>91.957745914664585</v>
      </c>
      <c r="E100" s="122">
        <v>63.285310697410999</v>
      </c>
      <c r="F100" s="122">
        <v>61.706087220998242</v>
      </c>
      <c r="G100" s="122">
        <v>93.038388437442634</v>
      </c>
      <c r="H100" s="122">
        <v>69.775812371827641</v>
      </c>
      <c r="I100" s="122">
        <v>75.29381460463226</v>
      </c>
      <c r="J100" s="122">
        <v>63.387588796983806</v>
      </c>
      <c r="K100" s="122">
        <v>90.240305127822069</v>
      </c>
      <c r="L100" s="122">
        <v>61.986691456490064</v>
      </c>
      <c r="M100" s="122">
        <v>55.488779022053784</v>
      </c>
      <c r="N100" s="122">
        <v>43.866531112570961</v>
      </c>
      <c r="O100" s="122">
        <v>45.816679365582246</v>
      </c>
      <c r="P100" s="122">
        <v>48.607309564428832</v>
      </c>
      <c r="Q100" s="122">
        <v>45.955332199619306</v>
      </c>
      <c r="R100" s="122">
        <v>48.204342250648509</v>
      </c>
      <c r="S100" s="122">
        <v>51.982455257989578</v>
      </c>
      <c r="T100" s="122">
        <v>41.775061139882013</v>
      </c>
      <c r="U100" s="122">
        <v>35.397904921906772</v>
      </c>
      <c r="V100" s="122">
        <v>48.395283602917807</v>
      </c>
      <c r="W100" s="122">
        <v>41.370062875581198</v>
      </c>
      <c r="X100" s="122">
        <v>26.543529925194989</v>
      </c>
      <c r="Y100" s="122">
        <v>26.25336719038409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224.51075412458303</v>
      </c>
      <c r="D102" s="98">
        <v>285.97208206830754</v>
      </c>
      <c r="E102" s="98">
        <v>223.73994219480514</v>
      </c>
      <c r="F102" s="98">
        <v>217.98645335515323</v>
      </c>
      <c r="G102" s="98">
        <v>256.07978552670033</v>
      </c>
      <c r="H102" s="98">
        <v>222.02704928074391</v>
      </c>
      <c r="I102" s="98">
        <v>211.56722975605237</v>
      </c>
      <c r="J102" s="98">
        <v>191.88482980603371</v>
      </c>
      <c r="K102" s="98">
        <v>187.80153420047296</v>
      </c>
      <c r="L102" s="98">
        <v>167.8144287397194</v>
      </c>
      <c r="M102" s="98">
        <v>160.77135186574299</v>
      </c>
      <c r="N102" s="98">
        <v>158.86167460863018</v>
      </c>
      <c r="O102" s="98">
        <v>158.58059238816767</v>
      </c>
      <c r="P102" s="98">
        <v>162.79352112806299</v>
      </c>
      <c r="Q102" s="98">
        <v>161.21087192897627</v>
      </c>
      <c r="R102" s="98">
        <v>159.08907081620757</v>
      </c>
      <c r="S102" s="98">
        <v>156.17089281521189</v>
      </c>
      <c r="T102" s="98">
        <v>151.25863380928328</v>
      </c>
      <c r="U102" s="98">
        <v>146.0979752885109</v>
      </c>
      <c r="V102" s="98">
        <v>199.66907613878988</v>
      </c>
      <c r="W102" s="98">
        <v>199.14093258219398</v>
      </c>
      <c r="X102" s="98">
        <v>155.67054868437202</v>
      </c>
      <c r="Y102" s="98">
        <v>142.03452133580262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85.615787938145147</v>
      </c>
      <c r="D124" s="117">
        <f t="shared" si="42"/>
        <v>98.710478639996708</v>
      </c>
      <c r="E124" s="117">
        <f t="shared" si="42"/>
        <v>69.958420903862915</v>
      </c>
      <c r="F124" s="117">
        <f t="shared" si="42"/>
        <v>67.07275487850869</v>
      </c>
      <c r="G124" s="117">
        <f t="shared" si="42"/>
        <v>103.64123879850301</v>
      </c>
      <c r="H124" s="117">
        <f t="shared" si="42"/>
        <v>78.038911141149029</v>
      </c>
      <c r="I124" s="117">
        <f t="shared" si="42"/>
        <v>85.916510930588004</v>
      </c>
      <c r="J124" s="117">
        <f t="shared" si="42"/>
        <v>79.634922284940345</v>
      </c>
      <c r="K124" s="117">
        <f t="shared" si="42"/>
        <v>103.15207420370807</v>
      </c>
      <c r="L124" s="117">
        <f t="shared" si="42"/>
        <v>69.290076929104544</v>
      </c>
      <c r="M124" s="117">
        <f t="shared" si="42"/>
        <v>61.835135332978091</v>
      </c>
      <c r="N124" s="117">
        <f t="shared" si="42"/>
        <v>48.236799699151504</v>
      </c>
      <c r="O124" s="117">
        <f t="shared" si="42"/>
        <v>50.450469741337542</v>
      </c>
      <c r="P124" s="117">
        <f t="shared" si="42"/>
        <v>52.195276813044323</v>
      </c>
      <c r="Q124" s="117">
        <f t="shared" si="42"/>
        <v>49.410368730599643</v>
      </c>
      <c r="R124" s="117">
        <f t="shared" ref="R124:V124" si="43">R125+R128+R130+R139</f>
        <v>52.999465313236442</v>
      </c>
      <c r="S124" s="117">
        <f t="shared" si="43"/>
        <v>57.487367019508461</v>
      </c>
      <c r="T124" s="117">
        <f t="shared" si="43"/>
        <v>45.876106290925712</v>
      </c>
      <c r="U124" s="117">
        <f t="shared" si="43"/>
        <v>38.685097682028236</v>
      </c>
      <c r="V124" s="117">
        <f t="shared" si="43"/>
        <v>53.532509841978751</v>
      </c>
      <c r="W124" s="117">
        <f t="shared" ref="W124:Y124" si="44">W125+W128+W130+W139</f>
        <v>46.577630143750838</v>
      </c>
      <c r="X124" s="117">
        <f t="shared" si="44"/>
        <v>28.755323824394111</v>
      </c>
      <c r="Y124" s="117">
        <f t="shared" si="44"/>
        <v>29.086161941237325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85.615787938145147</v>
      </c>
      <c r="D139" s="122">
        <v>98.710478639996708</v>
      </c>
      <c r="E139" s="122">
        <v>69.958420903862915</v>
      </c>
      <c r="F139" s="122">
        <v>67.07275487850869</v>
      </c>
      <c r="G139" s="122">
        <v>103.64123879850301</v>
      </c>
      <c r="H139" s="122">
        <v>78.038911141149029</v>
      </c>
      <c r="I139" s="122">
        <v>85.916510930588004</v>
      </c>
      <c r="J139" s="122">
        <v>79.634922284940345</v>
      </c>
      <c r="K139" s="122">
        <v>103.15207420370807</v>
      </c>
      <c r="L139" s="122">
        <v>69.290076929104544</v>
      </c>
      <c r="M139" s="122">
        <v>61.835135332978091</v>
      </c>
      <c r="N139" s="122">
        <v>48.236799699151504</v>
      </c>
      <c r="O139" s="122">
        <v>50.450469741337542</v>
      </c>
      <c r="P139" s="122">
        <v>52.195276813044323</v>
      </c>
      <c r="Q139" s="122">
        <v>49.410368730599643</v>
      </c>
      <c r="R139" s="122">
        <v>52.999465313236442</v>
      </c>
      <c r="S139" s="122">
        <v>57.487367019508461</v>
      </c>
      <c r="T139" s="122">
        <v>45.876106290925712</v>
      </c>
      <c r="U139" s="122">
        <v>38.685097682028236</v>
      </c>
      <c r="V139" s="122">
        <v>53.532509841978751</v>
      </c>
      <c r="W139" s="122">
        <v>46.577630143750838</v>
      </c>
      <c r="X139" s="122">
        <v>28.755323824394111</v>
      </c>
      <c r="Y139" s="122">
        <v>29.086161941237325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224.51075412458306</v>
      </c>
      <c r="D140" s="98">
        <v>285.9720820683076</v>
      </c>
      <c r="E140" s="98">
        <v>223.73994219480514</v>
      </c>
      <c r="F140" s="98">
        <v>217.98645335515323</v>
      </c>
      <c r="G140" s="98">
        <v>256.07978552670033</v>
      </c>
      <c r="H140" s="98">
        <v>222.02704928074391</v>
      </c>
      <c r="I140" s="98">
        <v>211.5672297560524</v>
      </c>
      <c r="J140" s="98">
        <v>191.88482980603374</v>
      </c>
      <c r="K140" s="98">
        <v>187.80153420047299</v>
      </c>
      <c r="L140" s="98">
        <v>167.8144287397194</v>
      </c>
      <c r="M140" s="98">
        <v>160.77135186574304</v>
      </c>
      <c r="N140" s="98">
        <v>158.86167460863012</v>
      </c>
      <c r="O140" s="98">
        <v>158.5805923881677</v>
      </c>
      <c r="P140" s="98">
        <v>162.79352112806299</v>
      </c>
      <c r="Q140" s="98">
        <v>161.2108719289763</v>
      </c>
      <c r="R140" s="98">
        <v>159.0890708162076</v>
      </c>
      <c r="S140" s="98">
        <v>156.17089281521191</v>
      </c>
      <c r="T140" s="98">
        <v>151.25863380928325</v>
      </c>
      <c r="U140" s="98">
        <v>146.0979752885109</v>
      </c>
      <c r="V140" s="98">
        <v>199.66907613878988</v>
      </c>
      <c r="W140" s="98">
        <v>199.14093258219398</v>
      </c>
      <c r="X140" s="98">
        <v>155.67054868437202</v>
      </c>
      <c r="Y140" s="98">
        <v>142.03452133580262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159.12659792966309</v>
      </c>
      <c r="D143" s="117">
        <f t="shared" si="49"/>
        <v>180.01701380991835</v>
      </c>
      <c r="E143" s="117">
        <f t="shared" si="49"/>
        <v>123.34274166220467</v>
      </c>
      <c r="F143" s="117">
        <f t="shared" si="49"/>
        <v>106.79930884330703</v>
      </c>
      <c r="G143" s="117">
        <f t="shared" si="49"/>
        <v>153.72860186100343</v>
      </c>
      <c r="H143" s="117">
        <f t="shared" si="49"/>
        <v>110.82899473511247</v>
      </c>
      <c r="I143" s="117">
        <f t="shared" si="49"/>
        <v>129.33199830263666</v>
      </c>
      <c r="J143" s="117">
        <f t="shared" si="49"/>
        <v>133.29423278839849</v>
      </c>
      <c r="K143" s="117">
        <f t="shared" si="49"/>
        <v>145.81998247779373</v>
      </c>
      <c r="L143" s="117">
        <f t="shared" si="49"/>
        <v>103.06602556715387</v>
      </c>
      <c r="M143" s="117">
        <f t="shared" si="49"/>
        <v>99.620730639966098</v>
      </c>
      <c r="N143" s="117">
        <f t="shared" si="49"/>
        <v>68.526924255316715</v>
      </c>
      <c r="O143" s="117">
        <f t="shared" si="49"/>
        <v>67.909185390133587</v>
      </c>
      <c r="P143" s="117">
        <f t="shared" si="49"/>
        <v>70.293720650336667</v>
      </c>
      <c r="Q143" s="117">
        <f t="shared" si="49"/>
        <v>88.442688906938486</v>
      </c>
      <c r="R143" s="117">
        <f t="shared" ref="R143:V143" si="50">R144+R146+R148+R157</f>
        <v>90.118838420529102</v>
      </c>
      <c r="S143" s="117">
        <f t="shared" si="50"/>
        <v>89.65449596224687</v>
      </c>
      <c r="T143" s="117">
        <f t="shared" si="50"/>
        <v>70.043293911784247</v>
      </c>
      <c r="U143" s="117">
        <f t="shared" si="50"/>
        <v>54.718250422076693</v>
      </c>
      <c r="V143" s="117">
        <f t="shared" si="50"/>
        <v>66.570596859022118</v>
      </c>
      <c r="W143" s="117">
        <f t="shared" ref="W143:Y143" si="51">W144+W146+W148+W157</f>
        <v>73.09646553957495</v>
      </c>
      <c r="X143" s="117">
        <f t="shared" si="51"/>
        <v>63.313181727538932</v>
      </c>
      <c r="Y143" s="117">
        <f t="shared" si="51"/>
        <v>58.947178455235168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74.405558637367591</v>
      </c>
      <c r="D148" s="122">
        <v>80.880025359571775</v>
      </c>
      <c r="E148" s="122">
        <v>53.204828748472643</v>
      </c>
      <c r="F148" s="122">
        <v>39.790190354626162</v>
      </c>
      <c r="G148" s="122">
        <v>50.241525301084877</v>
      </c>
      <c r="H148" s="122">
        <v>32.700984575281574</v>
      </c>
      <c r="I148" s="122">
        <v>43.4420184613736</v>
      </c>
      <c r="J148" s="122">
        <v>53.641106396953013</v>
      </c>
      <c r="K148" s="122">
        <v>42.662841840841708</v>
      </c>
      <c r="L148" s="122">
        <v>33.784839390205512</v>
      </c>
      <c r="M148" s="122">
        <v>37.812763644129035</v>
      </c>
      <c r="N148" s="122">
        <v>20.254793086685744</v>
      </c>
      <c r="O148" s="122">
        <v>17.490490246157471</v>
      </c>
      <c r="P148" s="122">
        <v>18.082878281857393</v>
      </c>
      <c r="Q148" s="122">
        <v>39.051955874654297</v>
      </c>
      <c r="R148" s="122">
        <v>37.121842162191157</v>
      </c>
      <c r="S148" s="122">
        <v>32.155679409637628</v>
      </c>
      <c r="T148" s="122">
        <v>24.148580234608559</v>
      </c>
      <c r="U148" s="122">
        <v>16.02719391176111</v>
      </c>
      <c r="V148" s="122">
        <v>13.003462991680104</v>
      </c>
      <c r="W148" s="122">
        <v>26.484530777543302</v>
      </c>
      <c r="X148" s="122">
        <v>34.550830311888561</v>
      </c>
      <c r="Y148" s="122">
        <v>29.902079759810636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525.79928103739769</v>
      </c>
      <c r="D149" s="98">
        <v>674.00021132976474</v>
      </c>
      <c r="E149" s="98">
        <v>628.60519891713977</v>
      </c>
      <c r="F149" s="98">
        <v>616.74795049670558</v>
      </c>
      <c r="G149" s="98">
        <v>674.51920138265018</v>
      </c>
      <c r="H149" s="98">
        <v>587.5628518848979</v>
      </c>
      <c r="I149" s="98">
        <v>606.37817435667318</v>
      </c>
      <c r="J149" s="98">
        <v>668.69107391929776</v>
      </c>
      <c r="K149" s="98">
        <v>611.72548633797214</v>
      </c>
      <c r="L149" s="98">
        <v>586.81210114506075</v>
      </c>
      <c r="M149" s="98">
        <v>709.20796004963222</v>
      </c>
      <c r="N149" s="98">
        <v>619.11936203795597</v>
      </c>
      <c r="O149" s="98">
        <v>493.63785417949788</v>
      </c>
      <c r="P149" s="98">
        <v>370.8622076506565</v>
      </c>
      <c r="Q149" s="98">
        <v>572.44308644883517</v>
      </c>
      <c r="R149" s="98">
        <v>489.91842699571396</v>
      </c>
      <c r="S149" s="98">
        <v>521.1093967805316</v>
      </c>
      <c r="T149" s="98">
        <v>484.27123997617491</v>
      </c>
      <c r="U149" s="98">
        <v>499.69516535976766</v>
      </c>
      <c r="V149" s="98">
        <v>335.92279395173603</v>
      </c>
      <c r="W149" s="98">
        <v>386.63324660189659</v>
      </c>
      <c r="X149" s="98">
        <v>411.99178987554438</v>
      </c>
      <c r="Y149" s="98">
        <v>393.57767451839311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213.21243645450187</v>
      </c>
      <c r="L150" s="98">
        <v>197.64978635646577</v>
      </c>
      <c r="M150" s="98">
        <v>247.68688803219064</v>
      </c>
      <c r="N150" s="98">
        <v>210.89456563970344</v>
      </c>
      <c r="O150" s="98">
        <v>0</v>
      </c>
      <c r="P150" s="98">
        <v>0</v>
      </c>
      <c r="Q150" s="98">
        <v>203.68955652336953</v>
      </c>
      <c r="R150" s="98">
        <v>172.45141339970129</v>
      </c>
      <c r="S150" s="98">
        <v>185.05978307912454</v>
      </c>
      <c r="T150" s="98">
        <v>174.53673246113243</v>
      </c>
      <c r="U150" s="98">
        <v>170.20667587290851</v>
      </c>
      <c r="V150" s="98">
        <v>0</v>
      </c>
      <c r="W150" s="98">
        <v>0</v>
      </c>
      <c r="X150" s="98">
        <v>212.46533926736299</v>
      </c>
      <c r="Y150" s="98">
        <v>233.87708721551283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213.21243645450187</v>
      </c>
      <c r="L151" s="101">
        <v>197.64978635646577</v>
      </c>
      <c r="M151" s="101">
        <v>247.68688803219064</v>
      </c>
      <c r="N151" s="101">
        <v>210.89456563970344</v>
      </c>
      <c r="O151" s="101">
        <v>0</v>
      </c>
      <c r="P151" s="101">
        <v>0</v>
      </c>
      <c r="Q151" s="101">
        <v>203.68955652336953</v>
      </c>
      <c r="R151" s="101">
        <v>172.45141339970129</v>
      </c>
      <c r="S151" s="101">
        <v>185.05978307912454</v>
      </c>
      <c r="T151" s="101">
        <v>174.53673246113243</v>
      </c>
      <c r="U151" s="101">
        <v>170.20667587290851</v>
      </c>
      <c r="V151" s="101">
        <v>0</v>
      </c>
      <c r="W151" s="101">
        <v>0</v>
      </c>
      <c r="X151" s="101">
        <v>212.46533926736299</v>
      </c>
      <c r="Y151" s="101">
        <v>233.87708721551283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84.721039292295487</v>
      </c>
      <c r="D157" s="122">
        <v>99.136988450346593</v>
      </c>
      <c r="E157" s="122">
        <v>70.137912913732023</v>
      </c>
      <c r="F157" s="122">
        <v>67.009118488680869</v>
      </c>
      <c r="G157" s="122">
        <v>103.48707655991853</v>
      </c>
      <c r="H157" s="122">
        <v>78.128010159830893</v>
      </c>
      <c r="I157" s="122">
        <v>85.889979841263056</v>
      </c>
      <c r="J157" s="122">
        <v>79.653126391445468</v>
      </c>
      <c r="K157" s="122">
        <v>103.15714063695202</v>
      </c>
      <c r="L157" s="122">
        <v>69.281186176948353</v>
      </c>
      <c r="M157" s="122">
        <v>61.807966995837056</v>
      </c>
      <c r="N157" s="122">
        <v>48.272131168630963</v>
      </c>
      <c r="O157" s="122">
        <v>50.418695143976116</v>
      </c>
      <c r="P157" s="122">
        <v>52.210842368479277</v>
      </c>
      <c r="Q157" s="122">
        <v>49.390733032284189</v>
      </c>
      <c r="R157" s="122">
        <v>52.996996258337951</v>
      </c>
      <c r="S157" s="122">
        <v>57.498816552609235</v>
      </c>
      <c r="T157" s="122">
        <v>45.894713677175694</v>
      </c>
      <c r="U157" s="122">
        <v>38.691056510315583</v>
      </c>
      <c r="V157" s="122">
        <v>53.567133867342008</v>
      </c>
      <c r="W157" s="122">
        <v>46.611934762031645</v>
      </c>
      <c r="X157" s="122">
        <v>28.762351415650368</v>
      </c>
      <c r="Y157" s="122">
        <v>29.045098695424532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224.51075412458303</v>
      </c>
      <c r="D158" s="98">
        <v>285.97208206830749</v>
      </c>
      <c r="E158" s="98">
        <v>223.73994219480517</v>
      </c>
      <c r="F158" s="98">
        <v>217.9864533551532</v>
      </c>
      <c r="G158" s="98">
        <v>256.07978552670033</v>
      </c>
      <c r="H158" s="98">
        <v>222.02704928074391</v>
      </c>
      <c r="I158" s="98">
        <v>211.56722975605237</v>
      </c>
      <c r="J158" s="98">
        <v>191.88482980603374</v>
      </c>
      <c r="K158" s="98">
        <v>187.80153420047296</v>
      </c>
      <c r="L158" s="98">
        <v>167.81442873971935</v>
      </c>
      <c r="M158" s="98">
        <v>160.77135186574301</v>
      </c>
      <c r="N158" s="98">
        <v>158.86167460863015</v>
      </c>
      <c r="O158" s="98">
        <v>158.58059238816767</v>
      </c>
      <c r="P158" s="98">
        <v>162.79352112806299</v>
      </c>
      <c r="Q158" s="98">
        <v>161.21087192897627</v>
      </c>
      <c r="R158" s="98">
        <v>159.08907081620757</v>
      </c>
      <c r="S158" s="98">
        <v>156.17089281521189</v>
      </c>
      <c r="T158" s="98">
        <v>151.25863380928328</v>
      </c>
      <c r="U158" s="98">
        <v>146.09797528851087</v>
      </c>
      <c r="V158" s="98">
        <v>199.66907613878985</v>
      </c>
      <c r="W158" s="98">
        <v>199.14093258219395</v>
      </c>
      <c r="X158" s="98">
        <v>155.67054868437202</v>
      </c>
      <c r="Y158" s="98">
        <v>142.03452133580262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158.27431204650208</v>
      </c>
      <c r="D161" s="117">
        <f t="shared" si="54"/>
        <v>179.27321813775851</v>
      </c>
      <c r="E161" s="117">
        <f t="shared" si="54"/>
        <v>123.64093451645397</v>
      </c>
      <c r="F161" s="117">
        <f t="shared" si="54"/>
        <v>107.30299926755157</v>
      </c>
      <c r="G161" s="117">
        <f t="shared" si="54"/>
        <v>153.70900664348517</v>
      </c>
      <c r="H161" s="117">
        <f t="shared" si="54"/>
        <v>110.18872797521688</v>
      </c>
      <c r="I161" s="117">
        <f t="shared" si="54"/>
        <v>129.70192236094852</v>
      </c>
      <c r="J161" s="117">
        <f t="shared" si="54"/>
        <v>133.63839434873819</v>
      </c>
      <c r="K161" s="117">
        <f t="shared" si="54"/>
        <v>145.8955079545583</v>
      </c>
      <c r="L161" s="117">
        <f t="shared" si="54"/>
        <v>103.58900251724691</v>
      </c>
      <c r="M161" s="117">
        <f t="shared" si="54"/>
        <v>99.581414340566511</v>
      </c>
      <c r="N161" s="117">
        <f t="shared" si="54"/>
        <v>68.703613558150806</v>
      </c>
      <c r="O161" s="117">
        <f t="shared" si="54"/>
        <v>67.572630258770943</v>
      </c>
      <c r="P161" s="117">
        <f t="shared" si="54"/>
        <v>70.145745816394239</v>
      </c>
      <c r="Q161" s="117">
        <f t="shared" si="54"/>
        <v>88.89312982348288</v>
      </c>
      <c r="R161" s="117">
        <f t="shared" ref="R161:V161" si="55">R162+R164+R166+R175</f>
        <v>90.391243130290917</v>
      </c>
      <c r="S161" s="117">
        <f t="shared" si="55"/>
        <v>89.510282153351397</v>
      </c>
      <c r="T161" s="117">
        <f t="shared" si="55"/>
        <v>70.264345093520177</v>
      </c>
      <c r="U161" s="117">
        <f t="shared" si="55"/>
        <v>54.754327924952484</v>
      </c>
      <c r="V161" s="117">
        <f t="shared" si="55"/>
        <v>66.515009048550453</v>
      </c>
      <c r="W161" s="117">
        <f t="shared" ref="W161:Y161" si="56">W162+W164+W166+W175</f>
        <v>73.135370293052461</v>
      </c>
      <c r="X161" s="117">
        <f t="shared" si="56"/>
        <v>63.296759080018276</v>
      </c>
      <c r="Y161" s="117">
        <f t="shared" si="56"/>
        <v>58.894680696194541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72.636189339186885</v>
      </c>
      <c r="D166" s="122">
        <v>80.639328720680226</v>
      </c>
      <c r="E166" s="122">
        <v>53.638467572270905</v>
      </c>
      <c r="F166" s="122">
        <v>40.192563066077447</v>
      </c>
      <c r="G166" s="122">
        <v>49.540958293640962</v>
      </c>
      <c r="H166" s="122">
        <v>32.132343462455353</v>
      </c>
      <c r="I166" s="122">
        <v>43.872322692472487</v>
      </c>
      <c r="J166" s="122">
        <v>54.019107562636066</v>
      </c>
      <c r="K166" s="122">
        <v>42.716008927420972</v>
      </c>
      <c r="L166" s="122">
        <v>34.171789022503539</v>
      </c>
      <c r="M166" s="122">
        <v>38.078279734208444</v>
      </c>
      <c r="N166" s="122">
        <v>20.365768488090652</v>
      </c>
      <c r="O166" s="122">
        <v>17.162905526108371</v>
      </c>
      <c r="P166" s="122">
        <v>17.974528362890375</v>
      </c>
      <c r="Q166" s="122">
        <v>39.419733497973681</v>
      </c>
      <c r="R166" s="122">
        <v>37.361552858221728</v>
      </c>
      <c r="S166" s="122">
        <v>31.940792194497057</v>
      </c>
      <c r="T166" s="122">
        <v>24.358058958733441</v>
      </c>
      <c r="U166" s="122">
        <v>16.040824035370647</v>
      </c>
      <c r="V166" s="122">
        <v>12.964289556515462</v>
      </c>
      <c r="W166" s="122">
        <v>26.492726615163175</v>
      </c>
      <c r="X166" s="122">
        <v>34.558785555287628</v>
      </c>
      <c r="Y166" s="122">
        <v>29.854641355828825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525.79928103739758</v>
      </c>
      <c r="D167" s="98">
        <v>674.00021132976462</v>
      </c>
      <c r="E167" s="98">
        <v>628.60519891713966</v>
      </c>
      <c r="F167" s="98">
        <v>616.7479504967057</v>
      </c>
      <c r="G167" s="98">
        <v>674.51920138265007</v>
      </c>
      <c r="H167" s="98">
        <v>587.5628518848979</v>
      </c>
      <c r="I167" s="98">
        <v>606.3781743566733</v>
      </c>
      <c r="J167" s="98">
        <v>668.69107391929799</v>
      </c>
      <c r="K167" s="98">
        <v>611.72548633797203</v>
      </c>
      <c r="L167" s="98">
        <v>586.81210114506075</v>
      </c>
      <c r="M167" s="98">
        <v>709.20796004963222</v>
      </c>
      <c r="N167" s="98">
        <v>619.11936203795574</v>
      </c>
      <c r="O167" s="98">
        <v>493.63785417949794</v>
      </c>
      <c r="P167" s="98">
        <v>370.86220765065656</v>
      </c>
      <c r="Q167" s="98">
        <v>572.44308644883517</v>
      </c>
      <c r="R167" s="98">
        <v>489.9184269957139</v>
      </c>
      <c r="S167" s="98">
        <v>521.1093967805316</v>
      </c>
      <c r="T167" s="98">
        <v>484.27123997617502</v>
      </c>
      <c r="U167" s="98">
        <v>499.6951653597676</v>
      </c>
      <c r="V167" s="98">
        <v>335.92279395173608</v>
      </c>
      <c r="W167" s="98">
        <v>386.63324660189653</v>
      </c>
      <c r="X167" s="98">
        <v>411.99178987554427</v>
      </c>
      <c r="Y167" s="98">
        <v>393.57767451839317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250.35824770194543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185.05978307912454</v>
      </c>
      <c r="T168" s="98">
        <v>0</v>
      </c>
      <c r="U168" s="98">
        <v>170.20667587290851</v>
      </c>
      <c r="V168" s="98">
        <v>0</v>
      </c>
      <c r="W168" s="98">
        <v>0</v>
      </c>
      <c r="X168" s="98">
        <v>212.46533926736299</v>
      </c>
      <c r="Y168" s="98">
        <v>233.87708721551283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250.35824770194543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185.05978307912454</v>
      </c>
      <c r="T169" s="101">
        <v>0</v>
      </c>
      <c r="U169" s="101">
        <v>170.20667587290851</v>
      </c>
      <c r="V169" s="101">
        <v>0</v>
      </c>
      <c r="W169" s="101">
        <v>0</v>
      </c>
      <c r="X169" s="101">
        <v>212.46533926736299</v>
      </c>
      <c r="Y169" s="101">
        <v>233.87708721551283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85.638122707315176</v>
      </c>
      <c r="D175" s="122">
        <v>98.633889417078279</v>
      </c>
      <c r="E175" s="122">
        <v>70.002466944183055</v>
      </c>
      <c r="F175" s="122">
        <v>67.11043620147413</v>
      </c>
      <c r="G175" s="122">
        <v>104.16804834984421</v>
      </c>
      <c r="H175" s="122">
        <v>78.056384512761525</v>
      </c>
      <c r="I175" s="122">
        <v>85.829599668476035</v>
      </c>
      <c r="J175" s="122">
        <v>79.619286786102123</v>
      </c>
      <c r="K175" s="122">
        <v>103.17949902713733</v>
      </c>
      <c r="L175" s="122">
        <v>69.417213494743365</v>
      </c>
      <c r="M175" s="122">
        <v>61.503134606358067</v>
      </c>
      <c r="N175" s="122">
        <v>48.337845070060162</v>
      </c>
      <c r="O175" s="122">
        <v>50.409724732662575</v>
      </c>
      <c r="P175" s="122">
        <v>52.171217453503864</v>
      </c>
      <c r="Q175" s="122">
        <v>49.473396325509199</v>
      </c>
      <c r="R175" s="122">
        <v>53.029690272069189</v>
      </c>
      <c r="S175" s="122">
        <v>57.569489958854334</v>
      </c>
      <c r="T175" s="122">
        <v>45.90628613478674</v>
      </c>
      <c r="U175" s="122">
        <v>38.713503889581837</v>
      </c>
      <c r="V175" s="122">
        <v>53.550719492034993</v>
      </c>
      <c r="W175" s="122">
        <v>46.642643677889282</v>
      </c>
      <c r="X175" s="122">
        <v>28.737973524730652</v>
      </c>
      <c r="Y175" s="122">
        <v>29.04003934036572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224.51075412458303</v>
      </c>
      <c r="D176" s="98">
        <v>285.97208206830749</v>
      </c>
      <c r="E176" s="98">
        <v>223.7399421948052</v>
      </c>
      <c r="F176" s="98">
        <v>217.9864533551532</v>
      </c>
      <c r="G176" s="98">
        <v>256.07978552670033</v>
      </c>
      <c r="H176" s="98">
        <v>222.02704928074388</v>
      </c>
      <c r="I176" s="98">
        <v>211.5672297560524</v>
      </c>
      <c r="J176" s="98">
        <v>191.88482980603374</v>
      </c>
      <c r="K176" s="98">
        <v>187.80153420047299</v>
      </c>
      <c r="L176" s="98">
        <v>167.8144287397194</v>
      </c>
      <c r="M176" s="98">
        <v>160.77135186574301</v>
      </c>
      <c r="N176" s="98">
        <v>158.86167460863015</v>
      </c>
      <c r="O176" s="98">
        <v>158.58059238816767</v>
      </c>
      <c r="P176" s="98">
        <v>162.79352112806299</v>
      </c>
      <c r="Q176" s="98">
        <v>161.2108719289763</v>
      </c>
      <c r="R176" s="98">
        <v>159.08907081620757</v>
      </c>
      <c r="S176" s="98">
        <v>156.17089281521189</v>
      </c>
      <c r="T176" s="98">
        <v>151.25863380928328</v>
      </c>
      <c r="U176" s="98">
        <v>146.09797528851087</v>
      </c>
      <c r="V176" s="98">
        <v>199.66907613878985</v>
      </c>
      <c r="W176" s="98">
        <v>199.14093258219395</v>
      </c>
      <c r="X176" s="98">
        <v>155.67054868437205</v>
      </c>
      <c r="Y176" s="98">
        <v>142.03452133580259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187.61522948279352</v>
      </c>
      <c r="D24" s="118">
        <f t="shared" si="7"/>
        <v>215.19229908941256</v>
      </c>
      <c r="E24" s="118">
        <f t="shared" si="7"/>
        <v>266.61414400577075</v>
      </c>
      <c r="F24" s="118">
        <f t="shared" si="7"/>
        <v>222.42064912523972</v>
      </c>
      <c r="G24" s="118">
        <f t="shared" si="7"/>
        <v>0</v>
      </c>
      <c r="H24" s="118">
        <f t="shared" si="7"/>
        <v>0</v>
      </c>
      <c r="I24" s="118">
        <f t="shared" si="7"/>
        <v>186.91502421748243</v>
      </c>
      <c r="J24" s="118">
        <f t="shared" si="7"/>
        <v>240.79569308283288</v>
      </c>
      <c r="K24" s="118">
        <f t="shared" si="7"/>
        <v>175.77531196547795</v>
      </c>
      <c r="L24" s="118">
        <f t="shared" si="7"/>
        <v>174.77666691545119</v>
      </c>
      <c r="M24" s="118">
        <f t="shared" si="7"/>
        <v>186.40817818392773</v>
      </c>
      <c r="N24" s="118">
        <f t="shared" si="7"/>
        <v>173.28359777179486</v>
      </c>
      <c r="O24" s="118">
        <f t="shared" si="7"/>
        <v>135.6636207276496</v>
      </c>
      <c r="P24" s="118">
        <f t="shared" si="7"/>
        <v>90.511571808453894</v>
      </c>
      <c r="Q24" s="118">
        <f t="shared" si="7"/>
        <v>147.13319069888297</v>
      </c>
      <c r="R24" s="118">
        <f t="shared" ref="R24:V24" si="8">R25+R28+R30+R39</f>
        <v>134.57141218066042</v>
      </c>
      <c r="S24" s="118">
        <f t="shared" si="8"/>
        <v>130.07129461186435</v>
      </c>
      <c r="T24" s="118">
        <f t="shared" si="8"/>
        <v>107.77222021676241</v>
      </c>
      <c r="U24" s="118">
        <f t="shared" si="8"/>
        <v>0</v>
      </c>
      <c r="V24" s="118">
        <f t="shared" si="8"/>
        <v>73.709853840035024</v>
      </c>
      <c r="W24" s="118">
        <f t="shared" ref="W24:Y24" si="9">W25+W28+W30+W39</f>
        <v>87.71378672340731</v>
      </c>
      <c r="X24" s="118">
        <f t="shared" si="9"/>
        <v>77.069609845273149</v>
      </c>
      <c r="Y24" s="118">
        <f t="shared" si="9"/>
        <v>63.212564810591026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155.36858224516263</v>
      </c>
      <c r="D25" s="123">
        <f t="shared" si="10"/>
        <v>180.7403168876734</v>
      </c>
      <c r="E25" s="123">
        <f t="shared" si="10"/>
        <v>228.55272393923721</v>
      </c>
      <c r="F25" s="123">
        <f t="shared" si="10"/>
        <v>184.83819013114712</v>
      </c>
      <c r="G25" s="123">
        <f t="shared" si="10"/>
        <v>0</v>
      </c>
      <c r="H25" s="123">
        <f t="shared" si="10"/>
        <v>0</v>
      </c>
      <c r="I25" s="123">
        <f t="shared" si="10"/>
        <v>151.09294975764098</v>
      </c>
      <c r="J25" s="123">
        <f t="shared" si="10"/>
        <v>202.83537867990083</v>
      </c>
      <c r="K25" s="123">
        <f t="shared" si="10"/>
        <v>139.857360678947</v>
      </c>
      <c r="L25" s="123">
        <f t="shared" si="10"/>
        <v>139.88221814215686</v>
      </c>
      <c r="M25" s="123">
        <f t="shared" si="10"/>
        <v>152.44079569220415</v>
      </c>
      <c r="N25" s="123">
        <f t="shared" si="10"/>
        <v>139.54163814290845</v>
      </c>
      <c r="O25" s="123">
        <f t="shared" si="10"/>
        <v>100.30548234407837</v>
      </c>
      <c r="P25" s="123">
        <f t="shared" si="10"/>
        <v>55.191102041562999</v>
      </c>
      <c r="Q25" s="123">
        <f t="shared" si="10"/>
        <v>112.46012196633271</v>
      </c>
      <c r="R25" s="123">
        <f t="shared" ref="R25:V25" si="11">SUM(R26:R27)</f>
        <v>103.51039686135152</v>
      </c>
      <c r="S25" s="123">
        <f t="shared" si="11"/>
        <v>100.26732605816389</v>
      </c>
      <c r="T25" s="123">
        <f t="shared" si="11"/>
        <v>79.785563973790062</v>
      </c>
      <c r="U25" s="123">
        <f t="shared" si="11"/>
        <v>0</v>
      </c>
      <c r="V25" s="123">
        <f t="shared" si="11"/>
        <v>47.746063352846591</v>
      </c>
      <c r="W25" s="123">
        <f t="shared" ref="W25:Y25" si="12">SUM(W26:W27)</f>
        <v>62.775524201548123</v>
      </c>
      <c r="X25" s="123">
        <f t="shared" si="12"/>
        <v>52.654004365881583</v>
      </c>
      <c r="Y25" s="123">
        <f t="shared" si="12"/>
        <v>40.624078478492962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153.38682372331252</v>
      </c>
      <c r="D26" s="99">
        <v>178.44506157211057</v>
      </c>
      <c r="E26" s="99">
        <v>225.64636322448553</v>
      </c>
      <c r="F26" s="99">
        <v>182.49036885694238</v>
      </c>
      <c r="G26" s="99">
        <v>0</v>
      </c>
      <c r="H26" s="99">
        <v>0</v>
      </c>
      <c r="I26" s="99">
        <v>149.26957533168203</v>
      </c>
      <c r="J26" s="99">
        <v>200.3597878647152</v>
      </c>
      <c r="K26" s="99">
        <v>138.14674793816852</v>
      </c>
      <c r="L26" s="99">
        <v>138.17006456761118</v>
      </c>
      <c r="M26" s="99">
        <v>150.5580867164721</v>
      </c>
      <c r="N26" s="99">
        <v>137.78566260987233</v>
      </c>
      <c r="O26" s="99">
        <v>98.997731752205638</v>
      </c>
      <c r="P26" s="99">
        <v>54.444984148217088</v>
      </c>
      <c r="Q26" s="99">
        <v>110.88343397318076</v>
      </c>
      <c r="R26" s="99">
        <v>102.04651893537785</v>
      </c>
      <c r="S26" s="99">
        <v>98.849113277819868</v>
      </c>
      <c r="T26" s="99">
        <v>78.663695171503605</v>
      </c>
      <c r="U26" s="99">
        <v>0</v>
      </c>
      <c r="V26" s="99">
        <v>47.082089496446791</v>
      </c>
      <c r="W26" s="99">
        <v>61.898195842782222</v>
      </c>
      <c r="X26" s="99">
        <v>51.920811246414047</v>
      </c>
      <c r="Y26" s="99">
        <v>40.05979113415637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1.9817585218501146</v>
      </c>
      <c r="D27" s="99">
        <v>2.2952553155628221</v>
      </c>
      <c r="E27" s="99">
        <v>2.9063607147516817</v>
      </c>
      <c r="F27" s="99">
        <v>2.3478212742047342</v>
      </c>
      <c r="G27" s="99">
        <v>0</v>
      </c>
      <c r="H27" s="99">
        <v>0</v>
      </c>
      <c r="I27" s="99">
        <v>1.8233744259589344</v>
      </c>
      <c r="J27" s="99">
        <v>2.4755908151856341</v>
      </c>
      <c r="K27" s="99">
        <v>1.7106127407784737</v>
      </c>
      <c r="L27" s="99">
        <v>1.7121535745456706</v>
      </c>
      <c r="M27" s="99">
        <v>1.8827089757320545</v>
      </c>
      <c r="N27" s="99">
        <v>1.7559755330361215</v>
      </c>
      <c r="O27" s="99">
        <v>1.3077505918727297</v>
      </c>
      <c r="P27" s="99">
        <v>0.74611789334591194</v>
      </c>
      <c r="Q27" s="99">
        <v>1.5766879931519433</v>
      </c>
      <c r="R27" s="99">
        <v>1.4638779259736701</v>
      </c>
      <c r="S27" s="99">
        <v>1.4182127803440163</v>
      </c>
      <c r="T27" s="99">
        <v>1.1218688022864638</v>
      </c>
      <c r="U27" s="99">
        <v>0</v>
      </c>
      <c r="V27" s="99">
        <v>0.66397385639979845</v>
      </c>
      <c r="W27" s="99">
        <v>0.87732835876590431</v>
      </c>
      <c r="X27" s="99">
        <v>0.73319311946753629</v>
      </c>
      <c r="Y27" s="99">
        <v>0.56428734433659034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0.45852708743639514</v>
      </c>
      <c r="D28" s="123">
        <f t="shared" si="13"/>
        <v>0.52678943994494909</v>
      </c>
      <c r="E28" s="123">
        <f t="shared" si="13"/>
        <v>0.91672893847333947</v>
      </c>
      <c r="F28" s="123">
        <f t="shared" si="13"/>
        <v>0.50955098279001165</v>
      </c>
      <c r="G28" s="123">
        <f t="shared" si="13"/>
        <v>0</v>
      </c>
      <c r="H28" s="123">
        <f t="shared" si="13"/>
        <v>0</v>
      </c>
      <c r="I28" s="123">
        <f t="shared" si="13"/>
        <v>1.2274603553068077</v>
      </c>
      <c r="J28" s="123">
        <f t="shared" si="13"/>
        <v>1.1518187876964687</v>
      </c>
      <c r="K28" s="123">
        <f t="shared" si="13"/>
        <v>0.65408570714688408</v>
      </c>
      <c r="L28" s="123">
        <f t="shared" si="13"/>
        <v>0.9345860164274028</v>
      </c>
      <c r="M28" s="123">
        <f t="shared" si="13"/>
        <v>1.2646016097141359</v>
      </c>
      <c r="N28" s="123">
        <f t="shared" si="13"/>
        <v>1.0966507558753213</v>
      </c>
      <c r="O28" s="123">
        <f t="shared" si="13"/>
        <v>1.6339835995745453</v>
      </c>
      <c r="P28" s="123">
        <f t="shared" si="13"/>
        <v>0.1955792154524521</v>
      </c>
      <c r="Q28" s="123">
        <f t="shared" si="13"/>
        <v>0.63896664080015741</v>
      </c>
      <c r="R28" s="123">
        <f t="shared" si="13"/>
        <v>0.47166407039919722</v>
      </c>
      <c r="S28" s="123">
        <f t="shared" si="13"/>
        <v>0.94833750519950177</v>
      </c>
      <c r="T28" s="123">
        <f t="shared" si="13"/>
        <v>0.9104685656102699</v>
      </c>
      <c r="U28" s="123">
        <f t="shared" si="13"/>
        <v>0</v>
      </c>
      <c r="V28" s="123">
        <f t="shared" si="13"/>
        <v>0.63747188228821039</v>
      </c>
      <c r="W28" s="123">
        <f t="shared" si="13"/>
        <v>1.0126475924872123</v>
      </c>
      <c r="X28" s="123">
        <f t="shared" si="13"/>
        <v>0.7916611998659191</v>
      </c>
      <c r="Y28" s="123">
        <f t="shared" si="13"/>
        <v>0.45664961085629779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0.45852708743639514</v>
      </c>
      <c r="D29" s="99">
        <f>RES_hhdet_in_fech!D29/RES_summary!D$21</f>
        <v>0.52678943994494909</v>
      </c>
      <c r="E29" s="99">
        <f>RES_hhdet_in_fech!E29/RES_summary!E$21</f>
        <v>0.91672893847333947</v>
      </c>
      <c r="F29" s="99">
        <f>RES_hhdet_in_fech!F29/RES_summary!F$21</f>
        <v>0.50955098279001165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1.2274603553068077</v>
      </c>
      <c r="J29" s="99">
        <f>RES_hhdet_in_fech!J29/RES_summary!J$21</f>
        <v>1.1518187876964687</v>
      </c>
      <c r="K29" s="99">
        <f>RES_hhdet_in_fech!K29/RES_summary!K$21</f>
        <v>0.65408570714688408</v>
      </c>
      <c r="L29" s="99">
        <f>RES_hhdet_in_fech!L29/RES_summary!L$21</f>
        <v>0.9345860164274028</v>
      </c>
      <c r="M29" s="99">
        <f>RES_hhdet_in_fech!M29/RES_summary!M$21</f>
        <v>1.2646016097141359</v>
      </c>
      <c r="N29" s="99">
        <f>RES_hhdet_in_fech!N29/RES_summary!N$21</f>
        <v>1.0966507558753213</v>
      </c>
      <c r="O29" s="99">
        <f>RES_hhdet_in_fech!O29/RES_summary!O$21</f>
        <v>1.6339835995745453</v>
      </c>
      <c r="P29" s="99">
        <f>RES_hhdet_in_fech!P29/RES_summary!P$21</f>
        <v>0.1955792154524521</v>
      </c>
      <c r="Q29" s="99">
        <f>RES_hhdet_in_fech!Q29/RES_summary!Q$21</f>
        <v>0.63896664080015741</v>
      </c>
      <c r="R29" s="99">
        <f>RES_hhdet_in_fech!R29/RES_summary!R$21</f>
        <v>0.47166407039919722</v>
      </c>
      <c r="S29" s="99">
        <f>RES_hhdet_in_fech!S29/RES_summary!S$21</f>
        <v>0.94833750519950177</v>
      </c>
      <c r="T29" s="99">
        <f>RES_hhdet_in_fech!T29/RES_summary!T$21</f>
        <v>0.9104685656102699</v>
      </c>
      <c r="U29" s="99">
        <f>RES_hhdet_in_fech!U29/RES_summary!U$21</f>
        <v>0</v>
      </c>
      <c r="V29" s="99">
        <f>RES_hhdet_in_fech!V29/RES_summary!V$21</f>
        <v>0.63747188228821039</v>
      </c>
      <c r="W29" s="99">
        <f>RES_hhdet_in_fech!W29/RES_summary!W$21</f>
        <v>1.0126475924872123</v>
      </c>
      <c r="X29" s="99">
        <f>RES_hhdet_in_fech!X29/RES_summary!X$21</f>
        <v>0.7916611998659191</v>
      </c>
      <c r="Y29" s="99">
        <f>RES_hhdet_in_fech!Y29/RES_summary!Y$21</f>
        <v>0.45664961085629779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22.558962212865097</v>
      </c>
      <c r="D30" s="123">
        <v>24.767507036910207</v>
      </c>
      <c r="E30" s="123">
        <v>26.545004245650123</v>
      </c>
      <c r="F30" s="123">
        <v>27.419406004786978</v>
      </c>
      <c r="G30" s="123">
        <v>0</v>
      </c>
      <c r="H30" s="123">
        <v>0</v>
      </c>
      <c r="I30" s="123">
        <v>25.504775256577354</v>
      </c>
      <c r="J30" s="123">
        <v>27.588975474445444</v>
      </c>
      <c r="K30" s="123">
        <v>27.076397388161443</v>
      </c>
      <c r="L30" s="123">
        <v>26.83608138612539</v>
      </c>
      <c r="M30" s="123">
        <v>25.894404756899331</v>
      </c>
      <c r="N30" s="123">
        <v>25.782151786170324</v>
      </c>
      <c r="O30" s="123">
        <v>26.549010172585469</v>
      </c>
      <c r="P30" s="123">
        <v>27.358243208704494</v>
      </c>
      <c r="Q30" s="123">
        <v>26.629616833575046</v>
      </c>
      <c r="R30" s="123">
        <v>23.778953503948088</v>
      </c>
      <c r="S30" s="123">
        <v>22.417282592440635</v>
      </c>
      <c r="T30" s="123">
        <v>21.171817790169147</v>
      </c>
      <c r="U30" s="123">
        <v>0</v>
      </c>
      <c r="V30" s="123">
        <v>18.523810104576775</v>
      </c>
      <c r="W30" s="123">
        <v>17.262407373074144</v>
      </c>
      <c r="X30" s="123">
        <v>18.152049207402321</v>
      </c>
      <c r="Y30" s="123">
        <v>17.115015194603355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25.11407933202619</v>
      </c>
      <c r="D31" s="99">
        <v>32.308618853537055</v>
      </c>
      <c r="E31" s="99">
        <v>29.667302122124038</v>
      </c>
      <c r="F31" s="99">
        <v>29.032516853193549</v>
      </c>
      <c r="G31" s="99">
        <v>0</v>
      </c>
      <c r="H31" s="99">
        <v>0</v>
      </c>
      <c r="I31" s="99">
        <v>29.297088209335087</v>
      </c>
      <c r="J31" s="99">
        <v>32.356826483699031</v>
      </c>
      <c r="K31" s="99">
        <v>30.901199513266654</v>
      </c>
      <c r="L31" s="99">
        <v>29.877600836691588</v>
      </c>
      <c r="M31" s="99">
        <v>34.492159632018648</v>
      </c>
      <c r="N31" s="99">
        <v>31.906216161786102</v>
      </c>
      <c r="O31" s="99">
        <v>26.48546440671198</v>
      </c>
      <c r="P31" s="99">
        <v>21.070947044500773</v>
      </c>
      <c r="Q31" s="99">
        <v>31.42587650507943</v>
      </c>
      <c r="R31" s="99">
        <v>25.185666163651657</v>
      </c>
      <c r="S31" s="99">
        <v>25.599063763129717</v>
      </c>
      <c r="T31" s="99">
        <v>23.022000595555561</v>
      </c>
      <c r="U31" s="99">
        <v>0</v>
      </c>
      <c r="V31" s="99">
        <v>14.844799768108112</v>
      </c>
      <c r="W31" s="99">
        <v>16.864246987178955</v>
      </c>
      <c r="X31" s="99">
        <v>19.356644244933136</v>
      </c>
      <c r="Y31" s="99">
        <v>17.855565175094799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23.437639328630908</v>
      </c>
      <c r="D35" s="102">
        <v>24.963798069419759</v>
      </c>
      <c r="E35" s="102">
        <v>27.430009365780279</v>
      </c>
      <c r="F35" s="102">
        <v>28.341674945927544</v>
      </c>
      <c r="G35" s="102">
        <v>0</v>
      </c>
      <c r="H35" s="102">
        <v>0</v>
      </c>
      <c r="I35" s="102">
        <v>26.599094346900515</v>
      </c>
      <c r="J35" s="102">
        <v>28.462126606781016</v>
      </c>
      <c r="K35" s="102">
        <v>29.415916951072219</v>
      </c>
      <c r="L35" s="102">
        <v>28.336495655898744</v>
      </c>
      <c r="M35" s="102">
        <v>27.413043945300068</v>
      </c>
      <c r="N35" s="102">
        <v>27.645260885307604</v>
      </c>
      <c r="O35" s="102">
        <v>28.135280949247246</v>
      </c>
      <c r="P35" s="102">
        <v>29.286514751353494</v>
      </c>
      <c r="Q35" s="102">
        <v>27.515504432594767</v>
      </c>
      <c r="R35" s="102">
        <v>24.969950425416865</v>
      </c>
      <c r="S35" s="102">
        <v>23.525472415480863</v>
      </c>
      <c r="T35" s="102">
        <v>22.171913743790498</v>
      </c>
      <c r="U35" s="102">
        <v>0</v>
      </c>
      <c r="V35" s="102">
        <v>19.230378093254963</v>
      </c>
      <c r="W35" s="102">
        <v>17.958365324805108</v>
      </c>
      <c r="X35" s="102">
        <v>18.402732460808821</v>
      </c>
      <c r="Y35" s="102">
        <v>17.350443085838997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18.409973860981342</v>
      </c>
      <c r="D36" s="105">
        <v>19.955946574344981</v>
      </c>
      <c r="E36" s="105">
        <v>22.726502224249689</v>
      </c>
      <c r="F36" s="105">
        <v>23.713058104486628</v>
      </c>
      <c r="G36" s="105">
        <v>0</v>
      </c>
      <c r="H36" s="105">
        <v>0</v>
      </c>
      <c r="I36" s="105">
        <v>21.256632482488218</v>
      </c>
      <c r="J36" s="105">
        <v>22.824337165845396</v>
      </c>
      <c r="K36" s="105">
        <v>23.53124176769289</v>
      </c>
      <c r="L36" s="105">
        <v>22.597418373236167</v>
      </c>
      <c r="M36" s="105">
        <v>22.030746677413685</v>
      </c>
      <c r="N36" s="105">
        <v>22.274347648647169</v>
      </c>
      <c r="O36" s="105">
        <v>22.85938053948481</v>
      </c>
      <c r="P36" s="105">
        <v>24.215339162897333</v>
      </c>
      <c r="Q36" s="105">
        <v>22.93959521364317</v>
      </c>
      <c r="R36" s="105">
        <v>20.945755193990145</v>
      </c>
      <c r="S36" s="105">
        <v>19.891468674307298</v>
      </c>
      <c r="T36" s="105">
        <v>18.902087009795569</v>
      </c>
      <c r="U36" s="105">
        <v>0</v>
      </c>
      <c r="V36" s="105">
        <v>16.722871199337757</v>
      </c>
      <c r="W36" s="105">
        <v>15.950123546791263</v>
      </c>
      <c r="X36" s="105">
        <v>16.663019316402757</v>
      </c>
      <c r="Y36" s="105">
        <v>16.050453881295557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7.7062267983630477</v>
      </c>
      <c r="D37" s="99">
        <v>9.2392963989460135</v>
      </c>
      <c r="E37" s="99">
        <v>12.605350238706153</v>
      </c>
      <c r="F37" s="99">
        <v>13.700353466013823</v>
      </c>
      <c r="G37" s="99">
        <v>0</v>
      </c>
      <c r="H37" s="99">
        <v>0</v>
      </c>
      <c r="I37" s="99">
        <v>9.4839769711227824</v>
      </c>
      <c r="J37" s="99">
        <v>10.302435133262371</v>
      </c>
      <c r="K37" s="99">
        <v>10.292720666547622</v>
      </c>
      <c r="L37" s="99">
        <v>9.5522725876440084</v>
      </c>
      <c r="M37" s="99">
        <v>9.5483670261342333</v>
      </c>
      <c r="N37" s="99">
        <v>9.3920885328164996</v>
      </c>
      <c r="O37" s="99">
        <v>9.5599928663159179</v>
      </c>
      <c r="P37" s="99">
        <v>10.545227590548777</v>
      </c>
      <c r="Q37" s="99">
        <v>9.7778870246796945</v>
      </c>
      <c r="R37" s="99">
        <v>8.8033170827121303</v>
      </c>
      <c r="S37" s="99">
        <v>8.3578917650046307</v>
      </c>
      <c r="T37" s="99">
        <v>8.0037155116823975</v>
      </c>
      <c r="U37" s="99">
        <v>0</v>
      </c>
      <c r="V37" s="99">
        <v>7.5122734392220361</v>
      </c>
      <c r="W37" s="99">
        <v>8.2041566922924183</v>
      </c>
      <c r="X37" s="99">
        <v>9.4831775656008759</v>
      </c>
      <c r="Y37" s="99">
        <v>10.287375382551907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10.703747062618294</v>
      </c>
      <c r="D38" s="99">
        <v>10.716650175398971</v>
      </c>
      <c r="E38" s="99">
        <v>10.121151985543534</v>
      </c>
      <c r="F38" s="99">
        <v>10.012704638472805</v>
      </c>
      <c r="G38" s="99">
        <v>0</v>
      </c>
      <c r="H38" s="99">
        <v>0</v>
      </c>
      <c r="I38" s="99">
        <v>11.772655511365432</v>
      </c>
      <c r="J38" s="99">
        <v>12.521902032583027</v>
      </c>
      <c r="K38" s="99">
        <v>13.238521101145269</v>
      </c>
      <c r="L38" s="99">
        <v>13.04514578559216</v>
      </c>
      <c r="M38" s="99">
        <v>12.48237965127945</v>
      </c>
      <c r="N38" s="99">
        <v>12.882259115830671</v>
      </c>
      <c r="O38" s="99">
        <v>13.299387673168892</v>
      </c>
      <c r="P38" s="99">
        <v>13.670111572348556</v>
      </c>
      <c r="Q38" s="99">
        <v>13.161708188963473</v>
      </c>
      <c r="R38" s="99">
        <v>12.142438111278013</v>
      </c>
      <c r="S38" s="99">
        <v>11.533576909302667</v>
      </c>
      <c r="T38" s="99">
        <v>10.898371498113173</v>
      </c>
      <c r="U38" s="99">
        <v>0</v>
      </c>
      <c r="V38" s="99">
        <v>9.2105977601157214</v>
      </c>
      <c r="W38" s="99">
        <v>7.7459668544988443</v>
      </c>
      <c r="X38" s="99">
        <v>7.1798417508018826</v>
      </c>
      <c r="Y38" s="99">
        <v>5.7630784987436483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9.2291579373294166</v>
      </c>
      <c r="D39" s="123">
        <v>9.1576857248839687</v>
      </c>
      <c r="E39" s="123">
        <v>10.599686882410104</v>
      </c>
      <c r="F39" s="123">
        <v>9.6535020065156374</v>
      </c>
      <c r="G39" s="123">
        <v>0</v>
      </c>
      <c r="H39" s="123">
        <v>0</v>
      </c>
      <c r="I39" s="123">
        <v>9.0898388479572816</v>
      </c>
      <c r="J39" s="123">
        <v>9.2195201407901521</v>
      </c>
      <c r="K39" s="123">
        <v>8.1874681912226297</v>
      </c>
      <c r="L39" s="123">
        <v>7.1237813707415301</v>
      </c>
      <c r="M39" s="123">
        <v>6.808376125110124</v>
      </c>
      <c r="N39" s="123">
        <v>6.8631570868407774</v>
      </c>
      <c r="O39" s="123">
        <v>7.1751446114112145</v>
      </c>
      <c r="P39" s="123">
        <v>7.7666473427339415</v>
      </c>
      <c r="Q39" s="123">
        <v>7.4044852581750495</v>
      </c>
      <c r="R39" s="123">
        <v>6.8103977449615938</v>
      </c>
      <c r="S39" s="123">
        <v>6.4383484560602984</v>
      </c>
      <c r="T39" s="123">
        <v>5.9043698871929253</v>
      </c>
      <c r="U39" s="123">
        <v>0</v>
      </c>
      <c r="V39" s="123">
        <v>6.8025085003234436</v>
      </c>
      <c r="W39" s="123">
        <v>6.6632075562978397</v>
      </c>
      <c r="X39" s="123">
        <v>5.4718950721233366</v>
      </c>
      <c r="Y39" s="123">
        <v>5.0168215266384157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10.723447317868761</v>
      </c>
      <c r="D40" s="99">
        <v>13.70824941444547</v>
      </c>
      <c r="E40" s="99">
        <v>10.55950614680617</v>
      </c>
      <c r="F40" s="99">
        <v>10.261396694880753</v>
      </c>
      <c r="G40" s="99">
        <v>0</v>
      </c>
      <c r="H40" s="99">
        <v>0</v>
      </c>
      <c r="I40" s="99">
        <v>10.221845136401418</v>
      </c>
      <c r="J40" s="99">
        <v>9.2849813389871461</v>
      </c>
      <c r="K40" s="99">
        <v>9.4867596770688181</v>
      </c>
      <c r="L40" s="99">
        <v>8.5442895719754741</v>
      </c>
      <c r="M40" s="99">
        <v>7.8190762726641871</v>
      </c>
      <c r="N40" s="99">
        <v>8.1869107003885624</v>
      </c>
      <c r="O40" s="99">
        <v>8.5084249510672088</v>
      </c>
      <c r="P40" s="99">
        <v>9.2492941909799917</v>
      </c>
      <c r="Q40" s="99">
        <v>8.8501251433473307</v>
      </c>
      <c r="R40" s="99">
        <v>8.1784313613857904</v>
      </c>
      <c r="S40" s="99">
        <v>7.6717646387121601</v>
      </c>
      <c r="T40" s="99">
        <v>7.1907560684618828</v>
      </c>
      <c r="U40" s="99">
        <v>0</v>
      </c>
      <c r="V40" s="99">
        <v>8.8235972923865678</v>
      </c>
      <c r="W40" s="99">
        <v>8.6861693913800071</v>
      </c>
      <c r="X40" s="99">
        <v>7.3138822285929219</v>
      </c>
      <c r="Y40" s="99">
        <v>6.4437258945852536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8.307483385028247</v>
      </c>
      <c r="D41" s="110">
        <v>6.7602020418924882</v>
      </c>
      <c r="E41" s="110">
        <v>10.617991439740786</v>
      </c>
      <c r="F41" s="110">
        <v>9.3844338657638655</v>
      </c>
      <c r="G41" s="110">
        <v>0</v>
      </c>
      <c r="H41" s="110">
        <v>0</v>
      </c>
      <c r="I41" s="110">
        <v>8.3171996352096986</v>
      </c>
      <c r="J41" s="110">
        <v>9.1730140370205699</v>
      </c>
      <c r="K41" s="110">
        <v>6.6032443619891197</v>
      </c>
      <c r="L41" s="110">
        <v>6.1270043090802089</v>
      </c>
      <c r="M41" s="110">
        <v>6.1779072227773657</v>
      </c>
      <c r="N41" s="110">
        <v>6.2867858962529857</v>
      </c>
      <c r="O41" s="110">
        <v>6.5553253230761523</v>
      </c>
      <c r="P41" s="110">
        <v>7.0602097268049411</v>
      </c>
      <c r="Q41" s="110">
        <v>6.7637151469094992</v>
      </c>
      <c r="R41" s="110">
        <v>6.1248012212570906</v>
      </c>
      <c r="S41" s="110">
        <v>5.7161199688801183</v>
      </c>
      <c r="T41" s="110">
        <v>5.3448636299123748</v>
      </c>
      <c r="U41" s="110">
        <v>0</v>
      </c>
      <c r="V41" s="110">
        <v>6.0675671213913995</v>
      </c>
      <c r="W41" s="110">
        <v>6.0617864701923301</v>
      </c>
      <c r="X41" s="110">
        <v>5.0537585217674819</v>
      </c>
      <c r="Y41" s="110">
        <v>4.6502411227183726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199.91656107354544</v>
      </c>
      <c r="D43" s="118">
        <f t="shared" si="14"/>
        <v>231.72225545090782</v>
      </c>
      <c r="E43" s="118">
        <f t="shared" si="14"/>
        <v>250.61415668687584</v>
      </c>
      <c r="F43" s="118">
        <f t="shared" si="14"/>
        <v>240.05590004209796</v>
      </c>
      <c r="G43" s="118">
        <f t="shared" si="14"/>
        <v>0</v>
      </c>
      <c r="H43" s="118">
        <f t="shared" si="14"/>
        <v>228.86056792943023</v>
      </c>
      <c r="I43" s="118">
        <f t="shared" si="14"/>
        <v>0</v>
      </c>
      <c r="J43" s="118">
        <f t="shared" si="14"/>
        <v>209.19913246188383</v>
      </c>
      <c r="K43" s="118">
        <f t="shared" si="14"/>
        <v>201.88639599157025</v>
      </c>
      <c r="L43" s="118">
        <f t="shared" si="14"/>
        <v>212.18368312438287</v>
      </c>
      <c r="M43" s="118">
        <f t="shared" si="14"/>
        <v>178.45905202256344</v>
      </c>
      <c r="N43" s="118">
        <f t="shared" si="14"/>
        <v>169.94525066728696</v>
      </c>
      <c r="O43" s="118">
        <f t="shared" si="14"/>
        <v>156.3027942953147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115.66459878085827</v>
      </c>
      <c r="T43" s="118">
        <f t="shared" si="15"/>
        <v>105.52953815756058</v>
      </c>
      <c r="U43" s="118">
        <f t="shared" si="15"/>
        <v>103.36555592467066</v>
      </c>
      <c r="V43" s="118">
        <f t="shared" si="15"/>
        <v>108.75835509180986</v>
      </c>
      <c r="W43" s="118">
        <f t="shared" ref="W43:Y43" si="16">W44+W47+W49+W58</f>
        <v>81.537225112948704</v>
      </c>
      <c r="X43" s="118">
        <f t="shared" si="16"/>
        <v>79.820506919767979</v>
      </c>
      <c r="Y43" s="118">
        <f t="shared" si="16"/>
        <v>65.983861926441065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167.40611291232014</v>
      </c>
      <c r="D44" s="123">
        <f t="shared" si="17"/>
        <v>194.71674941919304</v>
      </c>
      <c r="E44" s="123">
        <f t="shared" si="17"/>
        <v>210.59784619388418</v>
      </c>
      <c r="F44" s="123">
        <f t="shared" si="17"/>
        <v>200.77229158152923</v>
      </c>
      <c r="G44" s="123">
        <f t="shared" si="17"/>
        <v>0</v>
      </c>
      <c r="H44" s="123">
        <f t="shared" si="17"/>
        <v>190.12224013466903</v>
      </c>
      <c r="I44" s="123">
        <f t="shared" si="17"/>
        <v>0</v>
      </c>
      <c r="J44" s="123">
        <f t="shared" si="17"/>
        <v>168.36329972498072</v>
      </c>
      <c r="K44" s="123">
        <f t="shared" si="17"/>
        <v>162.07646571457397</v>
      </c>
      <c r="L44" s="123">
        <f t="shared" si="17"/>
        <v>172.05694017139055</v>
      </c>
      <c r="M44" s="123">
        <f t="shared" si="17"/>
        <v>141.9073719149998</v>
      </c>
      <c r="N44" s="123">
        <f t="shared" si="17"/>
        <v>132.18447041399719</v>
      </c>
      <c r="O44" s="123">
        <f t="shared" si="17"/>
        <v>118.17384237758996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85.672253112351896</v>
      </c>
      <c r="T44" s="123">
        <f t="shared" si="18"/>
        <v>76.963085441656872</v>
      </c>
      <c r="U44" s="123">
        <f t="shared" si="18"/>
        <v>75.128620031046552</v>
      </c>
      <c r="V44" s="123">
        <f t="shared" si="18"/>
        <v>78.999492630465923</v>
      </c>
      <c r="W44" s="123">
        <f t="shared" ref="W44:Y44" si="19">SUM(W45:W46)</f>
        <v>57.004345098544654</v>
      </c>
      <c r="X44" s="123">
        <f t="shared" si="19"/>
        <v>54.046323043179761</v>
      </c>
      <c r="Y44" s="123">
        <f t="shared" si="19"/>
        <v>42.434180566815861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165.37365523846088</v>
      </c>
      <c r="D45" s="99">
        <v>192.36136554980033</v>
      </c>
      <c r="E45" s="99">
        <v>208.04495842667214</v>
      </c>
      <c r="F45" s="99">
        <v>198.33944050551483</v>
      </c>
      <c r="G45" s="99">
        <v>0</v>
      </c>
      <c r="H45" s="99">
        <v>187.87751956836402</v>
      </c>
      <c r="I45" s="99">
        <v>0</v>
      </c>
      <c r="J45" s="99">
        <v>166.39678797558904</v>
      </c>
      <c r="K45" s="99">
        <v>160.17756460376606</v>
      </c>
      <c r="L45" s="99">
        <v>170.03763085988038</v>
      </c>
      <c r="M45" s="99">
        <v>140.22393463447611</v>
      </c>
      <c r="N45" s="99">
        <v>130.58260228560943</v>
      </c>
      <c r="O45" s="99">
        <v>116.68516926692178</v>
      </c>
      <c r="P45" s="99">
        <v>0</v>
      </c>
      <c r="Q45" s="99">
        <v>0</v>
      </c>
      <c r="R45" s="99">
        <v>0</v>
      </c>
      <c r="S45" s="99">
        <v>84.492447978020678</v>
      </c>
      <c r="T45" s="99">
        <v>75.909145002056192</v>
      </c>
      <c r="U45" s="99">
        <v>74.106221544988955</v>
      </c>
      <c r="V45" s="99">
        <v>77.929889905262527</v>
      </c>
      <c r="W45" s="99">
        <v>56.229283229347843</v>
      </c>
      <c r="X45" s="99">
        <v>53.315089725859686</v>
      </c>
      <c r="Y45" s="99">
        <v>41.862298298646735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2.0324576738592528</v>
      </c>
      <c r="D46" s="99">
        <v>2.3553838693926985</v>
      </c>
      <c r="E46" s="99">
        <v>2.5528877672120331</v>
      </c>
      <c r="F46" s="99">
        <v>2.4328510760144049</v>
      </c>
      <c r="G46" s="99">
        <v>0</v>
      </c>
      <c r="H46" s="99">
        <v>2.2447205663050132</v>
      </c>
      <c r="I46" s="99">
        <v>0</v>
      </c>
      <c r="J46" s="99">
        <v>1.9665117493916875</v>
      </c>
      <c r="K46" s="99">
        <v>1.8989011108079064</v>
      </c>
      <c r="L46" s="99">
        <v>2.0193093115101748</v>
      </c>
      <c r="M46" s="99">
        <v>1.6834372805236963</v>
      </c>
      <c r="N46" s="99">
        <v>1.6018681283877572</v>
      </c>
      <c r="O46" s="99">
        <v>1.4886731106681932</v>
      </c>
      <c r="P46" s="99">
        <v>0</v>
      </c>
      <c r="Q46" s="99">
        <v>0</v>
      </c>
      <c r="R46" s="99">
        <v>0</v>
      </c>
      <c r="S46" s="99">
        <v>1.1798051343312237</v>
      </c>
      <c r="T46" s="99">
        <v>1.0539404396006757</v>
      </c>
      <c r="U46" s="99">
        <v>1.0223984860575959</v>
      </c>
      <c r="V46" s="99">
        <v>1.0696027252033944</v>
      </c>
      <c r="W46" s="99">
        <v>0.77506186919681441</v>
      </c>
      <c r="X46" s="99">
        <v>0.7312333173200749</v>
      </c>
      <c r="Y46" s="99">
        <v>0.57188226816912591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0.45751790975613899</v>
      </c>
      <c r="D47" s="123">
        <f t="shared" si="20"/>
        <v>0.52409349430346919</v>
      </c>
      <c r="E47" s="123">
        <f t="shared" si="20"/>
        <v>0.92892745978869973</v>
      </c>
      <c r="F47" s="123">
        <f t="shared" si="20"/>
        <v>0.50988266772592039</v>
      </c>
      <c r="G47" s="123">
        <f t="shared" si="20"/>
        <v>0</v>
      </c>
      <c r="H47" s="123">
        <f t="shared" si="20"/>
        <v>0.63099651287344305</v>
      </c>
      <c r="I47" s="123">
        <f t="shared" si="20"/>
        <v>0</v>
      </c>
      <c r="J47" s="123">
        <f t="shared" si="20"/>
        <v>1.1532126789280501</v>
      </c>
      <c r="K47" s="123">
        <f t="shared" si="20"/>
        <v>0.65347672790239775</v>
      </c>
      <c r="L47" s="123">
        <f t="shared" si="20"/>
        <v>0.93231724075221878</v>
      </c>
      <c r="M47" s="123">
        <f t="shared" si="20"/>
        <v>1.2654531113751593</v>
      </c>
      <c r="N47" s="123">
        <f t="shared" si="20"/>
        <v>1.1004022732575891</v>
      </c>
      <c r="O47" s="123">
        <f t="shared" si="20"/>
        <v>1.6337781286776256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0.95514056820632431</v>
      </c>
      <c r="T47" s="123">
        <f t="shared" si="20"/>
        <v>0.90792577920382789</v>
      </c>
      <c r="U47" s="123">
        <f t="shared" si="20"/>
        <v>1.1556770664974851</v>
      </c>
      <c r="V47" s="123">
        <f t="shared" si="20"/>
        <v>0.64961709557305347</v>
      </c>
      <c r="W47" s="123">
        <f t="shared" si="20"/>
        <v>0.99619984844769227</v>
      </c>
      <c r="X47" s="123">
        <f t="shared" si="20"/>
        <v>0.78907939091917456</v>
      </c>
      <c r="Y47" s="123">
        <f t="shared" si="20"/>
        <v>0.45570784951401849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0.45751790975613899</v>
      </c>
      <c r="D48" s="99">
        <f>RES_hhdet_in_fech!D48/RES_summary!D$21</f>
        <v>0.52409349430346919</v>
      </c>
      <c r="E48" s="99">
        <f>RES_hhdet_in_fech!E48/RES_summary!E$21</f>
        <v>0.92892745978869973</v>
      </c>
      <c r="F48" s="99">
        <f>RES_hhdet_in_fech!F48/RES_summary!F$21</f>
        <v>0.50988266772592039</v>
      </c>
      <c r="G48" s="99">
        <f>RES_hhdet_in_fech!G48/RES_summary!G$21</f>
        <v>0</v>
      </c>
      <c r="H48" s="99">
        <f>RES_hhdet_in_fech!H48/RES_summary!H$21</f>
        <v>0.63099651287344305</v>
      </c>
      <c r="I48" s="99">
        <f>RES_hhdet_in_fech!I48/RES_summary!I$21</f>
        <v>0</v>
      </c>
      <c r="J48" s="99">
        <f>RES_hhdet_in_fech!J48/RES_summary!J$21</f>
        <v>1.1532126789280501</v>
      </c>
      <c r="K48" s="99">
        <f>RES_hhdet_in_fech!K48/RES_summary!K$21</f>
        <v>0.65347672790239775</v>
      </c>
      <c r="L48" s="99">
        <f>RES_hhdet_in_fech!L48/RES_summary!L$21</f>
        <v>0.93231724075221878</v>
      </c>
      <c r="M48" s="99">
        <f>RES_hhdet_in_fech!M48/RES_summary!M$21</f>
        <v>1.2654531113751593</v>
      </c>
      <c r="N48" s="99">
        <f>RES_hhdet_in_fech!N48/RES_summary!N$21</f>
        <v>1.1004022732575891</v>
      </c>
      <c r="O48" s="99">
        <f>RES_hhdet_in_fech!O48/RES_summary!O$21</f>
        <v>1.6337781286776256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0.95514056820632431</v>
      </c>
      <c r="T48" s="99">
        <f>RES_hhdet_in_fech!T48/RES_summary!T$21</f>
        <v>0.90792577920382789</v>
      </c>
      <c r="U48" s="99">
        <f>RES_hhdet_in_fech!U48/RES_summary!U$21</f>
        <v>1.1556770664974851</v>
      </c>
      <c r="V48" s="99">
        <f>RES_hhdet_in_fech!V48/RES_summary!V$21</f>
        <v>0.64961709557305347</v>
      </c>
      <c r="W48" s="99">
        <f>RES_hhdet_in_fech!W48/RES_summary!W$21</f>
        <v>0.99619984844769227</v>
      </c>
      <c r="X48" s="99">
        <f>RES_hhdet_in_fech!X48/RES_summary!X$21</f>
        <v>0.78907939091917456</v>
      </c>
      <c r="Y48" s="99">
        <f>RES_hhdet_in_fech!Y48/RES_summary!Y$21</f>
        <v>0.45570784951401849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22.824410466953683</v>
      </c>
      <c r="D49" s="123">
        <v>27.324472473105619</v>
      </c>
      <c r="E49" s="123">
        <v>28.487694573436144</v>
      </c>
      <c r="F49" s="123">
        <v>29.119388599077748</v>
      </c>
      <c r="G49" s="123">
        <v>0</v>
      </c>
      <c r="H49" s="123">
        <v>28.498045825629344</v>
      </c>
      <c r="I49" s="123">
        <v>0</v>
      </c>
      <c r="J49" s="123">
        <v>30.463141616009874</v>
      </c>
      <c r="K49" s="123">
        <v>30.969040853875814</v>
      </c>
      <c r="L49" s="123">
        <v>32.069309357532248</v>
      </c>
      <c r="M49" s="123">
        <v>28.476858038171841</v>
      </c>
      <c r="N49" s="123">
        <v>29.796551441158662</v>
      </c>
      <c r="O49" s="123">
        <v>29.318350139759936</v>
      </c>
      <c r="P49" s="123">
        <v>0</v>
      </c>
      <c r="Q49" s="123">
        <v>0</v>
      </c>
      <c r="R49" s="123">
        <v>0</v>
      </c>
      <c r="S49" s="123">
        <v>22.601200539403955</v>
      </c>
      <c r="T49" s="123">
        <v>21.753711762516357</v>
      </c>
      <c r="U49" s="123">
        <v>21.536642232936256</v>
      </c>
      <c r="V49" s="123">
        <v>22.303017526485242</v>
      </c>
      <c r="W49" s="123">
        <v>16.860847999103349</v>
      </c>
      <c r="X49" s="123">
        <v>19.514092356487637</v>
      </c>
      <c r="Y49" s="123">
        <v>18.077144757579511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24.093647872817698</v>
      </c>
      <c r="D50" s="99">
        <v>32.609940011572995</v>
      </c>
      <c r="E50" s="99">
        <v>35.54886260306732</v>
      </c>
      <c r="F50" s="99">
        <v>36.432892002491414</v>
      </c>
      <c r="G50" s="99">
        <v>0</v>
      </c>
      <c r="H50" s="99">
        <v>39.133232859542609</v>
      </c>
      <c r="I50" s="99">
        <v>0</v>
      </c>
      <c r="J50" s="99">
        <v>33.276948637519325</v>
      </c>
      <c r="K50" s="99">
        <v>36.079381907912556</v>
      </c>
      <c r="L50" s="99">
        <v>37.713802368523091</v>
      </c>
      <c r="M50" s="99">
        <v>31.973781935691541</v>
      </c>
      <c r="N50" s="99">
        <v>32.620058608874189</v>
      </c>
      <c r="O50" s="99">
        <v>30.938259720363813</v>
      </c>
      <c r="P50" s="99">
        <v>0</v>
      </c>
      <c r="Q50" s="99">
        <v>0</v>
      </c>
      <c r="R50" s="99">
        <v>0</v>
      </c>
      <c r="S50" s="99">
        <v>23.66448257046903</v>
      </c>
      <c r="T50" s="99">
        <v>22.798982732190847</v>
      </c>
      <c r="U50" s="99">
        <v>22.780407933503408</v>
      </c>
      <c r="V50" s="99">
        <v>23.012494368566539</v>
      </c>
      <c r="W50" s="99">
        <v>16.189707544708149</v>
      </c>
      <c r="X50" s="99">
        <v>20.70421063964594</v>
      </c>
      <c r="Y50" s="99">
        <v>18.806317094863221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23.372827438554594</v>
      </c>
      <c r="E51" s="99">
        <v>26.941312186844815</v>
      </c>
      <c r="F51" s="99">
        <v>28.039321019950297</v>
      </c>
      <c r="G51" s="99">
        <v>0</v>
      </c>
      <c r="H51" s="99">
        <v>0</v>
      </c>
      <c r="I51" s="99">
        <v>0</v>
      </c>
      <c r="J51" s="99">
        <v>0</v>
      </c>
      <c r="K51" s="99">
        <v>25.982014300498459</v>
      </c>
      <c r="L51" s="99">
        <v>27.098877983178376</v>
      </c>
      <c r="M51" s="99">
        <v>0</v>
      </c>
      <c r="N51" s="99">
        <v>23.996123081302816</v>
      </c>
      <c r="O51" s="99">
        <v>23.215767273516754</v>
      </c>
      <c r="P51" s="99">
        <v>0</v>
      </c>
      <c r="Q51" s="99">
        <v>0</v>
      </c>
      <c r="R51" s="99">
        <v>0</v>
      </c>
      <c r="S51" s="99">
        <v>0</v>
      </c>
      <c r="T51" s="99">
        <v>18.706277862954806</v>
      </c>
      <c r="U51" s="99">
        <v>18.740187907503227</v>
      </c>
      <c r="V51" s="99">
        <v>19.385727560457344</v>
      </c>
      <c r="W51" s="99">
        <v>0</v>
      </c>
      <c r="X51" s="99">
        <v>0</v>
      </c>
      <c r="Y51" s="99">
        <v>16.850035470448997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12.098242440341442</v>
      </c>
      <c r="E52" s="102">
        <v>16.345084072076617</v>
      </c>
      <c r="F52" s="102">
        <v>17.616341577850495</v>
      </c>
      <c r="G52" s="102">
        <v>0</v>
      </c>
      <c r="H52" s="102">
        <v>0</v>
      </c>
      <c r="I52" s="102">
        <v>0</v>
      </c>
      <c r="J52" s="102">
        <v>0</v>
      </c>
      <c r="K52" s="102">
        <v>12.622898152077504</v>
      </c>
      <c r="L52" s="102">
        <v>12.767173358080008</v>
      </c>
      <c r="M52" s="102">
        <v>0</v>
      </c>
      <c r="N52" s="102">
        <v>11.089244442998872</v>
      </c>
      <c r="O52" s="102">
        <v>10.504250532156695</v>
      </c>
      <c r="P52" s="102">
        <v>0</v>
      </c>
      <c r="Q52" s="102">
        <v>0</v>
      </c>
      <c r="R52" s="102">
        <v>0</v>
      </c>
      <c r="S52" s="102">
        <v>0</v>
      </c>
      <c r="T52" s="102">
        <v>8.2184707540606556</v>
      </c>
      <c r="U52" s="102">
        <v>7.7235085450940204</v>
      </c>
      <c r="V52" s="102">
        <v>9.0259295475899943</v>
      </c>
      <c r="W52" s="102">
        <v>0</v>
      </c>
      <c r="X52" s="102">
        <v>0</v>
      </c>
      <c r="Y52" s="102">
        <v>11.128569019382235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11.274584998213147</v>
      </c>
      <c r="E53" s="105">
        <v>10.596228114768204</v>
      </c>
      <c r="F53" s="105">
        <v>10.422979442099798</v>
      </c>
      <c r="G53" s="105">
        <v>0</v>
      </c>
      <c r="H53" s="105">
        <v>0</v>
      </c>
      <c r="I53" s="105">
        <v>0</v>
      </c>
      <c r="J53" s="105">
        <v>0</v>
      </c>
      <c r="K53" s="105">
        <v>13.359116148420954</v>
      </c>
      <c r="L53" s="105">
        <v>14.33170462509837</v>
      </c>
      <c r="M53" s="105">
        <v>0</v>
      </c>
      <c r="N53" s="105">
        <v>12.906878638303947</v>
      </c>
      <c r="O53" s="105">
        <v>12.711516741360057</v>
      </c>
      <c r="P53" s="105">
        <v>0</v>
      </c>
      <c r="Q53" s="105">
        <v>0</v>
      </c>
      <c r="R53" s="105">
        <v>0</v>
      </c>
      <c r="S53" s="105">
        <v>0</v>
      </c>
      <c r="T53" s="105">
        <v>10.487807108894151</v>
      </c>
      <c r="U53" s="105">
        <v>11.016679362409207</v>
      </c>
      <c r="V53" s="105">
        <v>10.359798012867348</v>
      </c>
      <c r="W53" s="105">
        <v>0</v>
      </c>
      <c r="X53" s="105">
        <v>0</v>
      </c>
      <c r="Y53" s="105">
        <v>5.7214664510667594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23.437639328630912</v>
      </c>
      <c r="D54" s="102">
        <v>24.963798069419759</v>
      </c>
      <c r="E54" s="102">
        <v>27.430009365780279</v>
      </c>
      <c r="F54" s="102">
        <v>28.341674945927547</v>
      </c>
      <c r="G54" s="102">
        <v>0</v>
      </c>
      <c r="H54" s="102">
        <v>29.53979093100498</v>
      </c>
      <c r="I54" s="102">
        <v>0</v>
      </c>
      <c r="J54" s="102">
        <v>28.462126606781023</v>
      </c>
      <c r="K54" s="102">
        <v>29.415916951072216</v>
      </c>
      <c r="L54" s="102">
        <v>28.336495655898744</v>
      </c>
      <c r="M54" s="102">
        <v>27.413043945300064</v>
      </c>
      <c r="N54" s="102">
        <v>27.6452608853076</v>
      </c>
      <c r="O54" s="102">
        <v>28.135280949247253</v>
      </c>
      <c r="P54" s="102">
        <v>0</v>
      </c>
      <c r="Q54" s="102">
        <v>0</v>
      </c>
      <c r="R54" s="102">
        <v>0</v>
      </c>
      <c r="S54" s="102">
        <v>23.525472415480859</v>
      </c>
      <c r="T54" s="102">
        <v>22.171913743790501</v>
      </c>
      <c r="U54" s="102">
        <v>20.924620272565161</v>
      </c>
      <c r="V54" s="102">
        <v>19.230378093254959</v>
      </c>
      <c r="W54" s="102">
        <v>17.958365324805101</v>
      </c>
      <c r="X54" s="102">
        <v>18.402732460808821</v>
      </c>
      <c r="Y54" s="102">
        <v>17.350443085839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18.409973860981342</v>
      </c>
      <c r="D55" s="105">
        <v>19.955946574344988</v>
      </c>
      <c r="E55" s="105">
        <v>22.726502224249696</v>
      </c>
      <c r="F55" s="105">
        <v>23.713058104486631</v>
      </c>
      <c r="G55" s="105">
        <v>0</v>
      </c>
      <c r="H55" s="105">
        <v>24.285824731128098</v>
      </c>
      <c r="I55" s="105">
        <v>0</v>
      </c>
      <c r="J55" s="105">
        <v>22.8243371658454</v>
      </c>
      <c r="K55" s="105">
        <v>23.53124176769289</v>
      </c>
      <c r="L55" s="105">
        <v>22.59741837323617</v>
      </c>
      <c r="M55" s="105">
        <v>22.030746677413674</v>
      </c>
      <c r="N55" s="105">
        <v>22.274347648647169</v>
      </c>
      <c r="O55" s="105">
        <v>22.859380539484818</v>
      </c>
      <c r="P55" s="105">
        <v>0</v>
      </c>
      <c r="Q55" s="105">
        <v>0</v>
      </c>
      <c r="R55" s="105">
        <v>0</v>
      </c>
      <c r="S55" s="105">
        <v>19.891468674307308</v>
      </c>
      <c r="T55" s="105">
        <v>18.902087009795569</v>
      </c>
      <c r="U55" s="105">
        <v>17.848503938729056</v>
      </c>
      <c r="V55" s="105">
        <v>16.722871199337753</v>
      </c>
      <c r="W55" s="105">
        <v>15.950123546791259</v>
      </c>
      <c r="X55" s="105">
        <v>16.66301931640276</v>
      </c>
      <c r="Y55" s="105">
        <v>16.050453881295557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7.7062267983630477</v>
      </c>
      <c r="D56" s="99">
        <v>9.2392963989460135</v>
      </c>
      <c r="E56" s="99">
        <v>12.605350238706155</v>
      </c>
      <c r="F56" s="99">
        <v>13.700353466013825</v>
      </c>
      <c r="G56" s="99">
        <v>0</v>
      </c>
      <c r="H56" s="99">
        <v>12.78983877544575</v>
      </c>
      <c r="I56" s="99">
        <v>0</v>
      </c>
      <c r="J56" s="99">
        <v>10.302435133262371</v>
      </c>
      <c r="K56" s="99">
        <v>10.292720666547622</v>
      </c>
      <c r="L56" s="99">
        <v>9.5522725876440084</v>
      </c>
      <c r="M56" s="99">
        <v>9.5483670261342297</v>
      </c>
      <c r="N56" s="99">
        <v>9.3920885328165014</v>
      </c>
      <c r="O56" s="99">
        <v>9.5599928663159197</v>
      </c>
      <c r="P56" s="99">
        <v>0</v>
      </c>
      <c r="Q56" s="99">
        <v>0</v>
      </c>
      <c r="R56" s="99">
        <v>0</v>
      </c>
      <c r="S56" s="99">
        <v>8.3578917650046307</v>
      </c>
      <c r="T56" s="99">
        <v>8.0037155116823993</v>
      </c>
      <c r="U56" s="99">
        <v>7.0813685821265508</v>
      </c>
      <c r="V56" s="99">
        <v>7.5122734392220361</v>
      </c>
      <c r="W56" s="99">
        <v>8.2041566922924183</v>
      </c>
      <c r="X56" s="99">
        <v>9.4831775656008759</v>
      </c>
      <c r="Y56" s="99">
        <v>10.287375382551907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10.703747062618293</v>
      </c>
      <c r="D57" s="99">
        <v>10.716650175398973</v>
      </c>
      <c r="E57" s="99">
        <v>10.121151985543541</v>
      </c>
      <c r="F57" s="99">
        <v>10.012704638472803</v>
      </c>
      <c r="G57" s="99">
        <v>0</v>
      </c>
      <c r="H57" s="99">
        <v>11.495985955682348</v>
      </c>
      <c r="I57" s="99">
        <v>0</v>
      </c>
      <c r="J57" s="99">
        <v>12.521902032583029</v>
      </c>
      <c r="K57" s="99">
        <v>13.238521101145269</v>
      </c>
      <c r="L57" s="99">
        <v>13.04514578559216</v>
      </c>
      <c r="M57" s="99">
        <v>12.482379651279444</v>
      </c>
      <c r="N57" s="99">
        <v>12.882259115830665</v>
      </c>
      <c r="O57" s="99">
        <v>13.299387673168892</v>
      </c>
      <c r="P57" s="99">
        <v>0</v>
      </c>
      <c r="Q57" s="99">
        <v>0</v>
      </c>
      <c r="R57" s="99">
        <v>0</v>
      </c>
      <c r="S57" s="99">
        <v>11.533576909302672</v>
      </c>
      <c r="T57" s="99">
        <v>10.898371498113169</v>
      </c>
      <c r="U57" s="99">
        <v>10.767135356602507</v>
      </c>
      <c r="V57" s="99">
        <v>9.2105977601157196</v>
      </c>
      <c r="W57" s="99">
        <v>7.7459668544988425</v>
      </c>
      <c r="X57" s="99">
        <v>7.1798417508018799</v>
      </c>
      <c r="Y57" s="99">
        <v>5.7630784987436483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9.2285197845154752</v>
      </c>
      <c r="D58" s="123">
        <v>9.1569400643056884</v>
      </c>
      <c r="E58" s="123">
        <v>10.599688459766819</v>
      </c>
      <c r="F58" s="123">
        <v>9.6543371937650591</v>
      </c>
      <c r="G58" s="123">
        <v>0</v>
      </c>
      <c r="H58" s="123">
        <v>9.6092854562584176</v>
      </c>
      <c r="I58" s="123">
        <v>0</v>
      </c>
      <c r="J58" s="123">
        <v>9.2194784419652027</v>
      </c>
      <c r="K58" s="123">
        <v>8.1874126952180752</v>
      </c>
      <c r="L58" s="123">
        <v>7.1251163547078775</v>
      </c>
      <c r="M58" s="123">
        <v>6.8093689580166172</v>
      </c>
      <c r="N58" s="123">
        <v>6.8638265388735062</v>
      </c>
      <c r="O58" s="123">
        <v>7.1768236492871766</v>
      </c>
      <c r="P58" s="123">
        <v>0</v>
      </c>
      <c r="Q58" s="123">
        <v>0</v>
      </c>
      <c r="R58" s="123">
        <v>0</v>
      </c>
      <c r="S58" s="123">
        <v>6.4360045608961025</v>
      </c>
      <c r="T58" s="123">
        <v>5.9048151741835255</v>
      </c>
      <c r="U58" s="123">
        <v>5.5446165941903631</v>
      </c>
      <c r="V58" s="123">
        <v>6.8062278392856506</v>
      </c>
      <c r="W58" s="123">
        <v>6.6758321668530112</v>
      </c>
      <c r="X58" s="123">
        <v>5.4710121291814087</v>
      </c>
      <c r="Y58" s="123">
        <v>5.0168287525316764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10.723447317868764</v>
      </c>
      <c r="D59" s="99">
        <v>13.708249414445467</v>
      </c>
      <c r="E59" s="99">
        <v>10.55950614680617</v>
      </c>
      <c r="F59" s="99">
        <v>10.261396694880757</v>
      </c>
      <c r="G59" s="99">
        <v>0</v>
      </c>
      <c r="H59" s="99">
        <v>11.101996250798855</v>
      </c>
      <c r="I59" s="99">
        <v>0</v>
      </c>
      <c r="J59" s="99">
        <v>9.2849813389871443</v>
      </c>
      <c r="K59" s="99">
        <v>9.4867596770688163</v>
      </c>
      <c r="L59" s="99">
        <v>8.5442895719754759</v>
      </c>
      <c r="M59" s="99">
        <v>7.8190762726641845</v>
      </c>
      <c r="N59" s="99">
        <v>8.1869107003885624</v>
      </c>
      <c r="O59" s="99">
        <v>8.5084249510672088</v>
      </c>
      <c r="P59" s="99">
        <v>0</v>
      </c>
      <c r="Q59" s="99">
        <v>0</v>
      </c>
      <c r="R59" s="99">
        <v>0</v>
      </c>
      <c r="S59" s="99">
        <v>7.6717646387121592</v>
      </c>
      <c r="T59" s="99">
        <v>7.1907560684618801</v>
      </c>
      <c r="U59" s="99">
        <v>6.9547372229023265</v>
      </c>
      <c r="V59" s="99">
        <v>8.823597292386566</v>
      </c>
      <c r="W59" s="99">
        <v>8.6861693913800053</v>
      </c>
      <c r="X59" s="99">
        <v>7.3138822285929201</v>
      </c>
      <c r="Y59" s="99">
        <v>6.4437258945852536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8.307483385028247</v>
      </c>
      <c r="D60" s="110">
        <v>6.7602020418924873</v>
      </c>
      <c r="E60" s="110">
        <v>10.617991439740788</v>
      </c>
      <c r="F60" s="110">
        <v>9.3844338657638673</v>
      </c>
      <c r="G60" s="110">
        <v>0</v>
      </c>
      <c r="H60" s="110">
        <v>8.8003863106135949</v>
      </c>
      <c r="I60" s="110">
        <v>0</v>
      </c>
      <c r="J60" s="110">
        <v>9.1730140370205717</v>
      </c>
      <c r="K60" s="110">
        <v>6.6032443619891197</v>
      </c>
      <c r="L60" s="110">
        <v>6.127004309080208</v>
      </c>
      <c r="M60" s="110">
        <v>6.1779072227773648</v>
      </c>
      <c r="N60" s="110">
        <v>6.2867858962529857</v>
      </c>
      <c r="O60" s="110">
        <v>6.5553253230761506</v>
      </c>
      <c r="P60" s="110">
        <v>0</v>
      </c>
      <c r="Q60" s="110">
        <v>0</v>
      </c>
      <c r="R60" s="110">
        <v>0</v>
      </c>
      <c r="S60" s="110">
        <v>5.7161199688801183</v>
      </c>
      <c r="T60" s="110">
        <v>5.3448636299123748</v>
      </c>
      <c r="U60" s="110">
        <v>5.0365874338928291</v>
      </c>
      <c r="V60" s="110">
        <v>6.0675671213913986</v>
      </c>
      <c r="W60" s="110">
        <v>6.0617864701923301</v>
      </c>
      <c r="X60" s="110">
        <v>5.0537585217674801</v>
      </c>
      <c r="Y60" s="110">
        <v>4.6502411227183726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212.50385658315432</v>
      </c>
      <c r="D62" s="118">
        <f t="shared" si="21"/>
        <v>203.90743131695586</v>
      </c>
      <c r="E62" s="118">
        <f t="shared" si="21"/>
        <v>227.1639492471777</v>
      </c>
      <c r="F62" s="118">
        <f t="shared" si="21"/>
        <v>231.04796114890917</v>
      </c>
      <c r="G62" s="118">
        <f t="shared" si="21"/>
        <v>222.70467194607184</v>
      </c>
      <c r="H62" s="118">
        <f t="shared" si="21"/>
        <v>206.84320616024124</v>
      </c>
      <c r="I62" s="118">
        <f t="shared" si="21"/>
        <v>180.89237411813218</v>
      </c>
      <c r="J62" s="118">
        <f t="shared" si="21"/>
        <v>198.19320665254034</v>
      </c>
      <c r="K62" s="118">
        <f t="shared" si="21"/>
        <v>189.72434101003827</v>
      </c>
      <c r="L62" s="118">
        <f t="shared" si="21"/>
        <v>186.76258243905261</v>
      </c>
      <c r="M62" s="118">
        <f t="shared" si="21"/>
        <v>169.01228734268756</v>
      </c>
      <c r="N62" s="118">
        <f t="shared" si="21"/>
        <v>165.7206591260487</v>
      </c>
      <c r="O62" s="118">
        <f t="shared" si="21"/>
        <v>155.85191402051385</v>
      </c>
      <c r="P62" s="118">
        <f t="shared" si="21"/>
        <v>116.9045193176164</v>
      </c>
      <c r="Q62" s="118">
        <f t="shared" si="21"/>
        <v>123.37439363251336</v>
      </c>
      <c r="R62" s="118">
        <f t="shared" ref="R62:V62" si="22">R63+R66+R68+R77</f>
        <v>121.82839186056754</v>
      </c>
      <c r="S62" s="118">
        <f t="shared" si="22"/>
        <v>114.90736545675986</v>
      </c>
      <c r="T62" s="118">
        <f t="shared" si="22"/>
        <v>100.61332052592265</v>
      </c>
      <c r="U62" s="118">
        <f t="shared" si="22"/>
        <v>92.548742875361143</v>
      </c>
      <c r="V62" s="118">
        <f t="shared" si="22"/>
        <v>86.29008458385492</v>
      </c>
      <c r="W62" s="118">
        <f t="shared" ref="W62:Y62" si="23">W63+W66+W68+W77</f>
        <v>83.895700292240008</v>
      </c>
      <c r="X62" s="118">
        <f t="shared" si="23"/>
        <v>71.302313913607293</v>
      </c>
      <c r="Y62" s="118">
        <f t="shared" si="23"/>
        <v>55.84652287136052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176.47707473313557</v>
      </c>
      <c r="D63" s="123">
        <f t="shared" si="24"/>
        <v>165.43587075812286</v>
      </c>
      <c r="E63" s="123">
        <f t="shared" si="24"/>
        <v>183.61729594933573</v>
      </c>
      <c r="F63" s="123">
        <f t="shared" si="24"/>
        <v>185.85852699754622</v>
      </c>
      <c r="G63" s="123">
        <f t="shared" si="24"/>
        <v>182.84925922267632</v>
      </c>
      <c r="H63" s="123">
        <f t="shared" si="24"/>
        <v>162.91393365968622</v>
      </c>
      <c r="I63" s="123">
        <f t="shared" si="24"/>
        <v>143.7050324133244</v>
      </c>
      <c r="J63" s="123">
        <f t="shared" si="24"/>
        <v>156.80915664264003</v>
      </c>
      <c r="K63" s="123">
        <f t="shared" si="24"/>
        <v>149.13518465798211</v>
      </c>
      <c r="L63" s="123">
        <f t="shared" si="24"/>
        <v>147.82388876209563</v>
      </c>
      <c r="M63" s="123">
        <f t="shared" si="24"/>
        <v>132.10087886562411</v>
      </c>
      <c r="N63" s="123">
        <f t="shared" si="24"/>
        <v>127.06040046118413</v>
      </c>
      <c r="O63" s="123">
        <f t="shared" si="24"/>
        <v>117.03747738013075</v>
      </c>
      <c r="P63" s="123">
        <f t="shared" si="24"/>
        <v>81.572456191438391</v>
      </c>
      <c r="Q63" s="123">
        <f t="shared" si="24"/>
        <v>89.090763182157403</v>
      </c>
      <c r="R63" s="123">
        <f t="shared" ref="R63:V63" si="25">SUM(R64:R65)</f>
        <v>90.212893777086691</v>
      </c>
      <c r="S63" s="123">
        <f t="shared" si="25"/>
        <v>84.57315076557326</v>
      </c>
      <c r="T63" s="123">
        <f t="shared" si="25"/>
        <v>72.398913127061675</v>
      </c>
      <c r="U63" s="123">
        <f t="shared" si="25"/>
        <v>65.328149522166086</v>
      </c>
      <c r="V63" s="123">
        <f t="shared" si="25"/>
        <v>59.827316100343971</v>
      </c>
      <c r="W63" s="123">
        <f t="shared" ref="W63:Y63" si="26">SUM(W64:W65)</f>
        <v>58.708206168491046</v>
      </c>
      <c r="X63" s="123">
        <f t="shared" si="26"/>
        <v>45.972835973203637</v>
      </c>
      <c r="Y63" s="123">
        <f t="shared" si="26"/>
        <v>33.609660378017125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174.14249689838405</v>
      </c>
      <c r="D64" s="99">
        <v>163.25708521224342</v>
      </c>
      <c r="E64" s="99">
        <v>181.19573637347676</v>
      </c>
      <c r="F64" s="99">
        <v>183.41007778864432</v>
      </c>
      <c r="G64" s="99">
        <v>180.50881597906351</v>
      </c>
      <c r="H64" s="99">
        <v>160.82533419733051</v>
      </c>
      <c r="I64" s="99">
        <v>141.90536078926749</v>
      </c>
      <c r="J64" s="99">
        <v>154.82227177524979</v>
      </c>
      <c r="K64" s="99">
        <v>147.24032711478489</v>
      </c>
      <c r="L64" s="99">
        <v>145.94279569376559</v>
      </c>
      <c r="M64" s="99">
        <v>130.40138171963559</v>
      </c>
      <c r="N64" s="99">
        <v>125.389319144571</v>
      </c>
      <c r="O64" s="99">
        <v>115.43468885444516</v>
      </c>
      <c r="P64" s="99">
        <v>80.406684929242886</v>
      </c>
      <c r="Q64" s="99">
        <v>87.761086483042874</v>
      </c>
      <c r="R64" s="99">
        <v>88.843678238697194</v>
      </c>
      <c r="S64" s="99">
        <v>83.276155660380383</v>
      </c>
      <c r="T64" s="99">
        <v>71.282620665041151</v>
      </c>
      <c r="U64" s="99">
        <v>64.316304634395408</v>
      </c>
      <c r="V64" s="99">
        <v>58.897607242711032</v>
      </c>
      <c r="W64" s="99">
        <v>57.787404072782195</v>
      </c>
      <c r="X64" s="99">
        <v>45.252939633586173</v>
      </c>
      <c r="Y64" s="99">
        <v>33.084139430379942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2.3345778347515176</v>
      </c>
      <c r="D65" s="99">
        <v>2.178785545879427</v>
      </c>
      <c r="E65" s="99">
        <v>2.4215595758589634</v>
      </c>
      <c r="F65" s="99">
        <v>2.4484492089019132</v>
      </c>
      <c r="G65" s="99">
        <v>2.3404432436128042</v>
      </c>
      <c r="H65" s="99">
        <v>2.0885994623557029</v>
      </c>
      <c r="I65" s="99">
        <v>1.7996716240569268</v>
      </c>
      <c r="J65" s="99">
        <v>1.9868848673902351</v>
      </c>
      <c r="K65" s="99">
        <v>1.8948575431972308</v>
      </c>
      <c r="L65" s="99">
        <v>1.8810930683300335</v>
      </c>
      <c r="M65" s="99">
        <v>1.6994971459885277</v>
      </c>
      <c r="N65" s="99">
        <v>1.6710813166131246</v>
      </c>
      <c r="O65" s="99">
        <v>1.6027885256855929</v>
      </c>
      <c r="P65" s="99">
        <v>1.1657712621955116</v>
      </c>
      <c r="Q65" s="99">
        <v>1.3296766991145235</v>
      </c>
      <c r="R65" s="99">
        <v>1.3692155383895028</v>
      </c>
      <c r="S65" s="99">
        <v>1.2969951051928812</v>
      </c>
      <c r="T65" s="99">
        <v>1.1162924620205232</v>
      </c>
      <c r="U65" s="99">
        <v>1.0118448877706723</v>
      </c>
      <c r="V65" s="99">
        <v>0.9297088576329352</v>
      </c>
      <c r="W65" s="99">
        <v>0.92080209570885241</v>
      </c>
      <c r="X65" s="99">
        <v>0.71989633961746202</v>
      </c>
      <c r="Y65" s="99">
        <v>0.52552094763718549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0.45639156540575326</v>
      </c>
      <c r="D66" s="123">
        <f t="shared" si="27"/>
        <v>0.52464127170050268</v>
      </c>
      <c r="E66" s="123">
        <f t="shared" si="27"/>
        <v>0.92919036949792466</v>
      </c>
      <c r="F66" s="123">
        <f t="shared" si="27"/>
        <v>0.51088102768336119</v>
      </c>
      <c r="G66" s="123">
        <f t="shared" si="27"/>
        <v>0.74645837594993469</v>
      </c>
      <c r="H66" s="123">
        <f t="shared" si="27"/>
        <v>0.62859511258885747</v>
      </c>
      <c r="I66" s="123">
        <f t="shared" si="27"/>
        <v>1.237913776829048</v>
      </c>
      <c r="J66" s="123">
        <f t="shared" si="27"/>
        <v>1.1526313917723383</v>
      </c>
      <c r="K66" s="123">
        <f t="shared" si="27"/>
        <v>0.65389590287665667</v>
      </c>
      <c r="L66" s="123">
        <f t="shared" si="27"/>
        <v>0.93238782622497962</v>
      </c>
      <c r="M66" s="123">
        <f t="shared" si="27"/>
        <v>1.2657683683198337</v>
      </c>
      <c r="N66" s="123">
        <f t="shared" si="27"/>
        <v>1.1007904807602316</v>
      </c>
      <c r="O66" s="123">
        <f t="shared" si="27"/>
        <v>1.6333608703337392</v>
      </c>
      <c r="P66" s="123">
        <f t="shared" si="27"/>
        <v>0.18983530245682723</v>
      </c>
      <c r="Q66" s="123">
        <f t="shared" si="27"/>
        <v>0.63639511280192218</v>
      </c>
      <c r="R66" s="123">
        <f t="shared" si="27"/>
        <v>0.470649776890607</v>
      </c>
      <c r="S66" s="123">
        <f t="shared" si="27"/>
        <v>0.95388522861481395</v>
      </c>
      <c r="T66" s="123">
        <f t="shared" si="27"/>
        <v>0.9082798768640169</v>
      </c>
      <c r="U66" s="123">
        <f t="shared" si="27"/>
        <v>1.1559356368146469</v>
      </c>
      <c r="V66" s="123">
        <f t="shared" si="27"/>
        <v>0.64974268250920519</v>
      </c>
      <c r="W66" s="123">
        <f t="shared" si="27"/>
        <v>0.99408582398948342</v>
      </c>
      <c r="X66" s="123">
        <f t="shared" si="27"/>
        <v>0.78856906529962478</v>
      </c>
      <c r="Y66" s="123">
        <f t="shared" si="27"/>
        <v>0.45664961085629779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0.45639156540575326</v>
      </c>
      <c r="D67" s="99">
        <f>RES_hhdet_in_fech!D67/RES_summary!D$21</f>
        <v>0.52464127170050268</v>
      </c>
      <c r="E67" s="99">
        <f>RES_hhdet_in_fech!E67/RES_summary!E$21</f>
        <v>0.92919036949792466</v>
      </c>
      <c r="F67" s="99">
        <f>RES_hhdet_in_fech!F67/RES_summary!F$21</f>
        <v>0.51088102768336119</v>
      </c>
      <c r="G67" s="99">
        <f>RES_hhdet_in_fech!G67/RES_summary!G$21</f>
        <v>0.74645837594993469</v>
      </c>
      <c r="H67" s="99">
        <f>RES_hhdet_in_fech!H67/RES_summary!H$21</f>
        <v>0.62859511258885747</v>
      </c>
      <c r="I67" s="99">
        <f>RES_hhdet_in_fech!I67/RES_summary!I$21</f>
        <v>1.237913776829048</v>
      </c>
      <c r="J67" s="99">
        <f>RES_hhdet_in_fech!J67/RES_summary!J$21</f>
        <v>1.1526313917723383</v>
      </c>
      <c r="K67" s="99">
        <f>RES_hhdet_in_fech!K67/RES_summary!K$21</f>
        <v>0.65389590287665667</v>
      </c>
      <c r="L67" s="99">
        <f>RES_hhdet_in_fech!L67/RES_summary!L$21</f>
        <v>0.93238782622497962</v>
      </c>
      <c r="M67" s="99">
        <f>RES_hhdet_in_fech!M67/RES_summary!M$21</f>
        <v>1.2657683683198337</v>
      </c>
      <c r="N67" s="99">
        <f>RES_hhdet_in_fech!N67/RES_summary!N$21</f>
        <v>1.1007904807602316</v>
      </c>
      <c r="O67" s="99">
        <f>RES_hhdet_in_fech!O67/RES_summary!O$21</f>
        <v>1.6333608703337392</v>
      </c>
      <c r="P67" s="99">
        <f>RES_hhdet_in_fech!P67/RES_summary!P$21</f>
        <v>0.18983530245682723</v>
      </c>
      <c r="Q67" s="99">
        <f>RES_hhdet_in_fech!Q67/RES_summary!Q$21</f>
        <v>0.63639511280192218</v>
      </c>
      <c r="R67" s="99">
        <f>RES_hhdet_in_fech!R67/RES_summary!R$21</f>
        <v>0.470649776890607</v>
      </c>
      <c r="S67" s="99">
        <f>RES_hhdet_in_fech!S67/RES_summary!S$21</f>
        <v>0.95388522861481395</v>
      </c>
      <c r="T67" s="99">
        <f>RES_hhdet_in_fech!T67/RES_summary!T$21</f>
        <v>0.9082798768640169</v>
      </c>
      <c r="U67" s="99">
        <f>RES_hhdet_in_fech!U67/RES_summary!U$21</f>
        <v>1.1559356368146469</v>
      </c>
      <c r="V67" s="99">
        <f>RES_hhdet_in_fech!V67/RES_summary!V$21</f>
        <v>0.64974268250920519</v>
      </c>
      <c r="W67" s="99">
        <f>RES_hhdet_in_fech!W67/RES_summary!W$21</f>
        <v>0.99408582398948342</v>
      </c>
      <c r="X67" s="99">
        <f>RES_hhdet_in_fech!X67/RES_summary!X$21</f>
        <v>0.78856906529962478</v>
      </c>
      <c r="Y67" s="99">
        <f>RES_hhdet_in_fech!Y67/RES_summary!Y$21</f>
        <v>0.45664961085629779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25.387420451431833</v>
      </c>
      <c r="D68" s="123">
        <v>27.778375807818691</v>
      </c>
      <c r="E68" s="123">
        <v>30.379329952031291</v>
      </c>
      <c r="F68" s="123">
        <v>32.88614108294172</v>
      </c>
      <c r="G68" s="123">
        <v>28.080590534329087</v>
      </c>
      <c r="H68" s="123">
        <v>32.284514117008825</v>
      </c>
      <c r="I68" s="123">
        <v>26.314575441178103</v>
      </c>
      <c r="J68" s="123">
        <v>29.579625425850729</v>
      </c>
      <c r="K68" s="123">
        <v>31.109752448732337</v>
      </c>
      <c r="L68" s="123">
        <v>29.963695134729136</v>
      </c>
      <c r="M68" s="123">
        <v>27.935563079575868</v>
      </c>
      <c r="N68" s="123">
        <v>29.147179680950991</v>
      </c>
      <c r="O68" s="123">
        <v>28.562894009493679</v>
      </c>
      <c r="P68" s="123">
        <v>26.574717476284711</v>
      </c>
      <c r="Q68" s="123">
        <v>25.282109002476442</v>
      </c>
      <c r="R68" s="123">
        <v>23.647083413223321</v>
      </c>
      <c r="S68" s="123">
        <v>22.593356805985501</v>
      </c>
      <c r="T68" s="123">
        <v>20.852367807988013</v>
      </c>
      <c r="U68" s="123">
        <v>19.749547656282434</v>
      </c>
      <c r="V68" s="123">
        <v>17.830999261041697</v>
      </c>
      <c r="W68" s="123">
        <v>17.15422192752083</v>
      </c>
      <c r="X68" s="123">
        <v>18.282015167413995</v>
      </c>
      <c r="Y68" s="123">
        <v>15.833530256508476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25.599818703768157</v>
      </c>
      <c r="D69" s="99">
        <v>27.985256615135654</v>
      </c>
      <c r="E69" s="99">
        <v>30.598249774082515</v>
      </c>
      <c r="F69" s="99">
        <v>33.197808546526005</v>
      </c>
      <c r="G69" s="99">
        <v>28.315492496834342</v>
      </c>
      <c r="H69" s="99">
        <v>32.598583186349977</v>
      </c>
      <c r="I69" s="99">
        <v>26.381801073397888</v>
      </c>
      <c r="J69" s="99">
        <v>29.714650591357248</v>
      </c>
      <c r="K69" s="99">
        <v>31.418683430384839</v>
      </c>
      <c r="L69" s="99">
        <v>30.193866510773336</v>
      </c>
      <c r="M69" s="99">
        <v>28.123880460319807</v>
      </c>
      <c r="N69" s="99">
        <v>29.428579055536495</v>
      </c>
      <c r="O69" s="99">
        <v>28.761172933368456</v>
      </c>
      <c r="P69" s="99">
        <v>26.343363154112478</v>
      </c>
      <c r="Q69" s="99">
        <v>25.154602501574278</v>
      </c>
      <c r="R69" s="99">
        <v>23.660911103868386</v>
      </c>
      <c r="S69" s="99">
        <v>22.637902211624375</v>
      </c>
      <c r="T69" s="99">
        <v>20.853367856288951</v>
      </c>
      <c r="U69" s="99">
        <v>19.755450842776277</v>
      </c>
      <c r="V69" s="99">
        <v>17.830999261041697</v>
      </c>
      <c r="W69" s="99">
        <v>17.153330776891192</v>
      </c>
      <c r="X69" s="99">
        <v>18.313339082856462</v>
      </c>
      <c r="Y69" s="99">
        <v>15.328096311897738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18.761042925015389</v>
      </c>
      <c r="D70" s="99">
        <v>21.076928141659135</v>
      </c>
      <c r="E70" s="99">
        <v>24.215651537814171</v>
      </c>
      <c r="F70" s="99">
        <v>26.689051877164236</v>
      </c>
      <c r="G70" s="99">
        <v>22.209739378274907</v>
      </c>
      <c r="H70" s="99">
        <v>25.825427118743168</v>
      </c>
      <c r="I70" s="99">
        <v>0</v>
      </c>
      <c r="J70" s="99">
        <v>23.032697510410767</v>
      </c>
      <c r="K70" s="99">
        <v>24.414934232397581</v>
      </c>
      <c r="L70" s="99">
        <v>23.515582630085714</v>
      </c>
      <c r="M70" s="99">
        <v>22.249680193777472</v>
      </c>
      <c r="N70" s="99">
        <v>23.596558007985021</v>
      </c>
      <c r="O70" s="99">
        <v>23.558390067344536</v>
      </c>
      <c r="P70" s="99">
        <v>0</v>
      </c>
      <c r="Q70" s="99">
        <v>21.605095869509974</v>
      </c>
      <c r="R70" s="99">
        <v>20.565389894091464</v>
      </c>
      <c r="S70" s="99">
        <v>19.885772375874318</v>
      </c>
      <c r="T70" s="99">
        <v>18.490361510887528</v>
      </c>
      <c r="U70" s="99">
        <v>17.555775975509256</v>
      </c>
      <c r="V70" s="99">
        <v>0</v>
      </c>
      <c r="W70" s="99">
        <v>15.689300634799771</v>
      </c>
      <c r="X70" s="99">
        <v>16.931661645683544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8.4249066495158154</v>
      </c>
      <c r="D71" s="102">
        <v>10.371841751675808</v>
      </c>
      <c r="E71" s="102">
        <v>14.063305383818708</v>
      </c>
      <c r="F71" s="102">
        <v>16.05524227772904</v>
      </c>
      <c r="G71" s="102">
        <v>11.957967101517314</v>
      </c>
      <c r="H71" s="102">
        <v>14.121733171189844</v>
      </c>
      <c r="I71" s="102">
        <v>0</v>
      </c>
      <c r="J71" s="102">
        <v>10.743220391536996</v>
      </c>
      <c r="K71" s="102">
        <v>10.99687052597625</v>
      </c>
      <c r="L71" s="102">
        <v>10.200596497514635</v>
      </c>
      <c r="M71" s="102">
        <v>9.7985262071259847</v>
      </c>
      <c r="N71" s="102">
        <v>10.033959121285553</v>
      </c>
      <c r="O71" s="102">
        <v>9.8039070598698626</v>
      </c>
      <c r="P71" s="102">
        <v>0</v>
      </c>
      <c r="Q71" s="102">
        <v>8.9384072777005095</v>
      </c>
      <c r="R71" s="102">
        <v>8.3527794663964503</v>
      </c>
      <c r="S71" s="102">
        <v>8.0440846905894698</v>
      </c>
      <c r="T71" s="102">
        <v>7.522167817658409</v>
      </c>
      <c r="U71" s="102">
        <v>6.6842562116600339</v>
      </c>
      <c r="V71" s="102">
        <v>0</v>
      </c>
      <c r="W71" s="102">
        <v>7.8263186518176768</v>
      </c>
      <c r="X71" s="102">
        <v>9.4242890478982364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10.336136275499573</v>
      </c>
      <c r="D72" s="105">
        <v>10.705086389983325</v>
      </c>
      <c r="E72" s="105">
        <v>10.152346153995461</v>
      </c>
      <c r="F72" s="105">
        <v>10.6338095994352</v>
      </c>
      <c r="G72" s="105">
        <v>10.25177227675759</v>
      </c>
      <c r="H72" s="105">
        <v>11.703693947553328</v>
      </c>
      <c r="I72" s="105">
        <v>0</v>
      </c>
      <c r="J72" s="105">
        <v>12.289477118873778</v>
      </c>
      <c r="K72" s="105">
        <v>13.418063706421327</v>
      </c>
      <c r="L72" s="105">
        <v>13.314986132571082</v>
      </c>
      <c r="M72" s="105">
        <v>12.451153986651484</v>
      </c>
      <c r="N72" s="105">
        <v>13.562598886699465</v>
      </c>
      <c r="O72" s="105">
        <v>13.754483007474674</v>
      </c>
      <c r="P72" s="105">
        <v>0</v>
      </c>
      <c r="Q72" s="105">
        <v>12.666688591809464</v>
      </c>
      <c r="R72" s="105">
        <v>12.212610427695012</v>
      </c>
      <c r="S72" s="105">
        <v>11.84168768528485</v>
      </c>
      <c r="T72" s="105">
        <v>10.968193693229116</v>
      </c>
      <c r="U72" s="105">
        <v>10.87151976384922</v>
      </c>
      <c r="V72" s="105">
        <v>0</v>
      </c>
      <c r="W72" s="105">
        <v>7.8629819829820944</v>
      </c>
      <c r="X72" s="105">
        <v>7.5073725977853094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23.437639328630908</v>
      </c>
      <c r="D73" s="102">
        <v>24.963798069419759</v>
      </c>
      <c r="E73" s="102">
        <v>27.430009365780286</v>
      </c>
      <c r="F73" s="102">
        <v>28.341674945927547</v>
      </c>
      <c r="G73" s="102">
        <v>26.055216242593755</v>
      </c>
      <c r="H73" s="102">
        <v>29.53979093100498</v>
      </c>
      <c r="I73" s="102">
        <v>26.599094346900515</v>
      </c>
      <c r="J73" s="102">
        <v>28.462126606781016</v>
      </c>
      <c r="K73" s="102">
        <v>29.415916951072219</v>
      </c>
      <c r="L73" s="102">
        <v>28.336495655898741</v>
      </c>
      <c r="M73" s="102">
        <v>27.413043945300075</v>
      </c>
      <c r="N73" s="102">
        <v>27.6452608853076</v>
      </c>
      <c r="O73" s="102">
        <v>28.135280949247253</v>
      </c>
      <c r="P73" s="102">
        <v>29.286514751353497</v>
      </c>
      <c r="Q73" s="102">
        <v>27.515504432594767</v>
      </c>
      <c r="R73" s="102">
        <v>24.969950425416858</v>
      </c>
      <c r="S73" s="102">
        <v>23.525472415480863</v>
      </c>
      <c r="T73" s="102">
        <v>22.171913743790501</v>
      </c>
      <c r="U73" s="102">
        <v>0</v>
      </c>
      <c r="V73" s="102">
        <v>0</v>
      </c>
      <c r="W73" s="102">
        <v>17.958365324805101</v>
      </c>
      <c r="X73" s="102">
        <v>18.402732460808824</v>
      </c>
      <c r="Y73" s="102">
        <v>17.350443085839004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18.409973860981342</v>
      </c>
      <c r="D74" s="105">
        <v>19.955946574344985</v>
      </c>
      <c r="E74" s="105">
        <v>22.726502224249689</v>
      </c>
      <c r="F74" s="105">
        <v>23.713058104486631</v>
      </c>
      <c r="G74" s="105">
        <v>21.315046255408941</v>
      </c>
      <c r="H74" s="105">
        <v>24.285824731128098</v>
      </c>
      <c r="I74" s="105">
        <v>21.256632482488225</v>
      </c>
      <c r="J74" s="105">
        <v>22.824337165845396</v>
      </c>
      <c r="K74" s="105">
        <v>23.531241767692894</v>
      </c>
      <c r="L74" s="105">
        <v>22.597418373236163</v>
      </c>
      <c r="M74" s="105">
        <v>22.030746677413678</v>
      </c>
      <c r="N74" s="105">
        <v>22.274347648647165</v>
      </c>
      <c r="O74" s="105">
        <v>22.859380539484814</v>
      </c>
      <c r="P74" s="105">
        <v>24.215339162897333</v>
      </c>
      <c r="Q74" s="105">
        <v>22.939595213643166</v>
      </c>
      <c r="R74" s="105">
        <v>20.945755193990138</v>
      </c>
      <c r="S74" s="105">
        <v>19.891468674307298</v>
      </c>
      <c r="T74" s="105">
        <v>18.902087009795569</v>
      </c>
      <c r="U74" s="105">
        <v>0</v>
      </c>
      <c r="V74" s="105">
        <v>0</v>
      </c>
      <c r="W74" s="105">
        <v>15.950123546791263</v>
      </c>
      <c r="X74" s="105">
        <v>16.663019316402753</v>
      </c>
      <c r="Y74" s="105">
        <v>16.050453881295557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7.7062267983630477</v>
      </c>
      <c r="D75" s="99">
        <v>9.2392963989460171</v>
      </c>
      <c r="E75" s="99">
        <v>12.605350238706153</v>
      </c>
      <c r="F75" s="99">
        <v>13.700353466013823</v>
      </c>
      <c r="G75" s="99">
        <v>11.001019795082533</v>
      </c>
      <c r="H75" s="99">
        <v>12.789838775445753</v>
      </c>
      <c r="I75" s="99">
        <v>9.4839769711227824</v>
      </c>
      <c r="J75" s="99">
        <v>10.302435133262371</v>
      </c>
      <c r="K75" s="99">
        <v>10.292720666547622</v>
      </c>
      <c r="L75" s="99">
        <v>9.5522725876440049</v>
      </c>
      <c r="M75" s="99">
        <v>9.5483670261342297</v>
      </c>
      <c r="N75" s="99">
        <v>9.3920885328165014</v>
      </c>
      <c r="O75" s="99">
        <v>9.5599928663159179</v>
      </c>
      <c r="P75" s="99">
        <v>10.545227590548777</v>
      </c>
      <c r="Q75" s="99">
        <v>9.7778870246796945</v>
      </c>
      <c r="R75" s="99">
        <v>8.8033170827121285</v>
      </c>
      <c r="S75" s="99">
        <v>8.3578917650046307</v>
      </c>
      <c r="T75" s="99">
        <v>8.0037155116823975</v>
      </c>
      <c r="U75" s="99">
        <v>0</v>
      </c>
      <c r="V75" s="99">
        <v>0</v>
      </c>
      <c r="W75" s="99">
        <v>8.2041566922924201</v>
      </c>
      <c r="X75" s="99">
        <v>9.4831775656008759</v>
      </c>
      <c r="Y75" s="99">
        <v>10.287375382551906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10.703747062618293</v>
      </c>
      <c r="D76" s="99">
        <v>10.716650175398971</v>
      </c>
      <c r="E76" s="99">
        <v>10.121151985543538</v>
      </c>
      <c r="F76" s="99">
        <v>10.012704638472805</v>
      </c>
      <c r="G76" s="99">
        <v>10.314026460326408</v>
      </c>
      <c r="H76" s="99">
        <v>11.495985955682348</v>
      </c>
      <c r="I76" s="99">
        <v>11.772655511365437</v>
      </c>
      <c r="J76" s="99">
        <v>12.521902032583025</v>
      </c>
      <c r="K76" s="99">
        <v>13.23852110114527</v>
      </c>
      <c r="L76" s="99">
        <v>13.045145785592158</v>
      </c>
      <c r="M76" s="99">
        <v>12.48237965127945</v>
      </c>
      <c r="N76" s="99">
        <v>12.882259115830665</v>
      </c>
      <c r="O76" s="99">
        <v>13.299387673168892</v>
      </c>
      <c r="P76" s="99">
        <v>13.670111572348556</v>
      </c>
      <c r="Q76" s="99">
        <v>13.161708188963473</v>
      </c>
      <c r="R76" s="99">
        <v>12.142438111278008</v>
      </c>
      <c r="S76" s="99">
        <v>11.533576909302671</v>
      </c>
      <c r="T76" s="99">
        <v>10.898371498113169</v>
      </c>
      <c r="U76" s="99">
        <v>0</v>
      </c>
      <c r="V76" s="99">
        <v>0</v>
      </c>
      <c r="W76" s="99">
        <v>7.7459668544988425</v>
      </c>
      <c r="X76" s="99">
        <v>7.179841750801879</v>
      </c>
      <c r="Y76" s="99">
        <v>5.7630784987436483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10.182969833181158</v>
      </c>
      <c r="D77" s="123">
        <v>10.168543479313826</v>
      </c>
      <c r="E77" s="123">
        <v>12.238132976312768</v>
      </c>
      <c r="F77" s="123">
        <v>11.792412040737887</v>
      </c>
      <c r="G77" s="123">
        <v>11.028363813116512</v>
      </c>
      <c r="H77" s="123">
        <v>11.016163270957309</v>
      </c>
      <c r="I77" s="123">
        <v>9.6348524868006038</v>
      </c>
      <c r="J77" s="123">
        <v>10.65179319227725</v>
      </c>
      <c r="K77" s="123">
        <v>8.8255080004471793</v>
      </c>
      <c r="L77" s="123">
        <v>8.0426107160028657</v>
      </c>
      <c r="M77" s="123">
        <v>7.7100770291677296</v>
      </c>
      <c r="N77" s="123">
        <v>8.4122885031533539</v>
      </c>
      <c r="O77" s="123">
        <v>8.618181760555677</v>
      </c>
      <c r="P77" s="123">
        <v>8.567510347436464</v>
      </c>
      <c r="Q77" s="123">
        <v>8.365126335077596</v>
      </c>
      <c r="R77" s="123">
        <v>7.4977648933669094</v>
      </c>
      <c r="S77" s="123">
        <v>6.7869726565863004</v>
      </c>
      <c r="T77" s="123">
        <v>6.4537597140089389</v>
      </c>
      <c r="U77" s="123">
        <v>6.3151100600979833</v>
      </c>
      <c r="V77" s="123">
        <v>7.9820265399600476</v>
      </c>
      <c r="W77" s="123">
        <v>7.0391863722386461</v>
      </c>
      <c r="X77" s="123">
        <v>6.2588937076900359</v>
      </c>
      <c r="Y77" s="123">
        <v>5.9466826259786272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10.313786681522075</v>
      </c>
      <c r="D78" s="99">
        <v>10.346024773759884</v>
      </c>
      <c r="E78" s="99">
        <v>12.327028823704614</v>
      </c>
      <c r="F78" s="99">
        <v>11.932630254734134</v>
      </c>
      <c r="G78" s="99">
        <v>11.226697047385551</v>
      </c>
      <c r="H78" s="99">
        <v>11.187123369259169</v>
      </c>
      <c r="I78" s="99">
        <v>9.7196727149782181</v>
      </c>
      <c r="J78" s="99">
        <v>10.725160457067689</v>
      </c>
      <c r="K78" s="99">
        <v>8.9563960423859417</v>
      </c>
      <c r="L78" s="99">
        <v>8.1463633725091107</v>
      </c>
      <c r="M78" s="99">
        <v>7.7925180839039614</v>
      </c>
      <c r="N78" s="99">
        <v>8.479251240149507</v>
      </c>
      <c r="O78" s="99">
        <v>8.6442310601269767</v>
      </c>
      <c r="P78" s="99">
        <v>8.7135230752174593</v>
      </c>
      <c r="Q78" s="99">
        <v>8.8973788730993189</v>
      </c>
      <c r="R78" s="99">
        <v>8.4016024558771978</v>
      </c>
      <c r="S78" s="99">
        <v>7.6692318644408841</v>
      </c>
      <c r="T78" s="99">
        <v>7.1168109807883271</v>
      </c>
      <c r="U78" s="99">
        <v>6.9168419719873331</v>
      </c>
      <c r="V78" s="99">
        <v>8.8277547666244391</v>
      </c>
      <c r="W78" s="99">
        <v>8.1422923310510331</v>
      </c>
      <c r="X78" s="99">
        <v>7.3492030121400065</v>
      </c>
      <c r="Y78" s="99">
        <v>6.3453011341649681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8.307483385028247</v>
      </c>
      <c r="D79" s="110">
        <v>6.7602020418924873</v>
      </c>
      <c r="E79" s="110">
        <v>10.617991439740786</v>
      </c>
      <c r="F79" s="110">
        <v>9.3844338657638637</v>
      </c>
      <c r="G79" s="110">
        <v>8.529014029053581</v>
      </c>
      <c r="H79" s="110">
        <v>8.8003863106135949</v>
      </c>
      <c r="I79" s="110">
        <v>8.3171996352096986</v>
      </c>
      <c r="J79" s="110">
        <v>9.1730140370205699</v>
      </c>
      <c r="K79" s="110">
        <v>6.6032443619891197</v>
      </c>
      <c r="L79" s="110">
        <v>6.127004309080208</v>
      </c>
      <c r="M79" s="110">
        <v>6.1779072227773648</v>
      </c>
      <c r="N79" s="110">
        <v>6.2867858962529857</v>
      </c>
      <c r="O79" s="110">
        <v>6.5553253230761523</v>
      </c>
      <c r="P79" s="110">
        <v>7.0602097268049429</v>
      </c>
      <c r="Q79" s="110">
        <v>6.7637151469094992</v>
      </c>
      <c r="R79" s="110">
        <v>6.1248012212570906</v>
      </c>
      <c r="S79" s="110">
        <v>5.7161199688801201</v>
      </c>
      <c r="T79" s="110">
        <v>5.3448636299123748</v>
      </c>
      <c r="U79" s="110">
        <v>5.0365874338928309</v>
      </c>
      <c r="V79" s="110">
        <v>6.0675671213913995</v>
      </c>
      <c r="W79" s="110">
        <v>6.0617864701923319</v>
      </c>
      <c r="X79" s="110">
        <v>5.053758521767481</v>
      </c>
      <c r="Y79" s="110">
        <v>4.6502411227183726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240.09902298207996</v>
      </c>
      <c r="D81" s="118">
        <f t="shared" si="28"/>
        <v>191.60687240181304</v>
      </c>
      <c r="E81" s="118">
        <f t="shared" si="28"/>
        <v>204.7262612861395</v>
      </c>
      <c r="F81" s="118">
        <f t="shared" si="28"/>
        <v>193.6532905133609</v>
      </c>
      <c r="G81" s="118">
        <f t="shared" si="28"/>
        <v>214.60639501399498</v>
      </c>
      <c r="H81" s="118">
        <f t="shared" si="28"/>
        <v>181.00648822258481</v>
      </c>
      <c r="I81" s="118">
        <f t="shared" si="28"/>
        <v>188.55476822000355</v>
      </c>
      <c r="J81" s="118">
        <f t="shared" si="28"/>
        <v>180.15471838396024</v>
      </c>
      <c r="K81" s="118">
        <f t="shared" si="28"/>
        <v>167.62855216012647</v>
      </c>
      <c r="L81" s="118">
        <f t="shared" si="28"/>
        <v>162.31768633036054</v>
      </c>
      <c r="M81" s="118">
        <f t="shared" si="28"/>
        <v>154.19102150189431</v>
      </c>
      <c r="N81" s="118">
        <f t="shared" si="28"/>
        <v>145.53033642286002</v>
      </c>
      <c r="O81" s="118">
        <f t="shared" si="28"/>
        <v>147.27560601778484</v>
      </c>
      <c r="P81" s="118">
        <f t="shared" si="28"/>
        <v>123.01249759202361</v>
      </c>
      <c r="Q81" s="118">
        <f t="shared" si="28"/>
        <v>131.52807022322554</v>
      </c>
      <c r="R81" s="118">
        <f t="shared" ref="R81:V81" si="29">R82+R85+R87+R100</f>
        <v>124.38582627959403</v>
      </c>
      <c r="S81" s="118">
        <f t="shared" si="29"/>
        <v>115.49747259120896</v>
      </c>
      <c r="T81" s="118">
        <f t="shared" si="29"/>
        <v>101.1436319137383</v>
      </c>
      <c r="U81" s="118">
        <f t="shared" si="29"/>
        <v>92.310287289111031</v>
      </c>
      <c r="V81" s="118">
        <f t="shared" si="29"/>
        <v>85.228382384981501</v>
      </c>
      <c r="W81" s="118">
        <f t="shared" ref="W81:Y81" si="30">W82+W85+W87+W100</f>
        <v>87.183655172886731</v>
      </c>
      <c r="X81" s="118">
        <f t="shared" si="30"/>
        <v>68.663032482937908</v>
      </c>
      <c r="Y81" s="118">
        <f t="shared" si="30"/>
        <v>57.692773079063755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206.13015096290732</v>
      </c>
      <c r="D82" s="123">
        <f t="shared" si="31"/>
        <v>156.21196144105471</v>
      </c>
      <c r="E82" s="123">
        <f t="shared" si="31"/>
        <v>165.92837999394237</v>
      </c>
      <c r="F82" s="123">
        <f t="shared" si="31"/>
        <v>155.81074412241671</v>
      </c>
      <c r="G82" s="123">
        <f t="shared" si="31"/>
        <v>177.440769054719</v>
      </c>
      <c r="H82" s="123">
        <f t="shared" si="31"/>
        <v>141.95046207000448</v>
      </c>
      <c r="I82" s="123">
        <f t="shared" si="31"/>
        <v>151.05646424280783</v>
      </c>
      <c r="J82" s="123">
        <f t="shared" si="31"/>
        <v>142.19304556498093</v>
      </c>
      <c r="K82" s="123">
        <f t="shared" si="31"/>
        <v>131.21452709255044</v>
      </c>
      <c r="L82" s="123">
        <f t="shared" si="31"/>
        <v>127.32370078294284</v>
      </c>
      <c r="M82" s="123">
        <f t="shared" si="31"/>
        <v>120.23988737867248</v>
      </c>
      <c r="N82" s="123">
        <f t="shared" si="31"/>
        <v>111.49678878457745</v>
      </c>
      <c r="O82" s="123">
        <f t="shared" si="31"/>
        <v>111.5235518293062</v>
      </c>
      <c r="P82" s="123">
        <f t="shared" si="31"/>
        <v>87.700382997023709</v>
      </c>
      <c r="Q82" s="123">
        <f t="shared" si="31"/>
        <v>96.894383585116969</v>
      </c>
      <c r="R82" s="123">
        <f t="shared" ref="R82:V82" si="32">SUM(R83:R84)</f>
        <v>93.193959874668181</v>
      </c>
      <c r="S82" s="123">
        <f t="shared" si="32"/>
        <v>85.671145599523825</v>
      </c>
      <c r="T82" s="123">
        <f t="shared" si="32"/>
        <v>73.225814006796639</v>
      </c>
      <c r="U82" s="123">
        <f t="shared" si="32"/>
        <v>65.49251031437494</v>
      </c>
      <c r="V82" s="123">
        <f t="shared" si="32"/>
        <v>59.60638390615825</v>
      </c>
      <c r="W82" s="123">
        <f t="shared" ref="W82:Y82" si="33">SUM(W83:W84)</f>
        <v>61.969986160810862</v>
      </c>
      <c r="X82" s="123">
        <f t="shared" si="33"/>
        <v>44.638393608360758</v>
      </c>
      <c r="Y82" s="123">
        <f t="shared" si="33"/>
        <v>35.624533846559224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204.98467571784607</v>
      </c>
      <c r="D83" s="99">
        <v>155.33769724953839</v>
      </c>
      <c r="E83" s="99">
        <v>164.98823424877907</v>
      </c>
      <c r="F83" s="99">
        <v>154.91930787874153</v>
      </c>
      <c r="G83" s="99">
        <v>176.44450665898924</v>
      </c>
      <c r="H83" s="99">
        <v>141.14446700539807</v>
      </c>
      <c r="I83" s="99">
        <v>150.21125604955813</v>
      </c>
      <c r="J83" s="99">
        <v>141.38176793511508</v>
      </c>
      <c r="K83" s="99">
        <v>130.45923904364687</v>
      </c>
      <c r="L83" s="99">
        <v>126.58649342224483</v>
      </c>
      <c r="M83" s="99">
        <v>119.541799666038</v>
      </c>
      <c r="N83" s="99">
        <v>110.85038226718831</v>
      </c>
      <c r="O83" s="99">
        <v>110.8762862247178</v>
      </c>
      <c r="P83" s="99">
        <v>87.193501293003948</v>
      </c>
      <c r="Q83" s="99">
        <v>96.328995963354146</v>
      </c>
      <c r="R83" s="99">
        <v>92.644119300439371</v>
      </c>
      <c r="S83" s="99">
        <v>85.159660052186197</v>
      </c>
      <c r="T83" s="99">
        <v>72.784247286408217</v>
      </c>
      <c r="U83" s="99">
        <v>65.093881603994703</v>
      </c>
      <c r="V83" s="99">
        <v>59.241260404536085</v>
      </c>
      <c r="W83" s="99">
        <v>61.585707640571734</v>
      </c>
      <c r="X83" s="99">
        <v>44.360840982105138</v>
      </c>
      <c r="Y83" s="99">
        <v>35.402210414433931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1.1454752450612546</v>
      </c>
      <c r="D84" s="99">
        <v>0.87426419151631196</v>
      </c>
      <c r="E84" s="99">
        <v>0.94014574516329696</v>
      </c>
      <c r="F84" s="99">
        <v>0.8914362436751796</v>
      </c>
      <c r="G84" s="99">
        <v>0.99626239572974806</v>
      </c>
      <c r="H84" s="99">
        <v>0.80599506460639858</v>
      </c>
      <c r="I84" s="99">
        <v>0.84520819324970198</v>
      </c>
      <c r="J84" s="99">
        <v>0.81127762986586238</v>
      </c>
      <c r="K84" s="99">
        <v>0.7552880489035787</v>
      </c>
      <c r="L84" s="99">
        <v>0.73720736069801185</v>
      </c>
      <c r="M84" s="99">
        <v>0.69808771263447889</v>
      </c>
      <c r="N84" s="99">
        <v>0.64640651738913524</v>
      </c>
      <c r="O84" s="99">
        <v>0.64726560458839411</v>
      </c>
      <c r="P84" s="99">
        <v>0.50688170401975474</v>
      </c>
      <c r="Q84" s="99">
        <v>0.56538762176281931</v>
      </c>
      <c r="R84" s="99">
        <v>0.5498405742288095</v>
      </c>
      <c r="S84" s="99">
        <v>0.51148554733762419</v>
      </c>
      <c r="T84" s="99">
        <v>0.44156672038841849</v>
      </c>
      <c r="U84" s="99">
        <v>0.3986287103802314</v>
      </c>
      <c r="V84" s="99">
        <v>0.365123501622167</v>
      </c>
      <c r="W84" s="99">
        <v>0.38427852023912651</v>
      </c>
      <c r="X84" s="99">
        <v>0.27755262625561949</v>
      </c>
      <c r="Y84" s="99">
        <v>0.22232343212529587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0.45719296654636093</v>
      </c>
      <c r="D85" s="123">
        <f t="shared" si="34"/>
        <v>0.52408703832538039</v>
      </c>
      <c r="E85" s="123">
        <f t="shared" si="34"/>
        <v>0.92813558792762252</v>
      </c>
      <c r="F85" s="123">
        <f t="shared" si="34"/>
        <v>0.50978504387535395</v>
      </c>
      <c r="G85" s="123">
        <f t="shared" si="34"/>
        <v>0.74590980475314428</v>
      </c>
      <c r="H85" s="123">
        <f t="shared" si="34"/>
        <v>0.62740217093018835</v>
      </c>
      <c r="I85" s="123">
        <f t="shared" si="34"/>
        <v>1.2363183050185171</v>
      </c>
      <c r="J85" s="123">
        <f t="shared" si="34"/>
        <v>1.1535481589911294</v>
      </c>
      <c r="K85" s="123">
        <f t="shared" si="34"/>
        <v>0.65389246937380618</v>
      </c>
      <c r="L85" s="123">
        <f t="shared" si="34"/>
        <v>0.93221292603077865</v>
      </c>
      <c r="M85" s="123">
        <f t="shared" si="34"/>
        <v>1.2666568494778507</v>
      </c>
      <c r="N85" s="123">
        <f t="shared" si="34"/>
        <v>1.1006011555221462</v>
      </c>
      <c r="O85" s="123">
        <f t="shared" si="34"/>
        <v>1.6333497659791552</v>
      </c>
      <c r="P85" s="123">
        <f t="shared" si="34"/>
        <v>0.18966245279548163</v>
      </c>
      <c r="Q85" s="123">
        <f t="shared" si="34"/>
        <v>0.63584440969499911</v>
      </c>
      <c r="R85" s="123">
        <f t="shared" si="34"/>
        <v>0.47080727082110363</v>
      </c>
      <c r="S85" s="123">
        <f t="shared" si="34"/>
        <v>0.95479521635132025</v>
      </c>
      <c r="T85" s="123">
        <f t="shared" si="34"/>
        <v>0.90803125947041297</v>
      </c>
      <c r="U85" s="123">
        <f t="shared" si="34"/>
        <v>1.155919191042289</v>
      </c>
      <c r="V85" s="123">
        <f t="shared" si="34"/>
        <v>0.64893051426772508</v>
      </c>
      <c r="W85" s="123">
        <f t="shared" si="34"/>
        <v>0.99519957508121681</v>
      </c>
      <c r="X85" s="123">
        <f t="shared" si="34"/>
        <v>0.78866116586273705</v>
      </c>
      <c r="Y85" s="123">
        <f t="shared" si="34"/>
        <v>0.45595769433837491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0.45719296654636093</v>
      </c>
      <c r="D86" s="99">
        <f>RES_hhdet_in_fech!D86/RES_summary!D$21</f>
        <v>0.52408703832538039</v>
      </c>
      <c r="E86" s="99">
        <f>RES_hhdet_in_fech!E86/RES_summary!E$21</f>
        <v>0.92813558792762252</v>
      </c>
      <c r="F86" s="99">
        <f>RES_hhdet_in_fech!F86/RES_summary!F$21</f>
        <v>0.50978504387535395</v>
      </c>
      <c r="G86" s="99">
        <f>RES_hhdet_in_fech!G86/RES_summary!G$21</f>
        <v>0.74590980475314428</v>
      </c>
      <c r="H86" s="99">
        <f>RES_hhdet_in_fech!H86/RES_summary!H$21</f>
        <v>0.62740217093018835</v>
      </c>
      <c r="I86" s="99">
        <f>RES_hhdet_in_fech!I86/RES_summary!I$21</f>
        <v>1.2363183050185171</v>
      </c>
      <c r="J86" s="99">
        <f>RES_hhdet_in_fech!J86/RES_summary!J$21</f>
        <v>1.1535481589911294</v>
      </c>
      <c r="K86" s="99">
        <f>RES_hhdet_in_fech!K86/RES_summary!K$21</f>
        <v>0.65389246937380618</v>
      </c>
      <c r="L86" s="99">
        <f>RES_hhdet_in_fech!L86/RES_summary!L$21</f>
        <v>0.93221292603077865</v>
      </c>
      <c r="M86" s="99">
        <f>RES_hhdet_in_fech!M86/RES_summary!M$21</f>
        <v>1.2666568494778507</v>
      </c>
      <c r="N86" s="99">
        <f>RES_hhdet_in_fech!N86/RES_summary!N$21</f>
        <v>1.1006011555221462</v>
      </c>
      <c r="O86" s="99">
        <f>RES_hhdet_in_fech!O86/RES_summary!O$21</f>
        <v>1.6333497659791552</v>
      </c>
      <c r="P86" s="99">
        <f>RES_hhdet_in_fech!P86/RES_summary!P$21</f>
        <v>0.18966245279548163</v>
      </c>
      <c r="Q86" s="99">
        <f>RES_hhdet_in_fech!Q86/RES_summary!Q$21</f>
        <v>0.63584440969499911</v>
      </c>
      <c r="R86" s="99">
        <f>RES_hhdet_in_fech!R86/RES_summary!R$21</f>
        <v>0.47080727082110363</v>
      </c>
      <c r="S86" s="99">
        <f>RES_hhdet_in_fech!S86/RES_summary!S$21</f>
        <v>0.95479521635132025</v>
      </c>
      <c r="T86" s="99">
        <f>RES_hhdet_in_fech!T86/RES_summary!T$21</f>
        <v>0.90803125947041297</v>
      </c>
      <c r="U86" s="99">
        <f>RES_hhdet_in_fech!U86/RES_summary!U$21</f>
        <v>1.155919191042289</v>
      </c>
      <c r="V86" s="99">
        <f>RES_hhdet_in_fech!V86/RES_summary!V$21</f>
        <v>0.64893051426772508</v>
      </c>
      <c r="W86" s="99">
        <f>RES_hhdet_in_fech!W86/RES_summary!W$21</f>
        <v>0.99519957508121681</v>
      </c>
      <c r="X86" s="99">
        <f>RES_hhdet_in_fech!X86/RES_summary!X$21</f>
        <v>0.78866116586273705</v>
      </c>
      <c r="Y86" s="99">
        <f>RES_hhdet_in_fech!Y86/RES_summary!Y$21</f>
        <v>0.45595769433837491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24.107019030563723</v>
      </c>
      <c r="D87" s="123">
        <v>25.567055130469846</v>
      </c>
      <c r="E87" s="123">
        <v>27.084119856086392</v>
      </c>
      <c r="F87" s="123">
        <v>27.54828812191997</v>
      </c>
      <c r="G87" s="123">
        <v>26.224986231834041</v>
      </c>
      <c r="H87" s="123">
        <v>28.631056465010456</v>
      </c>
      <c r="I87" s="123">
        <v>26.818868333584732</v>
      </c>
      <c r="J87" s="123">
        <v>27.156504103681886</v>
      </c>
      <c r="K87" s="123">
        <v>27.409967419080857</v>
      </c>
      <c r="L87" s="123">
        <v>26.749184416559856</v>
      </c>
      <c r="M87" s="123">
        <v>25.719296607274458</v>
      </c>
      <c r="N87" s="123">
        <v>25.899775389599732</v>
      </c>
      <c r="O87" s="123">
        <v>26.767095513903008</v>
      </c>
      <c r="P87" s="123">
        <v>27.216523430394076</v>
      </c>
      <c r="Q87" s="123">
        <v>26.450170927323775</v>
      </c>
      <c r="R87" s="123">
        <v>23.737814980567808</v>
      </c>
      <c r="S87" s="123">
        <v>22.267519432023466</v>
      </c>
      <c r="T87" s="123">
        <v>20.945877251492714</v>
      </c>
      <c r="U87" s="123">
        <v>19.956592306408993</v>
      </c>
      <c r="V87" s="123">
        <v>17.936252173507501</v>
      </c>
      <c r="W87" s="123">
        <v>17.231316306759616</v>
      </c>
      <c r="X87" s="123">
        <v>17.597018348189046</v>
      </c>
      <c r="Y87" s="123">
        <v>16.415579888804459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31.946609731361423</v>
      </c>
      <c r="D88" s="99">
        <v>27.725275312762999</v>
      </c>
      <c r="E88" s="99">
        <v>28.207802143622626</v>
      </c>
      <c r="F88" s="99">
        <v>28.030894757585543</v>
      </c>
      <c r="G88" s="99">
        <v>27.508792093904759</v>
      </c>
      <c r="H88" s="99">
        <v>28.903010020578591</v>
      </c>
      <c r="I88" s="99">
        <v>28.054077342751111</v>
      </c>
      <c r="J88" s="99">
        <v>26.905978426145126</v>
      </c>
      <c r="K88" s="99">
        <v>27.89751035590136</v>
      </c>
      <c r="L88" s="99">
        <v>26.635919151643719</v>
      </c>
      <c r="M88" s="99">
        <v>25.5783499792424</v>
      </c>
      <c r="N88" s="99">
        <v>26.091561295406098</v>
      </c>
      <c r="O88" s="99">
        <v>27.145028750159049</v>
      </c>
      <c r="P88" s="99">
        <v>26.633649069406662</v>
      </c>
      <c r="Q88" s="99">
        <v>25.899581530246849</v>
      </c>
      <c r="R88" s="99">
        <v>23.648793517306999</v>
      </c>
      <c r="S88" s="99">
        <v>21.916607201131352</v>
      </c>
      <c r="T88" s="99">
        <v>20.273930534073884</v>
      </c>
      <c r="U88" s="99">
        <v>19.296273962796914</v>
      </c>
      <c r="V88" s="99">
        <v>16.338790045632638</v>
      </c>
      <c r="W88" s="99">
        <v>17.202054725069235</v>
      </c>
      <c r="X88" s="99">
        <v>16.48151319993293</v>
      </c>
      <c r="Y88" s="99">
        <v>15.472660636304225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23.528896295940012</v>
      </c>
      <c r="D89" s="99">
        <v>0</v>
      </c>
      <c r="E89" s="99">
        <v>0</v>
      </c>
      <c r="F89" s="99">
        <v>22.941747769237391</v>
      </c>
      <c r="G89" s="99">
        <v>22.160623444171346</v>
      </c>
      <c r="H89" s="99">
        <v>23.620419703371997</v>
      </c>
      <c r="I89" s="99">
        <v>22.513551659617935</v>
      </c>
      <c r="J89" s="99">
        <v>21.872118547848949</v>
      </c>
      <c r="K89" s="99">
        <v>22.858462897627142</v>
      </c>
      <c r="L89" s="99">
        <v>21.989314895318682</v>
      </c>
      <c r="M89" s="99">
        <v>21.409807511692794</v>
      </c>
      <c r="N89" s="99">
        <v>21.984777354526766</v>
      </c>
      <c r="O89" s="99">
        <v>23.039442503857792</v>
      </c>
      <c r="P89" s="99">
        <v>0</v>
      </c>
      <c r="Q89" s="99">
        <v>22.361086507127503</v>
      </c>
      <c r="R89" s="99">
        <v>20.624806075695712</v>
      </c>
      <c r="S89" s="99">
        <v>19.35154148583322</v>
      </c>
      <c r="T89" s="99">
        <v>18.130818678368655</v>
      </c>
      <c r="U89" s="99">
        <v>17.376049382705212</v>
      </c>
      <c r="V89" s="99">
        <v>0</v>
      </c>
      <c r="W89" s="99">
        <v>16.007486516607447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10.560821608510798</v>
      </c>
      <c r="D90" s="102">
        <v>0</v>
      </c>
      <c r="E90" s="102">
        <v>0</v>
      </c>
      <c r="F90" s="102">
        <v>13.541875062133952</v>
      </c>
      <c r="G90" s="102">
        <v>11.621215939153203</v>
      </c>
      <c r="H90" s="102">
        <v>12.512938799796322</v>
      </c>
      <c r="I90" s="102">
        <v>10.024656761314382</v>
      </c>
      <c r="J90" s="102">
        <v>9.7270193263288345</v>
      </c>
      <c r="K90" s="102">
        <v>9.7564826208815081</v>
      </c>
      <c r="L90" s="102">
        <v>8.9875440271641942</v>
      </c>
      <c r="M90" s="102">
        <v>8.9087424228408505</v>
      </c>
      <c r="N90" s="102">
        <v>8.8747382570079303</v>
      </c>
      <c r="O90" s="102">
        <v>9.2439761144789934</v>
      </c>
      <c r="P90" s="102">
        <v>0</v>
      </c>
      <c r="Q90" s="102">
        <v>9.2142111657690702</v>
      </c>
      <c r="R90" s="102">
        <v>8.3506888903649639</v>
      </c>
      <c r="S90" s="102">
        <v>7.7865586524769812</v>
      </c>
      <c r="T90" s="102">
        <v>7.3134246476787252</v>
      </c>
      <c r="U90" s="102">
        <v>6.5331007651739794</v>
      </c>
      <c r="V90" s="102">
        <v>0</v>
      </c>
      <c r="W90" s="102">
        <v>7.8627497357893121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12.968074687429215</v>
      </c>
      <c r="D91" s="105">
        <v>0</v>
      </c>
      <c r="E91" s="105">
        <v>0</v>
      </c>
      <c r="F91" s="105">
        <v>9.3998727071034409</v>
      </c>
      <c r="G91" s="105">
        <v>10.53940750501814</v>
      </c>
      <c r="H91" s="105">
        <v>11.107480903575679</v>
      </c>
      <c r="I91" s="105">
        <v>12.488894898303553</v>
      </c>
      <c r="J91" s="105">
        <v>12.145099221520111</v>
      </c>
      <c r="K91" s="105">
        <v>13.101980276745635</v>
      </c>
      <c r="L91" s="105">
        <v>13.001770868154487</v>
      </c>
      <c r="M91" s="105">
        <v>12.501065088851945</v>
      </c>
      <c r="N91" s="105">
        <v>13.110039097518836</v>
      </c>
      <c r="O91" s="105">
        <v>13.795466389378799</v>
      </c>
      <c r="P91" s="105">
        <v>0</v>
      </c>
      <c r="Q91" s="105">
        <v>13.146875341358442</v>
      </c>
      <c r="R91" s="105">
        <v>12.274117185330754</v>
      </c>
      <c r="S91" s="105">
        <v>11.564982833356236</v>
      </c>
      <c r="T91" s="105">
        <v>10.817394030689931</v>
      </c>
      <c r="U91" s="105">
        <v>10.842948617531233</v>
      </c>
      <c r="V91" s="105">
        <v>0</v>
      </c>
      <c r="W91" s="105">
        <v>8.1447367808181319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25.11407933202619</v>
      </c>
      <c r="D92" s="102">
        <v>32.308618853537055</v>
      </c>
      <c r="E92" s="102">
        <v>29.667302122124038</v>
      </c>
      <c r="F92" s="102">
        <v>29.032516853193552</v>
      </c>
      <c r="G92" s="102">
        <v>31.695994442338332</v>
      </c>
      <c r="H92" s="102">
        <v>29.379846283894036</v>
      </c>
      <c r="I92" s="102">
        <v>29.297088209335094</v>
      </c>
      <c r="J92" s="102">
        <v>32.356826483699031</v>
      </c>
      <c r="K92" s="102">
        <v>30.901199513266651</v>
      </c>
      <c r="L92" s="102">
        <v>29.877600836691588</v>
      </c>
      <c r="M92" s="102">
        <v>34.492159632018655</v>
      </c>
      <c r="N92" s="102">
        <v>31.906216161786112</v>
      </c>
      <c r="O92" s="102">
        <v>26.48546440671198</v>
      </c>
      <c r="P92" s="102">
        <v>21.070947044500773</v>
      </c>
      <c r="Q92" s="102">
        <v>31.425876505079422</v>
      </c>
      <c r="R92" s="102">
        <v>25.185666163651661</v>
      </c>
      <c r="S92" s="102">
        <v>25.599063763129724</v>
      </c>
      <c r="T92" s="102">
        <v>23.022000595555554</v>
      </c>
      <c r="U92" s="102">
        <v>23.787109710241158</v>
      </c>
      <c r="V92" s="102">
        <v>14.844799768108114</v>
      </c>
      <c r="W92" s="102">
        <v>16.864246987178952</v>
      </c>
      <c r="X92" s="102">
        <v>19.356644244933136</v>
      </c>
      <c r="Y92" s="102">
        <v>17.855565175094796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18.49810089858638</v>
      </c>
      <c r="D93" s="105">
        <v>24.377453931958602</v>
      </c>
      <c r="E93" s="105">
        <v>0</v>
      </c>
      <c r="F93" s="105">
        <v>0</v>
      </c>
      <c r="G93" s="105">
        <v>24.667352548318377</v>
      </c>
      <c r="H93" s="105">
        <v>0</v>
      </c>
      <c r="I93" s="105">
        <v>22.150662015024359</v>
      </c>
      <c r="J93" s="105">
        <v>24.587188688357983</v>
      </c>
      <c r="K93" s="105">
        <v>23.430799252927521</v>
      </c>
      <c r="L93" s="105">
        <v>22.626088520954038</v>
      </c>
      <c r="M93" s="105">
        <v>26.487184995713967</v>
      </c>
      <c r="N93" s="105">
        <v>24.721598489059271</v>
      </c>
      <c r="O93" s="105">
        <v>0</v>
      </c>
      <c r="P93" s="105">
        <v>0</v>
      </c>
      <c r="Q93" s="105">
        <v>26.011781864121481</v>
      </c>
      <c r="R93" s="105">
        <v>21.09444111202906</v>
      </c>
      <c r="S93" s="105">
        <v>21.736646006675663</v>
      </c>
      <c r="T93" s="105">
        <v>19.766164428777063</v>
      </c>
      <c r="U93" s="105">
        <v>20.523023199459377</v>
      </c>
      <c r="V93" s="105">
        <v>0</v>
      </c>
      <c r="W93" s="105">
        <v>0</v>
      </c>
      <c r="X93" s="105">
        <v>17.534903542981983</v>
      </c>
      <c r="Y93" s="105">
        <v>16.4899896158582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8.2576647580297138</v>
      </c>
      <c r="D94" s="99">
        <v>12.001078138956316</v>
      </c>
      <c r="E94" s="99">
        <v>0</v>
      </c>
      <c r="F94" s="99">
        <v>0</v>
      </c>
      <c r="G94" s="99">
        <v>13.394729406763028</v>
      </c>
      <c r="H94" s="99">
        <v>0</v>
      </c>
      <c r="I94" s="99">
        <v>10.443860261646602</v>
      </c>
      <c r="J94" s="99">
        <v>11.693572630461189</v>
      </c>
      <c r="K94" s="99">
        <v>10.770386692618782</v>
      </c>
      <c r="L94" s="99">
        <v>10.063359993246044</v>
      </c>
      <c r="M94" s="99">
        <v>12.046192600780133</v>
      </c>
      <c r="N94" s="99">
        <v>10.868417321818223</v>
      </c>
      <c r="O94" s="99">
        <v>0</v>
      </c>
      <c r="P94" s="99">
        <v>0</v>
      </c>
      <c r="Q94" s="99">
        <v>11.182112248725598</v>
      </c>
      <c r="R94" s="99">
        <v>8.8653610234031035</v>
      </c>
      <c r="S94" s="99">
        <v>9.0909072380988594</v>
      </c>
      <c r="T94" s="99">
        <v>8.2973846616705931</v>
      </c>
      <c r="U94" s="99">
        <v>8.1023895227990703</v>
      </c>
      <c r="V94" s="99">
        <v>0</v>
      </c>
      <c r="W94" s="99">
        <v>0</v>
      </c>
      <c r="X94" s="99">
        <v>9.9822765590055038</v>
      </c>
      <c r="Y94" s="99">
        <v>10.610377173573045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10.240436140556668</v>
      </c>
      <c r="D95" s="99">
        <v>12.376375793002284</v>
      </c>
      <c r="E95" s="99">
        <v>0</v>
      </c>
      <c r="F95" s="99">
        <v>0</v>
      </c>
      <c r="G95" s="99">
        <v>11.272623141555352</v>
      </c>
      <c r="H95" s="99">
        <v>0</v>
      </c>
      <c r="I95" s="99">
        <v>11.706801753377755</v>
      </c>
      <c r="J95" s="99">
        <v>12.893616057896793</v>
      </c>
      <c r="K95" s="99">
        <v>12.660412560308739</v>
      </c>
      <c r="L95" s="99">
        <v>12.562728527707998</v>
      </c>
      <c r="M95" s="99">
        <v>14.440992394933836</v>
      </c>
      <c r="N95" s="99">
        <v>13.853181167241051</v>
      </c>
      <c r="O95" s="99">
        <v>0</v>
      </c>
      <c r="P95" s="99">
        <v>0</v>
      </c>
      <c r="Q95" s="99">
        <v>14.829669615395881</v>
      </c>
      <c r="R95" s="99">
        <v>12.229080088625953</v>
      </c>
      <c r="S95" s="99">
        <v>12.645738768576805</v>
      </c>
      <c r="T95" s="99">
        <v>11.468779767106474</v>
      </c>
      <c r="U95" s="99">
        <v>12.420633676660305</v>
      </c>
      <c r="V95" s="99">
        <v>0</v>
      </c>
      <c r="W95" s="99">
        <v>0</v>
      </c>
      <c r="X95" s="99">
        <v>7.5526269839764772</v>
      </c>
      <c r="Y95" s="99">
        <v>5.8796124422851568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23.437639328630908</v>
      </c>
      <c r="D96" s="102">
        <v>24.963798069419752</v>
      </c>
      <c r="E96" s="102">
        <v>27.430009365780279</v>
      </c>
      <c r="F96" s="102">
        <v>28.341674945927547</v>
      </c>
      <c r="G96" s="102">
        <v>26.055216242593758</v>
      </c>
      <c r="H96" s="102">
        <v>29.539790931004973</v>
      </c>
      <c r="I96" s="102">
        <v>26.599094346900515</v>
      </c>
      <c r="J96" s="102">
        <v>28.462126606781005</v>
      </c>
      <c r="K96" s="102">
        <v>29.415916951072216</v>
      </c>
      <c r="L96" s="102">
        <v>28.336495655898752</v>
      </c>
      <c r="M96" s="102">
        <v>27.413043945300068</v>
      </c>
      <c r="N96" s="102">
        <v>27.645260885307611</v>
      </c>
      <c r="O96" s="102">
        <v>28.135280949247246</v>
      </c>
      <c r="P96" s="102">
        <v>29.286514751353497</v>
      </c>
      <c r="Q96" s="102">
        <v>27.515504432594767</v>
      </c>
      <c r="R96" s="102">
        <v>24.969950425416858</v>
      </c>
      <c r="S96" s="102">
        <v>23.525472415480856</v>
      </c>
      <c r="T96" s="102">
        <v>22.171913743790501</v>
      </c>
      <c r="U96" s="102">
        <v>20.924620272565164</v>
      </c>
      <c r="V96" s="102">
        <v>19.230378093254963</v>
      </c>
      <c r="W96" s="102">
        <v>17.958365324805104</v>
      </c>
      <c r="X96" s="102">
        <v>18.402732460808824</v>
      </c>
      <c r="Y96" s="102">
        <v>17.350443085839004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18.409973860981342</v>
      </c>
      <c r="D97" s="105">
        <v>19.955946574344988</v>
      </c>
      <c r="E97" s="105">
        <v>22.726502224249685</v>
      </c>
      <c r="F97" s="105">
        <v>23.71305810448662</v>
      </c>
      <c r="G97" s="105">
        <v>21.315046255408937</v>
      </c>
      <c r="H97" s="105">
        <v>24.285824731128098</v>
      </c>
      <c r="I97" s="105">
        <v>21.256632482488225</v>
      </c>
      <c r="J97" s="105">
        <v>22.824337165845396</v>
      </c>
      <c r="K97" s="105">
        <v>23.53124176769289</v>
      </c>
      <c r="L97" s="105">
        <v>22.59741837323616</v>
      </c>
      <c r="M97" s="105">
        <v>22.030746677413681</v>
      </c>
      <c r="N97" s="105">
        <v>22.274347648647161</v>
      </c>
      <c r="O97" s="105">
        <v>22.859380539484814</v>
      </c>
      <c r="P97" s="105">
        <v>24.215339162897326</v>
      </c>
      <c r="Q97" s="105">
        <v>22.939595213643166</v>
      </c>
      <c r="R97" s="105">
        <v>20.945755193990145</v>
      </c>
      <c r="S97" s="105">
        <v>19.891468674307301</v>
      </c>
      <c r="T97" s="105">
        <v>18.902087009795569</v>
      </c>
      <c r="U97" s="105">
        <v>17.848503938729063</v>
      </c>
      <c r="V97" s="105">
        <v>16.72287119933776</v>
      </c>
      <c r="W97" s="105">
        <v>15.950123546791263</v>
      </c>
      <c r="X97" s="105">
        <v>16.663019316402757</v>
      </c>
      <c r="Y97" s="105">
        <v>16.050453881295557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7.7062267983630486</v>
      </c>
      <c r="D98" s="99">
        <v>9.2392963989460135</v>
      </c>
      <c r="E98" s="99">
        <v>12.605350238706153</v>
      </c>
      <c r="F98" s="99">
        <v>13.700353466013825</v>
      </c>
      <c r="G98" s="99">
        <v>11.001019795082533</v>
      </c>
      <c r="H98" s="99">
        <v>12.78983877544575</v>
      </c>
      <c r="I98" s="99">
        <v>9.4839769711227824</v>
      </c>
      <c r="J98" s="99">
        <v>10.302435133262371</v>
      </c>
      <c r="K98" s="99">
        <v>10.29272066654762</v>
      </c>
      <c r="L98" s="99">
        <v>9.5522725876440084</v>
      </c>
      <c r="M98" s="99">
        <v>9.5483670261342297</v>
      </c>
      <c r="N98" s="99">
        <v>9.3920885328164996</v>
      </c>
      <c r="O98" s="99">
        <v>9.5599928663159179</v>
      </c>
      <c r="P98" s="99">
        <v>10.545227590548775</v>
      </c>
      <c r="Q98" s="99">
        <v>9.7778870246796945</v>
      </c>
      <c r="R98" s="99">
        <v>8.8033170827121321</v>
      </c>
      <c r="S98" s="99">
        <v>8.3578917650046307</v>
      </c>
      <c r="T98" s="99">
        <v>8.003715511682401</v>
      </c>
      <c r="U98" s="99">
        <v>7.0813685821265526</v>
      </c>
      <c r="V98" s="99">
        <v>7.5122734392220361</v>
      </c>
      <c r="W98" s="99">
        <v>8.2041566922924183</v>
      </c>
      <c r="X98" s="99">
        <v>9.4831775656008759</v>
      </c>
      <c r="Y98" s="99">
        <v>10.287375382551907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10.703747062618293</v>
      </c>
      <c r="D99" s="99">
        <v>10.716650175398971</v>
      </c>
      <c r="E99" s="99">
        <v>10.121151985543539</v>
      </c>
      <c r="F99" s="99">
        <v>10.012704638472803</v>
      </c>
      <c r="G99" s="99">
        <v>10.314026460326406</v>
      </c>
      <c r="H99" s="99">
        <v>11.495985955682345</v>
      </c>
      <c r="I99" s="99">
        <v>11.772655511365437</v>
      </c>
      <c r="J99" s="99">
        <v>12.521902032583027</v>
      </c>
      <c r="K99" s="99">
        <v>13.23852110114527</v>
      </c>
      <c r="L99" s="99">
        <v>13.045145785592155</v>
      </c>
      <c r="M99" s="99">
        <v>12.48237965127945</v>
      </c>
      <c r="N99" s="99">
        <v>12.882259115830662</v>
      </c>
      <c r="O99" s="99">
        <v>13.299387673168896</v>
      </c>
      <c r="P99" s="99">
        <v>13.670111572348551</v>
      </c>
      <c r="Q99" s="99">
        <v>13.161708188963475</v>
      </c>
      <c r="R99" s="99">
        <v>12.142438111278013</v>
      </c>
      <c r="S99" s="99">
        <v>11.533576909302671</v>
      </c>
      <c r="T99" s="99">
        <v>10.898371498113169</v>
      </c>
      <c r="U99" s="99">
        <v>10.767135356602507</v>
      </c>
      <c r="V99" s="99">
        <v>9.2105977601157214</v>
      </c>
      <c r="W99" s="99">
        <v>7.7459668544988434</v>
      </c>
      <c r="X99" s="99">
        <v>7.179841750801879</v>
      </c>
      <c r="Y99" s="99">
        <v>5.7630784987436492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9.4046600220625454</v>
      </c>
      <c r="D100" s="123">
        <v>9.3037687919630994</v>
      </c>
      <c r="E100" s="123">
        <v>10.785625848183118</v>
      </c>
      <c r="F100" s="123">
        <v>9.7844732251488615</v>
      </c>
      <c r="G100" s="123">
        <v>10.194729922688792</v>
      </c>
      <c r="H100" s="123">
        <v>9.7975675166396794</v>
      </c>
      <c r="I100" s="123">
        <v>9.4431173385924545</v>
      </c>
      <c r="J100" s="123">
        <v>9.6516205563062982</v>
      </c>
      <c r="K100" s="123">
        <v>8.350165179121376</v>
      </c>
      <c r="L100" s="123">
        <v>7.312588204827061</v>
      </c>
      <c r="M100" s="123">
        <v>6.9651806664695268</v>
      </c>
      <c r="N100" s="123">
        <v>7.0331710931606874</v>
      </c>
      <c r="O100" s="123">
        <v>7.3516089085964635</v>
      </c>
      <c r="P100" s="123">
        <v>7.9059287118103265</v>
      </c>
      <c r="Q100" s="123">
        <v>7.5476713010897996</v>
      </c>
      <c r="R100" s="123">
        <v>6.9832441535369476</v>
      </c>
      <c r="S100" s="123">
        <v>6.6040123433103624</v>
      </c>
      <c r="T100" s="123">
        <v>6.0639093959785333</v>
      </c>
      <c r="U100" s="123">
        <v>5.7052654772848079</v>
      </c>
      <c r="V100" s="123">
        <v>7.0368157910480313</v>
      </c>
      <c r="W100" s="123">
        <v>6.9871531302350265</v>
      </c>
      <c r="X100" s="123">
        <v>5.6389593605253641</v>
      </c>
      <c r="Y100" s="123">
        <v>5.1967016493616986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14.301886783176741</v>
      </c>
      <c r="D101" s="99">
        <v>11.315218127643901</v>
      </c>
      <c r="E101" s="99">
        <v>12.532530684673425</v>
      </c>
      <c r="F101" s="99">
        <v>11.275463004177874</v>
      </c>
      <c r="G101" s="99">
        <v>12.352222854660283</v>
      </c>
      <c r="H101" s="99">
        <v>11.383984360033331</v>
      </c>
      <c r="I101" s="99">
        <v>11.946278305298254</v>
      </c>
      <c r="J101" s="99">
        <v>11.336453086270183</v>
      </c>
      <c r="K101" s="99">
        <v>9.4861458680144697</v>
      </c>
      <c r="L101" s="99">
        <v>8.9053214999587595</v>
      </c>
      <c r="M101" s="99">
        <v>8.3312995883001371</v>
      </c>
      <c r="N101" s="99">
        <v>8.7279085332512132</v>
      </c>
      <c r="O101" s="99">
        <v>9.090758221117385</v>
      </c>
      <c r="P101" s="99">
        <v>9.8433220789709281</v>
      </c>
      <c r="Q101" s="99">
        <v>9.4731760539373315</v>
      </c>
      <c r="R101" s="99">
        <v>8.7337526715573635</v>
      </c>
      <c r="S101" s="99">
        <v>8.1828467179842654</v>
      </c>
      <c r="T101" s="99">
        <v>7.6820595029649592</v>
      </c>
      <c r="U101" s="99">
        <v>7.4299367563371215</v>
      </c>
      <c r="V101" s="99">
        <v>9.205401717151668</v>
      </c>
      <c r="W101" s="99">
        <v>9.4431276998033926</v>
      </c>
      <c r="X101" s="99">
        <v>7.6542739866697342</v>
      </c>
      <c r="Y101" s="99">
        <v>6.8823208261158433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10.723447317868763</v>
      </c>
      <c r="D102" s="99">
        <v>13.708249414445467</v>
      </c>
      <c r="E102" s="99">
        <v>10.559506146806168</v>
      </c>
      <c r="F102" s="99">
        <v>10.261396694880759</v>
      </c>
      <c r="G102" s="99">
        <v>12.033317127535613</v>
      </c>
      <c r="H102" s="99">
        <v>11.101996250798859</v>
      </c>
      <c r="I102" s="99">
        <v>10.221845136401415</v>
      </c>
      <c r="J102" s="99">
        <v>9.2849813389871425</v>
      </c>
      <c r="K102" s="99">
        <v>9.4867596770688163</v>
      </c>
      <c r="L102" s="99">
        <v>8.5442895719754777</v>
      </c>
      <c r="M102" s="99">
        <v>7.8190762726641845</v>
      </c>
      <c r="N102" s="99">
        <v>8.1869107003885642</v>
      </c>
      <c r="O102" s="99">
        <v>8.5084249510672088</v>
      </c>
      <c r="P102" s="99">
        <v>9.2492941909799917</v>
      </c>
      <c r="Q102" s="99">
        <v>8.8501251433473289</v>
      </c>
      <c r="R102" s="99">
        <v>8.1784313613857922</v>
      </c>
      <c r="S102" s="99">
        <v>7.6717646387121601</v>
      </c>
      <c r="T102" s="99">
        <v>7.1907560684618828</v>
      </c>
      <c r="U102" s="99">
        <v>6.9547372229023265</v>
      </c>
      <c r="V102" s="99">
        <v>8.8235972923865678</v>
      </c>
      <c r="W102" s="99">
        <v>8.6861693913800053</v>
      </c>
      <c r="X102" s="99">
        <v>7.3138822285929228</v>
      </c>
      <c r="Y102" s="99">
        <v>6.4437258945852545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8.307483385028247</v>
      </c>
      <c r="D103" s="110">
        <v>6.7602020418924873</v>
      </c>
      <c r="E103" s="110">
        <v>10.617991439740788</v>
      </c>
      <c r="F103" s="110">
        <v>9.3844338657638655</v>
      </c>
      <c r="G103" s="110">
        <v>8.529014029053581</v>
      </c>
      <c r="H103" s="110">
        <v>8.8003863106135967</v>
      </c>
      <c r="I103" s="110">
        <v>8.3171996352096986</v>
      </c>
      <c r="J103" s="110">
        <v>9.1730140370205699</v>
      </c>
      <c r="K103" s="110">
        <v>6.6032443619891215</v>
      </c>
      <c r="L103" s="110">
        <v>6.1270043090802089</v>
      </c>
      <c r="M103" s="110">
        <v>6.1779072227773648</v>
      </c>
      <c r="N103" s="110">
        <v>6.2867858962529874</v>
      </c>
      <c r="O103" s="110">
        <v>6.5553253230761523</v>
      </c>
      <c r="P103" s="110">
        <v>7.0602097268049411</v>
      </c>
      <c r="Q103" s="110">
        <v>6.7637151469095009</v>
      </c>
      <c r="R103" s="110">
        <v>6.1248012212570906</v>
      </c>
      <c r="S103" s="110">
        <v>5.7161199688801201</v>
      </c>
      <c r="T103" s="110">
        <v>5.3448636299123748</v>
      </c>
      <c r="U103" s="110">
        <v>5.03658743389283</v>
      </c>
      <c r="V103" s="110">
        <v>6.0675671213913986</v>
      </c>
      <c r="W103" s="110">
        <v>6.0617864701923301</v>
      </c>
      <c r="X103" s="110">
        <v>5.0537585217674819</v>
      </c>
      <c r="Y103" s="110">
        <v>4.6502411227183718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160.86633798295341</v>
      </c>
      <c r="D124" s="118">
        <f t="shared" si="42"/>
        <v>153.08355575219502</v>
      </c>
      <c r="E124" s="118">
        <f t="shared" si="42"/>
        <v>160.68561993894838</v>
      </c>
      <c r="F124" s="118">
        <f t="shared" si="42"/>
        <v>164.45905542167634</v>
      </c>
      <c r="G124" s="118">
        <f t="shared" si="42"/>
        <v>166.71579561446805</v>
      </c>
      <c r="H124" s="118">
        <f t="shared" si="42"/>
        <v>156.661962817172</v>
      </c>
      <c r="I124" s="118">
        <f t="shared" si="42"/>
        <v>143.43119416806823</v>
      </c>
      <c r="J124" s="118">
        <f t="shared" si="42"/>
        <v>149.82253338145767</v>
      </c>
      <c r="K124" s="118">
        <f t="shared" si="42"/>
        <v>143.22405956430708</v>
      </c>
      <c r="L124" s="118">
        <f t="shared" si="42"/>
        <v>147.68621469066017</v>
      </c>
      <c r="M124" s="118">
        <f t="shared" si="42"/>
        <v>131.05019134706498</v>
      </c>
      <c r="N124" s="118">
        <f t="shared" si="42"/>
        <v>123.96766979479369</v>
      </c>
      <c r="O124" s="118">
        <f t="shared" si="42"/>
        <v>125.67854852377739</v>
      </c>
      <c r="P124" s="118">
        <f t="shared" si="42"/>
        <v>104.95214973204568</v>
      </c>
      <c r="Q124" s="118">
        <f t="shared" si="42"/>
        <v>114.85160238818352</v>
      </c>
      <c r="R124" s="118">
        <f t="shared" ref="R124:V124" si="43">R125+R128+R130+R139</f>
        <v>112.70971032834512</v>
      </c>
      <c r="S124" s="118">
        <f t="shared" si="43"/>
        <v>102.38045968021586</v>
      </c>
      <c r="T124" s="118">
        <f t="shared" si="43"/>
        <v>90.716501295550032</v>
      </c>
      <c r="U124" s="118">
        <f t="shared" si="43"/>
        <v>85.287827759672425</v>
      </c>
      <c r="V124" s="118">
        <f t="shared" si="43"/>
        <v>80.594018192213056</v>
      </c>
      <c r="W124" s="118">
        <f t="shared" ref="W124:Y124" si="44">W125+W128+W130+W139</f>
        <v>79.272140339154006</v>
      </c>
      <c r="X124" s="118">
        <f t="shared" si="44"/>
        <v>63.873267774243423</v>
      </c>
      <c r="Y124" s="118">
        <f t="shared" si="44"/>
        <v>53.911644336825418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130.23238232264191</v>
      </c>
      <c r="D125" s="123">
        <f t="shared" si="45"/>
        <v>120.67974722194303</v>
      </c>
      <c r="E125" s="123">
        <f t="shared" si="45"/>
        <v>124.77072125913335</v>
      </c>
      <c r="F125" s="123">
        <f t="shared" si="45"/>
        <v>128.75043991278551</v>
      </c>
      <c r="G125" s="123">
        <f t="shared" si="45"/>
        <v>132.56005497986158</v>
      </c>
      <c r="H125" s="123">
        <f t="shared" si="45"/>
        <v>119.31526381551542</v>
      </c>
      <c r="I125" s="123">
        <f t="shared" si="45"/>
        <v>110.35146117947808</v>
      </c>
      <c r="J125" s="123">
        <f t="shared" si="45"/>
        <v>115.42145004205149</v>
      </c>
      <c r="K125" s="123">
        <f t="shared" si="45"/>
        <v>109.39800254512579</v>
      </c>
      <c r="L125" s="123">
        <f t="shared" si="45"/>
        <v>114.72437158359544</v>
      </c>
      <c r="M125" s="123">
        <f t="shared" si="45"/>
        <v>100.37779250412858</v>
      </c>
      <c r="N125" s="123">
        <f t="shared" si="45"/>
        <v>94.153466084712647</v>
      </c>
      <c r="O125" s="123">
        <f t="shared" si="45"/>
        <v>93.415707828955078</v>
      </c>
      <c r="P125" s="123">
        <f t="shared" si="45"/>
        <v>71.668280217648061</v>
      </c>
      <c r="Q125" s="123">
        <f t="shared" si="45"/>
        <v>81.52098910376651</v>
      </c>
      <c r="R125" s="123">
        <f t="shared" ref="R125:V125" si="46">SUM(R126:R127)</f>
        <v>82.785710755735082</v>
      </c>
      <c r="S125" s="123">
        <f t="shared" si="46"/>
        <v>74.666361547813025</v>
      </c>
      <c r="T125" s="123">
        <f t="shared" si="46"/>
        <v>65.541849784692573</v>
      </c>
      <c r="U125" s="123">
        <f t="shared" si="46"/>
        <v>60.349557898402004</v>
      </c>
      <c r="V125" s="123">
        <f t="shared" si="46"/>
        <v>56.395043735650155</v>
      </c>
      <c r="W125" s="123">
        <f t="shared" ref="W125:Y125" si="47">SUM(W126:W127)</f>
        <v>55.337269567914809</v>
      </c>
      <c r="X125" s="123">
        <f t="shared" si="47"/>
        <v>41.588962311446942</v>
      </c>
      <c r="Y125" s="123">
        <f t="shared" si="47"/>
        <v>33.357228972907805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129.72898354861181</v>
      </c>
      <c r="D126" s="99">
        <v>120.21824759920477</v>
      </c>
      <c r="E126" s="99">
        <v>124.29606914577265</v>
      </c>
      <c r="F126" s="99">
        <v>128.26436085006029</v>
      </c>
      <c r="G126" s="99">
        <v>132.07724503935518</v>
      </c>
      <c r="H126" s="99">
        <v>118.88308080341922</v>
      </c>
      <c r="I126" s="99">
        <v>109.96399712820831</v>
      </c>
      <c r="J126" s="99">
        <v>115.01474772001862</v>
      </c>
      <c r="K126" s="99">
        <v>109.01506195318724</v>
      </c>
      <c r="L126" s="99">
        <v>114.3263782547145</v>
      </c>
      <c r="M126" s="99">
        <v>100.0328073748417</v>
      </c>
      <c r="N126" s="99">
        <v>93.833026853055898</v>
      </c>
      <c r="O126" s="99">
        <v>93.098742943704096</v>
      </c>
      <c r="P126" s="99">
        <v>71.42646528434058</v>
      </c>
      <c r="Q126" s="99">
        <v>81.244297022890379</v>
      </c>
      <c r="R126" s="99">
        <v>82.504628640193303</v>
      </c>
      <c r="S126" s="99">
        <v>74.413044070740455</v>
      </c>
      <c r="T126" s="99">
        <v>65.320090224161206</v>
      </c>
      <c r="U126" s="99">
        <v>60.145768252278984</v>
      </c>
      <c r="V126" s="99">
        <v>56.205056579671435</v>
      </c>
      <c r="W126" s="99">
        <v>55.149739645527795</v>
      </c>
      <c r="X126" s="99">
        <v>41.448204637720835</v>
      </c>
      <c r="Y126" s="99">
        <v>33.244322542415816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0.50339877403009337</v>
      </c>
      <c r="D127" s="99">
        <v>0.46149962273825984</v>
      </c>
      <c r="E127" s="99">
        <v>0.47465211336071073</v>
      </c>
      <c r="F127" s="99">
        <v>0.48607906272521278</v>
      </c>
      <c r="G127" s="99">
        <v>0.48280994050639092</v>
      </c>
      <c r="H127" s="99">
        <v>0.43218301209620008</v>
      </c>
      <c r="I127" s="99">
        <v>0.3874640512697749</v>
      </c>
      <c r="J127" s="99">
        <v>0.40670232203287376</v>
      </c>
      <c r="K127" s="99">
        <v>0.38294059193855212</v>
      </c>
      <c r="L127" s="99">
        <v>0.39799332888094252</v>
      </c>
      <c r="M127" s="99">
        <v>0.34498512928687669</v>
      </c>
      <c r="N127" s="99">
        <v>0.32043923165675037</v>
      </c>
      <c r="O127" s="99">
        <v>0.31696488525097921</v>
      </c>
      <c r="P127" s="99">
        <v>0.24181493330748383</v>
      </c>
      <c r="Q127" s="99">
        <v>0.27669208087613667</v>
      </c>
      <c r="R127" s="99">
        <v>0.2810821155417817</v>
      </c>
      <c r="S127" s="99">
        <v>0.25331747707256463</v>
      </c>
      <c r="T127" s="99">
        <v>0.22175956053136922</v>
      </c>
      <c r="U127" s="99">
        <v>0.20378964612301731</v>
      </c>
      <c r="V127" s="99">
        <v>0.18998715597871907</v>
      </c>
      <c r="W127" s="99">
        <v>0.18752992238701088</v>
      </c>
      <c r="X127" s="99">
        <v>0.14075767372610748</v>
      </c>
      <c r="Y127" s="99">
        <v>0.11290643049198812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0.45787158052083193</v>
      </c>
      <c r="D128" s="123">
        <f t="shared" si="48"/>
        <v>0.52494911050077497</v>
      </c>
      <c r="E128" s="123">
        <f t="shared" si="48"/>
        <v>0.9307724172266062</v>
      </c>
      <c r="F128" s="123">
        <f t="shared" si="48"/>
        <v>0.51014386693288294</v>
      </c>
      <c r="G128" s="123">
        <f t="shared" si="48"/>
        <v>0.74578249074488867</v>
      </c>
      <c r="H128" s="123">
        <f t="shared" si="48"/>
        <v>0.62710068588355117</v>
      </c>
      <c r="I128" s="123">
        <f t="shared" si="48"/>
        <v>1.2364852483945172</v>
      </c>
      <c r="J128" s="123">
        <f t="shared" si="48"/>
        <v>1.1528804616033557</v>
      </c>
      <c r="K128" s="123">
        <f t="shared" si="48"/>
        <v>0.65424268110716932</v>
      </c>
      <c r="L128" s="123">
        <f t="shared" si="48"/>
        <v>0.93230006887939743</v>
      </c>
      <c r="M128" s="123">
        <f t="shared" si="48"/>
        <v>1.2662507099781863</v>
      </c>
      <c r="N128" s="123">
        <f t="shared" si="48"/>
        <v>1.1000828699194047</v>
      </c>
      <c r="O128" s="123">
        <f t="shared" si="48"/>
        <v>1.6318073833063109</v>
      </c>
      <c r="P128" s="123">
        <f t="shared" si="48"/>
        <v>0.18954383170113581</v>
      </c>
      <c r="Q128" s="123">
        <f t="shared" si="48"/>
        <v>0.63577571904862618</v>
      </c>
      <c r="R128" s="123">
        <f t="shared" si="48"/>
        <v>0.47052433877662853</v>
      </c>
      <c r="S128" s="123">
        <f t="shared" si="48"/>
        <v>0.95449554094755062</v>
      </c>
      <c r="T128" s="123">
        <f t="shared" si="48"/>
        <v>0.90842058011373361</v>
      </c>
      <c r="U128" s="123">
        <f t="shared" si="48"/>
        <v>1.1556243232837915</v>
      </c>
      <c r="V128" s="123">
        <f t="shared" si="48"/>
        <v>0.64850378435527634</v>
      </c>
      <c r="W128" s="123">
        <f t="shared" si="48"/>
        <v>0.99510307545440735</v>
      </c>
      <c r="X128" s="123">
        <f t="shared" si="48"/>
        <v>0.78852908371124963</v>
      </c>
      <c r="Y128" s="123">
        <f t="shared" si="48"/>
        <v>0.45610714695621557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0.45787158052083193</v>
      </c>
      <c r="D129" s="99">
        <f>RES_hhdet_in_fech!D129/RES_summary!D$21</f>
        <v>0.52494911050077497</v>
      </c>
      <c r="E129" s="99">
        <f>RES_hhdet_in_fech!E129/RES_summary!E$21</f>
        <v>0.9307724172266062</v>
      </c>
      <c r="F129" s="99">
        <f>RES_hhdet_in_fech!F129/RES_summary!F$21</f>
        <v>0.51014386693288294</v>
      </c>
      <c r="G129" s="99">
        <f>RES_hhdet_in_fech!G129/RES_summary!G$21</f>
        <v>0.74578249074488867</v>
      </c>
      <c r="H129" s="99">
        <f>RES_hhdet_in_fech!H129/RES_summary!H$21</f>
        <v>0.62710068588355117</v>
      </c>
      <c r="I129" s="99">
        <f>RES_hhdet_in_fech!I129/RES_summary!I$21</f>
        <v>1.2364852483945172</v>
      </c>
      <c r="J129" s="99">
        <f>RES_hhdet_in_fech!J129/RES_summary!J$21</f>
        <v>1.1528804616033557</v>
      </c>
      <c r="K129" s="99">
        <f>RES_hhdet_in_fech!K129/RES_summary!K$21</f>
        <v>0.65424268110716932</v>
      </c>
      <c r="L129" s="99">
        <f>RES_hhdet_in_fech!L129/RES_summary!L$21</f>
        <v>0.93230006887939743</v>
      </c>
      <c r="M129" s="99">
        <f>RES_hhdet_in_fech!M129/RES_summary!M$21</f>
        <v>1.2662507099781863</v>
      </c>
      <c r="N129" s="99">
        <f>RES_hhdet_in_fech!N129/RES_summary!N$21</f>
        <v>1.1000828699194047</v>
      </c>
      <c r="O129" s="99">
        <f>RES_hhdet_in_fech!O129/RES_summary!O$21</f>
        <v>1.6318073833063109</v>
      </c>
      <c r="P129" s="99">
        <f>RES_hhdet_in_fech!P129/RES_summary!P$21</f>
        <v>0.18954383170113581</v>
      </c>
      <c r="Q129" s="99">
        <f>RES_hhdet_in_fech!Q129/RES_summary!Q$21</f>
        <v>0.63577571904862618</v>
      </c>
      <c r="R129" s="99">
        <f>RES_hhdet_in_fech!R129/RES_summary!R$21</f>
        <v>0.47052433877662853</v>
      </c>
      <c r="S129" s="99">
        <f>RES_hhdet_in_fech!S129/RES_summary!S$21</f>
        <v>0.95449554094755062</v>
      </c>
      <c r="T129" s="99">
        <f>RES_hhdet_in_fech!T129/RES_summary!T$21</f>
        <v>0.90842058011373361</v>
      </c>
      <c r="U129" s="99">
        <f>RES_hhdet_in_fech!U129/RES_summary!U$21</f>
        <v>1.1556243232837915</v>
      </c>
      <c r="V129" s="99">
        <f>RES_hhdet_in_fech!V129/RES_summary!V$21</f>
        <v>0.64850378435527634</v>
      </c>
      <c r="W129" s="99">
        <f>RES_hhdet_in_fech!W129/RES_summary!W$21</f>
        <v>0.99510307545440735</v>
      </c>
      <c r="X129" s="99">
        <f>RES_hhdet_in_fech!X129/RES_summary!X$21</f>
        <v>0.78852908371124963</v>
      </c>
      <c r="Y129" s="99">
        <f>RES_hhdet_in_fech!Y129/RES_summary!Y$21</f>
        <v>0.45610714695621557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20.947287786849333</v>
      </c>
      <c r="D130" s="123">
        <v>22.720363541629457</v>
      </c>
      <c r="E130" s="123">
        <v>24.384421851527748</v>
      </c>
      <c r="F130" s="123">
        <v>25.544203059542713</v>
      </c>
      <c r="G130" s="123">
        <v>23.462673970973292</v>
      </c>
      <c r="H130" s="123">
        <v>27.110233395636108</v>
      </c>
      <c r="I130" s="123">
        <v>22.752580039015985</v>
      </c>
      <c r="J130" s="123">
        <v>24.028720824527021</v>
      </c>
      <c r="K130" s="123">
        <v>24.984767229132363</v>
      </c>
      <c r="L130" s="123">
        <v>24.904448856360091</v>
      </c>
      <c r="M130" s="123">
        <v>22.597022044839761</v>
      </c>
      <c r="N130" s="123">
        <v>21.850380560126172</v>
      </c>
      <c r="O130" s="123">
        <v>23.454353305626022</v>
      </c>
      <c r="P130" s="123">
        <v>25.332246073214428</v>
      </c>
      <c r="Q130" s="123">
        <v>25.291647636059473</v>
      </c>
      <c r="R130" s="123">
        <v>22.644520796899378</v>
      </c>
      <c r="S130" s="123">
        <v>20.32359903308064</v>
      </c>
      <c r="T130" s="123">
        <v>18.361515902072281</v>
      </c>
      <c r="U130" s="123">
        <v>18.238153652919458</v>
      </c>
      <c r="V130" s="123">
        <v>16.743994876991152</v>
      </c>
      <c r="W130" s="123">
        <v>16.264156958157113</v>
      </c>
      <c r="X130" s="123">
        <v>16.024529837764831</v>
      </c>
      <c r="Y130" s="123">
        <v>15.080793082101065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19.585197363501276</v>
      </c>
      <c r="D131" s="99">
        <v>21.026960329527299</v>
      </c>
      <c r="E131" s="99">
        <v>21.372747103914577</v>
      </c>
      <c r="F131" s="99">
        <v>23.607955922259279</v>
      </c>
      <c r="G131" s="99">
        <v>21.142966204309801</v>
      </c>
      <c r="H131" s="99">
        <v>24.62285013694083</v>
      </c>
      <c r="I131" s="99">
        <v>20.943654940692593</v>
      </c>
      <c r="J131" s="99">
        <v>22.636076369797085</v>
      </c>
      <c r="K131" s="99">
        <v>23.837827762794035</v>
      </c>
      <c r="L131" s="99">
        <v>24.031096462248279</v>
      </c>
      <c r="M131" s="99">
        <v>22.019437633879974</v>
      </c>
      <c r="N131" s="99">
        <v>21.859700123563226</v>
      </c>
      <c r="O131" s="99">
        <v>23.465100445529568</v>
      </c>
      <c r="P131" s="99">
        <v>25.343020013338904</v>
      </c>
      <c r="Q131" s="99">
        <v>22.747488459288558</v>
      </c>
      <c r="R131" s="99">
        <v>20.601600682603237</v>
      </c>
      <c r="S131" s="99">
        <v>19.235880118898059</v>
      </c>
      <c r="T131" s="99">
        <v>18.367807053593879</v>
      </c>
      <c r="U131" s="99">
        <v>18.243107217150222</v>
      </c>
      <c r="V131" s="99">
        <v>16.745214293733323</v>
      </c>
      <c r="W131" s="99">
        <v>16.268123637414085</v>
      </c>
      <c r="X131" s="99">
        <v>15.997877015723923</v>
      </c>
      <c r="Y131" s="99">
        <v>14.809787826500003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17.361490696347499</v>
      </c>
      <c r="D132" s="99">
        <v>18.816671138941103</v>
      </c>
      <c r="E132" s="99">
        <v>0</v>
      </c>
      <c r="F132" s="99">
        <v>21.626386052992537</v>
      </c>
      <c r="G132" s="99">
        <v>19.187125461535949</v>
      </c>
      <c r="H132" s="99">
        <v>22.420781663429718</v>
      </c>
      <c r="I132" s="99">
        <v>18.84960349899638</v>
      </c>
      <c r="J132" s="99">
        <v>20.426014301807641</v>
      </c>
      <c r="K132" s="99">
        <v>21.525950452986606</v>
      </c>
      <c r="L132" s="99">
        <v>21.708419207981024</v>
      </c>
      <c r="M132" s="99">
        <v>19.978402286364101</v>
      </c>
      <c r="N132" s="99">
        <v>19.88141097578815</v>
      </c>
      <c r="O132" s="99">
        <v>21.450500219973666</v>
      </c>
      <c r="P132" s="99">
        <v>23.365232433345206</v>
      </c>
      <c r="Q132" s="99">
        <v>0</v>
      </c>
      <c r="R132" s="99">
        <v>0</v>
      </c>
      <c r="S132" s="99">
        <v>17.931301803500901</v>
      </c>
      <c r="T132" s="99">
        <v>17.207815499957579</v>
      </c>
      <c r="U132" s="99">
        <v>17.126464852431088</v>
      </c>
      <c r="V132" s="99">
        <v>15.84162648778355</v>
      </c>
      <c r="W132" s="99">
        <v>15.535477978651191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6.4515575506805822</v>
      </c>
      <c r="D133" s="102">
        <v>7.7978365239902576</v>
      </c>
      <c r="E133" s="102">
        <v>0</v>
      </c>
      <c r="F133" s="102">
        <v>11.41297619758026</v>
      </c>
      <c r="G133" s="102">
        <v>8.9288001474896976</v>
      </c>
      <c r="H133" s="102">
        <v>10.666607575219786</v>
      </c>
      <c r="I133" s="102">
        <v>7.4681628404751663</v>
      </c>
      <c r="J133" s="102">
        <v>8.1828489334950412</v>
      </c>
      <c r="K133" s="102">
        <v>8.3371048243402246</v>
      </c>
      <c r="L133" s="102">
        <v>8.1213589837223825</v>
      </c>
      <c r="M133" s="102">
        <v>7.6660472576117469</v>
      </c>
      <c r="N133" s="102">
        <v>7.420973673379029</v>
      </c>
      <c r="O133" s="102">
        <v>7.9863351888098046</v>
      </c>
      <c r="P133" s="102">
        <v>9.1377792241987255</v>
      </c>
      <c r="Q133" s="102">
        <v>0</v>
      </c>
      <c r="R133" s="102">
        <v>0</v>
      </c>
      <c r="S133" s="102">
        <v>6.8218838933038164</v>
      </c>
      <c r="T133" s="102">
        <v>6.6198467823674951</v>
      </c>
      <c r="U133" s="102">
        <v>6.1788777770319623</v>
      </c>
      <c r="V133" s="102">
        <v>6.5445049928256198</v>
      </c>
      <c r="W133" s="102">
        <v>7.4389708745897369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10.909933145666921</v>
      </c>
      <c r="D134" s="105">
        <v>11.018834614950848</v>
      </c>
      <c r="E134" s="105">
        <v>0</v>
      </c>
      <c r="F134" s="105">
        <v>10.213409855412273</v>
      </c>
      <c r="G134" s="105">
        <v>10.258325314046255</v>
      </c>
      <c r="H134" s="105">
        <v>11.754174088209931</v>
      </c>
      <c r="I134" s="105">
        <v>11.381440658521212</v>
      </c>
      <c r="J134" s="105">
        <v>12.243165368312605</v>
      </c>
      <c r="K134" s="105">
        <v>13.188845628646382</v>
      </c>
      <c r="L134" s="105">
        <v>13.587060224258641</v>
      </c>
      <c r="M134" s="105">
        <v>12.312355028752352</v>
      </c>
      <c r="N134" s="105">
        <v>12.460437302409124</v>
      </c>
      <c r="O134" s="105">
        <v>13.464165031163864</v>
      </c>
      <c r="P134" s="105">
        <v>14.22745320914648</v>
      </c>
      <c r="Q134" s="105">
        <v>0</v>
      </c>
      <c r="R134" s="105">
        <v>0</v>
      </c>
      <c r="S134" s="105">
        <v>11.109417910197083</v>
      </c>
      <c r="T134" s="105">
        <v>10.587968717590082</v>
      </c>
      <c r="U134" s="105">
        <v>10.947587075399126</v>
      </c>
      <c r="V134" s="105">
        <v>9.2971214949579331</v>
      </c>
      <c r="W134" s="105">
        <v>8.0965071040614536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23.437639328630908</v>
      </c>
      <c r="D135" s="102">
        <v>24.963798069419759</v>
      </c>
      <c r="E135" s="102">
        <v>27.430009365780286</v>
      </c>
      <c r="F135" s="102">
        <v>28.341674945927547</v>
      </c>
      <c r="G135" s="102">
        <v>26.055216242593755</v>
      </c>
      <c r="H135" s="102">
        <v>29.539790931004973</v>
      </c>
      <c r="I135" s="102">
        <v>26.599094346900511</v>
      </c>
      <c r="J135" s="102">
        <v>28.462126606781016</v>
      </c>
      <c r="K135" s="102">
        <v>29.415916951072219</v>
      </c>
      <c r="L135" s="102">
        <v>28.336495655898737</v>
      </c>
      <c r="M135" s="102">
        <v>27.413043945300068</v>
      </c>
      <c r="N135" s="102">
        <v>0</v>
      </c>
      <c r="O135" s="102">
        <v>0</v>
      </c>
      <c r="P135" s="102">
        <v>0</v>
      </c>
      <c r="Q135" s="102">
        <v>27.515504432594767</v>
      </c>
      <c r="R135" s="102">
        <v>24.969950425416858</v>
      </c>
      <c r="S135" s="102">
        <v>23.525472415480859</v>
      </c>
      <c r="T135" s="102">
        <v>0</v>
      </c>
      <c r="U135" s="102">
        <v>20.924620272565161</v>
      </c>
      <c r="V135" s="102">
        <v>0</v>
      </c>
      <c r="W135" s="102">
        <v>0</v>
      </c>
      <c r="X135" s="102">
        <v>18.402732460808817</v>
      </c>
      <c r="Y135" s="102">
        <v>17.350443085839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18.409973860981342</v>
      </c>
      <c r="D136" s="105">
        <v>19.955946574344985</v>
      </c>
      <c r="E136" s="105">
        <v>22.726502224249689</v>
      </c>
      <c r="F136" s="105">
        <v>23.713058104486628</v>
      </c>
      <c r="G136" s="105">
        <v>21.315046255408941</v>
      </c>
      <c r="H136" s="105">
        <v>24.285824731128095</v>
      </c>
      <c r="I136" s="105">
        <v>21.256632482488218</v>
      </c>
      <c r="J136" s="105">
        <v>22.824337165845396</v>
      </c>
      <c r="K136" s="105">
        <v>23.53124176769289</v>
      </c>
      <c r="L136" s="105">
        <v>22.59741837323617</v>
      </c>
      <c r="M136" s="105">
        <v>22.030746677413685</v>
      </c>
      <c r="N136" s="105">
        <v>0</v>
      </c>
      <c r="O136" s="105">
        <v>0</v>
      </c>
      <c r="P136" s="105">
        <v>0</v>
      </c>
      <c r="Q136" s="105">
        <v>22.939595213643162</v>
      </c>
      <c r="R136" s="105">
        <v>20.945755193990141</v>
      </c>
      <c r="S136" s="105">
        <v>19.891468674307301</v>
      </c>
      <c r="T136" s="105">
        <v>0</v>
      </c>
      <c r="U136" s="105">
        <v>0</v>
      </c>
      <c r="V136" s="105">
        <v>0</v>
      </c>
      <c r="W136" s="105">
        <v>0</v>
      </c>
      <c r="X136" s="105">
        <v>16.663019316402753</v>
      </c>
      <c r="Y136" s="105">
        <v>16.05045388129556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7.7062267983630477</v>
      </c>
      <c r="D137" s="99">
        <v>9.2392963989460117</v>
      </c>
      <c r="E137" s="99">
        <v>12.605350238706153</v>
      </c>
      <c r="F137" s="99">
        <v>13.700353466013825</v>
      </c>
      <c r="G137" s="99">
        <v>11.001019795082536</v>
      </c>
      <c r="H137" s="99">
        <v>12.78983877544575</v>
      </c>
      <c r="I137" s="99">
        <v>9.4839769711227824</v>
      </c>
      <c r="J137" s="99">
        <v>10.302435133262371</v>
      </c>
      <c r="K137" s="99">
        <v>10.292720666547623</v>
      </c>
      <c r="L137" s="99">
        <v>9.5522725876440102</v>
      </c>
      <c r="M137" s="99">
        <v>9.5483670261342333</v>
      </c>
      <c r="N137" s="99">
        <v>0</v>
      </c>
      <c r="O137" s="99">
        <v>0</v>
      </c>
      <c r="P137" s="99">
        <v>0</v>
      </c>
      <c r="Q137" s="99">
        <v>9.777887024679691</v>
      </c>
      <c r="R137" s="99">
        <v>8.8033170827121303</v>
      </c>
      <c r="S137" s="99">
        <v>8.3578917650046325</v>
      </c>
      <c r="T137" s="99">
        <v>0</v>
      </c>
      <c r="U137" s="99">
        <v>0</v>
      </c>
      <c r="V137" s="99">
        <v>0</v>
      </c>
      <c r="W137" s="99">
        <v>0</v>
      </c>
      <c r="X137" s="99">
        <v>9.4831775656008723</v>
      </c>
      <c r="Y137" s="99">
        <v>10.287375382551907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10.703747062618293</v>
      </c>
      <c r="D138" s="99">
        <v>10.71665017539897</v>
      </c>
      <c r="E138" s="99">
        <v>10.121151985543539</v>
      </c>
      <c r="F138" s="99">
        <v>10.012704638472799</v>
      </c>
      <c r="G138" s="99">
        <v>10.314026460326406</v>
      </c>
      <c r="H138" s="99">
        <v>11.495985955682348</v>
      </c>
      <c r="I138" s="99">
        <v>11.772655511365437</v>
      </c>
      <c r="J138" s="99">
        <v>12.521902032583027</v>
      </c>
      <c r="K138" s="99">
        <v>13.238521101145269</v>
      </c>
      <c r="L138" s="99">
        <v>13.04514578559216</v>
      </c>
      <c r="M138" s="99">
        <v>12.482379651279452</v>
      </c>
      <c r="N138" s="99">
        <v>0</v>
      </c>
      <c r="O138" s="99">
        <v>0</v>
      </c>
      <c r="P138" s="99">
        <v>0</v>
      </c>
      <c r="Q138" s="99">
        <v>13.161708188963473</v>
      </c>
      <c r="R138" s="99">
        <v>12.142438111278011</v>
      </c>
      <c r="S138" s="99">
        <v>11.533576909302671</v>
      </c>
      <c r="T138" s="99">
        <v>0</v>
      </c>
      <c r="U138" s="99">
        <v>0</v>
      </c>
      <c r="V138" s="99">
        <v>0</v>
      </c>
      <c r="W138" s="99">
        <v>0</v>
      </c>
      <c r="X138" s="99">
        <v>7.179841750801879</v>
      </c>
      <c r="Y138" s="99">
        <v>5.763078498743651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9.2287962929413379</v>
      </c>
      <c r="D139" s="123">
        <v>9.1584958781217676</v>
      </c>
      <c r="E139" s="123">
        <v>10.599704411060662</v>
      </c>
      <c r="F139" s="123">
        <v>9.6542685824152183</v>
      </c>
      <c r="G139" s="123">
        <v>9.9472841728882742</v>
      </c>
      <c r="H139" s="123">
        <v>9.6093649201369224</v>
      </c>
      <c r="I139" s="123">
        <v>9.0906677011796457</v>
      </c>
      <c r="J139" s="123">
        <v>9.2194820532758222</v>
      </c>
      <c r="K139" s="123">
        <v>8.187047108941762</v>
      </c>
      <c r="L139" s="123">
        <v>7.125094181825224</v>
      </c>
      <c r="M139" s="123">
        <v>6.8091260881184494</v>
      </c>
      <c r="N139" s="123">
        <v>6.8637402800354783</v>
      </c>
      <c r="O139" s="123">
        <v>7.1766800058899891</v>
      </c>
      <c r="P139" s="123">
        <v>7.7620796094820781</v>
      </c>
      <c r="Q139" s="123">
        <v>7.4031899293089154</v>
      </c>
      <c r="R139" s="123">
        <v>6.8089544369340498</v>
      </c>
      <c r="S139" s="123">
        <v>6.4360035583746482</v>
      </c>
      <c r="T139" s="123">
        <v>5.9047150286714452</v>
      </c>
      <c r="U139" s="123">
        <v>5.5444918850671749</v>
      </c>
      <c r="V139" s="123">
        <v>6.806475795216465</v>
      </c>
      <c r="W139" s="123">
        <v>6.6756107376276725</v>
      </c>
      <c r="X139" s="123">
        <v>5.4712465413204061</v>
      </c>
      <c r="Y139" s="123">
        <v>5.017515134860334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10.723447317868764</v>
      </c>
      <c r="D140" s="99">
        <v>13.70824941444547</v>
      </c>
      <c r="E140" s="99">
        <v>10.55950614680617</v>
      </c>
      <c r="F140" s="99">
        <v>10.261396694880757</v>
      </c>
      <c r="G140" s="99">
        <v>12.033317127535618</v>
      </c>
      <c r="H140" s="99">
        <v>11.101996250798859</v>
      </c>
      <c r="I140" s="99">
        <v>10.221845136401416</v>
      </c>
      <c r="J140" s="99">
        <v>9.2849813389871443</v>
      </c>
      <c r="K140" s="99">
        <v>9.4867596770688163</v>
      </c>
      <c r="L140" s="99">
        <v>8.5442895719754759</v>
      </c>
      <c r="M140" s="99">
        <v>7.8190762726641845</v>
      </c>
      <c r="N140" s="99">
        <v>8.1869107003885606</v>
      </c>
      <c r="O140" s="99">
        <v>8.5084249510672088</v>
      </c>
      <c r="P140" s="99">
        <v>9.2492941909799917</v>
      </c>
      <c r="Q140" s="99">
        <v>8.8501251433473289</v>
      </c>
      <c r="R140" s="99">
        <v>8.1784313613857922</v>
      </c>
      <c r="S140" s="99">
        <v>7.6717646387121601</v>
      </c>
      <c r="T140" s="99">
        <v>7.1907560684618801</v>
      </c>
      <c r="U140" s="99">
        <v>6.9547372229023265</v>
      </c>
      <c r="V140" s="99">
        <v>8.8235972923865678</v>
      </c>
      <c r="W140" s="99">
        <v>8.6861693913800053</v>
      </c>
      <c r="X140" s="99">
        <v>7.3138822285929201</v>
      </c>
      <c r="Y140" s="99">
        <v>6.4437258945852536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8.307483385028247</v>
      </c>
      <c r="D141" s="110">
        <v>6.7602020418924873</v>
      </c>
      <c r="E141" s="110">
        <v>10.617991439740786</v>
      </c>
      <c r="F141" s="110">
        <v>9.3844338657638673</v>
      </c>
      <c r="G141" s="110">
        <v>8.5290140290535792</v>
      </c>
      <c r="H141" s="110">
        <v>8.8003863106135967</v>
      </c>
      <c r="I141" s="110">
        <v>8.3171996352096969</v>
      </c>
      <c r="J141" s="110">
        <v>9.1730140370205735</v>
      </c>
      <c r="K141" s="110">
        <v>6.6032443619891223</v>
      </c>
      <c r="L141" s="110">
        <v>6.127004309080208</v>
      </c>
      <c r="M141" s="110">
        <v>6.1779072227773648</v>
      </c>
      <c r="N141" s="110">
        <v>6.2867858962529857</v>
      </c>
      <c r="O141" s="110">
        <v>6.5553253230761523</v>
      </c>
      <c r="P141" s="110">
        <v>7.0602097268049411</v>
      </c>
      <c r="Q141" s="110">
        <v>6.7637151469094974</v>
      </c>
      <c r="R141" s="110">
        <v>6.1248012212570888</v>
      </c>
      <c r="S141" s="110">
        <v>5.7161199688801201</v>
      </c>
      <c r="T141" s="110">
        <v>5.3448636299123757</v>
      </c>
      <c r="U141" s="110">
        <v>5.03658743389283</v>
      </c>
      <c r="V141" s="110">
        <v>6.0675671213913995</v>
      </c>
      <c r="W141" s="110">
        <v>6.061786470192331</v>
      </c>
      <c r="X141" s="110">
        <v>5.053758521767481</v>
      </c>
      <c r="Y141" s="110">
        <v>4.6502411227183726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92.081334956749757</v>
      </c>
      <c r="D143" s="118">
        <f t="shared" si="49"/>
        <v>84.582404286928863</v>
      </c>
      <c r="E143" s="118">
        <f t="shared" si="49"/>
        <v>87.736471625068447</v>
      </c>
      <c r="F143" s="118">
        <f t="shared" si="49"/>
        <v>86.07282658384068</v>
      </c>
      <c r="G143" s="118">
        <f t="shared" si="49"/>
        <v>84.43769307278437</v>
      </c>
      <c r="H143" s="118">
        <f t="shared" si="49"/>
        <v>82.629950633575945</v>
      </c>
      <c r="I143" s="118">
        <f t="shared" si="49"/>
        <v>74.891193214797553</v>
      </c>
      <c r="J143" s="118">
        <f t="shared" si="49"/>
        <v>76.682597963938321</v>
      </c>
      <c r="K143" s="118">
        <f t="shared" si="49"/>
        <v>72.500192356235715</v>
      </c>
      <c r="L143" s="118">
        <f t="shared" si="49"/>
        <v>69.724671566122225</v>
      </c>
      <c r="M143" s="118">
        <f t="shared" si="49"/>
        <v>63.809219913315857</v>
      </c>
      <c r="N143" s="118">
        <f t="shared" si="49"/>
        <v>65.66374068852636</v>
      </c>
      <c r="O143" s="118">
        <f t="shared" si="49"/>
        <v>63.001991578097879</v>
      </c>
      <c r="P143" s="118">
        <f t="shared" si="49"/>
        <v>55.932552502299949</v>
      </c>
      <c r="Q143" s="118">
        <f t="shared" si="49"/>
        <v>58.950044060172772</v>
      </c>
      <c r="R143" s="118">
        <f t="shared" ref="R143:V143" si="50">R144+R146+R148+R157</f>
        <v>53.965245153017598</v>
      </c>
      <c r="S143" s="118">
        <f t="shared" si="50"/>
        <v>51.726438575095621</v>
      </c>
      <c r="T143" s="118">
        <f t="shared" si="50"/>
        <v>46.371501548207505</v>
      </c>
      <c r="U143" s="118">
        <f t="shared" si="50"/>
        <v>44.917973074018143</v>
      </c>
      <c r="V143" s="118">
        <f t="shared" si="50"/>
        <v>41.131057092437118</v>
      </c>
      <c r="W143" s="118">
        <f t="shared" ref="W143:Y143" si="51">W144+W146+W148+W157</f>
        <v>39.719568785351527</v>
      </c>
      <c r="X143" s="118">
        <f t="shared" si="51"/>
        <v>36.995776735928068</v>
      </c>
      <c r="Y143" s="118">
        <f t="shared" si="51"/>
        <v>31.989772129052021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59.659625213731978</v>
      </c>
      <c r="D144" s="123">
        <f t="shared" si="52"/>
        <v>49.927838316118574</v>
      </c>
      <c r="E144" s="123">
        <f t="shared" si="52"/>
        <v>48.943149965211802</v>
      </c>
      <c r="F144" s="123">
        <f t="shared" si="52"/>
        <v>48.05423551295619</v>
      </c>
      <c r="G144" s="123">
        <f t="shared" si="52"/>
        <v>47.896442325077778</v>
      </c>
      <c r="H144" s="123">
        <f t="shared" si="52"/>
        <v>42.81972301086909</v>
      </c>
      <c r="I144" s="123">
        <f t="shared" si="52"/>
        <v>38.443455243078311</v>
      </c>
      <c r="J144" s="123">
        <f t="shared" si="52"/>
        <v>37.798175664379954</v>
      </c>
      <c r="K144" s="123">
        <f t="shared" si="52"/>
        <v>34.921363619603753</v>
      </c>
      <c r="L144" s="123">
        <f t="shared" si="52"/>
        <v>32.886851849206749</v>
      </c>
      <c r="M144" s="123">
        <f t="shared" si="52"/>
        <v>28.026113080538636</v>
      </c>
      <c r="N144" s="123">
        <f t="shared" si="52"/>
        <v>28.006503113615413</v>
      </c>
      <c r="O144" s="123">
        <f t="shared" si="52"/>
        <v>24.991198992169252</v>
      </c>
      <c r="P144" s="123">
        <f t="shared" si="52"/>
        <v>19.301971250544028</v>
      </c>
      <c r="Q144" s="123">
        <f t="shared" si="52"/>
        <v>20.508197457750565</v>
      </c>
      <c r="R144" s="123">
        <f t="shared" si="52"/>
        <v>20.758808169768493</v>
      </c>
      <c r="S144" s="123">
        <f t="shared" si="52"/>
        <v>18.619242422822026</v>
      </c>
      <c r="T144" s="123">
        <f t="shared" si="52"/>
        <v>16.209399559079031</v>
      </c>
      <c r="U144" s="123">
        <f t="shared" si="52"/>
        <v>15.271792519431484</v>
      </c>
      <c r="V144" s="123">
        <f t="shared" si="52"/>
        <v>14.025188860387086</v>
      </c>
      <c r="W144" s="123">
        <f t="shared" si="52"/>
        <v>13.068715093173541</v>
      </c>
      <c r="X144" s="123">
        <f t="shared" si="52"/>
        <v>10.465423597844843</v>
      </c>
      <c r="Y144" s="123">
        <f t="shared" si="52"/>
        <v>8.2024981134030952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59.659625213731978</v>
      </c>
      <c r="D145" s="99">
        <v>49.927838316118574</v>
      </c>
      <c r="E145" s="99">
        <v>48.943149965211802</v>
      </c>
      <c r="F145" s="99">
        <v>48.05423551295619</v>
      </c>
      <c r="G145" s="99">
        <v>47.896442325077778</v>
      </c>
      <c r="H145" s="99">
        <v>42.81972301086909</v>
      </c>
      <c r="I145" s="99">
        <v>38.443455243078311</v>
      </c>
      <c r="J145" s="99">
        <v>37.798175664379954</v>
      </c>
      <c r="K145" s="99">
        <v>34.921363619603753</v>
      </c>
      <c r="L145" s="99">
        <v>32.886851849206749</v>
      </c>
      <c r="M145" s="99">
        <v>28.026113080538636</v>
      </c>
      <c r="N145" s="99">
        <v>28.006503113615413</v>
      </c>
      <c r="O145" s="99">
        <v>24.991198992169252</v>
      </c>
      <c r="P145" s="99">
        <v>19.301971250544028</v>
      </c>
      <c r="Q145" s="99">
        <v>20.508197457750565</v>
      </c>
      <c r="R145" s="99">
        <v>20.758808169768493</v>
      </c>
      <c r="S145" s="99">
        <v>18.619242422822026</v>
      </c>
      <c r="T145" s="99">
        <v>16.209399559079031</v>
      </c>
      <c r="U145" s="99">
        <v>15.271792519431484</v>
      </c>
      <c r="V145" s="99">
        <v>14.025188860387086</v>
      </c>
      <c r="W145" s="99">
        <v>13.068715093173541</v>
      </c>
      <c r="X145" s="99">
        <v>10.465423597844843</v>
      </c>
      <c r="Y145" s="99">
        <v>8.2024981134030952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0.61857899531513694</v>
      </c>
      <c r="D146" s="123">
        <f t="shared" si="53"/>
        <v>0.73112971295744122</v>
      </c>
      <c r="E146" s="123">
        <f t="shared" si="53"/>
        <v>1.6506426292694538</v>
      </c>
      <c r="F146" s="123">
        <f t="shared" si="53"/>
        <v>0.94445806449579406</v>
      </c>
      <c r="G146" s="123">
        <f t="shared" si="53"/>
        <v>1.1498721761280357</v>
      </c>
      <c r="H146" s="123">
        <f t="shared" si="53"/>
        <v>1.6641907219700347</v>
      </c>
      <c r="I146" s="123">
        <f t="shared" si="53"/>
        <v>1.846053329650666</v>
      </c>
      <c r="J146" s="123">
        <f t="shared" si="53"/>
        <v>2.0846757902301061</v>
      </c>
      <c r="K146" s="123">
        <f t="shared" si="53"/>
        <v>2.3121333654705651</v>
      </c>
      <c r="L146" s="123">
        <f t="shared" si="53"/>
        <v>2.8765461463877937</v>
      </c>
      <c r="M146" s="123">
        <f t="shared" si="53"/>
        <v>3.0794799414057046</v>
      </c>
      <c r="N146" s="123">
        <f t="shared" si="53"/>
        <v>5.0089677146038527</v>
      </c>
      <c r="O146" s="123">
        <f t="shared" si="53"/>
        <v>4.2815312679696849</v>
      </c>
      <c r="P146" s="123">
        <f t="shared" si="53"/>
        <v>1.5195132996303562</v>
      </c>
      <c r="Q146" s="123">
        <f t="shared" si="53"/>
        <v>4.4137497062545279</v>
      </c>
      <c r="R146" s="123">
        <f t="shared" si="53"/>
        <v>2.6219209712141969</v>
      </c>
      <c r="S146" s="123">
        <f t="shared" si="53"/>
        <v>4.2545103783560219</v>
      </c>
      <c r="T146" s="123">
        <f t="shared" si="53"/>
        <v>3.0867145560799862</v>
      </c>
      <c r="U146" s="123">
        <f t="shared" si="53"/>
        <v>3.9396578094331698</v>
      </c>
      <c r="V146" s="123">
        <f t="shared" si="53"/>
        <v>1.7863123380818111</v>
      </c>
      <c r="W146" s="123">
        <f t="shared" si="53"/>
        <v>2.7133384711684605</v>
      </c>
      <c r="X146" s="123">
        <f t="shared" si="53"/>
        <v>2.9061446348848357</v>
      </c>
      <c r="Y146" s="123">
        <f t="shared" si="53"/>
        <v>1.6562219140236594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0.61857899531513694</v>
      </c>
      <c r="D147" s="99">
        <f>RES_hhdet_in_fech!D147/RES_summary!D$21</f>
        <v>0.73112971295744122</v>
      </c>
      <c r="E147" s="99">
        <f>RES_hhdet_in_fech!E147/RES_summary!E$21</f>
        <v>1.6506426292694538</v>
      </c>
      <c r="F147" s="99">
        <f>RES_hhdet_in_fech!F147/RES_summary!F$21</f>
        <v>0.94445806449579406</v>
      </c>
      <c r="G147" s="99">
        <f>RES_hhdet_in_fech!G147/RES_summary!G$21</f>
        <v>1.1498721761280357</v>
      </c>
      <c r="H147" s="99">
        <f>RES_hhdet_in_fech!H147/RES_summary!H$21</f>
        <v>1.6641907219700347</v>
      </c>
      <c r="I147" s="99">
        <f>RES_hhdet_in_fech!I147/RES_summary!I$21</f>
        <v>1.846053329650666</v>
      </c>
      <c r="J147" s="99">
        <f>RES_hhdet_in_fech!J147/RES_summary!J$21</f>
        <v>2.0846757902301061</v>
      </c>
      <c r="K147" s="99">
        <f>RES_hhdet_in_fech!K147/RES_summary!K$21</f>
        <v>2.3121333654705651</v>
      </c>
      <c r="L147" s="99">
        <f>RES_hhdet_in_fech!L147/RES_summary!L$21</f>
        <v>2.8765461463877937</v>
      </c>
      <c r="M147" s="99">
        <f>RES_hhdet_in_fech!M147/RES_summary!M$21</f>
        <v>3.0794799414057046</v>
      </c>
      <c r="N147" s="99">
        <f>RES_hhdet_in_fech!N147/RES_summary!N$21</f>
        <v>5.0089677146038527</v>
      </c>
      <c r="O147" s="99">
        <f>RES_hhdet_in_fech!O147/RES_summary!O$21</f>
        <v>4.2815312679696849</v>
      </c>
      <c r="P147" s="99">
        <f>RES_hhdet_in_fech!P147/RES_summary!P$21</f>
        <v>1.5195132996303562</v>
      </c>
      <c r="Q147" s="99">
        <f>RES_hhdet_in_fech!Q147/RES_summary!Q$21</f>
        <v>4.4137497062545279</v>
      </c>
      <c r="R147" s="99">
        <f>RES_hhdet_in_fech!R147/RES_summary!R$21</f>
        <v>2.6219209712141969</v>
      </c>
      <c r="S147" s="99">
        <f>RES_hhdet_in_fech!S147/RES_summary!S$21</f>
        <v>4.2545103783560219</v>
      </c>
      <c r="T147" s="99">
        <f>RES_hhdet_in_fech!T147/RES_summary!T$21</f>
        <v>3.0867145560799862</v>
      </c>
      <c r="U147" s="99">
        <f>RES_hhdet_in_fech!U147/RES_summary!U$21</f>
        <v>3.9396578094331698</v>
      </c>
      <c r="V147" s="99">
        <f>RES_hhdet_in_fech!V147/RES_summary!V$21</f>
        <v>1.7863123380818111</v>
      </c>
      <c r="W147" s="99">
        <f>RES_hhdet_in_fech!W147/RES_summary!W$21</f>
        <v>2.7133384711684605</v>
      </c>
      <c r="X147" s="99">
        <f>RES_hhdet_in_fech!X147/RES_summary!X$21</f>
        <v>2.9061446348848357</v>
      </c>
      <c r="Y147" s="99">
        <f>RES_hhdet_in_fech!Y147/RES_summary!Y$21</f>
        <v>1.6562219140236594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22.583962859715719</v>
      </c>
      <c r="D148" s="123">
        <v>24.754577793475324</v>
      </c>
      <c r="E148" s="123">
        <v>26.543021538474797</v>
      </c>
      <c r="F148" s="123">
        <v>27.420120434141097</v>
      </c>
      <c r="G148" s="123">
        <v>25.446204019366622</v>
      </c>
      <c r="H148" s="123">
        <v>28.535748349052639</v>
      </c>
      <c r="I148" s="123">
        <v>25.511255788464624</v>
      </c>
      <c r="J148" s="123">
        <v>27.580253833718764</v>
      </c>
      <c r="K148" s="123">
        <v>27.079570471918753</v>
      </c>
      <c r="L148" s="123">
        <v>26.836307455665025</v>
      </c>
      <c r="M148" s="123">
        <v>25.894778140188631</v>
      </c>
      <c r="N148" s="123">
        <v>25.784106984943389</v>
      </c>
      <c r="O148" s="123">
        <v>26.552972652228249</v>
      </c>
      <c r="P148" s="123">
        <v>27.348779032620929</v>
      </c>
      <c r="Q148" s="123">
        <v>26.625161094367428</v>
      </c>
      <c r="R148" s="123">
        <v>23.775593447344068</v>
      </c>
      <c r="S148" s="123">
        <v>22.416538839155834</v>
      </c>
      <c r="T148" s="123">
        <v>21.170445328191597</v>
      </c>
      <c r="U148" s="123">
        <v>20.161952625427695</v>
      </c>
      <c r="V148" s="123">
        <v>18.512602183691563</v>
      </c>
      <c r="W148" s="123">
        <v>17.261452399256473</v>
      </c>
      <c r="X148" s="123">
        <v>18.152859930853271</v>
      </c>
      <c r="Y148" s="123">
        <v>17.114055476669119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25.114079332026197</v>
      </c>
      <c r="D149" s="99">
        <v>32.308618853537055</v>
      </c>
      <c r="E149" s="99">
        <v>29.667302122124028</v>
      </c>
      <c r="F149" s="99">
        <v>29.032516853193545</v>
      </c>
      <c r="G149" s="99">
        <v>31.695994442338339</v>
      </c>
      <c r="H149" s="99">
        <v>29.379846283894029</v>
      </c>
      <c r="I149" s="99">
        <v>29.297088209335094</v>
      </c>
      <c r="J149" s="99">
        <v>32.356826483699031</v>
      </c>
      <c r="K149" s="99">
        <v>30.901199513266654</v>
      </c>
      <c r="L149" s="99">
        <v>29.877600836691588</v>
      </c>
      <c r="M149" s="99">
        <v>34.492159632018648</v>
      </c>
      <c r="N149" s="99">
        <v>31.906216161786112</v>
      </c>
      <c r="O149" s="99">
        <v>26.48546440671198</v>
      </c>
      <c r="P149" s="99">
        <v>21.070947044500773</v>
      </c>
      <c r="Q149" s="99">
        <v>31.42587650507943</v>
      </c>
      <c r="R149" s="99">
        <v>25.185666163651661</v>
      </c>
      <c r="S149" s="99">
        <v>25.59906376312972</v>
      </c>
      <c r="T149" s="99">
        <v>23.022000595555561</v>
      </c>
      <c r="U149" s="99">
        <v>23.787109710241154</v>
      </c>
      <c r="V149" s="99">
        <v>14.844799768108112</v>
      </c>
      <c r="W149" s="99">
        <v>16.864246987178955</v>
      </c>
      <c r="X149" s="99">
        <v>19.356644244933136</v>
      </c>
      <c r="Y149" s="99">
        <v>17.855565175094796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23.430799252927528</v>
      </c>
      <c r="L150" s="99">
        <v>22.626088520954042</v>
      </c>
      <c r="M150" s="99">
        <v>26.487184995713967</v>
      </c>
      <c r="N150" s="99">
        <v>24.721598489059271</v>
      </c>
      <c r="O150" s="99">
        <v>0</v>
      </c>
      <c r="P150" s="99">
        <v>0</v>
      </c>
      <c r="Q150" s="99">
        <v>26.011781864121481</v>
      </c>
      <c r="R150" s="99">
        <v>21.094441112029052</v>
      </c>
      <c r="S150" s="99">
        <v>21.736646006675663</v>
      </c>
      <c r="T150" s="99">
        <v>19.766164428777063</v>
      </c>
      <c r="U150" s="99">
        <v>20.523023199459377</v>
      </c>
      <c r="V150" s="99">
        <v>0</v>
      </c>
      <c r="W150" s="99">
        <v>0</v>
      </c>
      <c r="X150" s="99">
        <v>17.534903542981983</v>
      </c>
      <c r="Y150" s="99">
        <v>16.4899896158582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10.770386692618786</v>
      </c>
      <c r="L151" s="102">
        <v>10.063359993246046</v>
      </c>
      <c r="M151" s="102">
        <v>12.046192600780133</v>
      </c>
      <c r="N151" s="102">
        <v>10.868417321818223</v>
      </c>
      <c r="O151" s="102">
        <v>0</v>
      </c>
      <c r="P151" s="102">
        <v>0</v>
      </c>
      <c r="Q151" s="102">
        <v>11.182112248725598</v>
      </c>
      <c r="R151" s="102">
        <v>8.8653610234031053</v>
      </c>
      <c r="S151" s="102">
        <v>9.0909072380988558</v>
      </c>
      <c r="T151" s="102">
        <v>8.2973846616705931</v>
      </c>
      <c r="U151" s="102">
        <v>8.1023895227990703</v>
      </c>
      <c r="V151" s="102">
        <v>0</v>
      </c>
      <c r="W151" s="102">
        <v>0</v>
      </c>
      <c r="X151" s="102">
        <v>9.9822765590055056</v>
      </c>
      <c r="Y151" s="102">
        <v>10.610377173573045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12.660412560308739</v>
      </c>
      <c r="L152" s="105">
        <v>12.562728527707998</v>
      </c>
      <c r="M152" s="105">
        <v>14.440992394933836</v>
      </c>
      <c r="N152" s="105">
        <v>13.853181167241051</v>
      </c>
      <c r="O152" s="105">
        <v>0</v>
      </c>
      <c r="P152" s="105">
        <v>0</v>
      </c>
      <c r="Q152" s="105">
        <v>14.829669615395881</v>
      </c>
      <c r="R152" s="105">
        <v>12.229080088625947</v>
      </c>
      <c r="S152" s="105">
        <v>12.645738768576807</v>
      </c>
      <c r="T152" s="105">
        <v>11.468779767106474</v>
      </c>
      <c r="U152" s="105">
        <v>12.420633676660305</v>
      </c>
      <c r="V152" s="105">
        <v>0</v>
      </c>
      <c r="W152" s="105">
        <v>0</v>
      </c>
      <c r="X152" s="105">
        <v>7.5526269839764772</v>
      </c>
      <c r="Y152" s="105">
        <v>5.8796124422851568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23.437639328630912</v>
      </c>
      <c r="D153" s="102">
        <v>24.963798069419752</v>
      </c>
      <c r="E153" s="102">
        <v>27.430009365780286</v>
      </c>
      <c r="F153" s="102">
        <v>28.341674945927547</v>
      </c>
      <c r="G153" s="102">
        <v>26.055216242593758</v>
      </c>
      <c r="H153" s="102">
        <v>29.539790931004973</v>
      </c>
      <c r="I153" s="102">
        <v>26.599094346900515</v>
      </c>
      <c r="J153" s="102">
        <v>28.462126606781013</v>
      </c>
      <c r="K153" s="102">
        <v>29.415916951072216</v>
      </c>
      <c r="L153" s="102">
        <v>28.336495655898741</v>
      </c>
      <c r="M153" s="102">
        <v>27.413043945300068</v>
      </c>
      <c r="N153" s="102">
        <v>27.645260885307604</v>
      </c>
      <c r="O153" s="102">
        <v>28.135280949247246</v>
      </c>
      <c r="P153" s="102">
        <v>29.286514751353497</v>
      </c>
      <c r="Q153" s="102">
        <v>27.515504432594767</v>
      </c>
      <c r="R153" s="102">
        <v>24.969950425416865</v>
      </c>
      <c r="S153" s="102">
        <v>23.525472415480856</v>
      </c>
      <c r="T153" s="102">
        <v>22.171913743790498</v>
      </c>
      <c r="U153" s="102">
        <v>20.924620272565164</v>
      </c>
      <c r="V153" s="102">
        <v>19.230378093254963</v>
      </c>
      <c r="W153" s="102">
        <v>17.958365324805111</v>
      </c>
      <c r="X153" s="102">
        <v>18.402732460808824</v>
      </c>
      <c r="Y153" s="102">
        <v>17.350443085839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18.409973860981339</v>
      </c>
      <c r="D154" s="105">
        <v>19.955946574344988</v>
      </c>
      <c r="E154" s="105">
        <v>22.726502224249696</v>
      </c>
      <c r="F154" s="105">
        <v>23.713058104486631</v>
      </c>
      <c r="G154" s="105">
        <v>21.315046255408944</v>
      </c>
      <c r="H154" s="105">
        <v>24.285824731128098</v>
      </c>
      <c r="I154" s="105">
        <v>21.256632482488222</v>
      </c>
      <c r="J154" s="105">
        <v>22.824337165845392</v>
      </c>
      <c r="K154" s="105">
        <v>23.53124176769289</v>
      </c>
      <c r="L154" s="105">
        <v>22.597418373236174</v>
      </c>
      <c r="M154" s="105">
        <v>22.030746677413674</v>
      </c>
      <c r="N154" s="105">
        <v>22.274347648647169</v>
      </c>
      <c r="O154" s="105">
        <v>22.859380539484818</v>
      </c>
      <c r="P154" s="105">
        <v>24.215339162897333</v>
      </c>
      <c r="Q154" s="105">
        <v>22.939595213643166</v>
      </c>
      <c r="R154" s="105">
        <v>20.945755193990138</v>
      </c>
      <c r="S154" s="105">
        <v>19.891468674307305</v>
      </c>
      <c r="T154" s="105">
        <v>18.902087009795572</v>
      </c>
      <c r="U154" s="105">
        <v>17.848503938729063</v>
      </c>
      <c r="V154" s="105">
        <v>16.722871199337753</v>
      </c>
      <c r="W154" s="105">
        <v>15.950123546791261</v>
      </c>
      <c r="X154" s="105">
        <v>16.66301931640275</v>
      </c>
      <c r="Y154" s="105">
        <v>16.05045388129556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7.7062267983630477</v>
      </c>
      <c r="D155" s="99">
        <v>9.2392963989460153</v>
      </c>
      <c r="E155" s="99">
        <v>12.605350238706155</v>
      </c>
      <c r="F155" s="99">
        <v>13.700353466013825</v>
      </c>
      <c r="G155" s="99">
        <v>11.001019795082536</v>
      </c>
      <c r="H155" s="99">
        <v>12.78983877544575</v>
      </c>
      <c r="I155" s="99">
        <v>9.4839769711227824</v>
      </c>
      <c r="J155" s="99">
        <v>10.302435133262369</v>
      </c>
      <c r="K155" s="99">
        <v>10.292720666547622</v>
      </c>
      <c r="L155" s="99">
        <v>9.5522725876440102</v>
      </c>
      <c r="M155" s="99">
        <v>9.5483670261342297</v>
      </c>
      <c r="N155" s="99">
        <v>9.3920885328165014</v>
      </c>
      <c r="O155" s="99">
        <v>9.5599928663159215</v>
      </c>
      <c r="P155" s="99">
        <v>10.545227590548777</v>
      </c>
      <c r="Q155" s="99">
        <v>9.777887024679691</v>
      </c>
      <c r="R155" s="99">
        <v>8.8033170827121303</v>
      </c>
      <c r="S155" s="99">
        <v>8.3578917650046307</v>
      </c>
      <c r="T155" s="99">
        <v>8.0037155116823993</v>
      </c>
      <c r="U155" s="99">
        <v>7.0813685821265535</v>
      </c>
      <c r="V155" s="99">
        <v>7.5122734392220361</v>
      </c>
      <c r="W155" s="99">
        <v>8.2041566922924201</v>
      </c>
      <c r="X155" s="99">
        <v>9.4831775656008741</v>
      </c>
      <c r="Y155" s="99">
        <v>10.287375382551909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10.703747062618294</v>
      </c>
      <c r="D156" s="99">
        <v>10.716650175398971</v>
      </c>
      <c r="E156" s="99">
        <v>10.121151985543538</v>
      </c>
      <c r="F156" s="99">
        <v>10.012704638472803</v>
      </c>
      <c r="G156" s="99">
        <v>10.31402646032641</v>
      </c>
      <c r="H156" s="99">
        <v>11.495985955682348</v>
      </c>
      <c r="I156" s="99">
        <v>11.772655511365437</v>
      </c>
      <c r="J156" s="99">
        <v>12.521902032583027</v>
      </c>
      <c r="K156" s="99">
        <v>13.23852110114527</v>
      </c>
      <c r="L156" s="99">
        <v>13.045145785592158</v>
      </c>
      <c r="M156" s="99">
        <v>12.482379651279444</v>
      </c>
      <c r="N156" s="99">
        <v>12.882259115830665</v>
      </c>
      <c r="O156" s="99">
        <v>13.2993876731689</v>
      </c>
      <c r="P156" s="99">
        <v>13.670111572348556</v>
      </c>
      <c r="Q156" s="99">
        <v>13.161708188963473</v>
      </c>
      <c r="R156" s="99">
        <v>12.142438111278008</v>
      </c>
      <c r="S156" s="99">
        <v>11.533576909302672</v>
      </c>
      <c r="T156" s="99">
        <v>10.898371498113173</v>
      </c>
      <c r="U156" s="99">
        <v>10.767135356602505</v>
      </c>
      <c r="V156" s="99">
        <v>9.2105977601157196</v>
      </c>
      <c r="W156" s="99">
        <v>7.7459668544988416</v>
      </c>
      <c r="X156" s="99">
        <v>7.1798417508018799</v>
      </c>
      <c r="Y156" s="99">
        <v>5.7630784987436492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9.2191678879869325</v>
      </c>
      <c r="D157" s="123">
        <v>9.1688584643775215</v>
      </c>
      <c r="E157" s="123">
        <v>10.59965749211238</v>
      </c>
      <c r="F157" s="123">
        <v>9.6540125722476162</v>
      </c>
      <c r="G157" s="123">
        <v>9.9451745522119328</v>
      </c>
      <c r="H157" s="123">
        <v>9.6102885516841745</v>
      </c>
      <c r="I157" s="123">
        <v>9.0904288536039495</v>
      </c>
      <c r="J157" s="123">
        <v>9.2194926756094997</v>
      </c>
      <c r="K157" s="123">
        <v>8.1871248992426455</v>
      </c>
      <c r="L157" s="123">
        <v>7.1249661148626569</v>
      </c>
      <c r="M157" s="123">
        <v>6.8088487511828868</v>
      </c>
      <c r="N157" s="123">
        <v>6.8641628753637107</v>
      </c>
      <c r="O157" s="123">
        <v>7.1762886657306941</v>
      </c>
      <c r="P157" s="123">
        <v>7.7622889195046314</v>
      </c>
      <c r="Q157" s="123">
        <v>7.4029358018002549</v>
      </c>
      <c r="R157" s="123">
        <v>6.8089225646908389</v>
      </c>
      <c r="S157" s="123">
        <v>6.436146934761739</v>
      </c>
      <c r="T157" s="123">
        <v>5.9049421048568842</v>
      </c>
      <c r="U157" s="123">
        <v>5.5445701197257975</v>
      </c>
      <c r="V157" s="123">
        <v>6.8069537102766615</v>
      </c>
      <c r="W157" s="123">
        <v>6.6760628217530522</v>
      </c>
      <c r="X157" s="123">
        <v>5.4713485723451187</v>
      </c>
      <c r="Y157" s="123">
        <v>5.0169966249561488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10.723447317868761</v>
      </c>
      <c r="D158" s="99">
        <v>13.708249414445465</v>
      </c>
      <c r="E158" s="99">
        <v>10.559506146806168</v>
      </c>
      <c r="F158" s="99">
        <v>10.261396694880755</v>
      </c>
      <c r="G158" s="99">
        <v>12.033317127535616</v>
      </c>
      <c r="H158" s="99">
        <v>11.101996250798859</v>
      </c>
      <c r="I158" s="99">
        <v>10.221845136401418</v>
      </c>
      <c r="J158" s="99">
        <v>9.2849813389871425</v>
      </c>
      <c r="K158" s="99">
        <v>9.4867596770688181</v>
      </c>
      <c r="L158" s="99">
        <v>8.5442895719754741</v>
      </c>
      <c r="M158" s="99">
        <v>7.8190762726641854</v>
      </c>
      <c r="N158" s="99">
        <v>8.1869107003885606</v>
      </c>
      <c r="O158" s="99">
        <v>8.5084249510672088</v>
      </c>
      <c r="P158" s="99">
        <v>9.2492941909799917</v>
      </c>
      <c r="Q158" s="99">
        <v>8.8501251433473289</v>
      </c>
      <c r="R158" s="99">
        <v>8.1784313613857922</v>
      </c>
      <c r="S158" s="99">
        <v>7.6717646387121592</v>
      </c>
      <c r="T158" s="99">
        <v>7.1907560684618819</v>
      </c>
      <c r="U158" s="99">
        <v>6.9547372229023265</v>
      </c>
      <c r="V158" s="99">
        <v>8.8235972923865678</v>
      </c>
      <c r="W158" s="99">
        <v>8.6861693913800053</v>
      </c>
      <c r="X158" s="99">
        <v>7.3138822285929219</v>
      </c>
      <c r="Y158" s="99">
        <v>6.4437258945852536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8.307483385028247</v>
      </c>
      <c r="D159" s="110">
        <v>6.7602020418924873</v>
      </c>
      <c r="E159" s="110">
        <v>10.617991439740788</v>
      </c>
      <c r="F159" s="110">
        <v>9.3844338657638655</v>
      </c>
      <c r="G159" s="110">
        <v>8.529014029053581</v>
      </c>
      <c r="H159" s="110">
        <v>8.8003863106135949</v>
      </c>
      <c r="I159" s="110">
        <v>8.3171996352096986</v>
      </c>
      <c r="J159" s="110">
        <v>9.1730140370205735</v>
      </c>
      <c r="K159" s="110">
        <v>6.6032443619891188</v>
      </c>
      <c r="L159" s="110">
        <v>6.1270043090802089</v>
      </c>
      <c r="M159" s="110">
        <v>6.1779072227773648</v>
      </c>
      <c r="N159" s="110">
        <v>6.2867858962529857</v>
      </c>
      <c r="O159" s="110">
        <v>6.5553253230761523</v>
      </c>
      <c r="P159" s="110">
        <v>7.0602097268049411</v>
      </c>
      <c r="Q159" s="110">
        <v>6.7637151469094974</v>
      </c>
      <c r="R159" s="110">
        <v>6.1248012212570906</v>
      </c>
      <c r="S159" s="110">
        <v>5.7161199688801201</v>
      </c>
      <c r="T159" s="110">
        <v>5.3448636299123757</v>
      </c>
      <c r="U159" s="110">
        <v>5.03658743389283</v>
      </c>
      <c r="V159" s="110">
        <v>6.0675671213913986</v>
      </c>
      <c r="W159" s="110">
        <v>6.0617864701923301</v>
      </c>
      <c r="X159" s="110">
        <v>5.0537585217674801</v>
      </c>
      <c r="Y159" s="110">
        <v>4.6502411227183726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166.9266827033573</v>
      </c>
      <c r="D161" s="118">
        <f t="shared" si="54"/>
        <v>164.43789365212209</v>
      </c>
      <c r="E161" s="118">
        <f t="shared" si="54"/>
        <v>189.03560848168826</v>
      </c>
      <c r="F161" s="118">
        <f t="shared" si="54"/>
        <v>177.93804739307083</v>
      </c>
      <c r="G161" s="118">
        <f t="shared" si="54"/>
        <v>170.718044484388</v>
      </c>
      <c r="H161" s="118">
        <f t="shared" si="54"/>
        <v>170.6090316528128</v>
      </c>
      <c r="I161" s="118">
        <f t="shared" si="54"/>
        <v>146.75647436168452</v>
      </c>
      <c r="J161" s="118">
        <f t="shared" si="54"/>
        <v>164.40266431443209</v>
      </c>
      <c r="K161" s="118">
        <f t="shared" si="54"/>
        <v>161.49610933699074</v>
      </c>
      <c r="L161" s="118">
        <f t="shared" si="54"/>
        <v>159.02818597603653</v>
      </c>
      <c r="M161" s="118">
        <f t="shared" si="54"/>
        <v>137.98793210582741</v>
      </c>
      <c r="N161" s="118">
        <f t="shared" si="54"/>
        <v>133.42542453390723</v>
      </c>
      <c r="O161" s="118">
        <f t="shared" si="54"/>
        <v>131.6907903208089</v>
      </c>
      <c r="P161" s="118">
        <f t="shared" si="54"/>
        <v>138.27299391991761</v>
      </c>
      <c r="Q161" s="118">
        <f t="shared" si="54"/>
        <v>110.02064139214436</v>
      </c>
      <c r="R161" s="118">
        <f t="shared" ref="R161:V161" si="55">R162+R164+R166+R175</f>
        <v>94.429157013239518</v>
      </c>
      <c r="S161" s="118">
        <f t="shared" si="55"/>
        <v>90.844063949792769</v>
      </c>
      <c r="T161" s="118">
        <f t="shared" si="55"/>
        <v>93.7039521414234</v>
      </c>
      <c r="U161" s="118">
        <f t="shared" si="55"/>
        <v>93.124330814738002</v>
      </c>
      <c r="V161" s="118">
        <f t="shared" si="55"/>
        <v>91.045549833712627</v>
      </c>
      <c r="W161" s="118">
        <f t="shared" ref="W161:Y161" si="56">W162+W164+W166+W175</f>
        <v>73.66143963920473</v>
      </c>
      <c r="X161" s="118">
        <f t="shared" si="56"/>
        <v>57.517813965702047</v>
      </c>
      <c r="Y161" s="118">
        <f t="shared" si="56"/>
        <v>66.827408160659061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134.52403693297506</v>
      </c>
      <c r="D162" s="123">
        <f t="shared" si="57"/>
        <v>129.79842285173262</v>
      </c>
      <c r="E162" s="123">
        <f t="shared" si="57"/>
        <v>150.26047160776969</v>
      </c>
      <c r="F162" s="123">
        <f t="shared" si="57"/>
        <v>139.93722075595804</v>
      </c>
      <c r="G162" s="123">
        <f t="shared" si="57"/>
        <v>134.18556738819601</v>
      </c>
      <c r="H162" s="123">
        <f t="shared" si="57"/>
        <v>130.81795151411308</v>
      </c>
      <c r="I162" s="123">
        <f t="shared" si="57"/>
        <v>110.32569658644543</v>
      </c>
      <c r="J162" s="123">
        <f t="shared" si="57"/>
        <v>125.53185363704563</v>
      </c>
      <c r="K162" s="123">
        <f t="shared" si="57"/>
        <v>123.92582642615272</v>
      </c>
      <c r="L162" s="123">
        <f t="shared" si="57"/>
        <v>122.20635919713881</v>
      </c>
      <c r="M162" s="123">
        <f t="shared" si="57"/>
        <v>102.18684020665513</v>
      </c>
      <c r="N162" s="123">
        <f t="shared" si="57"/>
        <v>95.766203985301544</v>
      </c>
      <c r="O162" s="123">
        <f t="shared" si="57"/>
        <v>93.694329233647537</v>
      </c>
      <c r="P162" s="123">
        <f t="shared" si="57"/>
        <v>102.21842481060793</v>
      </c>
      <c r="Q162" s="123">
        <f t="shared" si="57"/>
        <v>72.884248701110607</v>
      </c>
      <c r="R162" s="123">
        <f t="shared" si="57"/>
        <v>61.551072902230835</v>
      </c>
      <c r="S162" s="123">
        <f t="shared" si="57"/>
        <v>57.779029860980025</v>
      </c>
      <c r="T162" s="123">
        <f t="shared" si="57"/>
        <v>63.605954724381348</v>
      </c>
      <c r="U162" s="123">
        <f t="shared" si="57"/>
        <v>63.576037196803469</v>
      </c>
      <c r="V162" s="123">
        <f t="shared" si="57"/>
        <v>63.977197211505676</v>
      </c>
      <c r="W162" s="123">
        <f t="shared" si="57"/>
        <v>47.094549130057267</v>
      </c>
      <c r="X162" s="123">
        <f t="shared" si="57"/>
        <v>31.078380516870254</v>
      </c>
      <c r="Y162" s="123">
        <f t="shared" si="57"/>
        <v>43.078140476275927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134.52403693297506</v>
      </c>
      <c r="D163" s="110">
        <v>129.79842285173262</v>
      </c>
      <c r="E163" s="110">
        <v>150.26047160776969</v>
      </c>
      <c r="F163" s="110">
        <v>139.93722075595804</v>
      </c>
      <c r="G163" s="110">
        <v>134.18556738819601</v>
      </c>
      <c r="H163" s="110">
        <v>130.81795151411308</v>
      </c>
      <c r="I163" s="110">
        <v>110.32569658644543</v>
      </c>
      <c r="J163" s="110">
        <v>125.53185363704563</v>
      </c>
      <c r="K163" s="110">
        <v>123.92582642615272</v>
      </c>
      <c r="L163" s="110">
        <v>122.20635919713881</v>
      </c>
      <c r="M163" s="110">
        <v>102.18684020665513</v>
      </c>
      <c r="N163" s="110">
        <v>95.766203985301544</v>
      </c>
      <c r="O163" s="110">
        <v>93.694329233647537</v>
      </c>
      <c r="P163" s="110">
        <v>102.21842481060793</v>
      </c>
      <c r="Q163" s="110">
        <v>72.884248701110607</v>
      </c>
      <c r="R163" s="110">
        <v>61.551072902230835</v>
      </c>
      <c r="S163" s="110">
        <v>57.779029860980025</v>
      </c>
      <c r="T163" s="110">
        <v>63.605954724381348</v>
      </c>
      <c r="U163" s="110">
        <v>63.576037196803469</v>
      </c>
      <c r="V163" s="110">
        <v>63.977197211505676</v>
      </c>
      <c r="W163" s="110">
        <v>47.094549130057267</v>
      </c>
      <c r="X163" s="110">
        <v>31.078380516870254</v>
      </c>
      <c r="Y163" s="110">
        <v>43.078140476275927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0.61357542215715544</v>
      </c>
      <c r="D164" s="123">
        <f t="shared" si="58"/>
        <v>0.72799373992392269</v>
      </c>
      <c r="E164" s="123">
        <f t="shared" si="58"/>
        <v>1.6318281818195401</v>
      </c>
      <c r="F164" s="123">
        <f t="shared" si="58"/>
        <v>0.92703927116133356</v>
      </c>
      <c r="G164" s="123">
        <f t="shared" si="58"/>
        <v>1.1529173884588833</v>
      </c>
      <c r="H164" s="123">
        <f t="shared" si="58"/>
        <v>1.6458704405847111</v>
      </c>
      <c r="I164" s="123">
        <f t="shared" si="58"/>
        <v>1.8304418850024575</v>
      </c>
      <c r="J164" s="123">
        <f t="shared" si="58"/>
        <v>2.0683878622734704</v>
      </c>
      <c r="K164" s="123">
        <f t="shared" si="58"/>
        <v>2.2976856892082851</v>
      </c>
      <c r="L164" s="123">
        <f t="shared" si="58"/>
        <v>2.8590092448585618</v>
      </c>
      <c r="M164" s="123">
        <f t="shared" si="58"/>
        <v>3.0806098357444816</v>
      </c>
      <c r="N164" s="123">
        <f t="shared" si="58"/>
        <v>5.0052727755822639</v>
      </c>
      <c r="O164" s="123">
        <f t="shared" si="58"/>
        <v>4.2709766534594431</v>
      </c>
      <c r="P164" s="123">
        <f t="shared" si="58"/>
        <v>0.93937695687888745</v>
      </c>
      <c r="Q164" s="123">
        <f t="shared" si="58"/>
        <v>3.1052831315875338</v>
      </c>
      <c r="R164" s="123">
        <f t="shared" si="58"/>
        <v>2.2900919879788821</v>
      </c>
      <c r="S164" s="123">
        <f t="shared" si="58"/>
        <v>4.212281008181245</v>
      </c>
      <c r="T164" s="123">
        <f t="shared" si="58"/>
        <v>3.0207958030462185</v>
      </c>
      <c r="U164" s="123">
        <f t="shared" si="58"/>
        <v>3.8408236473769937</v>
      </c>
      <c r="V164" s="123">
        <f t="shared" si="58"/>
        <v>1.7480604145910072</v>
      </c>
      <c r="W164" s="123">
        <f t="shared" si="58"/>
        <v>2.6291830349792571</v>
      </c>
      <c r="X164" s="123">
        <f t="shared" si="58"/>
        <v>2.8155099717213603</v>
      </c>
      <c r="Y164" s="123">
        <f t="shared" si="58"/>
        <v>1.618526360045133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0.61357542215715544</v>
      </c>
      <c r="D165" s="99">
        <f>RES_hhdet_in_fech!D165/RES_summary!D$21</f>
        <v>0.72799373992392269</v>
      </c>
      <c r="E165" s="99">
        <f>RES_hhdet_in_fech!E165/RES_summary!E$21</f>
        <v>1.6318281818195401</v>
      </c>
      <c r="F165" s="99">
        <f>RES_hhdet_in_fech!F165/RES_summary!F$21</f>
        <v>0.92703927116133356</v>
      </c>
      <c r="G165" s="99">
        <f>RES_hhdet_in_fech!G165/RES_summary!G$21</f>
        <v>1.1529173884588833</v>
      </c>
      <c r="H165" s="99">
        <f>RES_hhdet_in_fech!H165/RES_summary!H$21</f>
        <v>1.6458704405847111</v>
      </c>
      <c r="I165" s="99">
        <f>RES_hhdet_in_fech!I165/RES_summary!I$21</f>
        <v>1.8304418850024575</v>
      </c>
      <c r="J165" s="99">
        <f>RES_hhdet_in_fech!J165/RES_summary!J$21</f>
        <v>2.0683878622734704</v>
      </c>
      <c r="K165" s="99">
        <f>RES_hhdet_in_fech!K165/RES_summary!K$21</f>
        <v>2.2976856892082851</v>
      </c>
      <c r="L165" s="99">
        <f>RES_hhdet_in_fech!L165/RES_summary!L$21</f>
        <v>2.8590092448585618</v>
      </c>
      <c r="M165" s="99">
        <f>RES_hhdet_in_fech!M165/RES_summary!M$21</f>
        <v>3.0806098357444816</v>
      </c>
      <c r="N165" s="99">
        <f>RES_hhdet_in_fech!N165/RES_summary!N$21</f>
        <v>5.0052727755822639</v>
      </c>
      <c r="O165" s="99">
        <f>RES_hhdet_in_fech!O165/RES_summary!O$21</f>
        <v>4.2709766534594431</v>
      </c>
      <c r="P165" s="99">
        <f>RES_hhdet_in_fech!P165/RES_summary!P$21</f>
        <v>0.93937695687888745</v>
      </c>
      <c r="Q165" s="99">
        <f>RES_hhdet_in_fech!Q165/RES_summary!Q$21</f>
        <v>3.1052831315875338</v>
      </c>
      <c r="R165" s="99">
        <f>RES_hhdet_in_fech!R165/RES_summary!R$21</f>
        <v>2.2900919879788821</v>
      </c>
      <c r="S165" s="99">
        <f>RES_hhdet_in_fech!S165/RES_summary!S$21</f>
        <v>4.212281008181245</v>
      </c>
      <c r="T165" s="99">
        <f>RES_hhdet_in_fech!T165/RES_summary!T$21</f>
        <v>3.0207958030462185</v>
      </c>
      <c r="U165" s="99">
        <f>RES_hhdet_in_fech!U165/RES_summary!U$21</f>
        <v>3.8408236473769937</v>
      </c>
      <c r="V165" s="99">
        <f>RES_hhdet_in_fech!V165/RES_summary!V$21</f>
        <v>1.7480604145910072</v>
      </c>
      <c r="W165" s="99">
        <f>RES_hhdet_in_fech!W165/RES_summary!W$21</f>
        <v>2.6291830349792571</v>
      </c>
      <c r="X165" s="99">
        <f>RES_hhdet_in_fech!X165/RES_summary!X$21</f>
        <v>2.8155099717213603</v>
      </c>
      <c r="Y165" s="99">
        <f>RES_hhdet_in_fech!Y165/RES_summary!Y$21</f>
        <v>1.618526360045133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22.560033710463856</v>
      </c>
      <c r="D166" s="123">
        <v>24.75484201276193</v>
      </c>
      <c r="E166" s="123">
        <v>26.543615794608744</v>
      </c>
      <c r="F166" s="123">
        <v>27.419367190998798</v>
      </c>
      <c r="G166" s="123">
        <v>25.425066452178342</v>
      </c>
      <c r="H166" s="123">
        <v>28.535663642905039</v>
      </c>
      <c r="I166" s="123">
        <v>25.510450612424606</v>
      </c>
      <c r="J166" s="123">
        <v>27.58294988535474</v>
      </c>
      <c r="K166" s="123">
        <v>27.085129030407124</v>
      </c>
      <c r="L166" s="123">
        <v>26.835892011793444</v>
      </c>
      <c r="M166" s="123">
        <v>25.914745069888365</v>
      </c>
      <c r="N166" s="123">
        <v>25.78899890182786</v>
      </c>
      <c r="O166" s="123">
        <v>26.549306248747808</v>
      </c>
      <c r="P166" s="123">
        <v>27.35343606915432</v>
      </c>
      <c r="Q166" s="123">
        <v>26.627103919617927</v>
      </c>
      <c r="R166" s="123">
        <v>23.77864752172982</v>
      </c>
      <c r="S166" s="123">
        <v>22.415721140554552</v>
      </c>
      <c r="T166" s="123">
        <v>21.17211828406333</v>
      </c>
      <c r="U166" s="123">
        <v>20.162605134661174</v>
      </c>
      <c r="V166" s="123">
        <v>18.513565064790082</v>
      </c>
      <c r="W166" s="123">
        <v>17.261239954328925</v>
      </c>
      <c r="X166" s="123">
        <v>18.152928838439056</v>
      </c>
      <c r="Y166" s="123">
        <v>17.113808584387893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25.114079332026197</v>
      </c>
      <c r="D167" s="99">
        <v>32.308618853537055</v>
      </c>
      <c r="E167" s="99">
        <v>29.667302122124038</v>
      </c>
      <c r="F167" s="99">
        <v>29.032516853193549</v>
      </c>
      <c r="G167" s="99">
        <v>31.695994442338339</v>
      </c>
      <c r="H167" s="99">
        <v>29.379846283894029</v>
      </c>
      <c r="I167" s="99">
        <v>29.297088209335094</v>
      </c>
      <c r="J167" s="99">
        <v>32.356826483699038</v>
      </c>
      <c r="K167" s="99">
        <v>30.901199513266651</v>
      </c>
      <c r="L167" s="99">
        <v>29.877600836691588</v>
      </c>
      <c r="M167" s="99">
        <v>34.492159632018655</v>
      </c>
      <c r="N167" s="99">
        <v>31.906216161786102</v>
      </c>
      <c r="O167" s="99">
        <v>26.485464406711987</v>
      </c>
      <c r="P167" s="99">
        <v>21.070947044500773</v>
      </c>
      <c r="Q167" s="99">
        <v>31.42587650507943</v>
      </c>
      <c r="R167" s="99">
        <v>25.185666163651661</v>
      </c>
      <c r="S167" s="99">
        <v>25.599063763129717</v>
      </c>
      <c r="T167" s="99">
        <v>23.022000595555564</v>
      </c>
      <c r="U167" s="99">
        <v>23.78710971024115</v>
      </c>
      <c r="V167" s="99">
        <v>14.844799768108112</v>
      </c>
      <c r="W167" s="99">
        <v>16.864246987178948</v>
      </c>
      <c r="X167" s="99">
        <v>19.356644244933136</v>
      </c>
      <c r="Y167" s="99">
        <v>17.855565175094803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24.377453931958595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21.736646006675663</v>
      </c>
      <c r="T168" s="99">
        <v>0</v>
      </c>
      <c r="U168" s="99">
        <v>20.523023199459377</v>
      </c>
      <c r="V168" s="99">
        <v>0</v>
      </c>
      <c r="W168" s="99">
        <v>0</v>
      </c>
      <c r="X168" s="99">
        <v>17.534903542981983</v>
      </c>
      <c r="Y168" s="99">
        <v>16.489989615858203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12.001078138956316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9.0909072380988558</v>
      </c>
      <c r="T169" s="102">
        <v>0</v>
      </c>
      <c r="U169" s="102">
        <v>8.1023895227990703</v>
      </c>
      <c r="V169" s="102">
        <v>0</v>
      </c>
      <c r="W169" s="102">
        <v>0</v>
      </c>
      <c r="X169" s="102">
        <v>9.9822765590055056</v>
      </c>
      <c r="Y169" s="102">
        <v>10.610377173573045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12.376375793002282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12.645738768576807</v>
      </c>
      <c r="T170" s="105">
        <v>0</v>
      </c>
      <c r="U170" s="105">
        <v>12.420633676660305</v>
      </c>
      <c r="V170" s="105">
        <v>0</v>
      </c>
      <c r="W170" s="105">
        <v>0</v>
      </c>
      <c r="X170" s="105">
        <v>7.5526269839764772</v>
      </c>
      <c r="Y170" s="105">
        <v>5.8796124422851577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23.437639328630908</v>
      </c>
      <c r="D171" s="102">
        <v>24.963798069419759</v>
      </c>
      <c r="E171" s="102">
        <v>27.430009365780286</v>
      </c>
      <c r="F171" s="102">
        <v>28.341674945927547</v>
      </c>
      <c r="G171" s="102">
        <v>26.055216242593755</v>
      </c>
      <c r="H171" s="102">
        <v>29.539790931004973</v>
      </c>
      <c r="I171" s="102">
        <v>26.599094346900507</v>
      </c>
      <c r="J171" s="102">
        <v>28.462126606781016</v>
      </c>
      <c r="K171" s="102">
        <v>29.415916951072219</v>
      </c>
      <c r="L171" s="102">
        <v>28.336495655898744</v>
      </c>
      <c r="M171" s="102">
        <v>27.413043945300068</v>
      </c>
      <c r="N171" s="102">
        <v>27.645260885307611</v>
      </c>
      <c r="O171" s="102">
        <v>28.135280949247246</v>
      </c>
      <c r="P171" s="102">
        <v>29.286514751353497</v>
      </c>
      <c r="Q171" s="102">
        <v>27.51550443259476</v>
      </c>
      <c r="R171" s="102">
        <v>24.969950425416865</v>
      </c>
      <c r="S171" s="102">
        <v>23.525472415480859</v>
      </c>
      <c r="T171" s="102">
        <v>22.171913743790498</v>
      </c>
      <c r="U171" s="102">
        <v>20.924620272565161</v>
      </c>
      <c r="V171" s="102">
        <v>19.230378093254959</v>
      </c>
      <c r="W171" s="102">
        <v>17.958365324805104</v>
      </c>
      <c r="X171" s="102">
        <v>18.402732460808824</v>
      </c>
      <c r="Y171" s="102">
        <v>17.350443085839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18.409973860981342</v>
      </c>
      <c r="D172" s="105">
        <v>19.955946574344988</v>
      </c>
      <c r="E172" s="105">
        <v>22.726502224249696</v>
      </c>
      <c r="F172" s="105">
        <v>23.713058104486628</v>
      </c>
      <c r="G172" s="105">
        <v>21.315046255408937</v>
      </c>
      <c r="H172" s="105">
        <v>24.285824731128098</v>
      </c>
      <c r="I172" s="105">
        <v>21.256632482488214</v>
      </c>
      <c r="J172" s="105">
        <v>22.824337165845396</v>
      </c>
      <c r="K172" s="105">
        <v>23.531241767692883</v>
      </c>
      <c r="L172" s="105">
        <v>22.59741837323617</v>
      </c>
      <c r="M172" s="105">
        <v>22.030746677413674</v>
      </c>
      <c r="N172" s="105">
        <v>22.274347648647169</v>
      </c>
      <c r="O172" s="105">
        <v>22.859380539484814</v>
      </c>
      <c r="P172" s="105">
        <v>24.21533916289733</v>
      </c>
      <c r="Q172" s="105">
        <v>22.939595213643166</v>
      </c>
      <c r="R172" s="105">
        <v>20.945755193990141</v>
      </c>
      <c r="S172" s="105">
        <v>19.891468674307301</v>
      </c>
      <c r="T172" s="105">
        <v>18.902087009795569</v>
      </c>
      <c r="U172" s="105">
        <v>17.84850393872906</v>
      </c>
      <c r="V172" s="105">
        <v>16.722871199337753</v>
      </c>
      <c r="W172" s="105">
        <v>15.950123546791263</v>
      </c>
      <c r="X172" s="105">
        <v>16.663019316402757</v>
      </c>
      <c r="Y172" s="105">
        <v>16.050453881295557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7.7062267983630477</v>
      </c>
      <c r="D173" s="99">
        <v>9.2392963989460171</v>
      </c>
      <c r="E173" s="99">
        <v>12.605350238706155</v>
      </c>
      <c r="F173" s="99">
        <v>13.700353466013823</v>
      </c>
      <c r="G173" s="99">
        <v>11.001019795082533</v>
      </c>
      <c r="H173" s="99">
        <v>12.789838775445753</v>
      </c>
      <c r="I173" s="99">
        <v>9.4839769711227824</v>
      </c>
      <c r="J173" s="99">
        <v>10.302435133262373</v>
      </c>
      <c r="K173" s="99">
        <v>10.292720666547623</v>
      </c>
      <c r="L173" s="99">
        <v>9.5522725876440067</v>
      </c>
      <c r="M173" s="99">
        <v>9.5483670261342315</v>
      </c>
      <c r="N173" s="99">
        <v>9.3920885328165014</v>
      </c>
      <c r="O173" s="99">
        <v>9.5599928663159197</v>
      </c>
      <c r="P173" s="99">
        <v>10.545227590548775</v>
      </c>
      <c r="Q173" s="99">
        <v>9.7778870246796927</v>
      </c>
      <c r="R173" s="99">
        <v>8.8033170827121285</v>
      </c>
      <c r="S173" s="99">
        <v>8.3578917650046307</v>
      </c>
      <c r="T173" s="99">
        <v>8.0037155116823975</v>
      </c>
      <c r="U173" s="99">
        <v>7.0813685821265526</v>
      </c>
      <c r="V173" s="99">
        <v>7.5122734392220343</v>
      </c>
      <c r="W173" s="99">
        <v>8.2041566922924183</v>
      </c>
      <c r="X173" s="99">
        <v>9.4831775656008723</v>
      </c>
      <c r="Y173" s="99">
        <v>10.287375382551906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10.703747062618293</v>
      </c>
      <c r="D174" s="110">
        <v>10.716650175398971</v>
      </c>
      <c r="E174" s="110">
        <v>10.121151985543539</v>
      </c>
      <c r="F174" s="110">
        <v>10.012704638472805</v>
      </c>
      <c r="G174" s="110">
        <v>10.314026460326408</v>
      </c>
      <c r="H174" s="110">
        <v>11.495985955682347</v>
      </c>
      <c r="I174" s="110">
        <v>11.772655511365436</v>
      </c>
      <c r="J174" s="110">
        <v>12.521902032583027</v>
      </c>
      <c r="K174" s="110">
        <v>13.238521101145269</v>
      </c>
      <c r="L174" s="110">
        <v>13.04514578559216</v>
      </c>
      <c r="M174" s="110">
        <v>12.482379651279446</v>
      </c>
      <c r="N174" s="110">
        <v>12.882259115830667</v>
      </c>
      <c r="O174" s="110">
        <v>13.299387673168896</v>
      </c>
      <c r="P174" s="110">
        <v>13.670111572348553</v>
      </c>
      <c r="Q174" s="110">
        <v>13.161708188963473</v>
      </c>
      <c r="R174" s="110">
        <v>12.142438111278011</v>
      </c>
      <c r="S174" s="110">
        <v>11.533576909302671</v>
      </c>
      <c r="T174" s="110">
        <v>10.898371498113168</v>
      </c>
      <c r="U174" s="110">
        <v>10.767135356602509</v>
      </c>
      <c r="V174" s="110">
        <v>9.2105977601157196</v>
      </c>
      <c r="W174" s="110">
        <v>7.7459668544988443</v>
      </c>
      <c r="X174" s="110">
        <v>7.1798417508018773</v>
      </c>
      <c r="Y174" s="110">
        <v>5.7630784987436492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9.2290366377612276</v>
      </c>
      <c r="D175" s="123">
        <v>9.1566350477035812</v>
      </c>
      <c r="E175" s="123">
        <v>10.599692897490286</v>
      </c>
      <c r="F175" s="123">
        <v>9.6544201749526621</v>
      </c>
      <c r="G175" s="123">
        <v>9.9544932555547483</v>
      </c>
      <c r="H175" s="123">
        <v>9.6095460552099787</v>
      </c>
      <c r="I175" s="123">
        <v>9.0898852778120229</v>
      </c>
      <c r="J175" s="123">
        <v>9.219472929758231</v>
      </c>
      <c r="K175" s="123">
        <v>8.1874681912226297</v>
      </c>
      <c r="L175" s="123">
        <v>7.1269255222457204</v>
      </c>
      <c r="M175" s="123">
        <v>6.8057369935394378</v>
      </c>
      <c r="N175" s="123">
        <v>6.8649488711955549</v>
      </c>
      <c r="O175" s="123">
        <v>7.1761781849541038</v>
      </c>
      <c r="P175" s="123">
        <v>7.7617560832764703</v>
      </c>
      <c r="Q175" s="123">
        <v>7.4040056398282932</v>
      </c>
      <c r="R175" s="123">
        <v>6.8093446012999879</v>
      </c>
      <c r="S175" s="123">
        <v>6.4370319400769445</v>
      </c>
      <c r="T175" s="123">
        <v>5.9050833299325154</v>
      </c>
      <c r="U175" s="123">
        <v>5.544864835896357</v>
      </c>
      <c r="V175" s="123">
        <v>6.8067271428258636</v>
      </c>
      <c r="W175" s="123">
        <v>6.676467519839278</v>
      </c>
      <c r="X175" s="123">
        <v>5.4709946386713719</v>
      </c>
      <c r="Y175" s="123">
        <v>5.0169327399501107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10.723447317868761</v>
      </c>
      <c r="D176" s="99">
        <v>13.708249414445467</v>
      </c>
      <c r="E176" s="99">
        <v>10.55950614680617</v>
      </c>
      <c r="F176" s="99">
        <v>10.261396694880757</v>
      </c>
      <c r="G176" s="99">
        <v>12.033317127535616</v>
      </c>
      <c r="H176" s="99">
        <v>11.101996250798855</v>
      </c>
      <c r="I176" s="99">
        <v>10.221845136401416</v>
      </c>
      <c r="J176" s="99">
        <v>9.2849813389871443</v>
      </c>
      <c r="K176" s="99">
        <v>9.4867596770688198</v>
      </c>
      <c r="L176" s="99">
        <v>8.5442895719754759</v>
      </c>
      <c r="M176" s="99">
        <v>7.8190762726641854</v>
      </c>
      <c r="N176" s="99">
        <v>8.1869107003885624</v>
      </c>
      <c r="O176" s="99">
        <v>8.5084249510672088</v>
      </c>
      <c r="P176" s="99">
        <v>9.2492941909799917</v>
      </c>
      <c r="Q176" s="99">
        <v>8.8501251433473289</v>
      </c>
      <c r="R176" s="99">
        <v>8.1784313613857904</v>
      </c>
      <c r="S176" s="99">
        <v>7.6717646387121592</v>
      </c>
      <c r="T176" s="99">
        <v>7.1907560684618819</v>
      </c>
      <c r="U176" s="99">
        <v>6.9547372229023265</v>
      </c>
      <c r="V176" s="99">
        <v>8.823597292386566</v>
      </c>
      <c r="W176" s="99">
        <v>8.6861693913800053</v>
      </c>
      <c r="X176" s="99">
        <v>7.3138822285929228</v>
      </c>
      <c r="Y176" s="99">
        <v>6.4437258945852545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8.307483385028247</v>
      </c>
      <c r="D177" s="110">
        <v>6.7602020418924855</v>
      </c>
      <c r="E177" s="110">
        <v>10.617991439740786</v>
      </c>
      <c r="F177" s="110">
        <v>9.3844338657638637</v>
      </c>
      <c r="G177" s="110">
        <v>8.529014029053581</v>
      </c>
      <c r="H177" s="110">
        <v>8.8003863106135967</v>
      </c>
      <c r="I177" s="110">
        <v>8.3171996352096986</v>
      </c>
      <c r="J177" s="110">
        <v>9.1730140370205717</v>
      </c>
      <c r="K177" s="110">
        <v>6.6032443619891215</v>
      </c>
      <c r="L177" s="110">
        <v>6.1270043090802089</v>
      </c>
      <c r="M177" s="110">
        <v>6.1779072227773657</v>
      </c>
      <c r="N177" s="110">
        <v>6.2867858962529857</v>
      </c>
      <c r="O177" s="110">
        <v>6.5553253230761523</v>
      </c>
      <c r="P177" s="110">
        <v>7.0602097268049402</v>
      </c>
      <c r="Q177" s="110">
        <v>6.7637151469094974</v>
      </c>
      <c r="R177" s="110">
        <v>6.1248012212570888</v>
      </c>
      <c r="S177" s="110">
        <v>5.7161199688801183</v>
      </c>
      <c r="T177" s="110">
        <v>5.3448636299123748</v>
      </c>
      <c r="U177" s="110">
        <v>5.0365874338928309</v>
      </c>
      <c r="V177" s="110">
        <v>6.0675671213914004</v>
      </c>
      <c r="W177" s="110">
        <v>6.0617864701923319</v>
      </c>
      <c r="X177" s="110">
        <v>5.0537585217674801</v>
      </c>
      <c r="Y177" s="110">
        <v>4.6502411227183735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107.34031905376749</v>
      </c>
      <c r="D24" s="118">
        <f t="shared" si="7"/>
        <v>123.40935101993637</v>
      </c>
      <c r="E24" s="118">
        <f t="shared" si="7"/>
        <v>154.22241874307414</v>
      </c>
      <c r="F24" s="118">
        <f t="shared" si="7"/>
        <v>130.0500392762869</v>
      </c>
      <c r="G24" s="118">
        <f t="shared" si="7"/>
        <v>0</v>
      </c>
      <c r="H24" s="118">
        <f t="shared" si="7"/>
        <v>0</v>
      </c>
      <c r="I24" s="118">
        <f t="shared" si="7"/>
        <v>114.14798536964358</v>
      </c>
      <c r="J24" s="118">
        <f t="shared" si="7"/>
        <v>146.29660256371386</v>
      </c>
      <c r="K24" s="118">
        <f t="shared" si="7"/>
        <v>109.1938734546936</v>
      </c>
      <c r="L24" s="118">
        <f t="shared" si="7"/>
        <v>109.91456154565871</v>
      </c>
      <c r="M24" s="118">
        <f t="shared" si="7"/>
        <v>119.98714549455585</v>
      </c>
      <c r="N24" s="118">
        <f t="shared" si="7"/>
        <v>115.09678080140183</v>
      </c>
      <c r="O24" s="118">
        <f t="shared" si="7"/>
        <v>96.251576919838513</v>
      </c>
      <c r="P24" s="118">
        <f t="shared" si="7"/>
        <v>65.262173203305565</v>
      </c>
      <c r="Q24" s="118">
        <f t="shared" si="7"/>
        <v>108.51093052175872</v>
      </c>
      <c r="R24" s="118">
        <f t="shared" ref="R24:V24" si="8">R25+R28+R30+R39</f>
        <v>100.30772164369057</v>
      </c>
      <c r="S24" s="118">
        <f t="shared" si="8"/>
        <v>99.133863241748742</v>
      </c>
      <c r="T24" s="118">
        <f t="shared" si="8"/>
        <v>83.09153405241095</v>
      </c>
      <c r="U24" s="118">
        <f t="shared" si="8"/>
        <v>0</v>
      </c>
      <c r="V24" s="118">
        <f t="shared" si="8"/>
        <v>57.642326271499449</v>
      </c>
      <c r="W24" s="118">
        <f t="shared" ref="W24:Y24" si="9">W25+W28+W30+W39</f>
        <v>69.424017181767923</v>
      </c>
      <c r="X24" s="118">
        <f t="shared" si="9"/>
        <v>61.140369100250268</v>
      </c>
      <c r="Y24" s="118">
        <f t="shared" si="9"/>
        <v>50.057618382230039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84.037296542077812</v>
      </c>
      <c r="D25" s="123">
        <f t="shared" si="10"/>
        <v>98.576972682832888</v>
      </c>
      <c r="E25" s="123">
        <f t="shared" si="10"/>
        <v>125.74951232380562</v>
      </c>
      <c r="F25" s="123">
        <f t="shared" si="10"/>
        <v>102.57615853589802</v>
      </c>
      <c r="G25" s="123">
        <f t="shared" si="10"/>
        <v>0</v>
      </c>
      <c r="H25" s="123">
        <f t="shared" si="10"/>
        <v>0</v>
      </c>
      <c r="I25" s="123">
        <f t="shared" si="10"/>
        <v>86.151090649013568</v>
      </c>
      <c r="J25" s="123">
        <f t="shared" si="10"/>
        <v>116.85499626286449</v>
      </c>
      <c r="K25" s="123">
        <f t="shared" si="10"/>
        <v>81.487551760076428</v>
      </c>
      <c r="L25" s="123">
        <f t="shared" si="10"/>
        <v>82.515310190908039</v>
      </c>
      <c r="M25" s="123">
        <f t="shared" si="10"/>
        <v>91.927248906956024</v>
      </c>
      <c r="N25" s="123">
        <f t="shared" si="10"/>
        <v>87.021410721074929</v>
      </c>
      <c r="O25" s="123">
        <f t="shared" si="10"/>
        <v>65.445211717853653</v>
      </c>
      <c r="P25" s="123">
        <f t="shared" si="10"/>
        <v>37.841491072132129</v>
      </c>
      <c r="Q25" s="123">
        <f t="shared" si="10"/>
        <v>80.089045923160782</v>
      </c>
      <c r="R25" s="123">
        <f t="shared" ref="R25:V25" si="11">SUM(R26:R27)</f>
        <v>74.750977087813496</v>
      </c>
      <c r="S25" s="123">
        <f t="shared" si="11"/>
        <v>72.86840504675466</v>
      </c>
      <c r="T25" s="123">
        <f t="shared" si="11"/>
        <v>58.097547785102385</v>
      </c>
      <c r="U25" s="123">
        <f t="shared" si="11"/>
        <v>0</v>
      </c>
      <c r="V25" s="123">
        <f t="shared" si="11"/>
        <v>34.865926071312423</v>
      </c>
      <c r="W25" s="123">
        <f t="shared" ref="W25:Y25" si="12">SUM(W26:W27)</f>
        <v>45.998746959515181</v>
      </c>
      <c r="X25" s="123">
        <f t="shared" si="12"/>
        <v>38.691359117720644</v>
      </c>
      <c r="Y25" s="123">
        <f t="shared" si="12"/>
        <v>29.924305284291695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82.055538020227701</v>
      </c>
      <c r="D26" s="99">
        <v>96.281717367270062</v>
      </c>
      <c r="E26" s="99">
        <v>122.84315160905393</v>
      </c>
      <c r="F26" s="99">
        <v>100.22833726169328</v>
      </c>
      <c r="G26" s="99">
        <v>0</v>
      </c>
      <c r="H26" s="99">
        <v>0</v>
      </c>
      <c r="I26" s="99">
        <v>84.327716223054637</v>
      </c>
      <c r="J26" s="99">
        <v>114.37940544767885</v>
      </c>
      <c r="K26" s="99">
        <v>79.776939019297956</v>
      </c>
      <c r="L26" s="99">
        <v>80.803156616362372</v>
      </c>
      <c r="M26" s="99">
        <v>90.044539931223966</v>
      </c>
      <c r="N26" s="99">
        <v>85.265435188038808</v>
      </c>
      <c r="O26" s="99">
        <v>64.13746112598092</v>
      </c>
      <c r="P26" s="99">
        <v>37.095373178786218</v>
      </c>
      <c r="Q26" s="99">
        <v>78.512357930008832</v>
      </c>
      <c r="R26" s="99">
        <v>73.287099161839819</v>
      </c>
      <c r="S26" s="99">
        <v>71.450192266410639</v>
      </c>
      <c r="T26" s="99">
        <v>56.975678982815921</v>
      </c>
      <c r="U26" s="99">
        <v>0</v>
      </c>
      <c r="V26" s="99">
        <v>34.201952214912623</v>
      </c>
      <c r="W26" s="99">
        <v>45.12141860074928</v>
      </c>
      <c r="X26" s="99">
        <v>37.958165998253108</v>
      </c>
      <c r="Y26" s="99">
        <v>29.360017939955103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1.9817585218501146</v>
      </c>
      <c r="D27" s="99">
        <v>2.2952553155628221</v>
      </c>
      <c r="E27" s="99">
        <v>2.9063607147516817</v>
      </c>
      <c r="F27" s="99">
        <v>2.3478212742047342</v>
      </c>
      <c r="G27" s="99">
        <v>0</v>
      </c>
      <c r="H27" s="99">
        <v>0</v>
      </c>
      <c r="I27" s="99">
        <v>1.8233744259589344</v>
      </c>
      <c r="J27" s="99">
        <v>2.4755908151856341</v>
      </c>
      <c r="K27" s="99">
        <v>1.7106127407784737</v>
      </c>
      <c r="L27" s="99">
        <v>1.7121535745456706</v>
      </c>
      <c r="M27" s="99">
        <v>1.8827089757320545</v>
      </c>
      <c r="N27" s="99">
        <v>1.7559755330361215</v>
      </c>
      <c r="O27" s="99">
        <v>1.3077505918727297</v>
      </c>
      <c r="P27" s="99">
        <v>0.74611789334591194</v>
      </c>
      <c r="Q27" s="99">
        <v>1.5766879931519433</v>
      </c>
      <c r="R27" s="99">
        <v>1.4638779259736701</v>
      </c>
      <c r="S27" s="99">
        <v>1.4182127803440163</v>
      </c>
      <c r="T27" s="99">
        <v>1.1218688022864638</v>
      </c>
      <c r="U27" s="99">
        <v>0</v>
      </c>
      <c r="V27" s="99">
        <v>0.66397385639979845</v>
      </c>
      <c r="W27" s="99">
        <v>0.87732835876590431</v>
      </c>
      <c r="X27" s="99">
        <v>0.73319311946753629</v>
      </c>
      <c r="Y27" s="99">
        <v>0.56428734433659034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0.99137090813656981</v>
      </c>
      <c r="D28" s="123">
        <f t="shared" si="13"/>
        <v>1.1846217324417785</v>
      </c>
      <c r="E28" s="123">
        <f t="shared" si="13"/>
        <v>2.1421549162134772</v>
      </c>
      <c r="F28" s="123">
        <f t="shared" si="13"/>
        <v>1.2358772461763399</v>
      </c>
      <c r="G28" s="123">
        <f t="shared" si="13"/>
        <v>0</v>
      </c>
      <c r="H28" s="123">
        <f t="shared" si="13"/>
        <v>0</v>
      </c>
      <c r="I28" s="123">
        <f t="shared" si="13"/>
        <v>3.3125126459208474</v>
      </c>
      <c r="J28" s="123">
        <f t="shared" si="13"/>
        <v>3.21667958230843</v>
      </c>
      <c r="K28" s="123">
        <f t="shared" si="13"/>
        <v>1.8895439598056014</v>
      </c>
      <c r="L28" s="123">
        <f t="shared" si="13"/>
        <v>2.791731755802966</v>
      </c>
      <c r="M28" s="123">
        <f t="shared" si="13"/>
        <v>3.9199817745393943</v>
      </c>
      <c r="N28" s="123">
        <f t="shared" si="13"/>
        <v>3.5425994585880418</v>
      </c>
      <c r="O28" s="123">
        <f t="shared" si="13"/>
        <v>5.5207616303834079</v>
      </c>
      <c r="P28" s="123">
        <f t="shared" si="13"/>
        <v>0.69046057718420861</v>
      </c>
      <c r="Q28" s="123">
        <f t="shared" si="13"/>
        <v>2.3301237538959159</v>
      </c>
      <c r="R28" s="123">
        <f t="shared" si="13"/>
        <v>1.7319132483625268</v>
      </c>
      <c r="S28" s="123">
        <f t="shared" si="13"/>
        <v>3.4848773780756752</v>
      </c>
      <c r="T28" s="123">
        <f t="shared" si="13"/>
        <v>3.3485537428835537</v>
      </c>
      <c r="U28" s="123">
        <f t="shared" si="13"/>
        <v>0</v>
      </c>
      <c r="V28" s="123">
        <f t="shared" si="13"/>
        <v>2.3530222505836869</v>
      </c>
      <c r="W28" s="123">
        <f t="shared" si="13"/>
        <v>3.770712970746668</v>
      </c>
      <c r="X28" s="123">
        <f t="shared" si="13"/>
        <v>2.9798823762781379</v>
      </c>
      <c r="Y28" s="123">
        <f t="shared" si="13"/>
        <v>1.7397001107269303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0.99137090813656981</v>
      </c>
      <c r="D29" s="99">
        <f>RES_hhdet_in_tesh!D29/RES_summary!D$21</f>
        <v>1.1846217324417785</v>
      </c>
      <c r="E29" s="99">
        <f>RES_hhdet_in_tesh!E29/RES_summary!E$21</f>
        <v>2.1421549162134772</v>
      </c>
      <c r="F29" s="99">
        <f>RES_hhdet_in_tesh!F29/RES_summary!F$21</f>
        <v>1.2358772461763399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3.3125126459208474</v>
      </c>
      <c r="J29" s="99">
        <f>RES_hhdet_in_tesh!J29/RES_summary!J$21</f>
        <v>3.21667958230843</v>
      </c>
      <c r="K29" s="99">
        <f>RES_hhdet_in_tesh!K29/RES_summary!K$21</f>
        <v>1.8895439598056014</v>
      </c>
      <c r="L29" s="99">
        <f>RES_hhdet_in_tesh!L29/RES_summary!L$21</f>
        <v>2.791731755802966</v>
      </c>
      <c r="M29" s="99">
        <f>RES_hhdet_in_tesh!M29/RES_summary!M$21</f>
        <v>3.9199817745393943</v>
      </c>
      <c r="N29" s="99">
        <f>RES_hhdet_in_tesh!N29/RES_summary!N$21</f>
        <v>3.5425994585880418</v>
      </c>
      <c r="O29" s="99">
        <f>RES_hhdet_in_tesh!O29/RES_summary!O$21</f>
        <v>5.5207616303834079</v>
      </c>
      <c r="P29" s="99">
        <f>RES_hhdet_in_tesh!P29/RES_summary!P$21</f>
        <v>0.69046057718420861</v>
      </c>
      <c r="Q29" s="99">
        <f>RES_hhdet_in_tesh!Q29/RES_summary!Q$21</f>
        <v>2.3301237538959159</v>
      </c>
      <c r="R29" s="99">
        <f>RES_hhdet_in_tesh!R29/RES_summary!R$21</f>
        <v>1.7319132483625268</v>
      </c>
      <c r="S29" s="99">
        <f>RES_hhdet_in_tesh!S29/RES_summary!S$21</f>
        <v>3.4848773780756752</v>
      </c>
      <c r="T29" s="99">
        <f>RES_hhdet_in_tesh!T29/RES_summary!T$21</f>
        <v>3.3485537428835537</v>
      </c>
      <c r="U29" s="99">
        <f>RES_hhdet_in_tesh!U29/RES_summary!U$21</f>
        <v>0</v>
      </c>
      <c r="V29" s="99">
        <f>RES_hhdet_in_tesh!V29/RES_summary!V$21</f>
        <v>2.3530222505836869</v>
      </c>
      <c r="W29" s="99">
        <f>RES_hhdet_in_tesh!W29/RES_summary!W$21</f>
        <v>3.770712970746668</v>
      </c>
      <c r="X29" s="99">
        <f>RES_hhdet_in_tesh!X29/RES_summary!X$21</f>
        <v>2.9798823762781379</v>
      </c>
      <c r="Y29" s="99">
        <f>RES_hhdet_in_tesh!Y29/RES_summary!Y$21</f>
        <v>1.7397001107269303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15.850306975622757</v>
      </c>
      <c r="D30" s="123">
        <v>17.333371184910405</v>
      </c>
      <c r="E30" s="123">
        <v>18.673329337231184</v>
      </c>
      <c r="F30" s="123">
        <v>19.276202131169399</v>
      </c>
      <c r="G30" s="123">
        <v>0</v>
      </c>
      <c r="H30" s="123">
        <v>0</v>
      </c>
      <c r="I30" s="123">
        <v>18.29097983995657</v>
      </c>
      <c r="J30" s="123">
        <v>19.674063711330447</v>
      </c>
      <c r="K30" s="123">
        <v>20.284276340605594</v>
      </c>
      <c r="L30" s="123">
        <v>19.619202021448338</v>
      </c>
      <c r="M30" s="123">
        <v>19.300707707543594</v>
      </c>
      <c r="N30" s="123">
        <v>19.545429989626616</v>
      </c>
      <c r="O30" s="123">
        <v>20.065413529071208</v>
      </c>
      <c r="P30" s="123">
        <v>21.056429434639515</v>
      </c>
      <c r="Q30" s="123">
        <v>20.614180088873773</v>
      </c>
      <c r="R30" s="123">
        <v>18.775624039363592</v>
      </c>
      <c r="S30" s="123">
        <v>17.995338125520892</v>
      </c>
      <c r="T30" s="123">
        <v>17.09758934131483</v>
      </c>
      <c r="U30" s="123">
        <v>0</v>
      </c>
      <c r="V30" s="123">
        <v>15.006260629031896</v>
      </c>
      <c r="W30" s="123">
        <v>14.219407150423512</v>
      </c>
      <c r="X30" s="123">
        <v>14.901838861321151</v>
      </c>
      <c r="Y30" s="123">
        <v>14.204118214026083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15.257652322465487</v>
      </c>
      <c r="D31" s="99">
        <v>19.687137193323327</v>
      </c>
      <c r="E31" s="99">
        <v>18.138906621108017</v>
      </c>
      <c r="F31" s="99">
        <v>17.811725063457683</v>
      </c>
      <c r="G31" s="99">
        <v>0</v>
      </c>
      <c r="H31" s="99">
        <v>0</v>
      </c>
      <c r="I31" s="99">
        <v>18.1985934152205</v>
      </c>
      <c r="J31" s="99">
        <v>20.204423754653487</v>
      </c>
      <c r="K31" s="99">
        <v>19.41529632540637</v>
      </c>
      <c r="L31" s="99">
        <v>18.908052575974029</v>
      </c>
      <c r="M31" s="99">
        <v>22.148173834640531</v>
      </c>
      <c r="N31" s="99">
        <v>20.975308790616044</v>
      </c>
      <c r="O31" s="99">
        <v>18.003443725997275</v>
      </c>
      <c r="P31" s="99">
        <v>14.893817338420863</v>
      </c>
      <c r="Q31" s="99">
        <v>22.979705396555147</v>
      </c>
      <c r="R31" s="99">
        <v>18.815236042472435</v>
      </c>
      <c r="S31" s="99">
        <v>19.501287983732926</v>
      </c>
      <c r="T31" s="99">
        <v>17.842224872986293</v>
      </c>
      <c r="U31" s="99">
        <v>0</v>
      </c>
      <c r="V31" s="99">
        <v>11.803337162646189</v>
      </c>
      <c r="W31" s="99">
        <v>13.500842645526712</v>
      </c>
      <c r="X31" s="99">
        <v>15.563567784219098</v>
      </c>
      <c r="Y31" s="99">
        <v>14.38812451292392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15.944774987549891</v>
      </c>
      <c r="D35" s="102">
        <v>17.010038312621738</v>
      </c>
      <c r="E35" s="102">
        <v>18.72297352324745</v>
      </c>
      <c r="F35" s="102">
        <v>19.37922411739974</v>
      </c>
      <c r="G35" s="102">
        <v>0</v>
      </c>
      <c r="H35" s="102">
        <v>0</v>
      </c>
      <c r="I35" s="102">
        <v>18.298372722528509</v>
      </c>
      <c r="J35" s="102">
        <v>19.627778269924889</v>
      </c>
      <c r="K35" s="102">
        <v>20.342699430651752</v>
      </c>
      <c r="L35" s="102">
        <v>19.659549075186753</v>
      </c>
      <c r="M35" s="102">
        <v>19.135338944213807</v>
      </c>
      <c r="N35" s="102">
        <v>19.491111370102299</v>
      </c>
      <c r="O35" s="102">
        <v>20.137162746368688</v>
      </c>
      <c r="P35" s="102">
        <v>21.366852501152465</v>
      </c>
      <c r="Q35" s="102">
        <v>20.442522962602485</v>
      </c>
      <c r="R35" s="102">
        <v>18.77717040009362</v>
      </c>
      <c r="S35" s="102">
        <v>17.897093349340711</v>
      </c>
      <c r="T35" s="102">
        <v>17.060156113383218</v>
      </c>
      <c r="U35" s="102">
        <v>0</v>
      </c>
      <c r="V35" s="102">
        <v>15.129010009742986</v>
      </c>
      <c r="W35" s="102">
        <v>14.268703760661023</v>
      </c>
      <c r="X35" s="102">
        <v>14.844752354655069</v>
      </c>
      <c r="Y35" s="102">
        <v>14.192043541591447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15.946342128616495</v>
      </c>
      <c r="D36" s="105">
        <v>17.012198043984686</v>
      </c>
      <c r="E36" s="105">
        <v>18.725218999278681</v>
      </c>
      <c r="F36" s="105">
        <v>19.380613232866818</v>
      </c>
      <c r="G36" s="105">
        <v>0</v>
      </c>
      <c r="H36" s="105">
        <v>0</v>
      </c>
      <c r="I36" s="105">
        <v>18.296988379476932</v>
      </c>
      <c r="J36" s="105">
        <v>19.626568357402938</v>
      </c>
      <c r="K36" s="105">
        <v>20.356494788367137</v>
      </c>
      <c r="L36" s="105">
        <v>19.672407462434549</v>
      </c>
      <c r="M36" s="105">
        <v>19.147500087135274</v>
      </c>
      <c r="N36" s="105">
        <v>19.504090045567988</v>
      </c>
      <c r="O36" s="105">
        <v>20.141726747386596</v>
      </c>
      <c r="P36" s="105">
        <v>21.36369766244232</v>
      </c>
      <c r="Q36" s="105">
        <v>20.426146335733002</v>
      </c>
      <c r="R36" s="105">
        <v>18.762450651626537</v>
      </c>
      <c r="S36" s="105">
        <v>17.891875118164219</v>
      </c>
      <c r="T36" s="105">
        <v>17.05682212597787</v>
      </c>
      <c r="U36" s="105">
        <v>0</v>
      </c>
      <c r="V36" s="105">
        <v>15.12068748933328</v>
      </c>
      <c r="W36" s="105">
        <v>14.264526830927855</v>
      </c>
      <c r="X36" s="105">
        <v>14.82954392390941</v>
      </c>
      <c r="Y36" s="105">
        <v>14.177784603686485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5.2425950659982021</v>
      </c>
      <c r="D37" s="99">
        <v>6.2955478685857162</v>
      </c>
      <c r="E37" s="99">
        <v>8.6040670137351487</v>
      </c>
      <c r="F37" s="99">
        <v>9.3679085943940148</v>
      </c>
      <c r="G37" s="99">
        <v>0</v>
      </c>
      <c r="H37" s="99">
        <v>0</v>
      </c>
      <c r="I37" s="99">
        <v>6.524332868111494</v>
      </c>
      <c r="J37" s="99">
        <v>7.1046663248199122</v>
      </c>
      <c r="K37" s="99">
        <v>7.1179736872218724</v>
      </c>
      <c r="L37" s="99">
        <v>6.6272616768423873</v>
      </c>
      <c r="M37" s="99">
        <v>6.665120435855826</v>
      </c>
      <c r="N37" s="99">
        <v>6.6218309297373166</v>
      </c>
      <c r="O37" s="99">
        <v>6.8423390742177013</v>
      </c>
      <c r="P37" s="99">
        <v>7.693586090093766</v>
      </c>
      <c r="Q37" s="99">
        <v>7.26443814676953</v>
      </c>
      <c r="R37" s="99">
        <v>6.6200125403485286</v>
      </c>
      <c r="S37" s="99">
        <v>6.3582982088615534</v>
      </c>
      <c r="T37" s="99">
        <v>6.1584506278647</v>
      </c>
      <c r="U37" s="99">
        <v>0</v>
      </c>
      <c r="V37" s="99">
        <v>5.910089729217562</v>
      </c>
      <c r="W37" s="99">
        <v>6.5185599764290112</v>
      </c>
      <c r="X37" s="99">
        <v>7.6497021731075305</v>
      </c>
      <c r="Y37" s="99">
        <v>8.4147061049428373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10.703747062618294</v>
      </c>
      <c r="D38" s="99">
        <v>10.716650175398971</v>
      </c>
      <c r="E38" s="99">
        <v>10.121151985543534</v>
      </c>
      <c r="F38" s="99">
        <v>10.012704638472805</v>
      </c>
      <c r="G38" s="99">
        <v>0</v>
      </c>
      <c r="H38" s="99">
        <v>0</v>
      </c>
      <c r="I38" s="99">
        <v>11.772655511365432</v>
      </c>
      <c r="J38" s="99">
        <v>12.521902032583027</v>
      </c>
      <c r="K38" s="99">
        <v>13.238521101145269</v>
      </c>
      <c r="L38" s="99">
        <v>13.04514578559216</v>
      </c>
      <c r="M38" s="99">
        <v>12.48237965127945</v>
      </c>
      <c r="N38" s="99">
        <v>12.882259115830671</v>
      </c>
      <c r="O38" s="99">
        <v>13.299387673168892</v>
      </c>
      <c r="P38" s="99">
        <v>13.670111572348556</v>
      </c>
      <c r="Q38" s="99">
        <v>13.161708188963473</v>
      </c>
      <c r="R38" s="99">
        <v>12.142438111278013</v>
      </c>
      <c r="S38" s="99">
        <v>11.533576909302667</v>
      </c>
      <c r="T38" s="99">
        <v>10.898371498113173</v>
      </c>
      <c r="U38" s="99">
        <v>0</v>
      </c>
      <c r="V38" s="99">
        <v>9.2105977601157214</v>
      </c>
      <c r="W38" s="99">
        <v>7.7459668544988443</v>
      </c>
      <c r="X38" s="99">
        <v>7.1798417508018826</v>
      </c>
      <c r="Y38" s="99">
        <v>5.7630784987436483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6.4613446279303508</v>
      </c>
      <c r="D39" s="123">
        <v>6.314385419751293</v>
      </c>
      <c r="E39" s="123">
        <v>7.6574221658238706</v>
      </c>
      <c r="F39" s="123">
        <v>6.9618013630431417</v>
      </c>
      <c r="G39" s="123">
        <v>0</v>
      </c>
      <c r="H39" s="123">
        <v>0</v>
      </c>
      <c r="I39" s="123">
        <v>6.3934022347525792</v>
      </c>
      <c r="J39" s="123">
        <v>6.5508630072104852</v>
      </c>
      <c r="K39" s="123">
        <v>5.5325013942059798</v>
      </c>
      <c r="L39" s="123">
        <v>4.988317577499358</v>
      </c>
      <c r="M39" s="123">
        <v>4.8392071055168335</v>
      </c>
      <c r="N39" s="123">
        <v>4.9873406321122458</v>
      </c>
      <c r="O39" s="123">
        <v>5.220190042530243</v>
      </c>
      <c r="P39" s="123">
        <v>5.6737921193497183</v>
      </c>
      <c r="Q39" s="123">
        <v>5.4775807558282539</v>
      </c>
      <c r="R39" s="123">
        <v>5.0492072681509468</v>
      </c>
      <c r="S39" s="123">
        <v>4.785242691397519</v>
      </c>
      <c r="T39" s="123">
        <v>4.5478431831101789</v>
      </c>
      <c r="U39" s="123">
        <v>0</v>
      </c>
      <c r="V39" s="123">
        <v>5.4171173205714407</v>
      </c>
      <c r="W39" s="123">
        <v>5.4351501010825611</v>
      </c>
      <c r="X39" s="123">
        <v>4.5672887449303303</v>
      </c>
      <c r="Y39" s="123">
        <v>4.1894947731853307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6.5838640913555508</v>
      </c>
      <c r="D40" s="99">
        <v>8.419677841815485</v>
      </c>
      <c r="E40" s="99">
        <v>6.4881977411555933</v>
      </c>
      <c r="F40" s="99">
        <v>6.3074508980200399</v>
      </c>
      <c r="G40" s="99">
        <v>0</v>
      </c>
      <c r="H40" s="99">
        <v>0</v>
      </c>
      <c r="I40" s="99">
        <v>6.2903844303777063</v>
      </c>
      <c r="J40" s="99">
        <v>5.7160453961486315</v>
      </c>
      <c r="K40" s="99">
        <v>5.8425071097356529</v>
      </c>
      <c r="L40" s="99">
        <v>5.2640984339578187</v>
      </c>
      <c r="M40" s="99">
        <v>4.8187017125574068</v>
      </c>
      <c r="N40" s="99">
        <v>5.0462105474912873</v>
      </c>
      <c r="O40" s="99">
        <v>5.2448943941227908</v>
      </c>
      <c r="P40" s="99">
        <v>5.7031405145808201</v>
      </c>
      <c r="Q40" s="99">
        <v>5.4630409211015403</v>
      </c>
      <c r="R40" s="99">
        <v>5.0630501753442729</v>
      </c>
      <c r="S40" s="99">
        <v>4.7687517529824266</v>
      </c>
      <c r="T40" s="99">
        <v>4.489673470577122</v>
      </c>
      <c r="U40" s="99">
        <v>0</v>
      </c>
      <c r="V40" s="99">
        <v>5.5472622670163139</v>
      </c>
      <c r="W40" s="99">
        <v>5.4683443568642041</v>
      </c>
      <c r="X40" s="99">
        <v>4.6072159953366718</v>
      </c>
      <c r="Y40" s="99">
        <v>4.0593263194235094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6.3857748801484036</v>
      </c>
      <c r="D41" s="110">
        <v>5.2052032229604377</v>
      </c>
      <c r="E41" s="110">
        <v>8.1900688481727499</v>
      </c>
      <c r="F41" s="110">
        <v>7.2514318967418916</v>
      </c>
      <c r="G41" s="110">
        <v>0</v>
      </c>
      <c r="H41" s="110">
        <v>0</v>
      </c>
      <c r="I41" s="110">
        <v>6.46371597424654</v>
      </c>
      <c r="J41" s="110">
        <v>7.1439489194463466</v>
      </c>
      <c r="K41" s="110">
        <v>5.1545119691303265</v>
      </c>
      <c r="L41" s="110">
        <v>4.7948008969731104</v>
      </c>
      <c r="M41" s="110">
        <v>4.8519982509641943</v>
      </c>
      <c r="N41" s="110">
        <v>4.9617082766122804</v>
      </c>
      <c r="O41" s="110">
        <v>5.2087054108534394</v>
      </c>
      <c r="P41" s="110">
        <v>5.6598084722101936</v>
      </c>
      <c r="Q41" s="110">
        <v>5.4840254393287431</v>
      </c>
      <c r="R41" s="110">
        <v>5.042269829672998</v>
      </c>
      <c r="S41" s="110">
        <v>4.7948989823325912</v>
      </c>
      <c r="T41" s="110">
        <v>4.5731437643977904</v>
      </c>
      <c r="U41" s="110">
        <v>0</v>
      </c>
      <c r="V41" s="110">
        <v>5.3697918855005771</v>
      </c>
      <c r="W41" s="110">
        <v>5.4252815385528823</v>
      </c>
      <c r="X41" s="110">
        <v>4.5582251406096024</v>
      </c>
      <c r="Y41" s="110">
        <v>4.2229358400357428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108.62545172872859</v>
      </c>
      <c r="D43" s="118">
        <f t="shared" si="14"/>
        <v>126.03500268507216</v>
      </c>
      <c r="E43" s="118">
        <f t="shared" si="14"/>
        <v>139.22185773206107</v>
      </c>
      <c r="F43" s="118">
        <f t="shared" si="14"/>
        <v>134.02730880239488</v>
      </c>
      <c r="G43" s="118">
        <f t="shared" si="14"/>
        <v>0</v>
      </c>
      <c r="H43" s="118">
        <f t="shared" si="14"/>
        <v>131.36853123785366</v>
      </c>
      <c r="I43" s="118">
        <f t="shared" si="14"/>
        <v>0</v>
      </c>
      <c r="J43" s="118">
        <f t="shared" si="14"/>
        <v>121.78023008931714</v>
      </c>
      <c r="K43" s="118">
        <f t="shared" si="14"/>
        <v>118.30902005453412</v>
      </c>
      <c r="L43" s="118">
        <f t="shared" si="14"/>
        <v>125.72795099443613</v>
      </c>
      <c r="M43" s="118">
        <f t="shared" si="14"/>
        <v>109.86988330429094</v>
      </c>
      <c r="N43" s="118">
        <f t="shared" si="14"/>
        <v>107.44794645741678</v>
      </c>
      <c r="O43" s="118">
        <f t="shared" si="14"/>
        <v>104.81165746404707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86.490595630886276</v>
      </c>
      <c r="T43" s="118">
        <f t="shared" si="15"/>
        <v>79.266899550678971</v>
      </c>
      <c r="U43" s="118">
        <f t="shared" si="15"/>
        <v>78.439004718277005</v>
      </c>
      <c r="V43" s="118">
        <f t="shared" si="15"/>
        <v>80.713868243598114</v>
      </c>
      <c r="W43" s="118">
        <f t="shared" ref="W43:Y43" si="16">W44+W47+W49+W58</f>
        <v>63.194621019694537</v>
      </c>
      <c r="X43" s="118">
        <f t="shared" si="16"/>
        <v>61.338250890073489</v>
      </c>
      <c r="Y43" s="118">
        <f t="shared" si="16"/>
        <v>50.402387156160117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86.187215225332054</v>
      </c>
      <c r="D44" s="123">
        <f t="shared" si="17"/>
        <v>101.15938291325753</v>
      </c>
      <c r="E44" s="123">
        <f t="shared" si="17"/>
        <v>110.45579790385739</v>
      </c>
      <c r="F44" s="123">
        <f t="shared" si="17"/>
        <v>106.29110503822884</v>
      </c>
      <c r="G44" s="123">
        <f t="shared" si="17"/>
        <v>0</v>
      </c>
      <c r="H44" s="123">
        <f t="shared" si="17"/>
        <v>102.61794873721908</v>
      </c>
      <c r="I44" s="123">
        <f t="shared" si="17"/>
        <v>0</v>
      </c>
      <c r="J44" s="123">
        <f t="shared" si="17"/>
        <v>92.825002305081384</v>
      </c>
      <c r="K44" s="123">
        <f t="shared" si="17"/>
        <v>90.456944968039664</v>
      </c>
      <c r="L44" s="123">
        <f t="shared" si="17"/>
        <v>97.318334457740221</v>
      </c>
      <c r="M44" s="123">
        <f t="shared" si="17"/>
        <v>82.197386797807141</v>
      </c>
      <c r="N44" s="123">
        <f t="shared" si="17"/>
        <v>79.384263447230595</v>
      </c>
      <c r="O44" s="123">
        <f t="shared" si="17"/>
        <v>74.499317768871038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60.618913886697939</v>
      </c>
      <c r="T44" s="123">
        <f t="shared" si="18"/>
        <v>54.579782348486169</v>
      </c>
      <c r="U44" s="123">
        <f t="shared" si="18"/>
        <v>53.312696662349886</v>
      </c>
      <c r="V44" s="123">
        <f t="shared" si="18"/>
        <v>56.165900484131129</v>
      </c>
      <c r="W44" s="123">
        <f t="shared" ref="W44:Y44" si="19">SUM(W45:W46)</f>
        <v>40.63686582444786</v>
      </c>
      <c r="X44" s="123">
        <f t="shared" si="19"/>
        <v>38.587938331745228</v>
      </c>
      <c r="Y44" s="123">
        <f t="shared" si="19"/>
        <v>30.327066079224874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84.154757551472798</v>
      </c>
      <c r="D45" s="99">
        <v>98.803999043864835</v>
      </c>
      <c r="E45" s="99">
        <v>107.90291013664536</v>
      </c>
      <c r="F45" s="99">
        <v>103.85825396221443</v>
      </c>
      <c r="G45" s="99">
        <v>0</v>
      </c>
      <c r="H45" s="99">
        <v>100.37322817091406</v>
      </c>
      <c r="I45" s="99">
        <v>0</v>
      </c>
      <c r="J45" s="99">
        <v>90.858490555689698</v>
      </c>
      <c r="K45" s="99">
        <v>88.558043857231752</v>
      </c>
      <c r="L45" s="99">
        <v>95.299025146230051</v>
      </c>
      <c r="M45" s="99">
        <v>80.51394951728345</v>
      </c>
      <c r="N45" s="99">
        <v>77.782395318842831</v>
      </c>
      <c r="O45" s="99">
        <v>73.01064465820285</v>
      </c>
      <c r="P45" s="99">
        <v>0</v>
      </c>
      <c r="Q45" s="99">
        <v>0</v>
      </c>
      <c r="R45" s="99">
        <v>0</v>
      </c>
      <c r="S45" s="99">
        <v>59.439108752366714</v>
      </c>
      <c r="T45" s="99">
        <v>53.525841908885496</v>
      </c>
      <c r="U45" s="99">
        <v>52.290298176292289</v>
      </c>
      <c r="V45" s="99">
        <v>55.096297758927733</v>
      </c>
      <c r="W45" s="99">
        <v>39.861803955251048</v>
      </c>
      <c r="X45" s="99">
        <v>37.856705014425152</v>
      </c>
      <c r="Y45" s="99">
        <v>29.755183811055748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2.0324576738592528</v>
      </c>
      <c r="D46" s="99">
        <v>2.3553838693926985</v>
      </c>
      <c r="E46" s="99">
        <v>2.5528877672120331</v>
      </c>
      <c r="F46" s="99">
        <v>2.4328510760144049</v>
      </c>
      <c r="G46" s="99">
        <v>0</v>
      </c>
      <c r="H46" s="99">
        <v>2.2447205663050132</v>
      </c>
      <c r="I46" s="99">
        <v>0</v>
      </c>
      <c r="J46" s="99">
        <v>1.9665117493916875</v>
      </c>
      <c r="K46" s="99">
        <v>1.8989011108079064</v>
      </c>
      <c r="L46" s="99">
        <v>2.0193093115101748</v>
      </c>
      <c r="M46" s="99">
        <v>1.6834372805236963</v>
      </c>
      <c r="N46" s="99">
        <v>1.6018681283877572</v>
      </c>
      <c r="O46" s="99">
        <v>1.4886731106681932</v>
      </c>
      <c r="P46" s="99">
        <v>0</v>
      </c>
      <c r="Q46" s="99">
        <v>0</v>
      </c>
      <c r="R46" s="99">
        <v>0</v>
      </c>
      <c r="S46" s="99">
        <v>1.1798051343312237</v>
      </c>
      <c r="T46" s="99">
        <v>1.0539404396006757</v>
      </c>
      <c r="U46" s="99">
        <v>1.0223984860575959</v>
      </c>
      <c r="V46" s="99">
        <v>1.0696027252033944</v>
      </c>
      <c r="W46" s="99">
        <v>0.77506186919681441</v>
      </c>
      <c r="X46" s="99">
        <v>0.7312333173200749</v>
      </c>
      <c r="Y46" s="99">
        <v>0.57188226816912591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0.98918898820041001</v>
      </c>
      <c r="D47" s="123">
        <f t="shared" si="20"/>
        <v>1.1785592043153372</v>
      </c>
      <c r="E47" s="123">
        <f t="shared" si="20"/>
        <v>2.1706596587928386</v>
      </c>
      <c r="F47" s="123">
        <f t="shared" si="20"/>
        <v>1.2366817228215314</v>
      </c>
      <c r="G47" s="123">
        <f t="shared" si="20"/>
        <v>0</v>
      </c>
      <c r="H47" s="123">
        <f t="shared" si="20"/>
        <v>1.6446152919732915</v>
      </c>
      <c r="I47" s="123">
        <f t="shared" si="20"/>
        <v>0</v>
      </c>
      <c r="J47" s="123">
        <f t="shared" si="20"/>
        <v>3.2205722966073114</v>
      </c>
      <c r="K47" s="123">
        <f t="shared" si="20"/>
        <v>1.887784720854967</v>
      </c>
      <c r="L47" s="123">
        <f t="shared" si="20"/>
        <v>2.7849546234814095</v>
      </c>
      <c r="M47" s="123">
        <f t="shared" si="20"/>
        <v>3.9226212389893536</v>
      </c>
      <c r="N47" s="123">
        <f t="shared" si="20"/>
        <v>3.5547182880112684</v>
      </c>
      <c r="O47" s="123">
        <f t="shared" si="20"/>
        <v>5.5200674031927743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3.509876748283133</v>
      </c>
      <c r="T47" s="123">
        <f t="shared" si="20"/>
        <v>3.3392017924041451</v>
      </c>
      <c r="U47" s="123">
        <f t="shared" si="20"/>
        <v>4.2543875658417765</v>
      </c>
      <c r="V47" s="123">
        <f t="shared" si="20"/>
        <v>2.3978523958674907</v>
      </c>
      <c r="W47" s="123">
        <f t="shared" si="20"/>
        <v>3.7094678522578071</v>
      </c>
      <c r="X47" s="123">
        <f t="shared" si="20"/>
        <v>2.9701642203540843</v>
      </c>
      <c r="Y47" s="123">
        <f t="shared" si="20"/>
        <v>1.7361122782345964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0.98918898820041001</v>
      </c>
      <c r="D48" s="99">
        <f>RES_hhdet_in_tesh!D48/RES_summary!D$21</f>
        <v>1.1785592043153372</v>
      </c>
      <c r="E48" s="99">
        <f>RES_hhdet_in_tesh!E48/RES_summary!E$21</f>
        <v>2.1706596587928386</v>
      </c>
      <c r="F48" s="99">
        <f>RES_hhdet_in_tesh!F48/RES_summary!F$21</f>
        <v>1.2366817228215314</v>
      </c>
      <c r="G48" s="99">
        <f>RES_hhdet_in_tesh!G48/RES_summary!G$21</f>
        <v>0</v>
      </c>
      <c r="H48" s="99">
        <f>RES_hhdet_in_tesh!H48/RES_summary!H$21</f>
        <v>1.6446152919732915</v>
      </c>
      <c r="I48" s="99">
        <f>RES_hhdet_in_tesh!I48/RES_summary!I$21</f>
        <v>0</v>
      </c>
      <c r="J48" s="99">
        <f>RES_hhdet_in_tesh!J48/RES_summary!J$21</f>
        <v>3.2205722966073114</v>
      </c>
      <c r="K48" s="99">
        <f>RES_hhdet_in_tesh!K48/RES_summary!K$21</f>
        <v>1.887784720854967</v>
      </c>
      <c r="L48" s="99">
        <f>RES_hhdet_in_tesh!L48/RES_summary!L$21</f>
        <v>2.7849546234814095</v>
      </c>
      <c r="M48" s="99">
        <f>RES_hhdet_in_tesh!M48/RES_summary!M$21</f>
        <v>3.9226212389893536</v>
      </c>
      <c r="N48" s="99">
        <f>RES_hhdet_in_tesh!N48/RES_summary!N$21</f>
        <v>3.5547182880112684</v>
      </c>
      <c r="O48" s="99">
        <f>RES_hhdet_in_tesh!O48/RES_summary!O$21</f>
        <v>5.5200674031927743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3.509876748283133</v>
      </c>
      <c r="T48" s="99">
        <f>RES_hhdet_in_tesh!T48/RES_summary!T$21</f>
        <v>3.3392017924041451</v>
      </c>
      <c r="U48" s="99">
        <f>RES_hhdet_in_tesh!U48/RES_summary!U$21</f>
        <v>4.2543875658417765</v>
      </c>
      <c r="V48" s="99">
        <f>RES_hhdet_in_tesh!V48/RES_summary!V$21</f>
        <v>2.3978523958674907</v>
      </c>
      <c r="W48" s="99">
        <f>RES_hhdet_in_tesh!W48/RES_summary!W$21</f>
        <v>3.7094678522578071</v>
      </c>
      <c r="X48" s="99">
        <f>RES_hhdet_in_tesh!X48/RES_summary!X$21</f>
        <v>2.9701642203540843</v>
      </c>
      <c r="Y48" s="99">
        <f>RES_hhdet_in_tesh!Y48/RES_summary!Y$21</f>
        <v>1.7361122782345964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14.987755210558271</v>
      </c>
      <c r="D49" s="123">
        <v>17.383020123375623</v>
      </c>
      <c r="E49" s="123">
        <v>18.93793210387981</v>
      </c>
      <c r="F49" s="123">
        <v>19.538619691198676</v>
      </c>
      <c r="G49" s="123">
        <v>0</v>
      </c>
      <c r="H49" s="123">
        <v>20.278981972009461</v>
      </c>
      <c r="I49" s="123">
        <v>0</v>
      </c>
      <c r="J49" s="123">
        <v>19.18326070106794</v>
      </c>
      <c r="K49" s="123">
        <v>20.431802212556679</v>
      </c>
      <c r="L49" s="123">
        <v>20.636085158738005</v>
      </c>
      <c r="M49" s="123">
        <v>18.91068830487453</v>
      </c>
      <c r="N49" s="123">
        <v>19.521594318219844</v>
      </c>
      <c r="O49" s="123">
        <v>19.572051138560003</v>
      </c>
      <c r="P49" s="123">
        <v>0</v>
      </c>
      <c r="Q49" s="123">
        <v>0</v>
      </c>
      <c r="R49" s="123">
        <v>0</v>
      </c>
      <c r="S49" s="123">
        <v>17.576530966317584</v>
      </c>
      <c r="T49" s="123">
        <v>16.800092362324058</v>
      </c>
      <c r="U49" s="123">
        <v>16.489804922739815</v>
      </c>
      <c r="V49" s="123">
        <v>16.732758541838429</v>
      </c>
      <c r="W49" s="123">
        <v>13.412930087947869</v>
      </c>
      <c r="X49" s="123">
        <v>15.212878731876499</v>
      </c>
      <c r="Y49" s="123">
        <v>14.149714684692889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13.196908648795539</v>
      </c>
      <c r="D50" s="99">
        <v>17.922289642121811</v>
      </c>
      <c r="E50" s="99">
        <v>19.612901255740859</v>
      </c>
      <c r="F50" s="99">
        <v>20.179187523172207</v>
      </c>
      <c r="G50" s="99">
        <v>0</v>
      </c>
      <c r="H50" s="99">
        <v>21.870592976393631</v>
      </c>
      <c r="I50" s="99">
        <v>0</v>
      </c>
      <c r="J50" s="99">
        <v>18.804361266919027</v>
      </c>
      <c r="K50" s="99">
        <v>20.53167684445787</v>
      </c>
      <c r="L50" s="99">
        <v>21.637984299712116</v>
      </c>
      <c r="M50" s="99">
        <v>18.649235154883215</v>
      </c>
      <c r="N50" s="99">
        <v>19.538334148885987</v>
      </c>
      <c r="O50" s="99">
        <v>19.24111932659957</v>
      </c>
      <c r="P50" s="99">
        <v>0</v>
      </c>
      <c r="Q50" s="99">
        <v>0</v>
      </c>
      <c r="R50" s="99">
        <v>0</v>
      </c>
      <c r="S50" s="99">
        <v>16.712069017923483</v>
      </c>
      <c r="T50" s="99">
        <v>16.410258217415297</v>
      </c>
      <c r="U50" s="99">
        <v>16.660192802823026</v>
      </c>
      <c r="V50" s="99">
        <v>17.039318088133268</v>
      </c>
      <c r="W50" s="99">
        <v>12.078014576292246</v>
      </c>
      <c r="X50" s="99">
        <v>15.51316440351974</v>
      </c>
      <c r="Y50" s="99">
        <v>14.122024644581881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17.923729556573555</v>
      </c>
      <c r="E51" s="99">
        <v>19.614084002364468</v>
      </c>
      <c r="F51" s="99">
        <v>20.18019169270541</v>
      </c>
      <c r="G51" s="99">
        <v>0</v>
      </c>
      <c r="H51" s="99">
        <v>0</v>
      </c>
      <c r="I51" s="99">
        <v>0</v>
      </c>
      <c r="J51" s="99">
        <v>0</v>
      </c>
      <c r="K51" s="99">
        <v>20.542422845870824</v>
      </c>
      <c r="L51" s="99">
        <v>21.656765460237292</v>
      </c>
      <c r="M51" s="99">
        <v>0</v>
      </c>
      <c r="N51" s="99">
        <v>19.5489685862063</v>
      </c>
      <c r="O51" s="99">
        <v>19.244319159871374</v>
      </c>
      <c r="P51" s="99">
        <v>0</v>
      </c>
      <c r="Q51" s="99">
        <v>0</v>
      </c>
      <c r="R51" s="99">
        <v>0</v>
      </c>
      <c r="S51" s="99">
        <v>0</v>
      </c>
      <c r="T51" s="99">
        <v>16.403300304824619</v>
      </c>
      <c r="U51" s="99">
        <v>16.665179681241227</v>
      </c>
      <c r="V51" s="99">
        <v>17.04293640452909</v>
      </c>
      <c r="W51" s="99">
        <v>0</v>
      </c>
      <c r="X51" s="99">
        <v>0</v>
      </c>
      <c r="Y51" s="99">
        <v>14.078122629834088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6.6491445583604092</v>
      </c>
      <c r="E52" s="102">
        <v>9.017855887596264</v>
      </c>
      <c r="F52" s="102">
        <v>9.7572122506056118</v>
      </c>
      <c r="G52" s="102">
        <v>0</v>
      </c>
      <c r="H52" s="102">
        <v>0</v>
      </c>
      <c r="I52" s="102">
        <v>0</v>
      </c>
      <c r="J52" s="102">
        <v>0</v>
      </c>
      <c r="K52" s="102">
        <v>7.1833066974498649</v>
      </c>
      <c r="L52" s="102">
        <v>7.325060835138923</v>
      </c>
      <c r="M52" s="102">
        <v>0</v>
      </c>
      <c r="N52" s="102">
        <v>6.6420899479023596</v>
      </c>
      <c r="O52" s="102">
        <v>6.5328024185113174</v>
      </c>
      <c r="P52" s="102">
        <v>0</v>
      </c>
      <c r="Q52" s="102">
        <v>0</v>
      </c>
      <c r="R52" s="102">
        <v>0</v>
      </c>
      <c r="S52" s="102">
        <v>0</v>
      </c>
      <c r="T52" s="102">
        <v>5.9154931959304671</v>
      </c>
      <c r="U52" s="102">
        <v>5.6485003188320215</v>
      </c>
      <c r="V52" s="102">
        <v>6.6831383916617426</v>
      </c>
      <c r="W52" s="102">
        <v>0</v>
      </c>
      <c r="X52" s="102">
        <v>0</v>
      </c>
      <c r="Y52" s="102">
        <v>8.3566561787673255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11.274584998213147</v>
      </c>
      <c r="E53" s="105">
        <v>10.596228114768204</v>
      </c>
      <c r="F53" s="105">
        <v>10.422979442099798</v>
      </c>
      <c r="G53" s="105">
        <v>0</v>
      </c>
      <c r="H53" s="105">
        <v>0</v>
      </c>
      <c r="I53" s="105">
        <v>0</v>
      </c>
      <c r="J53" s="105">
        <v>0</v>
      </c>
      <c r="K53" s="105">
        <v>13.359116148420954</v>
      </c>
      <c r="L53" s="105">
        <v>14.33170462509837</v>
      </c>
      <c r="M53" s="105">
        <v>0</v>
      </c>
      <c r="N53" s="105">
        <v>12.906878638303947</v>
      </c>
      <c r="O53" s="105">
        <v>12.711516741360057</v>
      </c>
      <c r="P53" s="105">
        <v>0</v>
      </c>
      <c r="Q53" s="105">
        <v>0</v>
      </c>
      <c r="R53" s="105">
        <v>0</v>
      </c>
      <c r="S53" s="105">
        <v>0</v>
      </c>
      <c r="T53" s="105">
        <v>10.487807108894151</v>
      </c>
      <c r="U53" s="105">
        <v>11.016679362409207</v>
      </c>
      <c r="V53" s="105">
        <v>10.359798012867348</v>
      </c>
      <c r="W53" s="105">
        <v>0</v>
      </c>
      <c r="X53" s="105">
        <v>0</v>
      </c>
      <c r="Y53" s="105">
        <v>5.7214664510667594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15.944774987549895</v>
      </c>
      <c r="D54" s="102">
        <v>17.010038312621738</v>
      </c>
      <c r="E54" s="102">
        <v>18.72297352324745</v>
      </c>
      <c r="F54" s="102">
        <v>19.37922411739974</v>
      </c>
      <c r="G54" s="102">
        <v>0</v>
      </c>
      <c r="H54" s="102">
        <v>20.277446322732651</v>
      </c>
      <c r="I54" s="102">
        <v>0</v>
      </c>
      <c r="J54" s="102">
        <v>19.627778269924889</v>
      </c>
      <c r="K54" s="102">
        <v>20.342699430651752</v>
      </c>
      <c r="L54" s="102">
        <v>19.659549075186753</v>
      </c>
      <c r="M54" s="102">
        <v>19.135338944213803</v>
      </c>
      <c r="N54" s="102">
        <v>19.491111370102299</v>
      </c>
      <c r="O54" s="102">
        <v>20.137162746368695</v>
      </c>
      <c r="P54" s="102">
        <v>0</v>
      </c>
      <c r="Q54" s="102">
        <v>0</v>
      </c>
      <c r="R54" s="102">
        <v>0</v>
      </c>
      <c r="S54" s="102">
        <v>17.897093349340704</v>
      </c>
      <c r="T54" s="102">
        <v>17.060156113383222</v>
      </c>
      <c r="U54" s="102">
        <v>16.282775776537587</v>
      </c>
      <c r="V54" s="102">
        <v>15.129010009742986</v>
      </c>
      <c r="W54" s="102">
        <v>14.268703760661021</v>
      </c>
      <c r="X54" s="102">
        <v>14.844752354655068</v>
      </c>
      <c r="Y54" s="102">
        <v>14.192043541591449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15.946342128616493</v>
      </c>
      <c r="D55" s="105">
        <v>17.012198043984693</v>
      </c>
      <c r="E55" s="105">
        <v>18.725218999278692</v>
      </c>
      <c r="F55" s="105">
        <v>19.380613232866818</v>
      </c>
      <c r="G55" s="105">
        <v>0</v>
      </c>
      <c r="H55" s="105">
        <v>20.275508798320242</v>
      </c>
      <c r="I55" s="105">
        <v>0</v>
      </c>
      <c r="J55" s="105">
        <v>19.626568357402938</v>
      </c>
      <c r="K55" s="105">
        <v>20.35649478836714</v>
      </c>
      <c r="L55" s="105">
        <v>19.672407462434549</v>
      </c>
      <c r="M55" s="105">
        <v>19.147500087135271</v>
      </c>
      <c r="N55" s="105">
        <v>19.504090045567978</v>
      </c>
      <c r="O55" s="105">
        <v>20.141726747386599</v>
      </c>
      <c r="P55" s="105">
        <v>0</v>
      </c>
      <c r="Q55" s="105">
        <v>0</v>
      </c>
      <c r="R55" s="105">
        <v>0</v>
      </c>
      <c r="S55" s="105">
        <v>17.891875118164226</v>
      </c>
      <c r="T55" s="105">
        <v>17.05682212597787</v>
      </c>
      <c r="U55" s="105">
        <v>16.27759792709719</v>
      </c>
      <c r="V55" s="105">
        <v>15.120687489333282</v>
      </c>
      <c r="W55" s="105">
        <v>14.264526830927853</v>
      </c>
      <c r="X55" s="105">
        <v>14.829543923909412</v>
      </c>
      <c r="Y55" s="105">
        <v>14.177784603686485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5.2425950659982021</v>
      </c>
      <c r="D56" s="99">
        <v>6.2955478685857162</v>
      </c>
      <c r="E56" s="99">
        <v>8.6040670137351505</v>
      </c>
      <c r="F56" s="99">
        <v>9.3679085943940148</v>
      </c>
      <c r="G56" s="99">
        <v>0</v>
      </c>
      <c r="H56" s="99">
        <v>8.779522842637892</v>
      </c>
      <c r="I56" s="99">
        <v>0</v>
      </c>
      <c r="J56" s="99">
        <v>7.1046663248199122</v>
      </c>
      <c r="K56" s="99">
        <v>7.1179736872218706</v>
      </c>
      <c r="L56" s="99">
        <v>6.6272616768423873</v>
      </c>
      <c r="M56" s="99">
        <v>6.6651204358558278</v>
      </c>
      <c r="N56" s="99">
        <v>6.6218309297373166</v>
      </c>
      <c r="O56" s="99">
        <v>6.842339074217703</v>
      </c>
      <c r="P56" s="99">
        <v>0</v>
      </c>
      <c r="Q56" s="99">
        <v>0</v>
      </c>
      <c r="R56" s="99">
        <v>0</v>
      </c>
      <c r="S56" s="99">
        <v>6.3582982088615552</v>
      </c>
      <c r="T56" s="99">
        <v>6.1584506278647</v>
      </c>
      <c r="U56" s="99">
        <v>5.5104625704946812</v>
      </c>
      <c r="V56" s="99">
        <v>5.9100897292175629</v>
      </c>
      <c r="W56" s="99">
        <v>6.5185599764290112</v>
      </c>
      <c r="X56" s="99">
        <v>7.6497021731075314</v>
      </c>
      <c r="Y56" s="99">
        <v>8.4147061049428356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10.703747062618293</v>
      </c>
      <c r="D57" s="99">
        <v>10.716650175398973</v>
      </c>
      <c r="E57" s="99">
        <v>10.121151985543541</v>
      </c>
      <c r="F57" s="99">
        <v>10.012704638472803</v>
      </c>
      <c r="G57" s="99">
        <v>0</v>
      </c>
      <c r="H57" s="99">
        <v>11.495985955682348</v>
      </c>
      <c r="I57" s="99">
        <v>0</v>
      </c>
      <c r="J57" s="99">
        <v>12.521902032583029</v>
      </c>
      <c r="K57" s="99">
        <v>13.238521101145269</v>
      </c>
      <c r="L57" s="99">
        <v>13.04514578559216</v>
      </c>
      <c r="M57" s="99">
        <v>12.482379651279444</v>
      </c>
      <c r="N57" s="99">
        <v>12.882259115830665</v>
      </c>
      <c r="O57" s="99">
        <v>13.299387673168892</v>
      </c>
      <c r="P57" s="99">
        <v>0</v>
      </c>
      <c r="Q57" s="99">
        <v>0</v>
      </c>
      <c r="R57" s="99">
        <v>0</v>
      </c>
      <c r="S57" s="99">
        <v>11.533576909302672</v>
      </c>
      <c r="T57" s="99">
        <v>10.898371498113169</v>
      </c>
      <c r="U57" s="99">
        <v>10.767135356602507</v>
      </c>
      <c r="V57" s="99">
        <v>9.2105977601157196</v>
      </c>
      <c r="W57" s="99">
        <v>7.7459668544988425</v>
      </c>
      <c r="X57" s="99">
        <v>7.1798417508018799</v>
      </c>
      <c r="Y57" s="99">
        <v>5.7630784987436483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6.4612923046378441</v>
      </c>
      <c r="D58" s="123">
        <v>6.3140404441236591</v>
      </c>
      <c r="E58" s="123">
        <v>7.6574680655310168</v>
      </c>
      <c r="F58" s="123">
        <v>6.9609023501458474</v>
      </c>
      <c r="G58" s="123">
        <v>0</v>
      </c>
      <c r="H58" s="123">
        <v>6.8269852366518222</v>
      </c>
      <c r="I58" s="123">
        <v>0</v>
      </c>
      <c r="J58" s="123">
        <v>6.5513947865605111</v>
      </c>
      <c r="K58" s="123">
        <v>5.5324881530828067</v>
      </c>
      <c r="L58" s="123">
        <v>4.9885767544764992</v>
      </c>
      <c r="M58" s="123">
        <v>4.8391869626199124</v>
      </c>
      <c r="N58" s="123">
        <v>4.9873704039550661</v>
      </c>
      <c r="O58" s="123">
        <v>5.2202211534232719</v>
      </c>
      <c r="P58" s="123">
        <v>0</v>
      </c>
      <c r="Q58" s="123">
        <v>0</v>
      </c>
      <c r="R58" s="123">
        <v>0</v>
      </c>
      <c r="S58" s="123">
        <v>4.7852740295876171</v>
      </c>
      <c r="T58" s="123">
        <v>4.547823047464588</v>
      </c>
      <c r="U58" s="123">
        <v>4.382115567345517</v>
      </c>
      <c r="V58" s="123">
        <v>5.4173568217610688</v>
      </c>
      <c r="W58" s="123">
        <v>5.4353572550410014</v>
      </c>
      <c r="X58" s="123">
        <v>4.5672696060976774</v>
      </c>
      <c r="Y58" s="123">
        <v>4.1894941140077613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6.5838640913555508</v>
      </c>
      <c r="D59" s="99">
        <v>8.419677841815485</v>
      </c>
      <c r="E59" s="99">
        <v>6.4881977411555933</v>
      </c>
      <c r="F59" s="99">
        <v>6.3074508980200408</v>
      </c>
      <c r="G59" s="99">
        <v>0</v>
      </c>
      <c r="H59" s="99">
        <v>6.8293942867481663</v>
      </c>
      <c r="I59" s="99">
        <v>0</v>
      </c>
      <c r="J59" s="99">
        <v>5.7160453961486315</v>
      </c>
      <c r="K59" s="99">
        <v>5.842507109735652</v>
      </c>
      <c r="L59" s="99">
        <v>5.2640984339578196</v>
      </c>
      <c r="M59" s="99">
        <v>4.8187017125574068</v>
      </c>
      <c r="N59" s="99">
        <v>5.0462105474912873</v>
      </c>
      <c r="O59" s="99">
        <v>5.2448943941227908</v>
      </c>
      <c r="P59" s="99">
        <v>0</v>
      </c>
      <c r="Q59" s="99">
        <v>0</v>
      </c>
      <c r="R59" s="99">
        <v>0</v>
      </c>
      <c r="S59" s="99">
        <v>4.7687517529824257</v>
      </c>
      <c r="T59" s="99">
        <v>4.4896734705771211</v>
      </c>
      <c r="U59" s="99">
        <v>4.3598753274726274</v>
      </c>
      <c r="V59" s="99">
        <v>5.5472622670163148</v>
      </c>
      <c r="W59" s="99">
        <v>5.4683443568642041</v>
      </c>
      <c r="X59" s="99">
        <v>4.6072159953366709</v>
      </c>
      <c r="Y59" s="99">
        <v>4.0593263194235103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6.3857748801484036</v>
      </c>
      <c r="D60" s="110">
        <v>5.2052032229604368</v>
      </c>
      <c r="E60" s="110">
        <v>8.1900688481727499</v>
      </c>
      <c r="F60" s="110">
        <v>7.2514318967418925</v>
      </c>
      <c r="G60" s="110">
        <v>0</v>
      </c>
      <c r="H60" s="110">
        <v>6.8256797737504513</v>
      </c>
      <c r="I60" s="110">
        <v>0</v>
      </c>
      <c r="J60" s="110">
        <v>7.1439489194463484</v>
      </c>
      <c r="K60" s="110">
        <v>5.1545119691303265</v>
      </c>
      <c r="L60" s="110">
        <v>4.7948008969731086</v>
      </c>
      <c r="M60" s="110">
        <v>4.8519982509641926</v>
      </c>
      <c r="N60" s="110">
        <v>4.9617082766122804</v>
      </c>
      <c r="O60" s="110">
        <v>5.2087054108534394</v>
      </c>
      <c r="P60" s="110">
        <v>0</v>
      </c>
      <c r="Q60" s="110">
        <v>0</v>
      </c>
      <c r="R60" s="110">
        <v>0</v>
      </c>
      <c r="S60" s="110">
        <v>4.7948989823325903</v>
      </c>
      <c r="T60" s="110">
        <v>4.5731437643977912</v>
      </c>
      <c r="U60" s="110">
        <v>4.3901281374458216</v>
      </c>
      <c r="V60" s="110">
        <v>5.3697918855005771</v>
      </c>
      <c r="W60" s="110">
        <v>5.4252815385528832</v>
      </c>
      <c r="X60" s="110">
        <v>4.5582251406096033</v>
      </c>
      <c r="Y60" s="110">
        <v>4.2229358400357428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121.75149981570871</v>
      </c>
      <c r="D62" s="118">
        <f t="shared" si="21"/>
        <v>118.05445761583977</v>
      </c>
      <c r="E62" s="118">
        <f t="shared" si="21"/>
        <v>133.32885747626227</v>
      </c>
      <c r="F62" s="118">
        <f t="shared" si="21"/>
        <v>136.06854885012217</v>
      </c>
      <c r="G62" s="118">
        <f t="shared" si="21"/>
        <v>132.67602200833267</v>
      </c>
      <c r="H62" s="118">
        <f t="shared" si="21"/>
        <v>124.61853905680702</v>
      </c>
      <c r="I62" s="118">
        <f t="shared" si="21"/>
        <v>111.3611106405931</v>
      </c>
      <c r="J62" s="118">
        <f t="shared" si="21"/>
        <v>122.90413842877905</v>
      </c>
      <c r="K62" s="118">
        <f t="shared" si="21"/>
        <v>118.24671106313865</v>
      </c>
      <c r="L62" s="118">
        <f t="shared" si="21"/>
        <v>118.49992233339657</v>
      </c>
      <c r="M62" s="118">
        <f t="shared" si="21"/>
        <v>110.79072395440981</v>
      </c>
      <c r="N62" s="118">
        <f t="shared" si="21"/>
        <v>112.06285942813849</v>
      </c>
      <c r="O62" s="118">
        <f t="shared" si="21"/>
        <v>111.82854934727131</v>
      </c>
      <c r="P62" s="118">
        <f t="shared" si="21"/>
        <v>85.339446393914912</v>
      </c>
      <c r="Q62" s="118">
        <f t="shared" si="21"/>
        <v>95.109020584207201</v>
      </c>
      <c r="R62" s="118">
        <f t="shared" ref="R62:V62" si="22">R63+R66+R68+R77</f>
        <v>95.663631806652532</v>
      </c>
      <c r="S62" s="118">
        <f t="shared" si="22"/>
        <v>93.283528787714474</v>
      </c>
      <c r="T62" s="118">
        <f t="shared" si="22"/>
        <v>82.839110706354006</v>
      </c>
      <c r="U62" s="118">
        <f t="shared" si="22"/>
        <v>77.870963147546959</v>
      </c>
      <c r="V62" s="118">
        <f t="shared" si="22"/>
        <v>71.76967941172137</v>
      </c>
      <c r="W62" s="118">
        <f t="shared" ref="W62:Y62" si="23">W63+W66+W68+W77</f>
        <v>71.813647753349315</v>
      </c>
      <c r="X62" s="118">
        <f t="shared" si="23"/>
        <v>61.062302573854367</v>
      </c>
      <c r="Y62" s="118">
        <f t="shared" si="23"/>
        <v>47.080260490419562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98.998746636606441</v>
      </c>
      <c r="D63" s="123">
        <f t="shared" si="24"/>
        <v>93.574811386611003</v>
      </c>
      <c r="E63" s="123">
        <f t="shared" si="24"/>
        <v>104.77362090043374</v>
      </c>
      <c r="F63" s="123">
        <f t="shared" si="24"/>
        <v>106.97258644804145</v>
      </c>
      <c r="G63" s="123">
        <f t="shared" si="24"/>
        <v>106.16620821163323</v>
      </c>
      <c r="H63" s="123">
        <f t="shared" si="24"/>
        <v>95.480834353204699</v>
      </c>
      <c r="I63" s="123">
        <f t="shared" si="24"/>
        <v>85.031176819893375</v>
      </c>
      <c r="J63" s="123">
        <f t="shared" si="24"/>
        <v>93.786671985296579</v>
      </c>
      <c r="K63" s="123">
        <f t="shared" si="24"/>
        <v>90.264323682628003</v>
      </c>
      <c r="L63" s="123">
        <f t="shared" si="24"/>
        <v>90.657158527620936</v>
      </c>
      <c r="M63" s="123">
        <f t="shared" si="24"/>
        <v>82.98154370629787</v>
      </c>
      <c r="N63" s="123">
        <f t="shared" si="24"/>
        <v>82.814282354988833</v>
      </c>
      <c r="O63" s="123">
        <f t="shared" si="24"/>
        <v>80.210121910347056</v>
      </c>
      <c r="P63" s="123">
        <f t="shared" si="24"/>
        <v>59.125405252903462</v>
      </c>
      <c r="Q63" s="123">
        <f t="shared" si="24"/>
        <v>67.541922486167749</v>
      </c>
      <c r="R63" s="123">
        <f t="shared" ref="R63:V63" si="25">SUM(R64:R65)</f>
        <v>69.917168311938084</v>
      </c>
      <c r="S63" s="123">
        <f t="shared" si="25"/>
        <v>66.640186845536476</v>
      </c>
      <c r="T63" s="123">
        <f t="shared" si="25"/>
        <v>57.808769191378957</v>
      </c>
      <c r="U63" s="123">
        <f t="shared" si="25"/>
        <v>52.762382091426943</v>
      </c>
      <c r="V63" s="123">
        <f t="shared" si="25"/>
        <v>48.819934679108997</v>
      </c>
      <c r="W63" s="123">
        <f t="shared" ref="W63:Y63" si="26">SUM(W64:W65)</f>
        <v>48.278095854421693</v>
      </c>
      <c r="X63" s="123">
        <f t="shared" si="26"/>
        <v>37.989674294679602</v>
      </c>
      <c r="Y63" s="123">
        <f t="shared" si="26"/>
        <v>27.868513140009632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96.664168801854927</v>
      </c>
      <c r="D64" s="99">
        <v>91.396025840731582</v>
      </c>
      <c r="E64" s="99">
        <v>102.35206132457478</v>
      </c>
      <c r="F64" s="99">
        <v>104.52413723913953</v>
      </c>
      <c r="G64" s="99">
        <v>103.82576496802042</v>
      </c>
      <c r="H64" s="99">
        <v>93.392234890848997</v>
      </c>
      <c r="I64" s="99">
        <v>83.231505195836448</v>
      </c>
      <c r="J64" s="99">
        <v>91.799787117906348</v>
      </c>
      <c r="K64" s="99">
        <v>88.36946613943077</v>
      </c>
      <c r="L64" s="99">
        <v>88.776065459290905</v>
      </c>
      <c r="M64" s="99">
        <v>81.28204656030934</v>
      </c>
      <c r="N64" s="99">
        <v>81.143201038375707</v>
      </c>
      <c r="O64" s="99">
        <v>78.607333384661459</v>
      </c>
      <c r="P64" s="99">
        <v>57.95963399070795</v>
      </c>
      <c r="Q64" s="99">
        <v>66.21224578705322</v>
      </c>
      <c r="R64" s="99">
        <v>68.547952773548587</v>
      </c>
      <c r="S64" s="99">
        <v>65.343191740343599</v>
      </c>
      <c r="T64" s="99">
        <v>56.692476729358432</v>
      </c>
      <c r="U64" s="99">
        <v>51.750537203656272</v>
      </c>
      <c r="V64" s="99">
        <v>47.890225821476058</v>
      </c>
      <c r="W64" s="99">
        <v>47.357293758712842</v>
      </c>
      <c r="X64" s="99">
        <v>37.269777955062139</v>
      </c>
      <c r="Y64" s="99">
        <v>27.342992192372446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2.3345778347515176</v>
      </c>
      <c r="D65" s="99">
        <v>2.178785545879427</v>
      </c>
      <c r="E65" s="99">
        <v>2.4215595758589634</v>
      </c>
      <c r="F65" s="99">
        <v>2.4484492089019132</v>
      </c>
      <c r="G65" s="99">
        <v>2.3404432436128042</v>
      </c>
      <c r="H65" s="99">
        <v>2.0885994623557029</v>
      </c>
      <c r="I65" s="99">
        <v>1.7996716240569268</v>
      </c>
      <c r="J65" s="99">
        <v>1.9868848673902351</v>
      </c>
      <c r="K65" s="99">
        <v>1.8948575431972308</v>
      </c>
      <c r="L65" s="99">
        <v>1.8810930683300335</v>
      </c>
      <c r="M65" s="99">
        <v>1.6994971459885277</v>
      </c>
      <c r="N65" s="99">
        <v>1.6710813166131246</v>
      </c>
      <c r="O65" s="99">
        <v>1.6027885256855929</v>
      </c>
      <c r="P65" s="99">
        <v>1.1657712621955116</v>
      </c>
      <c r="Q65" s="99">
        <v>1.3296766991145235</v>
      </c>
      <c r="R65" s="99">
        <v>1.3692155383895028</v>
      </c>
      <c r="S65" s="99">
        <v>1.2969951051928812</v>
      </c>
      <c r="T65" s="99">
        <v>1.1162924620205232</v>
      </c>
      <c r="U65" s="99">
        <v>1.0118448877706723</v>
      </c>
      <c r="V65" s="99">
        <v>0.9297088576329352</v>
      </c>
      <c r="W65" s="99">
        <v>0.92080209570885241</v>
      </c>
      <c r="X65" s="99">
        <v>0.71989633961746202</v>
      </c>
      <c r="Y65" s="99">
        <v>0.52552094763718549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0.98675374489175538</v>
      </c>
      <c r="D66" s="123">
        <f t="shared" si="27"/>
        <v>1.1797910228748245</v>
      </c>
      <c r="E66" s="123">
        <f t="shared" si="27"/>
        <v>2.171274009777628</v>
      </c>
      <c r="F66" s="123">
        <f t="shared" si="27"/>
        <v>1.2391031691469589</v>
      </c>
      <c r="G66" s="123">
        <f t="shared" si="27"/>
        <v>1.8775899858719973</v>
      </c>
      <c r="H66" s="123">
        <f t="shared" si="27"/>
        <v>1.6383563356247162</v>
      </c>
      <c r="I66" s="123">
        <f t="shared" si="27"/>
        <v>3.3407229997916299</v>
      </c>
      <c r="J66" s="123">
        <f t="shared" si="27"/>
        <v>3.2189489383627601</v>
      </c>
      <c r="K66" s="123">
        <f t="shared" si="27"/>
        <v>1.888995647086894</v>
      </c>
      <c r="L66" s="123">
        <f t="shared" si="27"/>
        <v>2.785165471602761</v>
      </c>
      <c r="M66" s="123">
        <f t="shared" si="27"/>
        <v>3.9235984649140456</v>
      </c>
      <c r="N66" s="123">
        <f t="shared" si="27"/>
        <v>3.5559723460432475</v>
      </c>
      <c r="O66" s="123">
        <f t="shared" si="27"/>
        <v>5.5186576070017441</v>
      </c>
      <c r="P66" s="123">
        <f t="shared" si="27"/>
        <v>0.67018262754073443</v>
      </c>
      <c r="Q66" s="123">
        <f t="shared" si="27"/>
        <v>2.3207461462245784</v>
      </c>
      <c r="R66" s="123">
        <f t="shared" si="27"/>
        <v>1.7281888426350165</v>
      </c>
      <c r="S66" s="123">
        <f t="shared" si="27"/>
        <v>3.5052637233629209</v>
      </c>
      <c r="T66" s="123">
        <f t="shared" si="27"/>
        <v>3.3405041054000675</v>
      </c>
      <c r="U66" s="123">
        <f t="shared" si="27"/>
        <v>4.2553394393141488</v>
      </c>
      <c r="V66" s="123">
        <f t="shared" si="27"/>
        <v>2.3983159596157253</v>
      </c>
      <c r="W66" s="123">
        <f t="shared" si="27"/>
        <v>3.7015960323826769</v>
      </c>
      <c r="X66" s="123">
        <f t="shared" si="27"/>
        <v>2.9682433098432264</v>
      </c>
      <c r="Y66" s="123">
        <f t="shared" si="27"/>
        <v>1.7397001107269303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0.98675374489175538</v>
      </c>
      <c r="D67" s="99">
        <f>RES_hhdet_in_tesh!D67/RES_summary!D$21</f>
        <v>1.1797910228748245</v>
      </c>
      <c r="E67" s="99">
        <f>RES_hhdet_in_tesh!E67/RES_summary!E$21</f>
        <v>2.171274009777628</v>
      </c>
      <c r="F67" s="99">
        <f>RES_hhdet_in_tesh!F67/RES_summary!F$21</f>
        <v>1.2391031691469589</v>
      </c>
      <c r="G67" s="99">
        <f>RES_hhdet_in_tesh!G67/RES_summary!G$21</f>
        <v>1.8775899858719973</v>
      </c>
      <c r="H67" s="99">
        <f>RES_hhdet_in_tesh!H67/RES_summary!H$21</f>
        <v>1.6383563356247162</v>
      </c>
      <c r="I67" s="99">
        <f>RES_hhdet_in_tesh!I67/RES_summary!I$21</f>
        <v>3.3407229997916299</v>
      </c>
      <c r="J67" s="99">
        <f>RES_hhdet_in_tesh!J67/RES_summary!J$21</f>
        <v>3.2189489383627601</v>
      </c>
      <c r="K67" s="99">
        <f>RES_hhdet_in_tesh!K67/RES_summary!K$21</f>
        <v>1.888995647086894</v>
      </c>
      <c r="L67" s="99">
        <f>RES_hhdet_in_tesh!L67/RES_summary!L$21</f>
        <v>2.785165471602761</v>
      </c>
      <c r="M67" s="99">
        <f>RES_hhdet_in_tesh!M67/RES_summary!M$21</f>
        <v>3.9235984649140456</v>
      </c>
      <c r="N67" s="99">
        <f>RES_hhdet_in_tesh!N67/RES_summary!N$21</f>
        <v>3.5559723460432475</v>
      </c>
      <c r="O67" s="99">
        <f>RES_hhdet_in_tesh!O67/RES_summary!O$21</f>
        <v>5.5186576070017441</v>
      </c>
      <c r="P67" s="99">
        <f>RES_hhdet_in_tesh!P67/RES_summary!P$21</f>
        <v>0.67018262754073443</v>
      </c>
      <c r="Q67" s="99">
        <f>RES_hhdet_in_tesh!Q67/RES_summary!Q$21</f>
        <v>2.3207461462245784</v>
      </c>
      <c r="R67" s="99">
        <f>RES_hhdet_in_tesh!R67/RES_summary!R$21</f>
        <v>1.7281888426350165</v>
      </c>
      <c r="S67" s="99">
        <f>RES_hhdet_in_tesh!S67/RES_summary!S$21</f>
        <v>3.5052637233629209</v>
      </c>
      <c r="T67" s="99">
        <f>RES_hhdet_in_tesh!T67/RES_summary!T$21</f>
        <v>3.3405041054000675</v>
      </c>
      <c r="U67" s="99">
        <f>RES_hhdet_in_tesh!U67/RES_summary!U$21</f>
        <v>4.2553394393141488</v>
      </c>
      <c r="V67" s="99">
        <f>RES_hhdet_in_tesh!V67/RES_summary!V$21</f>
        <v>2.3983159596157253</v>
      </c>
      <c r="W67" s="99">
        <f>RES_hhdet_in_tesh!W67/RES_summary!W$21</f>
        <v>3.7015960323826769</v>
      </c>
      <c r="X67" s="99">
        <f>RES_hhdet_in_tesh!X67/RES_summary!X$21</f>
        <v>2.9682433098432264</v>
      </c>
      <c r="Y67" s="99">
        <f>RES_hhdet_in_tesh!Y67/RES_summary!Y$21</f>
        <v>1.7397001107269303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15.437808499998205</v>
      </c>
      <c r="D68" s="123">
        <v>17.008349426461724</v>
      </c>
      <c r="E68" s="123">
        <v>18.783140483874238</v>
      </c>
      <c r="F68" s="123">
        <v>20.53013941659529</v>
      </c>
      <c r="G68" s="123">
        <v>17.752347096470213</v>
      </c>
      <c r="H68" s="123">
        <v>20.62136608688418</v>
      </c>
      <c r="I68" s="123">
        <v>16.976984272835239</v>
      </c>
      <c r="J68" s="123">
        <v>19.266710701897434</v>
      </c>
      <c r="K68" s="123">
        <v>20.593280327263248</v>
      </c>
      <c r="L68" s="123">
        <v>20.044955932377572</v>
      </c>
      <c r="M68" s="123">
        <v>19.074799630395582</v>
      </c>
      <c r="N68" s="123">
        <v>20.467145696507096</v>
      </c>
      <c r="O68" s="123">
        <v>20.764885616470636</v>
      </c>
      <c r="P68" s="123">
        <v>20.1375793206062</v>
      </c>
      <c r="Q68" s="123">
        <v>19.746194420055037</v>
      </c>
      <c r="R68" s="123">
        <v>18.866324317127201</v>
      </c>
      <c r="S68" s="123">
        <v>18.339568791554669</v>
      </c>
      <c r="T68" s="123">
        <v>17.169385935735747</v>
      </c>
      <c r="U68" s="123">
        <v>16.461609770938654</v>
      </c>
      <c r="V68" s="123">
        <v>14.9993904170231</v>
      </c>
      <c r="W68" s="123">
        <v>14.51120157698996</v>
      </c>
      <c r="X68" s="123">
        <v>15.470268512376004</v>
      </c>
      <c r="Y68" s="123">
        <v>13.373249206249403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15.406636151718279</v>
      </c>
      <c r="D69" s="99">
        <v>17.008246258091116</v>
      </c>
      <c r="E69" s="99">
        <v>18.786022850525214</v>
      </c>
      <c r="F69" s="99">
        <v>20.589455130208364</v>
      </c>
      <c r="G69" s="99">
        <v>17.745278480945512</v>
      </c>
      <c r="H69" s="99">
        <v>20.648305192676375</v>
      </c>
      <c r="I69" s="99">
        <v>16.894629654836734</v>
      </c>
      <c r="J69" s="99">
        <v>19.250029500376705</v>
      </c>
      <c r="K69" s="99">
        <v>20.607353686807098</v>
      </c>
      <c r="L69" s="99">
        <v>20.067579077243867</v>
      </c>
      <c r="M69" s="99">
        <v>19.070589210885053</v>
      </c>
      <c r="N69" s="99">
        <v>20.528111392504997</v>
      </c>
      <c r="O69" s="99">
        <v>20.820676402296186</v>
      </c>
      <c r="P69" s="99">
        <v>19.877773139020888</v>
      </c>
      <c r="Q69" s="99">
        <v>19.655765705597794</v>
      </c>
      <c r="R69" s="99">
        <v>18.876700070201625</v>
      </c>
      <c r="S69" s="99">
        <v>18.376765419785578</v>
      </c>
      <c r="T69" s="99">
        <v>17.173245901206215</v>
      </c>
      <c r="U69" s="99">
        <v>16.461664359180254</v>
      </c>
      <c r="V69" s="99">
        <v>14.9993904170231</v>
      </c>
      <c r="W69" s="99">
        <v>14.519307902525496</v>
      </c>
      <c r="X69" s="99">
        <v>15.547905201321683</v>
      </c>
      <c r="Y69" s="99">
        <v>13.036380018475043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15.406464033022957</v>
      </c>
      <c r="D70" s="99">
        <v>17.00864976581618</v>
      </c>
      <c r="E70" s="99">
        <v>18.786617010824372</v>
      </c>
      <c r="F70" s="99">
        <v>20.591355140992302</v>
      </c>
      <c r="G70" s="99">
        <v>17.745813085199579</v>
      </c>
      <c r="H70" s="99">
        <v>20.648556817862584</v>
      </c>
      <c r="I70" s="99">
        <v>0</v>
      </c>
      <c r="J70" s="99">
        <v>19.249253032452494</v>
      </c>
      <c r="K70" s="99">
        <v>20.630854811399885</v>
      </c>
      <c r="L70" s="99">
        <v>20.094551007970303</v>
      </c>
      <c r="M70" s="99">
        <v>19.095460003804366</v>
      </c>
      <c r="N70" s="99">
        <v>20.561857334104523</v>
      </c>
      <c r="O70" s="99">
        <v>20.851689259967756</v>
      </c>
      <c r="P70" s="99">
        <v>0</v>
      </c>
      <c r="Q70" s="99">
        <v>19.651145580175548</v>
      </c>
      <c r="R70" s="99">
        <v>18.876466779106867</v>
      </c>
      <c r="S70" s="99">
        <v>18.371632730278662</v>
      </c>
      <c r="T70" s="99">
        <v>17.162878337600812</v>
      </c>
      <c r="U70" s="99">
        <v>16.441323415652388</v>
      </c>
      <c r="V70" s="99">
        <v>0</v>
      </c>
      <c r="W70" s="99">
        <v>14.487510579032024</v>
      </c>
      <c r="X70" s="99">
        <v>15.50853241051133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5.0703277575233878</v>
      </c>
      <c r="D71" s="102">
        <v>6.3035633758328551</v>
      </c>
      <c r="E71" s="102">
        <v>8.6342708568289126</v>
      </c>
      <c r="F71" s="102">
        <v>9.9575455415571046</v>
      </c>
      <c r="G71" s="102">
        <v>7.4940408084419916</v>
      </c>
      <c r="H71" s="102">
        <v>8.9448628703092563</v>
      </c>
      <c r="I71" s="102">
        <v>0</v>
      </c>
      <c r="J71" s="102">
        <v>6.9597759135787154</v>
      </c>
      <c r="K71" s="102">
        <v>7.2127911049785594</v>
      </c>
      <c r="L71" s="102">
        <v>6.7795648753992213</v>
      </c>
      <c r="M71" s="102">
        <v>6.644306017152882</v>
      </c>
      <c r="N71" s="102">
        <v>6.999258447405059</v>
      </c>
      <c r="O71" s="102">
        <v>7.0972062524930815</v>
      </c>
      <c r="P71" s="102">
        <v>0</v>
      </c>
      <c r="Q71" s="102">
        <v>6.9844569883660821</v>
      </c>
      <c r="R71" s="102">
        <v>6.6638563514118525</v>
      </c>
      <c r="S71" s="102">
        <v>6.5299450449938163</v>
      </c>
      <c r="T71" s="102">
        <v>6.1946846443716987</v>
      </c>
      <c r="U71" s="102">
        <v>5.5698036518031664</v>
      </c>
      <c r="V71" s="102">
        <v>0</v>
      </c>
      <c r="W71" s="102">
        <v>6.6245285960499318</v>
      </c>
      <c r="X71" s="102">
        <v>8.0011598127260211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10.336136275499573</v>
      </c>
      <c r="D72" s="105">
        <v>10.705086389983325</v>
      </c>
      <c r="E72" s="105">
        <v>10.152346153995461</v>
      </c>
      <c r="F72" s="105">
        <v>10.6338095994352</v>
      </c>
      <c r="G72" s="105">
        <v>10.25177227675759</v>
      </c>
      <c r="H72" s="105">
        <v>11.703693947553328</v>
      </c>
      <c r="I72" s="105">
        <v>0</v>
      </c>
      <c r="J72" s="105">
        <v>12.289477118873778</v>
      </c>
      <c r="K72" s="105">
        <v>13.418063706421327</v>
      </c>
      <c r="L72" s="105">
        <v>13.314986132571082</v>
      </c>
      <c r="M72" s="105">
        <v>12.451153986651484</v>
      </c>
      <c r="N72" s="105">
        <v>13.562598886699465</v>
      </c>
      <c r="O72" s="105">
        <v>13.754483007474674</v>
      </c>
      <c r="P72" s="105">
        <v>0</v>
      </c>
      <c r="Q72" s="105">
        <v>12.666688591809464</v>
      </c>
      <c r="R72" s="105">
        <v>12.212610427695012</v>
      </c>
      <c r="S72" s="105">
        <v>11.84168768528485</v>
      </c>
      <c r="T72" s="105">
        <v>10.968193693229116</v>
      </c>
      <c r="U72" s="105">
        <v>10.87151976384922</v>
      </c>
      <c r="V72" s="105">
        <v>0</v>
      </c>
      <c r="W72" s="105">
        <v>7.8629819829820944</v>
      </c>
      <c r="X72" s="105">
        <v>7.5073725977853094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15.944774987549895</v>
      </c>
      <c r="D73" s="102">
        <v>17.010038312621738</v>
      </c>
      <c r="E73" s="102">
        <v>18.722973523247454</v>
      </c>
      <c r="F73" s="102">
        <v>19.37922411739974</v>
      </c>
      <c r="G73" s="102">
        <v>17.849521769779333</v>
      </c>
      <c r="H73" s="102">
        <v>20.277446322732647</v>
      </c>
      <c r="I73" s="102">
        <v>18.298372722528509</v>
      </c>
      <c r="J73" s="102">
        <v>19.627778269924889</v>
      </c>
      <c r="K73" s="102">
        <v>20.342699430651756</v>
      </c>
      <c r="L73" s="102">
        <v>19.659549075186753</v>
      </c>
      <c r="M73" s="102">
        <v>19.135338944213807</v>
      </c>
      <c r="N73" s="102">
        <v>19.491111370102296</v>
      </c>
      <c r="O73" s="102">
        <v>20.137162746368698</v>
      </c>
      <c r="P73" s="102">
        <v>21.366852501152469</v>
      </c>
      <c r="Q73" s="102">
        <v>20.442522962602482</v>
      </c>
      <c r="R73" s="102">
        <v>18.777170400093617</v>
      </c>
      <c r="S73" s="102">
        <v>17.897093349340711</v>
      </c>
      <c r="T73" s="102">
        <v>17.060156113383218</v>
      </c>
      <c r="U73" s="102">
        <v>0</v>
      </c>
      <c r="V73" s="102">
        <v>0</v>
      </c>
      <c r="W73" s="102">
        <v>14.268703760661021</v>
      </c>
      <c r="X73" s="102">
        <v>14.844752354655073</v>
      </c>
      <c r="Y73" s="102">
        <v>14.192043541591449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15.946342128616495</v>
      </c>
      <c r="D74" s="105">
        <v>17.012198043984686</v>
      </c>
      <c r="E74" s="105">
        <v>18.725218999278685</v>
      </c>
      <c r="F74" s="105">
        <v>19.380613232866818</v>
      </c>
      <c r="G74" s="105">
        <v>17.850442220372752</v>
      </c>
      <c r="H74" s="105">
        <v>20.275508798320242</v>
      </c>
      <c r="I74" s="105">
        <v>18.296988379476936</v>
      </c>
      <c r="J74" s="105">
        <v>19.626568357402938</v>
      </c>
      <c r="K74" s="105">
        <v>20.356494788367144</v>
      </c>
      <c r="L74" s="105">
        <v>19.672407462434546</v>
      </c>
      <c r="M74" s="105">
        <v>19.147500087135274</v>
      </c>
      <c r="N74" s="105">
        <v>19.504090045567978</v>
      </c>
      <c r="O74" s="105">
        <v>20.141726747386599</v>
      </c>
      <c r="P74" s="105">
        <v>21.363697662442323</v>
      </c>
      <c r="Q74" s="105">
        <v>20.426146335733002</v>
      </c>
      <c r="R74" s="105">
        <v>18.762450651626537</v>
      </c>
      <c r="S74" s="105">
        <v>17.891875118164222</v>
      </c>
      <c r="T74" s="105">
        <v>17.05682212597787</v>
      </c>
      <c r="U74" s="105">
        <v>0</v>
      </c>
      <c r="V74" s="105">
        <v>0</v>
      </c>
      <c r="W74" s="105">
        <v>14.264526830927855</v>
      </c>
      <c r="X74" s="105">
        <v>14.829543923909407</v>
      </c>
      <c r="Y74" s="105">
        <v>14.177784603686485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5.2425950659982012</v>
      </c>
      <c r="D75" s="99">
        <v>6.2955478685857171</v>
      </c>
      <c r="E75" s="99">
        <v>8.6040670137351469</v>
      </c>
      <c r="F75" s="99">
        <v>9.3679085943940148</v>
      </c>
      <c r="G75" s="99">
        <v>7.5364157600463422</v>
      </c>
      <c r="H75" s="99">
        <v>8.7795228426378955</v>
      </c>
      <c r="I75" s="99">
        <v>6.5243328681114958</v>
      </c>
      <c r="J75" s="99">
        <v>7.1046663248199122</v>
      </c>
      <c r="K75" s="99">
        <v>7.1179736872218706</v>
      </c>
      <c r="L75" s="99">
        <v>6.6272616768423873</v>
      </c>
      <c r="M75" s="99">
        <v>6.665120435855826</v>
      </c>
      <c r="N75" s="99">
        <v>6.6218309297373148</v>
      </c>
      <c r="O75" s="99">
        <v>6.8423390742177013</v>
      </c>
      <c r="P75" s="99">
        <v>7.6935860900937643</v>
      </c>
      <c r="Q75" s="99">
        <v>7.2644381467695318</v>
      </c>
      <c r="R75" s="99">
        <v>6.6200125403485304</v>
      </c>
      <c r="S75" s="99">
        <v>6.3582982088615534</v>
      </c>
      <c r="T75" s="99">
        <v>6.1584506278647</v>
      </c>
      <c r="U75" s="99">
        <v>0</v>
      </c>
      <c r="V75" s="99">
        <v>0</v>
      </c>
      <c r="W75" s="99">
        <v>6.5185599764290112</v>
      </c>
      <c r="X75" s="99">
        <v>7.6497021731075305</v>
      </c>
      <c r="Y75" s="99">
        <v>8.4147061049428356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10.703747062618293</v>
      </c>
      <c r="D76" s="99">
        <v>10.716650175398971</v>
      </c>
      <c r="E76" s="99">
        <v>10.121151985543538</v>
      </c>
      <c r="F76" s="99">
        <v>10.012704638472805</v>
      </c>
      <c r="G76" s="99">
        <v>10.314026460326408</v>
      </c>
      <c r="H76" s="99">
        <v>11.495985955682348</v>
      </c>
      <c r="I76" s="99">
        <v>11.772655511365437</v>
      </c>
      <c r="J76" s="99">
        <v>12.521902032583025</v>
      </c>
      <c r="K76" s="99">
        <v>13.23852110114527</v>
      </c>
      <c r="L76" s="99">
        <v>13.045145785592158</v>
      </c>
      <c r="M76" s="99">
        <v>12.48237965127945</v>
      </c>
      <c r="N76" s="99">
        <v>12.882259115830665</v>
      </c>
      <c r="O76" s="99">
        <v>13.299387673168892</v>
      </c>
      <c r="P76" s="99">
        <v>13.670111572348556</v>
      </c>
      <c r="Q76" s="99">
        <v>13.161708188963473</v>
      </c>
      <c r="R76" s="99">
        <v>12.142438111278008</v>
      </c>
      <c r="S76" s="99">
        <v>11.533576909302671</v>
      </c>
      <c r="T76" s="99">
        <v>10.898371498113169</v>
      </c>
      <c r="U76" s="99">
        <v>0</v>
      </c>
      <c r="V76" s="99">
        <v>0</v>
      </c>
      <c r="W76" s="99">
        <v>7.7459668544988425</v>
      </c>
      <c r="X76" s="99">
        <v>7.179841750801879</v>
      </c>
      <c r="Y76" s="99">
        <v>5.7630784987436483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6.3281909342123015</v>
      </c>
      <c r="D77" s="123">
        <v>6.2915057798922218</v>
      </c>
      <c r="E77" s="123">
        <v>7.6008220821766654</v>
      </c>
      <c r="F77" s="123">
        <v>7.3267198163384855</v>
      </c>
      <c r="G77" s="123">
        <v>6.8798767143572102</v>
      </c>
      <c r="H77" s="123">
        <v>6.8779822810934226</v>
      </c>
      <c r="I77" s="123">
        <v>6.0122265480728601</v>
      </c>
      <c r="J77" s="123">
        <v>6.6318068032222683</v>
      </c>
      <c r="K77" s="123">
        <v>5.5001114061605056</v>
      </c>
      <c r="L77" s="123">
        <v>5.0126424017952909</v>
      </c>
      <c r="M77" s="123">
        <v>4.8107821528022994</v>
      </c>
      <c r="N77" s="123">
        <v>5.2254590305993283</v>
      </c>
      <c r="O77" s="123">
        <v>5.3348842134518701</v>
      </c>
      <c r="P77" s="123">
        <v>5.4062791928645195</v>
      </c>
      <c r="Q77" s="123">
        <v>5.5001575317598332</v>
      </c>
      <c r="R77" s="123">
        <v>5.151950334952212</v>
      </c>
      <c r="S77" s="123">
        <v>4.7985094272604174</v>
      </c>
      <c r="T77" s="123">
        <v>4.5204514738392456</v>
      </c>
      <c r="U77" s="123">
        <v>4.3916318458672103</v>
      </c>
      <c r="V77" s="123">
        <v>5.5520383559735507</v>
      </c>
      <c r="W77" s="123">
        <v>5.3227542895549869</v>
      </c>
      <c r="X77" s="123">
        <v>4.6341164569555415</v>
      </c>
      <c r="Y77" s="123">
        <v>4.0987980334335985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6.3241744027519902</v>
      </c>
      <c r="D78" s="99">
        <v>6.3480724084135076</v>
      </c>
      <c r="E78" s="99">
        <v>7.5684905917459213</v>
      </c>
      <c r="F78" s="99">
        <v>7.3311038833250732</v>
      </c>
      <c r="G78" s="99">
        <v>6.9018792842932619</v>
      </c>
      <c r="H78" s="99">
        <v>6.8820177241713232</v>
      </c>
      <c r="I78" s="99">
        <v>5.9831631751961609</v>
      </c>
      <c r="J78" s="99">
        <v>6.6063976904972339</v>
      </c>
      <c r="K78" s="99">
        <v>5.5204667019162343</v>
      </c>
      <c r="L78" s="99">
        <v>5.0244410858782746</v>
      </c>
      <c r="M78" s="99">
        <v>4.8085644491310706</v>
      </c>
      <c r="N78" s="99">
        <v>5.2337683463886551</v>
      </c>
      <c r="O78" s="99">
        <v>5.336477571752873</v>
      </c>
      <c r="P78" s="99">
        <v>5.3817197246715693</v>
      </c>
      <c r="Q78" s="99">
        <v>5.5055192697091435</v>
      </c>
      <c r="R78" s="99">
        <v>5.2241542559737528</v>
      </c>
      <c r="S78" s="99">
        <v>4.8014840178073666</v>
      </c>
      <c r="T78" s="99">
        <v>4.4889447434021781</v>
      </c>
      <c r="U78" s="99">
        <v>4.3923395606348477</v>
      </c>
      <c r="V78" s="99">
        <v>5.6325472363363387</v>
      </c>
      <c r="W78" s="99">
        <v>5.2070407325212296</v>
      </c>
      <c r="X78" s="99">
        <v>4.7027768108357488</v>
      </c>
      <c r="Y78" s="99">
        <v>4.0606292250817901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6.3857748801484036</v>
      </c>
      <c r="D79" s="110">
        <v>5.2052032229604368</v>
      </c>
      <c r="E79" s="110">
        <v>8.1900688481727499</v>
      </c>
      <c r="F79" s="110">
        <v>7.2514318967418934</v>
      </c>
      <c r="G79" s="110">
        <v>6.6026053905613002</v>
      </c>
      <c r="H79" s="110">
        <v>6.8256797737504513</v>
      </c>
      <c r="I79" s="110">
        <v>6.4637159742465382</v>
      </c>
      <c r="J79" s="110">
        <v>7.1439489194463466</v>
      </c>
      <c r="K79" s="110">
        <v>5.1545119691303265</v>
      </c>
      <c r="L79" s="110">
        <v>4.7948008969731095</v>
      </c>
      <c r="M79" s="110">
        <v>4.8519982509641935</v>
      </c>
      <c r="N79" s="110">
        <v>4.9617082766122804</v>
      </c>
      <c r="O79" s="110">
        <v>5.2087054108534394</v>
      </c>
      <c r="P79" s="110">
        <v>5.6598084722101945</v>
      </c>
      <c r="Q79" s="110">
        <v>5.4840254393287431</v>
      </c>
      <c r="R79" s="110">
        <v>5.0422698296729989</v>
      </c>
      <c r="S79" s="110">
        <v>4.7948989823325912</v>
      </c>
      <c r="T79" s="110">
        <v>4.5731437643977912</v>
      </c>
      <c r="U79" s="110">
        <v>4.3901281374458225</v>
      </c>
      <c r="V79" s="110">
        <v>5.3697918855005771</v>
      </c>
      <c r="W79" s="110">
        <v>5.425281538552885</v>
      </c>
      <c r="X79" s="110">
        <v>4.5582251406096042</v>
      </c>
      <c r="Y79" s="110">
        <v>4.2229358400357428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143.66451535032681</v>
      </c>
      <c r="D81" s="118">
        <f t="shared" si="28"/>
        <v>117.36177511803912</v>
      </c>
      <c r="E81" s="118">
        <f t="shared" si="28"/>
        <v>128.48675530000949</v>
      </c>
      <c r="F81" s="118">
        <f t="shared" si="28"/>
        <v>123.23473863025747</v>
      </c>
      <c r="G81" s="118">
        <f t="shared" si="28"/>
        <v>138.38412191767171</v>
      </c>
      <c r="H81" s="118">
        <f t="shared" si="28"/>
        <v>119.34932454135614</v>
      </c>
      <c r="I81" s="118">
        <f t="shared" si="28"/>
        <v>127.23791204870956</v>
      </c>
      <c r="J81" s="118">
        <f t="shared" si="28"/>
        <v>123.55373418245208</v>
      </c>
      <c r="K81" s="118">
        <f t="shared" si="28"/>
        <v>116.44630324295389</v>
      </c>
      <c r="L81" s="118">
        <f t="shared" si="28"/>
        <v>115.11787450844402</v>
      </c>
      <c r="M81" s="118">
        <f t="shared" si="28"/>
        <v>112.15865553972611</v>
      </c>
      <c r="N81" s="118">
        <f t="shared" si="28"/>
        <v>107.33141042453249</v>
      </c>
      <c r="O81" s="118">
        <f t="shared" si="28"/>
        <v>111.12828754505203</v>
      </c>
      <c r="P81" s="118">
        <f t="shared" si="28"/>
        <v>90.843405425004931</v>
      </c>
      <c r="Q81" s="118">
        <f t="shared" si="28"/>
        <v>99.309768399099383</v>
      </c>
      <c r="R81" s="118">
        <f t="shared" ref="R81:V81" si="29">R82+R85+R87+R100</f>
        <v>94.976774632815193</v>
      </c>
      <c r="S81" s="118">
        <f t="shared" si="29"/>
        <v>91.206021798717316</v>
      </c>
      <c r="T81" s="118">
        <f t="shared" si="29"/>
        <v>81.446122357797805</v>
      </c>
      <c r="U81" s="118">
        <f t="shared" si="29"/>
        <v>76.376340990652579</v>
      </c>
      <c r="V81" s="118">
        <f t="shared" si="29"/>
        <v>69.960999214240132</v>
      </c>
      <c r="W81" s="118">
        <f t="shared" ref="W81:Y81" si="30">W82+W85+W87+W100</f>
        <v>73.540226940939419</v>
      </c>
      <c r="X81" s="118">
        <f t="shared" si="30"/>
        <v>58.494354664695585</v>
      </c>
      <c r="Y81" s="118">
        <f t="shared" si="30"/>
        <v>49.029988196357905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119.71767575035359</v>
      </c>
      <c r="D82" s="123">
        <f t="shared" si="31"/>
        <v>92.558680758543858</v>
      </c>
      <c r="E82" s="123">
        <f t="shared" si="31"/>
        <v>100.28299892363512</v>
      </c>
      <c r="F82" s="123">
        <f t="shared" si="31"/>
        <v>96.029824182336526</v>
      </c>
      <c r="G82" s="123">
        <f t="shared" si="31"/>
        <v>111.48570240650639</v>
      </c>
      <c r="H82" s="123">
        <f t="shared" si="31"/>
        <v>90.90666030858479</v>
      </c>
      <c r="I82" s="123">
        <f t="shared" si="31"/>
        <v>98.568522251849458</v>
      </c>
      <c r="J82" s="123">
        <f t="shared" si="31"/>
        <v>94.519668762046194</v>
      </c>
      <c r="K82" s="123">
        <f t="shared" si="31"/>
        <v>88.815208308769613</v>
      </c>
      <c r="L82" s="123">
        <f t="shared" si="31"/>
        <v>87.71638187929149</v>
      </c>
      <c r="M82" s="123">
        <f t="shared" si="31"/>
        <v>84.166892140268686</v>
      </c>
      <c r="N82" s="123">
        <f t="shared" si="31"/>
        <v>79.115798568473366</v>
      </c>
      <c r="O82" s="123">
        <f t="shared" si="31"/>
        <v>80.008675973028161</v>
      </c>
      <c r="P82" s="123">
        <f t="shared" si="31"/>
        <v>63.509545679116641</v>
      </c>
      <c r="Q82" s="123">
        <f t="shared" si="31"/>
        <v>70.950136414546236</v>
      </c>
      <c r="R82" s="123">
        <f t="shared" ref="R82:V82" si="32">SUM(R83:R84)</f>
        <v>69.367431118719537</v>
      </c>
      <c r="S82" s="123">
        <f t="shared" si="32"/>
        <v>64.933660423484611</v>
      </c>
      <c r="T82" s="123">
        <f t="shared" si="32"/>
        <v>56.505528163718701</v>
      </c>
      <c r="U82" s="123">
        <f t="shared" si="32"/>
        <v>51.368026679145707</v>
      </c>
      <c r="V82" s="123">
        <f t="shared" si="32"/>
        <v>47.384808217580243</v>
      </c>
      <c r="W82" s="123">
        <f t="shared" ref="W82:Y82" si="33">SUM(W83:W84)</f>
        <v>49.793350385237176</v>
      </c>
      <c r="X82" s="123">
        <f t="shared" si="33"/>
        <v>36.200518830279002</v>
      </c>
      <c r="Y82" s="123">
        <f t="shared" si="33"/>
        <v>29.141189064957732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118.57220050529234</v>
      </c>
      <c r="D83" s="99">
        <v>91.68441656702754</v>
      </c>
      <c r="E83" s="99">
        <v>99.342853178471827</v>
      </c>
      <c r="F83" s="99">
        <v>95.138387938661353</v>
      </c>
      <c r="G83" s="99">
        <v>110.48944001077665</v>
      </c>
      <c r="H83" s="99">
        <v>90.100665243978398</v>
      </c>
      <c r="I83" s="99">
        <v>97.723314058599755</v>
      </c>
      <c r="J83" s="99">
        <v>93.708391132180338</v>
      </c>
      <c r="K83" s="99">
        <v>88.059920259866033</v>
      </c>
      <c r="L83" s="99">
        <v>86.979174518593481</v>
      </c>
      <c r="M83" s="99">
        <v>83.468804427634211</v>
      </c>
      <c r="N83" s="99">
        <v>78.469392051084228</v>
      </c>
      <c r="O83" s="99">
        <v>79.361410368439763</v>
      </c>
      <c r="P83" s="99">
        <v>63.002663975096887</v>
      </c>
      <c r="Q83" s="99">
        <v>70.384748792783412</v>
      </c>
      <c r="R83" s="99">
        <v>68.817590544490727</v>
      </c>
      <c r="S83" s="99">
        <v>64.422174876146983</v>
      </c>
      <c r="T83" s="99">
        <v>56.063961443330285</v>
      </c>
      <c r="U83" s="99">
        <v>50.969397968765477</v>
      </c>
      <c r="V83" s="99">
        <v>47.019684715958078</v>
      </c>
      <c r="W83" s="99">
        <v>49.409071864998047</v>
      </c>
      <c r="X83" s="99">
        <v>35.922966204023382</v>
      </c>
      <c r="Y83" s="99">
        <v>28.918865632832436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1.1454752450612546</v>
      </c>
      <c r="D84" s="99">
        <v>0.87426419151631196</v>
      </c>
      <c r="E84" s="99">
        <v>0.94014574516329696</v>
      </c>
      <c r="F84" s="99">
        <v>0.8914362436751796</v>
      </c>
      <c r="G84" s="99">
        <v>0.99626239572974806</v>
      </c>
      <c r="H84" s="99">
        <v>0.80599506460639858</v>
      </c>
      <c r="I84" s="99">
        <v>0.84520819324970198</v>
      </c>
      <c r="J84" s="99">
        <v>0.81127762986586238</v>
      </c>
      <c r="K84" s="99">
        <v>0.7552880489035787</v>
      </c>
      <c r="L84" s="99">
        <v>0.73720736069801185</v>
      </c>
      <c r="M84" s="99">
        <v>0.69808771263447889</v>
      </c>
      <c r="N84" s="99">
        <v>0.64640651738913524</v>
      </c>
      <c r="O84" s="99">
        <v>0.64726560458839411</v>
      </c>
      <c r="P84" s="99">
        <v>0.50688170401975474</v>
      </c>
      <c r="Q84" s="99">
        <v>0.56538762176281931</v>
      </c>
      <c r="R84" s="99">
        <v>0.5498405742288095</v>
      </c>
      <c r="S84" s="99">
        <v>0.51148554733762419</v>
      </c>
      <c r="T84" s="99">
        <v>0.44156672038841849</v>
      </c>
      <c r="U84" s="99">
        <v>0.3986287103802314</v>
      </c>
      <c r="V84" s="99">
        <v>0.365123501622167</v>
      </c>
      <c r="W84" s="99">
        <v>0.38427852023912651</v>
      </c>
      <c r="X84" s="99">
        <v>0.27755262625561949</v>
      </c>
      <c r="Y84" s="99">
        <v>0.22232343212529587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0.9884864359329496</v>
      </c>
      <c r="D85" s="123">
        <f t="shared" si="34"/>
        <v>1.1785446863858413</v>
      </c>
      <c r="E85" s="123">
        <f t="shared" si="34"/>
        <v>2.1688092620953774</v>
      </c>
      <c r="F85" s="123">
        <f t="shared" si="34"/>
        <v>1.2364449435792688</v>
      </c>
      <c r="G85" s="123">
        <f t="shared" si="34"/>
        <v>1.8762101476669253</v>
      </c>
      <c r="H85" s="123">
        <f t="shared" si="34"/>
        <v>1.6352470789897706</v>
      </c>
      <c r="I85" s="123">
        <f t="shared" si="34"/>
        <v>3.3364173450095889</v>
      </c>
      <c r="J85" s="123">
        <f t="shared" si="34"/>
        <v>3.2215091903971205</v>
      </c>
      <c r="K85" s="123">
        <f t="shared" si="34"/>
        <v>1.8889857282727367</v>
      </c>
      <c r="L85" s="123">
        <f t="shared" si="34"/>
        <v>2.7846430216434581</v>
      </c>
      <c r="M85" s="123">
        <f t="shared" si="34"/>
        <v>3.9263525575228915</v>
      </c>
      <c r="N85" s="123">
        <f t="shared" si="34"/>
        <v>3.5553607534442868</v>
      </c>
      <c r="O85" s="123">
        <f t="shared" si="34"/>
        <v>5.5186200885745489</v>
      </c>
      <c r="P85" s="123">
        <f t="shared" si="34"/>
        <v>0.6695724099536422</v>
      </c>
      <c r="Q85" s="123">
        <f t="shared" si="34"/>
        <v>2.3187378936667007</v>
      </c>
      <c r="R85" s="123">
        <f t="shared" si="34"/>
        <v>1.7287671479202451</v>
      </c>
      <c r="S85" s="123">
        <f t="shared" si="34"/>
        <v>3.5086076759746123</v>
      </c>
      <c r="T85" s="123">
        <f t="shared" si="34"/>
        <v>3.3395897314882776</v>
      </c>
      <c r="U85" s="123">
        <f t="shared" si="34"/>
        <v>4.2552788975837137</v>
      </c>
      <c r="V85" s="123">
        <f t="shared" si="34"/>
        <v>2.3953181019901306</v>
      </c>
      <c r="W85" s="123">
        <f t="shared" si="34"/>
        <v>3.7057432161798225</v>
      </c>
      <c r="X85" s="123">
        <f t="shared" si="34"/>
        <v>2.9685899844622567</v>
      </c>
      <c r="Y85" s="123">
        <f t="shared" si="34"/>
        <v>1.7370641132044813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0.9884864359329496</v>
      </c>
      <c r="D86" s="99">
        <f>RES_hhdet_in_tesh!D86/RES_summary!D$21</f>
        <v>1.1785446863858413</v>
      </c>
      <c r="E86" s="99">
        <f>RES_hhdet_in_tesh!E86/RES_summary!E$21</f>
        <v>2.1688092620953774</v>
      </c>
      <c r="F86" s="99">
        <f>RES_hhdet_in_tesh!F86/RES_summary!F$21</f>
        <v>1.2364449435792688</v>
      </c>
      <c r="G86" s="99">
        <f>RES_hhdet_in_tesh!G86/RES_summary!G$21</f>
        <v>1.8762101476669253</v>
      </c>
      <c r="H86" s="99">
        <f>RES_hhdet_in_tesh!H86/RES_summary!H$21</f>
        <v>1.6352470789897706</v>
      </c>
      <c r="I86" s="99">
        <f>RES_hhdet_in_tesh!I86/RES_summary!I$21</f>
        <v>3.3364173450095889</v>
      </c>
      <c r="J86" s="99">
        <f>RES_hhdet_in_tesh!J86/RES_summary!J$21</f>
        <v>3.2215091903971205</v>
      </c>
      <c r="K86" s="99">
        <f>RES_hhdet_in_tesh!K86/RES_summary!K$21</f>
        <v>1.8889857282727367</v>
      </c>
      <c r="L86" s="99">
        <f>RES_hhdet_in_tesh!L86/RES_summary!L$21</f>
        <v>2.7846430216434581</v>
      </c>
      <c r="M86" s="99">
        <f>RES_hhdet_in_tesh!M86/RES_summary!M$21</f>
        <v>3.9263525575228915</v>
      </c>
      <c r="N86" s="99">
        <f>RES_hhdet_in_tesh!N86/RES_summary!N$21</f>
        <v>3.5553607534442868</v>
      </c>
      <c r="O86" s="99">
        <f>RES_hhdet_in_tesh!O86/RES_summary!O$21</f>
        <v>5.5186200885745489</v>
      </c>
      <c r="P86" s="99">
        <f>RES_hhdet_in_tesh!P86/RES_summary!P$21</f>
        <v>0.6695724099536422</v>
      </c>
      <c r="Q86" s="99">
        <f>RES_hhdet_in_tesh!Q86/RES_summary!Q$21</f>
        <v>2.3187378936667007</v>
      </c>
      <c r="R86" s="99">
        <f>RES_hhdet_in_tesh!R86/RES_summary!R$21</f>
        <v>1.7287671479202451</v>
      </c>
      <c r="S86" s="99">
        <f>RES_hhdet_in_tesh!S86/RES_summary!S$21</f>
        <v>3.5086076759746123</v>
      </c>
      <c r="T86" s="99">
        <f>RES_hhdet_in_tesh!T86/RES_summary!T$21</f>
        <v>3.3395897314882776</v>
      </c>
      <c r="U86" s="99">
        <f>RES_hhdet_in_tesh!U86/RES_summary!U$21</f>
        <v>4.2552788975837137</v>
      </c>
      <c r="V86" s="99">
        <f>RES_hhdet_in_tesh!V86/RES_summary!V$21</f>
        <v>2.3953181019901306</v>
      </c>
      <c r="W86" s="99">
        <f>RES_hhdet_in_tesh!W86/RES_summary!W$21</f>
        <v>3.7057432161798225</v>
      </c>
      <c r="X86" s="99">
        <f>RES_hhdet_in_tesh!X86/RES_summary!X$21</f>
        <v>2.9685899844622567</v>
      </c>
      <c r="Y86" s="99">
        <f>RES_hhdet_in_tesh!Y86/RES_summary!Y$21</f>
        <v>1.7370641132044813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16.436542355227868</v>
      </c>
      <c r="D87" s="123">
        <v>17.298091044213272</v>
      </c>
      <c r="E87" s="123">
        <v>18.421739913073043</v>
      </c>
      <c r="F87" s="123">
        <v>19.046273475844142</v>
      </c>
      <c r="G87" s="123">
        <v>18.078919612178513</v>
      </c>
      <c r="H87" s="123">
        <v>20.010038128484265</v>
      </c>
      <c r="I87" s="123">
        <v>18.880221462275532</v>
      </c>
      <c r="J87" s="123">
        <v>19.26627274955494</v>
      </c>
      <c r="K87" s="123">
        <v>20.218182218911057</v>
      </c>
      <c r="L87" s="123">
        <v>19.613150760615987</v>
      </c>
      <c r="M87" s="123">
        <v>19.22990378376668</v>
      </c>
      <c r="N87" s="123">
        <v>19.668737050643912</v>
      </c>
      <c r="O87" s="123">
        <v>20.37870416344466</v>
      </c>
      <c r="P87" s="123">
        <v>20.990223393460052</v>
      </c>
      <c r="Q87" s="123">
        <v>20.563608119387069</v>
      </c>
      <c r="R87" s="123">
        <v>18.829958079262802</v>
      </c>
      <c r="S87" s="123">
        <v>17.979900144501546</v>
      </c>
      <c r="T87" s="123">
        <v>17.057069988511053</v>
      </c>
      <c r="U87" s="123">
        <v>16.371158349061318</v>
      </c>
      <c r="V87" s="123">
        <v>14.760767011224681</v>
      </c>
      <c r="W87" s="123">
        <v>14.587674990128351</v>
      </c>
      <c r="X87" s="123">
        <v>14.760134775417656</v>
      </c>
      <c r="Y87" s="123">
        <v>13.972650735005747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19.370522392697787</v>
      </c>
      <c r="D88" s="99">
        <v>17.200631804781885</v>
      </c>
      <c r="E88" s="99">
        <v>17.900220597947062</v>
      </c>
      <c r="F88" s="99">
        <v>18.189040871648608</v>
      </c>
      <c r="G88" s="99">
        <v>18.246775213273459</v>
      </c>
      <c r="H88" s="99">
        <v>19.590767080503273</v>
      </c>
      <c r="I88" s="99">
        <v>19.424122860734528</v>
      </c>
      <c r="J88" s="99">
        <v>19.021777835968479</v>
      </c>
      <c r="K88" s="99">
        <v>20.128614756114889</v>
      </c>
      <c r="L88" s="99">
        <v>19.603229173043413</v>
      </c>
      <c r="M88" s="99">
        <v>19.164395022148916</v>
      </c>
      <c r="N88" s="99">
        <v>19.8491444286609</v>
      </c>
      <c r="O88" s="99">
        <v>20.905724528575668</v>
      </c>
      <c r="P88" s="99">
        <v>20.727803053815702</v>
      </c>
      <c r="Q88" s="99">
        <v>20.407039340193162</v>
      </c>
      <c r="R88" s="99">
        <v>18.976225670184068</v>
      </c>
      <c r="S88" s="99">
        <v>17.94368685350371</v>
      </c>
      <c r="T88" s="99">
        <v>16.932267053120245</v>
      </c>
      <c r="U88" s="99">
        <v>16.408951576173632</v>
      </c>
      <c r="V88" s="99">
        <v>14.102245718335261</v>
      </c>
      <c r="W88" s="99">
        <v>15.023470628621643</v>
      </c>
      <c r="X88" s="99">
        <v>14.474863489610648</v>
      </c>
      <c r="Y88" s="99">
        <v>13.660219459904701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19.3715282361206</v>
      </c>
      <c r="D89" s="99">
        <v>0</v>
      </c>
      <c r="E89" s="99">
        <v>0</v>
      </c>
      <c r="F89" s="99">
        <v>18.187095559390652</v>
      </c>
      <c r="G89" s="99">
        <v>18.247841747524337</v>
      </c>
      <c r="H89" s="99">
        <v>19.588883682900963</v>
      </c>
      <c r="I89" s="99">
        <v>19.429781322386123</v>
      </c>
      <c r="J89" s="99">
        <v>19.021831139650462</v>
      </c>
      <c r="K89" s="99">
        <v>20.141478695962505</v>
      </c>
      <c r="L89" s="99">
        <v>19.616330863785226</v>
      </c>
      <c r="M89" s="99">
        <v>19.175876367939576</v>
      </c>
      <c r="N89" s="99">
        <v>19.861492543922147</v>
      </c>
      <c r="O89" s="99">
        <v>20.914707999940688</v>
      </c>
      <c r="P89" s="99">
        <v>0</v>
      </c>
      <c r="Q89" s="99">
        <v>20.407022364548755</v>
      </c>
      <c r="R89" s="99">
        <v>18.974863114254983</v>
      </c>
      <c r="S89" s="99">
        <v>17.940037550733944</v>
      </c>
      <c r="T89" s="99">
        <v>16.925378814362997</v>
      </c>
      <c r="U89" s="99">
        <v>16.398494434546794</v>
      </c>
      <c r="V89" s="99">
        <v>0</v>
      </c>
      <c r="W89" s="99">
        <v>15.011694920631744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6.4034535486913864</v>
      </c>
      <c r="D90" s="102">
        <v>0</v>
      </c>
      <c r="E90" s="102">
        <v>0</v>
      </c>
      <c r="F90" s="102">
        <v>8.7872228522872113</v>
      </c>
      <c r="G90" s="102">
        <v>7.7084342425061951</v>
      </c>
      <c r="H90" s="102">
        <v>8.4814027793252897</v>
      </c>
      <c r="I90" s="102">
        <v>6.9408864240825698</v>
      </c>
      <c r="J90" s="102">
        <v>6.8767319181303534</v>
      </c>
      <c r="K90" s="102">
        <v>7.0394984192168719</v>
      </c>
      <c r="L90" s="102">
        <v>6.6145599956307386</v>
      </c>
      <c r="M90" s="102">
        <v>6.6748112790876313</v>
      </c>
      <c r="N90" s="102">
        <v>6.7514534464033096</v>
      </c>
      <c r="O90" s="102">
        <v>7.1192416105618896</v>
      </c>
      <c r="P90" s="102">
        <v>0</v>
      </c>
      <c r="Q90" s="102">
        <v>7.2601470231903145</v>
      </c>
      <c r="R90" s="102">
        <v>6.7007459289242277</v>
      </c>
      <c r="S90" s="102">
        <v>6.3750547173777088</v>
      </c>
      <c r="T90" s="102">
        <v>6.1079847836730643</v>
      </c>
      <c r="U90" s="102">
        <v>5.5555458170155632</v>
      </c>
      <c r="V90" s="102">
        <v>0</v>
      </c>
      <c r="W90" s="102">
        <v>6.8669581398136081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12.968074687429215</v>
      </c>
      <c r="D91" s="105">
        <v>0</v>
      </c>
      <c r="E91" s="105">
        <v>0</v>
      </c>
      <c r="F91" s="105">
        <v>9.3998727071034409</v>
      </c>
      <c r="G91" s="105">
        <v>10.53940750501814</v>
      </c>
      <c r="H91" s="105">
        <v>11.107480903575679</v>
      </c>
      <c r="I91" s="105">
        <v>12.488894898303553</v>
      </c>
      <c r="J91" s="105">
        <v>12.145099221520111</v>
      </c>
      <c r="K91" s="105">
        <v>13.101980276745635</v>
      </c>
      <c r="L91" s="105">
        <v>13.001770868154487</v>
      </c>
      <c r="M91" s="105">
        <v>12.501065088851945</v>
      </c>
      <c r="N91" s="105">
        <v>13.110039097518836</v>
      </c>
      <c r="O91" s="105">
        <v>13.795466389378799</v>
      </c>
      <c r="P91" s="105">
        <v>0</v>
      </c>
      <c r="Q91" s="105">
        <v>13.146875341358442</v>
      </c>
      <c r="R91" s="105">
        <v>12.274117185330754</v>
      </c>
      <c r="S91" s="105">
        <v>11.564982833356236</v>
      </c>
      <c r="T91" s="105">
        <v>10.817394030689931</v>
      </c>
      <c r="U91" s="105">
        <v>10.842948617531233</v>
      </c>
      <c r="V91" s="105">
        <v>0</v>
      </c>
      <c r="W91" s="105">
        <v>8.1447367808181319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15.257652322465493</v>
      </c>
      <c r="D92" s="102">
        <v>19.687137193323327</v>
      </c>
      <c r="E92" s="102">
        <v>18.138906621108021</v>
      </c>
      <c r="F92" s="102">
        <v>17.811725063457683</v>
      </c>
      <c r="G92" s="102">
        <v>19.519671169315483</v>
      </c>
      <c r="H92" s="102">
        <v>18.167878645146327</v>
      </c>
      <c r="I92" s="102">
        <v>18.1985934152205</v>
      </c>
      <c r="J92" s="102">
        <v>20.20442375465349</v>
      </c>
      <c r="K92" s="102">
        <v>19.41529632540637</v>
      </c>
      <c r="L92" s="102">
        <v>18.908052575974033</v>
      </c>
      <c r="M92" s="102">
        <v>22.148173834640531</v>
      </c>
      <c r="N92" s="102">
        <v>20.975308790616047</v>
      </c>
      <c r="O92" s="102">
        <v>18.003443725997279</v>
      </c>
      <c r="P92" s="102">
        <v>14.893817338420863</v>
      </c>
      <c r="Q92" s="102">
        <v>22.979705396555143</v>
      </c>
      <c r="R92" s="102">
        <v>18.815236042472442</v>
      </c>
      <c r="S92" s="102">
        <v>19.501287983732933</v>
      </c>
      <c r="T92" s="102">
        <v>17.842224872986289</v>
      </c>
      <c r="U92" s="102">
        <v>18.702823173898281</v>
      </c>
      <c r="V92" s="102">
        <v>11.803337162646189</v>
      </c>
      <c r="W92" s="102">
        <v>13.500842645526712</v>
      </c>
      <c r="X92" s="102">
        <v>15.563567784219096</v>
      </c>
      <c r="Y92" s="102">
        <v>14.388124512923914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15.257246679688164</v>
      </c>
      <c r="D93" s="105">
        <v>19.68918829236917</v>
      </c>
      <c r="E93" s="105">
        <v>0</v>
      </c>
      <c r="F93" s="105">
        <v>0</v>
      </c>
      <c r="G93" s="105">
        <v>19.521637505109286</v>
      </c>
      <c r="H93" s="105">
        <v>0</v>
      </c>
      <c r="I93" s="105">
        <v>18.194257613462987</v>
      </c>
      <c r="J93" s="105">
        <v>20.195379620855654</v>
      </c>
      <c r="K93" s="105">
        <v>19.427471848302748</v>
      </c>
      <c r="L93" s="105">
        <v>18.931330239850016</v>
      </c>
      <c r="M93" s="105">
        <v>22.176117438248632</v>
      </c>
      <c r="N93" s="105">
        <v>20.998133995068184</v>
      </c>
      <c r="O93" s="105">
        <v>0</v>
      </c>
      <c r="P93" s="105">
        <v>0</v>
      </c>
      <c r="Q93" s="105">
        <v>23.006423098958759</v>
      </c>
      <c r="R93" s="105">
        <v>18.85204805672355</v>
      </c>
      <c r="S93" s="105">
        <v>19.571163921777536</v>
      </c>
      <c r="T93" s="105">
        <v>17.899315739717565</v>
      </c>
      <c r="U93" s="105">
        <v>18.791208344069982</v>
      </c>
      <c r="V93" s="105">
        <v>0</v>
      </c>
      <c r="W93" s="105">
        <v>0</v>
      </c>
      <c r="X93" s="105">
        <v>15.578803210652291</v>
      </c>
      <c r="Y93" s="105">
        <v>14.429519790801455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5.0168105391314963</v>
      </c>
      <c r="D94" s="99">
        <v>7.3128124993668839</v>
      </c>
      <c r="E94" s="99">
        <v>0</v>
      </c>
      <c r="F94" s="99">
        <v>0</v>
      </c>
      <c r="G94" s="99">
        <v>8.2490143635539344</v>
      </c>
      <c r="H94" s="99">
        <v>0</v>
      </c>
      <c r="I94" s="99">
        <v>6.4874558600852321</v>
      </c>
      <c r="J94" s="99">
        <v>7.3017635629588629</v>
      </c>
      <c r="K94" s="99">
        <v>6.7670592879940124</v>
      </c>
      <c r="L94" s="99">
        <v>6.3686017121420182</v>
      </c>
      <c r="M94" s="99">
        <v>7.7351250433147891</v>
      </c>
      <c r="N94" s="99">
        <v>7.1449528278271348</v>
      </c>
      <c r="O94" s="99">
        <v>0</v>
      </c>
      <c r="P94" s="99">
        <v>0</v>
      </c>
      <c r="Q94" s="99">
        <v>8.1767534835628801</v>
      </c>
      <c r="R94" s="99">
        <v>6.6229679680975959</v>
      </c>
      <c r="S94" s="99">
        <v>6.9254251532007327</v>
      </c>
      <c r="T94" s="99">
        <v>6.4305359726110893</v>
      </c>
      <c r="U94" s="99">
        <v>6.3705746674096764</v>
      </c>
      <c r="V94" s="99">
        <v>0</v>
      </c>
      <c r="W94" s="99">
        <v>0</v>
      </c>
      <c r="X94" s="99">
        <v>8.0261762266758172</v>
      </c>
      <c r="Y94" s="99">
        <v>8.5499073485162977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10.240436140556668</v>
      </c>
      <c r="D95" s="99">
        <v>12.376375793002284</v>
      </c>
      <c r="E95" s="99">
        <v>0</v>
      </c>
      <c r="F95" s="99">
        <v>0</v>
      </c>
      <c r="G95" s="99">
        <v>11.272623141555352</v>
      </c>
      <c r="H95" s="99">
        <v>0</v>
      </c>
      <c r="I95" s="99">
        <v>11.706801753377755</v>
      </c>
      <c r="J95" s="99">
        <v>12.893616057896793</v>
      </c>
      <c r="K95" s="99">
        <v>12.660412560308739</v>
      </c>
      <c r="L95" s="99">
        <v>12.562728527707998</v>
      </c>
      <c r="M95" s="99">
        <v>14.440992394933836</v>
      </c>
      <c r="N95" s="99">
        <v>13.853181167241051</v>
      </c>
      <c r="O95" s="99">
        <v>0</v>
      </c>
      <c r="P95" s="99">
        <v>0</v>
      </c>
      <c r="Q95" s="99">
        <v>14.829669615395881</v>
      </c>
      <c r="R95" s="99">
        <v>12.229080088625953</v>
      </c>
      <c r="S95" s="99">
        <v>12.645738768576805</v>
      </c>
      <c r="T95" s="99">
        <v>11.468779767106474</v>
      </c>
      <c r="U95" s="99">
        <v>12.420633676660305</v>
      </c>
      <c r="V95" s="99">
        <v>0</v>
      </c>
      <c r="W95" s="99">
        <v>0</v>
      </c>
      <c r="X95" s="99">
        <v>7.5526269839764772</v>
      </c>
      <c r="Y95" s="99">
        <v>5.8796124422851568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15.94477498754989</v>
      </c>
      <c r="D96" s="102">
        <v>17.010038312621738</v>
      </c>
      <c r="E96" s="102">
        <v>18.722973523247454</v>
      </c>
      <c r="F96" s="102">
        <v>19.37922411739974</v>
      </c>
      <c r="G96" s="102">
        <v>17.849521769779333</v>
      </c>
      <c r="H96" s="102">
        <v>20.277446322732647</v>
      </c>
      <c r="I96" s="102">
        <v>18.298372722528512</v>
      </c>
      <c r="J96" s="102">
        <v>19.627778269924889</v>
      </c>
      <c r="K96" s="102">
        <v>20.342699430651752</v>
      </c>
      <c r="L96" s="102">
        <v>19.659549075186757</v>
      </c>
      <c r="M96" s="102">
        <v>19.135338944213803</v>
      </c>
      <c r="N96" s="102">
        <v>19.491111370102299</v>
      </c>
      <c r="O96" s="102">
        <v>20.137162746368691</v>
      </c>
      <c r="P96" s="102">
        <v>21.366852501152465</v>
      </c>
      <c r="Q96" s="102">
        <v>20.442522962602478</v>
      </c>
      <c r="R96" s="102">
        <v>18.777170400093617</v>
      </c>
      <c r="S96" s="102">
        <v>17.897093349340704</v>
      </c>
      <c r="T96" s="102">
        <v>17.060156113383218</v>
      </c>
      <c r="U96" s="102">
        <v>16.282775776537591</v>
      </c>
      <c r="V96" s="102">
        <v>15.129010009742988</v>
      </c>
      <c r="W96" s="102">
        <v>14.268703760661023</v>
      </c>
      <c r="X96" s="102">
        <v>14.844752354655069</v>
      </c>
      <c r="Y96" s="102">
        <v>14.192043541591449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15.946342128616498</v>
      </c>
      <c r="D97" s="105">
        <v>17.012198043984682</v>
      </c>
      <c r="E97" s="105">
        <v>18.725218999278685</v>
      </c>
      <c r="F97" s="105">
        <v>19.380613232866818</v>
      </c>
      <c r="G97" s="105">
        <v>17.850442220372749</v>
      </c>
      <c r="H97" s="105">
        <v>20.275508798320242</v>
      </c>
      <c r="I97" s="105">
        <v>18.296988379476932</v>
      </c>
      <c r="J97" s="105">
        <v>19.626568357402938</v>
      </c>
      <c r="K97" s="105">
        <v>20.356494788367144</v>
      </c>
      <c r="L97" s="105">
        <v>19.672407462434542</v>
      </c>
      <c r="M97" s="105">
        <v>19.147500087135278</v>
      </c>
      <c r="N97" s="105">
        <v>19.504090045567978</v>
      </c>
      <c r="O97" s="105">
        <v>20.141726747386592</v>
      </c>
      <c r="P97" s="105">
        <v>21.363697662442313</v>
      </c>
      <c r="Q97" s="105">
        <v>20.426146335733005</v>
      </c>
      <c r="R97" s="105">
        <v>18.762450651626541</v>
      </c>
      <c r="S97" s="105">
        <v>17.891875118164222</v>
      </c>
      <c r="T97" s="105">
        <v>17.05682212597787</v>
      </c>
      <c r="U97" s="105">
        <v>16.27759792709719</v>
      </c>
      <c r="V97" s="105">
        <v>15.120687489333285</v>
      </c>
      <c r="W97" s="105">
        <v>14.264526830927858</v>
      </c>
      <c r="X97" s="105">
        <v>14.82954392390941</v>
      </c>
      <c r="Y97" s="105">
        <v>14.177784603686485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5.242595065998203</v>
      </c>
      <c r="D98" s="99">
        <v>6.2955478685857154</v>
      </c>
      <c r="E98" s="99">
        <v>8.6040670137351487</v>
      </c>
      <c r="F98" s="99">
        <v>9.3679085943940148</v>
      </c>
      <c r="G98" s="99">
        <v>7.5364157600463413</v>
      </c>
      <c r="H98" s="99">
        <v>8.7795228426378937</v>
      </c>
      <c r="I98" s="99">
        <v>6.5243328681114958</v>
      </c>
      <c r="J98" s="99">
        <v>7.1046663248199122</v>
      </c>
      <c r="K98" s="99">
        <v>7.1179736872218706</v>
      </c>
      <c r="L98" s="99">
        <v>6.6272616768423873</v>
      </c>
      <c r="M98" s="99">
        <v>6.665120435855826</v>
      </c>
      <c r="N98" s="99">
        <v>6.6218309297373139</v>
      </c>
      <c r="O98" s="99">
        <v>6.8423390742177013</v>
      </c>
      <c r="P98" s="99">
        <v>7.6935860900937643</v>
      </c>
      <c r="Q98" s="99">
        <v>7.26443814676953</v>
      </c>
      <c r="R98" s="99">
        <v>6.6200125403485304</v>
      </c>
      <c r="S98" s="99">
        <v>6.3582982088615534</v>
      </c>
      <c r="T98" s="99">
        <v>6.1584506278647</v>
      </c>
      <c r="U98" s="99">
        <v>5.5104625704946821</v>
      </c>
      <c r="V98" s="99">
        <v>5.910089729217562</v>
      </c>
      <c r="W98" s="99">
        <v>6.5185599764290112</v>
      </c>
      <c r="X98" s="99">
        <v>7.6497021731075305</v>
      </c>
      <c r="Y98" s="99">
        <v>8.4147061049428338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10.703747062618293</v>
      </c>
      <c r="D99" s="99">
        <v>10.716650175398971</v>
      </c>
      <c r="E99" s="99">
        <v>10.121151985543539</v>
      </c>
      <c r="F99" s="99">
        <v>10.012704638472803</v>
      </c>
      <c r="G99" s="99">
        <v>10.314026460326406</v>
      </c>
      <c r="H99" s="99">
        <v>11.495985955682345</v>
      </c>
      <c r="I99" s="99">
        <v>11.772655511365437</v>
      </c>
      <c r="J99" s="99">
        <v>12.521902032583027</v>
      </c>
      <c r="K99" s="99">
        <v>13.23852110114527</v>
      </c>
      <c r="L99" s="99">
        <v>13.045145785592155</v>
      </c>
      <c r="M99" s="99">
        <v>12.48237965127945</v>
      </c>
      <c r="N99" s="99">
        <v>12.882259115830662</v>
      </c>
      <c r="O99" s="99">
        <v>13.299387673168896</v>
      </c>
      <c r="P99" s="99">
        <v>13.670111572348551</v>
      </c>
      <c r="Q99" s="99">
        <v>13.161708188963475</v>
      </c>
      <c r="R99" s="99">
        <v>12.142438111278013</v>
      </c>
      <c r="S99" s="99">
        <v>11.533576909302671</v>
      </c>
      <c r="T99" s="99">
        <v>10.898371498113169</v>
      </c>
      <c r="U99" s="99">
        <v>10.767135356602507</v>
      </c>
      <c r="V99" s="99">
        <v>9.2105977601157214</v>
      </c>
      <c r="W99" s="99">
        <v>7.7459668544988434</v>
      </c>
      <c r="X99" s="99">
        <v>7.179841750801879</v>
      </c>
      <c r="Y99" s="99">
        <v>5.7630784987436492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6.5218108088123978</v>
      </c>
      <c r="D100" s="123">
        <v>6.3264586288961375</v>
      </c>
      <c r="E100" s="123">
        <v>7.6132072012059542</v>
      </c>
      <c r="F100" s="123">
        <v>6.922196028497523</v>
      </c>
      <c r="G100" s="123">
        <v>6.9432897513198562</v>
      </c>
      <c r="H100" s="123">
        <v>6.7973790252973201</v>
      </c>
      <c r="I100" s="123">
        <v>6.4527509895749766</v>
      </c>
      <c r="J100" s="123">
        <v>6.546283480453817</v>
      </c>
      <c r="K100" s="123">
        <v>5.5239269870004755</v>
      </c>
      <c r="L100" s="123">
        <v>5.0036988468930756</v>
      </c>
      <c r="M100" s="123">
        <v>4.8355070581678472</v>
      </c>
      <c r="N100" s="123">
        <v>4.991514051970924</v>
      </c>
      <c r="O100" s="123">
        <v>5.2222873200046713</v>
      </c>
      <c r="P100" s="123">
        <v>5.6740639424745956</v>
      </c>
      <c r="Q100" s="123">
        <v>5.4772859714993736</v>
      </c>
      <c r="R100" s="123">
        <v>5.0506182869126013</v>
      </c>
      <c r="S100" s="123">
        <v>4.7838535547565453</v>
      </c>
      <c r="T100" s="123">
        <v>4.5439344740797711</v>
      </c>
      <c r="U100" s="123">
        <v>4.381877064861845</v>
      </c>
      <c r="V100" s="123">
        <v>5.4201058834450739</v>
      </c>
      <c r="W100" s="123">
        <v>5.4534583493940643</v>
      </c>
      <c r="X100" s="123">
        <v>4.5651110745366763</v>
      </c>
      <c r="Y100" s="123">
        <v>4.1790842831899457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8.2054575991198746</v>
      </c>
      <c r="D101" s="99">
        <v>6.4951517550849625</v>
      </c>
      <c r="E101" s="99">
        <v>7.197504783643379</v>
      </c>
      <c r="F101" s="99">
        <v>6.4787955894134344</v>
      </c>
      <c r="G101" s="99">
        <v>7.1010346168539069</v>
      </c>
      <c r="H101" s="99">
        <v>6.5476782114421983</v>
      </c>
      <c r="I101" s="99">
        <v>6.874515620665429</v>
      </c>
      <c r="J101" s="99">
        <v>6.526841037792078</v>
      </c>
      <c r="K101" s="99">
        <v>5.4642674114575938</v>
      </c>
      <c r="L101" s="99">
        <v>5.1322523154252968</v>
      </c>
      <c r="M101" s="99">
        <v>4.803251263852677</v>
      </c>
      <c r="N101" s="99">
        <v>5.0329714827863024</v>
      </c>
      <c r="O101" s="99">
        <v>5.2428714060744186</v>
      </c>
      <c r="P101" s="99">
        <v>5.6788933104881725</v>
      </c>
      <c r="Q101" s="99">
        <v>5.4731767033265601</v>
      </c>
      <c r="R101" s="99">
        <v>5.064935971110792</v>
      </c>
      <c r="S101" s="99">
        <v>4.7705157082129261</v>
      </c>
      <c r="T101" s="99">
        <v>4.5043798306408007</v>
      </c>
      <c r="U101" s="99">
        <v>4.3793174348513597</v>
      </c>
      <c r="V101" s="99">
        <v>5.4458207059319683</v>
      </c>
      <c r="W101" s="99">
        <v>5.5963258513856218</v>
      </c>
      <c r="X101" s="99">
        <v>4.5391266022303869</v>
      </c>
      <c r="Y101" s="99">
        <v>4.0816081836159412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6.58386409135555</v>
      </c>
      <c r="D102" s="99">
        <v>8.419677841815485</v>
      </c>
      <c r="E102" s="99">
        <v>6.4881977411555933</v>
      </c>
      <c r="F102" s="99">
        <v>6.3074508980200417</v>
      </c>
      <c r="G102" s="99">
        <v>7.3994534768475457</v>
      </c>
      <c r="H102" s="99">
        <v>6.8293942867481672</v>
      </c>
      <c r="I102" s="99">
        <v>6.2903844303777063</v>
      </c>
      <c r="J102" s="99">
        <v>5.7160453961486306</v>
      </c>
      <c r="K102" s="99">
        <v>5.8425071097356529</v>
      </c>
      <c r="L102" s="99">
        <v>5.2640984339578205</v>
      </c>
      <c r="M102" s="99">
        <v>4.818701712557405</v>
      </c>
      <c r="N102" s="99">
        <v>5.0462105474912891</v>
      </c>
      <c r="O102" s="99">
        <v>5.2448943941227908</v>
      </c>
      <c r="P102" s="99">
        <v>5.7031405145808209</v>
      </c>
      <c r="Q102" s="99">
        <v>5.4630409211015403</v>
      </c>
      <c r="R102" s="99">
        <v>5.0630501753442738</v>
      </c>
      <c r="S102" s="99">
        <v>4.7687517529824266</v>
      </c>
      <c r="T102" s="99">
        <v>4.4896734705771228</v>
      </c>
      <c r="U102" s="99">
        <v>4.3598753274726283</v>
      </c>
      <c r="V102" s="99">
        <v>5.5472622670163156</v>
      </c>
      <c r="W102" s="99">
        <v>5.4683443568642041</v>
      </c>
      <c r="X102" s="99">
        <v>4.6072159953366718</v>
      </c>
      <c r="Y102" s="99">
        <v>4.0593263194235094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6.3857748801484036</v>
      </c>
      <c r="D103" s="110">
        <v>5.2052032229604377</v>
      </c>
      <c r="E103" s="110">
        <v>8.1900688481727517</v>
      </c>
      <c r="F103" s="110">
        <v>7.2514318967418925</v>
      </c>
      <c r="G103" s="110">
        <v>6.6026053905613011</v>
      </c>
      <c r="H103" s="110">
        <v>6.8256797737504513</v>
      </c>
      <c r="I103" s="110">
        <v>6.4637159742465382</v>
      </c>
      <c r="J103" s="110">
        <v>7.1439489194463466</v>
      </c>
      <c r="K103" s="110">
        <v>5.1545119691303265</v>
      </c>
      <c r="L103" s="110">
        <v>4.7948008969731104</v>
      </c>
      <c r="M103" s="110">
        <v>4.8519982509641926</v>
      </c>
      <c r="N103" s="110">
        <v>4.9617082766122804</v>
      </c>
      <c r="O103" s="110">
        <v>5.2087054108534403</v>
      </c>
      <c r="P103" s="110">
        <v>5.6598084722101945</v>
      </c>
      <c r="Q103" s="110">
        <v>5.484025439328744</v>
      </c>
      <c r="R103" s="110">
        <v>5.0422698296729989</v>
      </c>
      <c r="S103" s="110">
        <v>4.7948989823325912</v>
      </c>
      <c r="T103" s="110">
        <v>4.5731437643977895</v>
      </c>
      <c r="U103" s="110">
        <v>4.3901281374458225</v>
      </c>
      <c r="V103" s="110">
        <v>5.3697918855005753</v>
      </c>
      <c r="W103" s="110">
        <v>5.4252815385528832</v>
      </c>
      <c r="X103" s="110">
        <v>4.5582251406096033</v>
      </c>
      <c r="Y103" s="110">
        <v>4.2229358400357428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128.26811445737738</v>
      </c>
      <c r="D124" s="118">
        <f t="shared" si="42"/>
        <v>121.95008481866778</v>
      </c>
      <c r="E124" s="118">
        <f t="shared" si="42"/>
        <v>129.00738913023577</v>
      </c>
      <c r="F124" s="118">
        <f t="shared" si="42"/>
        <v>132.00333459322843</v>
      </c>
      <c r="G124" s="118">
        <f t="shared" si="42"/>
        <v>134.18818831666076</v>
      </c>
      <c r="H124" s="118">
        <f t="shared" si="42"/>
        <v>125.96020443532181</v>
      </c>
      <c r="I124" s="118">
        <f t="shared" si="42"/>
        <v>117.66293271283551</v>
      </c>
      <c r="J124" s="118">
        <f t="shared" si="42"/>
        <v>123.44810100777764</v>
      </c>
      <c r="K124" s="118">
        <f t="shared" si="42"/>
        <v>117.39548809722559</v>
      </c>
      <c r="L124" s="118">
        <f t="shared" si="42"/>
        <v>122.299994526739</v>
      </c>
      <c r="M124" s="118">
        <f t="shared" si="42"/>
        <v>110.52044099980115</v>
      </c>
      <c r="N124" s="118">
        <f t="shared" si="42"/>
        <v>105.50639416265324</v>
      </c>
      <c r="O124" s="118">
        <f t="shared" si="42"/>
        <v>109.17288720292848</v>
      </c>
      <c r="P124" s="118">
        <f t="shared" si="42"/>
        <v>88.933653683066836</v>
      </c>
      <c r="Q124" s="118">
        <f t="shared" si="42"/>
        <v>97.316881003303891</v>
      </c>
      <c r="R124" s="118">
        <f t="shared" ref="R124:V124" si="43">R125+R128+R130+R139</f>
        <v>96.052727644949272</v>
      </c>
      <c r="S124" s="118">
        <f t="shared" si="43"/>
        <v>89.844923999914045</v>
      </c>
      <c r="T124" s="118">
        <f t="shared" si="43"/>
        <v>80.998428083856624</v>
      </c>
      <c r="U124" s="118">
        <f t="shared" si="43"/>
        <v>77.514693419318448</v>
      </c>
      <c r="V124" s="118">
        <f t="shared" si="43"/>
        <v>72.219058773903214</v>
      </c>
      <c r="W124" s="118">
        <f t="shared" ref="W124:Y124" si="44">W125+W128+W130+W139</f>
        <v>72.478174908623259</v>
      </c>
      <c r="X124" s="118">
        <f t="shared" si="44"/>
        <v>58.861475075028672</v>
      </c>
      <c r="Y124" s="118">
        <f t="shared" si="44"/>
        <v>49.185244299211746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104.72057959180094</v>
      </c>
      <c r="D125" s="123">
        <f t="shared" si="45"/>
        <v>97.256779738865987</v>
      </c>
      <c r="E125" s="123">
        <f t="shared" si="45"/>
        <v>100.78525916770469</v>
      </c>
      <c r="F125" s="123">
        <f t="shared" si="45"/>
        <v>104.23949668854661</v>
      </c>
      <c r="G125" s="123">
        <f t="shared" si="45"/>
        <v>107.57387387474787</v>
      </c>
      <c r="H125" s="123">
        <f t="shared" si="45"/>
        <v>97.058027528973071</v>
      </c>
      <c r="I125" s="123">
        <f t="shared" si="45"/>
        <v>89.984965521460282</v>
      </c>
      <c r="J125" s="123">
        <f t="shared" si="45"/>
        <v>94.360778866024106</v>
      </c>
      <c r="K125" s="123">
        <f t="shared" si="45"/>
        <v>89.677926893727061</v>
      </c>
      <c r="L125" s="123">
        <f t="shared" si="45"/>
        <v>94.312224400027162</v>
      </c>
      <c r="M125" s="123">
        <f t="shared" si="45"/>
        <v>82.843203521409862</v>
      </c>
      <c r="N125" s="123">
        <f t="shared" si="45"/>
        <v>78.118762797397366</v>
      </c>
      <c r="O125" s="123">
        <f t="shared" si="45"/>
        <v>78.043265039218483</v>
      </c>
      <c r="P125" s="123">
        <f t="shared" si="45"/>
        <v>60.354400834565872</v>
      </c>
      <c r="Q125" s="123">
        <f t="shared" si="45"/>
        <v>69.167137700108754</v>
      </c>
      <c r="R125" s="123">
        <f t="shared" ref="R125:V125" si="46">SUM(R126:R127)</f>
        <v>70.641091337720567</v>
      </c>
      <c r="S125" s="123">
        <f t="shared" si="46"/>
        <v>64.064554733326844</v>
      </c>
      <c r="T125" s="123">
        <f t="shared" si="46"/>
        <v>56.533609513282656</v>
      </c>
      <c r="U125" s="123">
        <f t="shared" si="46"/>
        <v>52.317625427044547</v>
      </c>
      <c r="V125" s="123">
        <f t="shared" si="46"/>
        <v>49.122121814596262</v>
      </c>
      <c r="W125" s="123">
        <f t="shared" ref="W125:Y125" si="47">SUM(W126:W127)</f>
        <v>48.4112995272639</v>
      </c>
      <c r="X125" s="123">
        <f t="shared" si="47"/>
        <v>36.576609313357523</v>
      </c>
      <c r="Y125" s="123">
        <f t="shared" si="47"/>
        <v>29.485661801058569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104.21718081777085</v>
      </c>
      <c r="D126" s="99">
        <v>96.795280116127728</v>
      </c>
      <c r="E126" s="99">
        <v>100.31060705434399</v>
      </c>
      <c r="F126" s="99">
        <v>103.7534176258214</v>
      </c>
      <c r="G126" s="99">
        <v>107.09106393424149</v>
      </c>
      <c r="H126" s="99">
        <v>96.625844516876867</v>
      </c>
      <c r="I126" s="99">
        <v>89.597501470190508</v>
      </c>
      <c r="J126" s="99">
        <v>93.954076543991235</v>
      </c>
      <c r="K126" s="99">
        <v>89.294986301788512</v>
      </c>
      <c r="L126" s="99">
        <v>93.914231071146219</v>
      </c>
      <c r="M126" s="99">
        <v>82.498218392122979</v>
      </c>
      <c r="N126" s="99">
        <v>77.798323565740617</v>
      </c>
      <c r="O126" s="99">
        <v>77.7263001539675</v>
      </c>
      <c r="P126" s="99">
        <v>60.112585901258392</v>
      </c>
      <c r="Q126" s="99">
        <v>68.890445619232622</v>
      </c>
      <c r="R126" s="99">
        <v>70.360009222178789</v>
      </c>
      <c r="S126" s="99">
        <v>63.81123725625428</v>
      </c>
      <c r="T126" s="99">
        <v>56.311849952751288</v>
      </c>
      <c r="U126" s="99">
        <v>52.113835780921526</v>
      </c>
      <c r="V126" s="99">
        <v>48.932134658617542</v>
      </c>
      <c r="W126" s="99">
        <v>48.223769604876885</v>
      </c>
      <c r="X126" s="99">
        <v>36.435851639631416</v>
      </c>
      <c r="Y126" s="99">
        <v>29.37275537056658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0.50339877403009337</v>
      </c>
      <c r="D127" s="99">
        <v>0.46149962273825984</v>
      </c>
      <c r="E127" s="99">
        <v>0.47465211336071073</v>
      </c>
      <c r="F127" s="99">
        <v>0.48607906272521278</v>
      </c>
      <c r="G127" s="99">
        <v>0.48280994050639092</v>
      </c>
      <c r="H127" s="99">
        <v>0.43218301209620008</v>
      </c>
      <c r="I127" s="99">
        <v>0.3874640512697749</v>
      </c>
      <c r="J127" s="99">
        <v>0.40670232203287376</v>
      </c>
      <c r="K127" s="99">
        <v>0.38294059193855212</v>
      </c>
      <c r="L127" s="99">
        <v>0.39799332888094252</v>
      </c>
      <c r="M127" s="99">
        <v>0.34498512928687669</v>
      </c>
      <c r="N127" s="99">
        <v>0.32043923165675037</v>
      </c>
      <c r="O127" s="99">
        <v>0.31696488525097921</v>
      </c>
      <c r="P127" s="99">
        <v>0.24181493330748383</v>
      </c>
      <c r="Q127" s="99">
        <v>0.27669208087613667</v>
      </c>
      <c r="R127" s="99">
        <v>0.2810821155417817</v>
      </c>
      <c r="S127" s="99">
        <v>0.25331747707256463</v>
      </c>
      <c r="T127" s="99">
        <v>0.22175956053136922</v>
      </c>
      <c r="U127" s="99">
        <v>0.20378964612301731</v>
      </c>
      <c r="V127" s="99">
        <v>0.18998715597871907</v>
      </c>
      <c r="W127" s="99">
        <v>0.18752992238701088</v>
      </c>
      <c r="X127" s="99">
        <v>0.14075767372610748</v>
      </c>
      <c r="Y127" s="99">
        <v>0.11290643049198812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0.98995365165603144</v>
      </c>
      <c r="D128" s="123">
        <f t="shared" si="48"/>
        <v>1.18048327770235</v>
      </c>
      <c r="E128" s="123">
        <f t="shared" si="48"/>
        <v>2.1749708400809489</v>
      </c>
      <c r="F128" s="123">
        <f t="shared" si="48"/>
        <v>1.2373152416793245</v>
      </c>
      <c r="G128" s="123">
        <f t="shared" si="48"/>
        <v>1.875889910779426</v>
      </c>
      <c r="H128" s="123">
        <f t="shared" si="48"/>
        <v>1.6344612950624668</v>
      </c>
      <c r="I128" s="123">
        <f t="shared" si="48"/>
        <v>3.3368678703905195</v>
      </c>
      <c r="J128" s="123">
        <f t="shared" si="48"/>
        <v>3.2196445146535448</v>
      </c>
      <c r="K128" s="123">
        <f t="shared" si="48"/>
        <v>1.8899974312624199</v>
      </c>
      <c r="L128" s="123">
        <f t="shared" si="48"/>
        <v>2.7849033288313518</v>
      </c>
      <c r="M128" s="123">
        <f t="shared" si="48"/>
        <v>3.9250936160314565</v>
      </c>
      <c r="N128" s="123">
        <f t="shared" si="48"/>
        <v>3.5536864936256256</v>
      </c>
      <c r="O128" s="123">
        <f t="shared" si="48"/>
        <v>5.5134088201861609</v>
      </c>
      <c r="P128" s="123">
        <f t="shared" si="48"/>
        <v>0.66915363749319046</v>
      </c>
      <c r="Q128" s="123">
        <f t="shared" si="48"/>
        <v>2.3184873990452854</v>
      </c>
      <c r="R128" s="123">
        <f t="shared" si="48"/>
        <v>1.7277282437785788</v>
      </c>
      <c r="S128" s="123">
        <f t="shared" si="48"/>
        <v>3.5075064519592836</v>
      </c>
      <c r="T128" s="123">
        <f t="shared" si="48"/>
        <v>3.3410215888270316</v>
      </c>
      <c r="U128" s="123">
        <f t="shared" si="48"/>
        <v>4.2541934025421613</v>
      </c>
      <c r="V128" s="123">
        <f t="shared" si="48"/>
        <v>2.3937429658831428</v>
      </c>
      <c r="W128" s="123">
        <f t="shared" si="48"/>
        <v>3.7053838884164607</v>
      </c>
      <c r="X128" s="123">
        <f t="shared" si="48"/>
        <v>2.9680928156285367</v>
      </c>
      <c r="Y128" s="123">
        <f t="shared" si="48"/>
        <v>1.7376334835261118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0.98995365165603144</v>
      </c>
      <c r="D129" s="99">
        <f>RES_hhdet_in_tesh!D129/RES_summary!D$21</f>
        <v>1.18048327770235</v>
      </c>
      <c r="E129" s="99">
        <f>RES_hhdet_in_tesh!E129/RES_summary!E$21</f>
        <v>2.1749708400809489</v>
      </c>
      <c r="F129" s="99">
        <f>RES_hhdet_in_tesh!F129/RES_summary!F$21</f>
        <v>1.2373152416793245</v>
      </c>
      <c r="G129" s="99">
        <f>RES_hhdet_in_tesh!G129/RES_summary!G$21</f>
        <v>1.875889910779426</v>
      </c>
      <c r="H129" s="99">
        <f>RES_hhdet_in_tesh!H129/RES_summary!H$21</f>
        <v>1.6344612950624668</v>
      </c>
      <c r="I129" s="99">
        <f>RES_hhdet_in_tesh!I129/RES_summary!I$21</f>
        <v>3.3368678703905195</v>
      </c>
      <c r="J129" s="99">
        <f>RES_hhdet_in_tesh!J129/RES_summary!J$21</f>
        <v>3.2196445146535448</v>
      </c>
      <c r="K129" s="99">
        <f>RES_hhdet_in_tesh!K129/RES_summary!K$21</f>
        <v>1.8899974312624199</v>
      </c>
      <c r="L129" s="99">
        <f>RES_hhdet_in_tesh!L129/RES_summary!L$21</f>
        <v>2.7849033288313518</v>
      </c>
      <c r="M129" s="99">
        <f>RES_hhdet_in_tesh!M129/RES_summary!M$21</f>
        <v>3.9250936160314565</v>
      </c>
      <c r="N129" s="99">
        <f>RES_hhdet_in_tesh!N129/RES_summary!N$21</f>
        <v>3.5536864936256256</v>
      </c>
      <c r="O129" s="99">
        <f>RES_hhdet_in_tesh!O129/RES_summary!O$21</f>
        <v>5.5134088201861609</v>
      </c>
      <c r="P129" s="99">
        <f>RES_hhdet_in_tesh!P129/RES_summary!P$21</f>
        <v>0.66915363749319046</v>
      </c>
      <c r="Q129" s="99">
        <f>RES_hhdet_in_tesh!Q129/RES_summary!Q$21</f>
        <v>2.3184873990452854</v>
      </c>
      <c r="R129" s="99">
        <f>RES_hhdet_in_tesh!R129/RES_summary!R$21</f>
        <v>1.7277282437785788</v>
      </c>
      <c r="S129" s="99">
        <f>RES_hhdet_in_tesh!S129/RES_summary!S$21</f>
        <v>3.5075064519592836</v>
      </c>
      <c r="T129" s="99">
        <f>RES_hhdet_in_tesh!T129/RES_summary!T$21</f>
        <v>3.3410215888270316</v>
      </c>
      <c r="U129" s="99">
        <f>RES_hhdet_in_tesh!U129/RES_summary!U$21</f>
        <v>4.2541934025421613</v>
      </c>
      <c r="V129" s="99">
        <f>RES_hhdet_in_tesh!V129/RES_summary!V$21</f>
        <v>2.3937429658831428</v>
      </c>
      <c r="W129" s="99">
        <f>RES_hhdet_in_tesh!W129/RES_summary!W$21</f>
        <v>3.7053838884164607</v>
      </c>
      <c r="X129" s="99">
        <f>RES_hhdet_in_tesh!X129/RES_summary!X$21</f>
        <v>2.9680928156285367</v>
      </c>
      <c r="Y129" s="99">
        <f>RES_hhdet_in_tesh!Y129/RES_summary!Y$21</f>
        <v>1.7376334835261118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16.096266237861332</v>
      </c>
      <c r="D130" s="123">
        <v>17.198061569558213</v>
      </c>
      <c r="E130" s="123">
        <v>18.389226888155498</v>
      </c>
      <c r="F130" s="123">
        <v>19.565546458175</v>
      </c>
      <c r="G130" s="123">
        <v>17.813316828931054</v>
      </c>
      <c r="H130" s="123">
        <v>20.440730246389609</v>
      </c>
      <c r="I130" s="123">
        <v>17.947772515706312</v>
      </c>
      <c r="J130" s="123">
        <v>19.316328895084567</v>
      </c>
      <c r="K130" s="123">
        <v>20.29516284656642</v>
      </c>
      <c r="L130" s="123">
        <v>20.214294348100413</v>
      </c>
      <c r="M130" s="123">
        <v>18.912951972321324</v>
      </c>
      <c r="N130" s="123">
        <v>18.846578303774624</v>
      </c>
      <c r="O130" s="123">
        <v>20.395994851669094</v>
      </c>
      <c r="P130" s="123">
        <v>22.236397508091976</v>
      </c>
      <c r="Q130" s="123">
        <v>20.35366212027234</v>
      </c>
      <c r="R130" s="123">
        <v>18.634715399895754</v>
      </c>
      <c r="S130" s="123">
        <v>17.487588771636453</v>
      </c>
      <c r="T130" s="123">
        <v>16.575969405754485</v>
      </c>
      <c r="U130" s="123">
        <v>16.560757055490079</v>
      </c>
      <c r="V130" s="123">
        <v>15.285821204916758</v>
      </c>
      <c r="W130" s="123">
        <v>14.926137871276591</v>
      </c>
      <c r="X130" s="123">
        <v>14.749498258784548</v>
      </c>
      <c r="Y130" s="123">
        <v>13.772517515415661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16.268872509219399</v>
      </c>
      <c r="D131" s="99">
        <v>17.513201746976574</v>
      </c>
      <c r="E131" s="99">
        <v>17.849951697231862</v>
      </c>
      <c r="F131" s="99">
        <v>19.770776557745894</v>
      </c>
      <c r="G131" s="99">
        <v>17.756003127218456</v>
      </c>
      <c r="H131" s="99">
        <v>20.73737090693561</v>
      </c>
      <c r="I131" s="99">
        <v>17.690161882326109</v>
      </c>
      <c r="J131" s="99">
        <v>19.177695311105339</v>
      </c>
      <c r="K131" s="99">
        <v>20.260492194184472</v>
      </c>
      <c r="L131" s="99">
        <v>20.493770521159995</v>
      </c>
      <c r="M131" s="99">
        <v>18.865782040936807</v>
      </c>
      <c r="N131" s="99">
        <v>18.846521916695959</v>
      </c>
      <c r="O131" s="99">
        <v>20.395941655268906</v>
      </c>
      <c r="P131" s="99">
        <v>22.236349955637387</v>
      </c>
      <c r="Q131" s="99">
        <v>20.135232963091148</v>
      </c>
      <c r="R131" s="99">
        <v>18.358081079885743</v>
      </c>
      <c r="S131" s="99">
        <v>17.252185649433347</v>
      </c>
      <c r="T131" s="99">
        <v>16.576045276589092</v>
      </c>
      <c r="U131" s="99">
        <v>16.560877044186938</v>
      </c>
      <c r="V131" s="99">
        <v>15.28584087960045</v>
      </c>
      <c r="W131" s="99">
        <v>14.926161294281941</v>
      </c>
      <c r="X131" s="99">
        <v>14.748281902593394</v>
      </c>
      <c r="Y131" s="99">
        <v>13.71533134041503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16.269060517725752</v>
      </c>
      <c r="D132" s="99">
        <v>17.513595726133008</v>
      </c>
      <c r="E132" s="99">
        <v>0</v>
      </c>
      <c r="F132" s="99">
        <v>19.771348840230477</v>
      </c>
      <c r="G132" s="99">
        <v>17.756790846702629</v>
      </c>
      <c r="H132" s="99">
        <v>20.737593813215966</v>
      </c>
      <c r="I132" s="99">
        <v>17.689461392518712</v>
      </c>
      <c r="J132" s="99">
        <v>19.175823708021937</v>
      </c>
      <c r="K132" s="99">
        <v>20.274803665447145</v>
      </c>
      <c r="L132" s="99">
        <v>20.51297255596738</v>
      </c>
      <c r="M132" s="99">
        <v>18.880459949610881</v>
      </c>
      <c r="N132" s="99">
        <v>18.858491355666825</v>
      </c>
      <c r="O132" s="99">
        <v>20.405913562285889</v>
      </c>
      <c r="P132" s="99">
        <v>22.245079227659236</v>
      </c>
      <c r="Q132" s="99">
        <v>0</v>
      </c>
      <c r="R132" s="99">
        <v>0</v>
      </c>
      <c r="S132" s="99">
        <v>17.227797037052373</v>
      </c>
      <c r="T132" s="99">
        <v>16.562055861930816</v>
      </c>
      <c r="U132" s="99">
        <v>16.556699268758813</v>
      </c>
      <c r="V132" s="99">
        <v>15.271261938984445</v>
      </c>
      <c r="W132" s="99">
        <v>14.921835065193285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5.3591273720588291</v>
      </c>
      <c r="D133" s="102">
        <v>6.494761111182159</v>
      </c>
      <c r="E133" s="102">
        <v>0</v>
      </c>
      <c r="F133" s="102">
        <v>9.5579389848182021</v>
      </c>
      <c r="G133" s="102">
        <v>7.4984655326563763</v>
      </c>
      <c r="H133" s="102">
        <v>8.9834197250060335</v>
      </c>
      <c r="I133" s="102">
        <v>6.3080207339975027</v>
      </c>
      <c r="J133" s="102">
        <v>6.9326583397093327</v>
      </c>
      <c r="K133" s="102">
        <v>7.0859580368007675</v>
      </c>
      <c r="L133" s="102">
        <v>6.9259123317087417</v>
      </c>
      <c r="M133" s="102">
        <v>6.5681049208585307</v>
      </c>
      <c r="N133" s="102">
        <v>6.3980540532577024</v>
      </c>
      <c r="O133" s="102">
        <v>6.9417485311220277</v>
      </c>
      <c r="P133" s="102">
        <v>8.0176260185127592</v>
      </c>
      <c r="Q133" s="102">
        <v>0</v>
      </c>
      <c r="R133" s="102">
        <v>0</v>
      </c>
      <c r="S133" s="102">
        <v>6.1183791268552925</v>
      </c>
      <c r="T133" s="102">
        <v>5.974087144340734</v>
      </c>
      <c r="U133" s="102">
        <v>5.6091121933596888</v>
      </c>
      <c r="V133" s="102">
        <v>5.9741404440265136</v>
      </c>
      <c r="W133" s="102">
        <v>6.8253279611318316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10.909933145666921</v>
      </c>
      <c r="D134" s="105">
        <v>11.018834614950848</v>
      </c>
      <c r="E134" s="105">
        <v>0</v>
      </c>
      <c r="F134" s="105">
        <v>10.213409855412273</v>
      </c>
      <c r="G134" s="105">
        <v>10.258325314046255</v>
      </c>
      <c r="H134" s="105">
        <v>11.754174088209931</v>
      </c>
      <c r="I134" s="105">
        <v>11.381440658521212</v>
      </c>
      <c r="J134" s="105">
        <v>12.243165368312605</v>
      </c>
      <c r="K134" s="105">
        <v>13.188845628646382</v>
      </c>
      <c r="L134" s="105">
        <v>13.587060224258641</v>
      </c>
      <c r="M134" s="105">
        <v>12.312355028752352</v>
      </c>
      <c r="N134" s="105">
        <v>12.460437302409124</v>
      </c>
      <c r="O134" s="105">
        <v>13.464165031163864</v>
      </c>
      <c r="P134" s="105">
        <v>14.22745320914648</v>
      </c>
      <c r="Q134" s="105">
        <v>0</v>
      </c>
      <c r="R134" s="105">
        <v>0</v>
      </c>
      <c r="S134" s="105">
        <v>11.109417910197083</v>
      </c>
      <c r="T134" s="105">
        <v>10.587968717590082</v>
      </c>
      <c r="U134" s="105">
        <v>10.947587075399126</v>
      </c>
      <c r="V134" s="105">
        <v>9.2971214949579331</v>
      </c>
      <c r="W134" s="105">
        <v>8.0965071040614536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15.944774987549895</v>
      </c>
      <c r="D135" s="102">
        <v>17.010038312621738</v>
      </c>
      <c r="E135" s="102">
        <v>18.722973523247454</v>
      </c>
      <c r="F135" s="102">
        <v>19.37922411739974</v>
      </c>
      <c r="G135" s="102">
        <v>17.849521769779326</v>
      </c>
      <c r="H135" s="102">
        <v>20.277446322732651</v>
      </c>
      <c r="I135" s="102">
        <v>18.298372722528509</v>
      </c>
      <c r="J135" s="102">
        <v>19.627778269924885</v>
      </c>
      <c r="K135" s="102">
        <v>20.342699430651756</v>
      </c>
      <c r="L135" s="102">
        <v>19.659549075186753</v>
      </c>
      <c r="M135" s="102">
        <v>19.135338944213807</v>
      </c>
      <c r="N135" s="102">
        <v>0</v>
      </c>
      <c r="O135" s="102">
        <v>0</v>
      </c>
      <c r="P135" s="102">
        <v>0</v>
      </c>
      <c r="Q135" s="102">
        <v>20.442522962602478</v>
      </c>
      <c r="R135" s="102">
        <v>18.777170400093617</v>
      </c>
      <c r="S135" s="102">
        <v>17.897093349340707</v>
      </c>
      <c r="T135" s="102">
        <v>0</v>
      </c>
      <c r="U135" s="102">
        <v>16.282775776537584</v>
      </c>
      <c r="V135" s="102">
        <v>0</v>
      </c>
      <c r="W135" s="102">
        <v>0</v>
      </c>
      <c r="X135" s="102">
        <v>14.844752354655068</v>
      </c>
      <c r="Y135" s="102">
        <v>14.192043541591449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15.946342128616495</v>
      </c>
      <c r="D136" s="105">
        <v>17.012198043984686</v>
      </c>
      <c r="E136" s="105">
        <v>18.725218999278685</v>
      </c>
      <c r="F136" s="105">
        <v>19.380613232866814</v>
      </c>
      <c r="G136" s="105">
        <v>17.850442220372745</v>
      </c>
      <c r="H136" s="105">
        <v>20.275508798320239</v>
      </c>
      <c r="I136" s="105">
        <v>18.296988379476936</v>
      </c>
      <c r="J136" s="105">
        <v>19.626568357402938</v>
      </c>
      <c r="K136" s="105">
        <v>20.35649478836714</v>
      </c>
      <c r="L136" s="105">
        <v>19.672407462434546</v>
      </c>
      <c r="M136" s="105">
        <v>19.147500087135278</v>
      </c>
      <c r="N136" s="105">
        <v>0</v>
      </c>
      <c r="O136" s="105">
        <v>0</v>
      </c>
      <c r="P136" s="105">
        <v>0</v>
      </c>
      <c r="Q136" s="105">
        <v>20.426146335733002</v>
      </c>
      <c r="R136" s="105">
        <v>18.762450651626537</v>
      </c>
      <c r="S136" s="105">
        <v>17.891875118164226</v>
      </c>
      <c r="T136" s="105">
        <v>0</v>
      </c>
      <c r="U136" s="105">
        <v>0</v>
      </c>
      <c r="V136" s="105">
        <v>0</v>
      </c>
      <c r="W136" s="105">
        <v>0</v>
      </c>
      <c r="X136" s="105">
        <v>14.82954392390941</v>
      </c>
      <c r="Y136" s="105">
        <v>14.177784603686485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5.2425950659982012</v>
      </c>
      <c r="D137" s="99">
        <v>6.2955478685857154</v>
      </c>
      <c r="E137" s="99">
        <v>8.6040670137351469</v>
      </c>
      <c r="F137" s="99">
        <v>9.3679085943940184</v>
      </c>
      <c r="G137" s="99">
        <v>7.5364157600463439</v>
      </c>
      <c r="H137" s="99">
        <v>8.7795228426378937</v>
      </c>
      <c r="I137" s="99">
        <v>6.524332868111494</v>
      </c>
      <c r="J137" s="99">
        <v>7.1046663248199122</v>
      </c>
      <c r="K137" s="99">
        <v>7.1179736872218724</v>
      </c>
      <c r="L137" s="99">
        <v>6.6272616768423882</v>
      </c>
      <c r="M137" s="99">
        <v>6.6651204358558278</v>
      </c>
      <c r="N137" s="99">
        <v>0</v>
      </c>
      <c r="O137" s="99">
        <v>0</v>
      </c>
      <c r="P137" s="99">
        <v>0</v>
      </c>
      <c r="Q137" s="99">
        <v>7.2644381467695274</v>
      </c>
      <c r="R137" s="99">
        <v>6.6200125403485304</v>
      </c>
      <c r="S137" s="99">
        <v>6.3582982088615552</v>
      </c>
      <c r="T137" s="99">
        <v>0</v>
      </c>
      <c r="U137" s="99">
        <v>0</v>
      </c>
      <c r="V137" s="99">
        <v>0</v>
      </c>
      <c r="W137" s="99">
        <v>0</v>
      </c>
      <c r="X137" s="99">
        <v>7.6497021731075305</v>
      </c>
      <c r="Y137" s="99">
        <v>8.4147061049428356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10.703747062618293</v>
      </c>
      <c r="D138" s="99">
        <v>10.71665017539897</v>
      </c>
      <c r="E138" s="99">
        <v>10.121151985543539</v>
      </c>
      <c r="F138" s="99">
        <v>10.012704638472799</v>
      </c>
      <c r="G138" s="99">
        <v>10.314026460326406</v>
      </c>
      <c r="H138" s="99">
        <v>11.495985955682348</v>
      </c>
      <c r="I138" s="99">
        <v>11.772655511365437</v>
      </c>
      <c r="J138" s="99">
        <v>12.521902032583027</v>
      </c>
      <c r="K138" s="99">
        <v>13.238521101145269</v>
      </c>
      <c r="L138" s="99">
        <v>13.04514578559216</v>
      </c>
      <c r="M138" s="99">
        <v>12.482379651279452</v>
      </c>
      <c r="N138" s="99">
        <v>0</v>
      </c>
      <c r="O138" s="99">
        <v>0</v>
      </c>
      <c r="P138" s="99">
        <v>0</v>
      </c>
      <c r="Q138" s="99">
        <v>13.161708188963473</v>
      </c>
      <c r="R138" s="99">
        <v>12.142438111278011</v>
      </c>
      <c r="S138" s="99">
        <v>11.533576909302671</v>
      </c>
      <c r="T138" s="99">
        <v>0</v>
      </c>
      <c r="U138" s="99">
        <v>0</v>
      </c>
      <c r="V138" s="99">
        <v>0</v>
      </c>
      <c r="W138" s="99">
        <v>0</v>
      </c>
      <c r="X138" s="99">
        <v>7.179841750801879</v>
      </c>
      <c r="Y138" s="99">
        <v>5.763078498743651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6.4613149760590636</v>
      </c>
      <c r="D139" s="123">
        <v>6.3147602325412233</v>
      </c>
      <c r="E139" s="123">
        <v>7.6579322342946341</v>
      </c>
      <c r="F139" s="123">
        <v>6.9609762048274773</v>
      </c>
      <c r="G139" s="123">
        <v>6.9251077022024194</v>
      </c>
      <c r="H139" s="123">
        <v>6.826985364896669</v>
      </c>
      <c r="I139" s="123">
        <v>6.393326805278388</v>
      </c>
      <c r="J139" s="123">
        <v>6.5513487320154269</v>
      </c>
      <c r="K139" s="123">
        <v>5.5324009256697053</v>
      </c>
      <c r="L139" s="123">
        <v>4.9885724497800785</v>
      </c>
      <c r="M139" s="123">
        <v>4.8391918900385074</v>
      </c>
      <c r="N139" s="123">
        <v>4.9873665678556272</v>
      </c>
      <c r="O139" s="123">
        <v>5.2202184918547472</v>
      </c>
      <c r="P139" s="123">
        <v>5.6737017029157961</v>
      </c>
      <c r="Q139" s="123">
        <v>5.4775937838775093</v>
      </c>
      <c r="R139" s="123">
        <v>5.0491926635543667</v>
      </c>
      <c r="S139" s="123">
        <v>4.785274042991464</v>
      </c>
      <c r="T139" s="123">
        <v>4.5478275759924394</v>
      </c>
      <c r="U139" s="123">
        <v>4.3821175342416518</v>
      </c>
      <c r="V139" s="123">
        <v>5.4173727885070448</v>
      </c>
      <c r="W139" s="123">
        <v>5.4353536216663061</v>
      </c>
      <c r="X139" s="123">
        <v>4.567274687258065</v>
      </c>
      <c r="Y139" s="123">
        <v>4.1894314992114117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6.58386409135555</v>
      </c>
      <c r="D140" s="99">
        <v>8.4196778418154867</v>
      </c>
      <c r="E140" s="99">
        <v>6.4881977411555933</v>
      </c>
      <c r="F140" s="99">
        <v>6.3074508980200408</v>
      </c>
      <c r="G140" s="99">
        <v>7.3994534768475466</v>
      </c>
      <c r="H140" s="99">
        <v>6.8293942867481663</v>
      </c>
      <c r="I140" s="99">
        <v>6.2903844303777063</v>
      </c>
      <c r="J140" s="99">
        <v>5.7160453961486315</v>
      </c>
      <c r="K140" s="99">
        <v>5.8425071097356529</v>
      </c>
      <c r="L140" s="99">
        <v>5.2640984339578205</v>
      </c>
      <c r="M140" s="99">
        <v>4.8187017125574068</v>
      </c>
      <c r="N140" s="99">
        <v>5.0462105474912864</v>
      </c>
      <c r="O140" s="99">
        <v>5.2448943941227908</v>
      </c>
      <c r="P140" s="99">
        <v>5.7031405145808209</v>
      </c>
      <c r="Q140" s="99">
        <v>5.4630409211015412</v>
      </c>
      <c r="R140" s="99">
        <v>5.0630501753442756</v>
      </c>
      <c r="S140" s="99">
        <v>4.7687517529824266</v>
      </c>
      <c r="T140" s="99">
        <v>4.4896734705771211</v>
      </c>
      <c r="U140" s="99">
        <v>4.3598753274726283</v>
      </c>
      <c r="V140" s="99">
        <v>5.5472622670163148</v>
      </c>
      <c r="W140" s="99">
        <v>5.4683443568642032</v>
      </c>
      <c r="X140" s="99">
        <v>4.6072159953366718</v>
      </c>
      <c r="Y140" s="99">
        <v>4.0593263194235094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6.3857748801484044</v>
      </c>
      <c r="D141" s="110">
        <v>5.2052032229604377</v>
      </c>
      <c r="E141" s="110">
        <v>8.1900688481727499</v>
      </c>
      <c r="F141" s="110">
        <v>7.2514318967418925</v>
      </c>
      <c r="G141" s="110">
        <v>6.6026053905612985</v>
      </c>
      <c r="H141" s="110">
        <v>6.8256797737504513</v>
      </c>
      <c r="I141" s="110">
        <v>6.4637159742465391</v>
      </c>
      <c r="J141" s="110">
        <v>7.1439489194463492</v>
      </c>
      <c r="K141" s="110">
        <v>5.1545119691303265</v>
      </c>
      <c r="L141" s="110">
        <v>4.7948008969731086</v>
      </c>
      <c r="M141" s="110">
        <v>4.8519982509641952</v>
      </c>
      <c r="N141" s="110">
        <v>4.9617082766122804</v>
      </c>
      <c r="O141" s="110">
        <v>5.2087054108534403</v>
      </c>
      <c r="P141" s="110">
        <v>5.6598084722101945</v>
      </c>
      <c r="Q141" s="110">
        <v>5.4840254393287431</v>
      </c>
      <c r="R141" s="110">
        <v>5.0422698296729989</v>
      </c>
      <c r="S141" s="110">
        <v>4.7948989823325912</v>
      </c>
      <c r="T141" s="110">
        <v>4.5731437643977912</v>
      </c>
      <c r="U141" s="110">
        <v>4.3901281374458225</v>
      </c>
      <c r="V141" s="110">
        <v>5.3697918855005771</v>
      </c>
      <c r="W141" s="110">
        <v>5.4252815385528832</v>
      </c>
      <c r="X141" s="110">
        <v>4.5582251406096042</v>
      </c>
      <c r="Y141" s="110">
        <v>4.2229358400357437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125.53587492067093</v>
      </c>
      <c r="D143" s="118">
        <f t="shared" si="49"/>
        <v>115.3669848318506</v>
      </c>
      <c r="E143" s="118">
        <f t="shared" si="49"/>
        <v>123.26938452264449</v>
      </c>
      <c r="F143" s="118">
        <f t="shared" si="49"/>
        <v>124.65352352179285</v>
      </c>
      <c r="G143" s="118">
        <f t="shared" si="49"/>
        <v>128.38870118437484</v>
      </c>
      <c r="H143" s="118">
        <f t="shared" si="49"/>
        <v>125.60280106179361</v>
      </c>
      <c r="I143" s="118">
        <f t="shared" si="49"/>
        <v>118.27232298010489</v>
      </c>
      <c r="J143" s="118">
        <f t="shared" si="49"/>
        <v>123.15740835415235</v>
      </c>
      <c r="K143" s="118">
        <f t="shared" si="49"/>
        <v>120.47298519561068</v>
      </c>
      <c r="L143" s="118">
        <f t="shared" si="49"/>
        <v>119.74709526109291</v>
      </c>
      <c r="M143" s="118">
        <f t="shared" si="49"/>
        <v>111.29003013026302</v>
      </c>
      <c r="N143" s="118">
        <f t="shared" si="49"/>
        <v>123.0186109518725</v>
      </c>
      <c r="O143" s="118">
        <f t="shared" si="49"/>
        <v>118.31224645207259</v>
      </c>
      <c r="P143" s="118">
        <f t="shared" si="49"/>
        <v>96.997452361874792</v>
      </c>
      <c r="Q143" s="118">
        <f t="shared" si="49"/>
        <v>114.64682437276564</v>
      </c>
      <c r="R143" s="118">
        <f t="shared" ref="R143:V143" si="50">R144+R146+R148+R157</f>
        <v>106.81646712182831</v>
      </c>
      <c r="S143" s="118">
        <f t="shared" si="50"/>
        <v>104.2188414891684</v>
      </c>
      <c r="T143" s="118">
        <f t="shared" si="50"/>
        <v>90.287680450442693</v>
      </c>
      <c r="U143" s="118">
        <f t="shared" si="50"/>
        <v>89.221643817303189</v>
      </c>
      <c r="V143" s="118">
        <f t="shared" si="50"/>
        <v>76.72632828340754</v>
      </c>
      <c r="W143" s="118">
        <f t="shared" ref="W143:Y143" si="51">W144+W146+W148+W157</f>
        <v>76.803449211960952</v>
      </c>
      <c r="X143" s="118">
        <f t="shared" si="51"/>
        <v>68.861985984536332</v>
      </c>
      <c r="Y143" s="118">
        <f t="shared" si="51"/>
        <v>55.539778602593735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101.89005323617941</v>
      </c>
      <c r="D144" s="123">
        <f t="shared" si="52"/>
        <v>90.071536422920005</v>
      </c>
      <c r="E144" s="123">
        <f t="shared" si="52"/>
        <v>93.081646758326656</v>
      </c>
      <c r="F144" s="123">
        <f t="shared" si="52"/>
        <v>96.12317527399</v>
      </c>
      <c r="G144" s="123">
        <f t="shared" si="52"/>
        <v>100.5976413188088</v>
      </c>
      <c r="H144" s="123">
        <f t="shared" si="52"/>
        <v>94.278633755738127</v>
      </c>
      <c r="I144" s="123">
        <f t="shared" si="52"/>
        <v>88.606189990013931</v>
      </c>
      <c r="J144" s="123">
        <f t="shared" si="52"/>
        <v>91.110550246377642</v>
      </c>
      <c r="K144" s="123">
        <f t="shared" si="52"/>
        <v>87.977792001411629</v>
      </c>
      <c r="L144" s="123">
        <f t="shared" si="52"/>
        <v>86.546277097999862</v>
      </c>
      <c r="M144" s="123">
        <f t="shared" si="52"/>
        <v>77.604006910360695</v>
      </c>
      <c r="N144" s="123">
        <f t="shared" si="52"/>
        <v>82.305567442393183</v>
      </c>
      <c r="O144" s="123">
        <f t="shared" si="52"/>
        <v>78.56309043534732</v>
      </c>
      <c r="P144" s="123">
        <f t="shared" si="52"/>
        <v>64.909074848148876</v>
      </c>
      <c r="Q144" s="123">
        <f t="shared" si="52"/>
        <v>72.461176243006207</v>
      </c>
      <c r="R144" s="123">
        <f t="shared" si="52"/>
        <v>73.364130486422766</v>
      </c>
      <c r="S144" s="123">
        <f t="shared" si="52"/>
        <v>65.804388937386818</v>
      </c>
      <c r="T144" s="123">
        <f t="shared" si="52"/>
        <v>57.289173100560113</v>
      </c>
      <c r="U144" s="123">
        <f t="shared" si="52"/>
        <v>53.977135321628168</v>
      </c>
      <c r="V144" s="123">
        <f t="shared" si="52"/>
        <v>49.716872326898077</v>
      </c>
      <c r="W144" s="123">
        <f t="shared" si="52"/>
        <v>47.049840403806904</v>
      </c>
      <c r="X144" s="123">
        <f t="shared" si="52"/>
        <v>38.45345923615087</v>
      </c>
      <c r="Y144" s="123">
        <f t="shared" si="52"/>
        <v>30.836622424597838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101.89005323617941</v>
      </c>
      <c r="D145" s="99">
        <v>90.071536422920005</v>
      </c>
      <c r="E145" s="99">
        <v>93.081646758326656</v>
      </c>
      <c r="F145" s="99">
        <v>96.12317527399</v>
      </c>
      <c r="G145" s="99">
        <v>100.5976413188088</v>
      </c>
      <c r="H145" s="99">
        <v>94.278633755738127</v>
      </c>
      <c r="I145" s="99">
        <v>88.606189990013931</v>
      </c>
      <c r="J145" s="99">
        <v>91.110550246377642</v>
      </c>
      <c r="K145" s="99">
        <v>87.977792001411629</v>
      </c>
      <c r="L145" s="99">
        <v>86.546277097999862</v>
      </c>
      <c r="M145" s="99">
        <v>77.604006910360695</v>
      </c>
      <c r="N145" s="99">
        <v>82.305567442393183</v>
      </c>
      <c r="O145" s="99">
        <v>78.56309043534732</v>
      </c>
      <c r="P145" s="99">
        <v>64.909074848148876</v>
      </c>
      <c r="Q145" s="99">
        <v>72.461176243006207</v>
      </c>
      <c r="R145" s="99">
        <v>73.364130486422766</v>
      </c>
      <c r="S145" s="99">
        <v>65.804388937386818</v>
      </c>
      <c r="T145" s="99">
        <v>57.289173100560113</v>
      </c>
      <c r="U145" s="99">
        <v>53.977135321628168</v>
      </c>
      <c r="V145" s="99">
        <v>49.716872326898077</v>
      </c>
      <c r="W145" s="99">
        <v>47.049840403806904</v>
      </c>
      <c r="X145" s="99">
        <v>38.45345923615087</v>
      </c>
      <c r="Y145" s="99">
        <v>30.836622424597838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1.337415470410656</v>
      </c>
      <c r="D146" s="123">
        <f t="shared" si="53"/>
        <v>1.6441334649643229</v>
      </c>
      <c r="E146" s="123">
        <f t="shared" si="53"/>
        <v>3.8571185819546732</v>
      </c>
      <c r="F146" s="123">
        <f t="shared" si="53"/>
        <v>2.2907113739374743</v>
      </c>
      <c r="G146" s="123">
        <f t="shared" si="53"/>
        <v>2.8923092733514255</v>
      </c>
      <c r="H146" s="123">
        <f t="shared" si="53"/>
        <v>4.3375097235457067</v>
      </c>
      <c r="I146" s="123">
        <f t="shared" si="53"/>
        <v>4.9818920611766995</v>
      </c>
      <c r="J146" s="123">
        <f t="shared" si="53"/>
        <v>5.8218654894288733</v>
      </c>
      <c r="K146" s="123">
        <f t="shared" si="53"/>
        <v>6.6793656966560366</v>
      </c>
      <c r="L146" s="123">
        <f t="shared" si="53"/>
        <v>8.5926229183285141</v>
      </c>
      <c r="M146" s="123">
        <f t="shared" si="53"/>
        <v>9.5456981492367206</v>
      </c>
      <c r="N146" s="123">
        <f t="shared" si="53"/>
        <v>16.180872733432011</v>
      </c>
      <c r="O146" s="123">
        <f t="shared" si="53"/>
        <v>14.466065356866812</v>
      </c>
      <c r="P146" s="123">
        <f t="shared" si="53"/>
        <v>5.3643943068015965</v>
      </c>
      <c r="Q146" s="123">
        <f t="shared" si="53"/>
        <v>16.095649408888931</v>
      </c>
      <c r="R146" s="123">
        <f t="shared" si="53"/>
        <v>9.6274869153424074</v>
      </c>
      <c r="S146" s="123">
        <f t="shared" si="53"/>
        <v>15.634145956509485</v>
      </c>
      <c r="T146" s="123">
        <f t="shared" si="53"/>
        <v>11.352428815646965</v>
      </c>
      <c r="U146" s="123">
        <f t="shared" si="53"/>
        <v>14.503040411558088</v>
      </c>
      <c r="V146" s="123">
        <f t="shared" si="53"/>
        <v>6.5935969801697523</v>
      </c>
      <c r="W146" s="123">
        <f t="shared" si="53"/>
        <v>10.103436420691484</v>
      </c>
      <c r="X146" s="123">
        <f t="shared" si="53"/>
        <v>10.93898397682657</v>
      </c>
      <c r="Y146" s="123">
        <f t="shared" si="53"/>
        <v>6.3097161997189302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1.337415470410656</v>
      </c>
      <c r="D147" s="99">
        <f>RES_hhdet_in_tesh!D147/RES_summary!D$21</f>
        <v>1.6441334649643229</v>
      </c>
      <c r="E147" s="99">
        <f>RES_hhdet_in_tesh!E147/RES_summary!E$21</f>
        <v>3.8571185819546732</v>
      </c>
      <c r="F147" s="99">
        <f>RES_hhdet_in_tesh!F147/RES_summary!F$21</f>
        <v>2.2907113739374743</v>
      </c>
      <c r="G147" s="99">
        <f>RES_hhdet_in_tesh!G147/RES_summary!G$21</f>
        <v>2.8923092733514255</v>
      </c>
      <c r="H147" s="99">
        <f>RES_hhdet_in_tesh!H147/RES_summary!H$21</f>
        <v>4.3375097235457067</v>
      </c>
      <c r="I147" s="99">
        <f>RES_hhdet_in_tesh!I147/RES_summary!I$21</f>
        <v>4.9818920611766995</v>
      </c>
      <c r="J147" s="99">
        <f>RES_hhdet_in_tesh!J147/RES_summary!J$21</f>
        <v>5.8218654894288733</v>
      </c>
      <c r="K147" s="99">
        <f>RES_hhdet_in_tesh!K147/RES_summary!K$21</f>
        <v>6.6793656966560366</v>
      </c>
      <c r="L147" s="99">
        <f>RES_hhdet_in_tesh!L147/RES_summary!L$21</f>
        <v>8.5926229183285141</v>
      </c>
      <c r="M147" s="99">
        <f>RES_hhdet_in_tesh!M147/RES_summary!M$21</f>
        <v>9.5456981492367206</v>
      </c>
      <c r="N147" s="99">
        <f>RES_hhdet_in_tesh!N147/RES_summary!N$21</f>
        <v>16.180872733432011</v>
      </c>
      <c r="O147" s="99">
        <f>RES_hhdet_in_tesh!O147/RES_summary!O$21</f>
        <v>14.466065356866812</v>
      </c>
      <c r="P147" s="99">
        <f>RES_hhdet_in_tesh!P147/RES_summary!P$21</f>
        <v>5.3643943068015965</v>
      </c>
      <c r="Q147" s="99">
        <f>RES_hhdet_in_tesh!Q147/RES_summary!Q$21</f>
        <v>16.095649408888931</v>
      </c>
      <c r="R147" s="99">
        <f>RES_hhdet_in_tesh!R147/RES_summary!R$21</f>
        <v>9.6274869153424074</v>
      </c>
      <c r="S147" s="99">
        <f>RES_hhdet_in_tesh!S147/RES_summary!S$21</f>
        <v>15.634145956509485</v>
      </c>
      <c r="T147" s="99">
        <f>RES_hhdet_in_tesh!T147/RES_summary!T$21</f>
        <v>11.352428815646965</v>
      </c>
      <c r="U147" s="99">
        <f>RES_hhdet_in_tesh!U147/RES_summary!U$21</f>
        <v>14.503040411558088</v>
      </c>
      <c r="V147" s="99">
        <f>RES_hhdet_in_tesh!V147/RES_summary!V$21</f>
        <v>6.5935969801697523</v>
      </c>
      <c r="W147" s="99">
        <f>RES_hhdet_in_tesh!W147/RES_summary!W$21</f>
        <v>10.103436420691484</v>
      </c>
      <c r="X147" s="99">
        <f>RES_hhdet_in_tesh!X147/RES_summary!X$21</f>
        <v>10.93898397682657</v>
      </c>
      <c r="Y147" s="99">
        <f>RES_hhdet_in_tesh!Y147/RES_summary!Y$21</f>
        <v>6.3097161997189302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15.847880688193914</v>
      </c>
      <c r="D148" s="123">
        <v>17.331760519802749</v>
      </c>
      <c r="E148" s="123">
        <v>18.67405224861584</v>
      </c>
      <c r="F148" s="123">
        <v>19.278385094377633</v>
      </c>
      <c r="G148" s="123">
        <v>17.974122599429883</v>
      </c>
      <c r="H148" s="123">
        <v>20.159670726986356</v>
      </c>
      <c r="I148" s="123">
        <v>18.290892387402533</v>
      </c>
      <c r="J148" s="123">
        <v>19.673779351483354</v>
      </c>
      <c r="K148" s="123">
        <v>20.283408011420825</v>
      </c>
      <c r="L148" s="123">
        <v>19.619647658210582</v>
      </c>
      <c r="M148" s="123">
        <v>19.301127553930748</v>
      </c>
      <c r="N148" s="123">
        <v>19.544785414549903</v>
      </c>
      <c r="O148" s="123">
        <v>20.062879419145581</v>
      </c>
      <c r="P148" s="123">
        <v>21.050277360801211</v>
      </c>
      <c r="Q148" s="123">
        <v>20.612402381050803</v>
      </c>
      <c r="R148" s="123">
        <v>18.775657379018771</v>
      </c>
      <c r="S148" s="123">
        <v>17.995034469242</v>
      </c>
      <c r="T148" s="123">
        <v>17.098261226509912</v>
      </c>
      <c r="U148" s="123">
        <v>16.359351783782174</v>
      </c>
      <c r="V148" s="123">
        <v>14.998455413217437</v>
      </c>
      <c r="W148" s="123">
        <v>14.214811347665167</v>
      </c>
      <c r="X148" s="123">
        <v>14.902265872657681</v>
      </c>
      <c r="Y148" s="123">
        <v>14.203961178325567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15.257652322465493</v>
      </c>
      <c r="D149" s="99">
        <v>19.687137193323327</v>
      </c>
      <c r="E149" s="99">
        <v>18.138906621108017</v>
      </c>
      <c r="F149" s="99">
        <v>17.811725063457683</v>
      </c>
      <c r="G149" s="99">
        <v>19.519671169315487</v>
      </c>
      <c r="H149" s="99">
        <v>18.167878645146324</v>
      </c>
      <c r="I149" s="99">
        <v>18.1985934152205</v>
      </c>
      <c r="J149" s="99">
        <v>20.204423754653483</v>
      </c>
      <c r="K149" s="99">
        <v>19.41529632540637</v>
      </c>
      <c r="L149" s="99">
        <v>18.90805257597404</v>
      </c>
      <c r="M149" s="99">
        <v>22.148173834640534</v>
      </c>
      <c r="N149" s="99">
        <v>20.975308790616044</v>
      </c>
      <c r="O149" s="99">
        <v>18.003443725997275</v>
      </c>
      <c r="P149" s="99">
        <v>14.89381733842086</v>
      </c>
      <c r="Q149" s="99">
        <v>22.979705396555147</v>
      </c>
      <c r="R149" s="99">
        <v>18.815236042472442</v>
      </c>
      <c r="S149" s="99">
        <v>19.501287983732933</v>
      </c>
      <c r="T149" s="99">
        <v>17.842224872986286</v>
      </c>
      <c r="U149" s="99">
        <v>18.70282317389827</v>
      </c>
      <c r="V149" s="99">
        <v>11.803337162646187</v>
      </c>
      <c r="W149" s="99">
        <v>13.500842645526712</v>
      </c>
      <c r="X149" s="99">
        <v>15.563567784219099</v>
      </c>
      <c r="Y149" s="99">
        <v>14.38812451292392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19.427471848302751</v>
      </c>
      <c r="L150" s="99">
        <v>18.93133023985002</v>
      </c>
      <c r="M150" s="99">
        <v>22.176117438248632</v>
      </c>
      <c r="N150" s="99">
        <v>20.998133995068184</v>
      </c>
      <c r="O150" s="99">
        <v>0</v>
      </c>
      <c r="P150" s="99">
        <v>0</v>
      </c>
      <c r="Q150" s="99">
        <v>23.006423098958759</v>
      </c>
      <c r="R150" s="99">
        <v>18.852048056723547</v>
      </c>
      <c r="S150" s="99">
        <v>19.57116392177754</v>
      </c>
      <c r="T150" s="99">
        <v>17.899315739717565</v>
      </c>
      <c r="U150" s="99">
        <v>18.791208344069982</v>
      </c>
      <c r="V150" s="99">
        <v>0</v>
      </c>
      <c r="W150" s="99">
        <v>0</v>
      </c>
      <c r="X150" s="99">
        <v>15.578803210652291</v>
      </c>
      <c r="Y150" s="99">
        <v>14.429519790801455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6.7670592879940124</v>
      </c>
      <c r="L151" s="102">
        <v>6.3686017121420191</v>
      </c>
      <c r="M151" s="102">
        <v>7.7351250433147891</v>
      </c>
      <c r="N151" s="102">
        <v>7.1449528278271348</v>
      </c>
      <c r="O151" s="102">
        <v>0</v>
      </c>
      <c r="P151" s="102">
        <v>0</v>
      </c>
      <c r="Q151" s="102">
        <v>8.1767534835628801</v>
      </c>
      <c r="R151" s="102">
        <v>6.6229679680975986</v>
      </c>
      <c r="S151" s="102">
        <v>6.9254251532007318</v>
      </c>
      <c r="T151" s="102">
        <v>6.4305359726110893</v>
      </c>
      <c r="U151" s="102">
        <v>6.3705746674096764</v>
      </c>
      <c r="V151" s="102">
        <v>0</v>
      </c>
      <c r="W151" s="102">
        <v>0</v>
      </c>
      <c r="X151" s="102">
        <v>8.0261762266758154</v>
      </c>
      <c r="Y151" s="102">
        <v>8.5499073485162977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12.660412560308739</v>
      </c>
      <c r="L152" s="105">
        <v>12.562728527707998</v>
      </c>
      <c r="M152" s="105">
        <v>14.440992394933836</v>
      </c>
      <c r="N152" s="105">
        <v>13.853181167241051</v>
      </c>
      <c r="O152" s="105">
        <v>0</v>
      </c>
      <c r="P152" s="105">
        <v>0</v>
      </c>
      <c r="Q152" s="105">
        <v>14.829669615395881</v>
      </c>
      <c r="R152" s="105">
        <v>12.229080088625947</v>
      </c>
      <c r="S152" s="105">
        <v>12.645738768576807</v>
      </c>
      <c r="T152" s="105">
        <v>11.468779767106474</v>
      </c>
      <c r="U152" s="105">
        <v>12.420633676660305</v>
      </c>
      <c r="V152" s="105">
        <v>0</v>
      </c>
      <c r="W152" s="105">
        <v>0</v>
      </c>
      <c r="X152" s="105">
        <v>7.5526269839764772</v>
      </c>
      <c r="Y152" s="105">
        <v>5.8796124422851568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15.944774987549897</v>
      </c>
      <c r="D153" s="102">
        <v>17.010038312621738</v>
      </c>
      <c r="E153" s="102">
        <v>18.722973523247454</v>
      </c>
      <c r="F153" s="102">
        <v>19.37922411739974</v>
      </c>
      <c r="G153" s="102">
        <v>17.849521769779333</v>
      </c>
      <c r="H153" s="102">
        <v>20.277446322732647</v>
      </c>
      <c r="I153" s="102">
        <v>18.298372722528512</v>
      </c>
      <c r="J153" s="102">
        <v>19.627778269924885</v>
      </c>
      <c r="K153" s="102">
        <v>20.342699430651749</v>
      </c>
      <c r="L153" s="102">
        <v>19.659549075186753</v>
      </c>
      <c r="M153" s="102">
        <v>19.135338944213807</v>
      </c>
      <c r="N153" s="102">
        <v>19.491111370102299</v>
      </c>
      <c r="O153" s="102">
        <v>20.137162746368695</v>
      </c>
      <c r="P153" s="102">
        <v>21.366852501152469</v>
      </c>
      <c r="Q153" s="102">
        <v>20.442522962602489</v>
      </c>
      <c r="R153" s="102">
        <v>18.777170400093617</v>
      </c>
      <c r="S153" s="102">
        <v>17.897093349340704</v>
      </c>
      <c r="T153" s="102">
        <v>17.060156113383218</v>
      </c>
      <c r="U153" s="102">
        <v>16.282775776537587</v>
      </c>
      <c r="V153" s="102">
        <v>15.129010009742982</v>
      </c>
      <c r="W153" s="102">
        <v>14.268703760661024</v>
      </c>
      <c r="X153" s="102">
        <v>14.844752354655073</v>
      </c>
      <c r="Y153" s="102">
        <v>14.192043541591449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15.9463421286165</v>
      </c>
      <c r="D154" s="105">
        <v>17.012198043984689</v>
      </c>
      <c r="E154" s="105">
        <v>18.725218999278688</v>
      </c>
      <c r="F154" s="105">
        <v>19.380613232866818</v>
      </c>
      <c r="G154" s="105">
        <v>17.850442220372752</v>
      </c>
      <c r="H154" s="105">
        <v>20.275508798320242</v>
      </c>
      <c r="I154" s="105">
        <v>18.296988379476932</v>
      </c>
      <c r="J154" s="105">
        <v>19.626568357402938</v>
      </c>
      <c r="K154" s="105">
        <v>20.35649478836714</v>
      </c>
      <c r="L154" s="105">
        <v>19.672407462434549</v>
      </c>
      <c r="M154" s="105">
        <v>19.147500087135271</v>
      </c>
      <c r="N154" s="105">
        <v>19.504090045567981</v>
      </c>
      <c r="O154" s="105">
        <v>20.141726747386599</v>
      </c>
      <c r="P154" s="105">
        <v>21.363697662442323</v>
      </c>
      <c r="Q154" s="105">
        <v>20.426146335733002</v>
      </c>
      <c r="R154" s="105">
        <v>18.762450651626541</v>
      </c>
      <c r="S154" s="105">
        <v>17.891875118164226</v>
      </c>
      <c r="T154" s="105">
        <v>17.056822125977874</v>
      </c>
      <c r="U154" s="105">
        <v>16.27759792709719</v>
      </c>
      <c r="V154" s="105">
        <v>15.120687489333282</v>
      </c>
      <c r="W154" s="105">
        <v>14.264526830927853</v>
      </c>
      <c r="X154" s="105">
        <v>14.82954392390941</v>
      </c>
      <c r="Y154" s="105">
        <v>14.177784603686488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5.2425950659982021</v>
      </c>
      <c r="D155" s="99">
        <v>6.2955478685857162</v>
      </c>
      <c r="E155" s="99">
        <v>8.6040670137351487</v>
      </c>
      <c r="F155" s="99">
        <v>9.3679085943940148</v>
      </c>
      <c r="G155" s="99">
        <v>7.5364157600463422</v>
      </c>
      <c r="H155" s="99">
        <v>8.7795228426378955</v>
      </c>
      <c r="I155" s="99">
        <v>6.5243328681114958</v>
      </c>
      <c r="J155" s="99">
        <v>7.1046663248199113</v>
      </c>
      <c r="K155" s="99">
        <v>7.1179736872218724</v>
      </c>
      <c r="L155" s="99">
        <v>6.6272616768423882</v>
      </c>
      <c r="M155" s="99">
        <v>6.6651204358558251</v>
      </c>
      <c r="N155" s="99">
        <v>6.6218309297373148</v>
      </c>
      <c r="O155" s="99">
        <v>6.842339074217703</v>
      </c>
      <c r="P155" s="99">
        <v>7.693586090093766</v>
      </c>
      <c r="Q155" s="99">
        <v>7.26443814676953</v>
      </c>
      <c r="R155" s="99">
        <v>6.6200125403485304</v>
      </c>
      <c r="S155" s="99">
        <v>6.3582982088615534</v>
      </c>
      <c r="T155" s="99">
        <v>6.1584506278647</v>
      </c>
      <c r="U155" s="99">
        <v>5.5104625704946821</v>
      </c>
      <c r="V155" s="99">
        <v>5.910089729217562</v>
      </c>
      <c r="W155" s="99">
        <v>6.5185599764290103</v>
      </c>
      <c r="X155" s="99">
        <v>7.6497021731075288</v>
      </c>
      <c r="Y155" s="99">
        <v>8.4147061049428356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10.703747062618294</v>
      </c>
      <c r="D156" s="99">
        <v>10.716650175398971</v>
      </c>
      <c r="E156" s="99">
        <v>10.121151985543538</v>
      </c>
      <c r="F156" s="99">
        <v>10.012704638472803</v>
      </c>
      <c r="G156" s="99">
        <v>10.31402646032641</v>
      </c>
      <c r="H156" s="99">
        <v>11.495985955682348</v>
      </c>
      <c r="I156" s="99">
        <v>11.772655511365437</v>
      </c>
      <c r="J156" s="99">
        <v>12.521902032583027</v>
      </c>
      <c r="K156" s="99">
        <v>13.23852110114527</v>
      </c>
      <c r="L156" s="99">
        <v>13.045145785592158</v>
      </c>
      <c r="M156" s="99">
        <v>12.482379651279444</v>
      </c>
      <c r="N156" s="99">
        <v>12.882259115830665</v>
      </c>
      <c r="O156" s="99">
        <v>13.2993876731689</v>
      </c>
      <c r="P156" s="99">
        <v>13.670111572348556</v>
      </c>
      <c r="Q156" s="99">
        <v>13.161708188963473</v>
      </c>
      <c r="R156" s="99">
        <v>12.142438111278008</v>
      </c>
      <c r="S156" s="99">
        <v>11.533576909302672</v>
      </c>
      <c r="T156" s="99">
        <v>10.898371498113173</v>
      </c>
      <c r="U156" s="99">
        <v>10.767135356602505</v>
      </c>
      <c r="V156" s="99">
        <v>9.2105977601157196</v>
      </c>
      <c r="W156" s="99">
        <v>7.7459668544988416</v>
      </c>
      <c r="X156" s="99">
        <v>7.1798417508018799</v>
      </c>
      <c r="Y156" s="99">
        <v>5.7630784987436492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6.4605255258869487</v>
      </c>
      <c r="D157" s="123">
        <v>6.3195544241635204</v>
      </c>
      <c r="E157" s="123">
        <v>7.6565669337473112</v>
      </c>
      <c r="F157" s="123">
        <v>6.9612517794877355</v>
      </c>
      <c r="G157" s="123">
        <v>6.9246279927847434</v>
      </c>
      <c r="H157" s="123">
        <v>6.8269868555234359</v>
      </c>
      <c r="I157" s="123">
        <v>6.3933485415117302</v>
      </c>
      <c r="J157" s="123">
        <v>6.551213266862483</v>
      </c>
      <c r="K157" s="123">
        <v>5.5324194861221887</v>
      </c>
      <c r="L157" s="123">
        <v>4.9885475865539535</v>
      </c>
      <c r="M157" s="123">
        <v>4.8391975167348713</v>
      </c>
      <c r="N157" s="123">
        <v>4.9873853614974033</v>
      </c>
      <c r="O157" s="123">
        <v>5.2202112407128816</v>
      </c>
      <c r="P157" s="123">
        <v>5.6737058461231111</v>
      </c>
      <c r="Q157" s="123">
        <v>5.4775963398197014</v>
      </c>
      <c r="R157" s="123">
        <v>5.0491923410443791</v>
      </c>
      <c r="S157" s="123">
        <v>4.7852721260300983</v>
      </c>
      <c r="T157" s="123">
        <v>4.5478173077257074</v>
      </c>
      <c r="U157" s="123">
        <v>4.3821163003347516</v>
      </c>
      <c r="V157" s="123">
        <v>5.4174035631222717</v>
      </c>
      <c r="W157" s="123">
        <v>5.4353610397974004</v>
      </c>
      <c r="X157" s="123">
        <v>4.5672768989012118</v>
      </c>
      <c r="Y157" s="123">
        <v>4.1894787999513934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6.5838640913555508</v>
      </c>
      <c r="D158" s="99">
        <v>8.419677841815485</v>
      </c>
      <c r="E158" s="99">
        <v>6.4881977411555942</v>
      </c>
      <c r="F158" s="99">
        <v>6.3074508980200381</v>
      </c>
      <c r="G158" s="99">
        <v>7.3994534768475457</v>
      </c>
      <c r="H158" s="99">
        <v>6.8293942867481672</v>
      </c>
      <c r="I158" s="99">
        <v>6.2903844303777063</v>
      </c>
      <c r="J158" s="99">
        <v>5.7160453961486306</v>
      </c>
      <c r="K158" s="99">
        <v>5.8425071097356538</v>
      </c>
      <c r="L158" s="99">
        <v>5.2640984339578196</v>
      </c>
      <c r="M158" s="99">
        <v>4.8187017125574068</v>
      </c>
      <c r="N158" s="99">
        <v>5.0462105474912873</v>
      </c>
      <c r="O158" s="99">
        <v>5.244894394122789</v>
      </c>
      <c r="P158" s="99">
        <v>5.7031405145808201</v>
      </c>
      <c r="Q158" s="99">
        <v>5.4630409211015403</v>
      </c>
      <c r="R158" s="99">
        <v>5.0630501753442747</v>
      </c>
      <c r="S158" s="99">
        <v>4.7687517529824266</v>
      </c>
      <c r="T158" s="99">
        <v>4.489673470577122</v>
      </c>
      <c r="U158" s="99">
        <v>4.3598753274726265</v>
      </c>
      <c r="V158" s="99">
        <v>5.5472622670163148</v>
      </c>
      <c r="W158" s="99">
        <v>5.4683443568642041</v>
      </c>
      <c r="X158" s="99">
        <v>4.6072159953366709</v>
      </c>
      <c r="Y158" s="99">
        <v>4.0593263194235094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6.3857748801484036</v>
      </c>
      <c r="D159" s="110">
        <v>5.2052032229604377</v>
      </c>
      <c r="E159" s="110">
        <v>8.1900688481727517</v>
      </c>
      <c r="F159" s="110">
        <v>7.2514318967418934</v>
      </c>
      <c r="G159" s="110">
        <v>6.6026053905612985</v>
      </c>
      <c r="H159" s="110">
        <v>6.8256797737504522</v>
      </c>
      <c r="I159" s="110">
        <v>6.46371597424654</v>
      </c>
      <c r="J159" s="110">
        <v>7.1439489194463492</v>
      </c>
      <c r="K159" s="110">
        <v>5.1545119691303238</v>
      </c>
      <c r="L159" s="110">
        <v>4.7948008969731104</v>
      </c>
      <c r="M159" s="110">
        <v>4.8519982509641943</v>
      </c>
      <c r="N159" s="110">
        <v>4.9617082766122804</v>
      </c>
      <c r="O159" s="110">
        <v>5.2087054108534412</v>
      </c>
      <c r="P159" s="110">
        <v>5.6598084722101945</v>
      </c>
      <c r="Q159" s="110">
        <v>5.4840254393287431</v>
      </c>
      <c r="R159" s="110">
        <v>5.0422698296729989</v>
      </c>
      <c r="S159" s="110">
        <v>4.7948989823325912</v>
      </c>
      <c r="T159" s="110">
        <v>4.5731437643977904</v>
      </c>
      <c r="U159" s="110">
        <v>4.3901281374458225</v>
      </c>
      <c r="V159" s="110">
        <v>5.3697918855005753</v>
      </c>
      <c r="W159" s="110">
        <v>5.4252815385528832</v>
      </c>
      <c r="X159" s="110">
        <v>4.5582251406096042</v>
      </c>
      <c r="Y159" s="110">
        <v>4.2229358400357428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122.51000684322224</v>
      </c>
      <c r="D161" s="118">
        <f t="shared" si="54"/>
        <v>121.15589319516846</v>
      </c>
      <c r="E161" s="118">
        <f t="shared" si="54"/>
        <v>141.67692430783933</v>
      </c>
      <c r="F161" s="118">
        <f t="shared" si="54"/>
        <v>132.86542929704916</v>
      </c>
      <c r="G161" s="118">
        <f t="shared" si="54"/>
        <v>128.37440234955261</v>
      </c>
      <c r="H161" s="118">
        <f t="shared" si="54"/>
        <v>129.80298184099283</v>
      </c>
      <c r="I161" s="118">
        <f t="shared" si="54"/>
        <v>113.1129829922875</v>
      </c>
      <c r="J161" s="118">
        <f t="shared" si="54"/>
        <v>127.44889876365409</v>
      </c>
      <c r="K161" s="118">
        <f t="shared" si="54"/>
        <v>127.12150830335324</v>
      </c>
      <c r="L161" s="118">
        <f t="shared" si="54"/>
        <v>126.93534532297487</v>
      </c>
      <c r="M161" s="118">
        <f t="shared" si="54"/>
        <v>112.40526932774159</v>
      </c>
      <c r="N161" s="118">
        <f t="shared" si="54"/>
        <v>114.65747407547271</v>
      </c>
      <c r="O161" s="118">
        <f t="shared" si="54"/>
        <v>112.19763813186023</v>
      </c>
      <c r="P161" s="118">
        <f t="shared" si="54"/>
        <v>109.3351683217561</v>
      </c>
      <c r="Q161" s="118">
        <f t="shared" si="54"/>
        <v>94.432449896376781</v>
      </c>
      <c r="R161" s="118">
        <f t="shared" ref="R161:V161" si="55">R162+R164+R166+R175</f>
        <v>81.334737695739207</v>
      </c>
      <c r="S161" s="118">
        <f t="shared" si="55"/>
        <v>85.551079220768514</v>
      </c>
      <c r="T161" s="118">
        <f t="shared" si="55"/>
        <v>86.297991551335144</v>
      </c>
      <c r="U161" s="118">
        <f t="shared" si="55"/>
        <v>89.856181593220498</v>
      </c>
      <c r="V161" s="118">
        <f t="shared" si="55"/>
        <v>83.456510090897325</v>
      </c>
      <c r="W161" s="118">
        <f t="shared" ref="W161:Y161" si="56">W162+W164+W166+W175</f>
        <v>71.851896026950058</v>
      </c>
      <c r="X161" s="118">
        <f t="shared" si="56"/>
        <v>58.519189410803584</v>
      </c>
      <c r="Y161" s="118">
        <f t="shared" si="56"/>
        <v>64.603324692340777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98.871876173488005</v>
      </c>
      <c r="D162" s="123">
        <f t="shared" si="57"/>
        <v>95.872160931101135</v>
      </c>
      <c r="E162" s="123">
        <f t="shared" si="57"/>
        <v>111.53252316460853</v>
      </c>
      <c r="F162" s="123">
        <f t="shared" si="57"/>
        <v>104.37879005402306</v>
      </c>
      <c r="G162" s="123">
        <f t="shared" si="57"/>
        <v>100.57529545285713</v>
      </c>
      <c r="H162" s="123">
        <f t="shared" si="57"/>
        <v>98.524523764282392</v>
      </c>
      <c r="I162" s="123">
        <f t="shared" si="57"/>
        <v>83.489002210858303</v>
      </c>
      <c r="J162" s="123">
        <f t="shared" si="57"/>
        <v>95.446949993791407</v>
      </c>
      <c r="K162" s="123">
        <f t="shared" si="57"/>
        <v>94.667730899849303</v>
      </c>
      <c r="L162" s="123">
        <f t="shared" si="57"/>
        <v>93.786829054632022</v>
      </c>
      <c r="M162" s="123">
        <f t="shared" si="57"/>
        <v>78.715462061466354</v>
      </c>
      <c r="N162" s="123">
        <f t="shared" si="57"/>
        <v>73.956359121587155</v>
      </c>
      <c r="O162" s="123">
        <f t="shared" si="57"/>
        <v>72.482725092061358</v>
      </c>
      <c r="P162" s="123">
        <f t="shared" si="57"/>
        <v>79.292985713984635</v>
      </c>
      <c r="Q162" s="123">
        <f t="shared" si="57"/>
        <v>57.01771244186709</v>
      </c>
      <c r="R162" s="123">
        <f t="shared" si="57"/>
        <v>49.100848431336104</v>
      </c>
      <c r="S162" s="123">
        <f t="shared" si="57"/>
        <v>47.292102761042166</v>
      </c>
      <c r="T162" s="123">
        <f t="shared" si="57"/>
        <v>53.541760258832987</v>
      </c>
      <c r="U162" s="123">
        <f t="shared" si="57"/>
        <v>54.975274439384343</v>
      </c>
      <c r="V162" s="123">
        <f t="shared" si="57"/>
        <v>56.587874066328474</v>
      </c>
      <c r="W162" s="123">
        <f t="shared" si="57"/>
        <v>42.411659959855065</v>
      </c>
      <c r="X162" s="123">
        <f t="shared" si="57"/>
        <v>28.451833743211409</v>
      </c>
      <c r="Y162" s="123">
        <f t="shared" si="57"/>
        <v>40.043779744916336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98.871876173488005</v>
      </c>
      <c r="D163" s="110">
        <v>95.872160931101135</v>
      </c>
      <c r="E163" s="110">
        <v>111.53252316460853</v>
      </c>
      <c r="F163" s="110">
        <v>104.37879005402306</v>
      </c>
      <c r="G163" s="110">
        <v>100.57529545285713</v>
      </c>
      <c r="H163" s="110">
        <v>98.524523764282392</v>
      </c>
      <c r="I163" s="110">
        <v>83.489002210858303</v>
      </c>
      <c r="J163" s="110">
        <v>95.446949993791407</v>
      </c>
      <c r="K163" s="110">
        <v>94.667730899849303</v>
      </c>
      <c r="L163" s="110">
        <v>93.786829054632022</v>
      </c>
      <c r="M163" s="110">
        <v>78.715462061466354</v>
      </c>
      <c r="N163" s="110">
        <v>73.956359121587155</v>
      </c>
      <c r="O163" s="110">
        <v>72.482725092061358</v>
      </c>
      <c r="P163" s="110">
        <v>79.292985713984635</v>
      </c>
      <c r="Q163" s="110">
        <v>57.01771244186709</v>
      </c>
      <c r="R163" s="110">
        <v>49.100848431336104</v>
      </c>
      <c r="S163" s="110">
        <v>47.292102761042166</v>
      </c>
      <c r="T163" s="110">
        <v>53.541760258832987</v>
      </c>
      <c r="U163" s="110">
        <v>54.975274439384343</v>
      </c>
      <c r="V163" s="110">
        <v>56.587874066328474</v>
      </c>
      <c r="W163" s="110">
        <v>42.411659959855065</v>
      </c>
      <c r="X163" s="110">
        <v>28.451833743211409</v>
      </c>
      <c r="Y163" s="110">
        <v>40.043779744916336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1.3265973595476981</v>
      </c>
      <c r="D164" s="123">
        <f t="shared" si="58"/>
        <v>1.637081421916069</v>
      </c>
      <c r="E164" s="123">
        <f t="shared" si="58"/>
        <v>3.8131541564748885</v>
      </c>
      <c r="F164" s="123">
        <f t="shared" si="58"/>
        <v>2.2484634123693583</v>
      </c>
      <c r="G164" s="123">
        <f t="shared" si="58"/>
        <v>2.8999689907066988</v>
      </c>
      <c r="H164" s="123">
        <f t="shared" si="58"/>
        <v>4.2897601491742856</v>
      </c>
      <c r="I164" s="123">
        <f t="shared" si="58"/>
        <v>4.9397618957544873</v>
      </c>
      <c r="J164" s="123">
        <f t="shared" si="58"/>
        <v>5.7763782601390981</v>
      </c>
      <c r="K164" s="123">
        <f t="shared" si="58"/>
        <v>6.6376287818812161</v>
      </c>
      <c r="L164" s="123">
        <f t="shared" si="58"/>
        <v>8.5402378793519009</v>
      </c>
      <c r="M164" s="123">
        <f t="shared" si="58"/>
        <v>9.5492005686399057</v>
      </c>
      <c r="N164" s="123">
        <f t="shared" si="58"/>
        <v>16.168936673654304</v>
      </c>
      <c r="O164" s="123">
        <f t="shared" si="58"/>
        <v>14.430404343606451</v>
      </c>
      <c r="P164" s="123">
        <f t="shared" si="58"/>
        <v>3.3163174028470621</v>
      </c>
      <c r="Q164" s="123">
        <f t="shared" si="58"/>
        <v>11.324055945116921</v>
      </c>
      <c r="R164" s="123">
        <f t="shared" si="58"/>
        <v>8.4090370729164068</v>
      </c>
      <c r="S164" s="123">
        <f t="shared" si="58"/>
        <v>15.478964730410546</v>
      </c>
      <c r="T164" s="123">
        <f t="shared" si="58"/>
        <v>11.109990476164599</v>
      </c>
      <c r="U164" s="123">
        <f t="shared" si="58"/>
        <v>14.139202759741966</v>
      </c>
      <c r="V164" s="123">
        <f t="shared" si="58"/>
        <v>6.4524023179386845</v>
      </c>
      <c r="W164" s="123">
        <f t="shared" si="58"/>
        <v>9.7900737097625257</v>
      </c>
      <c r="X164" s="123">
        <f t="shared" si="58"/>
        <v>10.597827134118495</v>
      </c>
      <c r="Y164" s="123">
        <f t="shared" si="58"/>
        <v>6.1661072753460759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1.3265973595476981</v>
      </c>
      <c r="D165" s="99">
        <f>RES_hhdet_in_tesh!D165/RES_summary!D$21</f>
        <v>1.637081421916069</v>
      </c>
      <c r="E165" s="99">
        <f>RES_hhdet_in_tesh!E165/RES_summary!E$21</f>
        <v>3.8131541564748885</v>
      </c>
      <c r="F165" s="99">
        <f>RES_hhdet_in_tesh!F165/RES_summary!F$21</f>
        <v>2.2484634123693583</v>
      </c>
      <c r="G165" s="99">
        <f>RES_hhdet_in_tesh!G165/RES_summary!G$21</f>
        <v>2.8999689907066988</v>
      </c>
      <c r="H165" s="99">
        <f>RES_hhdet_in_tesh!H165/RES_summary!H$21</f>
        <v>4.2897601491742856</v>
      </c>
      <c r="I165" s="99">
        <f>RES_hhdet_in_tesh!I165/RES_summary!I$21</f>
        <v>4.9397618957544873</v>
      </c>
      <c r="J165" s="99">
        <f>RES_hhdet_in_tesh!J165/RES_summary!J$21</f>
        <v>5.7763782601390981</v>
      </c>
      <c r="K165" s="99">
        <f>RES_hhdet_in_tesh!K165/RES_summary!K$21</f>
        <v>6.6376287818812161</v>
      </c>
      <c r="L165" s="99">
        <f>RES_hhdet_in_tesh!L165/RES_summary!L$21</f>
        <v>8.5402378793519009</v>
      </c>
      <c r="M165" s="99">
        <f>RES_hhdet_in_tesh!M165/RES_summary!M$21</f>
        <v>9.5492005686399057</v>
      </c>
      <c r="N165" s="99">
        <f>RES_hhdet_in_tesh!N165/RES_summary!N$21</f>
        <v>16.168936673654304</v>
      </c>
      <c r="O165" s="99">
        <f>RES_hhdet_in_tesh!O165/RES_summary!O$21</f>
        <v>14.430404343606451</v>
      </c>
      <c r="P165" s="99">
        <f>RES_hhdet_in_tesh!P165/RES_summary!P$21</f>
        <v>3.3163174028470621</v>
      </c>
      <c r="Q165" s="99">
        <f>RES_hhdet_in_tesh!Q165/RES_summary!Q$21</f>
        <v>11.324055945116921</v>
      </c>
      <c r="R165" s="99">
        <f>RES_hhdet_in_tesh!R165/RES_summary!R$21</f>
        <v>8.4090370729164068</v>
      </c>
      <c r="S165" s="99">
        <f>RES_hhdet_in_tesh!S165/RES_summary!S$21</f>
        <v>15.478964730410546</v>
      </c>
      <c r="T165" s="99">
        <f>RES_hhdet_in_tesh!T165/RES_summary!T$21</f>
        <v>11.109990476164599</v>
      </c>
      <c r="U165" s="99">
        <f>RES_hhdet_in_tesh!U165/RES_summary!U$21</f>
        <v>14.139202759741966</v>
      </c>
      <c r="V165" s="99">
        <f>RES_hhdet_in_tesh!V165/RES_summary!V$21</f>
        <v>6.4524023179386845</v>
      </c>
      <c r="W165" s="99">
        <f>RES_hhdet_in_tesh!W165/RES_summary!W$21</f>
        <v>9.7900737097625257</v>
      </c>
      <c r="X165" s="99">
        <f>RES_hhdet_in_tesh!X165/RES_summary!X$21</f>
        <v>10.597827134118495</v>
      </c>
      <c r="Y165" s="99">
        <f>RES_hhdet_in_tesh!Y165/RES_summary!Y$21</f>
        <v>6.1661072753460759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15.850198627825092</v>
      </c>
      <c r="D166" s="123">
        <v>17.332751512224611</v>
      </c>
      <c r="E166" s="123">
        <v>18.673649787335524</v>
      </c>
      <c r="F166" s="123">
        <v>19.277362803184278</v>
      </c>
      <c r="G166" s="123">
        <v>17.97239092100596</v>
      </c>
      <c r="H166" s="123">
        <v>20.161712270309948</v>
      </c>
      <c r="I166" s="123">
        <v>18.290820876253516</v>
      </c>
      <c r="J166" s="123">
        <v>19.674105426749605</v>
      </c>
      <c r="K166" s="123">
        <v>20.28364722741674</v>
      </c>
      <c r="L166" s="123">
        <v>19.619350398405686</v>
      </c>
      <c r="M166" s="123">
        <v>19.301346048611997</v>
      </c>
      <c r="N166" s="123">
        <v>19.544757963960063</v>
      </c>
      <c r="O166" s="123">
        <v>20.064299502577853</v>
      </c>
      <c r="P166" s="123">
        <v>21.052169906079119</v>
      </c>
      <c r="Q166" s="123">
        <v>20.613095929699611</v>
      </c>
      <c r="R166" s="123">
        <v>18.775655579923285</v>
      </c>
      <c r="S166" s="123">
        <v>17.994751435924481</v>
      </c>
      <c r="T166" s="123">
        <v>17.098429894736142</v>
      </c>
      <c r="U166" s="123">
        <v>16.359592741984695</v>
      </c>
      <c r="V166" s="123">
        <v>14.998844732975138</v>
      </c>
      <c r="W166" s="123">
        <v>14.214794676949188</v>
      </c>
      <c r="X166" s="123">
        <v>14.902259306503494</v>
      </c>
      <c r="Y166" s="123">
        <v>14.203953044257457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15.257652322465493</v>
      </c>
      <c r="D167" s="99">
        <v>19.68713719332332</v>
      </c>
      <c r="E167" s="99">
        <v>18.138906621108021</v>
      </c>
      <c r="F167" s="99">
        <v>17.811725063457683</v>
      </c>
      <c r="G167" s="99">
        <v>19.519671169315487</v>
      </c>
      <c r="H167" s="99">
        <v>18.167878645146324</v>
      </c>
      <c r="I167" s="99">
        <v>18.198593415220508</v>
      </c>
      <c r="J167" s="99">
        <v>20.20442375465349</v>
      </c>
      <c r="K167" s="99">
        <v>19.41529632540637</v>
      </c>
      <c r="L167" s="99">
        <v>18.90805257597404</v>
      </c>
      <c r="M167" s="99">
        <v>22.148173834640534</v>
      </c>
      <c r="N167" s="99">
        <v>20.975308790616044</v>
      </c>
      <c r="O167" s="99">
        <v>18.003443725997279</v>
      </c>
      <c r="P167" s="99">
        <v>14.89381733842086</v>
      </c>
      <c r="Q167" s="99">
        <v>22.979705396555147</v>
      </c>
      <c r="R167" s="99">
        <v>18.815236042472439</v>
      </c>
      <c r="S167" s="99">
        <v>19.501287983732929</v>
      </c>
      <c r="T167" s="99">
        <v>17.842224872986293</v>
      </c>
      <c r="U167" s="99">
        <v>18.70282317389827</v>
      </c>
      <c r="V167" s="99">
        <v>11.803337162646189</v>
      </c>
      <c r="W167" s="99">
        <v>13.500842645526712</v>
      </c>
      <c r="X167" s="99">
        <v>15.563567784219096</v>
      </c>
      <c r="Y167" s="99">
        <v>14.38812451292392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19.689188292369163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19.57116392177754</v>
      </c>
      <c r="T168" s="99">
        <v>0</v>
      </c>
      <c r="U168" s="99">
        <v>18.791208344069982</v>
      </c>
      <c r="V168" s="99">
        <v>0</v>
      </c>
      <c r="W168" s="99">
        <v>0</v>
      </c>
      <c r="X168" s="99">
        <v>15.578803210652291</v>
      </c>
      <c r="Y168" s="99">
        <v>14.429519790801457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7.3128124993668839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6.9254251532007318</v>
      </c>
      <c r="T169" s="102">
        <v>0</v>
      </c>
      <c r="U169" s="102">
        <v>6.3705746674096764</v>
      </c>
      <c r="V169" s="102">
        <v>0</v>
      </c>
      <c r="W169" s="102">
        <v>0</v>
      </c>
      <c r="X169" s="102">
        <v>8.0261762266758154</v>
      </c>
      <c r="Y169" s="102">
        <v>8.5499073485162995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12.376375793002282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12.645738768576807</v>
      </c>
      <c r="T170" s="105">
        <v>0</v>
      </c>
      <c r="U170" s="105">
        <v>12.420633676660305</v>
      </c>
      <c r="V170" s="105">
        <v>0</v>
      </c>
      <c r="W170" s="105">
        <v>0</v>
      </c>
      <c r="X170" s="105">
        <v>7.5526269839764772</v>
      </c>
      <c r="Y170" s="105">
        <v>5.8796124422851577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15.944774987549895</v>
      </c>
      <c r="D171" s="102">
        <v>17.010038312621742</v>
      </c>
      <c r="E171" s="102">
        <v>18.722973523247457</v>
      </c>
      <c r="F171" s="102">
        <v>19.37922411739974</v>
      </c>
      <c r="G171" s="102">
        <v>17.849521769779329</v>
      </c>
      <c r="H171" s="102">
        <v>20.27744632273264</v>
      </c>
      <c r="I171" s="102">
        <v>18.298372722528505</v>
      </c>
      <c r="J171" s="102">
        <v>19.627778269924892</v>
      </c>
      <c r="K171" s="102">
        <v>20.342699430651759</v>
      </c>
      <c r="L171" s="102">
        <v>19.659549075186757</v>
      </c>
      <c r="M171" s="102">
        <v>19.135338944213803</v>
      </c>
      <c r="N171" s="102">
        <v>19.491111370102303</v>
      </c>
      <c r="O171" s="102">
        <v>20.137162746368695</v>
      </c>
      <c r="P171" s="102">
        <v>21.366852501152465</v>
      </c>
      <c r="Q171" s="102">
        <v>20.442522962602482</v>
      </c>
      <c r="R171" s="102">
        <v>18.777170400093617</v>
      </c>
      <c r="S171" s="102">
        <v>17.897093349340707</v>
      </c>
      <c r="T171" s="102">
        <v>17.060156113383218</v>
      </c>
      <c r="U171" s="102">
        <v>16.282775776537587</v>
      </c>
      <c r="V171" s="102">
        <v>15.129010009742982</v>
      </c>
      <c r="W171" s="102">
        <v>14.268703760661023</v>
      </c>
      <c r="X171" s="102">
        <v>14.844752354655073</v>
      </c>
      <c r="Y171" s="102">
        <v>14.192043541591447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15.946342128616495</v>
      </c>
      <c r="D172" s="105">
        <v>17.012198043984689</v>
      </c>
      <c r="E172" s="105">
        <v>18.725218999278692</v>
      </c>
      <c r="F172" s="105">
        <v>19.380613232866821</v>
      </c>
      <c r="G172" s="105">
        <v>17.850442220372752</v>
      </c>
      <c r="H172" s="105">
        <v>20.275508798320239</v>
      </c>
      <c r="I172" s="105">
        <v>18.296988379476929</v>
      </c>
      <c r="J172" s="105">
        <v>19.626568357402938</v>
      </c>
      <c r="K172" s="105">
        <v>20.356494788367137</v>
      </c>
      <c r="L172" s="105">
        <v>19.672407462434546</v>
      </c>
      <c r="M172" s="105">
        <v>19.147500087135274</v>
      </c>
      <c r="N172" s="105">
        <v>19.504090045567985</v>
      </c>
      <c r="O172" s="105">
        <v>20.141726747386599</v>
      </c>
      <c r="P172" s="105">
        <v>21.363697662442316</v>
      </c>
      <c r="Q172" s="105">
        <v>20.426146335733005</v>
      </c>
      <c r="R172" s="105">
        <v>18.762450651626541</v>
      </c>
      <c r="S172" s="105">
        <v>17.891875118164222</v>
      </c>
      <c r="T172" s="105">
        <v>17.05682212597787</v>
      </c>
      <c r="U172" s="105">
        <v>16.27759792709719</v>
      </c>
      <c r="V172" s="105">
        <v>15.12068748933328</v>
      </c>
      <c r="W172" s="105">
        <v>14.264526830927855</v>
      </c>
      <c r="X172" s="105">
        <v>14.829543923909407</v>
      </c>
      <c r="Y172" s="105">
        <v>14.177784603686485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5.2425950659982021</v>
      </c>
      <c r="D173" s="99">
        <v>6.2955478685857171</v>
      </c>
      <c r="E173" s="99">
        <v>8.6040670137351487</v>
      </c>
      <c r="F173" s="99">
        <v>9.3679085943940148</v>
      </c>
      <c r="G173" s="99">
        <v>7.5364157600463422</v>
      </c>
      <c r="H173" s="99">
        <v>8.7795228426378955</v>
      </c>
      <c r="I173" s="99">
        <v>6.524332868111494</v>
      </c>
      <c r="J173" s="99">
        <v>7.104666324819914</v>
      </c>
      <c r="K173" s="99">
        <v>7.1179736872218724</v>
      </c>
      <c r="L173" s="99">
        <v>6.6272616768423855</v>
      </c>
      <c r="M173" s="99">
        <v>6.665120435855826</v>
      </c>
      <c r="N173" s="99">
        <v>6.6218309297373148</v>
      </c>
      <c r="O173" s="99">
        <v>6.8423390742177013</v>
      </c>
      <c r="P173" s="99">
        <v>7.6935860900937643</v>
      </c>
      <c r="Q173" s="99">
        <v>7.26443814676953</v>
      </c>
      <c r="R173" s="99">
        <v>6.6200125403485286</v>
      </c>
      <c r="S173" s="99">
        <v>6.3582982088615534</v>
      </c>
      <c r="T173" s="99">
        <v>6.1584506278646991</v>
      </c>
      <c r="U173" s="99">
        <v>5.5104625704946804</v>
      </c>
      <c r="V173" s="99">
        <v>5.910089729217562</v>
      </c>
      <c r="W173" s="99">
        <v>6.5185599764290103</v>
      </c>
      <c r="X173" s="99">
        <v>7.6497021731075305</v>
      </c>
      <c r="Y173" s="99">
        <v>8.4147061049428356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10.703747062618293</v>
      </c>
      <c r="D174" s="110">
        <v>10.716650175398971</v>
      </c>
      <c r="E174" s="110">
        <v>10.121151985543539</v>
      </c>
      <c r="F174" s="110">
        <v>10.012704638472805</v>
      </c>
      <c r="G174" s="110">
        <v>10.314026460326408</v>
      </c>
      <c r="H174" s="110">
        <v>11.495985955682347</v>
      </c>
      <c r="I174" s="110">
        <v>11.772655511365436</v>
      </c>
      <c r="J174" s="110">
        <v>12.521902032583027</v>
      </c>
      <c r="K174" s="110">
        <v>13.238521101145269</v>
      </c>
      <c r="L174" s="110">
        <v>13.04514578559216</v>
      </c>
      <c r="M174" s="110">
        <v>12.482379651279446</v>
      </c>
      <c r="N174" s="110">
        <v>12.882259115830667</v>
      </c>
      <c r="O174" s="110">
        <v>13.299387673168896</v>
      </c>
      <c r="P174" s="110">
        <v>13.670111572348553</v>
      </c>
      <c r="Q174" s="110">
        <v>13.161708188963473</v>
      </c>
      <c r="R174" s="110">
        <v>12.142438111278011</v>
      </c>
      <c r="S174" s="110">
        <v>11.533576909302671</v>
      </c>
      <c r="T174" s="110">
        <v>10.898371498113168</v>
      </c>
      <c r="U174" s="110">
        <v>10.767135356602509</v>
      </c>
      <c r="V174" s="110">
        <v>9.2105977601157196</v>
      </c>
      <c r="W174" s="110">
        <v>7.7459668544988443</v>
      </c>
      <c r="X174" s="110">
        <v>7.1798417508018773</v>
      </c>
      <c r="Y174" s="110">
        <v>5.7630784987436492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6.4613346823614384</v>
      </c>
      <c r="D175" s="123">
        <v>6.3138993299266444</v>
      </c>
      <c r="E175" s="123">
        <v>7.6575971994203771</v>
      </c>
      <c r="F175" s="123">
        <v>6.9608130274724669</v>
      </c>
      <c r="G175" s="123">
        <v>6.926746984982822</v>
      </c>
      <c r="H175" s="123">
        <v>6.82698565722621</v>
      </c>
      <c r="I175" s="123">
        <v>6.3933980094211975</v>
      </c>
      <c r="J175" s="123">
        <v>6.5514650829739791</v>
      </c>
      <c r="K175" s="123">
        <v>5.5325013942059798</v>
      </c>
      <c r="L175" s="123">
        <v>4.9889279905852595</v>
      </c>
      <c r="M175" s="123">
        <v>4.839260649023343</v>
      </c>
      <c r="N175" s="123">
        <v>4.987420316271189</v>
      </c>
      <c r="O175" s="123">
        <v>5.2202091936145578</v>
      </c>
      <c r="P175" s="123">
        <v>5.6736952988452902</v>
      </c>
      <c r="Q175" s="123">
        <v>5.477585579693149</v>
      </c>
      <c r="R175" s="123">
        <v>5.0491966115634224</v>
      </c>
      <c r="S175" s="123">
        <v>4.7852602933913202</v>
      </c>
      <c r="T175" s="123">
        <v>4.547810921601406</v>
      </c>
      <c r="U175" s="123">
        <v>4.3821116521094909</v>
      </c>
      <c r="V175" s="123">
        <v>5.4173889736550187</v>
      </c>
      <c r="W175" s="123">
        <v>5.4353676803832762</v>
      </c>
      <c r="X175" s="123">
        <v>4.5672692269701827</v>
      </c>
      <c r="Y175" s="123">
        <v>4.1894846278209004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6.58386409135555</v>
      </c>
      <c r="D176" s="99">
        <v>8.419677841815485</v>
      </c>
      <c r="E176" s="99">
        <v>6.4881977411555942</v>
      </c>
      <c r="F176" s="99">
        <v>6.3074508980200408</v>
      </c>
      <c r="G176" s="99">
        <v>7.3994534768475457</v>
      </c>
      <c r="H176" s="99">
        <v>6.8293942867481663</v>
      </c>
      <c r="I176" s="99">
        <v>6.2903844303777081</v>
      </c>
      <c r="J176" s="99">
        <v>5.7160453961486315</v>
      </c>
      <c r="K176" s="99">
        <v>5.8425071097356538</v>
      </c>
      <c r="L176" s="99">
        <v>5.2640984339578214</v>
      </c>
      <c r="M176" s="99">
        <v>4.8187017125574059</v>
      </c>
      <c r="N176" s="99">
        <v>5.0462105474912873</v>
      </c>
      <c r="O176" s="99">
        <v>5.2448943941227908</v>
      </c>
      <c r="P176" s="99">
        <v>5.7031405145808201</v>
      </c>
      <c r="Q176" s="99">
        <v>5.4630409211015412</v>
      </c>
      <c r="R176" s="99">
        <v>5.0630501753442738</v>
      </c>
      <c r="S176" s="99">
        <v>4.7687517529824266</v>
      </c>
      <c r="T176" s="99">
        <v>4.4896734705771211</v>
      </c>
      <c r="U176" s="99">
        <v>4.3598753274726274</v>
      </c>
      <c r="V176" s="99">
        <v>5.5472622670163148</v>
      </c>
      <c r="W176" s="99">
        <v>5.4683443568642032</v>
      </c>
      <c r="X176" s="99">
        <v>4.6072159953366718</v>
      </c>
      <c r="Y176" s="99">
        <v>4.0593263194235103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6.3857748801484036</v>
      </c>
      <c r="D177" s="110">
        <v>5.2052032229604359</v>
      </c>
      <c r="E177" s="110">
        <v>8.1900688481727499</v>
      </c>
      <c r="F177" s="110">
        <v>7.2514318967418916</v>
      </c>
      <c r="G177" s="110">
        <v>6.6026053905612985</v>
      </c>
      <c r="H177" s="110">
        <v>6.8256797737504522</v>
      </c>
      <c r="I177" s="110">
        <v>6.4637159742465391</v>
      </c>
      <c r="J177" s="110">
        <v>7.1439489194463484</v>
      </c>
      <c r="K177" s="110">
        <v>5.1545119691303265</v>
      </c>
      <c r="L177" s="110">
        <v>4.7948008969731095</v>
      </c>
      <c r="M177" s="110">
        <v>4.8519982509641935</v>
      </c>
      <c r="N177" s="110">
        <v>4.9617082766122795</v>
      </c>
      <c r="O177" s="110">
        <v>5.2087054108534403</v>
      </c>
      <c r="P177" s="110">
        <v>5.6598084722101936</v>
      </c>
      <c r="Q177" s="110">
        <v>5.4840254393287431</v>
      </c>
      <c r="R177" s="110">
        <v>5.042269829672998</v>
      </c>
      <c r="S177" s="110">
        <v>4.7948989823325912</v>
      </c>
      <c r="T177" s="110">
        <v>4.5731437643977912</v>
      </c>
      <c r="U177" s="110">
        <v>4.3901281374458225</v>
      </c>
      <c r="V177" s="110">
        <v>5.369791885500578</v>
      </c>
      <c r="W177" s="110">
        <v>5.425281538552885</v>
      </c>
      <c r="X177" s="110">
        <v>4.5582251406096033</v>
      </c>
      <c r="Y177" s="110">
        <v>4.2229358400357437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36.55984959611304</v>
      </c>
      <c r="D24" s="118">
        <f t="shared" si="7"/>
        <v>42.495213762684465</v>
      </c>
      <c r="E24" s="118">
        <f t="shared" si="7"/>
        <v>52.587315412111103</v>
      </c>
      <c r="F24" s="118">
        <f t="shared" si="7"/>
        <v>42.604371092283955</v>
      </c>
      <c r="G24" s="118">
        <f t="shared" si="7"/>
        <v>0</v>
      </c>
      <c r="H24" s="118">
        <f t="shared" si="7"/>
        <v>0</v>
      </c>
      <c r="I24" s="118">
        <f t="shared" si="7"/>
        <v>35.320899429073172</v>
      </c>
      <c r="J24" s="118">
        <f t="shared" si="7"/>
        <v>46.98300787006719</v>
      </c>
      <c r="K24" s="118">
        <f t="shared" si="7"/>
        <v>33.050934044444091</v>
      </c>
      <c r="L24" s="118">
        <f t="shared" si="7"/>
        <v>32.583627218676348</v>
      </c>
      <c r="M24" s="118">
        <f t="shared" si="7"/>
        <v>35.302023765716463</v>
      </c>
      <c r="N24" s="118">
        <f t="shared" si="7"/>
        <v>32.105105706428063</v>
      </c>
      <c r="O24" s="118">
        <f t="shared" si="7"/>
        <v>23.307736003441462</v>
      </c>
      <c r="P24" s="118">
        <f t="shared" si="7"/>
        <v>13.274592555721785</v>
      </c>
      <c r="Q24" s="118">
        <f t="shared" si="7"/>
        <v>26.300334539391503</v>
      </c>
      <c r="R24" s="118">
        <f t="shared" ref="R24:V24" si="8">R25+R28+R30+R39</f>
        <v>24.232399435096422</v>
      </c>
      <c r="S24" s="118">
        <f t="shared" si="8"/>
        <v>23.460729432995429</v>
      </c>
      <c r="T24" s="118">
        <f t="shared" si="8"/>
        <v>18.621778095745082</v>
      </c>
      <c r="U24" s="118">
        <f t="shared" si="8"/>
        <v>0</v>
      </c>
      <c r="V24" s="118">
        <f t="shared" si="8"/>
        <v>11.352289123790042</v>
      </c>
      <c r="W24" s="118">
        <f t="shared" ref="W24:Y24" si="9">W25+W28+W30+W39</f>
        <v>14.752404577338652</v>
      </c>
      <c r="X24" s="118">
        <f t="shared" si="9"/>
        <v>12.468568851150254</v>
      </c>
      <c r="Y24" s="118">
        <f t="shared" si="9"/>
        <v>9.7111730034481702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34.843350876987678</v>
      </c>
      <c r="D25" s="123">
        <f t="shared" si="10"/>
        <v>40.535580186720644</v>
      </c>
      <c r="E25" s="123">
        <f t="shared" si="10"/>
        <v>51.257827870074145</v>
      </c>
      <c r="F25" s="123">
        <f t="shared" si="10"/>
        <v>41.454512189543038</v>
      </c>
      <c r="G25" s="123">
        <f t="shared" si="10"/>
        <v>0</v>
      </c>
      <c r="H25" s="123">
        <f t="shared" si="10"/>
        <v>0</v>
      </c>
      <c r="I25" s="123">
        <f t="shared" si="10"/>
        <v>33.908076732344895</v>
      </c>
      <c r="J25" s="123">
        <f t="shared" si="10"/>
        <v>45.513729411348706</v>
      </c>
      <c r="K25" s="123">
        <f t="shared" si="10"/>
        <v>31.381415261634373</v>
      </c>
      <c r="L25" s="123">
        <f t="shared" si="10"/>
        <v>31.386711867178555</v>
      </c>
      <c r="M25" s="123">
        <f t="shared" si="10"/>
        <v>34.200774978513806</v>
      </c>
      <c r="N25" s="123">
        <f t="shared" si="10"/>
        <v>31.299391118458601</v>
      </c>
      <c r="O25" s="123">
        <f t="shared" si="10"/>
        <v>22.488324744831036</v>
      </c>
      <c r="P25" s="123">
        <f t="shared" si="10"/>
        <v>12.367722599108996</v>
      </c>
      <c r="Q25" s="123">
        <f t="shared" si="10"/>
        <v>25.188280861347742</v>
      </c>
      <c r="R25" s="123">
        <f t="shared" ref="R25:V25" si="11">SUM(R26:R27)</f>
        <v>23.180887241360438</v>
      </c>
      <c r="S25" s="123">
        <f t="shared" si="11"/>
        <v>22.454564572189568</v>
      </c>
      <c r="T25" s="123">
        <f t="shared" si="11"/>
        <v>17.869244995158756</v>
      </c>
      <c r="U25" s="123">
        <f t="shared" si="11"/>
        <v>0</v>
      </c>
      <c r="V25" s="123">
        <f t="shared" si="11"/>
        <v>10.695167450012855</v>
      </c>
      <c r="W25" s="123">
        <f t="shared" ref="W25:Y25" si="12">SUM(W26:W27)</f>
        <v>14.060794167646414</v>
      </c>
      <c r="X25" s="123">
        <f t="shared" si="12"/>
        <v>11.794331482735418</v>
      </c>
      <c r="Y25" s="123">
        <f t="shared" si="12"/>
        <v>9.0999821540349632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34.843350876987678</v>
      </c>
      <c r="D26" s="99">
        <v>40.535580186720644</v>
      </c>
      <c r="E26" s="99">
        <v>51.257827870074145</v>
      </c>
      <c r="F26" s="99">
        <v>41.454512189543038</v>
      </c>
      <c r="G26" s="99">
        <v>0</v>
      </c>
      <c r="H26" s="99">
        <v>0</v>
      </c>
      <c r="I26" s="99">
        <v>33.908076732344895</v>
      </c>
      <c r="J26" s="99">
        <v>45.513729411348706</v>
      </c>
      <c r="K26" s="99">
        <v>31.381415261634373</v>
      </c>
      <c r="L26" s="99">
        <v>31.386711867178555</v>
      </c>
      <c r="M26" s="99">
        <v>34.200774978513806</v>
      </c>
      <c r="N26" s="99">
        <v>31.299391118458601</v>
      </c>
      <c r="O26" s="99">
        <v>22.488324744831036</v>
      </c>
      <c r="P26" s="99">
        <v>12.367722599108996</v>
      </c>
      <c r="Q26" s="99">
        <v>25.188280861347742</v>
      </c>
      <c r="R26" s="99">
        <v>23.180887241360438</v>
      </c>
      <c r="S26" s="99">
        <v>22.454564572189568</v>
      </c>
      <c r="T26" s="99">
        <v>17.869244995158756</v>
      </c>
      <c r="U26" s="99">
        <v>0</v>
      </c>
      <c r="V26" s="99">
        <v>10.695167450012855</v>
      </c>
      <c r="W26" s="99">
        <v>14.060794167646414</v>
      </c>
      <c r="X26" s="99">
        <v>11.794331482735418</v>
      </c>
      <c r="Y26" s="99">
        <v>9.0999821540349632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0.7872040782311055</v>
      </c>
      <c r="D30" s="123">
        <v>0.88513276688677145</v>
      </c>
      <c r="E30" s="123">
        <v>0.57875018273430601</v>
      </c>
      <c r="F30" s="123">
        <v>0.4346722030063</v>
      </c>
      <c r="G30" s="123">
        <v>0</v>
      </c>
      <c r="H30" s="123">
        <v>0</v>
      </c>
      <c r="I30" s="123">
        <v>0.47088159605890761</v>
      </c>
      <c r="J30" s="123">
        <v>0.593222922963622</v>
      </c>
      <c r="K30" s="123">
        <v>0.48553967756952149</v>
      </c>
      <c r="L30" s="123">
        <v>0.39656903708213709</v>
      </c>
      <c r="M30" s="123">
        <v>0.41891376735495572</v>
      </c>
      <c r="N30" s="123">
        <v>0.24159386877704442</v>
      </c>
      <c r="O30" s="123">
        <v>0.20604240050098271</v>
      </c>
      <c r="P30" s="123">
        <v>0.22883552178305</v>
      </c>
      <c r="Q30" s="123">
        <v>0.49462917220050978</v>
      </c>
      <c r="R30" s="123">
        <v>0.4312886467092622</v>
      </c>
      <c r="S30" s="123">
        <v>0.36257114253056655</v>
      </c>
      <c r="T30" s="123">
        <v>0.25741936645192132</v>
      </c>
      <c r="U30" s="123">
        <v>0</v>
      </c>
      <c r="V30" s="123">
        <v>0.12262344419357959</v>
      </c>
      <c r="W30" s="123">
        <v>0.23943014660047326</v>
      </c>
      <c r="X30" s="123">
        <v>0.36686434844117516</v>
      </c>
      <c r="Y30" s="123">
        <v>0.31200539885957967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5.7049142610630694</v>
      </c>
      <c r="D31" s="99">
        <v>7.3392258587694794</v>
      </c>
      <c r="E31" s="99">
        <v>6.7392243500616971</v>
      </c>
      <c r="F31" s="99">
        <v>6.5950265283714486</v>
      </c>
      <c r="G31" s="99">
        <v>0</v>
      </c>
      <c r="H31" s="99">
        <v>0</v>
      </c>
      <c r="I31" s="99">
        <v>6.6551265576325598</v>
      </c>
      <c r="J31" s="99">
        <v>7.3501767040370733</v>
      </c>
      <c r="K31" s="99">
        <v>7.0195164814336541</v>
      </c>
      <c r="L31" s="99">
        <v>6.786995806062861</v>
      </c>
      <c r="M31" s="99">
        <v>7.8352389820093578</v>
      </c>
      <c r="N31" s="99">
        <v>7.2478160633113315</v>
      </c>
      <c r="O31" s="99">
        <v>6.0164380946286951</v>
      </c>
      <c r="P31" s="99">
        <v>4.7864763306287958</v>
      </c>
      <c r="Q31" s="99">
        <v>7.1387021068938443</v>
      </c>
      <c r="R31" s="99">
        <v>5.7211759257351114</v>
      </c>
      <c r="S31" s="99">
        <v>5.8150833244325479</v>
      </c>
      <c r="T31" s="99">
        <v>5.2296776552864026</v>
      </c>
      <c r="U31" s="99">
        <v>0</v>
      </c>
      <c r="V31" s="99">
        <v>3.3721447153234387</v>
      </c>
      <c r="W31" s="99">
        <v>3.8308823456075722</v>
      </c>
      <c r="X31" s="99">
        <v>4.3970553066790119</v>
      </c>
      <c r="Y31" s="99">
        <v>4.0560701851745362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0.92929464089425495</v>
      </c>
      <c r="D39" s="123">
        <v>1.0745008090770507</v>
      </c>
      <c r="E39" s="123">
        <v>0.75073735930265717</v>
      </c>
      <c r="F39" s="123">
        <v>0.71518669973461413</v>
      </c>
      <c r="G39" s="123">
        <v>0</v>
      </c>
      <c r="H39" s="123">
        <v>0</v>
      </c>
      <c r="I39" s="123">
        <v>0.94194110066936487</v>
      </c>
      <c r="J39" s="123">
        <v>0.87605553575486517</v>
      </c>
      <c r="K39" s="123">
        <v>1.1839791052401993</v>
      </c>
      <c r="L39" s="123">
        <v>0.80034631441565518</v>
      </c>
      <c r="M39" s="123">
        <v>0.68233501984770084</v>
      </c>
      <c r="N39" s="123">
        <v>0.56412071919241402</v>
      </c>
      <c r="O39" s="123">
        <v>0.61336885810944164</v>
      </c>
      <c r="P39" s="123">
        <v>0.67803443482973802</v>
      </c>
      <c r="Q39" s="123">
        <v>0.6174245058432507</v>
      </c>
      <c r="R39" s="123">
        <v>0.62022354702672322</v>
      </c>
      <c r="S39" s="123">
        <v>0.64359371827529399</v>
      </c>
      <c r="T39" s="123">
        <v>0.49511373413440601</v>
      </c>
      <c r="U39" s="123">
        <v>0</v>
      </c>
      <c r="V39" s="123">
        <v>0.53449822958360871</v>
      </c>
      <c r="W39" s="123">
        <v>0.45218026309176473</v>
      </c>
      <c r="X39" s="123">
        <v>0.30737301997365996</v>
      </c>
      <c r="Y39" s="123">
        <v>0.29918545055362805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2.4359382927270685</v>
      </c>
      <c r="D40" s="99">
        <v>3.1139659369854331</v>
      </c>
      <c r="E40" s="99">
        <v>2.3986974163084898</v>
      </c>
      <c r="F40" s="99">
        <v>2.3309788732091126</v>
      </c>
      <c r="G40" s="99">
        <v>0</v>
      </c>
      <c r="H40" s="99">
        <v>0</v>
      </c>
      <c r="I40" s="99">
        <v>2.3219943411849457</v>
      </c>
      <c r="J40" s="99">
        <v>2.1091763609643199</v>
      </c>
      <c r="K40" s="99">
        <v>2.155012328242953</v>
      </c>
      <c r="L40" s="99">
        <v>1.9409208191699492</v>
      </c>
      <c r="M40" s="99">
        <v>1.7761813660983967</v>
      </c>
      <c r="N40" s="99">
        <v>1.859738634700266</v>
      </c>
      <c r="O40" s="99">
        <v>1.9327738118844273</v>
      </c>
      <c r="P40" s="99">
        <v>2.1010696684230155</v>
      </c>
      <c r="Q40" s="99">
        <v>2.0103944275627796</v>
      </c>
      <c r="R40" s="99">
        <v>1.8578124680523964</v>
      </c>
      <c r="S40" s="99">
        <v>1.7427180553298547</v>
      </c>
      <c r="T40" s="99">
        <v>1.6334521485118012</v>
      </c>
      <c r="U40" s="99">
        <v>0</v>
      </c>
      <c r="V40" s="99">
        <v>2.0043683609385323</v>
      </c>
      <c r="W40" s="99">
        <v>1.9731502389458824</v>
      </c>
      <c r="X40" s="99">
        <v>1.6614214870471684</v>
      </c>
      <c r="Y40" s="99">
        <v>1.4637567742139868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47.282797261568135</v>
      </c>
      <c r="D43" s="118">
        <f t="shared" si="14"/>
        <v>55.921544049119454</v>
      </c>
      <c r="E43" s="118">
        <f t="shared" si="14"/>
        <v>58.531987613094671</v>
      </c>
      <c r="F43" s="118">
        <f t="shared" si="14"/>
        <v>55.557881032451839</v>
      </c>
      <c r="G43" s="118">
        <f t="shared" si="14"/>
        <v>0</v>
      </c>
      <c r="H43" s="118">
        <f t="shared" si="14"/>
        <v>51.017145110977161</v>
      </c>
      <c r="I43" s="118">
        <f t="shared" si="14"/>
        <v>0</v>
      </c>
      <c r="J43" s="118">
        <f t="shared" si="14"/>
        <v>50.054076849176319</v>
      </c>
      <c r="K43" s="118">
        <f t="shared" si="14"/>
        <v>48.254451967135644</v>
      </c>
      <c r="L43" s="118">
        <f t="shared" si="14"/>
        <v>51.096546704216649</v>
      </c>
      <c r="M43" s="118">
        <f t="shared" si="14"/>
        <v>42.073617839670305</v>
      </c>
      <c r="N43" s="118">
        <f t="shared" si="14"/>
        <v>40.626917155800321</v>
      </c>
      <c r="O43" s="118">
        <f t="shared" si="14"/>
        <v>36.948096339587238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24.881020210582996</v>
      </c>
      <c r="T43" s="118">
        <f t="shared" si="15"/>
        <v>23.16411151296229</v>
      </c>
      <c r="U43" s="118">
        <f t="shared" si="15"/>
        <v>23.519031771815339</v>
      </c>
      <c r="V43" s="118">
        <f t="shared" si="15"/>
        <v>26.468310857864648</v>
      </c>
      <c r="W43" s="118">
        <f t="shared" ref="W43:Y43" si="16">W44+W47+W49+W58</f>
        <v>17.146814197110253</v>
      </c>
      <c r="X43" s="118">
        <f t="shared" si="16"/>
        <v>17.582498258178486</v>
      </c>
      <c r="Y43" s="118">
        <f t="shared" si="16"/>
        <v>14.398701764871349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44.11507627141183</v>
      </c>
      <c r="D44" s="123">
        <f t="shared" si="17"/>
        <v>51.314317874064734</v>
      </c>
      <c r="E44" s="123">
        <f t="shared" si="17"/>
        <v>55.49807310989906</v>
      </c>
      <c r="F44" s="123">
        <f t="shared" si="17"/>
        <v>52.909029149251147</v>
      </c>
      <c r="G44" s="123">
        <f t="shared" si="17"/>
        <v>0</v>
      </c>
      <c r="H44" s="123">
        <f t="shared" si="17"/>
        <v>50.118207120056788</v>
      </c>
      <c r="I44" s="123">
        <f t="shared" si="17"/>
        <v>0</v>
      </c>
      <c r="J44" s="123">
        <f t="shared" si="17"/>
        <v>44.388007160368133</v>
      </c>
      <c r="K44" s="123">
        <f t="shared" si="17"/>
        <v>42.728967133700635</v>
      </c>
      <c r="L44" s="123">
        <f t="shared" si="17"/>
        <v>45.359238408181689</v>
      </c>
      <c r="M44" s="123">
        <f t="shared" si="17"/>
        <v>37.406136803092856</v>
      </c>
      <c r="N44" s="123">
        <f t="shared" si="17"/>
        <v>34.834214985709167</v>
      </c>
      <c r="O44" s="123">
        <f t="shared" si="17"/>
        <v>31.126935753644048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22.539205422616796</v>
      </c>
      <c r="T44" s="123">
        <f t="shared" si="18"/>
        <v>20.249523520748511</v>
      </c>
      <c r="U44" s="123">
        <f t="shared" si="18"/>
        <v>19.768575659341252</v>
      </c>
      <c r="V44" s="123">
        <f t="shared" si="18"/>
        <v>20.788577431127834</v>
      </c>
      <c r="W44" s="123">
        <f t="shared" ref="W44:Y44" si="19">SUM(W45:W46)</f>
        <v>14.999723594260836</v>
      </c>
      <c r="X44" s="123">
        <f t="shared" si="19"/>
        <v>14.222333335270326</v>
      </c>
      <c r="Y44" s="123">
        <f t="shared" si="19"/>
        <v>11.167186694147002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44.11507627141183</v>
      </c>
      <c r="D45" s="99">
        <v>51.314317874064734</v>
      </c>
      <c r="E45" s="99">
        <v>55.49807310989906</v>
      </c>
      <c r="F45" s="99">
        <v>52.909029149251147</v>
      </c>
      <c r="G45" s="99">
        <v>0</v>
      </c>
      <c r="H45" s="99">
        <v>50.118207120056788</v>
      </c>
      <c r="I45" s="99">
        <v>0</v>
      </c>
      <c r="J45" s="99">
        <v>44.388007160368133</v>
      </c>
      <c r="K45" s="99">
        <v>42.728967133700635</v>
      </c>
      <c r="L45" s="99">
        <v>45.359238408181689</v>
      </c>
      <c r="M45" s="99">
        <v>37.406136803092856</v>
      </c>
      <c r="N45" s="99">
        <v>34.834214985709167</v>
      </c>
      <c r="O45" s="99">
        <v>31.126935753644048</v>
      </c>
      <c r="P45" s="99">
        <v>0</v>
      </c>
      <c r="Q45" s="99">
        <v>0</v>
      </c>
      <c r="R45" s="99">
        <v>0</v>
      </c>
      <c r="S45" s="99">
        <v>22.539205422616796</v>
      </c>
      <c r="T45" s="99">
        <v>20.249523520748511</v>
      </c>
      <c r="U45" s="99">
        <v>19.768575659341252</v>
      </c>
      <c r="V45" s="99">
        <v>20.788577431127834</v>
      </c>
      <c r="W45" s="99">
        <v>14.999723594260836</v>
      </c>
      <c r="X45" s="99">
        <v>14.222333335270326</v>
      </c>
      <c r="Y45" s="99">
        <v>11.167186694147002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2.2390697781042475</v>
      </c>
      <c r="D49" s="123">
        <v>3.5330595550694834</v>
      </c>
      <c r="E49" s="123">
        <v>2.2832418371053231</v>
      </c>
      <c r="F49" s="123">
        <v>1.9314452446397872</v>
      </c>
      <c r="G49" s="123">
        <v>0</v>
      </c>
      <c r="H49" s="123">
        <v>1.2607706760400466E-2</v>
      </c>
      <c r="I49" s="123">
        <v>0</v>
      </c>
      <c r="J49" s="123">
        <v>4.7907996518044786</v>
      </c>
      <c r="K49" s="123">
        <v>4.3415472034640255</v>
      </c>
      <c r="L49" s="123">
        <v>4.9358900774409591</v>
      </c>
      <c r="M49" s="123">
        <v>3.9840715074899591</v>
      </c>
      <c r="N49" s="123">
        <v>5.2279262277225396</v>
      </c>
      <c r="O49" s="123">
        <v>5.2061301636261144</v>
      </c>
      <c r="P49" s="123">
        <v>0</v>
      </c>
      <c r="Q49" s="123">
        <v>0</v>
      </c>
      <c r="R49" s="123">
        <v>0</v>
      </c>
      <c r="S49" s="123">
        <v>1.7003097663163491</v>
      </c>
      <c r="T49" s="123">
        <v>2.4190802183312758</v>
      </c>
      <c r="U49" s="123">
        <v>3.3320300689056079</v>
      </c>
      <c r="V49" s="123">
        <v>5.1425302465986329</v>
      </c>
      <c r="W49" s="123">
        <v>1.6854184881180081</v>
      </c>
      <c r="X49" s="123">
        <v>3.0534409560686822</v>
      </c>
      <c r="Y49" s="123">
        <v>2.9323237227411032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6.4272215065528497</v>
      </c>
      <c r="D50" s="99">
        <v>8.6990275974872127</v>
      </c>
      <c r="E50" s="99">
        <v>9.4830145879942389</v>
      </c>
      <c r="F50" s="99">
        <v>9.7188382705846088</v>
      </c>
      <c r="G50" s="99">
        <v>0</v>
      </c>
      <c r="H50" s="99">
        <v>10.439181197611587</v>
      </c>
      <c r="I50" s="99">
        <v>0</v>
      </c>
      <c r="J50" s="99">
        <v>8.8769588185446544</v>
      </c>
      <c r="K50" s="99">
        <v>9.624535917754752</v>
      </c>
      <c r="L50" s="99">
        <v>10.060533919827222</v>
      </c>
      <c r="M50" s="99">
        <v>8.5293260691650765</v>
      </c>
      <c r="N50" s="99">
        <v>8.7017268345032797</v>
      </c>
      <c r="O50" s="99">
        <v>8.2530901630042521</v>
      </c>
      <c r="P50" s="99">
        <v>0</v>
      </c>
      <c r="Q50" s="99">
        <v>0</v>
      </c>
      <c r="R50" s="99">
        <v>0</v>
      </c>
      <c r="S50" s="99">
        <v>6.3127373704983185</v>
      </c>
      <c r="T50" s="99">
        <v>6.081856633639231</v>
      </c>
      <c r="U50" s="99">
        <v>6.0769016203413697</v>
      </c>
      <c r="V50" s="99">
        <v>6.1388129977588104</v>
      </c>
      <c r="W50" s="99">
        <v>4.3187663846263469</v>
      </c>
      <c r="X50" s="99">
        <v>5.523055230231952</v>
      </c>
      <c r="Y50" s="99">
        <v>5.0167731482257123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3.2273271533854837</v>
      </c>
      <c r="E51" s="99">
        <v>4.3602146270671573</v>
      </c>
      <c r="F51" s="99">
        <v>4.699335279307399</v>
      </c>
      <c r="G51" s="99">
        <v>0</v>
      </c>
      <c r="H51" s="99">
        <v>0</v>
      </c>
      <c r="I51" s="99">
        <v>0</v>
      </c>
      <c r="J51" s="99">
        <v>0</v>
      </c>
      <c r="K51" s="99">
        <v>3.3672843110481954</v>
      </c>
      <c r="L51" s="99">
        <v>3.4057711650014229</v>
      </c>
      <c r="M51" s="99">
        <v>0</v>
      </c>
      <c r="N51" s="99">
        <v>2.958166847614379</v>
      </c>
      <c r="O51" s="99">
        <v>2.8021138719581193</v>
      </c>
      <c r="P51" s="99">
        <v>0</v>
      </c>
      <c r="Q51" s="99">
        <v>0</v>
      </c>
      <c r="R51" s="99">
        <v>0</v>
      </c>
      <c r="S51" s="99">
        <v>0</v>
      </c>
      <c r="T51" s="99">
        <v>2.1923592583532203</v>
      </c>
      <c r="U51" s="99">
        <v>2.0603231394892809</v>
      </c>
      <c r="V51" s="99">
        <v>2.407756966115107</v>
      </c>
      <c r="W51" s="99">
        <v>0</v>
      </c>
      <c r="X51" s="99">
        <v>0</v>
      </c>
      <c r="Y51" s="99">
        <v>2.9686570716104055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3.2273271533854837</v>
      </c>
      <c r="E52" s="102">
        <v>4.3602146270671573</v>
      </c>
      <c r="F52" s="102">
        <v>4.699335279307399</v>
      </c>
      <c r="G52" s="102">
        <v>0</v>
      </c>
      <c r="H52" s="102">
        <v>0</v>
      </c>
      <c r="I52" s="102">
        <v>0</v>
      </c>
      <c r="J52" s="102">
        <v>0</v>
      </c>
      <c r="K52" s="102">
        <v>3.3672843110481954</v>
      </c>
      <c r="L52" s="102">
        <v>3.4057711650014229</v>
      </c>
      <c r="M52" s="102">
        <v>0</v>
      </c>
      <c r="N52" s="102">
        <v>2.958166847614379</v>
      </c>
      <c r="O52" s="102">
        <v>2.8021138719581193</v>
      </c>
      <c r="P52" s="102">
        <v>0</v>
      </c>
      <c r="Q52" s="102">
        <v>0</v>
      </c>
      <c r="R52" s="102">
        <v>0</v>
      </c>
      <c r="S52" s="102">
        <v>0</v>
      </c>
      <c r="T52" s="102">
        <v>2.1923592583532203</v>
      </c>
      <c r="U52" s="102">
        <v>2.0603231394892809</v>
      </c>
      <c r="V52" s="102">
        <v>2.407756966115107</v>
      </c>
      <c r="W52" s="102">
        <v>0</v>
      </c>
      <c r="X52" s="102">
        <v>0</v>
      </c>
      <c r="Y52" s="102">
        <v>2.9686570716104055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0.92865121205205803</v>
      </c>
      <c r="D58" s="123">
        <v>1.0741666199852364</v>
      </c>
      <c r="E58" s="123">
        <v>0.75067266609029104</v>
      </c>
      <c r="F58" s="123">
        <v>0.7174066385609007</v>
      </c>
      <c r="G58" s="123">
        <v>0</v>
      </c>
      <c r="H58" s="123">
        <v>0.88633028415997261</v>
      </c>
      <c r="I58" s="123">
        <v>0</v>
      </c>
      <c r="J58" s="123">
        <v>0.87527003700370798</v>
      </c>
      <c r="K58" s="123">
        <v>1.1839376299709823</v>
      </c>
      <c r="L58" s="123">
        <v>0.8014182185939992</v>
      </c>
      <c r="M58" s="123">
        <v>0.68340952908749386</v>
      </c>
      <c r="N58" s="123">
        <v>0.56477594236861572</v>
      </c>
      <c r="O58" s="123">
        <v>0.61503042231707961</v>
      </c>
      <c r="P58" s="123">
        <v>0</v>
      </c>
      <c r="Q58" s="123">
        <v>0</v>
      </c>
      <c r="R58" s="123">
        <v>0</v>
      </c>
      <c r="S58" s="123">
        <v>0.64150502164985224</v>
      </c>
      <c r="T58" s="123">
        <v>0.49550777388250355</v>
      </c>
      <c r="U58" s="123">
        <v>0.41842604356847735</v>
      </c>
      <c r="V58" s="123">
        <v>0.53720318013818158</v>
      </c>
      <c r="W58" s="123">
        <v>0.46167211473141145</v>
      </c>
      <c r="X58" s="123">
        <v>0.30672396683947722</v>
      </c>
      <c r="Y58" s="123">
        <v>0.29919134798324387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2.4359382927270685</v>
      </c>
      <c r="D59" s="99">
        <v>3.1139659369854331</v>
      </c>
      <c r="E59" s="99">
        <v>2.3986974163084898</v>
      </c>
      <c r="F59" s="99">
        <v>2.330978873209113</v>
      </c>
      <c r="G59" s="99">
        <v>0</v>
      </c>
      <c r="H59" s="99">
        <v>2.5219294683314684</v>
      </c>
      <c r="I59" s="99">
        <v>0</v>
      </c>
      <c r="J59" s="99">
        <v>2.1091763609643199</v>
      </c>
      <c r="K59" s="99">
        <v>2.155012328242953</v>
      </c>
      <c r="L59" s="99">
        <v>1.9409208191699494</v>
      </c>
      <c r="M59" s="99">
        <v>1.7761813660983965</v>
      </c>
      <c r="N59" s="99">
        <v>1.859738634700266</v>
      </c>
      <c r="O59" s="99">
        <v>1.9327738118844278</v>
      </c>
      <c r="P59" s="99">
        <v>0</v>
      </c>
      <c r="Q59" s="99">
        <v>0</v>
      </c>
      <c r="R59" s="99">
        <v>0</v>
      </c>
      <c r="S59" s="99">
        <v>1.742718055329854</v>
      </c>
      <c r="T59" s="99">
        <v>1.6334521485118008</v>
      </c>
      <c r="U59" s="99">
        <v>1.5798381075544925</v>
      </c>
      <c r="V59" s="99">
        <v>2.0043683609385323</v>
      </c>
      <c r="W59" s="99">
        <v>1.9731502389458822</v>
      </c>
      <c r="X59" s="99">
        <v>1.6614214870471684</v>
      </c>
      <c r="Y59" s="99">
        <v>1.4637567742139868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41.980921532746471</v>
      </c>
      <c r="D62" s="118">
        <f t="shared" si="21"/>
        <v>40.350486578771132</v>
      </c>
      <c r="E62" s="118">
        <f t="shared" si="21"/>
        <v>44.839536272075584</v>
      </c>
      <c r="F62" s="118">
        <f t="shared" si="21"/>
        <v>45.682493806206203</v>
      </c>
      <c r="G62" s="118">
        <f t="shared" si="21"/>
        <v>43.883562853156128</v>
      </c>
      <c r="H62" s="118">
        <f t="shared" si="21"/>
        <v>40.67493201651731</v>
      </c>
      <c r="I62" s="118">
        <f t="shared" si="21"/>
        <v>35.518875752832649</v>
      </c>
      <c r="J62" s="118">
        <f t="shared" si="21"/>
        <v>39.054563336388334</v>
      </c>
      <c r="K62" s="118">
        <f t="shared" si="21"/>
        <v>37.408529952008472</v>
      </c>
      <c r="L62" s="118">
        <f t="shared" si="21"/>
        <v>36.77126355276696</v>
      </c>
      <c r="M62" s="118">
        <f t="shared" si="21"/>
        <v>33.155797372312378</v>
      </c>
      <c r="N62" s="118">
        <f t="shared" si="21"/>
        <v>32.539390158175088</v>
      </c>
      <c r="O62" s="118">
        <f t="shared" si="21"/>
        <v>30.356171304471612</v>
      </c>
      <c r="P62" s="118">
        <f t="shared" si="21"/>
        <v>22.234722321236596</v>
      </c>
      <c r="Q62" s="118">
        <f t="shared" si="21"/>
        <v>23.564087546698339</v>
      </c>
      <c r="R62" s="118">
        <f t="shared" ref="R62:V62" si="22">R63+R66+R68+R77</f>
        <v>23.255906861850644</v>
      </c>
      <c r="S62" s="118">
        <f t="shared" si="22"/>
        <v>21.87466469505209</v>
      </c>
      <c r="T62" s="118">
        <f t="shared" si="22"/>
        <v>19.357132386227565</v>
      </c>
      <c r="U62" s="118">
        <f t="shared" si="22"/>
        <v>17.921919031543435</v>
      </c>
      <c r="V62" s="118">
        <f t="shared" si="22"/>
        <v>16.732692106485249</v>
      </c>
      <c r="W62" s="118">
        <f t="shared" ref="W62:Y62" si="23">W63+W66+W68+W77</f>
        <v>15.793187149894912</v>
      </c>
      <c r="X62" s="118">
        <f t="shared" si="23"/>
        <v>13.209072696943803</v>
      </c>
      <c r="Y62" s="118">
        <f t="shared" si="23"/>
        <v>9.8525832006036058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35.169818673597646</v>
      </c>
      <c r="D63" s="123">
        <f t="shared" si="24"/>
        <v>32.971400929464693</v>
      </c>
      <c r="E63" s="123">
        <f t="shared" si="24"/>
        <v>36.594290917987365</v>
      </c>
      <c r="F63" s="123">
        <f t="shared" si="24"/>
        <v>37.041499310194602</v>
      </c>
      <c r="G63" s="123">
        <f t="shared" si="24"/>
        <v>36.455560475131669</v>
      </c>
      <c r="H63" s="123">
        <f t="shared" si="24"/>
        <v>32.480284494492871</v>
      </c>
      <c r="I63" s="123">
        <f t="shared" si="24"/>
        <v>28.659206665000468</v>
      </c>
      <c r="J63" s="123">
        <f t="shared" si="24"/>
        <v>31.267906007729451</v>
      </c>
      <c r="K63" s="123">
        <f t="shared" si="24"/>
        <v>29.736656464101959</v>
      </c>
      <c r="L63" s="123">
        <f t="shared" si="24"/>
        <v>29.474607018312902</v>
      </c>
      <c r="M63" s="123">
        <f t="shared" si="24"/>
        <v>26.335863052097611</v>
      </c>
      <c r="N63" s="123">
        <f t="shared" si="24"/>
        <v>25.323626894437567</v>
      </c>
      <c r="O63" s="123">
        <f t="shared" si="24"/>
        <v>23.313189761043745</v>
      </c>
      <c r="P63" s="123">
        <f t="shared" si="24"/>
        <v>16.238934088309893</v>
      </c>
      <c r="Q63" s="123">
        <f t="shared" si="24"/>
        <v>17.724229026115339</v>
      </c>
      <c r="R63" s="123">
        <f t="shared" ref="R63:V63" si="25">SUM(R64:R65)</f>
        <v>17.942869257087288</v>
      </c>
      <c r="S63" s="123">
        <f t="shared" si="25"/>
        <v>16.818452397170425</v>
      </c>
      <c r="T63" s="123">
        <f t="shared" si="25"/>
        <v>14.396238069511712</v>
      </c>
      <c r="U63" s="123">
        <f t="shared" si="25"/>
        <v>12.989320883962499</v>
      </c>
      <c r="V63" s="123">
        <f t="shared" si="25"/>
        <v>11.894960758737922</v>
      </c>
      <c r="W63" s="123">
        <f t="shared" ref="W63:Y63" si="26">SUM(W64:W65)</f>
        <v>11.670744126539093</v>
      </c>
      <c r="X63" s="123">
        <f t="shared" si="26"/>
        <v>9.1392836883990647</v>
      </c>
      <c r="Y63" s="123">
        <f t="shared" si="26"/>
        <v>6.6816727993595348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35.169818673597646</v>
      </c>
      <c r="D64" s="99">
        <v>32.971400929464693</v>
      </c>
      <c r="E64" s="99">
        <v>36.594290917987365</v>
      </c>
      <c r="F64" s="99">
        <v>37.041499310194602</v>
      </c>
      <c r="G64" s="99">
        <v>36.455560475131669</v>
      </c>
      <c r="H64" s="99">
        <v>32.480284494492871</v>
      </c>
      <c r="I64" s="99">
        <v>28.659206665000468</v>
      </c>
      <c r="J64" s="99">
        <v>31.267906007729451</v>
      </c>
      <c r="K64" s="99">
        <v>29.736656464101959</v>
      </c>
      <c r="L64" s="99">
        <v>29.474607018312902</v>
      </c>
      <c r="M64" s="99">
        <v>26.335863052097611</v>
      </c>
      <c r="N64" s="99">
        <v>25.323626894437567</v>
      </c>
      <c r="O64" s="99">
        <v>23.313189761043745</v>
      </c>
      <c r="P64" s="99">
        <v>16.238934088309893</v>
      </c>
      <c r="Q64" s="99">
        <v>17.724229026115339</v>
      </c>
      <c r="R64" s="99">
        <v>17.942869257087288</v>
      </c>
      <c r="S64" s="99">
        <v>16.818452397170425</v>
      </c>
      <c r="T64" s="99">
        <v>14.396238069511712</v>
      </c>
      <c r="U64" s="99">
        <v>12.989320883962499</v>
      </c>
      <c r="V64" s="99">
        <v>11.894960758737922</v>
      </c>
      <c r="W64" s="99">
        <v>11.670744126539093</v>
      </c>
      <c r="X64" s="99">
        <v>9.1392836883990647</v>
      </c>
      <c r="Y64" s="99">
        <v>6.6816727993595348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4.8639463965598155</v>
      </c>
      <c r="D68" s="123">
        <v>5.3930220369008239</v>
      </c>
      <c r="E68" s="123">
        <v>5.8851738170989751</v>
      </c>
      <c r="F68" s="123">
        <v>6.3636895144478203</v>
      </c>
      <c r="G68" s="123">
        <v>5.3273533997404394</v>
      </c>
      <c r="H68" s="123">
        <v>6.0971316526868824</v>
      </c>
      <c r="I68" s="123">
        <v>5.0154034445506372</v>
      </c>
      <c r="J68" s="123">
        <v>5.72298950424429</v>
      </c>
      <c r="K68" s="123">
        <v>5.963651492531393</v>
      </c>
      <c r="L68" s="123">
        <v>5.7359477562675805</v>
      </c>
      <c r="M68" s="123">
        <v>5.3265134680163087</v>
      </c>
      <c r="N68" s="123">
        <v>5.5555962888572274</v>
      </c>
      <c r="O68" s="123">
        <v>5.3189631652484772</v>
      </c>
      <c r="P68" s="123">
        <v>4.3914207414840591</v>
      </c>
      <c r="Q68" s="123">
        <v>4.4911927637012479</v>
      </c>
      <c r="R68" s="123">
        <v>4.2898355164199735</v>
      </c>
      <c r="S68" s="123">
        <v>4.2069930365005135</v>
      </c>
      <c r="T68" s="123">
        <v>4.061415728774171</v>
      </c>
      <c r="U68" s="123">
        <v>3.9827263611834134</v>
      </c>
      <c r="V68" s="123">
        <v>3.6011486107599815</v>
      </c>
      <c r="W68" s="123">
        <v>3.3499129401569645</v>
      </c>
      <c r="X68" s="123">
        <v>3.2905430149530575</v>
      </c>
      <c r="Y68" s="123">
        <v>2.1907764189683068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5.1701393854130178</v>
      </c>
      <c r="D69" s="99">
        <v>5.6519024259927964</v>
      </c>
      <c r="E69" s="99">
        <v>6.1796225243737037</v>
      </c>
      <c r="F69" s="99">
        <v>6.7046294140563933</v>
      </c>
      <c r="G69" s="99">
        <v>5.7185968646606637</v>
      </c>
      <c r="H69" s="99">
        <v>6.5836098603152413</v>
      </c>
      <c r="I69" s="99">
        <v>5.3280685447834379</v>
      </c>
      <c r="J69" s="99">
        <v>6.0011708334305114</v>
      </c>
      <c r="K69" s="99">
        <v>6.3453173056005223</v>
      </c>
      <c r="L69" s="99">
        <v>6.0979532805157843</v>
      </c>
      <c r="M69" s="99">
        <v>5.6798988977661882</v>
      </c>
      <c r="N69" s="99">
        <v>5.9433958260561521</v>
      </c>
      <c r="O69" s="99">
        <v>5.8086064856230948</v>
      </c>
      <c r="P69" s="99">
        <v>5.3203056226045558</v>
      </c>
      <c r="Q69" s="99">
        <v>5.0802235212179419</v>
      </c>
      <c r="R69" s="99">
        <v>4.7785576065372606</v>
      </c>
      <c r="S69" s="99">
        <v>4.5719507306596592</v>
      </c>
      <c r="T69" s="99">
        <v>4.211546172256118</v>
      </c>
      <c r="U69" s="99">
        <v>3.9898108522070972</v>
      </c>
      <c r="V69" s="99">
        <v>3.6011486107599815</v>
      </c>
      <c r="W69" s="99">
        <v>3.4642866837009456</v>
      </c>
      <c r="X69" s="99">
        <v>3.698561961173692</v>
      </c>
      <c r="Y69" s="99">
        <v>3.095662331150868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1.7014941469362144</v>
      </c>
      <c r="D70" s="99">
        <v>2.0946971601684461</v>
      </c>
      <c r="E70" s="99">
        <v>2.8402251553160265</v>
      </c>
      <c r="F70" s="99">
        <v>3.2425167304101574</v>
      </c>
      <c r="G70" s="99">
        <v>2.4150310358224369</v>
      </c>
      <c r="H70" s="99">
        <v>2.8520252312535006</v>
      </c>
      <c r="I70" s="99">
        <v>0</v>
      </c>
      <c r="J70" s="99">
        <v>2.1697007902748116</v>
      </c>
      <c r="K70" s="99">
        <v>2.220927971426164</v>
      </c>
      <c r="L70" s="99">
        <v>2.0601124686380561</v>
      </c>
      <c r="M70" s="99">
        <v>1.9789103527911638</v>
      </c>
      <c r="N70" s="99">
        <v>2.0264583841348309</v>
      </c>
      <c r="O70" s="99">
        <v>1.9799970698113178</v>
      </c>
      <c r="P70" s="99">
        <v>0</v>
      </c>
      <c r="Q70" s="99">
        <v>1.8052007338043949</v>
      </c>
      <c r="R70" s="99">
        <v>1.6869273410334276</v>
      </c>
      <c r="S70" s="99">
        <v>1.6245833441114494</v>
      </c>
      <c r="T70" s="99">
        <v>1.5191770124542925</v>
      </c>
      <c r="U70" s="99">
        <v>1.3499523845068608</v>
      </c>
      <c r="V70" s="99">
        <v>0</v>
      </c>
      <c r="W70" s="99">
        <v>1.5806033149210981</v>
      </c>
      <c r="X70" s="99">
        <v>1.9033294161135277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1.7014941469362144</v>
      </c>
      <c r="D71" s="102">
        <v>2.0946971601684461</v>
      </c>
      <c r="E71" s="102">
        <v>2.8402251553160265</v>
      </c>
      <c r="F71" s="102">
        <v>3.2425167304101574</v>
      </c>
      <c r="G71" s="102">
        <v>2.4150310358224369</v>
      </c>
      <c r="H71" s="102">
        <v>2.8520252312535006</v>
      </c>
      <c r="I71" s="102">
        <v>0</v>
      </c>
      <c r="J71" s="102">
        <v>2.1697007902748116</v>
      </c>
      <c r="K71" s="102">
        <v>2.220927971426164</v>
      </c>
      <c r="L71" s="102">
        <v>2.0601124686380561</v>
      </c>
      <c r="M71" s="102">
        <v>1.9789103527911638</v>
      </c>
      <c r="N71" s="102">
        <v>2.0264583841348309</v>
      </c>
      <c r="O71" s="102">
        <v>1.9799970698113178</v>
      </c>
      <c r="P71" s="102">
        <v>0</v>
      </c>
      <c r="Q71" s="102">
        <v>1.8052007338043949</v>
      </c>
      <c r="R71" s="102">
        <v>1.6869273410334276</v>
      </c>
      <c r="S71" s="102">
        <v>1.6245833441114494</v>
      </c>
      <c r="T71" s="102">
        <v>1.5191770124542925</v>
      </c>
      <c r="U71" s="102">
        <v>1.3499523845068608</v>
      </c>
      <c r="V71" s="102">
        <v>0</v>
      </c>
      <c r="W71" s="102">
        <v>1.5806033149210981</v>
      </c>
      <c r="X71" s="102">
        <v>1.9033294161135277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1.9471564625890079</v>
      </c>
      <c r="D77" s="123">
        <v>1.9860636124056164</v>
      </c>
      <c r="E77" s="123">
        <v>2.3600715369892451</v>
      </c>
      <c r="F77" s="123">
        <v>2.2773049815637809</v>
      </c>
      <c r="G77" s="123">
        <v>2.1006489782840214</v>
      </c>
      <c r="H77" s="123">
        <v>2.0975158693375557</v>
      </c>
      <c r="I77" s="123">
        <v>1.8442656432815421</v>
      </c>
      <c r="J77" s="123">
        <v>2.063667824414595</v>
      </c>
      <c r="K77" s="123">
        <v>1.7082219953751219</v>
      </c>
      <c r="L77" s="123">
        <v>1.5607087781864823</v>
      </c>
      <c r="M77" s="123">
        <v>1.4934208521984602</v>
      </c>
      <c r="N77" s="123">
        <v>1.6601669748802952</v>
      </c>
      <c r="O77" s="123">
        <v>1.7240183781793916</v>
      </c>
      <c r="P77" s="123">
        <v>1.6043674914426445</v>
      </c>
      <c r="Q77" s="123">
        <v>1.3486657568817515</v>
      </c>
      <c r="R77" s="123">
        <v>1.0232020883433819</v>
      </c>
      <c r="S77" s="123">
        <v>0.84921926138115122</v>
      </c>
      <c r="T77" s="123">
        <v>0.89947858794168423</v>
      </c>
      <c r="U77" s="123">
        <v>0.94987178639752201</v>
      </c>
      <c r="V77" s="123">
        <v>1.2365827369873474</v>
      </c>
      <c r="W77" s="123">
        <v>0.77253008319885541</v>
      </c>
      <c r="X77" s="123">
        <v>0.77924599359168145</v>
      </c>
      <c r="Y77" s="123">
        <v>0.98013398227576509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2.0829723582001982</v>
      </c>
      <c r="D78" s="99">
        <v>2.0894831633085467</v>
      </c>
      <c r="E78" s="99">
        <v>2.4895667412353846</v>
      </c>
      <c r="F78" s="99">
        <v>2.409914006246106</v>
      </c>
      <c r="G78" s="99">
        <v>2.2673437356899862</v>
      </c>
      <c r="H78" s="99">
        <v>2.2593514356555819</v>
      </c>
      <c r="I78" s="99">
        <v>1.9629851015170012</v>
      </c>
      <c r="J78" s="99">
        <v>2.1660534059093912</v>
      </c>
      <c r="K78" s="99">
        <v>1.8088337447202654</v>
      </c>
      <c r="L78" s="99">
        <v>1.6452395467119401</v>
      </c>
      <c r="M78" s="99">
        <v>1.5737769522252441</v>
      </c>
      <c r="N78" s="99">
        <v>1.7124695804605947</v>
      </c>
      <c r="O78" s="99">
        <v>1.7457889049032442</v>
      </c>
      <c r="P78" s="99">
        <v>1.7597831202709187</v>
      </c>
      <c r="Q78" s="99">
        <v>1.7969146372111389</v>
      </c>
      <c r="R78" s="99">
        <v>1.6967876319889592</v>
      </c>
      <c r="S78" s="99">
        <v>1.5488780673424809</v>
      </c>
      <c r="T78" s="99">
        <v>1.4373111456800107</v>
      </c>
      <c r="U78" s="99">
        <v>1.3969254046625619</v>
      </c>
      <c r="V78" s="99">
        <v>1.7828533526674721</v>
      </c>
      <c r="W78" s="99">
        <v>1.6444173591790667</v>
      </c>
      <c r="X78" s="99">
        <v>1.4842450403317957</v>
      </c>
      <c r="Y78" s="99">
        <v>1.2814970170559572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1.5513753116183802</v>
      </c>
      <c r="D81" s="118">
        <f t="shared" si="28"/>
        <v>1.6458368835555652</v>
      </c>
      <c r="E81" s="118">
        <f t="shared" si="28"/>
        <v>1.0646813953279759</v>
      </c>
      <c r="F81" s="118">
        <f t="shared" si="28"/>
        <v>0.9983738838588081</v>
      </c>
      <c r="G81" s="118">
        <f t="shared" si="28"/>
        <v>1.3256733633480289</v>
      </c>
      <c r="H81" s="118">
        <f t="shared" si="28"/>
        <v>1.0662742549070465</v>
      </c>
      <c r="I81" s="118">
        <f t="shared" si="28"/>
        <v>1.0559776757944808</v>
      </c>
      <c r="J81" s="118">
        <f t="shared" si="28"/>
        <v>0.91764513539927461</v>
      </c>
      <c r="K81" s="118">
        <f t="shared" si="28"/>
        <v>1.3181510654608333</v>
      </c>
      <c r="L81" s="118">
        <f t="shared" si="28"/>
        <v>0.95379855343939268</v>
      </c>
      <c r="M81" s="118">
        <f t="shared" si="28"/>
        <v>0.81282347133428279</v>
      </c>
      <c r="N81" s="118">
        <f t="shared" si="28"/>
        <v>0.65492628930168151</v>
      </c>
      <c r="O81" s="118">
        <f t="shared" si="28"/>
        <v>0.69128225975183755</v>
      </c>
      <c r="P81" s="118">
        <f t="shared" si="28"/>
        <v>0.81809391355686922</v>
      </c>
      <c r="Q81" s="118">
        <f t="shared" si="28"/>
        <v>0.94422521014951322</v>
      </c>
      <c r="R81" s="118">
        <f t="shared" ref="R81:V81" si="29">R82+R85+R87+R100</f>
        <v>0.87890919315918792</v>
      </c>
      <c r="S81" s="118">
        <f t="shared" si="29"/>
        <v>0.83352765725828415</v>
      </c>
      <c r="T81" s="118">
        <f t="shared" si="29"/>
        <v>0.64699324635869437</v>
      </c>
      <c r="U81" s="118">
        <f t="shared" si="29"/>
        <v>0.5151473048729508</v>
      </c>
      <c r="V81" s="118">
        <f t="shared" si="29"/>
        <v>0.58179814875511471</v>
      </c>
      <c r="W81" s="118">
        <f t="shared" ref="W81:Y81" si="30">W82+W85+W87+W100</f>
        <v>0.55152893351721621</v>
      </c>
      <c r="X81" s="118">
        <f t="shared" si="30"/>
        <v>0.52933784590679889</v>
      </c>
      <c r="Y81" s="118">
        <f t="shared" si="30"/>
        <v>0.44722362643575525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0.65479954564038911</v>
      </c>
      <c r="D87" s="123">
        <v>0.64450386409030036</v>
      </c>
      <c r="E87" s="123">
        <v>0.38620481322539779</v>
      </c>
      <c r="F87" s="123">
        <v>0.33853661669522711</v>
      </c>
      <c r="G87" s="123">
        <v>0.33254792995817783</v>
      </c>
      <c r="H87" s="123">
        <v>0.27371461873959324</v>
      </c>
      <c r="I87" s="123">
        <v>0.22961240344216785</v>
      </c>
      <c r="J87" s="123">
        <v>0.2208959238838524</v>
      </c>
      <c r="K87" s="123">
        <v>0.28264850216828824</v>
      </c>
      <c r="L87" s="123">
        <v>0.23686818658775161</v>
      </c>
      <c r="M87" s="123">
        <v>0.19979052620592749</v>
      </c>
      <c r="N87" s="123">
        <v>0.1413959939594617</v>
      </c>
      <c r="O87" s="123">
        <v>0.13287043462417267</v>
      </c>
      <c r="P87" s="123">
        <v>0.1907511109576801</v>
      </c>
      <c r="Q87" s="123">
        <v>0.37113517803546309</v>
      </c>
      <c r="R87" s="123">
        <v>0.31598788380676607</v>
      </c>
      <c r="S87" s="123">
        <v>0.25345308826887814</v>
      </c>
      <c r="T87" s="123">
        <v>0.19586155453612719</v>
      </c>
      <c r="U87" s="123">
        <v>0.13237020606111782</v>
      </c>
      <c r="V87" s="123">
        <v>9.5984435644578786E-2</v>
      </c>
      <c r="W87" s="123">
        <v>0.14162149565550347</v>
      </c>
      <c r="X87" s="123">
        <v>0.24604732414463246</v>
      </c>
      <c r="Y87" s="123">
        <v>0.17666585140022062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5.7049142610630712</v>
      </c>
      <c r="D92" s="102">
        <v>7.3392258587694794</v>
      </c>
      <c r="E92" s="102">
        <v>6.7392243500616971</v>
      </c>
      <c r="F92" s="102">
        <v>6.5950265283714486</v>
      </c>
      <c r="G92" s="102">
        <v>7.2000620975215783</v>
      </c>
      <c r="H92" s="102">
        <v>6.6739258818493701</v>
      </c>
      <c r="I92" s="102">
        <v>6.6551265576325598</v>
      </c>
      <c r="J92" s="102">
        <v>7.3501767040370733</v>
      </c>
      <c r="K92" s="102">
        <v>7.0195164814336524</v>
      </c>
      <c r="L92" s="102">
        <v>6.7869958060628628</v>
      </c>
      <c r="M92" s="102">
        <v>7.8352389820093586</v>
      </c>
      <c r="N92" s="102">
        <v>7.2478160633113333</v>
      </c>
      <c r="O92" s="102">
        <v>6.0164380946286959</v>
      </c>
      <c r="P92" s="102">
        <v>4.7864763306287976</v>
      </c>
      <c r="Q92" s="102">
        <v>7.1387021068938434</v>
      </c>
      <c r="R92" s="102">
        <v>5.7211759257351114</v>
      </c>
      <c r="S92" s="102">
        <v>5.8150833244325497</v>
      </c>
      <c r="T92" s="102">
        <v>5.2296776552864008</v>
      </c>
      <c r="U92" s="102">
        <v>5.4034798417783829</v>
      </c>
      <c r="V92" s="102">
        <v>3.3721447153234392</v>
      </c>
      <c r="W92" s="102">
        <v>3.8308823456075713</v>
      </c>
      <c r="X92" s="102">
        <v>4.3970553066790119</v>
      </c>
      <c r="Y92" s="102">
        <v>4.0560701851745362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1.8758111264340298</v>
      </c>
      <c r="D93" s="105">
        <v>2.7261649100453171</v>
      </c>
      <c r="E93" s="105">
        <v>0</v>
      </c>
      <c r="F93" s="105">
        <v>0</v>
      </c>
      <c r="G93" s="105">
        <v>3.0427467320402899</v>
      </c>
      <c r="H93" s="105">
        <v>0</v>
      </c>
      <c r="I93" s="105">
        <v>2.3724272970356424</v>
      </c>
      <c r="J93" s="105">
        <v>2.6563119587355644</v>
      </c>
      <c r="K93" s="105">
        <v>2.4466010410952834</v>
      </c>
      <c r="L93" s="105">
        <v>2.285992856065771</v>
      </c>
      <c r="M93" s="105">
        <v>2.7364131111932148</v>
      </c>
      <c r="N93" s="105">
        <v>2.4688696788242281</v>
      </c>
      <c r="O93" s="105">
        <v>0</v>
      </c>
      <c r="P93" s="105">
        <v>0</v>
      </c>
      <c r="Q93" s="105">
        <v>2.5401286184205079</v>
      </c>
      <c r="R93" s="105">
        <v>2.0138554100762498</v>
      </c>
      <c r="S93" s="105">
        <v>2.0650904882065371</v>
      </c>
      <c r="T93" s="105">
        <v>1.8848338997450917</v>
      </c>
      <c r="U93" s="105">
        <v>1.8405388039990371</v>
      </c>
      <c r="V93" s="105">
        <v>0</v>
      </c>
      <c r="W93" s="105">
        <v>0</v>
      </c>
      <c r="X93" s="105">
        <v>2.2675739431436912</v>
      </c>
      <c r="Y93" s="105">
        <v>2.4102532787488538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1.8758111264340298</v>
      </c>
      <c r="D94" s="99">
        <v>2.7261649100453171</v>
      </c>
      <c r="E94" s="99">
        <v>0</v>
      </c>
      <c r="F94" s="99">
        <v>0</v>
      </c>
      <c r="G94" s="99">
        <v>3.0427467320402899</v>
      </c>
      <c r="H94" s="99">
        <v>0</v>
      </c>
      <c r="I94" s="99">
        <v>2.3724272970356424</v>
      </c>
      <c r="J94" s="99">
        <v>2.6563119587355644</v>
      </c>
      <c r="K94" s="99">
        <v>2.4466010410952834</v>
      </c>
      <c r="L94" s="99">
        <v>2.285992856065771</v>
      </c>
      <c r="M94" s="99">
        <v>2.7364131111932148</v>
      </c>
      <c r="N94" s="99">
        <v>2.4688696788242281</v>
      </c>
      <c r="O94" s="99">
        <v>0</v>
      </c>
      <c r="P94" s="99">
        <v>0</v>
      </c>
      <c r="Q94" s="99">
        <v>2.5401286184205079</v>
      </c>
      <c r="R94" s="99">
        <v>2.0138554100762498</v>
      </c>
      <c r="S94" s="99">
        <v>2.0650904882065371</v>
      </c>
      <c r="T94" s="99">
        <v>1.8848338997450917</v>
      </c>
      <c r="U94" s="99">
        <v>1.8405388039990371</v>
      </c>
      <c r="V94" s="99">
        <v>0</v>
      </c>
      <c r="W94" s="99">
        <v>0</v>
      </c>
      <c r="X94" s="99">
        <v>2.2675739431436912</v>
      </c>
      <c r="Y94" s="99">
        <v>2.4102532787488538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0.89657576597799105</v>
      </c>
      <c r="D100" s="123">
        <v>1.0013330194652648</v>
      </c>
      <c r="E100" s="123">
        <v>0.67847658210257811</v>
      </c>
      <c r="F100" s="123">
        <v>0.65983726716358104</v>
      </c>
      <c r="G100" s="123">
        <v>0.99312543338985104</v>
      </c>
      <c r="H100" s="123">
        <v>0.79255963616745329</v>
      </c>
      <c r="I100" s="123">
        <v>0.82636527235231283</v>
      </c>
      <c r="J100" s="123">
        <v>0.69674921151542224</v>
      </c>
      <c r="K100" s="123">
        <v>1.035502563292545</v>
      </c>
      <c r="L100" s="123">
        <v>0.71693036685164113</v>
      </c>
      <c r="M100" s="123">
        <v>0.61303294512835527</v>
      </c>
      <c r="N100" s="123">
        <v>0.51353029534221983</v>
      </c>
      <c r="O100" s="123">
        <v>0.55841182512766485</v>
      </c>
      <c r="P100" s="123">
        <v>0.62734280259918918</v>
      </c>
      <c r="Q100" s="123">
        <v>0.57309003211405007</v>
      </c>
      <c r="R100" s="123">
        <v>0.56292130935242179</v>
      </c>
      <c r="S100" s="123">
        <v>0.58007456898940601</v>
      </c>
      <c r="T100" s="123">
        <v>0.45113169182256718</v>
      </c>
      <c r="U100" s="123">
        <v>0.38277709881183297</v>
      </c>
      <c r="V100" s="123">
        <v>0.48581371311053589</v>
      </c>
      <c r="W100" s="123">
        <v>0.4099074378617128</v>
      </c>
      <c r="X100" s="123">
        <v>0.2832905217621664</v>
      </c>
      <c r="Y100" s="123">
        <v>0.27055777503553463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2.4359382927270685</v>
      </c>
      <c r="D102" s="99">
        <v>3.1139659369854331</v>
      </c>
      <c r="E102" s="99">
        <v>2.3986974163084898</v>
      </c>
      <c r="F102" s="99">
        <v>2.330978873209113</v>
      </c>
      <c r="G102" s="99">
        <v>2.7334883186909908</v>
      </c>
      <c r="H102" s="99">
        <v>2.5219294683314692</v>
      </c>
      <c r="I102" s="99">
        <v>2.3219943411849462</v>
      </c>
      <c r="J102" s="99">
        <v>2.1091763609643195</v>
      </c>
      <c r="K102" s="99">
        <v>2.155012328242953</v>
      </c>
      <c r="L102" s="99">
        <v>1.9409208191699499</v>
      </c>
      <c r="M102" s="99">
        <v>1.7761813660983961</v>
      </c>
      <c r="N102" s="99">
        <v>1.8597386347002665</v>
      </c>
      <c r="O102" s="99">
        <v>1.9327738118844273</v>
      </c>
      <c r="P102" s="99">
        <v>2.1010696684230155</v>
      </c>
      <c r="Q102" s="99">
        <v>2.0103944275627796</v>
      </c>
      <c r="R102" s="99">
        <v>1.8578124680523964</v>
      </c>
      <c r="S102" s="99">
        <v>1.7427180553298542</v>
      </c>
      <c r="T102" s="99">
        <v>1.6334521485118012</v>
      </c>
      <c r="U102" s="99">
        <v>1.5798381075544929</v>
      </c>
      <c r="V102" s="99">
        <v>2.0043683609385328</v>
      </c>
      <c r="W102" s="99">
        <v>1.9731502389458824</v>
      </c>
      <c r="X102" s="99">
        <v>1.6614214870471684</v>
      </c>
      <c r="Y102" s="99">
        <v>1.4637567742139868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0.92893000655460412</v>
      </c>
      <c r="D124" s="118">
        <f t="shared" si="42"/>
        <v>1.0748639023967963</v>
      </c>
      <c r="E124" s="118">
        <f t="shared" si="42"/>
        <v>0.75001844473978796</v>
      </c>
      <c r="F124" s="118">
        <f t="shared" si="42"/>
        <v>0.71722426867972722</v>
      </c>
      <c r="G124" s="118">
        <f t="shared" si="42"/>
        <v>1.1063040958413828</v>
      </c>
      <c r="H124" s="118">
        <f t="shared" si="42"/>
        <v>0.8864173546463181</v>
      </c>
      <c r="I124" s="118">
        <f t="shared" si="42"/>
        <v>0.94295157347955405</v>
      </c>
      <c r="J124" s="118">
        <f t="shared" si="42"/>
        <v>0.87533806481946985</v>
      </c>
      <c r="K124" s="118">
        <f t="shared" si="42"/>
        <v>1.1836644068920654</v>
      </c>
      <c r="L124" s="118">
        <f t="shared" si="42"/>
        <v>0.80140041522994077</v>
      </c>
      <c r="M124" s="118">
        <f t="shared" si="42"/>
        <v>0.68314667926861405</v>
      </c>
      <c r="N124" s="118">
        <f t="shared" si="42"/>
        <v>0.56469151691755393</v>
      </c>
      <c r="O124" s="118">
        <f t="shared" si="42"/>
        <v>0.61488827380998279</v>
      </c>
      <c r="P124" s="118">
        <f t="shared" si="42"/>
        <v>0.67365035283290453</v>
      </c>
      <c r="Q124" s="118">
        <f t="shared" si="42"/>
        <v>0.61617637055882224</v>
      </c>
      <c r="R124" s="118">
        <f t="shared" ref="R124:V124" si="43">R125+R128+R130+R139</f>
        <v>0.61891786125769499</v>
      </c>
      <c r="S124" s="118">
        <f t="shared" si="43"/>
        <v>0.64150412828089376</v>
      </c>
      <c r="T124" s="118">
        <f t="shared" si="43"/>
        <v>0.49541915392911107</v>
      </c>
      <c r="U124" s="118">
        <f t="shared" si="43"/>
        <v>0.41832332988766852</v>
      </c>
      <c r="V124" s="118">
        <f t="shared" si="43"/>
        <v>0.53738351017515318</v>
      </c>
      <c r="W124" s="118">
        <f t="shared" ref="W124:Y124" si="44">W125+W128+W130+W139</f>
        <v>0.46150563249844134</v>
      </c>
      <c r="X124" s="118">
        <f t="shared" si="44"/>
        <v>0.30689628367478033</v>
      </c>
      <c r="Y124" s="118">
        <f t="shared" si="44"/>
        <v>0.29975154051960246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0.92893000655460412</v>
      </c>
      <c r="D139" s="123">
        <v>1.0748639023967963</v>
      </c>
      <c r="E139" s="123">
        <v>0.75001844473978796</v>
      </c>
      <c r="F139" s="123">
        <v>0.71722426867972722</v>
      </c>
      <c r="G139" s="123">
        <v>1.1063040958413828</v>
      </c>
      <c r="H139" s="123">
        <v>0.8864173546463181</v>
      </c>
      <c r="I139" s="123">
        <v>0.94295157347955405</v>
      </c>
      <c r="J139" s="123">
        <v>0.87533806481946985</v>
      </c>
      <c r="K139" s="123">
        <v>1.1836644068920654</v>
      </c>
      <c r="L139" s="123">
        <v>0.80140041522994077</v>
      </c>
      <c r="M139" s="123">
        <v>0.68314667926861405</v>
      </c>
      <c r="N139" s="123">
        <v>0.56469151691755393</v>
      </c>
      <c r="O139" s="123">
        <v>0.61488827380998279</v>
      </c>
      <c r="P139" s="123">
        <v>0.67365035283290453</v>
      </c>
      <c r="Q139" s="123">
        <v>0.61617637055882224</v>
      </c>
      <c r="R139" s="123">
        <v>0.61891786125769499</v>
      </c>
      <c r="S139" s="123">
        <v>0.64150412828089376</v>
      </c>
      <c r="T139" s="123">
        <v>0.49541915392911107</v>
      </c>
      <c r="U139" s="123">
        <v>0.41832332988766852</v>
      </c>
      <c r="V139" s="123">
        <v>0.53738351017515318</v>
      </c>
      <c r="W139" s="123">
        <v>0.46150563249844134</v>
      </c>
      <c r="X139" s="123">
        <v>0.30689628367478033</v>
      </c>
      <c r="Y139" s="123">
        <v>0.29975154051960246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2.4359382927270685</v>
      </c>
      <c r="D140" s="99">
        <v>3.1139659369854336</v>
      </c>
      <c r="E140" s="99">
        <v>2.3986974163084898</v>
      </c>
      <c r="F140" s="99">
        <v>2.330978873209113</v>
      </c>
      <c r="G140" s="99">
        <v>2.7334883186909908</v>
      </c>
      <c r="H140" s="99">
        <v>2.5219294683314692</v>
      </c>
      <c r="I140" s="99">
        <v>2.3219943411849466</v>
      </c>
      <c r="J140" s="99">
        <v>2.1091763609643199</v>
      </c>
      <c r="K140" s="99">
        <v>2.155012328242953</v>
      </c>
      <c r="L140" s="99">
        <v>1.9409208191699499</v>
      </c>
      <c r="M140" s="99">
        <v>1.7761813660983967</v>
      </c>
      <c r="N140" s="99">
        <v>1.8597386347002658</v>
      </c>
      <c r="O140" s="99">
        <v>1.9327738118844278</v>
      </c>
      <c r="P140" s="99">
        <v>2.1010696684230155</v>
      </c>
      <c r="Q140" s="99">
        <v>2.0103944275627796</v>
      </c>
      <c r="R140" s="99">
        <v>1.8578124680523969</v>
      </c>
      <c r="S140" s="99">
        <v>1.7427180553298547</v>
      </c>
      <c r="T140" s="99">
        <v>1.6334521485118008</v>
      </c>
      <c r="U140" s="99">
        <v>1.5798381075544929</v>
      </c>
      <c r="V140" s="99">
        <v>2.0043683609385328</v>
      </c>
      <c r="W140" s="99">
        <v>1.9731502389458824</v>
      </c>
      <c r="X140" s="99">
        <v>1.6614214870471684</v>
      </c>
      <c r="Y140" s="99">
        <v>1.4637567742139868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1.7265211851417812</v>
      </c>
      <c r="D143" s="118">
        <f t="shared" si="49"/>
        <v>1.9602152945406208</v>
      </c>
      <c r="E143" s="118">
        <f t="shared" si="49"/>
        <v>1.3223473325470683</v>
      </c>
      <c r="F143" s="118">
        <f t="shared" si="49"/>
        <v>1.1420293727220217</v>
      </c>
      <c r="G143" s="118">
        <f t="shared" si="49"/>
        <v>1.6409547382721346</v>
      </c>
      <c r="H143" s="118">
        <f t="shared" si="49"/>
        <v>1.2588687219574477</v>
      </c>
      <c r="I143" s="118">
        <f t="shared" si="49"/>
        <v>1.4194455754756243</v>
      </c>
      <c r="J143" s="118">
        <f t="shared" si="49"/>
        <v>1.4651551408954835</v>
      </c>
      <c r="K143" s="118">
        <f t="shared" si="49"/>
        <v>1.673276319502109</v>
      </c>
      <c r="L143" s="118">
        <f t="shared" si="49"/>
        <v>1.1920488379617133</v>
      </c>
      <c r="M143" s="118">
        <f t="shared" si="49"/>
        <v>1.1005971112787445</v>
      </c>
      <c r="N143" s="118">
        <f t="shared" si="49"/>
        <v>0.80222098167324718</v>
      </c>
      <c r="O143" s="118">
        <f t="shared" si="49"/>
        <v>0.82767439023798273</v>
      </c>
      <c r="P143" s="118">
        <f t="shared" si="49"/>
        <v>0.90723514864476518</v>
      </c>
      <c r="Q143" s="118">
        <f t="shared" si="49"/>
        <v>1.1029323693225352</v>
      </c>
      <c r="R143" s="118">
        <f t="shared" ref="R143:V143" si="50">R144+R146+R148+R157</f>
        <v>1.0523909704487482</v>
      </c>
      <c r="S143" s="118">
        <f t="shared" si="50"/>
        <v>1.0004585748240422</v>
      </c>
      <c r="T143" s="118">
        <f t="shared" si="50"/>
        <v>0.7564022366703782</v>
      </c>
      <c r="U143" s="118">
        <f t="shared" si="50"/>
        <v>0.59169866676656513</v>
      </c>
      <c r="V143" s="118">
        <f t="shared" si="50"/>
        <v>0.66826571592022321</v>
      </c>
      <c r="W143" s="118">
        <f t="shared" ref="W143:Y143" si="51">W144+W146+W148+W157</f>
        <v>0.72426249377928231</v>
      </c>
      <c r="X143" s="118">
        <f t="shared" si="51"/>
        <v>0.67572113944771806</v>
      </c>
      <c r="Y143" s="118">
        <f t="shared" si="51"/>
        <v>0.60748845402629281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0.80729918788628363</v>
      </c>
      <c r="D148" s="123">
        <v>0.88070710305233768</v>
      </c>
      <c r="E148" s="123">
        <v>0.57040456881399937</v>
      </c>
      <c r="F148" s="123">
        <v>0.42548558247557722</v>
      </c>
      <c r="G148" s="123">
        <v>0.53629622596436488</v>
      </c>
      <c r="H148" s="123">
        <v>0.37143932197007268</v>
      </c>
      <c r="I148" s="123">
        <v>0.47678518621845206</v>
      </c>
      <c r="J148" s="123">
        <v>0.58961697859487416</v>
      </c>
      <c r="K148" s="123">
        <v>0.48955377556581009</v>
      </c>
      <c r="L148" s="123">
        <v>0.39075125206586281</v>
      </c>
      <c r="M148" s="123">
        <v>0.4177505843296685</v>
      </c>
      <c r="N148" s="123">
        <v>0.23711585147247963</v>
      </c>
      <c r="O148" s="123">
        <v>0.21317338392863458</v>
      </c>
      <c r="P148" s="123">
        <v>0.23338390135260983</v>
      </c>
      <c r="Q148" s="123">
        <v>0.48700086747512389</v>
      </c>
      <c r="R148" s="123">
        <v>0.43350194235320061</v>
      </c>
      <c r="S148" s="123">
        <v>0.35882668068550283</v>
      </c>
      <c r="T148" s="123">
        <v>0.26078214032705388</v>
      </c>
      <c r="U148" s="123">
        <v>0.17331090077712219</v>
      </c>
      <c r="V148" s="123">
        <v>0.13053463414155247</v>
      </c>
      <c r="W148" s="123">
        <v>0.26241696046346497</v>
      </c>
      <c r="X148" s="123">
        <v>0.3687498525612577</v>
      </c>
      <c r="Y148" s="123">
        <v>0.30816009657278171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5.7049142610630712</v>
      </c>
      <c r="D149" s="99">
        <v>7.3392258587694803</v>
      </c>
      <c r="E149" s="99">
        <v>6.7392243500616971</v>
      </c>
      <c r="F149" s="99">
        <v>6.5950265283714478</v>
      </c>
      <c r="G149" s="99">
        <v>7.2000620975215792</v>
      </c>
      <c r="H149" s="99">
        <v>6.6739258818493701</v>
      </c>
      <c r="I149" s="99">
        <v>6.6551265576325598</v>
      </c>
      <c r="J149" s="99">
        <v>7.3501767040370716</v>
      </c>
      <c r="K149" s="99">
        <v>7.0195164814336541</v>
      </c>
      <c r="L149" s="99">
        <v>6.7869958060628628</v>
      </c>
      <c r="M149" s="99">
        <v>7.8352389820093586</v>
      </c>
      <c r="N149" s="99">
        <v>7.2478160633113342</v>
      </c>
      <c r="O149" s="99">
        <v>6.0164380946286951</v>
      </c>
      <c r="P149" s="99">
        <v>4.7864763306287958</v>
      </c>
      <c r="Q149" s="99">
        <v>7.1387021068938443</v>
      </c>
      <c r="R149" s="99">
        <v>5.7211759257351122</v>
      </c>
      <c r="S149" s="99">
        <v>5.8150833244325479</v>
      </c>
      <c r="T149" s="99">
        <v>5.2296776552864008</v>
      </c>
      <c r="U149" s="99">
        <v>5.4034798417783811</v>
      </c>
      <c r="V149" s="99">
        <v>3.3721447153234387</v>
      </c>
      <c r="W149" s="99">
        <v>3.8308823456075713</v>
      </c>
      <c r="X149" s="99">
        <v>4.3970553066790119</v>
      </c>
      <c r="Y149" s="99">
        <v>4.0560701851745362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2.4466010410952839</v>
      </c>
      <c r="L150" s="99">
        <v>2.2859928560657718</v>
      </c>
      <c r="M150" s="99">
        <v>2.7364131111932148</v>
      </c>
      <c r="N150" s="99">
        <v>2.4688696788242281</v>
      </c>
      <c r="O150" s="99">
        <v>0</v>
      </c>
      <c r="P150" s="99">
        <v>0</v>
      </c>
      <c r="Q150" s="99">
        <v>2.5401286184205079</v>
      </c>
      <c r="R150" s="99">
        <v>2.0138554100762494</v>
      </c>
      <c r="S150" s="99">
        <v>2.0650904882065366</v>
      </c>
      <c r="T150" s="99">
        <v>1.8848338997450917</v>
      </c>
      <c r="U150" s="99">
        <v>1.8405388039990371</v>
      </c>
      <c r="V150" s="99">
        <v>0</v>
      </c>
      <c r="W150" s="99">
        <v>0</v>
      </c>
      <c r="X150" s="99">
        <v>2.2675739431436908</v>
      </c>
      <c r="Y150" s="99">
        <v>2.4102532787488538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2.4466010410952839</v>
      </c>
      <c r="L151" s="102">
        <v>2.2859928560657718</v>
      </c>
      <c r="M151" s="102">
        <v>2.7364131111932148</v>
      </c>
      <c r="N151" s="102">
        <v>2.4688696788242281</v>
      </c>
      <c r="O151" s="102">
        <v>0</v>
      </c>
      <c r="P151" s="102">
        <v>0</v>
      </c>
      <c r="Q151" s="102">
        <v>2.5401286184205079</v>
      </c>
      <c r="R151" s="102">
        <v>2.0138554100762494</v>
      </c>
      <c r="S151" s="102">
        <v>2.0650904882065366</v>
      </c>
      <c r="T151" s="102">
        <v>1.8848338997450917</v>
      </c>
      <c r="U151" s="102">
        <v>1.8405388039990371</v>
      </c>
      <c r="V151" s="102">
        <v>0</v>
      </c>
      <c r="W151" s="102">
        <v>0</v>
      </c>
      <c r="X151" s="102">
        <v>2.2675739431436908</v>
      </c>
      <c r="Y151" s="102">
        <v>2.4102532787488538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0.91922199725549758</v>
      </c>
      <c r="D157" s="123">
        <v>1.0795081914882831</v>
      </c>
      <c r="E157" s="123">
        <v>0.7519427637330689</v>
      </c>
      <c r="F157" s="123">
        <v>0.71654379024644455</v>
      </c>
      <c r="G157" s="123">
        <v>1.1046585123077697</v>
      </c>
      <c r="H157" s="123">
        <v>0.88742939998737513</v>
      </c>
      <c r="I157" s="123">
        <v>0.94266038925717222</v>
      </c>
      <c r="J157" s="123">
        <v>0.87553816230060943</v>
      </c>
      <c r="K157" s="123">
        <v>1.1837225439362988</v>
      </c>
      <c r="L157" s="123">
        <v>0.80129758589585054</v>
      </c>
      <c r="M157" s="123">
        <v>0.68284652694907599</v>
      </c>
      <c r="N157" s="123">
        <v>0.56510513020076758</v>
      </c>
      <c r="O157" s="123">
        <v>0.61450100630934812</v>
      </c>
      <c r="P157" s="123">
        <v>0.67385124729215529</v>
      </c>
      <c r="Q157" s="123">
        <v>0.6159315018474113</v>
      </c>
      <c r="R157" s="123">
        <v>0.61888902809554758</v>
      </c>
      <c r="S157" s="123">
        <v>0.64163189413853927</v>
      </c>
      <c r="T157" s="123">
        <v>0.49562009634332427</v>
      </c>
      <c r="U157" s="123">
        <v>0.41838776598944294</v>
      </c>
      <c r="V157" s="123">
        <v>0.53773108177867079</v>
      </c>
      <c r="W157" s="123">
        <v>0.4618455333158174</v>
      </c>
      <c r="X157" s="123">
        <v>0.30697128688646041</v>
      </c>
      <c r="Y157" s="123">
        <v>0.29932835745351116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2.4359382927270685</v>
      </c>
      <c r="D158" s="99">
        <v>3.1139659369854322</v>
      </c>
      <c r="E158" s="99">
        <v>2.3986974163084898</v>
      </c>
      <c r="F158" s="99">
        <v>2.330978873209113</v>
      </c>
      <c r="G158" s="99">
        <v>2.7334883186909908</v>
      </c>
      <c r="H158" s="99">
        <v>2.5219294683314692</v>
      </c>
      <c r="I158" s="99">
        <v>2.3219943411849462</v>
      </c>
      <c r="J158" s="99">
        <v>2.1091763609643199</v>
      </c>
      <c r="K158" s="99">
        <v>2.155012328242953</v>
      </c>
      <c r="L158" s="99">
        <v>1.9409208191699492</v>
      </c>
      <c r="M158" s="99">
        <v>1.7761813660983965</v>
      </c>
      <c r="N158" s="99">
        <v>1.859738634700266</v>
      </c>
      <c r="O158" s="99">
        <v>1.9327738118844273</v>
      </c>
      <c r="P158" s="99">
        <v>2.1010696684230155</v>
      </c>
      <c r="Q158" s="99">
        <v>2.0103944275627796</v>
      </c>
      <c r="R158" s="99">
        <v>1.8578124680523964</v>
      </c>
      <c r="S158" s="99">
        <v>1.7427180553298542</v>
      </c>
      <c r="T158" s="99">
        <v>1.6334521485118012</v>
      </c>
      <c r="U158" s="99">
        <v>1.5798381075544925</v>
      </c>
      <c r="V158" s="99">
        <v>2.0043683609385323</v>
      </c>
      <c r="W158" s="99">
        <v>1.9731502389458822</v>
      </c>
      <c r="X158" s="99">
        <v>1.6614214870471684</v>
      </c>
      <c r="Y158" s="99">
        <v>1.4637567742139868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1.7172738961767697</v>
      </c>
      <c r="D161" s="118">
        <f t="shared" si="54"/>
        <v>1.9521160620196305</v>
      </c>
      <c r="E161" s="118">
        <f t="shared" si="54"/>
        <v>1.3255442334760346</v>
      </c>
      <c r="F161" s="118">
        <f t="shared" si="54"/>
        <v>1.147415449331282</v>
      </c>
      <c r="G161" s="118">
        <f t="shared" si="54"/>
        <v>1.6407455718278636</v>
      </c>
      <c r="H161" s="118">
        <f t="shared" si="54"/>
        <v>1.2515961503739195</v>
      </c>
      <c r="I161" s="118">
        <f t="shared" si="54"/>
        <v>1.4235055689399181</v>
      </c>
      <c r="J161" s="118">
        <f t="shared" si="54"/>
        <v>1.4689381258670151</v>
      </c>
      <c r="K161" s="118">
        <f t="shared" si="54"/>
        <v>1.6741429702151449</v>
      </c>
      <c r="L161" s="118">
        <f t="shared" si="54"/>
        <v>1.1980975243470535</v>
      </c>
      <c r="M161" s="118">
        <f t="shared" si="54"/>
        <v>1.100162749823379</v>
      </c>
      <c r="N161" s="118">
        <f t="shared" si="54"/>
        <v>0.80428942218055233</v>
      </c>
      <c r="O161" s="118">
        <f t="shared" si="54"/>
        <v>0.823572469981809</v>
      </c>
      <c r="P161" s="118">
        <f t="shared" si="54"/>
        <v>0.90532533409482485</v>
      </c>
      <c r="Q161" s="118">
        <f t="shared" si="54"/>
        <v>1.108549632586058</v>
      </c>
      <c r="R161" s="118">
        <f t="shared" ref="R161:V161" si="55">R162+R164+R166+R175</f>
        <v>1.0555720617930828</v>
      </c>
      <c r="S161" s="118">
        <f t="shared" si="55"/>
        <v>0.99884928640889936</v>
      </c>
      <c r="T161" s="118">
        <f t="shared" si="55"/>
        <v>0.75878938323282097</v>
      </c>
      <c r="U161" s="118">
        <f t="shared" si="55"/>
        <v>0.59208879273344472</v>
      </c>
      <c r="V161" s="118">
        <f t="shared" si="55"/>
        <v>0.66770770037411142</v>
      </c>
      <c r="W161" s="118">
        <f t="shared" ref="W161:Y161" si="56">W162+W164+W166+W175</f>
        <v>0.72464797416558424</v>
      </c>
      <c r="X161" s="118">
        <f t="shared" si="56"/>
        <v>0.67554586583497889</v>
      </c>
      <c r="Y161" s="118">
        <f t="shared" si="56"/>
        <v>0.60694743097285442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0.78810155771386747</v>
      </c>
      <c r="D166" s="123">
        <v>0.87808614393900675</v>
      </c>
      <c r="E166" s="123">
        <v>0.57505357478071362</v>
      </c>
      <c r="F166" s="123">
        <v>0.42978824566915058</v>
      </c>
      <c r="G166" s="123">
        <v>0.52881812015695207</v>
      </c>
      <c r="H166" s="123">
        <v>0.36498032166363742</v>
      </c>
      <c r="I166" s="123">
        <v>0.48150786463491402</v>
      </c>
      <c r="J166" s="123">
        <v>0.59377192468353357</v>
      </c>
      <c r="K166" s="123">
        <v>0.49016386497494546</v>
      </c>
      <c r="L166" s="123">
        <v>0.39522666340526713</v>
      </c>
      <c r="M166" s="123">
        <v>0.42068397218842196</v>
      </c>
      <c r="N166" s="123">
        <v>0.23841500208260963</v>
      </c>
      <c r="O166" s="123">
        <v>0.209180794680799</v>
      </c>
      <c r="P166" s="123">
        <v>0.23198549970406629</v>
      </c>
      <c r="Q166" s="123">
        <v>0.49158727083400727</v>
      </c>
      <c r="R166" s="123">
        <v>0.43630123910895074</v>
      </c>
      <c r="S166" s="123">
        <v>0.35642874453405793</v>
      </c>
      <c r="T166" s="123">
        <v>0.26304431514228283</v>
      </c>
      <c r="U166" s="123">
        <v>0.17345829083264144</v>
      </c>
      <c r="V166" s="123">
        <v>0.13014139350784157</v>
      </c>
      <c r="W166" s="123">
        <v>0.26249816736928955</v>
      </c>
      <c r="X166" s="123">
        <v>0.36883475630464141</v>
      </c>
      <c r="Y166" s="123">
        <v>0.30767121341583348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5.7049142610630703</v>
      </c>
      <c r="D167" s="99">
        <v>7.3392258587694794</v>
      </c>
      <c r="E167" s="99">
        <v>6.7392243500616962</v>
      </c>
      <c r="F167" s="99">
        <v>6.5950265283714486</v>
      </c>
      <c r="G167" s="99">
        <v>7.2000620975215783</v>
      </c>
      <c r="H167" s="99">
        <v>6.6739258818493701</v>
      </c>
      <c r="I167" s="99">
        <v>6.6551265576325616</v>
      </c>
      <c r="J167" s="99">
        <v>7.3501767040370742</v>
      </c>
      <c r="K167" s="99">
        <v>7.0195164814336524</v>
      </c>
      <c r="L167" s="99">
        <v>6.7869958060628628</v>
      </c>
      <c r="M167" s="99">
        <v>7.8352389820093586</v>
      </c>
      <c r="N167" s="99">
        <v>7.2478160633113315</v>
      </c>
      <c r="O167" s="99">
        <v>6.0164380946286959</v>
      </c>
      <c r="P167" s="99">
        <v>4.7864763306287967</v>
      </c>
      <c r="Q167" s="99">
        <v>7.1387021068938443</v>
      </c>
      <c r="R167" s="99">
        <v>5.7211759257351114</v>
      </c>
      <c r="S167" s="99">
        <v>5.8150833244325479</v>
      </c>
      <c r="T167" s="99">
        <v>5.2296776552864026</v>
      </c>
      <c r="U167" s="99">
        <v>5.4034798417783811</v>
      </c>
      <c r="V167" s="99">
        <v>3.3721447153234392</v>
      </c>
      <c r="W167" s="99">
        <v>3.8308823456075709</v>
      </c>
      <c r="X167" s="99">
        <v>4.397055306679011</v>
      </c>
      <c r="Y167" s="99">
        <v>4.0560701851745362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2.7261649100453171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2.0650904882065366</v>
      </c>
      <c r="T168" s="99">
        <v>0</v>
      </c>
      <c r="U168" s="99">
        <v>1.8405388039990371</v>
      </c>
      <c r="V168" s="99">
        <v>0</v>
      </c>
      <c r="W168" s="99">
        <v>0</v>
      </c>
      <c r="X168" s="99">
        <v>2.2675739431436908</v>
      </c>
      <c r="Y168" s="99">
        <v>2.4102532787488538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2.7261649100453171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2.0650904882065366</v>
      </c>
      <c r="T169" s="102">
        <v>0</v>
      </c>
      <c r="U169" s="102">
        <v>1.8405388039990371</v>
      </c>
      <c r="V169" s="102">
        <v>0</v>
      </c>
      <c r="W169" s="102">
        <v>0</v>
      </c>
      <c r="X169" s="102">
        <v>2.2675739431436908</v>
      </c>
      <c r="Y169" s="102">
        <v>2.4102532787488538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0.92917233846290237</v>
      </c>
      <c r="D175" s="123">
        <v>1.0740299180806236</v>
      </c>
      <c r="E175" s="123">
        <v>0.75049065869532094</v>
      </c>
      <c r="F175" s="123">
        <v>0.7176272036621314</v>
      </c>
      <c r="G175" s="123">
        <v>1.1119274516709114</v>
      </c>
      <c r="H175" s="123">
        <v>0.88661582871028199</v>
      </c>
      <c r="I175" s="123">
        <v>0.94199770430500407</v>
      </c>
      <c r="J175" s="123">
        <v>0.87516620118348154</v>
      </c>
      <c r="K175" s="123">
        <v>1.1839791052401996</v>
      </c>
      <c r="L175" s="123">
        <v>0.80287086094178639</v>
      </c>
      <c r="M175" s="123">
        <v>0.67947877763495701</v>
      </c>
      <c r="N175" s="123">
        <v>0.56587442009794275</v>
      </c>
      <c r="O175" s="123">
        <v>0.61439167530101002</v>
      </c>
      <c r="P175" s="123">
        <v>0.67333983439075862</v>
      </c>
      <c r="Q175" s="123">
        <v>0.61696236175205077</v>
      </c>
      <c r="R175" s="123">
        <v>0.61927082268413214</v>
      </c>
      <c r="S175" s="123">
        <v>0.64242054187484143</v>
      </c>
      <c r="T175" s="123">
        <v>0.49574506809053809</v>
      </c>
      <c r="U175" s="123">
        <v>0.41863050190080325</v>
      </c>
      <c r="V175" s="123">
        <v>0.53756630686626983</v>
      </c>
      <c r="W175" s="123">
        <v>0.46214980679629464</v>
      </c>
      <c r="X175" s="123">
        <v>0.30671110953033748</v>
      </c>
      <c r="Y175" s="123">
        <v>0.29927621755702094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2.4359382927270685</v>
      </c>
      <c r="D176" s="99">
        <v>3.1139659369854322</v>
      </c>
      <c r="E176" s="99">
        <v>2.3986974163084902</v>
      </c>
      <c r="F176" s="99">
        <v>2.330978873209113</v>
      </c>
      <c r="G176" s="99">
        <v>2.7334883186909908</v>
      </c>
      <c r="H176" s="99">
        <v>2.5219294683314688</v>
      </c>
      <c r="I176" s="99">
        <v>2.3219943411849466</v>
      </c>
      <c r="J176" s="99">
        <v>2.1091763609643199</v>
      </c>
      <c r="K176" s="99">
        <v>2.155012328242953</v>
      </c>
      <c r="L176" s="99">
        <v>1.9409208191699499</v>
      </c>
      <c r="M176" s="99">
        <v>1.7761813660983965</v>
      </c>
      <c r="N176" s="99">
        <v>1.859738634700266</v>
      </c>
      <c r="O176" s="99">
        <v>1.9327738118844273</v>
      </c>
      <c r="P176" s="99">
        <v>2.1010696684230155</v>
      </c>
      <c r="Q176" s="99">
        <v>2.0103944275627796</v>
      </c>
      <c r="R176" s="99">
        <v>1.8578124680523964</v>
      </c>
      <c r="S176" s="99">
        <v>1.7427180553298542</v>
      </c>
      <c r="T176" s="99">
        <v>1.6334521485118012</v>
      </c>
      <c r="U176" s="99">
        <v>1.5798381075544925</v>
      </c>
      <c r="V176" s="99">
        <v>2.0043683609385323</v>
      </c>
      <c r="W176" s="99">
        <v>1.9731502389458822</v>
      </c>
      <c r="X176" s="99">
        <v>1.6614214870471689</v>
      </c>
      <c r="Y176" s="99">
        <v>1.4637567742139865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17916</v>
      </c>
      <c r="C5" s="120">
        <v>18260</v>
      </c>
      <c r="D5" s="120">
        <v>18512</v>
      </c>
      <c r="E5" s="120">
        <v>18594</v>
      </c>
      <c r="F5" s="120">
        <v>18423</v>
      </c>
      <c r="G5" s="120">
        <v>16545</v>
      </c>
      <c r="H5" s="120">
        <v>14710</v>
      </c>
      <c r="I5" s="120">
        <v>14317</v>
      </c>
      <c r="J5" s="120">
        <v>14179</v>
      </c>
      <c r="K5" s="120">
        <v>13775</v>
      </c>
      <c r="L5" s="120">
        <v>13432</v>
      </c>
      <c r="M5" s="120">
        <v>13247</v>
      </c>
      <c r="N5" s="120">
        <v>12240</v>
      </c>
      <c r="O5" s="120">
        <v>11949</v>
      </c>
      <c r="P5" s="120">
        <v>11791</v>
      </c>
      <c r="Q5" s="120">
        <v>12042</v>
      </c>
      <c r="R5" s="120">
        <v>12493</v>
      </c>
      <c r="S5" s="120">
        <v>12644</v>
      </c>
      <c r="T5" s="120">
        <v>12811</v>
      </c>
      <c r="U5" s="120">
        <v>11918</v>
      </c>
      <c r="V5" s="120">
        <v>11679</v>
      </c>
      <c r="W5" s="120">
        <v>11152</v>
      </c>
      <c r="X5" s="120">
        <v>12377</v>
      </c>
      <c r="Y5" s="120">
        <v>12709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17916</v>
      </c>
      <c r="C7" s="52">
        <v>18260</v>
      </c>
      <c r="D7" s="52">
        <v>18512</v>
      </c>
      <c r="E7" s="52">
        <v>18594</v>
      </c>
      <c r="F7" s="52">
        <v>18423</v>
      </c>
      <c r="G7" s="52">
        <v>16545</v>
      </c>
      <c r="H7" s="52">
        <v>14710</v>
      </c>
      <c r="I7" s="52">
        <v>14317</v>
      </c>
      <c r="J7" s="52">
        <v>14179</v>
      </c>
      <c r="K7" s="52">
        <v>13775</v>
      </c>
      <c r="L7" s="52">
        <v>13432</v>
      </c>
      <c r="M7" s="52">
        <v>13247</v>
      </c>
      <c r="N7" s="52">
        <v>12240</v>
      </c>
      <c r="O7" s="52">
        <v>11949</v>
      </c>
      <c r="P7" s="52">
        <v>11791</v>
      </c>
      <c r="Q7" s="52">
        <v>12042</v>
      </c>
      <c r="R7" s="52">
        <v>12493</v>
      </c>
      <c r="S7" s="52">
        <v>12644</v>
      </c>
      <c r="T7" s="52">
        <v>12811</v>
      </c>
      <c r="U7" s="52">
        <v>11918</v>
      </c>
      <c r="V7" s="52">
        <v>11679</v>
      </c>
      <c r="W7" s="52">
        <v>11152</v>
      </c>
      <c r="X7" s="52">
        <v>12377</v>
      </c>
      <c r="Y7" s="52">
        <v>12709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311</v>
      </c>
      <c r="C9" s="52">
        <v>391</v>
      </c>
      <c r="D9" s="52">
        <v>494</v>
      </c>
      <c r="E9" s="52">
        <v>588</v>
      </c>
      <c r="F9" s="52">
        <v>681</v>
      </c>
      <c r="G9" s="52">
        <v>722</v>
      </c>
      <c r="H9" s="52">
        <v>698</v>
      </c>
      <c r="I9" s="52">
        <v>693</v>
      </c>
      <c r="J9" s="52">
        <v>785</v>
      </c>
      <c r="K9" s="52">
        <v>879</v>
      </c>
      <c r="L9" s="52">
        <v>1093</v>
      </c>
      <c r="M9" s="52">
        <v>1368</v>
      </c>
      <c r="N9" s="52">
        <v>1586</v>
      </c>
      <c r="O9" s="52">
        <v>1901</v>
      </c>
      <c r="P9" s="52">
        <v>2087</v>
      </c>
      <c r="Q9" s="52">
        <v>2279</v>
      </c>
      <c r="R9" s="52">
        <v>2632</v>
      </c>
      <c r="S9" s="52">
        <v>3030</v>
      </c>
      <c r="T9" s="52">
        <v>3311</v>
      </c>
      <c r="U9" s="52">
        <v>3402</v>
      </c>
      <c r="V9" s="52">
        <v>3181</v>
      </c>
      <c r="W9" s="52">
        <v>3179</v>
      </c>
      <c r="X9" s="52">
        <v>3268</v>
      </c>
      <c r="Y9" s="52">
        <v>3799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2284</v>
      </c>
      <c r="C11" s="52">
        <v>2360</v>
      </c>
      <c r="D11" s="52">
        <v>2370</v>
      </c>
      <c r="E11" s="52">
        <v>2257</v>
      </c>
      <c r="F11" s="52">
        <v>2060</v>
      </c>
      <c r="G11" s="52">
        <v>1750</v>
      </c>
      <c r="H11" s="52">
        <v>1401</v>
      </c>
      <c r="I11" s="52">
        <v>1252</v>
      </c>
      <c r="J11" s="52">
        <v>1178</v>
      </c>
      <c r="K11" s="52">
        <v>1040</v>
      </c>
      <c r="L11" s="52">
        <v>929</v>
      </c>
      <c r="M11" s="52">
        <v>868</v>
      </c>
      <c r="N11" s="52">
        <v>752</v>
      </c>
      <c r="O11" s="52">
        <v>682</v>
      </c>
      <c r="P11" s="52">
        <v>648</v>
      </c>
      <c r="Q11" s="52">
        <v>656</v>
      </c>
      <c r="R11" s="52">
        <v>707</v>
      </c>
      <c r="S11" s="52">
        <v>726</v>
      </c>
      <c r="T11" s="52">
        <v>731</v>
      </c>
      <c r="U11" s="52">
        <v>673</v>
      </c>
      <c r="V11" s="52">
        <v>634</v>
      </c>
      <c r="W11" s="52">
        <v>610</v>
      </c>
      <c r="X11" s="52">
        <v>755</v>
      </c>
      <c r="Y11" s="52">
        <v>804</v>
      </c>
      <c r="DA11" s="63" t="s">
        <v>1071</v>
      </c>
    </row>
    <row r="12" spans="1:105" ht="12" customHeight="1" x14ac:dyDescent="0.25">
      <c r="A12" s="97" t="s">
        <v>140</v>
      </c>
      <c r="B12" s="52">
        <v>6</v>
      </c>
      <c r="C12" s="52">
        <v>5</v>
      </c>
      <c r="D12" s="52">
        <v>6</v>
      </c>
      <c r="E12" s="52">
        <v>5</v>
      </c>
      <c r="F12" s="52">
        <v>4</v>
      </c>
      <c r="G12" s="52">
        <v>3</v>
      </c>
      <c r="H12" s="52">
        <v>2</v>
      </c>
      <c r="I12" s="52">
        <v>2</v>
      </c>
      <c r="J12" s="52">
        <v>2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12232</v>
      </c>
      <c r="C13" s="52">
        <v>12335</v>
      </c>
      <c r="D13" s="52">
        <v>12448</v>
      </c>
      <c r="E13" s="52">
        <v>12514</v>
      </c>
      <c r="F13" s="52">
        <v>12523</v>
      </c>
      <c r="G13" s="52">
        <v>11287</v>
      </c>
      <c r="H13" s="52">
        <v>10175</v>
      </c>
      <c r="I13" s="52">
        <v>9944</v>
      </c>
      <c r="J13" s="52">
        <v>9929</v>
      </c>
      <c r="K13" s="52">
        <v>9279</v>
      </c>
      <c r="L13" s="52">
        <v>8987</v>
      </c>
      <c r="M13" s="52">
        <v>8603</v>
      </c>
      <c r="N13" s="52">
        <v>7735</v>
      </c>
      <c r="O13" s="52">
        <v>7497</v>
      </c>
      <c r="P13" s="52">
        <v>7388</v>
      </c>
      <c r="Q13" s="52">
        <v>7641</v>
      </c>
      <c r="R13" s="52">
        <v>7917</v>
      </c>
      <c r="S13" s="52">
        <v>8013</v>
      </c>
      <c r="T13" s="52">
        <v>8104</v>
      </c>
      <c r="U13" s="52">
        <v>7614</v>
      </c>
      <c r="V13" s="52">
        <v>7631</v>
      </c>
      <c r="W13" s="52">
        <v>7252</v>
      </c>
      <c r="X13" s="52">
        <v>8288</v>
      </c>
      <c r="Y13" s="52">
        <v>8670</v>
      </c>
      <c r="DA13" s="63" t="s">
        <v>1073</v>
      </c>
    </row>
    <row r="14" spans="1:105" ht="12" customHeight="1" x14ac:dyDescent="0.25">
      <c r="A14" s="97" t="s">
        <v>121</v>
      </c>
      <c r="B14" s="52">
        <v>3394</v>
      </c>
      <c r="C14" s="52">
        <v>3560</v>
      </c>
      <c r="D14" s="52">
        <v>3688</v>
      </c>
      <c r="E14" s="52">
        <v>3818</v>
      </c>
      <c r="F14" s="52">
        <v>3836</v>
      </c>
      <c r="G14" s="52">
        <v>3505</v>
      </c>
      <c r="H14" s="52">
        <v>3132</v>
      </c>
      <c r="I14" s="52">
        <v>3119</v>
      </c>
      <c r="J14" s="52">
        <v>3070</v>
      </c>
      <c r="K14" s="52">
        <v>3456</v>
      </c>
      <c r="L14" s="52">
        <v>3516</v>
      </c>
      <c r="M14" s="52">
        <v>3776</v>
      </c>
      <c r="N14" s="52">
        <v>3753</v>
      </c>
      <c r="O14" s="52">
        <v>3770</v>
      </c>
      <c r="P14" s="52">
        <v>3755</v>
      </c>
      <c r="Q14" s="52">
        <v>3745</v>
      </c>
      <c r="R14" s="52">
        <v>3869</v>
      </c>
      <c r="S14" s="52">
        <v>3905</v>
      </c>
      <c r="T14" s="52">
        <v>3976</v>
      </c>
      <c r="U14" s="52">
        <v>3631</v>
      </c>
      <c r="V14" s="52">
        <v>3414</v>
      </c>
      <c r="W14" s="52">
        <v>3290</v>
      </c>
      <c r="X14" s="52">
        <v>3334</v>
      </c>
      <c r="Y14" s="52">
        <v>3235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7579</v>
      </c>
      <c r="C16" s="52">
        <v>7593</v>
      </c>
      <c r="D16" s="52">
        <v>7462</v>
      </c>
      <c r="E16" s="52">
        <v>7176</v>
      </c>
      <c r="F16" s="52">
        <v>6791</v>
      </c>
      <c r="G16" s="52">
        <v>6002</v>
      </c>
      <c r="H16" s="52">
        <v>5158</v>
      </c>
      <c r="I16" s="52">
        <v>5035</v>
      </c>
      <c r="J16" s="52">
        <v>5126</v>
      </c>
      <c r="K16" s="52">
        <v>5468</v>
      </c>
      <c r="L16" s="52">
        <v>5521</v>
      </c>
      <c r="M16" s="52">
        <v>5561</v>
      </c>
      <c r="N16" s="52">
        <v>5099</v>
      </c>
      <c r="O16" s="52">
        <v>4847</v>
      </c>
      <c r="P16" s="52">
        <v>4658</v>
      </c>
      <c r="Q16" s="52">
        <v>4493</v>
      </c>
      <c r="R16" s="52">
        <v>4404</v>
      </c>
      <c r="S16" s="52">
        <v>4309</v>
      </c>
      <c r="T16" s="52">
        <v>4222</v>
      </c>
      <c r="U16" s="52">
        <v>3835</v>
      </c>
      <c r="V16" s="52">
        <v>3688</v>
      </c>
      <c r="W16" s="52">
        <v>3398</v>
      </c>
      <c r="X16" s="52">
        <v>3387</v>
      </c>
      <c r="Y16" s="52">
        <v>3211</v>
      </c>
      <c r="DA16" s="63" t="s">
        <v>1075</v>
      </c>
    </row>
    <row r="17" spans="1:105" ht="12" customHeight="1" x14ac:dyDescent="0.25">
      <c r="A17" s="109" t="s">
        <v>120</v>
      </c>
      <c r="B17" s="36">
        <v>10337</v>
      </c>
      <c r="C17" s="36">
        <v>10667</v>
      </c>
      <c r="D17" s="36">
        <v>11050</v>
      </c>
      <c r="E17" s="36">
        <v>11418</v>
      </c>
      <c r="F17" s="36">
        <v>11632</v>
      </c>
      <c r="G17" s="36">
        <v>10543</v>
      </c>
      <c r="H17" s="36">
        <v>9552</v>
      </c>
      <c r="I17" s="36">
        <v>9282</v>
      </c>
      <c r="J17" s="36">
        <v>9053</v>
      </c>
      <c r="K17" s="36">
        <v>8307</v>
      </c>
      <c r="L17" s="36">
        <v>7911</v>
      </c>
      <c r="M17" s="36">
        <v>7686</v>
      </c>
      <c r="N17" s="36">
        <v>7141</v>
      </c>
      <c r="O17" s="36">
        <v>7102</v>
      </c>
      <c r="P17" s="36">
        <v>7133</v>
      </c>
      <c r="Q17" s="36">
        <v>7549</v>
      </c>
      <c r="R17" s="36">
        <v>8089</v>
      </c>
      <c r="S17" s="36">
        <v>8335</v>
      </c>
      <c r="T17" s="36">
        <v>8589</v>
      </c>
      <c r="U17" s="36">
        <v>8083</v>
      </c>
      <c r="V17" s="36">
        <v>7991</v>
      </c>
      <c r="W17" s="36">
        <v>7754</v>
      </c>
      <c r="X17" s="36">
        <v>8990</v>
      </c>
      <c r="Y17" s="36">
        <v>9498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1400</v>
      </c>
      <c r="D21" s="52">
        <v>1399</v>
      </c>
      <c r="E21" s="52">
        <v>1403</v>
      </c>
      <c r="F21" s="52">
        <v>1411</v>
      </c>
      <c r="G21" s="52">
        <v>1878</v>
      </c>
      <c r="H21" s="52">
        <v>1835</v>
      </c>
      <c r="I21" s="52">
        <v>953</v>
      </c>
      <c r="J21" s="52">
        <v>1399</v>
      </c>
      <c r="K21" s="52">
        <v>1475</v>
      </c>
      <c r="L21" s="52">
        <v>1580</v>
      </c>
      <c r="M21" s="52">
        <v>1690</v>
      </c>
      <c r="N21" s="52">
        <v>1806</v>
      </c>
      <c r="O21" s="52">
        <v>1636</v>
      </c>
      <c r="P21" s="52">
        <v>639</v>
      </c>
      <c r="Q21" s="52">
        <v>790</v>
      </c>
      <c r="R21" s="52">
        <v>960</v>
      </c>
      <c r="S21" s="52">
        <v>1145</v>
      </c>
      <c r="T21" s="52">
        <v>1019</v>
      </c>
      <c r="U21" s="52">
        <v>893</v>
      </c>
      <c r="V21" s="52">
        <v>778</v>
      </c>
      <c r="W21" s="52">
        <v>694</v>
      </c>
      <c r="X21" s="52">
        <v>856</v>
      </c>
      <c r="Y21" s="52">
        <v>1035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49</v>
      </c>
      <c r="D23" s="52">
        <v>48</v>
      </c>
      <c r="E23" s="52">
        <v>51</v>
      </c>
      <c r="F23" s="52">
        <v>55</v>
      </c>
      <c r="G23" s="52">
        <v>66</v>
      </c>
      <c r="H23" s="52">
        <v>84</v>
      </c>
      <c r="I23" s="52">
        <v>76</v>
      </c>
      <c r="J23" s="52">
        <v>91</v>
      </c>
      <c r="K23" s="52">
        <v>132</v>
      </c>
      <c r="L23" s="52">
        <v>137</v>
      </c>
      <c r="M23" s="52">
        <v>125</v>
      </c>
      <c r="N23" s="52">
        <v>120</v>
      </c>
      <c r="O23" s="52">
        <v>150</v>
      </c>
      <c r="P23" s="52">
        <v>133</v>
      </c>
      <c r="Q23" s="52">
        <v>193</v>
      </c>
      <c r="R23" s="52">
        <v>265</v>
      </c>
      <c r="S23" s="52">
        <v>332</v>
      </c>
      <c r="T23" s="52">
        <v>386</v>
      </c>
      <c r="U23" s="52">
        <v>434</v>
      </c>
      <c r="V23" s="52">
        <v>447</v>
      </c>
      <c r="W23" s="52">
        <v>436</v>
      </c>
      <c r="X23" s="52">
        <v>467</v>
      </c>
      <c r="Y23" s="52">
        <v>534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357</v>
      </c>
      <c r="D25" s="52">
        <v>357</v>
      </c>
      <c r="E25" s="52">
        <v>363</v>
      </c>
      <c r="F25" s="52">
        <v>378</v>
      </c>
      <c r="G25" s="52">
        <v>411</v>
      </c>
      <c r="H25" s="52">
        <v>448</v>
      </c>
      <c r="I25" s="52">
        <v>284</v>
      </c>
      <c r="J25" s="52">
        <v>255</v>
      </c>
      <c r="K25" s="52">
        <v>307</v>
      </c>
      <c r="L25" s="52">
        <v>245</v>
      </c>
      <c r="M25" s="52">
        <v>184</v>
      </c>
      <c r="N25" s="52">
        <v>159</v>
      </c>
      <c r="O25" s="52">
        <v>129</v>
      </c>
      <c r="P25" s="52">
        <v>85</v>
      </c>
      <c r="Q25" s="52">
        <v>127</v>
      </c>
      <c r="R25" s="52">
        <v>145</v>
      </c>
      <c r="S25" s="52">
        <v>128</v>
      </c>
      <c r="T25" s="52">
        <v>107</v>
      </c>
      <c r="U25" s="52">
        <v>86</v>
      </c>
      <c r="V25" s="52">
        <v>86</v>
      </c>
      <c r="W25" s="52">
        <v>94</v>
      </c>
      <c r="X25" s="52">
        <v>107</v>
      </c>
      <c r="Y25" s="52">
        <v>130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1</v>
      </c>
      <c r="I26" s="52">
        <v>0</v>
      </c>
      <c r="J26" s="52">
        <v>0</v>
      </c>
      <c r="K26" s="52">
        <v>2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1911</v>
      </c>
      <c r="D27" s="52">
        <v>1915</v>
      </c>
      <c r="E27" s="52">
        <v>1943</v>
      </c>
      <c r="F27" s="52">
        <v>2018</v>
      </c>
      <c r="G27" s="52">
        <v>2200</v>
      </c>
      <c r="H27" s="52">
        <v>2439</v>
      </c>
      <c r="I27" s="52">
        <v>1542</v>
      </c>
      <c r="J27" s="52">
        <v>1605</v>
      </c>
      <c r="K27" s="52">
        <v>1911</v>
      </c>
      <c r="L27" s="52">
        <v>1862</v>
      </c>
      <c r="M27" s="52">
        <v>1776</v>
      </c>
      <c r="N27" s="52">
        <v>1683</v>
      </c>
      <c r="O27" s="52">
        <v>1380</v>
      </c>
      <c r="P27" s="52">
        <v>828</v>
      </c>
      <c r="Q27" s="52">
        <v>1155</v>
      </c>
      <c r="R27" s="52">
        <v>1369</v>
      </c>
      <c r="S27" s="52">
        <v>1383</v>
      </c>
      <c r="T27" s="52">
        <v>1363</v>
      </c>
      <c r="U27" s="52">
        <v>1197</v>
      </c>
      <c r="V27" s="52">
        <v>1081</v>
      </c>
      <c r="W27" s="52">
        <v>1128</v>
      </c>
      <c r="X27" s="52">
        <v>1139</v>
      </c>
      <c r="Y27" s="52">
        <v>1387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530</v>
      </c>
      <c r="D28" s="52">
        <v>532</v>
      </c>
      <c r="E28" s="52">
        <v>541</v>
      </c>
      <c r="F28" s="52">
        <v>566</v>
      </c>
      <c r="G28" s="52">
        <v>627</v>
      </c>
      <c r="H28" s="52">
        <v>705</v>
      </c>
      <c r="I28" s="52">
        <v>469</v>
      </c>
      <c r="J28" s="52">
        <v>521</v>
      </c>
      <c r="K28" s="52">
        <v>623</v>
      </c>
      <c r="L28" s="52">
        <v>589</v>
      </c>
      <c r="M28" s="52">
        <v>561</v>
      </c>
      <c r="N28" s="52">
        <v>530</v>
      </c>
      <c r="O28" s="52">
        <v>469</v>
      </c>
      <c r="P28" s="52">
        <v>345</v>
      </c>
      <c r="Q28" s="52">
        <v>530</v>
      </c>
      <c r="R28" s="52">
        <v>664</v>
      </c>
      <c r="S28" s="52">
        <v>794</v>
      </c>
      <c r="T28" s="52">
        <v>655</v>
      </c>
      <c r="U28" s="52">
        <v>635</v>
      </c>
      <c r="V28" s="52">
        <v>526</v>
      </c>
      <c r="W28" s="52">
        <v>495</v>
      </c>
      <c r="X28" s="52">
        <v>518</v>
      </c>
      <c r="Y28" s="52">
        <v>609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1184</v>
      </c>
      <c r="D30" s="52">
        <v>1186</v>
      </c>
      <c r="E30" s="52">
        <v>1204</v>
      </c>
      <c r="F30" s="52">
        <v>1245</v>
      </c>
      <c r="G30" s="52">
        <v>1339</v>
      </c>
      <c r="H30" s="52">
        <v>1463</v>
      </c>
      <c r="I30" s="52">
        <v>894</v>
      </c>
      <c r="J30" s="52">
        <v>841</v>
      </c>
      <c r="K30" s="52">
        <v>1002</v>
      </c>
      <c r="L30" s="52">
        <v>918</v>
      </c>
      <c r="M30" s="52">
        <v>859</v>
      </c>
      <c r="N30" s="52">
        <v>875</v>
      </c>
      <c r="O30" s="52">
        <v>788</v>
      </c>
      <c r="P30" s="52">
        <v>541</v>
      </c>
      <c r="Q30" s="52">
        <v>796</v>
      </c>
      <c r="R30" s="52">
        <v>961</v>
      </c>
      <c r="S30" s="52">
        <v>995</v>
      </c>
      <c r="T30" s="52">
        <v>782</v>
      </c>
      <c r="U30" s="52">
        <v>666</v>
      </c>
      <c r="V30" s="52">
        <v>536</v>
      </c>
      <c r="W30" s="52">
        <v>556</v>
      </c>
      <c r="X30" s="52">
        <v>566</v>
      </c>
      <c r="Y30" s="52">
        <v>666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1615</v>
      </c>
      <c r="D31" s="36">
        <v>1619</v>
      </c>
      <c r="E31" s="36">
        <v>1646</v>
      </c>
      <c r="F31" s="36">
        <v>1719</v>
      </c>
      <c r="G31" s="36">
        <v>1897</v>
      </c>
      <c r="H31" s="36">
        <v>2129</v>
      </c>
      <c r="I31" s="36">
        <v>1403</v>
      </c>
      <c r="J31" s="36">
        <v>1543</v>
      </c>
      <c r="K31" s="36">
        <v>1844</v>
      </c>
      <c r="L31" s="36">
        <v>1782</v>
      </c>
      <c r="M31" s="36">
        <v>1664</v>
      </c>
      <c r="N31" s="36">
        <v>1491</v>
      </c>
      <c r="O31" s="36">
        <v>1193</v>
      </c>
      <c r="P31" s="36">
        <v>717</v>
      </c>
      <c r="Q31" s="36">
        <v>1017</v>
      </c>
      <c r="R31" s="36">
        <v>1221</v>
      </c>
      <c r="S31" s="36">
        <v>1311</v>
      </c>
      <c r="T31" s="36">
        <v>1345</v>
      </c>
      <c r="U31" s="36">
        <v>1266</v>
      </c>
      <c r="V31" s="36">
        <v>1148</v>
      </c>
      <c r="W31" s="36">
        <v>1169</v>
      </c>
      <c r="X31" s="36">
        <v>1202</v>
      </c>
      <c r="Y31" s="36">
        <v>1448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1744</v>
      </c>
      <c r="D35" s="52">
        <v>1651</v>
      </c>
      <c r="E35" s="52">
        <v>1485</v>
      </c>
      <c r="F35" s="52">
        <v>1240</v>
      </c>
      <c r="G35" s="52">
        <v>0</v>
      </c>
      <c r="H35" s="52">
        <v>0</v>
      </c>
      <c r="I35" s="52">
        <v>560</v>
      </c>
      <c r="J35" s="52">
        <v>1261</v>
      </c>
      <c r="K35" s="52">
        <v>1071</v>
      </c>
      <c r="L35" s="52">
        <v>1237</v>
      </c>
      <c r="M35" s="52">
        <v>1505</v>
      </c>
      <c r="N35" s="52">
        <v>799</v>
      </c>
      <c r="O35" s="52">
        <v>1345</v>
      </c>
      <c r="P35" s="52">
        <v>481</v>
      </c>
      <c r="Q35" s="52">
        <v>1041</v>
      </c>
      <c r="R35" s="52">
        <v>1411</v>
      </c>
      <c r="S35" s="52">
        <v>1296</v>
      </c>
      <c r="T35" s="52">
        <v>1186</v>
      </c>
      <c r="U35" s="52">
        <v>0</v>
      </c>
      <c r="V35" s="52">
        <v>539</v>
      </c>
      <c r="W35" s="52">
        <v>167</v>
      </c>
      <c r="X35" s="52">
        <v>2081</v>
      </c>
      <c r="Y35" s="52">
        <v>1367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129</v>
      </c>
      <c r="D37" s="52">
        <v>151</v>
      </c>
      <c r="E37" s="52">
        <v>145</v>
      </c>
      <c r="F37" s="52">
        <v>148</v>
      </c>
      <c r="G37" s="52">
        <v>107</v>
      </c>
      <c r="H37" s="52">
        <v>60</v>
      </c>
      <c r="I37" s="52">
        <v>71</v>
      </c>
      <c r="J37" s="52">
        <v>183</v>
      </c>
      <c r="K37" s="52">
        <v>226</v>
      </c>
      <c r="L37" s="52">
        <v>351</v>
      </c>
      <c r="M37" s="52">
        <v>400</v>
      </c>
      <c r="N37" s="52">
        <v>338</v>
      </c>
      <c r="O37" s="52">
        <v>465</v>
      </c>
      <c r="P37" s="52">
        <v>319</v>
      </c>
      <c r="Q37" s="52">
        <v>385</v>
      </c>
      <c r="R37" s="52">
        <v>618</v>
      </c>
      <c r="S37" s="52">
        <v>730</v>
      </c>
      <c r="T37" s="52">
        <v>667</v>
      </c>
      <c r="U37" s="52">
        <v>525</v>
      </c>
      <c r="V37" s="52">
        <v>226</v>
      </c>
      <c r="W37" s="52">
        <v>434</v>
      </c>
      <c r="X37" s="52">
        <v>556</v>
      </c>
      <c r="Y37" s="52">
        <v>1065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433</v>
      </c>
      <c r="D39" s="52">
        <v>367</v>
      </c>
      <c r="E39" s="52">
        <v>250</v>
      </c>
      <c r="F39" s="52">
        <v>181</v>
      </c>
      <c r="G39" s="52">
        <v>101</v>
      </c>
      <c r="H39" s="52">
        <v>99</v>
      </c>
      <c r="I39" s="52">
        <v>135</v>
      </c>
      <c r="J39" s="52">
        <v>181</v>
      </c>
      <c r="K39" s="52">
        <v>169</v>
      </c>
      <c r="L39" s="52">
        <v>134</v>
      </c>
      <c r="M39" s="52">
        <v>123</v>
      </c>
      <c r="N39" s="52">
        <v>43</v>
      </c>
      <c r="O39" s="52">
        <v>59</v>
      </c>
      <c r="P39" s="52">
        <v>51</v>
      </c>
      <c r="Q39" s="52">
        <v>135</v>
      </c>
      <c r="R39" s="52">
        <v>196</v>
      </c>
      <c r="S39" s="52">
        <v>147</v>
      </c>
      <c r="T39" s="52">
        <v>112</v>
      </c>
      <c r="U39" s="52">
        <v>28</v>
      </c>
      <c r="V39" s="52">
        <v>47</v>
      </c>
      <c r="W39" s="52">
        <v>70</v>
      </c>
      <c r="X39" s="52">
        <v>252</v>
      </c>
      <c r="Y39" s="52">
        <v>179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2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2014</v>
      </c>
      <c r="D41" s="52">
        <v>2028</v>
      </c>
      <c r="E41" s="52">
        <v>2009</v>
      </c>
      <c r="F41" s="52">
        <v>2027</v>
      </c>
      <c r="G41" s="52">
        <v>964</v>
      </c>
      <c r="H41" s="52">
        <v>1327</v>
      </c>
      <c r="I41" s="52">
        <v>1311</v>
      </c>
      <c r="J41" s="52">
        <v>1590</v>
      </c>
      <c r="K41" s="52">
        <v>1261</v>
      </c>
      <c r="L41" s="52">
        <v>1570</v>
      </c>
      <c r="M41" s="52">
        <v>1392</v>
      </c>
      <c r="N41" s="52">
        <v>815</v>
      </c>
      <c r="O41" s="52">
        <v>1142</v>
      </c>
      <c r="P41" s="52">
        <v>719</v>
      </c>
      <c r="Q41" s="52">
        <v>1408</v>
      </c>
      <c r="R41" s="52">
        <v>1645</v>
      </c>
      <c r="S41" s="52">
        <v>1479</v>
      </c>
      <c r="T41" s="52">
        <v>1454</v>
      </c>
      <c r="U41" s="52">
        <v>707</v>
      </c>
      <c r="V41" s="52">
        <v>1098</v>
      </c>
      <c r="W41" s="52">
        <v>749</v>
      </c>
      <c r="X41" s="52">
        <v>2175</v>
      </c>
      <c r="Y41" s="52">
        <v>1769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696</v>
      </c>
      <c r="D42" s="52">
        <v>660</v>
      </c>
      <c r="E42" s="52">
        <v>671</v>
      </c>
      <c r="F42" s="52">
        <v>584</v>
      </c>
      <c r="G42" s="52">
        <v>296</v>
      </c>
      <c r="H42" s="52">
        <v>332</v>
      </c>
      <c r="I42" s="52">
        <v>456</v>
      </c>
      <c r="J42" s="52">
        <v>472</v>
      </c>
      <c r="K42" s="52">
        <v>1009</v>
      </c>
      <c r="L42" s="52">
        <v>649</v>
      </c>
      <c r="M42" s="52">
        <v>821</v>
      </c>
      <c r="N42" s="52">
        <v>507</v>
      </c>
      <c r="O42" s="52">
        <v>486</v>
      </c>
      <c r="P42" s="52">
        <v>330</v>
      </c>
      <c r="Q42" s="52">
        <v>520</v>
      </c>
      <c r="R42" s="52">
        <v>788</v>
      </c>
      <c r="S42" s="52">
        <v>830</v>
      </c>
      <c r="T42" s="52">
        <v>726</v>
      </c>
      <c r="U42" s="52">
        <v>290</v>
      </c>
      <c r="V42" s="52">
        <v>309</v>
      </c>
      <c r="W42" s="52">
        <v>371</v>
      </c>
      <c r="X42" s="52">
        <v>562</v>
      </c>
      <c r="Y42" s="52">
        <v>510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1198</v>
      </c>
      <c r="D44" s="52">
        <v>1055</v>
      </c>
      <c r="E44" s="52">
        <v>918</v>
      </c>
      <c r="F44" s="52">
        <v>860</v>
      </c>
      <c r="G44" s="52">
        <v>550</v>
      </c>
      <c r="H44" s="52">
        <v>619</v>
      </c>
      <c r="I44" s="52">
        <v>771</v>
      </c>
      <c r="J44" s="52">
        <v>932</v>
      </c>
      <c r="K44" s="52">
        <v>1344</v>
      </c>
      <c r="L44" s="52">
        <v>971</v>
      </c>
      <c r="M44" s="52">
        <v>899</v>
      </c>
      <c r="N44" s="52">
        <v>413</v>
      </c>
      <c r="O44" s="52">
        <v>536</v>
      </c>
      <c r="P44" s="52">
        <v>352</v>
      </c>
      <c r="Q44" s="52">
        <v>631</v>
      </c>
      <c r="R44" s="52">
        <v>872</v>
      </c>
      <c r="S44" s="52">
        <v>900</v>
      </c>
      <c r="T44" s="52">
        <v>695</v>
      </c>
      <c r="U44" s="52">
        <v>279</v>
      </c>
      <c r="V44" s="52">
        <v>389</v>
      </c>
      <c r="W44" s="52">
        <v>266</v>
      </c>
      <c r="X44" s="52">
        <v>555</v>
      </c>
      <c r="Y44" s="52">
        <v>490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1945</v>
      </c>
      <c r="D45" s="36">
        <v>2002</v>
      </c>
      <c r="E45" s="36">
        <v>2014</v>
      </c>
      <c r="F45" s="36">
        <v>1933</v>
      </c>
      <c r="G45" s="36">
        <v>808</v>
      </c>
      <c r="H45" s="36">
        <v>1138</v>
      </c>
      <c r="I45" s="36">
        <v>1133</v>
      </c>
      <c r="J45" s="36">
        <v>1314</v>
      </c>
      <c r="K45" s="36">
        <v>1098</v>
      </c>
      <c r="L45" s="36">
        <v>1386</v>
      </c>
      <c r="M45" s="36">
        <v>1439</v>
      </c>
      <c r="N45" s="36">
        <v>946</v>
      </c>
      <c r="O45" s="36">
        <v>1154</v>
      </c>
      <c r="P45" s="36">
        <v>748</v>
      </c>
      <c r="Q45" s="36">
        <v>1433</v>
      </c>
      <c r="R45" s="36">
        <v>1761</v>
      </c>
      <c r="S45" s="36">
        <v>1557</v>
      </c>
      <c r="T45" s="36">
        <v>1599</v>
      </c>
      <c r="U45" s="36">
        <v>760</v>
      </c>
      <c r="V45" s="36">
        <v>1056</v>
      </c>
      <c r="W45" s="36">
        <v>932</v>
      </c>
      <c r="X45" s="36">
        <v>2438</v>
      </c>
      <c r="Y45" s="36">
        <v>1956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616</v>
      </c>
      <c r="D49" s="52">
        <v>597</v>
      </c>
      <c r="E49" s="52">
        <v>524</v>
      </c>
      <c r="F49" s="52">
        <v>440</v>
      </c>
      <c r="G49" s="52">
        <v>0</v>
      </c>
      <c r="H49" s="52">
        <v>0</v>
      </c>
      <c r="I49" s="52">
        <v>212</v>
      </c>
      <c r="J49" s="52">
        <v>508</v>
      </c>
      <c r="K49" s="52">
        <v>506</v>
      </c>
      <c r="L49" s="52">
        <v>599</v>
      </c>
      <c r="M49" s="52">
        <v>505</v>
      </c>
      <c r="N49" s="52">
        <v>300</v>
      </c>
      <c r="O49" s="52">
        <v>438</v>
      </c>
      <c r="P49" s="52">
        <v>251</v>
      </c>
      <c r="Q49" s="52">
        <v>534</v>
      </c>
      <c r="R49" s="52">
        <v>650</v>
      </c>
      <c r="S49" s="52">
        <v>417</v>
      </c>
      <c r="T49" s="52">
        <v>386</v>
      </c>
      <c r="U49" s="52">
        <v>0</v>
      </c>
      <c r="V49" s="52">
        <v>165</v>
      </c>
      <c r="W49" s="52">
        <v>48</v>
      </c>
      <c r="X49" s="52">
        <v>827</v>
      </c>
      <c r="Y49" s="52">
        <v>455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56</v>
      </c>
      <c r="D51" s="52">
        <v>65</v>
      </c>
      <c r="E51" s="52">
        <v>52</v>
      </c>
      <c r="F51" s="52">
        <v>50</v>
      </c>
      <c r="G51" s="52">
        <v>0</v>
      </c>
      <c r="H51" s="52">
        <v>0</v>
      </c>
      <c r="I51" s="52">
        <v>54</v>
      </c>
      <c r="J51" s="52">
        <v>134</v>
      </c>
      <c r="K51" s="52">
        <v>78</v>
      </c>
      <c r="L51" s="52">
        <v>127</v>
      </c>
      <c r="M51" s="52">
        <v>160</v>
      </c>
      <c r="N51" s="52">
        <v>52</v>
      </c>
      <c r="O51" s="52">
        <v>134</v>
      </c>
      <c r="P51" s="52">
        <v>26</v>
      </c>
      <c r="Q51" s="52">
        <v>63</v>
      </c>
      <c r="R51" s="52">
        <v>96</v>
      </c>
      <c r="S51" s="52">
        <v>77</v>
      </c>
      <c r="T51" s="52">
        <v>97</v>
      </c>
      <c r="U51" s="52">
        <v>0</v>
      </c>
      <c r="V51" s="52">
        <v>51</v>
      </c>
      <c r="W51" s="52">
        <v>16</v>
      </c>
      <c r="X51" s="52">
        <v>203</v>
      </c>
      <c r="Y51" s="52">
        <v>112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85</v>
      </c>
      <c r="D53" s="52">
        <v>72</v>
      </c>
      <c r="E53" s="52">
        <v>45</v>
      </c>
      <c r="F53" s="52">
        <v>29</v>
      </c>
      <c r="G53" s="52">
        <v>0</v>
      </c>
      <c r="H53" s="52">
        <v>0</v>
      </c>
      <c r="I53" s="52">
        <v>15</v>
      </c>
      <c r="J53" s="52">
        <v>41</v>
      </c>
      <c r="K53" s="52">
        <v>35</v>
      </c>
      <c r="L53" s="52">
        <v>35</v>
      </c>
      <c r="M53" s="52">
        <v>27</v>
      </c>
      <c r="N53" s="52">
        <v>10</v>
      </c>
      <c r="O53" s="52">
        <v>15</v>
      </c>
      <c r="P53" s="52">
        <v>12</v>
      </c>
      <c r="Q53" s="52">
        <v>37</v>
      </c>
      <c r="R53" s="52">
        <v>49</v>
      </c>
      <c r="S53" s="52">
        <v>26</v>
      </c>
      <c r="T53" s="52">
        <v>19</v>
      </c>
      <c r="U53" s="52">
        <v>0</v>
      </c>
      <c r="V53" s="52">
        <v>6</v>
      </c>
      <c r="W53" s="52">
        <v>3</v>
      </c>
      <c r="X53" s="52">
        <v>69</v>
      </c>
      <c r="Y53" s="52">
        <v>35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395</v>
      </c>
      <c r="D55" s="52">
        <v>396</v>
      </c>
      <c r="E55" s="52">
        <v>359</v>
      </c>
      <c r="F55" s="52">
        <v>319</v>
      </c>
      <c r="G55" s="52">
        <v>0</v>
      </c>
      <c r="H55" s="52">
        <v>0</v>
      </c>
      <c r="I55" s="52">
        <v>146</v>
      </c>
      <c r="J55" s="52">
        <v>360</v>
      </c>
      <c r="K55" s="52">
        <v>261</v>
      </c>
      <c r="L55" s="52">
        <v>398</v>
      </c>
      <c r="M55" s="52">
        <v>300</v>
      </c>
      <c r="N55" s="52">
        <v>178</v>
      </c>
      <c r="O55" s="52">
        <v>296</v>
      </c>
      <c r="P55" s="52">
        <v>163</v>
      </c>
      <c r="Q55" s="52">
        <v>362</v>
      </c>
      <c r="R55" s="52">
        <v>406</v>
      </c>
      <c r="S55" s="52">
        <v>249</v>
      </c>
      <c r="T55" s="52">
        <v>244</v>
      </c>
      <c r="U55" s="52">
        <v>0</v>
      </c>
      <c r="V55" s="52">
        <v>123</v>
      </c>
      <c r="W55" s="52">
        <v>30</v>
      </c>
      <c r="X55" s="52">
        <v>601</v>
      </c>
      <c r="Y55" s="52">
        <v>324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136</v>
      </c>
      <c r="D56" s="52">
        <v>129</v>
      </c>
      <c r="E56" s="52">
        <v>120</v>
      </c>
      <c r="F56" s="52">
        <v>92</v>
      </c>
      <c r="G56" s="52">
        <v>0</v>
      </c>
      <c r="H56" s="52">
        <v>0</v>
      </c>
      <c r="I56" s="52">
        <v>51</v>
      </c>
      <c r="J56" s="52">
        <v>107</v>
      </c>
      <c r="K56" s="52">
        <v>210</v>
      </c>
      <c r="L56" s="52">
        <v>166</v>
      </c>
      <c r="M56" s="52">
        <v>178</v>
      </c>
      <c r="N56" s="52">
        <v>112</v>
      </c>
      <c r="O56" s="52">
        <v>127</v>
      </c>
      <c r="P56" s="52">
        <v>76</v>
      </c>
      <c r="Q56" s="52">
        <v>135</v>
      </c>
      <c r="R56" s="52">
        <v>195</v>
      </c>
      <c r="S56" s="52">
        <v>142</v>
      </c>
      <c r="T56" s="52">
        <v>123</v>
      </c>
      <c r="U56" s="52">
        <v>0</v>
      </c>
      <c r="V56" s="52">
        <v>36</v>
      </c>
      <c r="W56" s="52">
        <v>15</v>
      </c>
      <c r="X56" s="52">
        <v>157</v>
      </c>
      <c r="Y56" s="52">
        <v>96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235</v>
      </c>
      <c r="D58" s="52">
        <v>206</v>
      </c>
      <c r="E58" s="52">
        <v>164</v>
      </c>
      <c r="F58" s="52">
        <v>135</v>
      </c>
      <c r="G58" s="52">
        <v>0</v>
      </c>
      <c r="H58" s="52">
        <v>0</v>
      </c>
      <c r="I58" s="52">
        <v>86</v>
      </c>
      <c r="J58" s="52">
        <v>211</v>
      </c>
      <c r="K58" s="52">
        <v>278</v>
      </c>
      <c r="L58" s="52">
        <v>247</v>
      </c>
      <c r="M58" s="52">
        <v>194</v>
      </c>
      <c r="N58" s="52">
        <v>91</v>
      </c>
      <c r="O58" s="52">
        <v>139</v>
      </c>
      <c r="P58" s="52">
        <v>81</v>
      </c>
      <c r="Q58" s="52">
        <v>164</v>
      </c>
      <c r="R58" s="52">
        <v>217</v>
      </c>
      <c r="S58" s="52">
        <v>154</v>
      </c>
      <c r="T58" s="52">
        <v>117</v>
      </c>
      <c r="U58" s="52">
        <v>0</v>
      </c>
      <c r="V58" s="52">
        <v>44</v>
      </c>
      <c r="W58" s="52">
        <v>11</v>
      </c>
      <c r="X58" s="52">
        <v>153</v>
      </c>
      <c r="Y58" s="52">
        <v>93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381</v>
      </c>
      <c r="D59" s="36">
        <v>391</v>
      </c>
      <c r="E59" s="36">
        <v>360</v>
      </c>
      <c r="F59" s="36">
        <v>305</v>
      </c>
      <c r="G59" s="36">
        <v>0</v>
      </c>
      <c r="H59" s="36">
        <v>0</v>
      </c>
      <c r="I59" s="36">
        <v>126</v>
      </c>
      <c r="J59" s="36">
        <v>297</v>
      </c>
      <c r="K59" s="36">
        <v>228</v>
      </c>
      <c r="L59" s="36">
        <v>352</v>
      </c>
      <c r="M59" s="36">
        <v>311</v>
      </c>
      <c r="N59" s="36">
        <v>209</v>
      </c>
      <c r="O59" s="36">
        <v>299</v>
      </c>
      <c r="P59" s="36">
        <v>170</v>
      </c>
      <c r="Q59" s="36">
        <v>370</v>
      </c>
      <c r="R59" s="36">
        <v>433</v>
      </c>
      <c r="S59" s="36">
        <v>263</v>
      </c>
      <c r="T59" s="36">
        <v>269</v>
      </c>
      <c r="U59" s="36">
        <v>0</v>
      </c>
      <c r="V59" s="36">
        <v>121</v>
      </c>
      <c r="W59" s="36">
        <v>37</v>
      </c>
      <c r="X59" s="36">
        <v>674</v>
      </c>
      <c r="Y59" s="36">
        <v>362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1128</v>
      </c>
      <c r="D63" s="52">
        <v>1054</v>
      </c>
      <c r="E63" s="52">
        <v>961</v>
      </c>
      <c r="F63" s="52">
        <v>800</v>
      </c>
      <c r="G63" s="52">
        <v>0</v>
      </c>
      <c r="H63" s="52">
        <v>0</v>
      </c>
      <c r="I63" s="52">
        <v>348</v>
      </c>
      <c r="J63" s="52">
        <v>753</v>
      </c>
      <c r="K63" s="52">
        <v>565</v>
      </c>
      <c r="L63" s="52">
        <v>638</v>
      </c>
      <c r="M63" s="52">
        <v>1000</v>
      </c>
      <c r="N63" s="52">
        <v>499</v>
      </c>
      <c r="O63" s="52">
        <v>907</v>
      </c>
      <c r="P63" s="52">
        <v>230</v>
      </c>
      <c r="Q63" s="52">
        <v>507</v>
      </c>
      <c r="R63" s="52">
        <v>761</v>
      </c>
      <c r="S63" s="52">
        <v>879</v>
      </c>
      <c r="T63" s="52">
        <v>800</v>
      </c>
      <c r="U63" s="52">
        <v>0</v>
      </c>
      <c r="V63" s="52">
        <v>374</v>
      </c>
      <c r="W63" s="52">
        <v>119</v>
      </c>
      <c r="X63" s="52">
        <v>1254</v>
      </c>
      <c r="Y63" s="52">
        <v>912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73</v>
      </c>
      <c r="D65" s="52">
        <v>86</v>
      </c>
      <c r="E65" s="52">
        <v>93</v>
      </c>
      <c r="F65" s="52">
        <v>98</v>
      </c>
      <c r="G65" s="52">
        <v>107</v>
      </c>
      <c r="H65" s="52">
        <v>60</v>
      </c>
      <c r="I65" s="52">
        <v>17</v>
      </c>
      <c r="J65" s="52">
        <v>49</v>
      </c>
      <c r="K65" s="52">
        <v>148</v>
      </c>
      <c r="L65" s="52">
        <v>224</v>
      </c>
      <c r="M65" s="52">
        <v>240</v>
      </c>
      <c r="N65" s="52">
        <v>286</v>
      </c>
      <c r="O65" s="52">
        <v>331</v>
      </c>
      <c r="P65" s="52">
        <v>293</v>
      </c>
      <c r="Q65" s="52">
        <v>322</v>
      </c>
      <c r="R65" s="52">
        <v>522</v>
      </c>
      <c r="S65" s="52">
        <v>653</v>
      </c>
      <c r="T65" s="52">
        <v>570</v>
      </c>
      <c r="U65" s="52">
        <v>525</v>
      </c>
      <c r="V65" s="52">
        <v>175</v>
      </c>
      <c r="W65" s="52">
        <v>418</v>
      </c>
      <c r="X65" s="52">
        <v>353</v>
      </c>
      <c r="Y65" s="52">
        <v>953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348</v>
      </c>
      <c r="D67" s="52">
        <f t="shared" si="0"/>
        <v>295</v>
      </c>
      <c r="E67" s="52">
        <f t="shared" si="0"/>
        <v>205</v>
      </c>
      <c r="F67" s="52">
        <f t="shared" si="0"/>
        <v>152</v>
      </c>
      <c r="G67" s="52">
        <f t="shared" si="0"/>
        <v>101</v>
      </c>
      <c r="H67" s="52">
        <f t="shared" si="0"/>
        <v>99</v>
      </c>
      <c r="I67" s="52">
        <f t="shared" si="0"/>
        <v>120</v>
      </c>
      <c r="J67" s="52">
        <f t="shared" si="0"/>
        <v>140</v>
      </c>
      <c r="K67" s="52">
        <f t="shared" si="0"/>
        <v>134</v>
      </c>
      <c r="L67" s="52">
        <f t="shared" si="0"/>
        <v>99</v>
      </c>
      <c r="M67" s="52">
        <f t="shared" si="0"/>
        <v>96</v>
      </c>
      <c r="N67" s="52">
        <f t="shared" si="0"/>
        <v>33</v>
      </c>
      <c r="O67" s="52">
        <f t="shared" si="0"/>
        <v>44</v>
      </c>
      <c r="P67" s="52">
        <f t="shared" si="0"/>
        <v>39</v>
      </c>
      <c r="Q67" s="52">
        <f t="shared" si="0"/>
        <v>98</v>
      </c>
      <c r="R67" s="52">
        <f t="shared" ref="R67:V67" si="1">R39-R53</f>
        <v>147</v>
      </c>
      <c r="S67" s="52">
        <f t="shared" si="1"/>
        <v>121</v>
      </c>
      <c r="T67" s="52">
        <f t="shared" si="1"/>
        <v>93</v>
      </c>
      <c r="U67" s="52">
        <f t="shared" si="1"/>
        <v>28</v>
      </c>
      <c r="V67" s="52">
        <f t="shared" si="1"/>
        <v>41</v>
      </c>
      <c r="W67" s="52">
        <f t="shared" ref="W67:Y67" si="2">W39-W53</f>
        <v>67</v>
      </c>
      <c r="X67" s="52">
        <f t="shared" si="2"/>
        <v>183</v>
      </c>
      <c r="Y67" s="52">
        <f t="shared" si="2"/>
        <v>144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2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1619</v>
      </c>
      <c r="D69" s="52">
        <f t="shared" si="6"/>
        <v>1632</v>
      </c>
      <c r="E69" s="52">
        <f t="shared" si="6"/>
        <v>1650</v>
      </c>
      <c r="F69" s="52">
        <f t="shared" si="6"/>
        <v>1708</v>
      </c>
      <c r="G69" s="52">
        <f t="shared" si="6"/>
        <v>964</v>
      </c>
      <c r="H69" s="52">
        <f t="shared" si="6"/>
        <v>1327</v>
      </c>
      <c r="I69" s="52">
        <f t="shared" si="6"/>
        <v>1165</v>
      </c>
      <c r="J69" s="52">
        <f t="shared" si="6"/>
        <v>1230</v>
      </c>
      <c r="K69" s="52">
        <f t="shared" si="6"/>
        <v>1000</v>
      </c>
      <c r="L69" s="52">
        <f t="shared" si="6"/>
        <v>1172</v>
      </c>
      <c r="M69" s="52">
        <f t="shared" si="6"/>
        <v>1092</v>
      </c>
      <c r="N69" s="52">
        <f t="shared" si="6"/>
        <v>637</v>
      </c>
      <c r="O69" s="52">
        <f t="shared" si="6"/>
        <v>846</v>
      </c>
      <c r="P69" s="52">
        <f t="shared" si="6"/>
        <v>556</v>
      </c>
      <c r="Q69" s="52">
        <f t="shared" si="6"/>
        <v>1046</v>
      </c>
      <c r="R69" s="52">
        <f t="shared" ref="R69:V69" si="7">R41-R55</f>
        <v>1239</v>
      </c>
      <c r="S69" s="52">
        <f t="shared" si="7"/>
        <v>1230</v>
      </c>
      <c r="T69" s="52">
        <f t="shared" si="7"/>
        <v>1210</v>
      </c>
      <c r="U69" s="52">
        <f t="shared" si="7"/>
        <v>707</v>
      </c>
      <c r="V69" s="52">
        <f t="shared" si="7"/>
        <v>975</v>
      </c>
      <c r="W69" s="52">
        <f t="shared" ref="W69:Y69" si="8">W41-W55</f>
        <v>719</v>
      </c>
      <c r="X69" s="52">
        <f t="shared" si="8"/>
        <v>1574</v>
      </c>
      <c r="Y69" s="52">
        <f t="shared" si="8"/>
        <v>1445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560</v>
      </c>
      <c r="D70" s="52">
        <f t="shared" si="9"/>
        <v>531</v>
      </c>
      <c r="E70" s="52">
        <f t="shared" si="9"/>
        <v>551</v>
      </c>
      <c r="F70" s="52">
        <f t="shared" si="9"/>
        <v>492</v>
      </c>
      <c r="G70" s="52">
        <f t="shared" si="9"/>
        <v>296</v>
      </c>
      <c r="H70" s="52">
        <f t="shared" si="9"/>
        <v>332</v>
      </c>
      <c r="I70" s="52">
        <f t="shared" si="9"/>
        <v>405</v>
      </c>
      <c r="J70" s="52">
        <f t="shared" si="9"/>
        <v>365</v>
      </c>
      <c r="K70" s="52">
        <f t="shared" si="9"/>
        <v>799</v>
      </c>
      <c r="L70" s="52">
        <f t="shared" si="9"/>
        <v>483</v>
      </c>
      <c r="M70" s="52">
        <f t="shared" si="9"/>
        <v>643</v>
      </c>
      <c r="N70" s="52">
        <f t="shared" si="9"/>
        <v>395</v>
      </c>
      <c r="O70" s="52">
        <f t="shared" si="9"/>
        <v>359</v>
      </c>
      <c r="P70" s="52">
        <f t="shared" si="9"/>
        <v>254</v>
      </c>
      <c r="Q70" s="52">
        <f t="shared" si="9"/>
        <v>385</v>
      </c>
      <c r="R70" s="52">
        <f t="shared" ref="R70:V70" si="10">R42-R56</f>
        <v>593</v>
      </c>
      <c r="S70" s="52">
        <f t="shared" si="10"/>
        <v>688</v>
      </c>
      <c r="T70" s="52">
        <f t="shared" si="10"/>
        <v>603</v>
      </c>
      <c r="U70" s="52">
        <f t="shared" si="10"/>
        <v>290</v>
      </c>
      <c r="V70" s="52">
        <f t="shared" si="10"/>
        <v>273</v>
      </c>
      <c r="W70" s="52">
        <f t="shared" ref="W70:Y70" si="11">W42-W56</f>
        <v>356</v>
      </c>
      <c r="X70" s="52">
        <f t="shared" si="11"/>
        <v>405</v>
      </c>
      <c r="Y70" s="52">
        <f t="shared" si="11"/>
        <v>414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963</v>
      </c>
      <c r="D72" s="52">
        <v>849</v>
      </c>
      <c r="E72" s="52">
        <v>754</v>
      </c>
      <c r="F72" s="52">
        <v>725</v>
      </c>
      <c r="G72" s="52">
        <v>550</v>
      </c>
      <c r="H72" s="52">
        <v>619</v>
      </c>
      <c r="I72" s="52">
        <v>685</v>
      </c>
      <c r="J72" s="52">
        <v>721</v>
      </c>
      <c r="K72" s="52">
        <v>1066</v>
      </c>
      <c r="L72" s="52">
        <v>724</v>
      </c>
      <c r="M72" s="52">
        <v>705</v>
      </c>
      <c r="N72" s="52">
        <v>322</v>
      </c>
      <c r="O72" s="52">
        <v>397</v>
      </c>
      <c r="P72" s="52">
        <v>271</v>
      </c>
      <c r="Q72" s="52">
        <v>467</v>
      </c>
      <c r="R72" s="52">
        <v>655</v>
      </c>
      <c r="S72" s="52">
        <v>746</v>
      </c>
      <c r="T72" s="52">
        <v>578</v>
      </c>
      <c r="U72" s="52">
        <v>279</v>
      </c>
      <c r="V72" s="52">
        <v>345</v>
      </c>
      <c r="W72" s="52">
        <v>255</v>
      </c>
      <c r="X72" s="52">
        <v>402</v>
      </c>
      <c r="Y72" s="52">
        <v>397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1564</v>
      </c>
      <c r="D73" s="36">
        <v>1611</v>
      </c>
      <c r="E73" s="36">
        <v>1654</v>
      </c>
      <c r="F73" s="36">
        <v>1628</v>
      </c>
      <c r="G73" s="36">
        <v>808</v>
      </c>
      <c r="H73" s="36">
        <v>1138</v>
      </c>
      <c r="I73" s="36">
        <v>1007</v>
      </c>
      <c r="J73" s="36">
        <v>1017</v>
      </c>
      <c r="K73" s="36">
        <v>870</v>
      </c>
      <c r="L73" s="36">
        <v>1034</v>
      </c>
      <c r="M73" s="36">
        <v>1128</v>
      </c>
      <c r="N73" s="36">
        <v>737</v>
      </c>
      <c r="O73" s="36">
        <v>855</v>
      </c>
      <c r="P73" s="36">
        <v>578</v>
      </c>
      <c r="Q73" s="36">
        <v>1063</v>
      </c>
      <c r="R73" s="36">
        <v>1328</v>
      </c>
      <c r="S73" s="36">
        <v>1294</v>
      </c>
      <c r="T73" s="36">
        <v>1330</v>
      </c>
      <c r="U73" s="36">
        <v>760</v>
      </c>
      <c r="V73" s="36">
        <v>935</v>
      </c>
      <c r="W73" s="36">
        <v>895</v>
      </c>
      <c r="X73" s="36">
        <v>1764</v>
      </c>
      <c r="Y73" s="36">
        <v>1594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221</v>
      </c>
      <c r="K79" s="52">
        <f>RES_hhdet_numvin!K26</f>
        <v>355</v>
      </c>
      <c r="L79" s="52">
        <f>RES_hhdet_numvin!L26</f>
        <v>574</v>
      </c>
      <c r="M79" s="52">
        <f>RES_hhdet_numvin!M26</f>
        <v>870</v>
      </c>
      <c r="N79" s="52">
        <f>RES_hhdet_numvin!N26</f>
        <v>540</v>
      </c>
      <c r="O79" s="52">
        <f>RES_hhdet_numvin!O26</f>
        <v>1017</v>
      </c>
      <c r="P79" s="52">
        <f>RES_hhdet_numvin!P26</f>
        <v>396</v>
      </c>
      <c r="Q79" s="52">
        <f>RES_hhdet_numvin!Q26</f>
        <v>913</v>
      </c>
      <c r="R79" s="52">
        <f>RES_hhdet_numvin!R26</f>
        <v>1292</v>
      </c>
      <c r="S79" s="52">
        <f>RES_hhdet_numvin!S26</f>
        <v>1228</v>
      </c>
      <c r="T79" s="52">
        <f>RES_hhdet_numvin!T26</f>
        <v>1151</v>
      </c>
      <c r="U79" s="52">
        <f>RES_hhdet_numvin!U26</f>
        <v>0</v>
      </c>
      <c r="V79" s="52">
        <f>RES_hhdet_numvin!V26</f>
        <v>537</v>
      </c>
      <c r="W79" s="52">
        <f>RES_hhdet_numvin!W26</f>
        <v>167</v>
      </c>
      <c r="X79" s="52">
        <f>RES_hhdet_numvin!X26</f>
        <v>2081</v>
      </c>
      <c r="Y79" s="52">
        <f>RES_hhdet_numvin!Y26</f>
        <v>1367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198</v>
      </c>
      <c r="S82" s="138">
        <f>RES_hhdet_numvin!S29</f>
        <v>418</v>
      </c>
      <c r="T82" s="138">
        <f>RES_hhdet_numvin!T29</f>
        <v>498</v>
      </c>
      <c r="U82" s="138">
        <f>RES_hhdet_numvin!U29</f>
        <v>458</v>
      </c>
      <c r="V82" s="138">
        <f>RES_hhdet_numvin!V29</f>
        <v>211</v>
      </c>
      <c r="W82" s="138">
        <f>RES_hhdet_numvin!W29</f>
        <v>405</v>
      </c>
      <c r="X82" s="138">
        <f>RES_hhdet_numvin!X29</f>
        <v>546</v>
      </c>
      <c r="Y82" s="138">
        <f>RES_hhdet_numvin!Y29</f>
        <v>1065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60</v>
      </c>
      <c r="S84" s="138">
        <f>RES_hhdet_numvin!S31</f>
        <v>84</v>
      </c>
      <c r="T84" s="138">
        <f>RES_hhdet_numvin!T31</f>
        <v>87</v>
      </c>
      <c r="U84" s="138">
        <f>RES_hhdet_numvin!U31</f>
        <v>26</v>
      </c>
      <c r="V84" s="138">
        <f>RES_hhdet_numvin!V31</f>
        <v>47</v>
      </c>
      <c r="W84" s="138">
        <f>RES_hhdet_numvin!W31</f>
        <v>69</v>
      </c>
      <c r="X84" s="138">
        <f>RES_hhdet_numvin!X31</f>
        <v>252</v>
      </c>
      <c r="Y84" s="138">
        <f>RES_hhdet_numvin!Y31</f>
        <v>179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500</v>
      </c>
      <c r="S88" s="138">
        <f>RES_hhdet_numvin!S35</f>
        <v>825</v>
      </c>
      <c r="T88" s="138">
        <f>RES_hhdet_numvin!T35</f>
        <v>1080</v>
      </c>
      <c r="U88" s="138">
        <f>RES_hhdet_numvin!U35</f>
        <v>615</v>
      </c>
      <c r="V88" s="138">
        <f>RES_hhdet_numvin!V35</f>
        <v>1005</v>
      </c>
      <c r="W88" s="138">
        <f>RES_hhdet_numvin!W35</f>
        <v>715</v>
      </c>
      <c r="X88" s="138">
        <f>RES_hhdet_numvin!X35</f>
        <v>2161</v>
      </c>
      <c r="Y88" s="138">
        <f>RES_hhdet_numvin!Y35</f>
        <v>1769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240</v>
      </c>
      <c r="S89" s="138">
        <f>RES_hhdet_numvin!S36</f>
        <v>466</v>
      </c>
      <c r="T89" s="138">
        <f>RES_hhdet_numvin!T36</f>
        <v>545</v>
      </c>
      <c r="U89" s="138">
        <f>RES_hhdet_numvin!U36</f>
        <v>259</v>
      </c>
      <c r="V89" s="138">
        <f>RES_hhdet_numvin!V36</f>
        <v>291</v>
      </c>
      <c r="W89" s="138">
        <f>RES_hhdet_numvin!W36</f>
        <v>362</v>
      </c>
      <c r="X89" s="138">
        <f>RES_hhdet_numvin!X36</f>
        <v>562</v>
      </c>
      <c r="Y89" s="138">
        <f>RES_hhdet_numvin!Y36</f>
        <v>510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268</v>
      </c>
      <c r="S93" s="138">
        <f>RES_hhdet_numvin!S40</f>
        <v>502</v>
      </c>
      <c r="T93" s="138">
        <f>RES_hhdet_numvin!T40</f>
        <v>524</v>
      </c>
      <c r="U93" s="138">
        <f>RES_hhdet_numvin!U40</f>
        <v>245</v>
      </c>
      <c r="V93" s="138">
        <f>RES_hhdet_numvin!V40</f>
        <v>368</v>
      </c>
      <c r="W93" s="138">
        <f>RES_hhdet_numvin!W40</f>
        <v>259</v>
      </c>
      <c r="X93" s="138">
        <f>RES_hhdet_numvin!X40</f>
        <v>555</v>
      </c>
      <c r="Y93" s="138">
        <f>RES_hhdet_numvin!Y40</f>
        <v>490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541</v>
      </c>
      <c r="S94" s="39">
        <f>RES_hhdet_numvin!S41</f>
        <v>869</v>
      </c>
      <c r="T94" s="39">
        <f>RES_hhdet_numvin!T41</f>
        <v>1189</v>
      </c>
      <c r="U94" s="39">
        <f>RES_hhdet_numvin!U41</f>
        <v>657</v>
      </c>
      <c r="V94" s="39">
        <f>RES_hhdet_numvin!V41</f>
        <v>980</v>
      </c>
      <c r="W94" s="39">
        <f>RES_hhdet_numvin!W41</f>
        <v>884</v>
      </c>
      <c r="X94" s="39">
        <f>RES_hhdet_numvin!X41</f>
        <v>2422</v>
      </c>
      <c r="Y94" s="39">
        <f>RES_hhdet_numvin!Y41</f>
        <v>1956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26.213651156579825</v>
      </c>
      <c r="C98" s="117">
        <f t="shared" si="12"/>
        <v>25.919661010185351</v>
      </c>
      <c r="D98" s="117">
        <f t="shared" si="12"/>
        <v>30.489945650248252</v>
      </c>
      <c r="E98" s="117">
        <f t="shared" si="12"/>
        <v>38.51004328684941</v>
      </c>
      <c r="F98" s="117">
        <f t="shared" si="12"/>
        <v>32.383290097738836</v>
      </c>
      <c r="G98" s="117">
        <f t="shared" si="12"/>
        <v>30.840521587319223</v>
      </c>
      <c r="H98" s="117">
        <f t="shared" si="12"/>
        <v>21.778230839180555</v>
      </c>
      <c r="I98" s="117">
        <f t="shared" si="12"/>
        <v>22.156700303731785</v>
      </c>
      <c r="J98" s="117">
        <f t="shared" si="12"/>
        <v>28.791448618159762</v>
      </c>
      <c r="K98" s="117">
        <f t="shared" si="12"/>
        <v>20.496676637086061</v>
      </c>
      <c r="L98" s="117">
        <f t="shared" si="12"/>
        <v>20.08448653012427</v>
      </c>
      <c r="M98" s="117">
        <f t="shared" si="12"/>
        <v>21.997275150997972</v>
      </c>
      <c r="N98" s="117">
        <f t="shared" si="12"/>
        <v>19.258843330575218</v>
      </c>
      <c r="O98" s="117">
        <f t="shared" si="12"/>
        <v>14.750409305987315</v>
      </c>
      <c r="P98" s="117">
        <f t="shared" si="12"/>
        <v>9.7273562082185592</v>
      </c>
      <c r="Q98" s="117">
        <f t="shared" si="12"/>
        <v>18.012628712950864</v>
      </c>
      <c r="R98" s="117">
        <f t="shared" ref="R98:V98" si="13">R99+R102+R104+R113</f>
        <v>17.840651474939555</v>
      </c>
      <c r="S98" s="117">
        <f t="shared" si="13"/>
        <v>18.125841939224962</v>
      </c>
      <c r="T98" s="117">
        <f t="shared" si="13"/>
        <v>15.625369269503324</v>
      </c>
      <c r="U98" s="117">
        <f t="shared" si="13"/>
        <v>14.755060752378641</v>
      </c>
      <c r="V98" s="117">
        <f t="shared" si="13"/>
        <v>10.627962659647075</v>
      </c>
      <c r="W98" s="117">
        <f t="shared" ref="W98:Y98" si="14">W99+W102+W104+W113</f>
        <v>13.923135401245</v>
      </c>
      <c r="X98" s="117">
        <f t="shared" si="14"/>
        <v>14.399660521231207</v>
      </c>
      <c r="Y98" s="117">
        <f t="shared" si="14"/>
        <v>13.868231014397182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21.508425635823727</v>
      </c>
      <c r="C99" s="122">
        <f t="shared" si="15"/>
        <v>21.174306989838378</v>
      </c>
      <c r="D99" s="122">
        <f t="shared" si="15"/>
        <v>25.326984270187516</v>
      </c>
      <c r="E99" s="122">
        <f t="shared" si="15"/>
        <v>32.786227033589718</v>
      </c>
      <c r="F99" s="122">
        <f t="shared" si="15"/>
        <v>26.745109349755513</v>
      </c>
      <c r="G99" s="122">
        <f t="shared" si="15"/>
        <v>25.996940858258114</v>
      </c>
      <c r="H99" s="122">
        <f t="shared" si="15"/>
        <v>17.432629477925886</v>
      </c>
      <c r="I99" s="122">
        <f t="shared" si="15"/>
        <v>18.163276557192482</v>
      </c>
      <c r="J99" s="122">
        <f t="shared" si="15"/>
        <v>24.588551177306844</v>
      </c>
      <c r="K99" s="122">
        <f t="shared" si="15"/>
        <v>16.67203730095649</v>
      </c>
      <c r="L99" s="122">
        <f t="shared" si="15"/>
        <v>16.542940240114628</v>
      </c>
      <c r="M99" s="122">
        <f t="shared" si="15"/>
        <v>18.409124079724375</v>
      </c>
      <c r="N99" s="122">
        <f t="shared" si="15"/>
        <v>16.047751951501457</v>
      </c>
      <c r="O99" s="122">
        <f t="shared" si="15"/>
        <v>11.670722129321144</v>
      </c>
      <c r="P99" s="122">
        <f t="shared" si="15"/>
        <v>6.748612175002175</v>
      </c>
      <c r="Q99" s="122">
        <f t="shared" si="15"/>
        <v>14.876555162274627</v>
      </c>
      <c r="R99" s="122">
        <f t="shared" ref="R99:V99" si="16">SUM(R100:R101)</f>
        <v>14.73760376651207</v>
      </c>
      <c r="S99" s="122">
        <f t="shared" si="16"/>
        <v>14.949499490028106</v>
      </c>
      <c r="T99" s="122">
        <f t="shared" si="16"/>
        <v>12.520009261588291</v>
      </c>
      <c r="U99" s="122">
        <f t="shared" si="16"/>
        <v>11.945740407403269</v>
      </c>
      <c r="V99" s="122">
        <f t="shared" si="16"/>
        <v>7.8065607794343777</v>
      </c>
      <c r="W99" s="122">
        <f t="shared" ref="W99:Y99" si="17">SUM(W100:W101)</f>
        <v>11.233854610650848</v>
      </c>
      <c r="X99" s="122">
        <f t="shared" si="17"/>
        <v>11.642654858279222</v>
      </c>
      <c r="Y99" s="122">
        <f t="shared" si="17"/>
        <v>11.13318338583646</v>
      </c>
      <c r="DA99" s="130" t="s">
        <v>1593</v>
      </c>
    </row>
    <row r="100" spans="1:105" ht="12" customHeight="1" x14ac:dyDescent="0.25">
      <c r="A100" s="97" t="s">
        <v>74</v>
      </c>
      <c r="B100" s="98">
        <v>21.254687976328679</v>
      </c>
      <c r="C100" s="98">
        <v>20.928872167206059</v>
      </c>
      <c r="D100" s="98">
        <v>25.034244536343977</v>
      </c>
      <c r="E100" s="98">
        <v>32.40643960757329</v>
      </c>
      <c r="F100" s="98">
        <v>26.435563214242229</v>
      </c>
      <c r="G100" s="98">
        <v>25.706369453092371</v>
      </c>
      <c r="H100" s="98">
        <v>17.238721023816353</v>
      </c>
      <c r="I100" s="98">
        <v>17.966437661079631</v>
      </c>
      <c r="J100" s="98">
        <v>24.31776094005043</v>
      </c>
      <c r="K100" s="98">
        <v>16.487379798485012</v>
      </c>
      <c r="L100" s="98">
        <v>16.358594869590142</v>
      </c>
      <c r="M100" s="98">
        <v>18.201974061335633</v>
      </c>
      <c r="N100" s="98">
        <v>15.865817569504159</v>
      </c>
      <c r="O100" s="98">
        <v>11.535597592433366</v>
      </c>
      <c r="P100" s="98">
        <v>6.6708333333333378</v>
      </c>
      <c r="Q100" s="98">
        <v>14.702167526511882</v>
      </c>
      <c r="R100" s="98">
        <v>14.561353539696196</v>
      </c>
      <c r="S100" s="98">
        <v>14.767067927773008</v>
      </c>
      <c r="T100" s="98">
        <v>12.364950558899386</v>
      </c>
      <c r="U100" s="98">
        <v>11.797370306678122</v>
      </c>
      <c r="V100" s="98">
        <v>7.7090642017770108</v>
      </c>
      <c r="W100" s="98">
        <v>11.092311550587567</v>
      </c>
      <c r="X100" s="98">
        <v>11.493766122098025</v>
      </c>
      <c r="Y100" s="98">
        <v>10.988965319575815</v>
      </c>
      <c r="DA100" s="63" t="s">
        <v>1594</v>
      </c>
    </row>
    <row r="101" spans="1:105" ht="12" customHeight="1" x14ac:dyDescent="0.25">
      <c r="A101" s="97" t="s">
        <v>53</v>
      </c>
      <c r="B101" s="98">
        <v>0.25373765949504673</v>
      </c>
      <c r="C101" s="98">
        <v>0.24543482263232011</v>
      </c>
      <c r="D101" s="98">
        <v>0.2927397338435393</v>
      </c>
      <c r="E101" s="98">
        <v>0.37978742601643051</v>
      </c>
      <c r="F101" s="98">
        <v>0.30954613551328203</v>
      </c>
      <c r="G101" s="98">
        <v>0.29057140516574115</v>
      </c>
      <c r="H101" s="98">
        <v>0.19390845410953322</v>
      </c>
      <c r="I101" s="98">
        <v>0.19683889611285121</v>
      </c>
      <c r="J101" s="98">
        <v>0.27079023725641432</v>
      </c>
      <c r="K101" s="98">
        <v>0.18465750247147825</v>
      </c>
      <c r="L101" s="98">
        <v>0.18434537052448646</v>
      </c>
      <c r="M101" s="98">
        <v>0.20715001838874239</v>
      </c>
      <c r="N101" s="98">
        <v>0.18193438199729911</v>
      </c>
      <c r="O101" s="98">
        <v>0.13512453688777731</v>
      </c>
      <c r="P101" s="98">
        <v>7.7778841668837195E-2</v>
      </c>
      <c r="Q101" s="98">
        <v>0.17438763576274585</v>
      </c>
      <c r="R101" s="98">
        <v>0.17625022681587449</v>
      </c>
      <c r="S101" s="98">
        <v>0.18243156225509796</v>
      </c>
      <c r="T101" s="98">
        <v>0.15505870268890531</v>
      </c>
      <c r="U101" s="98">
        <v>0.14837010072514684</v>
      </c>
      <c r="V101" s="98">
        <v>9.7496577657366829E-2</v>
      </c>
      <c r="W101" s="98">
        <v>0.14154306006328127</v>
      </c>
      <c r="X101" s="98">
        <v>0.14888873618119758</v>
      </c>
      <c r="Y101" s="98">
        <v>0.14421806626064615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1.3034691234917375E-2</v>
      </c>
      <c r="C102" s="122">
        <f t="shared" si="18"/>
        <v>1.5877602652367255E-2</v>
      </c>
      <c r="D102" s="122">
        <f t="shared" si="18"/>
        <v>1.9242033921696738E-2</v>
      </c>
      <c r="E102" s="122">
        <f t="shared" si="18"/>
        <v>4.4970241213969538E-2</v>
      </c>
      <c r="F102" s="122">
        <f t="shared" si="18"/>
        <v>2.5868089972440153E-2</v>
      </c>
      <c r="G102" s="122">
        <f t="shared" si="18"/>
        <v>2.8424855486415372E-2</v>
      </c>
      <c r="H102" s="122">
        <f t="shared" si="18"/>
        <v>3.4542132357657893E-2</v>
      </c>
      <c r="I102" s="122">
        <f t="shared" si="18"/>
        <v>3.0329742403004213E-2</v>
      </c>
      <c r="J102" s="122">
        <f t="shared" si="18"/>
        <v>3.1196912706908303E-2</v>
      </c>
      <c r="K102" s="122">
        <f t="shared" si="18"/>
        <v>3.3310954782364725E-2</v>
      </c>
      <c r="L102" s="122">
        <f t="shared" si="18"/>
        <v>4.1859784222485069E-2</v>
      </c>
      <c r="M102" s="122">
        <f t="shared" si="18"/>
        <v>4.7313975359962804E-2</v>
      </c>
      <c r="N102" s="122">
        <f t="shared" si="18"/>
        <v>8.7341994067665449E-2</v>
      </c>
      <c r="O102" s="122">
        <f t="shared" si="18"/>
        <v>8.8855841188951984E-2</v>
      </c>
      <c r="P102" s="122">
        <f t="shared" si="18"/>
        <v>3.5135419092247266E-2</v>
      </c>
      <c r="Q102" s="122">
        <f t="shared" si="18"/>
        <v>0.11188286537009093</v>
      </c>
      <c r="R102" s="122">
        <f t="shared" si="18"/>
        <v>7.4839699501163051E-2</v>
      </c>
      <c r="S102" s="122">
        <f t="shared" si="18"/>
        <v>0.13696109617787441</v>
      </c>
      <c r="T102" s="122">
        <f t="shared" si="18"/>
        <v>0.10691037749514228</v>
      </c>
      <c r="U102" s="122">
        <f t="shared" si="18"/>
        <v>0.14178993633669015</v>
      </c>
      <c r="V102" s="122">
        <f t="shared" si="18"/>
        <v>6.3913440712306285E-2</v>
      </c>
      <c r="W102" s="122">
        <f t="shared" si="18"/>
        <v>0.10437647334151116</v>
      </c>
      <c r="X102" s="122">
        <f t="shared" si="18"/>
        <v>0.12556704550966022</v>
      </c>
      <c r="Y102" s="122">
        <f t="shared" si="18"/>
        <v>9.0725962797257254E-2</v>
      </c>
      <c r="DA102" s="130" t="s">
        <v>1596</v>
      </c>
    </row>
    <row r="103" spans="1:105" ht="12" customHeight="1" x14ac:dyDescent="0.25">
      <c r="A103" s="97" t="s">
        <v>53</v>
      </c>
      <c r="B103" s="98">
        <v>1.3034691234917375E-2</v>
      </c>
      <c r="C103" s="98">
        <v>1.5877602652367255E-2</v>
      </c>
      <c r="D103" s="98">
        <v>1.9242033921696738E-2</v>
      </c>
      <c r="E103" s="98">
        <v>4.4970241213969538E-2</v>
      </c>
      <c r="F103" s="98">
        <v>2.5868089972440153E-2</v>
      </c>
      <c r="G103" s="98">
        <v>2.8424855486415372E-2</v>
      </c>
      <c r="H103" s="98">
        <v>3.4542132357657893E-2</v>
      </c>
      <c r="I103" s="98">
        <v>3.0329742403004213E-2</v>
      </c>
      <c r="J103" s="98">
        <v>3.1196912706908303E-2</v>
      </c>
      <c r="K103" s="98">
        <v>3.3310954782364725E-2</v>
      </c>
      <c r="L103" s="98">
        <v>4.1859784222485069E-2</v>
      </c>
      <c r="M103" s="98">
        <v>4.7313975359962804E-2</v>
      </c>
      <c r="N103" s="98">
        <v>8.7341994067665449E-2</v>
      </c>
      <c r="O103" s="98">
        <v>8.8855841188951984E-2</v>
      </c>
      <c r="P103" s="98">
        <v>3.5135419092247266E-2</v>
      </c>
      <c r="Q103" s="98">
        <v>0.11188286537009093</v>
      </c>
      <c r="R103" s="98">
        <v>7.4839699501163051E-2</v>
      </c>
      <c r="S103" s="98">
        <v>0.13696109617787441</v>
      </c>
      <c r="T103" s="98">
        <v>0.10691037749514228</v>
      </c>
      <c r="U103" s="98">
        <v>0.14178993633669015</v>
      </c>
      <c r="V103" s="98">
        <v>6.3913440712306285E-2</v>
      </c>
      <c r="W103" s="98">
        <v>0.10437647334151116</v>
      </c>
      <c r="X103" s="98">
        <v>0.12556704550966022</v>
      </c>
      <c r="Y103" s="98">
        <v>9.0725962797257254E-2</v>
      </c>
      <c r="DA103" s="63" t="s">
        <v>1597</v>
      </c>
    </row>
    <row r="104" spans="1:105" ht="12" customHeight="1" x14ac:dyDescent="0.25">
      <c r="A104" s="121" t="s">
        <v>55</v>
      </c>
      <c r="B104" s="122">
        <v>3.4764828872076459</v>
      </c>
      <c r="C104" s="122">
        <v>3.3663754898135418</v>
      </c>
      <c r="D104" s="122">
        <v>3.7325909262835961</v>
      </c>
      <c r="E104" s="122">
        <v>4.0842643185482848</v>
      </c>
      <c r="F104" s="122">
        <v>4.163168722756625</v>
      </c>
      <c r="G104" s="122">
        <v>3.5006776676618507</v>
      </c>
      <c r="H104" s="122">
        <v>3.2361828425881027</v>
      </c>
      <c r="I104" s="122">
        <v>2.9509604384977868</v>
      </c>
      <c r="J104" s="122">
        <v>3.1450794078324442</v>
      </c>
      <c r="K104" s="122">
        <v>2.988411408375006</v>
      </c>
      <c r="L104" s="122">
        <v>2.7858936435269905</v>
      </c>
      <c r="M104" s="122">
        <v>2.8298920863763568</v>
      </c>
      <c r="N104" s="122">
        <v>2.4840911364120131</v>
      </c>
      <c r="O104" s="122">
        <v>2.3671523904018068</v>
      </c>
      <c r="P104" s="122">
        <v>2.3146023431963139</v>
      </c>
      <c r="Q104" s="122">
        <v>2.3893367575687359</v>
      </c>
      <c r="R104" s="122">
        <v>2.3869105718433823</v>
      </c>
      <c r="S104" s="122">
        <v>2.4028311454197171</v>
      </c>
      <c r="T104" s="122">
        <v>2.3738097993486802</v>
      </c>
      <c r="U104" s="122">
        <v>2.1130336262131775</v>
      </c>
      <c r="V104" s="122">
        <v>2.0379928510896379</v>
      </c>
      <c r="W104" s="122">
        <v>1.8968661134944798</v>
      </c>
      <c r="X104" s="122">
        <v>2.0498059597611706</v>
      </c>
      <c r="Y104" s="122">
        <v>2.0912081985932205</v>
      </c>
      <c r="DA104" s="130" t="s">
        <v>1598</v>
      </c>
    </row>
    <row r="105" spans="1:105" ht="12" customHeight="1" x14ac:dyDescent="0.25">
      <c r="A105" s="97" t="s">
        <v>141</v>
      </c>
      <c r="B105" s="98">
        <v>0.52723546807951482</v>
      </c>
      <c r="C105" s="98">
        <v>0.48535586725708463</v>
      </c>
      <c r="D105" s="98">
        <v>0.62410267033938693</v>
      </c>
      <c r="E105" s="98">
        <v>0.55449460728071864</v>
      </c>
      <c r="F105" s="98">
        <v>0.49678741537187687</v>
      </c>
      <c r="G105" s="98">
        <v>0.46188064982078281</v>
      </c>
      <c r="H105" s="98">
        <v>0.32156580130745149</v>
      </c>
      <c r="I105" s="98">
        <v>0.29689572258825153</v>
      </c>
      <c r="J105" s="98">
        <v>0.30940225868994298</v>
      </c>
      <c r="K105" s="98">
        <v>0.25069542154676144</v>
      </c>
      <c r="L105" s="98">
        <v>0.21570765538859007</v>
      </c>
      <c r="M105" s="98">
        <v>0.2462844698200593</v>
      </c>
      <c r="N105" s="98">
        <v>0.19039152831604608</v>
      </c>
      <c r="O105" s="98">
        <v>0.14165543508917802</v>
      </c>
      <c r="P105" s="98">
        <v>0.10462603481056655</v>
      </c>
      <c r="Q105" s="98">
        <v>0.16468732093228036</v>
      </c>
      <c r="R105" s="98">
        <v>0.14909637286285279</v>
      </c>
      <c r="S105" s="98">
        <v>0.16142357535610408</v>
      </c>
      <c r="T105" s="98">
        <v>0.15054170610215664</v>
      </c>
      <c r="U105" s="98">
        <v>0.14414269674024288</v>
      </c>
      <c r="V105" s="98">
        <v>9.1952507882191198E-2</v>
      </c>
      <c r="W105" s="98">
        <v>0.10267092169107916</v>
      </c>
      <c r="X105" s="98">
        <v>0.13403286517658305</v>
      </c>
      <c r="Y105" s="98">
        <v>0.13643108299022597</v>
      </c>
      <c r="DA105" s="63" t="s">
        <v>1599</v>
      </c>
    </row>
    <row r="106" spans="1:105" ht="12" customHeight="1" x14ac:dyDescent="0.25">
      <c r="A106" s="97" t="s">
        <v>140</v>
      </c>
      <c r="B106" s="98">
        <v>1.0042694686295396E-3</v>
      </c>
      <c r="C106" s="98">
        <v>7.470253174142725E-4</v>
      </c>
      <c r="D106" s="98">
        <v>1.1756650142643881E-3</v>
      </c>
      <c r="E106" s="98">
        <v>9.6190319221108273E-4</v>
      </c>
      <c r="F106" s="98">
        <v>7.6695294268802508E-4</v>
      </c>
      <c r="G106" s="98">
        <v>6.1165847223042876E-4</v>
      </c>
      <c r="H106" s="98">
        <v>3.5682731307211504E-4</v>
      </c>
      <c r="I106" s="98">
        <v>3.5709011142256373E-4</v>
      </c>
      <c r="J106" s="98">
        <v>3.9833841497580505E-4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4.6735714089313305E-4</v>
      </c>
      <c r="C107" s="101">
        <v>3.4044245589525838E-4</v>
      </c>
      <c r="D107" s="101">
        <v>5.8679874129595651E-4</v>
      </c>
      <c r="E107" s="101">
        <v>5.6625048925278479E-4</v>
      </c>
      <c r="F107" s="101">
        <v>4.6811246956974211E-4</v>
      </c>
      <c r="G107" s="101">
        <v>3.3582851661025266E-4</v>
      </c>
      <c r="H107" s="101">
        <v>1.9839199751020965E-4</v>
      </c>
      <c r="I107" s="101">
        <v>1.7007668135832264E-4</v>
      </c>
      <c r="J107" s="101">
        <v>1.9187810770176966E-4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5.3691232773640644E-4</v>
      </c>
      <c r="C108" s="104">
        <v>4.0658286151901412E-4</v>
      </c>
      <c r="D108" s="104">
        <v>5.8886627296843167E-4</v>
      </c>
      <c r="E108" s="104">
        <v>3.9565270295829793E-4</v>
      </c>
      <c r="F108" s="104">
        <v>2.9884047311828292E-4</v>
      </c>
      <c r="G108" s="104">
        <v>2.7582995562017604E-4</v>
      </c>
      <c r="H108" s="104">
        <v>1.5843531556190539E-4</v>
      </c>
      <c r="I108" s="104">
        <v>1.8701343006424109E-4</v>
      </c>
      <c r="J108" s="104">
        <v>2.0646030727403537E-4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2.4266808448115285</v>
      </c>
      <c r="C109" s="101">
        <v>2.3545015018513333</v>
      </c>
      <c r="D109" s="101">
        <v>2.5182077666008982</v>
      </c>
      <c r="E109" s="101">
        <v>2.8218818656130815</v>
      </c>
      <c r="F109" s="101">
        <v>2.9218530846123247</v>
      </c>
      <c r="G109" s="101">
        <v>2.4257309158926934</v>
      </c>
      <c r="H109" s="101">
        <v>2.3274040258451234</v>
      </c>
      <c r="I109" s="101">
        <v>2.123254615289095</v>
      </c>
      <c r="J109" s="101">
        <v>2.2735855712222217</v>
      </c>
      <c r="K109" s="101">
        <v>2.1118831976128409</v>
      </c>
      <c r="L109" s="101">
        <v>1.9616269942046849</v>
      </c>
      <c r="M109" s="101">
        <v>1.9135442429843215</v>
      </c>
      <c r="N109" s="101">
        <v>1.6540865820687076</v>
      </c>
      <c r="O109" s="101">
        <v>1.5868083460379576</v>
      </c>
      <c r="P109" s="101">
        <v>1.5660172420259761</v>
      </c>
      <c r="Q109" s="101">
        <v>1.5900285863610475</v>
      </c>
      <c r="R109" s="101">
        <v>1.5970788912044471</v>
      </c>
      <c r="S109" s="101">
        <v>1.5972772490346951</v>
      </c>
      <c r="T109" s="101">
        <v>1.5765466645034931</v>
      </c>
      <c r="U109" s="101">
        <v>1.4081728310302137</v>
      </c>
      <c r="V109" s="101">
        <v>1.408267060950398</v>
      </c>
      <c r="W109" s="101">
        <v>1.2848915796763136</v>
      </c>
      <c r="X109" s="101">
        <v>1.4076146719815295</v>
      </c>
      <c r="Y109" s="101">
        <v>1.4547776219925399</v>
      </c>
      <c r="DA109" s="131" t="s">
        <v>1603</v>
      </c>
    </row>
    <row r="110" spans="1:105" ht="12" customHeight="1" x14ac:dyDescent="0.25">
      <c r="A110" s="107" t="s">
        <v>121</v>
      </c>
      <c r="B110" s="104">
        <v>0.52156230484797295</v>
      </c>
      <c r="C110" s="104">
        <v>0.5257710953877095</v>
      </c>
      <c r="D110" s="104">
        <v>0.58910482432904654</v>
      </c>
      <c r="E110" s="104">
        <v>0.70692594246227358</v>
      </c>
      <c r="F110" s="104">
        <v>0.74376126982973523</v>
      </c>
      <c r="G110" s="104">
        <v>0.61245444347614408</v>
      </c>
      <c r="H110" s="104">
        <v>0.5868561881224561</v>
      </c>
      <c r="I110" s="104">
        <v>0.53045301050901761</v>
      </c>
      <c r="J110" s="104">
        <v>0.5616932395053037</v>
      </c>
      <c r="K110" s="104">
        <v>0.62583278921540364</v>
      </c>
      <c r="L110" s="104">
        <v>0.60855899393371571</v>
      </c>
      <c r="M110" s="104">
        <v>0.6700633735719761</v>
      </c>
      <c r="N110" s="104">
        <v>0.63961302602725956</v>
      </c>
      <c r="O110" s="104">
        <v>0.63868860927467108</v>
      </c>
      <c r="P110" s="104">
        <v>0.6439590663597714</v>
      </c>
      <c r="Q110" s="104">
        <v>0.63462085027540804</v>
      </c>
      <c r="R110" s="104">
        <v>0.64073530777608245</v>
      </c>
      <c r="S110" s="104">
        <v>0.64413032102891787</v>
      </c>
      <c r="T110" s="104">
        <v>0.6467214287430304</v>
      </c>
      <c r="U110" s="104">
        <v>0.56071809844272091</v>
      </c>
      <c r="V110" s="104">
        <v>0.53777328225704868</v>
      </c>
      <c r="W110" s="104">
        <v>0.50930361212708697</v>
      </c>
      <c r="X110" s="104">
        <v>0.50815842260305821</v>
      </c>
      <c r="Y110" s="104">
        <v>0.49999949361045465</v>
      </c>
      <c r="DA110" s="132" t="s">
        <v>1604</v>
      </c>
    </row>
    <row r="111" spans="1:105" ht="12" customHeight="1" x14ac:dyDescent="0.25">
      <c r="A111" s="108" t="s">
        <v>53</v>
      </c>
      <c r="B111" s="98">
        <v>0.22689461342821859</v>
      </c>
      <c r="C111" s="98">
        <v>0.22320987544102566</v>
      </c>
      <c r="D111" s="98">
        <v>0.27575779688898666</v>
      </c>
      <c r="E111" s="98">
        <v>0.39504370426108959</v>
      </c>
      <c r="F111" s="98">
        <v>0.43218033941966283</v>
      </c>
      <c r="G111" s="98">
        <v>0.31780055964092846</v>
      </c>
      <c r="H111" s="98">
        <v>0.3101713148170766</v>
      </c>
      <c r="I111" s="98">
        <v>0.2374752106134054</v>
      </c>
      <c r="J111" s="98">
        <v>0.25449031878317024</v>
      </c>
      <c r="K111" s="98">
        <v>0.2746781070507513</v>
      </c>
      <c r="L111" s="98">
        <v>0.25822118712016551</v>
      </c>
      <c r="M111" s="98">
        <v>0.29188148474952741</v>
      </c>
      <c r="N111" s="98">
        <v>0.27208271957423308</v>
      </c>
      <c r="O111" s="98">
        <v>0.27107327738017661</v>
      </c>
      <c r="P111" s="98">
        <v>0.28677841088609107</v>
      </c>
      <c r="Q111" s="98">
        <v>0.27805981715133204</v>
      </c>
      <c r="R111" s="98">
        <v>0.27636882371919497</v>
      </c>
      <c r="S111" s="98">
        <v>0.27677950118755695</v>
      </c>
      <c r="T111" s="98">
        <v>0.27937152604564935</v>
      </c>
      <c r="U111" s="98">
        <v>0.22717360231213954</v>
      </c>
      <c r="V111" s="98">
        <v>0.24644592855053493</v>
      </c>
      <c r="W111" s="98">
        <v>0.26664668052066276</v>
      </c>
      <c r="X111" s="98">
        <v>0.29417563247417172</v>
      </c>
      <c r="Y111" s="98">
        <v>0.32514000773687762</v>
      </c>
      <c r="DA111" s="63" t="s">
        <v>1605</v>
      </c>
    </row>
    <row r="112" spans="1:105" ht="12" customHeight="1" x14ac:dyDescent="0.25">
      <c r="A112" s="108" t="s">
        <v>52</v>
      </c>
      <c r="B112" s="98">
        <v>0.29466769141975441</v>
      </c>
      <c r="C112" s="98">
        <v>0.30256121994668378</v>
      </c>
      <c r="D112" s="98">
        <v>0.31334702744005988</v>
      </c>
      <c r="E112" s="98">
        <v>0.31188223820118394</v>
      </c>
      <c r="F112" s="98">
        <v>0.3115809304100724</v>
      </c>
      <c r="G112" s="98">
        <v>0.29465388383521557</v>
      </c>
      <c r="H112" s="98">
        <v>0.27668487330537944</v>
      </c>
      <c r="I112" s="98">
        <v>0.29297779989561223</v>
      </c>
      <c r="J112" s="98">
        <v>0.30720292072213345</v>
      </c>
      <c r="K112" s="98">
        <v>0.35115468216465229</v>
      </c>
      <c r="L112" s="98">
        <v>0.3503378068135502</v>
      </c>
      <c r="M112" s="98">
        <v>0.37818188882244869</v>
      </c>
      <c r="N112" s="98">
        <v>0.36753030645302648</v>
      </c>
      <c r="O112" s="98">
        <v>0.36761533189449447</v>
      </c>
      <c r="P112" s="98">
        <v>0.35718065547368028</v>
      </c>
      <c r="Q112" s="98">
        <v>0.35656103312407605</v>
      </c>
      <c r="R112" s="98">
        <v>0.36436648405688749</v>
      </c>
      <c r="S112" s="98">
        <v>0.36735081984136092</v>
      </c>
      <c r="T112" s="98">
        <v>0.36734990269738105</v>
      </c>
      <c r="U112" s="98">
        <v>0.33354449613058135</v>
      </c>
      <c r="V112" s="98">
        <v>0.2913273537065138</v>
      </c>
      <c r="W112" s="98">
        <v>0.24265693160642418</v>
      </c>
      <c r="X112" s="98">
        <v>0.21398279012888649</v>
      </c>
      <c r="Y112" s="98">
        <v>0.17485948587357703</v>
      </c>
      <c r="DA112" s="63" t="s">
        <v>1606</v>
      </c>
    </row>
    <row r="113" spans="1:105" ht="12" customHeight="1" x14ac:dyDescent="0.25">
      <c r="A113" s="121" t="s">
        <v>54</v>
      </c>
      <c r="B113" s="122">
        <v>1.2157079423135364</v>
      </c>
      <c r="C113" s="122">
        <v>1.3631009278810629</v>
      </c>
      <c r="D113" s="122">
        <v>1.4111284198554448</v>
      </c>
      <c r="E113" s="122">
        <v>1.5945816934974402</v>
      </c>
      <c r="F113" s="122">
        <v>1.4491439352542574</v>
      </c>
      <c r="G113" s="122">
        <v>1.314478205912843</v>
      </c>
      <c r="H113" s="122">
        <v>1.0748763863089097</v>
      </c>
      <c r="I113" s="122">
        <v>1.0121335656385109</v>
      </c>
      <c r="J113" s="122">
        <v>1.0266211203135669</v>
      </c>
      <c r="K113" s="122">
        <v>0.802916972972198</v>
      </c>
      <c r="L113" s="122">
        <v>0.71379286226016636</v>
      </c>
      <c r="M113" s="122">
        <v>0.7109450095372758</v>
      </c>
      <c r="N113" s="122">
        <v>0.63965824859408549</v>
      </c>
      <c r="O113" s="122">
        <v>0.62367894507541222</v>
      </c>
      <c r="P113" s="122">
        <v>0.62900627092782357</v>
      </c>
      <c r="Q113" s="122">
        <v>0.63485392773741156</v>
      </c>
      <c r="R113" s="122">
        <v>0.64129743708294107</v>
      </c>
      <c r="S113" s="122">
        <v>0.63655020759926273</v>
      </c>
      <c r="T113" s="122">
        <v>0.62463983107121002</v>
      </c>
      <c r="U113" s="122">
        <v>0.55449678242550371</v>
      </c>
      <c r="V113" s="122">
        <v>0.71949558841075412</v>
      </c>
      <c r="W113" s="122">
        <v>0.68803820375815927</v>
      </c>
      <c r="X113" s="122">
        <v>0.58163265768115235</v>
      </c>
      <c r="Y113" s="122">
        <v>0.55311346717024323</v>
      </c>
      <c r="DA113" s="130" t="s">
        <v>1607</v>
      </c>
    </row>
    <row r="114" spans="1:105" ht="12" customHeight="1" x14ac:dyDescent="0.25">
      <c r="A114" s="97" t="s">
        <v>50</v>
      </c>
      <c r="B114" s="98">
        <v>0.62231093643442659</v>
      </c>
      <c r="C114" s="98">
        <v>0.65096702435649523</v>
      </c>
      <c r="D114" s="98">
        <v>0.81391806912371389</v>
      </c>
      <c r="E114" s="98">
        <v>0.61168801031968967</v>
      </c>
      <c r="F114" s="98">
        <v>0.56327640784404753</v>
      </c>
      <c r="G114" s="98">
        <v>0.58408357589159221</v>
      </c>
      <c r="H114" s="98">
        <v>0.4344022463447898</v>
      </c>
      <c r="I114" s="98">
        <v>0.40369176084087621</v>
      </c>
      <c r="J114" s="98">
        <v>0.37275649150025403</v>
      </c>
      <c r="K114" s="98">
        <v>0.38909436819448145</v>
      </c>
      <c r="L114" s="98">
        <v>0.35103879441022101</v>
      </c>
      <c r="M114" s="98">
        <v>0.33871616161114276</v>
      </c>
      <c r="N114" s="98">
        <v>0.30685948350988496</v>
      </c>
      <c r="O114" s="98">
        <v>0.29114036043019531</v>
      </c>
      <c r="P114" s="98">
        <v>0.28726227656471648</v>
      </c>
      <c r="Q114" s="98">
        <v>0.27459659026772121</v>
      </c>
      <c r="R114" s="98">
        <v>0.26611044260794292</v>
      </c>
      <c r="S114" s="98">
        <v>0.25615539307801377</v>
      </c>
      <c r="T114" s="98">
        <v>0.24364600511626053</v>
      </c>
      <c r="U114" s="98">
        <v>0.21428811311614843</v>
      </c>
      <c r="V114" s="98">
        <v>0.28187292646276502</v>
      </c>
      <c r="W114" s="98">
        <v>0.25887355999547462</v>
      </c>
      <c r="X114" s="98">
        <v>0.20126462182635096</v>
      </c>
      <c r="Y114" s="98">
        <v>0.17361792281168023</v>
      </c>
      <c r="DA114" s="63" t="s">
        <v>1608</v>
      </c>
    </row>
    <row r="115" spans="1:105" ht="12" customHeight="1" x14ac:dyDescent="0.25">
      <c r="A115" s="109" t="s">
        <v>120</v>
      </c>
      <c r="B115" s="33">
        <v>0.59339700587910982</v>
      </c>
      <c r="C115" s="33">
        <v>0.71213390352456751</v>
      </c>
      <c r="D115" s="33">
        <v>0.59721035073173079</v>
      </c>
      <c r="E115" s="33">
        <v>0.98289368317775061</v>
      </c>
      <c r="F115" s="33">
        <v>0.88586752741021002</v>
      </c>
      <c r="G115" s="33">
        <v>0.73039463002125093</v>
      </c>
      <c r="H115" s="33">
        <v>0.64047413996411995</v>
      </c>
      <c r="I115" s="33">
        <v>0.60844180479763466</v>
      </c>
      <c r="J115" s="33">
        <v>0.65386462881331286</v>
      </c>
      <c r="K115" s="33">
        <v>0.41382260477771654</v>
      </c>
      <c r="L115" s="33">
        <v>0.36275406784994535</v>
      </c>
      <c r="M115" s="33">
        <v>0.37222884792613303</v>
      </c>
      <c r="N115" s="33">
        <v>0.33279876508420053</v>
      </c>
      <c r="O115" s="33">
        <v>0.33253858464521691</v>
      </c>
      <c r="P115" s="33">
        <v>0.3417439943631071</v>
      </c>
      <c r="Q115" s="33">
        <v>0.36025733746969035</v>
      </c>
      <c r="R115" s="33">
        <v>0.37518699447499815</v>
      </c>
      <c r="S115" s="33">
        <v>0.38039481452124896</v>
      </c>
      <c r="T115" s="33">
        <v>0.38099382595494952</v>
      </c>
      <c r="U115" s="33">
        <v>0.34020866930935528</v>
      </c>
      <c r="V115" s="33">
        <v>0.4376226619479891</v>
      </c>
      <c r="W115" s="33">
        <v>0.42916464376268465</v>
      </c>
      <c r="X115" s="33">
        <v>0.38036803585480139</v>
      </c>
      <c r="Y115" s="33">
        <v>0.37949554435856298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13.672945507487878</v>
      </c>
      <c r="C117" s="117">
        <f t="shared" si="19"/>
        <v>13.672121176150682</v>
      </c>
      <c r="D117" s="117">
        <f t="shared" si="19"/>
        <v>16.108013783237109</v>
      </c>
      <c r="E117" s="117">
        <f t="shared" si="19"/>
        <v>20.448741840519862</v>
      </c>
      <c r="F117" s="117">
        <f t="shared" si="19"/>
        <v>17.473352788267718</v>
      </c>
      <c r="G117" s="117">
        <f t="shared" si="19"/>
        <v>16.594666996184685</v>
      </c>
      <c r="H117" s="117">
        <f t="shared" si="19"/>
        <v>11.975001950846387</v>
      </c>
      <c r="I117" s="117">
        <f t="shared" si="19"/>
        <v>12.18057299397525</v>
      </c>
      <c r="J117" s="117">
        <f t="shared" si="19"/>
        <v>15.824467045171716</v>
      </c>
      <c r="K117" s="117">
        <f t="shared" si="19"/>
        <v>11.588772425389665</v>
      </c>
      <c r="L117" s="117">
        <f t="shared" si="19"/>
        <v>11.51114740988265</v>
      </c>
      <c r="M117" s="117">
        <f t="shared" si="19"/>
        <v>12.806448304861576</v>
      </c>
      <c r="N117" s="117">
        <f t="shared" si="19"/>
        <v>11.549606241719641</v>
      </c>
      <c r="O117" s="117">
        <f t="shared" si="19"/>
        <v>9.2313481028584992</v>
      </c>
      <c r="P117" s="117">
        <f t="shared" si="19"/>
        <v>6.2257620807944916</v>
      </c>
      <c r="Q117" s="117">
        <f t="shared" si="19"/>
        <v>11.46891117239532</v>
      </c>
      <c r="R117" s="117">
        <f t="shared" ref="R117:V117" si="20">R118+R121+R123+R132</f>
        <v>11.535211486475026</v>
      </c>
      <c r="S117" s="117">
        <f t="shared" si="20"/>
        <v>12.17093623390147</v>
      </c>
      <c r="T117" s="117">
        <f t="shared" si="20"/>
        <v>10.731630384519141</v>
      </c>
      <c r="U117" s="117">
        <f t="shared" si="20"/>
        <v>10.334020343882194</v>
      </c>
      <c r="V117" s="117">
        <f t="shared" si="20"/>
        <v>7.51270574617444</v>
      </c>
      <c r="W117" s="117">
        <f t="shared" ref="W117:Y117" si="21">W118+W121+W123+W132</f>
        <v>9.8416708740699885</v>
      </c>
      <c r="X117" s="117">
        <f t="shared" si="21"/>
        <v>10.420365313788455</v>
      </c>
      <c r="Y117" s="117">
        <f t="shared" si="21"/>
        <v>10.117673165382152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10.468515258406301</v>
      </c>
      <c r="C118" s="122">
        <f t="shared" si="22"/>
        <v>10.407766003725316</v>
      </c>
      <c r="D118" s="122">
        <f t="shared" si="22"/>
        <v>12.572630395672643</v>
      </c>
      <c r="E118" s="122">
        <f t="shared" si="22"/>
        <v>16.432262989888368</v>
      </c>
      <c r="F118" s="122">
        <f t="shared" si="22"/>
        <v>13.524050497131729</v>
      </c>
      <c r="G118" s="122">
        <f t="shared" si="22"/>
        <v>13.180778634714224</v>
      </c>
      <c r="H118" s="122">
        <f t="shared" si="22"/>
        <v>8.8645723223714921</v>
      </c>
      <c r="I118" s="122">
        <f t="shared" si="22"/>
        <v>9.3002760929651895</v>
      </c>
      <c r="J118" s="122">
        <f t="shared" si="22"/>
        <v>12.782076895953299</v>
      </c>
      <c r="K118" s="122">
        <f t="shared" si="22"/>
        <v>8.7964314960516603</v>
      </c>
      <c r="L118" s="122">
        <f t="shared" si="22"/>
        <v>8.8843171881484295</v>
      </c>
      <c r="M118" s="122">
        <f t="shared" si="22"/>
        <v>10.114537906262461</v>
      </c>
      <c r="N118" s="122">
        <f t="shared" si="22"/>
        <v>9.0161772087437306</v>
      </c>
      <c r="O118" s="122">
        <f t="shared" si="22"/>
        <v>6.7621869031110649</v>
      </c>
      <c r="P118" s="122">
        <f t="shared" si="22"/>
        <v>3.9447751740857107</v>
      </c>
      <c r="Q118" s="122">
        <f t="shared" si="22"/>
        <v>8.8581503948118545</v>
      </c>
      <c r="R118" s="122">
        <f t="shared" ref="R118:V118" si="23">SUM(R119:R120)</f>
        <v>8.9999831493273916</v>
      </c>
      <c r="S118" s="122">
        <f t="shared" si="23"/>
        <v>9.3734150163927463</v>
      </c>
      <c r="T118" s="122">
        <f t="shared" si="23"/>
        <v>8.0299321726430986</v>
      </c>
      <c r="U118" s="122">
        <f t="shared" si="23"/>
        <v>7.7367193727206365</v>
      </c>
      <c r="V118" s="122">
        <f t="shared" si="23"/>
        <v>5.1196420401843312</v>
      </c>
      <c r="W118" s="122">
        <f t="shared" ref="W118:Y118" si="24">SUM(W119:W120)</f>
        <v>7.421170578464797</v>
      </c>
      <c r="X118" s="122">
        <f t="shared" si="24"/>
        <v>7.8570125758324911</v>
      </c>
      <c r="Y118" s="122">
        <f t="shared" si="24"/>
        <v>7.6479217292521247</v>
      </c>
      <c r="DA118" s="130" t="s">
        <v>1761</v>
      </c>
    </row>
    <row r="119" spans="1:105" ht="12" customHeight="1" x14ac:dyDescent="0.25">
      <c r="A119" s="97" t="s">
        <v>74</v>
      </c>
      <c r="B119" s="98">
        <v>10.214777598911255</v>
      </c>
      <c r="C119" s="98">
        <v>10.162331181092995</v>
      </c>
      <c r="D119" s="98">
        <v>12.279890661829103</v>
      </c>
      <c r="E119" s="98">
        <v>16.052475563871937</v>
      </c>
      <c r="F119" s="98">
        <v>13.214504361618447</v>
      </c>
      <c r="G119" s="98">
        <v>12.890207229548484</v>
      </c>
      <c r="H119" s="98">
        <v>8.6706638682619595</v>
      </c>
      <c r="I119" s="98">
        <v>9.1034371968523384</v>
      </c>
      <c r="J119" s="98">
        <v>12.511286658696886</v>
      </c>
      <c r="K119" s="98">
        <v>8.6117739935801829</v>
      </c>
      <c r="L119" s="98">
        <v>8.6999718176239433</v>
      </c>
      <c r="M119" s="98">
        <v>9.9073878878737194</v>
      </c>
      <c r="N119" s="98">
        <v>8.834242826746431</v>
      </c>
      <c r="O119" s="98">
        <v>6.6270623662232877</v>
      </c>
      <c r="P119" s="98">
        <v>3.8669963324168735</v>
      </c>
      <c r="Q119" s="98">
        <v>8.6837627590491078</v>
      </c>
      <c r="R119" s="98">
        <v>8.8237329225115175</v>
      </c>
      <c r="S119" s="98">
        <v>9.1909834541376476</v>
      </c>
      <c r="T119" s="98">
        <v>7.8748734699541929</v>
      </c>
      <c r="U119" s="98">
        <v>7.5883492719954893</v>
      </c>
      <c r="V119" s="98">
        <v>5.0221454625269644</v>
      </c>
      <c r="W119" s="98">
        <v>7.279627518401516</v>
      </c>
      <c r="X119" s="98">
        <v>7.7081238396512939</v>
      </c>
      <c r="Y119" s="98">
        <v>7.5037036629914784</v>
      </c>
      <c r="DA119" s="63" t="s">
        <v>1762</v>
      </c>
    </row>
    <row r="120" spans="1:105" ht="12" customHeight="1" x14ac:dyDescent="0.25">
      <c r="A120" s="97" t="s">
        <v>53</v>
      </c>
      <c r="B120" s="98">
        <v>0.25373765949504673</v>
      </c>
      <c r="C120" s="98">
        <v>0.24543482263232011</v>
      </c>
      <c r="D120" s="98">
        <v>0.2927397338435393</v>
      </c>
      <c r="E120" s="98">
        <v>0.37978742601643051</v>
      </c>
      <c r="F120" s="98">
        <v>0.30954613551328203</v>
      </c>
      <c r="G120" s="98">
        <v>0.29057140516574115</v>
      </c>
      <c r="H120" s="98">
        <v>0.19390845410953322</v>
      </c>
      <c r="I120" s="98">
        <v>0.19683889611285121</v>
      </c>
      <c r="J120" s="98">
        <v>0.27079023725641432</v>
      </c>
      <c r="K120" s="98">
        <v>0.18465750247147825</v>
      </c>
      <c r="L120" s="98">
        <v>0.18434537052448646</v>
      </c>
      <c r="M120" s="98">
        <v>0.20715001838874239</v>
      </c>
      <c r="N120" s="98">
        <v>0.18193438199729911</v>
      </c>
      <c r="O120" s="98">
        <v>0.13512453688777731</v>
      </c>
      <c r="P120" s="98">
        <v>7.7778841668837195E-2</v>
      </c>
      <c r="Q120" s="98">
        <v>0.17438763576274585</v>
      </c>
      <c r="R120" s="98">
        <v>0.17625022681587449</v>
      </c>
      <c r="S120" s="98">
        <v>0.18243156225509796</v>
      </c>
      <c r="T120" s="98">
        <v>0.15505870268890531</v>
      </c>
      <c r="U120" s="98">
        <v>0.14837010072514684</v>
      </c>
      <c r="V120" s="98">
        <v>9.7496577657366829E-2</v>
      </c>
      <c r="W120" s="98">
        <v>0.14154306006328127</v>
      </c>
      <c r="X120" s="98">
        <v>0.14888873618119758</v>
      </c>
      <c r="Y120" s="98">
        <v>0.14421806626064615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2.2451739352964777E-2</v>
      </c>
      <c r="C121" s="122">
        <f t="shared" si="25"/>
        <v>2.9421762184892845E-2</v>
      </c>
      <c r="D121" s="122">
        <f t="shared" si="25"/>
        <v>3.8031799384733347E-2</v>
      </c>
      <c r="E121" s="122">
        <f t="shared" si="25"/>
        <v>9.3771617577287122E-2</v>
      </c>
      <c r="F121" s="122">
        <f t="shared" si="25"/>
        <v>5.6485611712091106E-2</v>
      </c>
      <c r="G121" s="122">
        <f t="shared" si="25"/>
        <v>6.4394374435386204E-2</v>
      </c>
      <c r="H121" s="122">
        <f t="shared" si="25"/>
        <v>8.081742370119982E-2</v>
      </c>
      <c r="I121" s="122">
        <f t="shared" si="25"/>
        <v>7.2784409472625197E-2</v>
      </c>
      <c r="J121" s="122">
        <f t="shared" si="25"/>
        <v>7.7842237618098192E-2</v>
      </c>
      <c r="K121" s="122">
        <f t="shared" si="25"/>
        <v>8.7300202032135982E-2</v>
      </c>
      <c r="L121" s="122">
        <f t="shared" si="25"/>
        <v>0.1157321931589021</v>
      </c>
      <c r="M121" s="122">
        <f t="shared" si="25"/>
        <v>0.1367584096156183</v>
      </c>
      <c r="N121" s="122">
        <f t="shared" si="25"/>
        <v>0.2609421795119089</v>
      </c>
      <c r="O121" s="122">
        <f t="shared" si="25"/>
        <v>0.2750520232727896</v>
      </c>
      <c r="P121" s="122">
        <f t="shared" si="25"/>
        <v>0.11134355585796918</v>
      </c>
      <c r="Q121" s="122">
        <f t="shared" si="25"/>
        <v>0.3645862406933863</v>
      </c>
      <c r="R121" s="122">
        <f t="shared" si="25"/>
        <v>0.25257980529870999</v>
      </c>
      <c r="S121" s="122">
        <f t="shared" si="25"/>
        <v>0.4766498470879581</v>
      </c>
      <c r="T121" s="122">
        <f t="shared" si="25"/>
        <v>0.38084610069959729</v>
      </c>
      <c r="U121" s="122">
        <f t="shared" si="25"/>
        <v>0.512926317731771</v>
      </c>
      <c r="V121" s="122">
        <f t="shared" si="25"/>
        <v>0.23327833168444023</v>
      </c>
      <c r="W121" s="122">
        <f t="shared" si="25"/>
        <v>0.38385173010717194</v>
      </c>
      <c r="X121" s="122">
        <f t="shared" si="25"/>
        <v>0.46424001772618417</v>
      </c>
      <c r="Y121" s="122">
        <f t="shared" si="25"/>
        <v>0.33809671795746216</v>
      </c>
      <c r="DA121" s="130" t="s">
        <v>1764</v>
      </c>
    </row>
    <row r="122" spans="1:105" ht="12" customHeight="1" x14ac:dyDescent="0.25">
      <c r="A122" s="97" t="s">
        <v>53</v>
      </c>
      <c r="B122" s="98">
        <v>2.2451739352964777E-2</v>
      </c>
      <c r="C122" s="98">
        <v>2.9421762184892845E-2</v>
      </c>
      <c r="D122" s="98">
        <v>3.8031799384733347E-2</v>
      </c>
      <c r="E122" s="98">
        <v>9.3771617577287122E-2</v>
      </c>
      <c r="F122" s="98">
        <v>5.6485611712091106E-2</v>
      </c>
      <c r="G122" s="98">
        <v>6.4394374435386204E-2</v>
      </c>
      <c r="H122" s="98">
        <v>8.081742370119982E-2</v>
      </c>
      <c r="I122" s="98">
        <v>7.2784409472625197E-2</v>
      </c>
      <c r="J122" s="98">
        <v>7.7842237618098192E-2</v>
      </c>
      <c r="K122" s="98">
        <v>8.7300202032135982E-2</v>
      </c>
      <c r="L122" s="98">
        <v>0.1157321931589021</v>
      </c>
      <c r="M122" s="98">
        <v>0.1367584096156183</v>
      </c>
      <c r="N122" s="98">
        <v>0.2609421795119089</v>
      </c>
      <c r="O122" s="98">
        <v>0.2750520232727896</v>
      </c>
      <c r="P122" s="98">
        <v>0.11134355585796918</v>
      </c>
      <c r="Q122" s="98">
        <v>0.3645862406933863</v>
      </c>
      <c r="R122" s="98">
        <v>0.25257980529870999</v>
      </c>
      <c r="S122" s="98">
        <v>0.4766498470879581</v>
      </c>
      <c r="T122" s="98">
        <v>0.38084610069959729</v>
      </c>
      <c r="U122" s="98">
        <v>0.512926317731771</v>
      </c>
      <c r="V122" s="98">
        <v>0.23327833168444023</v>
      </c>
      <c r="W122" s="98">
        <v>0.38385173010717194</v>
      </c>
      <c r="X122" s="98">
        <v>0.46424001772618417</v>
      </c>
      <c r="Y122" s="98">
        <v>0.33809671795746216</v>
      </c>
      <c r="DA122" s="63" t="s">
        <v>1765</v>
      </c>
    </row>
    <row r="123" spans="1:105" ht="12" customHeight="1" x14ac:dyDescent="0.25">
      <c r="A123" s="121" t="s">
        <v>55</v>
      </c>
      <c r="B123" s="122">
        <v>2.3554388885632376</v>
      </c>
      <c r="C123" s="122">
        <v>2.2989423095520891</v>
      </c>
      <c r="D123" s="122">
        <v>2.5470562660670488</v>
      </c>
      <c r="E123" s="122">
        <v>2.7992815181559827</v>
      </c>
      <c r="F123" s="122">
        <v>2.87013847947836</v>
      </c>
      <c r="G123" s="122">
        <v>2.4310133234006175</v>
      </c>
      <c r="H123" s="122">
        <v>2.2694002712281733</v>
      </c>
      <c r="I123" s="122">
        <v>2.0893434295196944</v>
      </c>
      <c r="J123" s="122">
        <v>2.2294272970947757</v>
      </c>
      <c r="K123" s="122">
        <v>2.1448059176939811</v>
      </c>
      <c r="L123" s="122">
        <v>2.013036973618175</v>
      </c>
      <c r="M123" s="122">
        <v>2.0563514798343583</v>
      </c>
      <c r="N123" s="122">
        <v>1.8232550340078266</v>
      </c>
      <c r="O123" s="122">
        <v>1.7537846280537195</v>
      </c>
      <c r="P123" s="122">
        <v>1.7236987886979867</v>
      </c>
      <c r="Q123" s="122">
        <v>1.7914892112295209</v>
      </c>
      <c r="R123" s="122">
        <v>1.8181524369294548</v>
      </c>
      <c r="S123" s="122">
        <v>1.8545886142062584</v>
      </c>
      <c r="T123" s="122">
        <v>1.8571792710192931</v>
      </c>
      <c r="U123" s="122">
        <v>1.6692596918079503</v>
      </c>
      <c r="V123" s="122">
        <v>1.6170030690193258</v>
      </c>
      <c r="W123" s="122">
        <v>1.5103347224130803</v>
      </c>
      <c r="X123" s="122">
        <v>1.6432505669150592</v>
      </c>
      <c r="Y123" s="122">
        <v>1.6882512966558179</v>
      </c>
      <c r="DA123" s="130" t="s">
        <v>1766</v>
      </c>
    </row>
    <row r="124" spans="1:105" ht="12" customHeight="1" x14ac:dyDescent="0.25">
      <c r="A124" s="97" t="s">
        <v>141</v>
      </c>
      <c r="B124" s="98">
        <v>0.30847446388508903</v>
      </c>
      <c r="C124" s="98">
        <v>0.28590980043460501</v>
      </c>
      <c r="D124" s="98">
        <v>0.36992685374676537</v>
      </c>
      <c r="E124" s="98">
        <v>0.3304475991533537</v>
      </c>
      <c r="F124" s="98">
        <v>0.29769815597800037</v>
      </c>
      <c r="G124" s="98">
        <v>0.27845724999372662</v>
      </c>
      <c r="H124" s="98">
        <v>0.19560722727752342</v>
      </c>
      <c r="I124" s="98">
        <v>0.18181545385311398</v>
      </c>
      <c r="J124" s="98">
        <v>0.19021398767506054</v>
      </c>
      <c r="K124" s="98">
        <v>0.15506001633389849</v>
      </c>
      <c r="L124" s="98">
        <v>0.13425285666197176</v>
      </c>
      <c r="M124" s="98">
        <v>0.15436992756281295</v>
      </c>
      <c r="N124" s="98">
        <v>0.12002121181512042</v>
      </c>
      <c r="O124" s="98">
        <v>9.0107656442655504E-2</v>
      </c>
      <c r="P124" s="98">
        <v>6.7220527270248631E-2</v>
      </c>
      <c r="Q124" s="98">
        <v>0.10903085207580251</v>
      </c>
      <c r="R124" s="98">
        <v>0.10303123407857874</v>
      </c>
      <c r="S124" s="98">
        <v>0.11533794118406855</v>
      </c>
      <c r="T124" s="98">
        <v>0.11046053361367826</v>
      </c>
      <c r="U124" s="98">
        <v>0.10731343409013273</v>
      </c>
      <c r="V124" s="98">
        <v>6.9267293256410234E-2</v>
      </c>
      <c r="W124" s="98">
        <v>7.8336481335082128E-2</v>
      </c>
      <c r="X124" s="98">
        <v>0.10448830906027273</v>
      </c>
      <c r="Y124" s="98">
        <v>0.10785475643768221</v>
      </c>
      <c r="DA124" s="63" t="s">
        <v>1767</v>
      </c>
    </row>
    <row r="125" spans="1:105" ht="12" customHeight="1" x14ac:dyDescent="0.25">
      <c r="A125" s="97" t="s">
        <v>140</v>
      </c>
      <c r="B125" s="98">
        <v>8.103532326228255E-4</v>
      </c>
      <c r="C125" s="98">
        <v>6.0576863414646312E-4</v>
      </c>
      <c r="D125" s="98">
        <v>9.3680889473771742E-4</v>
      </c>
      <c r="E125" s="98">
        <v>7.3231709569382235E-4</v>
      </c>
      <c r="F125" s="98">
        <v>5.7828779020390397E-4</v>
      </c>
      <c r="G125" s="98">
        <v>4.7767519050801035E-4</v>
      </c>
      <c r="H125" s="98">
        <v>2.7932474419228967E-4</v>
      </c>
      <c r="I125" s="98">
        <v>2.906490257071625E-4</v>
      </c>
      <c r="J125" s="98">
        <v>3.233805212839405E-4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2.7344090488641906E-4</v>
      </c>
      <c r="C126" s="101">
        <v>1.9918577262744902E-4</v>
      </c>
      <c r="D126" s="101">
        <v>3.4794262176928581E-4</v>
      </c>
      <c r="E126" s="101">
        <v>3.3666439273552447E-4</v>
      </c>
      <c r="F126" s="101">
        <v>2.7944731708562105E-4</v>
      </c>
      <c r="G126" s="101">
        <v>2.0184523488783431E-4</v>
      </c>
      <c r="H126" s="101">
        <v>1.2088942863038431E-4</v>
      </c>
      <c r="I126" s="101">
        <v>1.036355956429214E-4</v>
      </c>
      <c r="J126" s="101">
        <v>1.1692021400990512E-4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5.3691232773640644E-4</v>
      </c>
      <c r="C127" s="104">
        <v>4.0658286151901412E-4</v>
      </c>
      <c r="D127" s="104">
        <v>5.8886627296843167E-4</v>
      </c>
      <c r="E127" s="104">
        <v>3.9565270295829793E-4</v>
      </c>
      <c r="F127" s="104">
        <v>2.9884047311828292E-4</v>
      </c>
      <c r="G127" s="104">
        <v>2.7582995562017604E-4</v>
      </c>
      <c r="H127" s="104">
        <v>1.5843531556190539E-4</v>
      </c>
      <c r="I127" s="104">
        <v>1.8701343006424109E-4</v>
      </c>
      <c r="J127" s="104">
        <v>2.0646030727403537E-4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1.6017251121158116</v>
      </c>
      <c r="C128" s="101">
        <v>1.5616738686249101</v>
      </c>
      <c r="D128" s="101">
        <v>1.6787683523716717</v>
      </c>
      <c r="E128" s="101">
        <v>1.8910859399897959</v>
      </c>
      <c r="F128" s="101">
        <v>1.9687652980103754</v>
      </c>
      <c r="G128" s="101">
        <v>1.6421221605975698</v>
      </c>
      <c r="H128" s="101">
        <v>1.5855236847116425</v>
      </c>
      <c r="I128" s="101">
        <v>1.4518930421708529</v>
      </c>
      <c r="J128" s="101">
        <v>1.5573864713998864</v>
      </c>
      <c r="K128" s="101">
        <v>1.4497854025414447</v>
      </c>
      <c r="L128" s="101">
        <v>1.3504659058447746</v>
      </c>
      <c r="M128" s="101">
        <v>1.3218647835560073</v>
      </c>
      <c r="N128" s="101">
        <v>1.1467829600356148</v>
      </c>
      <c r="O128" s="101">
        <v>1.1069289659786767</v>
      </c>
      <c r="P128" s="101">
        <v>1.0982750972452446</v>
      </c>
      <c r="Q128" s="101">
        <v>1.1290979795094032</v>
      </c>
      <c r="R128" s="101">
        <v>1.1521034535675339</v>
      </c>
      <c r="S128" s="101">
        <v>1.169384529600924</v>
      </c>
      <c r="T128" s="101">
        <v>1.1717867900601506</v>
      </c>
      <c r="U128" s="101">
        <v>1.0576985614649301</v>
      </c>
      <c r="V128" s="101">
        <v>1.069474756530727</v>
      </c>
      <c r="W128" s="101">
        <v>0.98513519910666658</v>
      </c>
      <c r="X128" s="101">
        <v>1.0967932987447051</v>
      </c>
      <c r="Y128" s="101">
        <v>1.1502236513415771</v>
      </c>
      <c r="DA128" s="131" t="s">
        <v>1771</v>
      </c>
    </row>
    <row r="129" spans="1:105" ht="12" customHeight="1" x14ac:dyDescent="0.25">
      <c r="A129" s="107" t="s">
        <v>121</v>
      </c>
      <c r="B129" s="104">
        <v>0.44442895932971432</v>
      </c>
      <c r="C129" s="104">
        <v>0.45075287185842761</v>
      </c>
      <c r="D129" s="104">
        <v>0.49742425105387422</v>
      </c>
      <c r="E129" s="104">
        <v>0.57701566191713893</v>
      </c>
      <c r="F129" s="104">
        <v>0.60309673769978023</v>
      </c>
      <c r="G129" s="104">
        <v>0.50995623761881304</v>
      </c>
      <c r="H129" s="104">
        <v>0.48799003449481537</v>
      </c>
      <c r="I129" s="104">
        <v>0.45534428447002029</v>
      </c>
      <c r="J129" s="104">
        <v>0.48150345749854501</v>
      </c>
      <c r="K129" s="104">
        <v>0.53996049881863772</v>
      </c>
      <c r="L129" s="104">
        <v>0.5283182111114284</v>
      </c>
      <c r="M129" s="104">
        <v>0.58011676871553797</v>
      </c>
      <c r="N129" s="104">
        <v>0.55645086215709139</v>
      </c>
      <c r="O129" s="104">
        <v>0.55674800563238724</v>
      </c>
      <c r="P129" s="104">
        <v>0.55820316418249338</v>
      </c>
      <c r="Q129" s="104">
        <v>0.55336037964431528</v>
      </c>
      <c r="R129" s="104">
        <v>0.56301774928334214</v>
      </c>
      <c r="S129" s="104">
        <v>0.56986614342126596</v>
      </c>
      <c r="T129" s="104">
        <v>0.57493194734546427</v>
      </c>
      <c r="U129" s="104">
        <v>0.50424769625288735</v>
      </c>
      <c r="V129" s="104">
        <v>0.47826101923218861</v>
      </c>
      <c r="W129" s="104">
        <v>0.44686304197133148</v>
      </c>
      <c r="X129" s="104">
        <v>0.44196895911008144</v>
      </c>
      <c r="Y129" s="104">
        <v>0.43017288887655869</v>
      </c>
      <c r="DA129" s="132" t="s">
        <v>1772</v>
      </c>
    </row>
    <row r="130" spans="1:105" ht="12" customHeight="1" x14ac:dyDescent="0.25">
      <c r="A130" s="108" t="s">
        <v>53</v>
      </c>
      <c r="B130" s="98">
        <v>0.14976126790995992</v>
      </c>
      <c r="C130" s="98">
        <v>0.14819165191174385</v>
      </c>
      <c r="D130" s="98">
        <v>0.18407722361381432</v>
      </c>
      <c r="E130" s="98">
        <v>0.26513342371595505</v>
      </c>
      <c r="F130" s="98">
        <v>0.29151580728970783</v>
      </c>
      <c r="G130" s="98">
        <v>0.21530235378359749</v>
      </c>
      <c r="H130" s="98">
        <v>0.2113051611894359</v>
      </c>
      <c r="I130" s="98">
        <v>0.16236648457440803</v>
      </c>
      <c r="J130" s="98">
        <v>0.17430053677641155</v>
      </c>
      <c r="K130" s="98">
        <v>0.18880581665398544</v>
      </c>
      <c r="L130" s="98">
        <v>0.17798040429787823</v>
      </c>
      <c r="M130" s="98">
        <v>0.20193487989308925</v>
      </c>
      <c r="N130" s="98">
        <v>0.18892055570406485</v>
      </c>
      <c r="O130" s="98">
        <v>0.18913267373789275</v>
      </c>
      <c r="P130" s="98">
        <v>0.20102250870881316</v>
      </c>
      <c r="Q130" s="98">
        <v>0.19679934652023925</v>
      </c>
      <c r="R130" s="98">
        <v>0.19865126522645465</v>
      </c>
      <c r="S130" s="98">
        <v>0.20251532357990498</v>
      </c>
      <c r="T130" s="98">
        <v>0.20758204464808319</v>
      </c>
      <c r="U130" s="98">
        <v>0.17070320012230597</v>
      </c>
      <c r="V130" s="98">
        <v>0.18693366552567481</v>
      </c>
      <c r="W130" s="98">
        <v>0.2042061103649073</v>
      </c>
      <c r="X130" s="98">
        <v>0.22798616898119495</v>
      </c>
      <c r="Y130" s="98">
        <v>0.25531340300298166</v>
      </c>
      <c r="DA130" s="63" t="s">
        <v>1773</v>
      </c>
    </row>
    <row r="131" spans="1:105" ht="12" customHeight="1" x14ac:dyDescent="0.25">
      <c r="A131" s="108" t="s">
        <v>52</v>
      </c>
      <c r="B131" s="98">
        <v>0.29466769141975441</v>
      </c>
      <c r="C131" s="98">
        <v>0.30256121994668378</v>
      </c>
      <c r="D131" s="98">
        <v>0.31334702744005988</v>
      </c>
      <c r="E131" s="98">
        <v>0.31188223820118394</v>
      </c>
      <c r="F131" s="98">
        <v>0.3115809304100724</v>
      </c>
      <c r="G131" s="98">
        <v>0.29465388383521557</v>
      </c>
      <c r="H131" s="98">
        <v>0.27668487330537944</v>
      </c>
      <c r="I131" s="98">
        <v>0.29297779989561223</v>
      </c>
      <c r="J131" s="98">
        <v>0.30720292072213345</v>
      </c>
      <c r="K131" s="98">
        <v>0.35115468216465229</v>
      </c>
      <c r="L131" s="98">
        <v>0.3503378068135502</v>
      </c>
      <c r="M131" s="98">
        <v>0.37818188882244869</v>
      </c>
      <c r="N131" s="98">
        <v>0.36753030645302648</v>
      </c>
      <c r="O131" s="98">
        <v>0.36761533189449447</v>
      </c>
      <c r="P131" s="98">
        <v>0.35718065547368028</v>
      </c>
      <c r="Q131" s="98">
        <v>0.35656103312407605</v>
      </c>
      <c r="R131" s="98">
        <v>0.36436648405688749</v>
      </c>
      <c r="S131" s="98">
        <v>0.36735081984136092</v>
      </c>
      <c r="T131" s="98">
        <v>0.36734990269738105</v>
      </c>
      <c r="U131" s="98">
        <v>0.33354449613058135</v>
      </c>
      <c r="V131" s="98">
        <v>0.2913273537065138</v>
      </c>
      <c r="W131" s="98">
        <v>0.24265693160642418</v>
      </c>
      <c r="X131" s="98">
        <v>0.21398279012888649</v>
      </c>
      <c r="Y131" s="98">
        <v>0.17485948587357703</v>
      </c>
      <c r="DA131" s="63" t="s">
        <v>1774</v>
      </c>
    </row>
    <row r="132" spans="1:105" ht="12" customHeight="1" x14ac:dyDescent="0.25">
      <c r="A132" s="121" t="s">
        <v>54</v>
      </c>
      <c r="B132" s="122">
        <v>0.82653962116537394</v>
      </c>
      <c r="C132" s="122">
        <v>0.93599110068838609</v>
      </c>
      <c r="D132" s="122">
        <v>0.95029532211268208</v>
      </c>
      <c r="E132" s="122">
        <v>1.1234257148982265</v>
      </c>
      <c r="F132" s="122">
        <v>1.0226781999455383</v>
      </c>
      <c r="G132" s="122">
        <v>0.91848066363445946</v>
      </c>
      <c r="H132" s="122">
        <v>0.76021193354552208</v>
      </c>
      <c r="I132" s="122">
        <v>0.71816906201774211</v>
      </c>
      <c r="J132" s="122">
        <v>0.735120614505544</v>
      </c>
      <c r="K132" s="122">
        <v>0.56023480961188765</v>
      </c>
      <c r="L132" s="122">
        <v>0.49806105495714498</v>
      </c>
      <c r="M132" s="122">
        <v>0.49880050914913754</v>
      </c>
      <c r="N132" s="122">
        <v>0.44923181945617408</v>
      </c>
      <c r="O132" s="122">
        <v>0.44032454842092528</v>
      </c>
      <c r="P132" s="122">
        <v>0.44594456215282485</v>
      </c>
      <c r="Q132" s="122">
        <v>0.45468532566055753</v>
      </c>
      <c r="R132" s="122">
        <v>0.46449609491947069</v>
      </c>
      <c r="S132" s="122">
        <v>0.4662827562145071</v>
      </c>
      <c r="T132" s="122">
        <v>0.46367284015715182</v>
      </c>
      <c r="U132" s="122">
        <v>0.41511496162183659</v>
      </c>
      <c r="V132" s="122">
        <v>0.54278230528634319</v>
      </c>
      <c r="W132" s="122">
        <v>0.526313843084939</v>
      </c>
      <c r="X132" s="122">
        <v>0.45586215331472113</v>
      </c>
      <c r="Y132" s="122">
        <v>0.44340342151674628</v>
      </c>
      <c r="DA132" s="130" t="s">
        <v>1775</v>
      </c>
    </row>
    <row r="133" spans="1:105" ht="12" customHeight="1" x14ac:dyDescent="0.25">
      <c r="A133" s="97" t="s">
        <v>50</v>
      </c>
      <c r="B133" s="98">
        <v>0.37811330204864496</v>
      </c>
      <c r="C133" s="98">
        <v>0.3961734874990846</v>
      </c>
      <c r="D133" s="98">
        <v>0.49611320221166372</v>
      </c>
      <c r="E133" s="98">
        <v>0.37341765465715315</v>
      </c>
      <c r="F133" s="98">
        <v>0.34442848565065126</v>
      </c>
      <c r="G133" s="98">
        <v>0.35774534829130145</v>
      </c>
      <c r="H133" s="98">
        <v>0.26665931605368975</v>
      </c>
      <c r="I133" s="98">
        <v>0.24813280804197535</v>
      </c>
      <c r="J133" s="98">
        <v>0.22920405797867799</v>
      </c>
      <c r="K133" s="98">
        <v>0.23938526665402271</v>
      </c>
      <c r="L133" s="98">
        <v>0.21606454848406692</v>
      </c>
      <c r="M133" s="98">
        <v>0.20855690718557987</v>
      </c>
      <c r="N133" s="98">
        <v>0.1889895918943546</v>
      </c>
      <c r="O133" s="98">
        <v>0.17934904002877861</v>
      </c>
      <c r="P133" s="98">
        <v>0.17698257312736801</v>
      </c>
      <c r="Q133" s="98">
        <v>0.16924046604882939</v>
      </c>
      <c r="R133" s="98">
        <v>0.16417926194539378</v>
      </c>
      <c r="S133" s="98">
        <v>0.15833409961032813</v>
      </c>
      <c r="T133" s="98">
        <v>0.15092703058114545</v>
      </c>
      <c r="U133" s="98">
        <v>0.13295091669142964</v>
      </c>
      <c r="V133" s="98">
        <v>0.17523593355424094</v>
      </c>
      <c r="W133" s="98">
        <v>0.16125006467143752</v>
      </c>
      <c r="X133" s="98">
        <v>0.12571893360498185</v>
      </c>
      <c r="Y133" s="98">
        <v>0.10875257516809504</v>
      </c>
      <c r="DA133" s="63" t="s">
        <v>1776</v>
      </c>
    </row>
    <row r="134" spans="1:105" ht="12" customHeight="1" x14ac:dyDescent="0.25">
      <c r="A134" s="109" t="s">
        <v>120</v>
      </c>
      <c r="B134" s="33">
        <v>0.44842631911672903</v>
      </c>
      <c r="C134" s="33">
        <v>0.53981761318930155</v>
      </c>
      <c r="D134" s="33">
        <v>0.45418211990101837</v>
      </c>
      <c r="E134" s="33">
        <v>0.75000806024107336</v>
      </c>
      <c r="F134" s="33">
        <v>0.67824971429488712</v>
      </c>
      <c r="G134" s="33">
        <v>0.56073531534315801</v>
      </c>
      <c r="H134" s="33">
        <v>0.49355261749183232</v>
      </c>
      <c r="I134" s="33">
        <v>0.4700362539757667</v>
      </c>
      <c r="J134" s="33">
        <v>0.50591655652686596</v>
      </c>
      <c r="K134" s="33">
        <v>0.32084954295786494</v>
      </c>
      <c r="L134" s="33">
        <v>0.28199650647307806</v>
      </c>
      <c r="M134" s="33">
        <v>0.29024360196355764</v>
      </c>
      <c r="N134" s="33">
        <v>0.26024222756181947</v>
      </c>
      <c r="O134" s="33">
        <v>0.26097550839214667</v>
      </c>
      <c r="P134" s="33">
        <v>0.26896198902545687</v>
      </c>
      <c r="Q134" s="33">
        <v>0.28544485961172811</v>
      </c>
      <c r="R134" s="33">
        <v>0.30031683297407691</v>
      </c>
      <c r="S134" s="33">
        <v>0.30794865660417897</v>
      </c>
      <c r="T134" s="33">
        <v>0.31274580957600634</v>
      </c>
      <c r="U134" s="33">
        <v>0.28216404493040698</v>
      </c>
      <c r="V134" s="33">
        <v>0.36754637173210225</v>
      </c>
      <c r="W134" s="33">
        <v>0.36506377841350152</v>
      </c>
      <c r="X134" s="33">
        <v>0.33014321970973926</v>
      </c>
      <c r="Y134" s="33">
        <v>0.33465084634865122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0.52159637838378214</v>
      </c>
      <c r="C136" s="119">
        <f t="shared" si="26"/>
        <v>0.52748070936491442</v>
      </c>
      <c r="D136" s="119">
        <f t="shared" si="26"/>
        <v>0.52830575587155748</v>
      </c>
      <c r="E136" s="119">
        <f t="shared" si="26"/>
        <v>0.53099763322007987</v>
      </c>
      <c r="F136" s="119">
        <f t="shared" si="26"/>
        <v>0.5395792933803164</v>
      </c>
      <c r="G136" s="119">
        <f t="shared" si="26"/>
        <v>0.53807997213017167</v>
      </c>
      <c r="H136" s="119">
        <f t="shared" si="26"/>
        <v>0.54986109933698213</v>
      </c>
      <c r="I136" s="119">
        <f t="shared" si="26"/>
        <v>0.54974670537578707</v>
      </c>
      <c r="J136" s="119">
        <f t="shared" si="26"/>
        <v>0.54962385724456664</v>
      </c>
      <c r="K136" s="119">
        <f t="shared" si="26"/>
        <v>0.56539763155658584</v>
      </c>
      <c r="L136" s="119">
        <f t="shared" si="26"/>
        <v>0.57313625581701277</v>
      </c>
      <c r="M136" s="119">
        <f t="shared" si="26"/>
        <v>0.58218339394097973</v>
      </c>
      <c r="N136" s="119">
        <f t="shared" si="26"/>
        <v>0.59970404470675343</v>
      </c>
      <c r="O136" s="119">
        <f t="shared" si="26"/>
        <v>0.62583674197511374</v>
      </c>
      <c r="P136" s="119">
        <f t="shared" si="26"/>
        <v>0.64002612298030159</v>
      </c>
      <c r="Q136" s="119">
        <f t="shared" si="26"/>
        <v>0.63671501562397215</v>
      </c>
      <c r="R136" s="119">
        <f t="shared" ref="R136:V136" si="27">IF(R117=0,"",R117/R98)</f>
        <v>0.64656896093050931</v>
      </c>
      <c r="S136" s="119">
        <f t="shared" si="27"/>
        <v>0.67146873920174344</v>
      </c>
      <c r="T136" s="119">
        <f t="shared" si="27"/>
        <v>0.68680811310261358</v>
      </c>
      <c r="U136" s="119">
        <f t="shared" si="27"/>
        <v>0.70037125006186518</v>
      </c>
      <c r="V136" s="119">
        <f t="shared" si="27"/>
        <v>0.70688108217571743</v>
      </c>
      <c r="W136" s="119">
        <f t="shared" ref="W136:Y136" si="28">IF(W117=0,"",W117/W98)</f>
        <v>0.70685737015743966</v>
      </c>
      <c r="X136" s="119">
        <f t="shared" si="28"/>
        <v>0.72365354019453565</v>
      </c>
      <c r="Y136" s="119">
        <f t="shared" si="28"/>
        <v>0.7295575877614513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0.48671694691452849</v>
      </c>
      <c r="C137" s="124">
        <f t="shared" si="29"/>
        <v>0.49152805844932906</v>
      </c>
      <c r="D137" s="124">
        <f t="shared" si="29"/>
        <v>0.49641245327703432</v>
      </c>
      <c r="E137" s="124">
        <f t="shared" si="29"/>
        <v>0.5011940829011341</v>
      </c>
      <c r="F137" s="124">
        <f t="shared" si="29"/>
        <v>0.50566443084127288</v>
      </c>
      <c r="G137" s="124">
        <f t="shared" si="29"/>
        <v>0.50701267916787429</v>
      </c>
      <c r="H137" s="124">
        <f t="shared" si="29"/>
        <v>0.5085046024523312</v>
      </c>
      <c r="I137" s="124">
        <f t="shared" si="29"/>
        <v>0.51203735535714068</v>
      </c>
      <c r="J137" s="124">
        <f t="shared" si="29"/>
        <v>0.51983855428416115</v>
      </c>
      <c r="K137" s="124">
        <f t="shared" si="29"/>
        <v>0.52761587184950698</v>
      </c>
      <c r="L137" s="124">
        <f t="shared" si="29"/>
        <v>0.53704583702750952</v>
      </c>
      <c r="M137" s="124">
        <f t="shared" si="29"/>
        <v>0.54943069873718287</v>
      </c>
      <c r="N137" s="124">
        <f t="shared" si="29"/>
        <v>0.56183428283237891</v>
      </c>
      <c r="O137" s="124">
        <f t="shared" si="29"/>
        <v>0.57941460932584166</v>
      </c>
      <c r="P137" s="124">
        <f t="shared" si="29"/>
        <v>0.58453131870545505</v>
      </c>
      <c r="Q137" s="124">
        <f t="shared" si="29"/>
        <v>0.5954436560202585</v>
      </c>
      <c r="R137" s="124">
        <f t="shared" ref="R137:V137" si="30">IF(R118=0,"",R118/R99)</f>
        <v>0.61068157971364745</v>
      </c>
      <c r="S137" s="124">
        <f t="shared" si="30"/>
        <v>0.62700527349729507</v>
      </c>
      <c r="T137" s="124">
        <f t="shared" si="30"/>
        <v>0.64136790994868798</v>
      </c>
      <c r="U137" s="124">
        <f t="shared" si="30"/>
        <v>0.64765507275931355</v>
      </c>
      <c r="V137" s="124">
        <f t="shared" si="30"/>
        <v>0.65581274325968597</v>
      </c>
      <c r="W137" s="124">
        <f t="shared" ref="W137:Y137" si="31">IF(W118=0,"",W118/W99)</f>
        <v>0.66060767525233632</v>
      </c>
      <c r="X137" s="124">
        <f t="shared" si="31"/>
        <v>0.67484716084710539</v>
      </c>
      <c r="Y137" s="124">
        <f t="shared" si="31"/>
        <v>0.68694832953005558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0.4805893932805525</v>
      </c>
      <c r="C138" s="111">
        <f t="shared" si="32"/>
        <v>0.48556516088891738</v>
      </c>
      <c r="D138" s="111">
        <f t="shared" si="32"/>
        <v>0.49052371618410617</v>
      </c>
      <c r="E138" s="111">
        <f t="shared" si="32"/>
        <v>0.49534832453857475</v>
      </c>
      <c r="F138" s="111">
        <f t="shared" si="32"/>
        <v>0.49987602891316868</v>
      </c>
      <c r="G138" s="111">
        <f t="shared" si="32"/>
        <v>0.50144020738011463</v>
      </c>
      <c r="H138" s="111">
        <f t="shared" si="32"/>
        <v>0.502976053518292</v>
      </c>
      <c r="I138" s="111">
        <f t="shared" si="32"/>
        <v>0.50669127450751961</v>
      </c>
      <c r="J138" s="111">
        <f t="shared" si="32"/>
        <v>0.51449172025090806</v>
      </c>
      <c r="K138" s="111">
        <f t="shared" si="32"/>
        <v>0.52232520259959681</v>
      </c>
      <c r="L138" s="111">
        <f t="shared" si="32"/>
        <v>0.53182879623706447</v>
      </c>
      <c r="M138" s="111">
        <f t="shared" si="32"/>
        <v>0.54430293409322272</v>
      </c>
      <c r="N138" s="111">
        <f t="shared" si="32"/>
        <v>0.55680980750256537</v>
      </c>
      <c r="O138" s="111">
        <f t="shared" si="32"/>
        <v>0.57448799796641903</v>
      </c>
      <c r="P138" s="111">
        <f t="shared" si="32"/>
        <v>0.57968714539665767</v>
      </c>
      <c r="Q138" s="111">
        <f t="shared" si="32"/>
        <v>0.59064506940150119</v>
      </c>
      <c r="R138" s="111">
        <f t="shared" ref="R138:V138" si="33">IF(R119=0,"",R119/R100)</f>
        <v>0.60596928015358209</v>
      </c>
      <c r="S138" s="111">
        <f t="shared" si="33"/>
        <v>0.62239731672472376</v>
      </c>
      <c r="T138" s="111">
        <f t="shared" si="33"/>
        <v>0.63687059907299315</v>
      </c>
      <c r="U138" s="111">
        <f t="shared" si="33"/>
        <v>0.64322379265317819</v>
      </c>
      <c r="V138" s="111">
        <f t="shared" si="33"/>
        <v>0.65145980511737256</v>
      </c>
      <c r="W138" s="111">
        <f t="shared" ref="W138:Y138" si="34">IF(W119=0,"",W119/W100)</f>
        <v>0.65627687116450573</v>
      </c>
      <c r="X138" s="111">
        <f t="shared" si="34"/>
        <v>0.67063517369050873</v>
      </c>
      <c r="Y138" s="111">
        <f t="shared" si="34"/>
        <v>0.68283987115914646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1.8530355513403804</v>
      </c>
      <c r="D140" s="124">
        <f t="shared" si="38"/>
        <v>1.9764958080574755</v>
      </c>
      <c r="E140" s="124">
        <f t="shared" si="38"/>
        <v>2.0851926751097332</v>
      </c>
      <c r="F140" s="124">
        <f t="shared" si="38"/>
        <v>2.1836019502124371</v>
      </c>
      <c r="G140" s="124">
        <f t="shared" si="38"/>
        <v>2.2654248661408731</v>
      </c>
      <c r="H140" s="124">
        <f t="shared" si="38"/>
        <v>2.3396767421419145</v>
      </c>
      <c r="I140" s="124">
        <f t="shared" si="38"/>
        <v>2.3997701169204713</v>
      </c>
      <c r="J140" s="124">
        <f t="shared" si="38"/>
        <v>2.4951904167382777</v>
      </c>
      <c r="K140" s="124">
        <f t="shared" si="38"/>
        <v>2.6207655290131133</v>
      </c>
      <c r="L140" s="124">
        <f t="shared" si="38"/>
        <v>2.7647584742382953</v>
      </c>
      <c r="M140" s="124">
        <f t="shared" si="38"/>
        <v>2.8904442836427475</v>
      </c>
      <c r="N140" s="124">
        <f t="shared" si="38"/>
        <v>2.9875912760790899</v>
      </c>
      <c r="O140" s="124">
        <f t="shared" si="38"/>
        <v>3.0954861221547763</v>
      </c>
      <c r="P140" s="124">
        <f t="shared" si="38"/>
        <v>3.1689832862286096</v>
      </c>
      <c r="Q140" s="124">
        <f t="shared" si="38"/>
        <v>3.258642326395488</v>
      </c>
      <c r="R140" s="124">
        <f t="shared" ref="R140:V140" si="39">IF(R121=0,"",R121/R102)</f>
        <v>3.3749441403727811</v>
      </c>
      <c r="S140" s="124">
        <f t="shared" si="39"/>
        <v>3.4801842303373678</v>
      </c>
      <c r="T140" s="124">
        <f t="shared" si="39"/>
        <v>3.5622931058951872</v>
      </c>
      <c r="U140" s="124">
        <f t="shared" si="39"/>
        <v>3.6175086256741906</v>
      </c>
      <c r="V140" s="124">
        <f t="shared" si="39"/>
        <v>3.6499103957569194</v>
      </c>
      <c r="W140" s="124">
        <f t="shared" ref="W140:Y140" si="40">IF(W121=0,"",W121/W102)</f>
        <v>3.6775694542891952</v>
      </c>
      <c r="X140" s="124">
        <f t="shared" si="40"/>
        <v>3.6971485300294726</v>
      </c>
      <c r="Y140" s="124">
        <f t="shared" si="40"/>
        <v>3.7265707360196036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1.8530355513403804</v>
      </c>
      <c r="D141" s="111">
        <f t="shared" si="41"/>
        <v>1.9764958080574755</v>
      </c>
      <c r="E141" s="111">
        <f t="shared" si="41"/>
        <v>2.0851926751097332</v>
      </c>
      <c r="F141" s="111">
        <f t="shared" si="41"/>
        <v>2.1836019502124371</v>
      </c>
      <c r="G141" s="111">
        <f t="shared" si="41"/>
        <v>2.2654248661408731</v>
      </c>
      <c r="H141" s="111">
        <f t="shared" si="41"/>
        <v>2.3396767421419145</v>
      </c>
      <c r="I141" s="111">
        <f t="shared" si="41"/>
        <v>2.3997701169204713</v>
      </c>
      <c r="J141" s="111">
        <f t="shared" si="41"/>
        <v>2.4951904167382777</v>
      </c>
      <c r="K141" s="111">
        <f t="shared" si="41"/>
        <v>2.6207655290131133</v>
      </c>
      <c r="L141" s="111">
        <f t="shared" si="41"/>
        <v>2.7647584742382953</v>
      </c>
      <c r="M141" s="111">
        <f t="shared" si="41"/>
        <v>2.8904442836427475</v>
      </c>
      <c r="N141" s="111">
        <f t="shared" si="41"/>
        <v>2.9875912760790899</v>
      </c>
      <c r="O141" s="111">
        <f t="shared" si="41"/>
        <v>3.0954861221547763</v>
      </c>
      <c r="P141" s="111">
        <f t="shared" si="41"/>
        <v>3.1689832862286096</v>
      </c>
      <c r="Q141" s="111">
        <f t="shared" si="41"/>
        <v>3.258642326395488</v>
      </c>
      <c r="R141" s="111">
        <f t="shared" ref="R141:V141" si="42">IF(R122=0,"",R122/R103)</f>
        <v>3.3749441403727811</v>
      </c>
      <c r="S141" s="111">
        <f t="shared" si="42"/>
        <v>3.4801842303373678</v>
      </c>
      <c r="T141" s="111">
        <f t="shared" si="42"/>
        <v>3.5622931058951872</v>
      </c>
      <c r="U141" s="111">
        <f t="shared" si="42"/>
        <v>3.6175086256741906</v>
      </c>
      <c r="V141" s="111">
        <f t="shared" si="42"/>
        <v>3.6499103957569194</v>
      </c>
      <c r="W141" s="111">
        <f t="shared" ref="W141:Y141" si="43">IF(W122=0,"",W122/W103)</f>
        <v>3.6775694542891952</v>
      </c>
      <c r="X141" s="111">
        <f t="shared" si="43"/>
        <v>3.6971485300294726</v>
      </c>
      <c r="Y141" s="111">
        <f t="shared" si="43"/>
        <v>3.7265707360196036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0.67753501598713617</v>
      </c>
      <c r="C142" s="124">
        <f t="shared" si="44"/>
        <v>0.68291321526922832</v>
      </c>
      <c r="D142" s="124">
        <f t="shared" si="44"/>
        <v>0.68238291212990199</v>
      </c>
      <c r="E142" s="124">
        <f t="shared" si="44"/>
        <v>0.68538206634749888</v>
      </c>
      <c r="F142" s="124">
        <f t="shared" si="44"/>
        <v>0.6894120009572684</v>
      </c>
      <c r="G142" s="124">
        <f t="shared" si="44"/>
        <v>0.69444077809778004</v>
      </c>
      <c r="H142" s="124">
        <f t="shared" si="44"/>
        <v>0.70125835949777315</v>
      </c>
      <c r="I142" s="124">
        <f t="shared" si="44"/>
        <v>0.70802149776812784</v>
      </c>
      <c r="J142" s="124">
        <f t="shared" si="44"/>
        <v>0.70886200569138369</v>
      </c>
      <c r="K142" s="124">
        <f t="shared" si="44"/>
        <v>0.71770771309571857</v>
      </c>
      <c r="L142" s="124">
        <f t="shared" si="44"/>
        <v>0.72258213384974546</v>
      </c>
      <c r="M142" s="124">
        <f t="shared" si="44"/>
        <v>0.7266536733799952</v>
      </c>
      <c r="N142" s="124">
        <f t="shared" si="44"/>
        <v>0.73397268211395461</v>
      </c>
      <c r="O142" s="124">
        <f t="shared" si="44"/>
        <v>0.74088370278350668</v>
      </c>
      <c r="P142" s="124">
        <f t="shared" si="44"/>
        <v>0.74470623161889304</v>
      </c>
      <c r="Q142" s="124">
        <f t="shared" si="44"/>
        <v>0.74978514667494867</v>
      </c>
      <c r="R142" s="124">
        <f t="shared" ref="R142:V142" si="45">IF(R123=0,"",R123/R104)</f>
        <v>0.76171787011078407</v>
      </c>
      <c r="S142" s="124">
        <f t="shared" si="45"/>
        <v>0.77183476572687182</v>
      </c>
      <c r="T142" s="124">
        <f t="shared" si="45"/>
        <v>0.78236229015857173</v>
      </c>
      <c r="U142" s="124">
        <f t="shared" si="45"/>
        <v>0.78998254978056082</v>
      </c>
      <c r="V142" s="124">
        <f t="shared" si="45"/>
        <v>0.79342921549247591</v>
      </c>
      <c r="W142" s="124">
        <f t="shared" ref="W142:Y142" si="46">IF(W123=0,"",W123/W104)</f>
        <v>0.79622631859382187</v>
      </c>
      <c r="X142" s="124">
        <f t="shared" si="46"/>
        <v>0.80166152268701552</v>
      </c>
      <c r="Y142" s="124">
        <f t="shared" si="46"/>
        <v>0.80730904641227197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0.58507912035721876</v>
      </c>
      <c r="C143" s="111">
        <f t="shared" si="47"/>
        <v>0.58907251302097374</v>
      </c>
      <c r="D143" s="111">
        <f t="shared" si="47"/>
        <v>0.59273397043085752</v>
      </c>
      <c r="E143" s="111">
        <f t="shared" si="47"/>
        <v>0.59594375637644603</v>
      </c>
      <c r="F143" s="111">
        <f t="shared" si="47"/>
        <v>0.59924657261125347</v>
      </c>
      <c r="G143" s="111">
        <f t="shared" si="47"/>
        <v>0.60287706380809103</v>
      </c>
      <c r="H143" s="111">
        <f t="shared" si="47"/>
        <v>0.60829611383488469</v>
      </c>
      <c r="I143" s="111">
        <f t="shared" si="47"/>
        <v>0.612388256281024</v>
      </c>
      <c r="J143" s="111">
        <f t="shared" si="47"/>
        <v>0.61477892398218414</v>
      </c>
      <c r="K143" s="111">
        <f t="shared" si="47"/>
        <v>0.61851953808009863</v>
      </c>
      <c r="L143" s="111">
        <f t="shared" si="47"/>
        <v>0.62238336613561429</v>
      </c>
      <c r="M143" s="111">
        <f t="shared" si="47"/>
        <v>0.6267952164243199</v>
      </c>
      <c r="N143" s="111">
        <f t="shared" si="47"/>
        <v>0.63039155616150966</v>
      </c>
      <c r="O143" s="111">
        <f t="shared" si="47"/>
        <v>0.63610447693679362</v>
      </c>
      <c r="P143" s="111">
        <f t="shared" si="47"/>
        <v>0.64248375074097519</v>
      </c>
      <c r="Q143" s="111">
        <f t="shared" si="47"/>
        <v>0.66204763948182832</v>
      </c>
      <c r="R143" s="111">
        <f t="shared" ref="R143:V143" si="48">IF(R124=0,"",R124/R105)</f>
        <v>0.69103783076837588</v>
      </c>
      <c r="S143" s="111">
        <f t="shared" si="48"/>
        <v>0.71450493479425436</v>
      </c>
      <c r="T143" s="111">
        <f t="shared" si="48"/>
        <v>0.73375369838521987</v>
      </c>
      <c r="U143" s="111">
        <f t="shared" si="48"/>
        <v>0.74449442474023131</v>
      </c>
      <c r="V143" s="111">
        <f t="shared" si="48"/>
        <v>0.75329422602758067</v>
      </c>
      <c r="W143" s="111">
        <f t="shared" ref="W143:Y143" si="49">IF(W124=0,"",W124/W105)</f>
        <v>0.76298605335193559</v>
      </c>
      <c r="X143" s="111">
        <f t="shared" si="49"/>
        <v>0.77957230058921345</v>
      </c>
      <c r="Y143" s="111">
        <f t="shared" si="49"/>
        <v>0.79054387074981303</v>
      </c>
      <c r="DA143" s="63" t="s">
        <v>1935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0.80690816353170747</v>
      </c>
      <c r="C144" s="111">
        <f t="shared" si="50"/>
        <v>0.81090776982398616</v>
      </c>
      <c r="D144" s="111">
        <f t="shared" si="50"/>
        <v>0.79683318238731249</v>
      </c>
      <c r="E144" s="111">
        <f t="shared" si="50"/>
        <v>0.76132099531812414</v>
      </c>
      <c r="F144" s="111">
        <f t="shared" si="50"/>
        <v>0.75400687319500281</v>
      </c>
      <c r="G144" s="111">
        <f t="shared" si="50"/>
        <v>0.78095082827211593</v>
      </c>
      <c r="H144" s="111">
        <f t="shared" si="50"/>
        <v>0.78280090665547775</v>
      </c>
      <c r="I144" s="111">
        <f t="shared" si="50"/>
        <v>0.81393748079241002</v>
      </c>
      <c r="J144" s="111">
        <f t="shared" si="50"/>
        <v>0.81182358800012433</v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0.58507912035721876</v>
      </c>
      <c r="C145" s="112">
        <f t="shared" si="53"/>
        <v>0.58507912035721876</v>
      </c>
      <c r="D145" s="112">
        <f t="shared" si="53"/>
        <v>0.59295052508266755</v>
      </c>
      <c r="E145" s="112">
        <f t="shared" si="53"/>
        <v>0.5945502902430716</v>
      </c>
      <c r="F145" s="112">
        <f t="shared" si="53"/>
        <v>0.5969661892204462</v>
      </c>
      <c r="G145" s="112">
        <f t="shared" si="53"/>
        <v>0.60103661513083095</v>
      </c>
      <c r="H145" s="112">
        <f t="shared" si="53"/>
        <v>0.60934629494903436</v>
      </c>
      <c r="I145" s="112">
        <f t="shared" si="53"/>
        <v>0.60934629494903436</v>
      </c>
      <c r="J145" s="112">
        <f t="shared" si="53"/>
        <v>0.60934629494903436</v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0.66004770076808839</v>
      </c>
      <c r="C147" s="112">
        <f t="shared" si="59"/>
        <v>0.66327155340396826</v>
      </c>
      <c r="D147" s="112">
        <f t="shared" si="59"/>
        <v>0.66665204302728753</v>
      </c>
      <c r="E147" s="112">
        <f t="shared" si="59"/>
        <v>0.67015064061830909</v>
      </c>
      <c r="F147" s="112">
        <f t="shared" si="59"/>
        <v>0.67380708098524866</v>
      </c>
      <c r="G147" s="112">
        <f t="shared" si="59"/>
        <v>0.6769597360691807</v>
      </c>
      <c r="H147" s="112">
        <f t="shared" si="59"/>
        <v>0.68124127444349059</v>
      </c>
      <c r="I147" s="112">
        <f t="shared" si="59"/>
        <v>0.68380543327968613</v>
      </c>
      <c r="J147" s="112">
        <f t="shared" si="59"/>
        <v>0.68499135951266399</v>
      </c>
      <c r="K147" s="112">
        <f t="shared" si="59"/>
        <v>0.68648938737720155</v>
      </c>
      <c r="L147" s="112">
        <f t="shared" si="59"/>
        <v>0.68844174240796618</v>
      </c>
      <c r="M147" s="112">
        <f t="shared" si="59"/>
        <v>0.69079394866483779</v>
      </c>
      <c r="N147" s="112">
        <f t="shared" si="59"/>
        <v>0.69330286120897844</v>
      </c>
      <c r="O147" s="112">
        <f t="shared" si="59"/>
        <v>0.69758201659483721</v>
      </c>
      <c r="P147" s="112">
        <f t="shared" si="59"/>
        <v>0.70131737235816916</v>
      </c>
      <c r="Q147" s="112">
        <f t="shared" si="59"/>
        <v>0.71011174842677893</v>
      </c>
      <c r="R147" s="112">
        <f t="shared" ref="R147:V147" si="60">IF(R128=0,"",R128/R109)</f>
        <v>0.72138167996113689</v>
      </c>
      <c r="S147" s="112">
        <f t="shared" si="60"/>
        <v>0.73211117876225584</v>
      </c>
      <c r="T147" s="112">
        <f t="shared" si="60"/>
        <v>0.74326172288035963</v>
      </c>
      <c r="U147" s="112">
        <f t="shared" si="60"/>
        <v>0.75111416593027291</v>
      </c>
      <c r="V147" s="112">
        <f t="shared" si="60"/>
        <v>0.75942609621854673</v>
      </c>
      <c r="W147" s="112">
        <f t="shared" ref="W147:Y147" si="61">IF(W128=0,"",W128/W109)</f>
        <v>0.76670686825952983</v>
      </c>
      <c r="X147" s="112">
        <f t="shared" si="61"/>
        <v>0.77918575344254237</v>
      </c>
      <c r="Y147" s="112">
        <f t="shared" si="61"/>
        <v>0.79065256019416241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0.8521109658399455</v>
      </c>
      <c r="C148" s="113">
        <f t="shared" si="62"/>
        <v>0.85731771071598639</v>
      </c>
      <c r="D148" s="113">
        <f t="shared" si="62"/>
        <v>0.84437307336671241</v>
      </c>
      <c r="E148" s="113">
        <f t="shared" si="62"/>
        <v>0.81623212172317816</v>
      </c>
      <c r="F148" s="113">
        <f t="shared" si="62"/>
        <v>0.8108740830748602</v>
      </c>
      <c r="G148" s="113">
        <f t="shared" si="62"/>
        <v>0.83264354279874941</v>
      </c>
      <c r="H148" s="113">
        <f t="shared" si="62"/>
        <v>0.83153257028106708</v>
      </c>
      <c r="I148" s="113">
        <f t="shared" si="62"/>
        <v>0.85840644778898756</v>
      </c>
      <c r="J148" s="113">
        <f t="shared" si="62"/>
        <v>0.85723562904658834</v>
      </c>
      <c r="K148" s="113">
        <f t="shared" si="62"/>
        <v>0.86278716635409503</v>
      </c>
      <c r="L148" s="113">
        <f t="shared" si="62"/>
        <v>0.86814625431199011</v>
      </c>
      <c r="M148" s="113">
        <f t="shared" si="62"/>
        <v>0.86576403306906557</v>
      </c>
      <c r="N148" s="113">
        <f t="shared" si="62"/>
        <v>0.86998050307589592</v>
      </c>
      <c r="O148" s="113">
        <f t="shared" si="62"/>
        <v>0.87170492403905564</v>
      </c>
      <c r="P148" s="113">
        <f t="shared" si="62"/>
        <v>0.86683019673587869</v>
      </c>
      <c r="Q148" s="113">
        <f t="shared" si="62"/>
        <v>0.87195430059408241</v>
      </c>
      <c r="R148" s="113">
        <f t="shared" ref="R148:V148" si="63">IF(R129=0,"",R129/R110)</f>
        <v>0.87870567214020268</v>
      </c>
      <c r="S148" s="113">
        <f t="shared" si="63"/>
        <v>0.88470628507438653</v>
      </c>
      <c r="T148" s="113">
        <f t="shared" si="63"/>
        <v>0.88899473837275444</v>
      </c>
      <c r="U148" s="113">
        <f t="shared" si="63"/>
        <v>0.89928913950402445</v>
      </c>
      <c r="V148" s="113">
        <f t="shared" si="63"/>
        <v>0.88933577589595836</v>
      </c>
      <c r="W148" s="113">
        <f t="shared" ref="W148:Y148" si="64">IF(W129=0,"",W129/W110)</f>
        <v>0.87740010345700303</v>
      </c>
      <c r="X148" s="113">
        <f t="shared" si="64"/>
        <v>0.86974640082925503</v>
      </c>
      <c r="Y148" s="113">
        <f t="shared" si="64"/>
        <v>0.86034664909421432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0.66004770076808839</v>
      </c>
      <c r="C149" s="111">
        <f t="shared" si="65"/>
        <v>0.66391171814840966</v>
      </c>
      <c r="D149" s="111">
        <f t="shared" si="65"/>
        <v>0.66753225363168711</v>
      </c>
      <c r="E149" s="111">
        <f t="shared" si="65"/>
        <v>0.67114959903455362</v>
      </c>
      <c r="F149" s="111">
        <f t="shared" si="65"/>
        <v>0.67452352802804239</v>
      </c>
      <c r="G149" s="111">
        <f t="shared" si="65"/>
        <v>0.67747632045349437</v>
      </c>
      <c r="H149" s="111">
        <f t="shared" si="65"/>
        <v>0.68125307239985433</v>
      </c>
      <c r="I149" s="111">
        <f t="shared" si="65"/>
        <v>0.68371972028158501</v>
      </c>
      <c r="J149" s="111">
        <f t="shared" si="65"/>
        <v>0.68490046147853012</v>
      </c>
      <c r="K149" s="111">
        <f t="shared" si="65"/>
        <v>0.68737118761015947</v>
      </c>
      <c r="L149" s="111">
        <f t="shared" si="65"/>
        <v>0.68925561950520153</v>
      </c>
      <c r="M149" s="111">
        <f t="shared" si="65"/>
        <v>0.69183860725655777</v>
      </c>
      <c r="N149" s="111">
        <f t="shared" si="65"/>
        <v>0.69434970364783177</v>
      </c>
      <c r="O149" s="111">
        <f t="shared" si="65"/>
        <v>0.69771788486784969</v>
      </c>
      <c r="P149" s="111">
        <f t="shared" si="65"/>
        <v>0.70096806829946379</v>
      </c>
      <c r="Q149" s="111">
        <f t="shared" si="65"/>
        <v>0.70775903018425934</v>
      </c>
      <c r="R149" s="111">
        <f t="shared" ref="R149:V149" si="66">IF(R130=0,"",R130/R111)</f>
        <v>0.71879042850468045</v>
      </c>
      <c r="S149" s="111">
        <f t="shared" si="66"/>
        <v>0.73168469019919369</v>
      </c>
      <c r="T149" s="111">
        <f t="shared" si="66"/>
        <v>0.74303221801553343</v>
      </c>
      <c r="U149" s="111">
        <f t="shared" si="66"/>
        <v>0.75142181303159294</v>
      </c>
      <c r="V149" s="111">
        <f t="shared" si="66"/>
        <v>0.75851797035203672</v>
      </c>
      <c r="W149" s="111">
        <f t="shared" ref="W149:Y149" si="67">IF(W130=0,"",W130/W111)</f>
        <v>0.76583031135496593</v>
      </c>
      <c r="X149" s="111">
        <f t="shared" si="67"/>
        <v>0.7750001829305555</v>
      </c>
      <c r="Y149" s="111">
        <f t="shared" si="67"/>
        <v>0.78524142500973382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0.67988337691735323</v>
      </c>
      <c r="C151" s="124">
        <f t="shared" si="71"/>
        <v>0.68666309408458992</v>
      </c>
      <c r="D151" s="124">
        <f t="shared" si="71"/>
        <v>0.67342936953252619</v>
      </c>
      <c r="E151" s="124">
        <f t="shared" si="71"/>
        <v>0.70452691102591669</v>
      </c>
      <c r="F151" s="124">
        <f t="shared" si="71"/>
        <v>0.7057119552214155</v>
      </c>
      <c r="G151" s="124">
        <f t="shared" si="71"/>
        <v>0.69874164478567224</v>
      </c>
      <c r="H151" s="124">
        <f t="shared" si="71"/>
        <v>0.7072552185801243</v>
      </c>
      <c r="I151" s="124">
        <f t="shared" si="71"/>
        <v>0.70955957434795736</v>
      </c>
      <c r="J151" s="124">
        <f t="shared" si="71"/>
        <v>0.71605833930341489</v>
      </c>
      <c r="K151" s="124">
        <f t="shared" si="71"/>
        <v>0.69774936695887546</v>
      </c>
      <c r="L151" s="124">
        <f t="shared" si="71"/>
        <v>0.6977669311235134</v>
      </c>
      <c r="M151" s="124">
        <f t="shared" si="71"/>
        <v>0.70160209644594851</v>
      </c>
      <c r="N151" s="124">
        <f t="shared" si="71"/>
        <v>0.70229973652891597</v>
      </c>
      <c r="O151" s="124">
        <f t="shared" si="71"/>
        <v>0.70601156556228362</v>
      </c>
      <c r="P151" s="124">
        <f t="shared" si="71"/>
        <v>0.7089667985265532</v>
      </c>
      <c r="Q151" s="124">
        <f t="shared" si="71"/>
        <v>0.71620463510564369</v>
      </c>
      <c r="R151" s="124">
        <f t="shared" ref="R151:V151" si="72">IF(R132=0,"",R132/R113)</f>
        <v>0.72430680065137376</v>
      </c>
      <c r="S151" s="124">
        <f t="shared" si="72"/>
        <v>0.73251528418014955</v>
      </c>
      <c r="T151" s="124">
        <f t="shared" si="72"/>
        <v>0.74230431216976356</v>
      </c>
      <c r="U151" s="124">
        <f t="shared" si="72"/>
        <v>0.74863367070593778</v>
      </c>
      <c r="V151" s="124">
        <f t="shared" si="72"/>
        <v>0.75439281912104406</v>
      </c>
      <c r="W151" s="124">
        <f t="shared" ref="W151:Y151" si="73">IF(W132=0,"",W132/W113)</f>
        <v>0.76494857438168462</v>
      </c>
      <c r="X151" s="124">
        <f t="shared" si="73"/>
        <v>0.78376299421038031</v>
      </c>
      <c r="Y151" s="124">
        <f t="shared" si="73"/>
        <v>0.80165001909141864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0.60759546379671747</v>
      </c>
      <c r="C152" s="111">
        <f t="shared" si="74"/>
        <v>0.60859225225842528</v>
      </c>
      <c r="D152" s="111">
        <f t="shared" si="74"/>
        <v>0.60953702962485223</v>
      </c>
      <c r="E152" s="111">
        <f t="shared" si="74"/>
        <v>0.61047077653523396</v>
      </c>
      <c r="F152" s="111">
        <f t="shared" si="74"/>
        <v>0.61147330307860515</v>
      </c>
      <c r="G152" s="111">
        <f t="shared" si="74"/>
        <v>0.61248999810551108</v>
      </c>
      <c r="H152" s="111">
        <f t="shared" si="74"/>
        <v>0.61385344642541129</v>
      </c>
      <c r="I152" s="111">
        <f t="shared" si="74"/>
        <v>0.61465908426053373</v>
      </c>
      <c r="J152" s="111">
        <f t="shared" si="74"/>
        <v>0.61488951421392424</v>
      </c>
      <c r="K152" s="111">
        <f t="shared" si="74"/>
        <v>0.6152370381633756</v>
      </c>
      <c r="L152" s="111">
        <f t="shared" si="74"/>
        <v>0.61550048577131244</v>
      </c>
      <c r="M152" s="111">
        <f t="shared" si="74"/>
        <v>0.61572765289248299</v>
      </c>
      <c r="N152" s="111">
        <f t="shared" si="74"/>
        <v>0.61588317145253435</v>
      </c>
      <c r="O152" s="111">
        <f t="shared" si="74"/>
        <v>0.61602259392606573</v>
      </c>
      <c r="P152" s="111">
        <f t="shared" si="74"/>
        <v>0.61610099050891609</v>
      </c>
      <c r="Q152" s="111">
        <f t="shared" si="74"/>
        <v>0.61632398961628176</v>
      </c>
      <c r="R152" s="111">
        <f t="shared" ref="R152:V152" si="75">IF(R133=0,"",R133/R114)</f>
        <v>0.61695911042197227</v>
      </c>
      <c r="S152" s="111">
        <f t="shared" si="75"/>
        <v>0.61811737675226874</v>
      </c>
      <c r="T152" s="111">
        <f t="shared" si="75"/>
        <v>0.61945210433114894</v>
      </c>
      <c r="U152" s="111">
        <f t="shared" si="75"/>
        <v>0.62043066578950923</v>
      </c>
      <c r="V152" s="111">
        <f t="shared" si="75"/>
        <v>0.62168416014011674</v>
      </c>
      <c r="W152" s="111">
        <f t="shared" ref="W152:Y152" si="76">IF(W133=0,"",W133/W114)</f>
        <v>0.62289120864354142</v>
      </c>
      <c r="X152" s="111">
        <f t="shared" si="76"/>
        <v>0.62464496971281347</v>
      </c>
      <c r="Y152" s="111">
        <f t="shared" si="76"/>
        <v>0.6263902562989232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0.7556935991822058</v>
      </c>
      <c r="C153" s="45">
        <f t="shared" si="77"/>
        <v>0.75802824513420841</v>
      </c>
      <c r="D153" s="45">
        <f t="shared" si="77"/>
        <v>0.76050610868437329</v>
      </c>
      <c r="E153" s="45">
        <f t="shared" si="77"/>
        <v>0.76306122735091253</v>
      </c>
      <c r="F153" s="45">
        <f t="shared" si="77"/>
        <v>0.76563334054891552</v>
      </c>
      <c r="G153" s="45">
        <f t="shared" si="77"/>
        <v>0.76771555032769523</v>
      </c>
      <c r="H153" s="45">
        <f t="shared" si="77"/>
        <v>0.77060506692663922</v>
      </c>
      <c r="I153" s="45">
        <f t="shared" si="77"/>
        <v>0.77252458701797933</v>
      </c>
      <c r="J153" s="45">
        <f t="shared" si="77"/>
        <v>0.7737328710455631</v>
      </c>
      <c r="K153" s="45">
        <f t="shared" si="77"/>
        <v>0.77533111834286628</v>
      </c>
      <c r="L153" s="45">
        <f t="shared" si="77"/>
        <v>0.77737655195565447</v>
      </c>
      <c r="M153" s="45">
        <f t="shared" si="77"/>
        <v>0.77974505087567803</v>
      </c>
      <c r="N153" s="45">
        <f t="shared" si="77"/>
        <v>0.78198074892488345</v>
      </c>
      <c r="O153" s="45">
        <f t="shared" si="77"/>
        <v>0.78479767594662619</v>
      </c>
      <c r="P153" s="45">
        <f t="shared" si="77"/>
        <v>0.78702769752167623</v>
      </c>
      <c r="Q153" s="45">
        <f t="shared" si="77"/>
        <v>0.79233600519168756</v>
      </c>
      <c r="R153" s="45">
        <f t="shared" ref="R153:V153" si="78">IF(R134=0,"",R134/R115)</f>
        <v>0.80044574411304525</v>
      </c>
      <c r="S153" s="45">
        <f t="shared" si="78"/>
        <v>0.80955009071759276</v>
      </c>
      <c r="T153" s="45">
        <f t="shared" si="78"/>
        <v>0.82086844528810521</v>
      </c>
      <c r="U153" s="45">
        <f t="shared" si="78"/>
        <v>0.82938522849290552</v>
      </c>
      <c r="V153" s="45">
        <f t="shared" si="78"/>
        <v>0.83987051789330025</v>
      </c>
      <c r="W153" s="45">
        <f t="shared" ref="W153:Y153" si="79">IF(W134=0,"",W134/W115)</f>
        <v>0.85063805632453493</v>
      </c>
      <c r="X153" s="45">
        <f t="shared" si="79"/>
        <v>0.8679573165705371</v>
      </c>
      <c r="Y153" s="45">
        <f t="shared" si="79"/>
        <v>0.88183076540276673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59.190327304287898</v>
      </c>
      <c r="C155" s="117">
        <f t="shared" si="80"/>
        <v>58.294293927183197</v>
      </c>
      <c r="D155" s="117">
        <f t="shared" si="80"/>
        <v>69.937854888468777</v>
      </c>
      <c r="E155" s="117">
        <f t="shared" si="80"/>
        <v>88.696026296750489</v>
      </c>
      <c r="F155" s="117">
        <f t="shared" si="80"/>
        <v>72.641130890615699</v>
      </c>
      <c r="G155" s="117">
        <f t="shared" si="80"/>
        <v>70.677096393442682</v>
      </c>
      <c r="H155" s="117">
        <f t="shared" si="80"/>
        <v>47.540167739017171</v>
      </c>
      <c r="I155" s="117">
        <f t="shared" si="80"/>
        <v>49.316317972761723</v>
      </c>
      <c r="J155" s="117">
        <f t="shared" si="80"/>
        <v>66.047064749161663</v>
      </c>
      <c r="K155" s="117">
        <f t="shared" si="80"/>
        <v>45.247769221782974</v>
      </c>
      <c r="L155" s="117">
        <f t="shared" si="80"/>
        <v>44.714565011727153</v>
      </c>
      <c r="M155" s="117">
        <f t="shared" si="80"/>
        <v>49.632759861159677</v>
      </c>
      <c r="N155" s="117">
        <f t="shared" si="80"/>
        <v>43.229113083413395</v>
      </c>
      <c r="O155" s="117">
        <f t="shared" si="80"/>
        <v>31.618949014545418</v>
      </c>
      <c r="P155" s="117">
        <f t="shared" si="80"/>
        <v>18.658798081683685</v>
      </c>
      <c r="Q155" s="117">
        <f t="shared" si="80"/>
        <v>40.001758422909049</v>
      </c>
      <c r="R155" s="117">
        <f t="shared" ref="R155:V155" si="81">R156+R159+R161+R170</f>
        <v>39.566137486753313</v>
      </c>
      <c r="S155" s="117">
        <f t="shared" si="81"/>
        <v>40.115875243400239</v>
      </c>
      <c r="T155" s="117">
        <f t="shared" si="81"/>
        <v>33.707994828986735</v>
      </c>
      <c r="U155" s="117">
        <f t="shared" si="81"/>
        <v>32.114056020379934</v>
      </c>
      <c r="V155" s="117">
        <f t="shared" si="81"/>
        <v>21.353950109293248</v>
      </c>
      <c r="W155" s="117">
        <f t="shared" ref="W155:Y155" si="82">W156+W159+W161+W170</f>
        <v>30.25960779906886</v>
      </c>
      <c r="X155" s="117">
        <f t="shared" si="82"/>
        <v>31.25085774022644</v>
      </c>
      <c r="Y155" s="117">
        <f t="shared" si="82"/>
        <v>29.850536014997111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56.152139527773834</v>
      </c>
      <c r="C156" s="122">
        <f t="shared" si="83"/>
        <v>55.291376255474411</v>
      </c>
      <c r="D156" s="122">
        <f t="shared" si="83"/>
        <v>66.137239640626703</v>
      </c>
      <c r="E156" s="122">
        <f t="shared" si="83"/>
        <v>85.613626531211352</v>
      </c>
      <c r="F156" s="122">
        <f t="shared" si="83"/>
        <v>69.839342537260706</v>
      </c>
      <c r="G156" s="122">
        <f t="shared" si="83"/>
        <v>67.912906832136713</v>
      </c>
      <c r="H156" s="122">
        <f t="shared" si="83"/>
        <v>45.542473702166532</v>
      </c>
      <c r="I156" s="122">
        <f t="shared" si="83"/>
        <v>47.465007036826584</v>
      </c>
      <c r="J156" s="122">
        <f t="shared" si="83"/>
        <v>64.244382548899793</v>
      </c>
      <c r="K156" s="122">
        <f t="shared" si="83"/>
        <v>43.557527258127443</v>
      </c>
      <c r="L156" s="122">
        <f t="shared" si="83"/>
        <v>43.217294115000009</v>
      </c>
      <c r="M156" s="122">
        <f t="shared" si="83"/>
        <v>48.087263775000025</v>
      </c>
      <c r="N156" s="122">
        <f t="shared" si="83"/>
        <v>41.915440155000013</v>
      </c>
      <c r="O156" s="122">
        <f t="shared" si="83"/>
        <v>30.475558440000015</v>
      </c>
      <c r="P156" s="122">
        <f t="shared" si="83"/>
        <v>17.623479795000016</v>
      </c>
      <c r="Q156" s="122">
        <f t="shared" si="83"/>
        <v>38.841227084999971</v>
      </c>
      <c r="R156" s="122">
        <f t="shared" ref="R156:V156" si="84">SUM(R157:R158)</f>
        <v>38.469214725000029</v>
      </c>
      <c r="S156" s="122">
        <f t="shared" si="84"/>
        <v>39.012685560000023</v>
      </c>
      <c r="T156" s="122">
        <f t="shared" si="84"/>
        <v>32.666601824999965</v>
      </c>
      <c r="U156" s="122">
        <f t="shared" si="84"/>
        <v>31.167128129999981</v>
      </c>
      <c r="V156" s="122">
        <f t="shared" si="84"/>
        <v>20.366351609999992</v>
      </c>
      <c r="W156" s="122">
        <f t="shared" ref="W156:Y156" si="85">SUM(W157:W158)</f>
        <v>29.30445399000002</v>
      </c>
      <c r="X156" s="122">
        <f t="shared" si="85"/>
        <v>30.36504510000001</v>
      </c>
      <c r="Y156" s="122">
        <f t="shared" si="85"/>
        <v>29.031426600000025</v>
      </c>
      <c r="DA156" s="130" t="s">
        <v>2097</v>
      </c>
    </row>
    <row r="157" spans="1:105" ht="12" customHeight="1" x14ac:dyDescent="0.25">
      <c r="A157" s="97" t="s">
        <v>74</v>
      </c>
      <c r="B157" s="98">
        <v>56.152139527773834</v>
      </c>
      <c r="C157" s="98">
        <v>55.291376255474411</v>
      </c>
      <c r="D157" s="98">
        <v>66.137239640626703</v>
      </c>
      <c r="E157" s="98">
        <v>85.613626531211352</v>
      </c>
      <c r="F157" s="98">
        <v>69.839342537260706</v>
      </c>
      <c r="G157" s="98">
        <v>67.912906832136713</v>
      </c>
      <c r="H157" s="98">
        <v>45.542473702166532</v>
      </c>
      <c r="I157" s="98">
        <v>47.465007036826584</v>
      </c>
      <c r="J157" s="98">
        <v>64.244382548899793</v>
      </c>
      <c r="K157" s="98">
        <v>43.557527258127443</v>
      </c>
      <c r="L157" s="98">
        <v>43.217294115000009</v>
      </c>
      <c r="M157" s="98">
        <v>48.087263775000025</v>
      </c>
      <c r="N157" s="98">
        <v>41.915440155000013</v>
      </c>
      <c r="O157" s="98">
        <v>30.475558440000015</v>
      </c>
      <c r="P157" s="98">
        <v>17.623479795000016</v>
      </c>
      <c r="Q157" s="98">
        <v>38.841227084999971</v>
      </c>
      <c r="R157" s="98">
        <v>38.469214725000029</v>
      </c>
      <c r="S157" s="98">
        <v>39.012685560000023</v>
      </c>
      <c r="T157" s="98">
        <v>32.666601824999965</v>
      </c>
      <c r="U157" s="98">
        <v>31.167128129999981</v>
      </c>
      <c r="V157" s="98">
        <v>20.366351609999992</v>
      </c>
      <c r="W157" s="98">
        <v>29.30445399000002</v>
      </c>
      <c r="X157" s="98">
        <v>30.36504510000001</v>
      </c>
      <c r="Y157" s="98">
        <v>29.031426600000025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1.3941226850272994</v>
      </c>
      <c r="C161" s="122">
        <v>1.2831468982984782</v>
      </c>
      <c r="D161" s="122">
        <v>1.6503488674317592</v>
      </c>
      <c r="E161" s="122">
        <v>1.466399072365441</v>
      </c>
      <c r="F161" s="122">
        <v>1.3136848591429051</v>
      </c>
      <c r="G161" s="122">
        <v>1.2211162173983916</v>
      </c>
      <c r="H161" s="122">
        <v>0.850059426777934</v>
      </c>
      <c r="I161" s="122">
        <v>0.78480946076904368</v>
      </c>
      <c r="J161" s="122">
        <v>0.81790770985690331</v>
      </c>
      <c r="K161" s="122">
        <v>0.66230491387807999</v>
      </c>
      <c r="L161" s="122">
        <v>0.5698717561075789</v>
      </c>
      <c r="M161" s="122">
        <v>0.65065174931109604</v>
      </c>
      <c r="N161" s="122">
        <v>0.50298981922553543</v>
      </c>
      <c r="O161" s="122">
        <v>0.37423535762339488</v>
      </c>
      <c r="P161" s="122">
        <v>0.27640846628581933</v>
      </c>
      <c r="Q161" s="122">
        <v>0.43508262430122036</v>
      </c>
      <c r="R161" s="122">
        <v>0.39389335385228325</v>
      </c>
      <c r="S161" s="122">
        <v>0.42646023016489104</v>
      </c>
      <c r="T161" s="122">
        <v>0.39771173753346944</v>
      </c>
      <c r="U161" s="122">
        <v>0.38080638155130292</v>
      </c>
      <c r="V161" s="122">
        <v>0.24292664556073076</v>
      </c>
      <c r="W161" s="122">
        <v>0.27124331002474872</v>
      </c>
      <c r="X161" s="122">
        <v>0.35409751275035167</v>
      </c>
      <c r="Y161" s="122">
        <v>0.36043329436425481</v>
      </c>
      <c r="DA161" s="130" t="s">
        <v>2102</v>
      </c>
    </row>
    <row r="162" spans="1:105" ht="12" customHeight="1" x14ac:dyDescent="0.25">
      <c r="A162" s="97" t="s">
        <v>141</v>
      </c>
      <c r="B162" s="98">
        <v>1.3928879878436025</v>
      </c>
      <c r="C162" s="98">
        <v>1.2822474933151682</v>
      </c>
      <c r="D162" s="98">
        <v>1.6487986209716528</v>
      </c>
      <c r="E162" s="98">
        <v>1.4649031117323983</v>
      </c>
      <c r="F162" s="98">
        <v>1.3124481664784329</v>
      </c>
      <c r="G162" s="98">
        <v>1.2202290018465516</v>
      </c>
      <c r="H162" s="98">
        <v>0.84953530075275807</v>
      </c>
      <c r="I162" s="98">
        <v>0.78436014015080224</v>
      </c>
      <c r="J162" s="98">
        <v>0.81740079268700672</v>
      </c>
      <c r="K162" s="98">
        <v>0.66230491387807999</v>
      </c>
      <c r="L162" s="98">
        <v>0.5698717561075789</v>
      </c>
      <c r="M162" s="98">
        <v>0.65065174931109604</v>
      </c>
      <c r="N162" s="98">
        <v>0.50298981922553543</v>
      </c>
      <c r="O162" s="98">
        <v>0.37423535762339488</v>
      </c>
      <c r="P162" s="98">
        <v>0.27640846628581933</v>
      </c>
      <c r="Q162" s="98">
        <v>0.43508262430122036</v>
      </c>
      <c r="R162" s="98">
        <v>0.39389335385228325</v>
      </c>
      <c r="S162" s="98">
        <v>0.42646023016489104</v>
      </c>
      <c r="T162" s="98">
        <v>0.39771173753346944</v>
      </c>
      <c r="U162" s="98">
        <v>0.38080638155130292</v>
      </c>
      <c r="V162" s="98">
        <v>0.24292664556073076</v>
      </c>
      <c r="W162" s="98">
        <v>0.27124331002474872</v>
      </c>
      <c r="X162" s="98">
        <v>0.35409751275035167</v>
      </c>
      <c r="Y162" s="98">
        <v>0.36043329436425481</v>
      </c>
      <c r="DA162" s="63" t="s">
        <v>2103</v>
      </c>
    </row>
    <row r="163" spans="1:105" ht="12" customHeight="1" x14ac:dyDescent="0.25">
      <c r="A163" s="97" t="s">
        <v>140</v>
      </c>
      <c r="B163" s="98">
        <v>1.2346971836970544E-3</v>
      </c>
      <c r="C163" s="98">
        <v>8.9940498330997112E-4</v>
      </c>
      <c r="D163" s="98">
        <v>1.550246460106542E-3</v>
      </c>
      <c r="E163" s="98">
        <v>1.4959606330426463E-3</v>
      </c>
      <c r="F163" s="98">
        <v>1.2366926644721903E-3</v>
      </c>
      <c r="G163" s="98">
        <v>8.8721555183994159E-4</v>
      </c>
      <c r="H163" s="98">
        <v>5.2412602517589563E-4</v>
      </c>
      <c r="I163" s="98">
        <v>4.4932061824145701E-4</v>
      </c>
      <c r="J163" s="98">
        <v>5.0691716989656043E-4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1.2346971836970544E-3</v>
      </c>
      <c r="C164" s="101">
        <v>8.9940498330997112E-4</v>
      </c>
      <c r="D164" s="101">
        <v>1.550246460106542E-3</v>
      </c>
      <c r="E164" s="101">
        <v>1.4959606330426463E-3</v>
      </c>
      <c r="F164" s="101">
        <v>1.2366926644721903E-3</v>
      </c>
      <c r="G164" s="101">
        <v>8.8721555183994159E-4</v>
      </c>
      <c r="H164" s="101">
        <v>5.2412602517589563E-4</v>
      </c>
      <c r="I164" s="101">
        <v>4.4932061824145701E-4</v>
      </c>
      <c r="J164" s="101">
        <v>5.0691716989656043E-4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1.644065091486768</v>
      </c>
      <c r="C170" s="122">
        <v>1.7197707734103138</v>
      </c>
      <c r="D170" s="122">
        <v>2.1502663804103217</v>
      </c>
      <c r="E170" s="122">
        <v>1.616000693173687</v>
      </c>
      <c r="F170" s="122">
        <v>1.4881034942120803</v>
      </c>
      <c r="G170" s="122">
        <v>1.5430733439075817</v>
      </c>
      <c r="H170" s="122">
        <v>1.1476346100727071</v>
      </c>
      <c r="I170" s="122">
        <v>1.0665014751660944</v>
      </c>
      <c r="J170" s="122">
        <v>0.98477449040496945</v>
      </c>
      <c r="K170" s="122">
        <v>1.0279370497774494</v>
      </c>
      <c r="L170" s="122">
        <v>0.9273991406195663</v>
      </c>
      <c r="M170" s="122">
        <v>0.89484433684855913</v>
      </c>
      <c r="N170" s="122">
        <v>0.8106831091878467</v>
      </c>
      <c r="O170" s="122">
        <v>0.7691552169220085</v>
      </c>
      <c r="P170" s="122">
        <v>0.75890982039784893</v>
      </c>
      <c r="Q170" s="122">
        <v>0.7254487136078569</v>
      </c>
      <c r="R170" s="122">
        <v>0.70302940790100032</v>
      </c>
      <c r="S170" s="122">
        <v>0.67672945323532685</v>
      </c>
      <c r="T170" s="122">
        <v>0.64368126645329926</v>
      </c>
      <c r="U170" s="122">
        <v>0.56612150882864964</v>
      </c>
      <c r="V170" s="122">
        <v>0.7446718537325262</v>
      </c>
      <c r="W170" s="122">
        <v>0.68391049904409262</v>
      </c>
      <c r="X170" s="122">
        <v>0.53171512747607941</v>
      </c>
      <c r="Y170" s="122">
        <v>0.45867612063283203</v>
      </c>
      <c r="DA170" s="130" t="s">
        <v>2111</v>
      </c>
    </row>
    <row r="171" spans="1:105" ht="12" customHeight="1" x14ac:dyDescent="0.25">
      <c r="A171" s="97" t="s">
        <v>50</v>
      </c>
      <c r="B171" s="98">
        <v>1.644065091486768</v>
      </c>
      <c r="C171" s="98">
        <v>1.7197707734103138</v>
      </c>
      <c r="D171" s="98">
        <v>2.1502663804103217</v>
      </c>
      <c r="E171" s="98">
        <v>1.616000693173687</v>
      </c>
      <c r="F171" s="98">
        <v>1.4881034942120803</v>
      </c>
      <c r="G171" s="98">
        <v>1.5430733439075817</v>
      </c>
      <c r="H171" s="98">
        <v>1.1476346100727071</v>
      </c>
      <c r="I171" s="98">
        <v>1.0665014751660944</v>
      </c>
      <c r="J171" s="98">
        <v>0.98477449040496945</v>
      </c>
      <c r="K171" s="98">
        <v>1.0279370497774494</v>
      </c>
      <c r="L171" s="98">
        <v>0.9273991406195663</v>
      </c>
      <c r="M171" s="98">
        <v>0.89484433684855913</v>
      </c>
      <c r="N171" s="98">
        <v>0.8106831091878467</v>
      </c>
      <c r="O171" s="98">
        <v>0.7691552169220085</v>
      </c>
      <c r="P171" s="98">
        <v>0.75890982039784893</v>
      </c>
      <c r="Q171" s="98">
        <v>0.7254487136078569</v>
      </c>
      <c r="R171" s="98">
        <v>0.70302940790100032</v>
      </c>
      <c r="S171" s="98">
        <v>0.67672945323532685</v>
      </c>
      <c r="T171" s="98">
        <v>0.64368126645329926</v>
      </c>
      <c r="U171" s="98">
        <v>0.56612150882864964</v>
      </c>
      <c r="V171" s="98">
        <v>0.7446718537325262</v>
      </c>
      <c r="W171" s="98">
        <v>0.68391049904409262</v>
      </c>
      <c r="X171" s="98">
        <v>0.53171512747607941</v>
      </c>
      <c r="Y171" s="98">
        <v>0.45867612063283203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17016.340865763748</v>
      </c>
      <c r="C174" s="117">
        <f t="shared" si="87"/>
        <v>16508.524509773037</v>
      </c>
      <c r="D174" s="117">
        <f t="shared" si="87"/>
        <v>19155.038240729646</v>
      </c>
      <c r="E174" s="117">
        <f t="shared" si="87"/>
        <v>24086.899183933459</v>
      </c>
      <c r="F174" s="117">
        <f t="shared" si="87"/>
        <v>20442.79779822519</v>
      </c>
      <c r="G174" s="117">
        <f t="shared" si="87"/>
        <v>21678.770991872021</v>
      </c>
      <c r="H174" s="117">
        <f t="shared" si="87"/>
        <v>17218.274959868791</v>
      </c>
      <c r="I174" s="117">
        <f t="shared" si="87"/>
        <v>17998.353323489606</v>
      </c>
      <c r="J174" s="117">
        <f t="shared" si="87"/>
        <v>23615.526301516187</v>
      </c>
      <c r="K174" s="117">
        <f t="shared" si="87"/>
        <v>17304.998133525289</v>
      </c>
      <c r="L174" s="117">
        <f t="shared" si="87"/>
        <v>17390.007321720164</v>
      </c>
      <c r="M174" s="117">
        <f t="shared" si="87"/>
        <v>19312.169548283116</v>
      </c>
      <c r="N174" s="117">
        <f t="shared" si="87"/>
        <v>18299.048033871721</v>
      </c>
      <c r="O174" s="117">
        <f t="shared" si="87"/>
        <v>14356.620656844294</v>
      </c>
      <c r="P174" s="117">
        <f t="shared" si="87"/>
        <v>9594.5341957070505</v>
      </c>
      <c r="Q174" s="117">
        <f t="shared" si="87"/>
        <v>17396.352095301329</v>
      </c>
      <c r="R174" s="117">
        <f t="shared" ref="R174:V174" si="88">R175+R178+R180+R189</f>
        <v>16608.242748222769</v>
      </c>
      <c r="S174" s="117">
        <f t="shared" si="88"/>
        <v>16672.219373077056</v>
      </c>
      <c r="T174" s="117">
        <f t="shared" si="88"/>
        <v>14184.922691774544</v>
      </c>
      <c r="U174" s="117">
        <f t="shared" si="88"/>
        <v>14398.502815083371</v>
      </c>
      <c r="V174" s="117">
        <f t="shared" si="88"/>
        <v>10583.372354798827</v>
      </c>
      <c r="W174" s="117">
        <f t="shared" ref="W174:Y174" si="89">W175+W178+W180+W189</f>
        <v>14519.912546312709</v>
      </c>
      <c r="X174" s="117">
        <f t="shared" si="89"/>
        <v>13530.585106400495</v>
      </c>
      <c r="Y174" s="117">
        <f t="shared" si="89"/>
        <v>12690.811763115844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13961.988733234533</v>
      </c>
      <c r="C175" s="122">
        <f t="shared" si="90"/>
        <v>13486.154999552045</v>
      </c>
      <c r="D175" s="122">
        <f t="shared" si="90"/>
        <v>15911.453492992699</v>
      </c>
      <c r="E175" s="122">
        <f t="shared" si="90"/>
        <v>20506.820501271832</v>
      </c>
      <c r="F175" s="122">
        <f t="shared" si="90"/>
        <v>16883.548919158478</v>
      </c>
      <c r="G175" s="122">
        <f t="shared" si="90"/>
        <v>18274.066012785846</v>
      </c>
      <c r="H175" s="122">
        <f t="shared" si="90"/>
        <v>13782.561579080768</v>
      </c>
      <c r="I175" s="122">
        <f t="shared" si="90"/>
        <v>14754.411284497352</v>
      </c>
      <c r="J175" s="122">
        <f t="shared" si="90"/>
        <v>20168.195937095603</v>
      </c>
      <c r="K175" s="122">
        <f t="shared" si="90"/>
        <v>14075.919695834771</v>
      </c>
      <c r="L175" s="122">
        <f t="shared" si="90"/>
        <v>14323.585094738917</v>
      </c>
      <c r="M175" s="122">
        <f t="shared" si="90"/>
        <v>16162.007476952856</v>
      </c>
      <c r="N175" s="122">
        <f t="shared" si="90"/>
        <v>15247.986535617809</v>
      </c>
      <c r="O175" s="122">
        <f t="shared" si="90"/>
        <v>11359.15125650723</v>
      </c>
      <c r="P175" s="122">
        <f t="shared" si="90"/>
        <v>6656.4633699665246</v>
      </c>
      <c r="Q175" s="122">
        <f t="shared" si="90"/>
        <v>14367.574866073237</v>
      </c>
      <c r="R175" s="122">
        <f t="shared" ref="R175:V175" si="91">SUM(R176:R177)</f>
        <v>13719.549492078393</v>
      </c>
      <c r="S175" s="122">
        <f t="shared" si="91"/>
        <v>13750.607329091023</v>
      </c>
      <c r="T175" s="122">
        <f t="shared" si="91"/>
        <v>11365.834650868146</v>
      </c>
      <c r="U175" s="122">
        <f t="shared" si="91"/>
        <v>11657.070056897133</v>
      </c>
      <c r="V175" s="122">
        <f t="shared" si="91"/>
        <v>7773.8078486875438</v>
      </c>
      <c r="W175" s="122">
        <f t="shared" ref="W175:Y175" si="92">SUM(W176:W177)</f>
        <v>11715.363084816119</v>
      </c>
      <c r="X175" s="122">
        <f t="shared" si="92"/>
        <v>10939.97543845741</v>
      </c>
      <c r="Y175" s="122">
        <f t="shared" si="92"/>
        <v>10187.970947932808</v>
      </c>
      <c r="DA175" s="130" t="s">
        <v>2265</v>
      </c>
    </row>
    <row r="176" spans="1:105" ht="12" customHeight="1" x14ac:dyDescent="0.25">
      <c r="A176" s="97" t="s">
        <v>74</v>
      </c>
      <c r="B176" s="98">
        <v>13797.277359047919</v>
      </c>
      <c r="C176" s="98">
        <v>13329.834792147123</v>
      </c>
      <c r="D176" s="98">
        <v>15727.54234862146</v>
      </c>
      <c r="E176" s="98">
        <v>20269.274638919938</v>
      </c>
      <c r="F176" s="98">
        <v>16688.139835077738</v>
      </c>
      <c r="G176" s="98">
        <v>18069.814248381037</v>
      </c>
      <c r="H176" s="98">
        <v>13629.253943370783</v>
      </c>
      <c r="I176" s="98">
        <v>14594.51491222715</v>
      </c>
      <c r="J176" s="98">
        <v>19946.086447054549</v>
      </c>
      <c r="K176" s="98">
        <v>13920.016483221829</v>
      </c>
      <c r="L176" s="98">
        <v>14163.970989676396</v>
      </c>
      <c r="M176" s="98">
        <v>15980.143302886194</v>
      </c>
      <c r="N176" s="98">
        <v>15075.119144880178</v>
      </c>
      <c r="O176" s="98">
        <v>11227.634111641144</v>
      </c>
      <c r="P176" s="98">
        <v>6579.7465581092965</v>
      </c>
      <c r="Q176" s="98">
        <v>14199.153656646171</v>
      </c>
      <c r="R176" s="98">
        <v>13555.474398996777</v>
      </c>
      <c r="S176" s="98">
        <v>13582.806074027214</v>
      </c>
      <c r="T176" s="98">
        <v>11225.070252127067</v>
      </c>
      <c r="U176" s="98">
        <v>11512.285338703354</v>
      </c>
      <c r="V176" s="98">
        <v>7676.7203242286705</v>
      </c>
      <c r="W176" s="98">
        <v>11567.753168340512</v>
      </c>
      <c r="X176" s="98">
        <v>10800.072715520726</v>
      </c>
      <c r="Y176" s="98">
        <v>10055.997062449189</v>
      </c>
      <c r="DA176" s="63" t="s">
        <v>2266</v>
      </c>
    </row>
    <row r="177" spans="1:105" ht="12" customHeight="1" x14ac:dyDescent="0.25">
      <c r="A177" s="97" t="s">
        <v>53</v>
      </c>
      <c r="B177" s="98">
        <v>164.71137418661493</v>
      </c>
      <c r="C177" s="98">
        <v>156.3202074049224</v>
      </c>
      <c r="D177" s="98">
        <v>183.91114437123824</v>
      </c>
      <c r="E177" s="98">
        <v>237.5458623518924</v>
      </c>
      <c r="F177" s="98">
        <v>195.40908408073983</v>
      </c>
      <c r="G177" s="98">
        <v>204.25176440480928</v>
      </c>
      <c r="H177" s="98">
        <v>153.30763570998445</v>
      </c>
      <c r="I177" s="98">
        <v>159.89637227020043</v>
      </c>
      <c r="J177" s="98">
        <v>222.10949004105356</v>
      </c>
      <c r="K177" s="98">
        <v>155.90321261294315</v>
      </c>
      <c r="L177" s="98">
        <v>159.61410506252065</v>
      </c>
      <c r="M177" s="98">
        <v>181.86417406666217</v>
      </c>
      <c r="N177" s="98">
        <v>172.86739073762976</v>
      </c>
      <c r="O177" s="98">
        <v>131.51714486608503</v>
      </c>
      <c r="P177" s="98">
        <v>76.716811857228109</v>
      </c>
      <c r="Q177" s="98">
        <v>168.42120942706643</v>
      </c>
      <c r="R177" s="98">
        <v>164.07509308161534</v>
      </c>
      <c r="S177" s="98">
        <v>167.8012550638081</v>
      </c>
      <c r="T177" s="98">
        <v>140.76439874107945</v>
      </c>
      <c r="U177" s="98">
        <v>144.78471819377896</v>
      </c>
      <c r="V177" s="98">
        <v>97.087524458872863</v>
      </c>
      <c r="W177" s="98">
        <v>147.60991647560627</v>
      </c>
      <c r="X177" s="98">
        <v>139.9027229366832</v>
      </c>
      <c r="Y177" s="98">
        <v>131.97388548361906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8.4613451139813058</v>
      </c>
      <c r="C178" s="122">
        <f t="shared" si="93"/>
        <v>10.112624252301817</v>
      </c>
      <c r="D178" s="122">
        <f t="shared" si="93"/>
        <v>12.088637343849021</v>
      </c>
      <c r="E178" s="122">
        <f t="shared" si="93"/>
        <v>28.127562940651057</v>
      </c>
      <c r="F178" s="122">
        <f t="shared" si="93"/>
        <v>16.329907527518806</v>
      </c>
      <c r="G178" s="122">
        <f t="shared" si="93"/>
        <v>19.980723439529207</v>
      </c>
      <c r="H178" s="122">
        <f t="shared" si="93"/>
        <v>27.309653250819938</v>
      </c>
      <c r="I178" s="122">
        <f t="shared" si="93"/>
        <v>24.637487193332333</v>
      </c>
      <c r="J178" s="122">
        <f t="shared" si="93"/>
        <v>25.588553126549375</v>
      </c>
      <c r="K178" s="122">
        <f t="shared" si="93"/>
        <v>28.123876887034612</v>
      </c>
      <c r="L178" s="122">
        <f t="shared" si="93"/>
        <v>36.243991252791943</v>
      </c>
      <c r="M178" s="122">
        <f t="shared" si="93"/>
        <v>41.538577295717324</v>
      </c>
      <c r="N178" s="122">
        <f t="shared" si="93"/>
        <v>82.989165931940292</v>
      </c>
      <c r="O178" s="122">
        <f t="shared" si="93"/>
        <v>86.483675037870242</v>
      </c>
      <c r="P178" s="122">
        <f t="shared" si="93"/>
        <v>34.65566313653089</v>
      </c>
      <c r="Q178" s="122">
        <f t="shared" si="93"/>
        <v>108.05495135809312</v>
      </c>
      <c r="R178" s="122">
        <f t="shared" si="93"/>
        <v>69.669871543946712</v>
      </c>
      <c r="S178" s="122">
        <f t="shared" si="93"/>
        <v>125.97734487098067</v>
      </c>
      <c r="T178" s="122">
        <f t="shared" si="93"/>
        <v>97.054694424206119</v>
      </c>
      <c r="U178" s="122">
        <f t="shared" si="93"/>
        <v>138.3635643225127</v>
      </c>
      <c r="V178" s="122">
        <f t="shared" si="93"/>
        <v>63.645287737316721</v>
      </c>
      <c r="W178" s="122">
        <f t="shared" si="93"/>
        <v>108.85028559556804</v>
      </c>
      <c r="X178" s="122">
        <f t="shared" si="93"/>
        <v>117.98858683666062</v>
      </c>
      <c r="Y178" s="122">
        <f t="shared" si="93"/>
        <v>83.023286437335898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8.4613451139813058</v>
      </c>
      <c r="C179" s="98">
        <f>RES_hhdet_fech!C29</f>
        <v>10.112624252301817</v>
      </c>
      <c r="D179" s="98">
        <f>RES_hhdet_fech!D29</f>
        <v>12.088637343849021</v>
      </c>
      <c r="E179" s="98">
        <f>RES_hhdet_fech!E29</f>
        <v>28.127562940651057</v>
      </c>
      <c r="F179" s="98">
        <f>RES_hhdet_fech!F29</f>
        <v>16.329907527518806</v>
      </c>
      <c r="G179" s="98">
        <f>RES_hhdet_fech!G29</f>
        <v>19.980723439529207</v>
      </c>
      <c r="H179" s="98">
        <f>RES_hhdet_fech!H29</f>
        <v>27.309653250819938</v>
      </c>
      <c r="I179" s="98">
        <f>RES_hhdet_fech!I29</f>
        <v>24.637487193332333</v>
      </c>
      <c r="J179" s="98">
        <f>RES_hhdet_fech!J29</f>
        <v>25.588553126549375</v>
      </c>
      <c r="K179" s="98">
        <f>RES_hhdet_fech!K29</f>
        <v>28.123876887034612</v>
      </c>
      <c r="L179" s="98">
        <f>RES_hhdet_fech!L29</f>
        <v>36.243991252791943</v>
      </c>
      <c r="M179" s="98">
        <f>RES_hhdet_fech!M29</f>
        <v>41.538577295717324</v>
      </c>
      <c r="N179" s="98">
        <f>RES_hhdet_fech!N29</f>
        <v>82.989165931940292</v>
      </c>
      <c r="O179" s="98">
        <f>RES_hhdet_fech!O29</f>
        <v>86.483675037870242</v>
      </c>
      <c r="P179" s="98">
        <f>RES_hhdet_fech!P29</f>
        <v>34.65566313653089</v>
      </c>
      <c r="Q179" s="98">
        <f>RES_hhdet_fech!Q29</f>
        <v>108.05495135809312</v>
      </c>
      <c r="R179" s="98">
        <f>RES_hhdet_fech!R29</f>
        <v>69.669871543946712</v>
      </c>
      <c r="S179" s="98">
        <f>RES_hhdet_fech!S29</f>
        <v>125.97734487098067</v>
      </c>
      <c r="T179" s="98">
        <f>RES_hhdet_fech!T29</f>
        <v>97.054694424206119</v>
      </c>
      <c r="U179" s="98">
        <f>RES_hhdet_fech!U29</f>
        <v>138.3635643225127</v>
      </c>
      <c r="V179" s="98">
        <f>RES_hhdet_fech!V29</f>
        <v>63.645287737316721</v>
      </c>
      <c r="W179" s="98">
        <f>RES_hhdet_fech!W29</f>
        <v>108.85028559556804</v>
      </c>
      <c r="X179" s="98">
        <f>RES_hhdet_fech!X29</f>
        <v>117.98858683666062</v>
      </c>
      <c r="Y179" s="98">
        <f>RES_hhdet_fech!Y29</f>
        <v>83.023286437335898</v>
      </c>
      <c r="DA179" s="63" t="s">
        <v>2269</v>
      </c>
    </row>
    <row r="180" spans="1:105" ht="12" customHeight="1" x14ac:dyDescent="0.25">
      <c r="A180" s="121" t="s">
        <v>55</v>
      </c>
      <c r="B180" s="122">
        <v>2256.7256071793322</v>
      </c>
      <c r="C180" s="122">
        <v>2144.082527192305</v>
      </c>
      <c r="D180" s="122">
        <v>2344.9671819726782</v>
      </c>
      <c r="E180" s="122">
        <v>2554.5871799890583</v>
      </c>
      <c r="F180" s="122">
        <v>2628.1090075264369</v>
      </c>
      <c r="G180" s="122">
        <v>2460.7362511276715</v>
      </c>
      <c r="H180" s="122">
        <v>2558.5864350305669</v>
      </c>
      <c r="I180" s="122">
        <v>2397.1271844471089</v>
      </c>
      <c r="J180" s="122">
        <v>2579.6793506658669</v>
      </c>
      <c r="K180" s="122">
        <v>2523.0653124792243</v>
      </c>
      <c r="L180" s="122">
        <v>2412.1458512670415</v>
      </c>
      <c r="M180" s="122">
        <v>2484.4602524765633</v>
      </c>
      <c r="N180" s="122">
        <v>2360.2924768359244</v>
      </c>
      <c r="O180" s="122">
        <v>2303.9570089859412</v>
      </c>
      <c r="P180" s="122">
        <v>2282.9976466265057</v>
      </c>
      <c r="Q180" s="122">
        <v>2307.5889794489622</v>
      </c>
      <c r="R180" s="122">
        <v>2222.0259305641989</v>
      </c>
      <c r="S180" s="122">
        <v>2210.1333613754596</v>
      </c>
      <c r="T180" s="122">
        <v>2154.9768141772811</v>
      </c>
      <c r="U180" s="122">
        <v>2061.9718973703016</v>
      </c>
      <c r="V180" s="122">
        <v>2029.442320247666</v>
      </c>
      <c r="W180" s="122">
        <v>1978.1700950449065</v>
      </c>
      <c r="X180" s="122">
        <v>1926.0922123311318</v>
      </c>
      <c r="Y180" s="122">
        <v>1913.6636517144666</v>
      </c>
      <c r="DA180" s="130" t="s">
        <v>2270</v>
      </c>
    </row>
    <row r="181" spans="1:105" ht="12" customHeight="1" x14ac:dyDescent="0.25">
      <c r="A181" s="97" t="s">
        <v>141</v>
      </c>
      <c r="B181" s="98">
        <v>2684.6534561141675</v>
      </c>
      <c r="C181" s="98">
        <v>2391.8172611016498</v>
      </c>
      <c r="D181" s="98">
        <v>3062.5797704839956</v>
      </c>
      <c r="E181" s="98">
        <v>2857.2318487703847</v>
      </c>
      <c r="F181" s="98">
        <v>2804.6784663955959</v>
      </c>
      <c r="G181" s="98">
        <v>3069.5268328089737</v>
      </c>
      <c r="H181" s="98">
        <v>2669.386344900543</v>
      </c>
      <c r="I181" s="98">
        <v>2757.9051547135505</v>
      </c>
      <c r="J181" s="98">
        <v>3054.6250157589448</v>
      </c>
      <c r="K181" s="98">
        <v>2803.4497621046494</v>
      </c>
      <c r="L181" s="98">
        <v>2700.4090766085064</v>
      </c>
      <c r="M181" s="98">
        <v>3299.8714101466471</v>
      </c>
      <c r="N181" s="98">
        <v>2944.486003079277</v>
      </c>
      <c r="O181" s="98">
        <v>2415.6198095119362</v>
      </c>
      <c r="P181" s="98">
        <v>1877.7789889612486</v>
      </c>
      <c r="Q181" s="98">
        <v>2919.6852781134457</v>
      </c>
      <c r="R181" s="98">
        <v>2452.6037007001105</v>
      </c>
      <c r="S181" s="98">
        <v>2585.8900570130727</v>
      </c>
      <c r="T181" s="98">
        <v>2395.0752968099614</v>
      </c>
      <c r="U181" s="98">
        <v>2490.905740102563</v>
      </c>
      <c r="V181" s="98">
        <v>1686.7628811827815</v>
      </c>
      <c r="W181" s="98">
        <v>1957.4800315856567</v>
      </c>
      <c r="X181" s="98">
        <v>2064.6387046406103</v>
      </c>
      <c r="Y181" s="98">
        <v>1973.4993721098608</v>
      </c>
      <c r="DA181" s="63" t="s">
        <v>2271</v>
      </c>
    </row>
    <row r="182" spans="1:105" ht="12" customHeight="1" x14ac:dyDescent="0.25">
      <c r="A182" s="97" t="s">
        <v>140</v>
      </c>
      <c r="B182" s="98">
        <v>1946.6089866935909</v>
      </c>
      <c r="C182" s="98">
        <v>1737.5808883055979</v>
      </c>
      <c r="D182" s="98">
        <v>2278.830685982472</v>
      </c>
      <c r="E182" s="98">
        <v>2237.3868250829782</v>
      </c>
      <c r="F182" s="98">
        <v>2229.9156808654329</v>
      </c>
      <c r="G182" s="98">
        <v>2371.196010679962</v>
      </c>
      <c r="H182" s="98">
        <v>2074.9508255143492</v>
      </c>
      <c r="I182" s="98">
        <v>2076.4789979222082</v>
      </c>
      <c r="J182" s="98">
        <v>2316.3378830843062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905.89392476452292</v>
      </c>
      <c r="C183" s="101">
        <v>791.86915241237091</v>
      </c>
      <c r="D183" s="101">
        <v>1137.4115602119957</v>
      </c>
      <c r="E183" s="101">
        <v>1317.0986380019774</v>
      </c>
      <c r="F183" s="101">
        <v>1361.0370052740252</v>
      </c>
      <c r="G183" s="101">
        <v>1301.8952160590795</v>
      </c>
      <c r="H183" s="101">
        <v>1153.6494655218692</v>
      </c>
      <c r="I183" s="101">
        <v>988.99590209864618</v>
      </c>
      <c r="J183" s="101">
        <v>1115.7711962857907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1040.7150619290678</v>
      </c>
      <c r="C184" s="104">
        <v>945.711735893227</v>
      </c>
      <c r="D184" s="104">
        <v>1141.4191257704767</v>
      </c>
      <c r="E184" s="104">
        <v>920.28818708100096</v>
      </c>
      <c r="F184" s="104">
        <v>868.87867559140761</v>
      </c>
      <c r="G184" s="104">
        <v>1069.3007946208825</v>
      </c>
      <c r="H184" s="104">
        <v>921.30135999247989</v>
      </c>
      <c r="I184" s="104">
        <v>1087.4830958235621</v>
      </c>
      <c r="J184" s="104">
        <v>1200.5666867985155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2307.251326451772</v>
      </c>
      <c r="C185" s="101">
        <v>2219.931290355169</v>
      </c>
      <c r="D185" s="101">
        <v>2352.7278539177737</v>
      </c>
      <c r="E185" s="101">
        <v>2622.5416411283472</v>
      </c>
      <c r="F185" s="101">
        <v>2713.4992712641806</v>
      </c>
      <c r="G185" s="101">
        <v>2499.4463145062482</v>
      </c>
      <c r="H185" s="101">
        <v>2660.217083103566</v>
      </c>
      <c r="I185" s="101">
        <v>2483.2513250012244</v>
      </c>
      <c r="J185" s="101">
        <v>2663.0879437319404</v>
      </c>
      <c r="K185" s="101">
        <v>2646.966439081511</v>
      </c>
      <c r="L185" s="101">
        <v>2538.5247515968049</v>
      </c>
      <c r="M185" s="101">
        <v>2586.8324475075742</v>
      </c>
      <c r="N185" s="101">
        <v>2487.0105946294852</v>
      </c>
      <c r="O185" s="101">
        <v>2461.5954467682336</v>
      </c>
      <c r="P185" s="101">
        <v>2465.1841533245947</v>
      </c>
      <c r="Q185" s="101">
        <v>2420.1063289332524</v>
      </c>
      <c r="R185" s="101">
        <v>2346.0941650508676</v>
      </c>
      <c r="S185" s="101">
        <v>2318.2746045517915</v>
      </c>
      <c r="T185" s="101">
        <v>2262.4923134471405</v>
      </c>
      <c r="U185" s="101">
        <v>2150.9127954926957</v>
      </c>
      <c r="V185" s="101">
        <v>2146.2646991027555</v>
      </c>
      <c r="W185" s="101">
        <v>2060.574885774342</v>
      </c>
      <c r="X185" s="101">
        <v>1975.212190533927</v>
      </c>
      <c r="Y185" s="101">
        <v>1951.4491053948375</v>
      </c>
      <c r="DA185" s="131" t="s">
        <v>2275</v>
      </c>
    </row>
    <row r="186" spans="1:105" ht="12" customHeight="1" x14ac:dyDescent="0.25">
      <c r="A186" s="107" t="s">
        <v>121</v>
      </c>
      <c r="B186" s="104">
        <v>1787.2037729469432</v>
      </c>
      <c r="C186" s="104">
        <v>1717.6173706064778</v>
      </c>
      <c r="D186" s="104">
        <v>1857.7248120788533</v>
      </c>
      <c r="E186" s="104">
        <v>2153.3652988046729</v>
      </c>
      <c r="F186" s="104">
        <v>2254.9383649947395</v>
      </c>
      <c r="G186" s="104">
        <v>2032.1954857710573</v>
      </c>
      <c r="H186" s="104">
        <v>2179.1626653461572</v>
      </c>
      <c r="I186" s="104">
        <v>1977.9315524911431</v>
      </c>
      <c r="J186" s="104">
        <v>2127.8476792985934</v>
      </c>
      <c r="K186" s="104">
        <v>2106.0287438006785</v>
      </c>
      <c r="L186" s="104">
        <v>2012.9525311288719</v>
      </c>
      <c r="M186" s="104">
        <v>2063.7809943437715</v>
      </c>
      <c r="N186" s="104">
        <v>1982.067544017327</v>
      </c>
      <c r="O186" s="104">
        <v>1970.2781235714654</v>
      </c>
      <c r="P186" s="104">
        <v>1994.4724212421149</v>
      </c>
      <c r="Q186" s="104">
        <v>1970.7985283586104</v>
      </c>
      <c r="R186" s="104">
        <v>1926.0148951759729</v>
      </c>
      <c r="S186" s="104">
        <v>1918.3702006571871</v>
      </c>
      <c r="T186" s="104">
        <v>1891.6927103323551</v>
      </c>
      <c r="U186" s="104">
        <v>1795.9657077633831</v>
      </c>
      <c r="V186" s="104">
        <v>1831.9576076887743</v>
      </c>
      <c r="W186" s="104">
        <v>1800.3650483398242</v>
      </c>
      <c r="X186" s="104">
        <v>1772.6102144191864</v>
      </c>
      <c r="Y186" s="104">
        <v>1797.5252274156376</v>
      </c>
      <c r="DA186" s="132" t="s">
        <v>2276</v>
      </c>
    </row>
    <row r="187" spans="1:105" ht="12" customHeight="1" x14ac:dyDescent="0.25">
      <c r="A187" s="108" t="s">
        <v>53</v>
      </c>
      <c r="B187" s="98">
        <v>777.48507783446735</v>
      </c>
      <c r="C187" s="98">
        <v>729.19405937615954</v>
      </c>
      <c r="D187" s="98">
        <v>869.59413715263418</v>
      </c>
      <c r="E187" s="98">
        <v>1203.3416135559121</v>
      </c>
      <c r="F187" s="98">
        <v>1310.2860655502293</v>
      </c>
      <c r="G187" s="98">
        <v>1054.4994318470751</v>
      </c>
      <c r="H187" s="98">
        <v>1151.7536370761818</v>
      </c>
      <c r="I187" s="98">
        <v>885.48788054950467</v>
      </c>
      <c r="J187" s="98">
        <v>964.07896008086982</v>
      </c>
      <c r="K187" s="98">
        <v>924.3363382523836</v>
      </c>
      <c r="L187" s="98">
        <v>854.12753305105946</v>
      </c>
      <c r="M187" s="98">
        <v>898.98878909878272</v>
      </c>
      <c r="N187" s="98">
        <v>843.14469188604608</v>
      </c>
      <c r="O187" s="98">
        <v>836.22870449110178</v>
      </c>
      <c r="P187" s="98">
        <v>888.21116341018353</v>
      </c>
      <c r="Q187" s="98">
        <v>863.50752295593907</v>
      </c>
      <c r="R187" s="98">
        <v>830.74939773952883</v>
      </c>
      <c r="S187" s="98">
        <v>824.3138537288828</v>
      </c>
      <c r="T187" s="98">
        <v>817.1757665771886</v>
      </c>
      <c r="U187" s="98">
        <v>727.63122965854666</v>
      </c>
      <c r="V187" s="98">
        <v>839.5331426604339</v>
      </c>
      <c r="W187" s="98">
        <v>942.58385849705394</v>
      </c>
      <c r="X187" s="98">
        <v>1026.1735469929865</v>
      </c>
      <c r="Y187" s="98">
        <v>1168.8959165316496</v>
      </c>
      <c r="DA187" s="63" t="s">
        <v>2277</v>
      </c>
    </row>
    <row r="188" spans="1:105" ht="12" customHeight="1" x14ac:dyDescent="0.25">
      <c r="A188" s="108" t="s">
        <v>52</v>
      </c>
      <c r="B188" s="98">
        <v>1009.7186951124761</v>
      </c>
      <c r="C188" s="98">
        <v>988.42331123031806</v>
      </c>
      <c r="D188" s="98">
        <v>988.13067492621929</v>
      </c>
      <c r="E188" s="98">
        <v>950.02368524876101</v>
      </c>
      <c r="F188" s="98">
        <v>944.65229944451039</v>
      </c>
      <c r="G188" s="98">
        <v>977.69605392398205</v>
      </c>
      <c r="H188" s="98">
        <v>1027.4090282699754</v>
      </c>
      <c r="I188" s="98">
        <v>1092.4436719416383</v>
      </c>
      <c r="J188" s="98">
        <v>1163.7687192177239</v>
      </c>
      <c r="K188" s="98">
        <v>1181.6924055482946</v>
      </c>
      <c r="L188" s="98">
        <v>1158.8249980778126</v>
      </c>
      <c r="M188" s="98">
        <v>1164.792205244989</v>
      </c>
      <c r="N188" s="98">
        <v>1138.9228521312812</v>
      </c>
      <c r="O188" s="98">
        <v>1134.0494190803636</v>
      </c>
      <c r="P188" s="98">
        <v>1106.2612578319311</v>
      </c>
      <c r="Q188" s="98">
        <v>1107.2910054026715</v>
      </c>
      <c r="R188" s="98">
        <v>1095.2654974364439</v>
      </c>
      <c r="S188" s="98">
        <v>1094.0563469283043</v>
      </c>
      <c r="T188" s="98">
        <v>1074.5169437551663</v>
      </c>
      <c r="U188" s="98">
        <v>1068.3344781048363</v>
      </c>
      <c r="V188" s="98">
        <v>992.42446502834093</v>
      </c>
      <c r="W188" s="98">
        <v>857.78118984277</v>
      </c>
      <c r="X188" s="98">
        <v>746.43666742619973</v>
      </c>
      <c r="Y188" s="98">
        <v>628.62931088398784</v>
      </c>
      <c r="DA188" s="63" t="s">
        <v>2278</v>
      </c>
    </row>
    <row r="189" spans="1:105" ht="12" customHeight="1" x14ac:dyDescent="0.25">
      <c r="A189" s="121" t="s">
        <v>54</v>
      </c>
      <c r="B189" s="122">
        <v>789.16518023590231</v>
      </c>
      <c r="C189" s="122">
        <v>868.17435877638343</v>
      </c>
      <c r="D189" s="122">
        <v>886.52892842042047</v>
      </c>
      <c r="E189" s="122">
        <v>997.36393973191502</v>
      </c>
      <c r="F189" s="122">
        <v>914.80996401275661</v>
      </c>
      <c r="G189" s="122">
        <v>923.98800451897034</v>
      </c>
      <c r="H189" s="122">
        <v>849.81729250663625</v>
      </c>
      <c r="I189" s="122">
        <v>822.17736735181131</v>
      </c>
      <c r="J189" s="122">
        <v>842.06246062816717</v>
      </c>
      <c r="K189" s="122">
        <v>677.88924832425857</v>
      </c>
      <c r="L189" s="122">
        <v>618.03238446141552</v>
      </c>
      <c r="M189" s="122">
        <v>624.16324155797668</v>
      </c>
      <c r="N189" s="122">
        <v>607.77985548604693</v>
      </c>
      <c r="O189" s="122">
        <v>607.02871631325161</v>
      </c>
      <c r="P189" s="122">
        <v>620.41751597749032</v>
      </c>
      <c r="Q189" s="122">
        <v>613.1332984210344</v>
      </c>
      <c r="R189" s="122">
        <v>596.99745403622865</v>
      </c>
      <c r="S189" s="122">
        <v>585.50133773959385</v>
      </c>
      <c r="T189" s="122">
        <v>567.05653230490771</v>
      </c>
      <c r="U189" s="122">
        <v>541.09729649342239</v>
      </c>
      <c r="V189" s="122">
        <v>716.47689812630108</v>
      </c>
      <c r="W189" s="122">
        <v>717.52908085611477</v>
      </c>
      <c r="X189" s="122">
        <v>546.52886877529306</v>
      </c>
      <c r="Y189" s="122">
        <v>506.15387703123213</v>
      </c>
      <c r="DA189" s="130" t="s">
        <v>2279</v>
      </c>
    </row>
    <row r="190" spans="1:105" ht="12" customHeight="1" x14ac:dyDescent="0.25">
      <c r="A190" s="97" t="s">
        <v>50</v>
      </c>
      <c r="B190" s="98">
        <v>954.93814365119158</v>
      </c>
      <c r="C190" s="98">
        <v>997.06920759463185</v>
      </c>
      <c r="D190" s="98">
        <v>1268.5429032308753</v>
      </c>
      <c r="E190" s="98">
        <v>991.35055184197199</v>
      </c>
      <c r="F190" s="98">
        <v>964.64506305791087</v>
      </c>
      <c r="G190" s="98">
        <v>1131.7714074673804</v>
      </c>
      <c r="H190" s="98">
        <v>979.46842283635237</v>
      </c>
      <c r="I190" s="98">
        <v>932.45981699689992</v>
      </c>
      <c r="J190" s="98">
        <v>845.71946862035793</v>
      </c>
      <c r="K190" s="98">
        <v>827.57269606836485</v>
      </c>
      <c r="L190" s="98">
        <v>739.46407878842058</v>
      </c>
      <c r="M190" s="98">
        <v>708.37420599489133</v>
      </c>
      <c r="N190" s="98">
        <v>699.89719419885512</v>
      </c>
      <c r="O190" s="98">
        <v>698.56867996764424</v>
      </c>
      <c r="P190" s="98">
        <v>717.23063040954332</v>
      </c>
      <c r="Q190" s="98">
        <v>710.78529820022197</v>
      </c>
      <c r="R190" s="98">
        <v>702.73942950281025</v>
      </c>
      <c r="S190" s="98">
        <v>691.36394093694594</v>
      </c>
      <c r="T190" s="98">
        <v>671.15183313645423</v>
      </c>
      <c r="U190" s="98">
        <v>649.84895842002777</v>
      </c>
      <c r="V190" s="98">
        <v>888.87801918708158</v>
      </c>
      <c r="W190" s="98">
        <v>886.02104259781345</v>
      </c>
      <c r="X190" s="98">
        <v>691.08578442292935</v>
      </c>
      <c r="Y190" s="98">
        <v>628.83103154775495</v>
      </c>
      <c r="DA190" s="63" t="s">
        <v>2280</v>
      </c>
    </row>
    <row r="191" spans="1:105" ht="12" customHeight="1" x14ac:dyDescent="0.25">
      <c r="A191" s="109" t="s">
        <v>120</v>
      </c>
      <c r="B191" s="33">
        <v>667.62186111773701</v>
      </c>
      <c r="C191" s="33">
        <v>776.42423342933535</v>
      </c>
      <c r="D191" s="33">
        <v>628.55713837194821</v>
      </c>
      <c r="E191" s="33">
        <v>1001.1432418424627</v>
      </c>
      <c r="F191" s="33">
        <v>885.71521181058642</v>
      </c>
      <c r="G191" s="33">
        <v>805.69947331377671</v>
      </c>
      <c r="H191" s="33">
        <v>779.80676798395257</v>
      </c>
      <c r="I191" s="33">
        <v>762.35490086150526</v>
      </c>
      <c r="J191" s="33">
        <v>839.99178538593048</v>
      </c>
      <c r="K191" s="33">
        <v>579.36160991511304</v>
      </c>
      <c r="L191" s="33">
        <v>533.28653888191945</v>
      </c>
      <c r="M191" s="33">
        <v>563.23464759054491</v>
      </c>
      <c r="N191" s="33">
        <v>542.00387031637763</v>
      </c>
      <c r="O191" s="33">
        <v>544.55417339113944</v>
      </c>
      <c r="P191" s="33">
        <v>557.19650279586926</v>
      </c>
      <c r="Q191" s="33">
        <v>555.01295996456474</v>
      </c>
      <c r="R191" s="33">
        <v>539.42696819683886</v>
      </c>
      <c r="S191" s="33">
        <v>530.77284857613995</v>
      </c>
      <c r="T191" s="33">
        <v>515.88755336547479</v>
      </c>
      <c r="U191" s="33">
        <v>489.49979265963151</v>
      </c>
      <c r="V191" s="33">
        <v>636.9104690846093</v>
      </c>
      <c r="W191" s="33">
        <v>643.69161812742107</v>
      </c>
      <c r="X191" s="33">
        <v>492.06676940949274</v>
      </c>
      <c r="Y191" s="33">
        <v>464.68026751843411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8875.6617689263239</v>
      </c>
      <c r="C193" s="117">
        <f t="shared" si="94"/>
        <v>8707.9282189831574</v>
      </c>
      <c r="D193" s="117">
        <f t="shared" si="94"/>
        <v>10119.716956517261</v>
      </c>
      <c r="E193" s="117">
        <f t="shared" si="94"/>
        <v>12790.086458279337</v>
      </c>
      <c r="F193" s="117">
        <f t="shared" si="94"/>
        <v>11030.510390683035</v>
      </c>
      <c r="G193" s="117">
        <f t="shared" si="94"/>
        <v>11664.912491122874</v>
      </c>
      <c r="H193" s="117">
        <f t="shared" si="94"/>
        <v>9467.6595981198843</v>
      </c>
      <c r="I193" s="117">
        <f t="shared" si="94"/>
        <v>9894.535441777758</v>
      </c>
      <c r="J193" s="117">
        <f t="shared" si="94"/>
        <v>12979.656656699843</v>
      </c>
      <c r="K193" s="117">
        <f t="shared" si="94"/>
        <v>9784.2049587863385</v>
      </c>
      <c r="L193" s="117">
        <f t="shared" si="94"/>
        <v>9966.8436850011349</v>
      </c>
      <c r="M193" s="117">
        <f t="shared" si="94"/>
        <v>11243.224411983099</v>
      </c>
      <c r="N193" s="117">
        <f t="shared" si="94"/>
        <v>10974.01312019603</v>
      </c>
      <c r="O193" s="117">
        <f t="shared" si="94"/>
        <v>8984.9006976520486</v>
      </c>
      <c r="P193" s="117">
        <f t="shared" si="94"/>
        <v>6140.7525230803094</v>
      </c>
      <c r="Q193" s="117">
        <f t="shared" si="94"/>
        <v>11076.518596159902</v>
      </c>
      <c r="R193" s="117">
        <f t="shared" ref="R193:V193" si="95">R194+R197+R199+R208</f>
        <v>10738.374256600062</v>
      </c>
      <c r="S193" s="117">
        <f t="shared" si="95"/>
        <v>11194.874122134932</v>
      </c>
      <c r="T193" s="117">
        <f t="shared" si="95"/>
        <v>9742.3199884441201</v>
      </c>
      <c r="U193" s="117">
        <f t="shared" si="95"/>
        <v>10084.297415619223</v>
      </c>
      <c r="V193" s="117">
        <f t="shared" si="95"/>
        <v>7481.1857032287653</v>
      </c>
      <c r="W193" s="117">
        <f t="shared" ref="W193:Y193" si="96">W194+W197+W199+W208</f>
        <v>10263.507197402616</v>
      </c>
      <c r="X193" s="117">
        <f t="shared" si="96"/>
        <v>9791.4558131501781</v>
      </c>
      <c r="Y193" s="117">
        <f t="shared" si="96"/>
        <v>9258.6780166334411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6795.5365290949594</v>
      </c>
      <c r="C194" s="122">
        <f t="shared" si="97"/>
        <v>6628.8235828765282</v>
      </c>
      <c r="D194" s="122">
        <f t="shared" si="97"/>
        <v>7898.643663659941</v>
      </c>
      <c r="E194" s="122">
        <f t="shared" si="97"/>
        <v>10277.897094353109</v>
      </c>
      <c r="F194" s="122">
        <f t="shared" si="97"/>
        <v>8537.4101547870596</v>
      </c>
      <c r="G194" s="122">
        <f t="shared" si="97"/>
        <v>9265.1831684331501</v>
      </c>
      <c r="H194" s="122">
        <f t="shared" si="97"/>
        <v>7008.495996545239</v>
      </c>
      <c r="I194" s="122">
        <f t="shared" si="97"/>
        <v>7554.809733965576</v>
      </c>
      <c r="J194" s="122">
        <f t="shared" si="97"/>
        <v>10484.205818459473</v>
      </c>
      <c r="K194" s="122">
        <f t="shared" si="97"/>
        <v>7426.6786424015118</v>
      </c>
      <c r="L194" s="122">
        <f t="shared" si="97"/>
        <v>7692.4217464388212</v>
      </c>
      <c r="M194" s="122">
        <f t="shared" si="97"/>
        <v>8879.9030610577811</v>
      </c>
      <c r="N194" s="122">
        <f t="shared" si="97"/>
        <v>8566.8415798766</v>
      </c>
      <c r="O194" s="122">
        <f t="shared" si="97"/>
        <v>6581.6581875622805</v>
      </c>
      <c r="P194" s="122">
        <f t="shared" si="97"/>
        <v>3890.9113115610903</v>
      </c>
      <c r="Q194" s="122">
        <f t="shared" si="97"/>
        <v>8555.0813063994228</v>
      </c>
      <c r="R194" s="122">
        <f t="shared" ref="R194:V194" si="98">SUM(R195:R196)</f>
        <v>8378.2761567820035</v>
      </c>
      <c r="S194" s="122">
        <f t="shared" si="98"/>
        <v>8621.7033091306257</v>
      </c>
      <c r="T194" s="122">
        <f t="shared" si="98"/>
        <v>7289.6816148496791</v>
      </c>
      <c r="U194" s="122">
        <f t="shared" si="98"/>
        <v>7549.7605558601272</v>
      </c>
      <c r="V194" s="122">
        <f t="shared" si="98"/>
        <v>5098.1622508214559</v>
      </c>
      <c r="W194" s="122">
        <f t="shared" ref="W194:Y194" si="99">SUM(W195:W196)</f>
        <v>7739.2587721974169</v>
      </c>
      <c r="X194" s="122">
        <f t="shared" si="99"/>
        <v>7382.8113643800498</v>
      </c>
      <c r="Y194" s="122">
        <f t="shared" si="99"/>
        <v>6998.6096239831777</v>
      </c>
      <c r="DA194" s="130" t="s">
        <v>2433</v>
      </c>
    </row>
    <row r="195" spans="1:105" ht="12" customHeight="1" x14ac:dyDescent="0.25">
      <c r="A195" s="97" t="s">
        <v>74</v>
      </c>
      <c r="B195" s="98">
        <v>6630.8251549083443</v>
      </c>
      <c r="C195" s="98">
        <v>6472.503375471606</v>
      </c>
      <c r="D195" s="98">
        <v>7714.7325192887029</v>
      </c>
      <c r="E195" s="98">
        <v>10040.351232001218</v>
      </c>
      <c r="F195" s="98">
        <v>8342.0010707063193</v>
      </c>
      <c r="G195" s="98">
        <v>9060.9314040283407</v>
      </c>
      <c r="H195" s="98">
        <v>6855.1883608352546</v>
      </c>
      <c r="I195" s="98">
        <v>7394.9133616953759</v>
      </c>
      <c r="J195" s="98">
        <v>10262.09632841842</v>
      </c>
      <c r="K195" s="98">
        <v>7270.7754297885685</v>
      </c>
      <c r="L195" s="98">
        <v>7532.8076413763001</v>
      </c>
      <c r="M195" s="98">
        <v>8698.0388869911185</v>
      </c>
      <c r="N195" s="98">
        <v>8393.9741891389695</v>
      </c>
      <c r="O195" s="98">
        <v>6450.1410426961957</v>
      </c>
      <c r="P195" s="98">
        <v>3814.1944997038622</v>
      </c>
      <c r="Q195" s="98">
        <v>8386.6600969723568</v>
      </c>
      <c r="R195" s="98">
        <v>8214.2010637003877</v>
      </c>
      <c r="S195" s="98">
        <v>8453.9020540668171</v>
      </c>
      <c r="T195" s="98">
        <v>7148.9172161085999</v>
      </c>
      <c r="U195" s="98">
        <v>7404.9758376663485</v>
      </c>
      <c r="V195" s="98">
        <v>5001.0747263625826</v>
      </c>
      <c r="W195" s="98">
        <v>7591.6488557218108</v>
      </c>
      <c r="X195" s="98">
        <v>7242.9086414433668</v>
      </c>
      <c r="Y195" s="98">
        <v>6866.635738499559</v>
      </c>
      <c r="DA195" s="63" t="s">
        <v>2434</v>
      </c>
    </row>
    <row r="196" spans="1:105" ht="12" customHeight="1" x14ac:dyDescent="0.25">
      <c r="A196" s="97" t="s">
        <v>53</v>
      </c>
      <c r="B196" s="98">
        <v>164.71137418661493</v>
      </c>
      <c r="C196" s="98">
        <v>156.3202074049224</v>
      </c>
      <c r="D196" s="98">
        <v>183.91114437123824</v>
      </c>
      <c r="E196" s="98">
        <v>237.5458623518924</v>
      </c>
      <c r="F196" s="98">
        <v>195.40908408073983</v>
      </c>
      <c r="G196" s="98">
        <v>204.25176440480928</v>
      </c>
      <c r="H196" s="98">
        <v>153.30763570998445</v>
      </c>
      <c r="I196" s="98">
        <v>159.89637227020043</v>
      </c>
      <c r="J196" s="98">
        <v>222.10949004105356</v>
      </c>
      <c r="K196" s="98">
        <v>155.90321261294315</v>
      </c>
      <c r="L196" s="98">
        <v>159.61410506252065</v>
      </c>
      <c r="M196" s="98">
        <v>181.86417406666217</v>
      </c>
      <c r="N196" s="98">
        <v>172.86739073762976</v>
      </c>
      <c r="O196" s="98">
        <v>131.51714486608503</v>
      </c>
      <c r="P196" s="98">
        <v>76.716811857228109</v>
      </c>
      <c r="Q196" s="98">
        <v>168.42120942706643</v>
      </c>
      <c r="R196" s="98">
        <v>164.07509308161534</v>
      </c>
      <c r="S196" s="98">
        <v>167.8012550638081</v>
      </c>
      <c r="T196" s="98">
        <v>140.76439874107945</v>
      </c>
      <c r="U196" s="98">
        <v>144.78471819377896</v>
      </c>
      <c r="V196" s="98">
        <v>97.087524458872863</v>
      </c>
      <c r="W196" s="98">
        <v>147.60991647560627</v>
      </c>
      <c r="X196" s="98">
        <v>139.9027229366832</v>
      </c>
      <c r="Y196" s="98">
        <v>131.97388548361906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14.574331808159206</v>
      </c>
      <c r="C197" s="122">
        <f t="shared" si="100"/>
        <v>18.739052256862202</v>
      </c>
      <c r="D197" s="122">
        <f t="shared" si="100"/>
        <v>23.893141035244643</v>
      </c>
      <c r="E197" s="122">
        <f t="shared" si="100"/>
        <v>58.651388212533568</v>
      </c>
      <c r="F197" s="122">
        <f t="shared" si="100"/>
        <v>35.658017923878823</v>
      </c>
      <c r="G197" s="122">
        <f t="shared" si="100"/>
        <v>45.264827723393253</v>
      </c>
      <c r="H197" s="122">
        <f t="shared" si="100"/>
        <v>63.895760546903723</v>
      </c>
      <c r="I197" s="122">
        <f t="shared" si="100"/>
        <v>59.124305522569749</v>
      </c>
      <c r="J197" s="122">
        <f t="shared" si="100"/>
        <v>63.84831253956429</v>
      </c>
      <c r="K197" s="122">
        <f t="shared" si="100"/>
        <v>73.706087087748926</v>
      </c>
      <c r="L197" s="122">
        <f t="shared" si="100"/>
        <v>100.20588195637517</v>
      </c>
      <c r="M197" s="122">
        <f t="shared" si="100"/>
        <v>120.06494329505855</v>
      </c>
      <c r="N197" s="122">
        <f t="shared" si="100"/>
        <v>247.93770814734478</v>
      </c>
      <c r="O197" s="122">
        <f t="shared" si="100"/>
        <v>267.70901587267076</v>
      </c>
      <c r="P197" s="122">
        <f t="shared" si="100"/>
        <v>109.82321725283533</v>
      </c>
      <c r="Q197" s="122">
        <f t="shared" si="100"/>
        <v>352.11243807208791</v>
      </c>
      <c r="R197" s="122">
        <f t="shared" si="100"/>
        <v>235.13192472776731</v>
      </c>
      <c r="S197" s="122">
        <f t="shared" si="100"/>
        <v>438.424368999759</v>
      </c>
      <c r="T197" s="122">
        <f t="shared" si="100"/>
        <v>345.73726884211351</v>
      </c>
      <c r="U197" s="122">
        <f t="shared" si="100"/>
        <v>500.53138741571541</v>
      </c>
      <c r="V197" s="122">
        <f t="shared" si="100"/>
        <v>232.29959735337269</v>
      </c>
      <c r="W197" s="122">
        <f t="shared" si="100"/>
        <v>400.30448539691622</v>
      </c>
      <c r="X197" s="122">
        <f t="shared" si="100"/>
        <v>436.22133038341457</v>
      </c>
      <c r="Y197" s="122">
        <f t="shared" si="100"/>
        <v>309.39214964554918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14.574331808159206</v>
      </c>
      <c r="C198" s="98">
        <f>RES_hhdet_tesh!C29</f>
        <v>18.739052256862202</v>
      </c>
      <c r="D198" s="98">
        <f>RES_hhdet_tesh!D29</f>
        <v>23.893141035244643</v>
      </c>
      <c r="E198" s="98">
        <f>RES_hhdet_tesh!E29</f>
        <v>58.651388212533568</v>
      </c>
      <c r="F198" s="98">
        <f>RES_hhdet_tesh!F29</f>
        <v>35.658017923878823</v>
      </c>
      <c r="G198" s="98">
        <f>RES_hhdet_tesh!G29</f>
        <v>45.264827723393253</v>
      </c>
      <c r="H198" s="98">
        <f>RES_hhdet_tesh!H29</f>
        <v>63.895760546903723</v>
      </c>
      <c r="I198" s="98">
        <f>RES_hhdet_tesh!I29</f>
        <v>59.124305522569749</v>
      </c>
      <c r="J198" s="98">
        <f>RES_hhdet_tesh!J29</f>
        <v>63.84831253956429</v>
      </c>
      <c r="K198" s="98">
        <f>RES_hhdet_tesh!K29</f>
        <v>73.706087087748926</v>
      </c>
      <c r="L198" s="98">
        <f>RES_hhdet_tesh!L29</f>
        <v>100.20588195637517</v>
      </c>
      <c r="M198" s="98">
        <f>RES_hhdet_tesh!M29</f>
        <v>120.06494329505855</v>
      </c>
      <c r="N198" s="98">
        <f>RES_hhdet_tesh!N29</f>
        <v>247.93770814734478</v>
      </c>
      <c r="O198" s="98">
        <f>RES_hhdet_tesh!O29</f>
        <v>267.70901587267076</v>
      </c>
      <c r="P198" s="98">
        <f>RES_hhdet_tesh!P29</f>
        <v>109.82321725283533</v>
      </c>
      <c r="Q198" s="98">
        <f>RES_hhdet_tesh!Q29</f>
        <v>352.11243807208791</v>
      </c>
      <c r="R198" s="98">
        <f>RES_hhdet_tesh!R29</f>
        <v>235.13192472776731</v>
      </c>
      <c r="S198" s="98">
        <f>RES_hhdet_tesh!S29</f>
        <v>438.424368999759</v>
      </c>
      <c r="T198" s="98">
        <f>RES_hhdet_tesh!T29</f>
        <v>345.73726884211351</v>
      </c>
      <c r="U198" s="98">
        <f>RES_hhdet_tesh!U29</f>
        <v>500.53138741571541</v>
      </c>
      <c r="V198" s="98">
        <f>RES_hhdet_tesh!V29</f>
        <v>232.29959735337269</v>
      </c>
      <c r="W198" s="98">
        <f>RES_hhdet_tesh!W29</f>
        <v>400.30448539691622</v>
      </c>
      <c r="X198" s="98">
        <f>RES_hhdet_tesh!X29</f>
        <v>436.22133038341457</v>
      </c>
      <c r="Y198" s="98">
        <f>RES_hhdet_tesh!Y29</f>
        <v>309.39214964554918</v>
      </c>
      <c r="DA198" s="63" t="s">
        <v>2437</v>
      </c>
    </row>
    <row r="199" spans="1:105" ht="12" customHeight="1" x14ac:dyDescent="0.25">
      <c r="A199" s="121" t="s">
        <v>55</v>
      </c>
      <c r="B199" s="122">
        <v>1529.0106203388286</v>
      </c>
      <c r="C199" s="122">
        <v>1464.2222924474697</v>
      </c>
      <c r="D199" s="122">
        <v>1600.165534483566</v>
      </c>
      <c r="E199" s="122">
        <v>1750.8682400857308</v>
      </c>
      <c r="F199" s="122">
        <v>1811.8498896126216</v>
      </c>
      <c r="G199" s="122">
        <v>1708.8355969265144</v>
      </c>
      <c r="H199" s="122">
        <v>1794.230126062791</v>
      </c>
      <c r="I199" s="122">
        <v>1697.2175794729376</v>
      </c>
      <c r="J199" s="122">
        <v>1828.6366785536527</v>
      </c>
      <c r="K199" s="122">
        <v>1810.8234354105989</v>
      </c>
      <c r="L199" s="122">
        <v>1742.9734963653495</v>
      </c>
      <c r="M199" s="122">
        <v>1805.3421688286846</v>
      </c>
      <c r="N199" s="122">
        <v>1732.390199796652</v>
      </c>
      <c r="O199" s="122">
        <v>1706.9641998715169</v>
      </c>
      <c r="P199" s="122">
        <v>1700.1625742140263</v>
      </c>
      <c r="Q199" s="122">
        <v>1730.1959414216351</v>
      </c>
      <c r="R199" s="122">
        <v>1692.5568591602946</v>
      </c>
      <c r="S199" s="122">
        <v>1705.8577652023716</v>
      </c>
      <c r="T199" s="122">
        <v>1685.9725955783606</v>
      </c>
      <c r="U199" s="122">
        <v>1628.9218170604515</v>
      </c>
      <c r="V199" s="122">
        <v>1610.2188280413359</v>
      </c>
      <c r="W199" s="122">
        <v>1575.0710923299969</v>
      </c>
      <c r="X199" s="122">
        <v>1544.0740157729772</v>
      </c>
      <c r="Y199" s="122">
        <v>1544.9179778194318</v>
      </c>
      <c r="DA199" s="130" t="s">
        <v>2438</v>
      </c>
    </row>
    <row r="200" spans="1:105" ht="12" customHeight="1" x14ac:dyDescent="0.25">
      <c r="A200" s="97" t="s">
        <v>141</v>
      </c>
      <c r="B200" s="98">
        <v>1570.7346825672441</v>
      </c>
      <c r="C200" s="98">
        <v>1408.9538046840917</v>
      </c>
      <c r="D200" s="98">
        <v>1815.2950671202032</v>
      </c>
      <c r="E200" s="98">
        <v>1702.7494807946402</v>
      </c>
      <c r="F200" s="98">
        <v>1680.6939582641478</v>
      </c>
      <c r="G200" s="98">
        <v>1850.5473242440232</v>
      </c>
      <c r="H200" s="98">
        <v>1623.7773399269076</v>
      </c>
      <c r="I200" s="98">
        <v>1688.908728683479</v>
      </c>
      <c r="J200" s="98">
        <v>1877.9190803573463</v>
      </c>
      <c r="K200" s="98">
        <v>1733.98845188773</v>
      </c>
      <c r="L200" s="98">
        <v>1680.6896910427679</v>
      </c>
      <c r="M200" s="98">
        <v>2068.3436146952931</v>
      </c>
      <c r="N200" s="98">
        <v>1856.179113576929</v>
      </c>
      <c r="O200" s="98">
        <v>1536.5865754077472</v>
      </c>
      <c r="P200" s="98">
        <v>1206.4424878904192</v>
      </c>
      <c r="Q200" s="98">
        <v>1932.9707464048524</v>
      </c>
      <c r="R200" s="98">
        <v>1694.841941066295</v>
      </c>
      <c r="S200" s="98">
        <v>1847.6312065712357</v>
      </c>
      <c r="T200" s="98">
        <v>1757.3953569453874</v>
      </c>
      <c r="U200" s="98">
        <v>1854.4654360597976</v>
      </c>
      <c r="V200" s="98">
        <v>1270.6287390726357</v>
      </c>
      <c r="W200" s="98">
        <v>1493.5299638147626</v>
      </c>
      <c r="X200" s="98">
        <v>1609.5351448622143</v>
      </c>
      <c r="Y200" s="98">
        <v>1560.1378325500548</v>
      </c>
      <c r="DA200" s="63" t="s">
        <v>2439</v>
      </c>
    </row>
    <row r="201" spans="1:105" ht="12" customHeight="1" x14ac:dyDescent="0.25">
      <c r="A201" s="97" t="s">
        <v>140</v>
      </c>
      <c r="B201" s="98">
        <v>1570.7346825672437</v>
      </c>
      <c r="C201" s="98">
        <v>1409.0178430246733</v>
      </c>
      <c r="D201" s="98">
        <v>1815.8479076332758</v>
      </c>
      <c r="E201" s="98">
        <v>1703.3695645838307</v>
      </c>
      <c r="F201" s="98">
        <v>1681.3717500178509</v>
      </c>
      <c r="G201" s="98">
        <v>1851.7874885360534</v>
      </c>
      <c r="H201" s="98">
        <v>1624.2733874781645</v>
      </c>
      <c r="I201" s="98">
        <v>1690.12408448715</v>
      </c>
      <c r="J201" s="98">
        <v>1880.457731266114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530.01962063817564</v>
      </c>
      <c r="C202" s="101">
        <v>463.30610713144642</v>
      </c>
      <c r="D202" s="101">
        <v>674.42878186279904</v>
      </c>
      <c r="E202" s="101">
        <v>783.08137750282992</v>
      </c>
      <c r="F202" s="101">
        <v>812.49307442644329</v>
      </c>
      <c r="G202" s="101">
        <v>782.48669391517103</v>
      </c>
      <c r="H202" s="101">
        <v>702.97202748568475</v>
      </c>
      <c r="I202" s="101">
        <v>602.6409886635879</v>
      </c>
      <c r="J202" s="101">
        <v>679.89104446759825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1040.7150619290678</v>
      </c>
      <c r="C203" s="104">
        <v>945.711735893227</v>
      </c>
      <c r="D203" s="104">
        <v>1141.4191257704767</v>
      </c>
      <c r="E203" s="104">
        <v>920.28818708100096</v>
      </c>
      <c r="F203" s="104">
        <v>868.87867559140761</v>
      </c>
      <c r="G203" s="104">
        <v>1069.3007946208825</v>
      </c>
      <c r="H203" s="104">
        <v>921.30135999247989</v>
      </c>
      <c r="I203" s="104">
        <v>1087.4830958235621</v>
      </c>
      <c r="J203" s="104">
        <v>1200.5666867985155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1522.895933118614</v>
      </c>
      <c r="C204" s="101">
        <v>1472.4172754039487</v>
      </c>
      <c r="D204" s="101">
        <v>1568.4508305014892</v>
      </c>
      <c r="E204" s="101">
        <v>1757.4979608503538</v>
      </c>
      <c r="F204" s="101">
        <v>1828.3750232261173</v>
      </c>
      <c r="G204" s="101">
        <v>1692.0245173872363</v>
      </c>
      <c r="H204" s="101">
        <v>1812.2496759898183</v>
      </c>
      <c r="I204" s="101">
        <v>1698.0607482348169</v>
      </c>
      <c r="J204" s="101">
        <v>1824.192231078727</v>
      </c>
      <c r="K204" s="101">
        <v>1817.1143691730795</v>
      </c>
      <c r="L204" s="101">
        <v>1747.6264031350538</v>
      </c>
      <c r="M204" s="101">
        <v>1786.9682009480839</v>
      </c>
      <c r="N204" s="101">
        <v>1724.251561113665</v>
      </c>
      <c r="O204" s="101">
        <v>1717.1647157972536</v>
      </c>
      <c r="P204" s="101">
        <v>1728.8764727886025</v>
      </c>
      <c r="Q204" s="101">
        <v>1718.5459366175055</v>
      </c>
      <c r="R204" s="101">
        <v>1692.4293501314157</v>
      </c>
      <c r="S204" s="101">
        <v>1697.2347534330145</v>
      </c>
      <c r="T204" s="101">
        <v>1681.623934896292</v>
      </c>
      <c r="U204" s="101">
        <v>1615.5810703752479</v>
      </c>
      <c r="V204" s="101">
        <v>1629.9294218912796</v>
      </c>
      <c r="W204" s="101">
        <v>1579.8569174862841</v>
      </c>
      <c r="X204" s="101">
        <v>1539.0571988900724</v>
      </c>
      <c r="Y204" s="101">
        <v>1542.9182312690359</v>
      </c>
      <c r="DA204" s="131" t="s">
        <v>2443</v>
      </c>
    </row>
    <row r="205" spans="1:105" ht="12" customHeight="1" x14ac:dyDescent="0.25">
      <c r="A205" s="107" t="s">
        <v>121</v>
      </c>
      <c r="B205" s="104">
        <v>1522.8959331186145</v>
      </c>
      <c r="C205" s="104">
        <v>1472.5437920543575</v>
      </c>
      <c r="D205" s="104">
        <v>1568.6128090446196</v>
      </c>
      <c r="E205" s="104">
        <v>1757.6459266884037</v>
      </c>
      <c r="F205" s="104">
        <v>1828.4710791054338</v>
      </c>
      <c r="G205" s="104">
        <v>1692.0944489320386</v>
      </c>
      <c r="H205" s="104">
        <v>1812.0447321758311</v>
      </c>
      <c r="I205" s="104">
        <v>1697.8691979436794</v>
      </c>
      <c r="J205" s="104">
        <v>1824.0668438788528</v>
      </c>
      <c r="K205" s="104">
        <v>1817.0545721240617</v>
      </c>
      <c r="L205" s="104">
        <v>1747.5372000073696</v>
      </c>
      <c r="M205" s="104">
        <v>1786.7473570343504</v>
      </c>
      <c r="N205" s="104">
        <v>1724.3601190745997</v>
      </c>
      <c r="O205" s="104">
        <v>1717.5011420436774</v>
      </c>
      <c r="P205" s="104">
        <v>1728.8689212895865</v>
      </c>
      <c r="Q205" s="104">
        <v>1718.446252406779</v>
      </c>
      <c r="R205" s="104">
        <v>1692.4002130176452</v>
      </c>
      <c r="S205" s="104">
        <v>1697.1941736208253</v>
      </c>
      <c r="T205" s="104">
        <v>1681.7048661035587</v>
      </c>
      <c r="U205" s="104">
        <v>1615.0924559132689</v>
      </c>
      <c r="V205" s="104">
        <v>1629.2254404423998</v>
      </c>
      <c r="W205" s="104">
        <v>1579.6404796737343</v>
      </c>
      <c r="X205" s="104">
        <v>1541.7213540642613</v>
      </c>
      <c r="Y205" s="104">
        <v>1546.4948060693594</v>
      </c>
      <c r="DA205" s="132" t="s">
        <v>2444</v>
      </c>
    </row>
    <row r="206" spans="1:105" ht="12" customHeight="1" x14ac:dyDescent="0.25">
      <c r="A206" s="108" t="s">
        <v>53</v>
      </c>
      <c r="B206" s="98">
        <v>513.1772380061384</v>
      </c>
      <c r="C206" s="98">
        <v>484.12048082403959</v>
      </c>
      <c r="D206" s="98">
        <v>580.48213411840038</v>
      </c>
      <c r="E206" s="98">
        <v>807.62224143964306</v>
      </c>
      <c r="F206" s="98">
        <v>883.81877966092338</v>
      </c>
      <c r="G206" s="98">
        <v>714.39839500805681</v>
      </c>
      <c r="H206" s="98">
        <v>784.63570390585551</v>
      </c>
      <c r="I206" s="98">
        <v>605.42552600204078</v>
      </c>
      <c r="J206" s="98">
        <v>660.29812466112912</v>
      </c>
      <c r="K206" s="98">
        <v>635.36216657576688</v>
      </c>
      <c r="L206" s="98">
        <v>588.71220192955741</v>
      </c>
      <c r="M206" s="98">
        <v>621.95515178936137</v>
      </c>
      <c r="N206" s="98">
        <v>585.43726694331838</v>
      </c>
      <c r="O206" s="98">
        <v>583.45172296331373</v>
      </c>
      <c r="P206" s="98">
        <v>622.60766345765569</v>
      </c>
      <c r="Q206" s="98">
        <v>611.15524700410742</v>
      </c>
      <c r="R206" s="98">
        <v>597.13471558120136</v>
      </c>
      <c r="S206" s="98">
        <v>603.137826692521</v>
      </c>
      <c r="T206" s="98">
        <v>607.18792234839225</v>
      </c>
      <c r="U206" s="98">
        <v>546.75797780843254</v>
      </c>
      <c r="V206" s="98">
        <v>636.80097541405917</v>
      </c>
      <c r="W206" s="98">
        <v>721.85928983096414</v>
      </c>
      <c r="X206" s="98">
        <v>795.28468663806166</v>
      </c>
      <c r="Y206" s="98">
        <v>917.86549518537151</v>
      </c>
      <c r="DA206" s="63" t="s">
        <v>2445</v>
      </c>
    </row>
    <row r="207" spans="1:105" ht="12" customHeight="1" x14ac:dyDescent="0.25">
      <c r="A207" s="108" t="s">
        <v>52</v>
      </c>
      <c r="B207" s="98">
        <v>1009.7186951124761</v>
      </c>
      <c r="C207" s="98">
        <v>988.42331123031806</v>
      </c>
      <c r="D207" s="98">
        <v>988.13067492621929</v>
      </c>
      <c r="E207" s="98">
        <v>950.02368524876101</v>
      </c>
      <c r="F207" s="98">
        <v>944.65229944451039</v>
      </c>
      <c r="G207" s="98">
        <v>977.69605392398205</v>
      </c>
      <c r="H207" s="98">
        <v>1027.4090282699754</v>
      </c>
      <c r="I207" s="98">
        <v>1092.4436719416383</v>
      </c>
      <c r="J207" s="98">
        <v>1163.7687192177239</v>
      </c>
      <c r="K207" s="98">
        <v>1181.6924055482946</v>
      </c>
      <c r="L207" s="98">
        <v>1158.8249980778126</v>
      </c>
      <c r="M207" s="98">
        <v>1164.792205244989</v>
      </c>
      <c r="N207" s="98">
        <v>1138.9228521312812</v>
      </c>
      <c r="O207" s="98">
        <v>1134.0494190803636</v>
      </c>
      <c r="P207" s="98">
        <v>1106.2612578319311</v>
      </c>
      <c r="Q207" s="98">
        <v>1107.2910054026715</v>
      </c>
      <c r="R207" s="98">
        <v>1095.2654974364439</v>
      </c>
      <c r="S207" s="98">
        <v>1094.0563469283043</v>
      </c>
      <c r="T207" s="98">
        <v>1074.5169437551663</v>
      </c>
      <c r="U207" s="98">
        <v>1068.3344781048363</v>
      </c>
      <c r="V207" s="98">
        <v>992.42446502834093</v>
      </c>
      <c r="W207" s="98">
        <v>857.78118984277</v>
      </c>
      <c r="X207" s="98">
        <v>746.43666742619973</v>
      </c>
      <c r="Y207" s="98">
        <v>628.62931088398784</v>
      </c>
      <c r="DA207" s="63" t="s">
        <v>2446</v>
      </c>
    </row>
    <row r="208" spans="1:105" ht="12" customHeight="1" x14ac:dyDescent="0.25">
      <c r="A208" s="121" t="s">
        <v>54</v>
      </c>
      <c r="B208" s="122">
        <v>536.54028768437706</v>
      </c>
      <c r="C208" s="122">
        <v>596.1432914022962</v>
      </c>
      <c r="D208" s="122">
        <v>597.01461733850977</v>
      </c>
      <c r="E208" s="122">
        <v>702.66973562796466</v>
      </c>
      <c r="F208" s="122">
        <v>645.59232835947523</v>
      </c>
      <c r="G208" s="122">
        <v>645.62889803981648</v>
      </c>
      <c r="H208" s="122">
        <v>601.03771496495051</v>
      </c>
      <c r="I208" s="122">
        <v>583.38382281667532</v>
      </c>
      <c r="J208" s="122">
        <v>602.96584714715254</v>
      </c>
      <c r="K208" s="122">
        <v>472.99679388647934</v>
      </c>
      <c r="L208" s="122">
        <v>431.24256024058934</v>
      </c>
      <c r="M208" s="122">
        <v>437.91423880157544</v>
      </c>
      <c r="N208" s="122">
        <v>426.84363237543334</v>
      </c>
      <c r="O208" s="122">
        <v>428.56929434558214</v>
      </c>
      <c r="P208" s="122">
        <v>439.855420052358</v>
      </c>
      <c r="Q208" s="122">
        <v>439.12891026675669</v>
      </c>
      <c r="R208" s="122">
        <v>432.40931592999635</v>
      </c>
      <c r="S208" s="122">
        <v>428.88867880217634</v>
      </c>
      <c r="T208" s="122">
        <v>420.92850917396584</v>
      </c>
      <c r="U208" s="122">
        <v>405.08365528292995</v>
      </c>
      <c r="V208" s="122">
        <v>540.50502701260132</v>
      </c>
      <c r="W208" s="122">
        <v>548.87284747828562</v>
      </c>
      <c r="X208" s="122">
        <v>428.34910261373574</v>
      </c>
      <c r="Y208" s="122">
        <v>405.75826518528282</v>
      </c>
      <c r="DA208" s="130" t="s">
        <v>2447</v>
      </c>
    </row>
    <row r="209" spans="1:105" ht="12" customHeight="1" x14ac:dyDescent="0.25">
      <c r="A209" s="97" t="s">
        <v>50</v>
      </c>
      <c r="B209" s="98">
        <v>580.21608428892216</v>
      </c>
      <c r="C209" s="98">
        <v>606.80859470754046</v>
      </c>
      <c r="D209" s="98">
        <v>773.2238731870342</v>
      </c>
      <c r="E209" s="98">
        <v>605.19054120160138</v>
      </c>
      <c r="F209" s="98">
        <v>589.85470300649001</v>
      </c>
      <c r="G209" s="98">
        <v>693.19866721556741</v>
      </c>
      <c r="H209" s="98">
        <v>601.25006702295684</v>
      </c>
      <c r="I209" s="98">
        <v>573.14489722505925</v>
      </c>
      <c r="J209" s="98">
        <v>520.02403322122996</v>
      </c>
      <c r="K209" s="98">
        <v>509.1533743939803</v>
      </c>
      <c r="L209" s="98">
        <v>455.14049970470899</v>
      </c>
      <c r="M209" s="98">
        <v>436.16558722681054</v>
      </c>
      <c r="N209" s="98">
        <v>431.0549036539212</v>
      </c>
      <c r="O209" s="98">
        <v>430.33409026917582</v>
      </c>
      <c r="P209" s="98">
        <v>441.88650181865393</v>
      </c>
      <c r="Q209" s="98">
        <v>438.07403074735942</v>
      </c>
      <c r="R209" s="98">
        <v>433.56149328449811</v>
      </c>
      <c r="S209" s="98">
        <v>427.34406555305549</v>
      </c>
      <c r="T209" s="98">
        <v>415.74641536208469</v>
      </c>
      <c r="U209" s="98">
        <v>403.18622193515682</v>
      </c>
      <c r="V209" s="98">
        <v>552.60138482533137</v>
      </c>
      <c r="W209" s="98">
        <v>551.89471810736268</v>
      </c>
      <c r="X209" s="98">
        <v>431.68325887981661</v>
      </c>
      <c r="Y209" s="98">
        <v>393.89363101991444</v>
      </c>
      <c r="DA209" s="63" t="s">
        <v>2448</v>
      </c>
    </row>
    <row r="210" spans="1:105" ht="12" customHeight="1" x14ac:dyDescent="0.25">
      <c r="A210" s="109" t="s">
        <v>120</v>
      </c>
      <c r="B210" s="33">
        <v>504.51756712078537</v>
      </c>
      <c r="C210" s="33">
        <v>588.55149914611206</v>
      </c>
      <c r="D210" s="33">
        <v>478.02154338903563</v>
      </c>
      <c r="E210" s="33">
        <v>763.93359087438114</v>
      </c>
      <c r="F210" s="33">
        <v>678.13309639352963</v>
      </c>
      <c r="G210" s="33">
        <v>618.54801455382039</v>
      </c>
      <c r="H210" s="33">
        <v>600.92304663211996</v>
      </c>
      <c r="I210" s="33">
        <v>588.93790494916686</v>
      </c>
      <c r="J210" s="33">
        <v>649.92925576134451</v>
      </c>
      <c r="K210" s="33">
        <v>449.19708494040799</v>
      </c>
      <c r="L210" s="33">
        <v>414.56445080039163</v>
      </c>
      <c r="M210" s="33">
        <v>439.17942894043392</v>
      </c>
      <c r="N210" s="33">
        <v>423.83659243018633</v>
      </c>
      <c r="O210" s="33">
        <v>427.36484970440233</v>
      </c>
      <c r="P210" s="33">
        <v>438.52908066256322</v>
      </c>
      <c r="Q210" s="33">
        <v>439.75675152793724</v>
      </c>
      <c r="R210" s="33">
        <v>431.78202095296263</v>
      </c>
      <c r="S210" s="33">
        <v>429.68720771524914</v>
      </c>
      <c r="T210" s="33">
        <v>423.47581387460167</v>
      </c>
      <c r="U210" s="33">
        <v>405.98389738223841</v>
      </c>
      <c r="V210" s="33">
        <v>534.92232552175562</v>
      </c>
      <c r="W210" s="33">
        <v>547.54858691630409</v>
      </c>
      <c r="X210" s="33">
        <v>427.09295275019662</v>
      </c>
      <c r="Y210" s="33">
        <v>409.76935597334318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3303.769106066527</v>
      </c>
      <c r="C212" s="117">
        <f t="shared" si="101"/>
        <v>3192.4585940407014</v>
      </c>
      <c r="D212" s="117">
        <f t="shared" si="101"/>
        <v>3777.9740108291262</v>
      </c>
      <c r="E212" s="117">
        <f t="shared" si="101"/>
        <v>4770.1423199284964</v>
      </c>
      <c r="F212" s="117">
        <f t="shared" si="101"/>
        <v>3942.9588498407256</v>
      </c>
      <c r="G212" s="117">
        <f t="shared" si="101"/>
        <v>4271.8099965816064</v>
      </c>
      <c r="H212" s="117">
        <f t="shared" si="101"/>
        <v>3231.8264948346141</v>
      </c>
      <c r="I212" s="117">
        <f t="shared" si="101"/>
        <v>3444.5985871873804</v>
      </c>
      <c r="J212" s="117">
        <f t="shared" si="101"/>
        <v>4658.0904682390619</v>
      </c>
      <c r="K212" s="117">
        <f t="shared" si="101"/>
        <v>3284.7745351566587</v>
      </c>
      <c r="L212" s="117">
        <f t="shared" si="101"/>
        <v>3328.95808604282</v>
      </c>
      <c r="M212" s="117">
        <f t="shared" si="101"/>
        <v>3746.7169820457225</v>
      </c>
      <c r="N212" s="117">
        <f t="shared" si="101"/>
        <v>3531.7902845925978</v>
      </c>
      <c r="O212" s="117">
        <f t="shared" si="101"/>
        <v>2646.158591894336</v>
      </c>
      <c r="P212" s="117">
        <f t="shared" si="101"/>
        <v>1582.4610365264764</v>
      </c>
      <c r="Q212" s="117">
        <f t="shared" si="101"/>
        <v>3321.8533817396651</v>
      </c>
      <c r="R212" s="117">
        <f t="shared" ref="R212:V212" si="102">R213+R216+R218+R227</f>
        <v>3167.0645550911158</v>
      </c>
      <c r="S212" s="117">
        <f t="shared" si="102"/>
        <v>3172.7202818253904</v>
      </c>
      <c r="T212" s="117">
        <f t="shared" si="102"/>
        <v>2631.1759292004317</v>
      </c>
      <c r="U212" s="117">
        <f t="shared" si="102"/>
        <v>2694.5843279392457</v>
      </c>
      <c r="V212" s="117">
        <f t="shared" si="102"/>
        <v>1828.405694776372</v>
      </c>
      <c r="W212" s="117">
        <f t="shared" ref="W212:Y212" si="103">W213+W216+W218+W227</f>
        <v>2713.3794654832191</v>
      </c>
      <c r="X212" s="117">
        <f t="shared" si="103"/>
        <v>2524.9137707220198</v>
      </c>
      <c r="Y212" s="117">
        <f t="shared" si="103"/>
        <v>2348.7714230070901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3134.1895248813257</v>
      </c>
      <c r="C213" s="122">
        <f t="shared" si="104"/>
        <v>3028.005271384141</v>
      </c>
      <c r="D213" s="122">
        <f t="shared" si="104"/>
        <v>3572.6685199128515</v>
      </c>
      <c r="E213" s="122">
        <f t="shared" si="104"/>
        <v>4604.3684269770538</v>
      </c>
      <c r="F213" s="122">
        <f t="shared" si="104"/>
        <v>3790.8778449362594</v>
      </c>
      <c r="G213" s="122">
        <f t="shared" si="104"/>
        <v>4104.7390046622368</v>
      </c>
      <c r="H213" s="122">
        <f t="shared" si="104"/>
        <v>3096.021325776107</v>
      </c>
      <c r="I213" s="122">
        <f t="shared" si="104"/>
        <v>3315.29000746152</v>
      </c>
      <c r="J213" s="122">
        <f t="shared" si="104"/>
        <v>4530.9529973129129</v>
      </c>
      <c r="K213" s="122">
        <f t="shared" si="104"/>
        <v>3162.070944328671</v>
      </c>
      <c r="L213" s="122">
        <f t="shared" si="104"/>
        <v>3217.4876500148907</v>
      </c>
      <c r="M213" s="122">
        <f t="shared" si="104"/>
        <v>3630.0493526836285</v>
      </c>
      <c r="N213" s="122">
        <f t="shared" si="104"/>
        <v>3424.4640649509815</v>
      </c>
      <c r="O213" s="122">
        <f t="shared" si="104"/>
        <v>2550.4693648004031</v>
      </c>
      <c r="P213" s="122">
        <f t="shared" si="104"/>
        <v>1494.6552281401082</v>
      </c>
      <c r="Q213" s="122">
        <f t="shared" si="104"/>
        <v>3225.4797446437447</v>
      </c>
      <c r="R213" s="122">
        <f t="shared" ref="R213:V213" si="105">SUM(R214:R215)</f>
        <v>3079.261564476109</v>
      </c>
      <c r="S213" s="122">
        <f t="shared" si="105"/>
        <v>3085.4702277760221</v>
      </c>
      <c r="T213" s="122">
        <f t="shared" si="105"/>
        <v>2549.8869584731842</v>
      </c>
      <c r="U213" s="122">
        <f t="shared" si="105"/>
        <v>2615.1307375398542</v>
      </c>
      <c r="V213" s="122">
        <f t="shared" si="105"/>
        <v>1743.8437888517847</v>
      </c>
      <c r="W213" s="122">
        <f t="shared" ref="W213:Y213" si="106">SUM(W214:W215)</f>
        <v>2627.7308097202313</v>
      </c>
      <c r="X213" s="122">
        <f t="shared" si="106"/>
        <v>2453.3445180576882</v>
      </c>
      <c r="Y213" s="122">
        <f t="shared" si="106"/>
        <v>2284.3202927059583</v>
      </c>
      <c r="DA213" s="130" t="s">
        <v>2601</v>
      </c>
    </row>
    <row r="214" spans="1:105" ht="12" customHeight="1" x14ac:dyDescent="0.25">
      <c r="A214" s="97" t="s">
        <v>74</v>
      </c>
      <c r="B214" s="98">
        <v>3134.1895248813257</v>
      </c>
      <c r="C214" s="98">
        <v>3028.005271384141</v>
      </c>
      <c r="D214" s="98">
        <v>3572.6685199128515</v>
      </c>
      <c r="E214" s="98">
        <v>4604.3684269770538</v>
      </c>
      <c r="F214" s="98">
        <v>3790.8778449362594</v>
      </c>
      <c r="G214" s="98">
        <v>4104.7390046622368</v>
      </c>
      <c r="H214" s="98">
        <v>3096.021325776107</v>
      </c>
      <c r="I214" s="98">
        <v>3315.29000746152</v>
      </c>
      <c r="J214" s="98">
        <v>4530.9529973129129</v>
      </c>
      <c r="K214" s="98">
        <v>3162.070944328671</v>
      </c>
      <c r="L214" s="98">
        <v>3217.4876500148907</v>
      </c>
      <c r="M214" s="98">
        <v>3630.0493526836285</v>
      </c>
      <c r="N214" s="98">
        <v>3424.4640649509815</v>
      </c>
      <c r="O214" s="98">
        <v>2550.4693648004031</v>
      </c>
      <c r="P214" s="98">
        <v>1494.6552281401082</v>
      </c>
      <c r="Q214" s="98">
        <v>3225.4797446437447</v>
      </c>
      <c r="R214" s="98">
        <v>3079.261564476109</v>
      </c>
      <c r="S214" s="98">
        <v>3085.4702277760221</v>
      </c>
      <c r="T214" s="98">
        <v>2549.8869584731842</v>
      </c>
      <c r="U214" s="98">
        <v>2615.1307375398542</v>
      </c>
      <c r="V214" s="98">
        <v>1743.8437888517847</v>
      </c>
      <c r="W214" s="98">
        <v>2627.7308097202313</v>
      </c>
      <c r="X214" s="98">
        <v>2453.3445180576882</v>
      </c>
      <c r="Y214" s="98">
        <v>2284.3202927059583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77.814394118514144</v>
      </c>
      <c r="C218" s="122">
        <v>70.270914474177346</v>
      </c>
      <c r="D218" s="122">
        <v>89.150219718655961</v>
      </c>
      <c r="E218" s="122">
        <v>78.864099836799014</v>
      </c>
      <c r="F218" s="122">
        <v>71.306782779292462</v>
      </c>
      <c r="G218" s="122">
        <v>73.80575505581092</v>
      </c>
      <c r="H218" s="122">
        <v>57.787860419981911</v>
      </c>
      <c r="I218" s="122">
        <v>54.816613869458941</v>
      </c>
      <c r="J218" s="122">
        <v>57.684442475273521</v>
      </c>
      <c r="K218" s="122">
        <v>48.080211533798909</v>
      </c>
      <c r="L218" s="122">
        <v>42.426426154524933</v>
      </c>
      <c r="M218" s="122">
        <v>49.116913211375859</v>
      </c>
      <c r="N218" s="122">
        <v>41.093939479210412</v>
      </c>
      <c r="O218" s="122">
        <v>31.319387197539115</v>
      </c>
      <c r="P218" s="122">
        <v>23.442326035605063</v>
      </c>
      <c r="Q218" s="122">
        <v>36.130428857434012</v>
      </c>
      <c r="R218" s="122">
        <v>31.529124617968723</v>
      </c>
      <c r="S218" s="122">
        <v>33.728268757109383</v>
      </c>
      <c r="T218" s="122">
        <v>31.044550584144051</v>
      </c>
      <c r="U218" s="122">
        <v>31.952205198129125</v>
      </c>
      <c r="V218" s="122">
        <v>20.800295021896634</v>
      </c>
      <c r="W218" s="122">
        <v>24.322391501501858</v>
      </c>
      <c r="X218" s="122">
        <v>28.609316696319922</v>
      </c>
      <c r="Y218" s="122">
        <v>28.360476383999906</v>
      </c>
      <c r="DA218" s="130" t="s">
        <v>2606</v>
      </c>
    </row>
    <row r="219" spans="1:105" ht="12" customHeight="1" x14ac:dyDescent="0.25">
      <c r="A219" s="97" t="s">
        <v>141</v>
      </c>
      <c r="B219" s="98">
        <v>609.84587909089419</v>
      </c>
      <c r="C219" s="98">
        <v>543.32520903185093</v>
      </c>
      <c r="D219" s="98">
        <v>695.69562066314461</v>
      </c>
      <c r="E219" s="98">
        <v>649.04878676668068</v>
      </c>
      <c r="F219" s="98">
        <v>637.11076042642378</v>
      </c>
      <c r="G219" s="98">
        <v>697.27371534088661</v>
      </c>
      <c r="H219" s="98">
        <v>606.37780210760741</v>
      </c>
      <c r="I219" s="98">
        <v>626.48573494473021</v>
      </c>
      <c r="J219" s="98">
        <v>693.88861857980203</v>
      </c>
      <c r="K219" s="98">
        <v>636.8316479596923</v>
      </c>
      <c r="L219" s="98">
        <v>613.42492584238846</v>
      </c>
      <c r="M219" s="98">
        <v>749.59878952891245</v>
      </c>
      <c r="N219" s="98">
        <v>668.8694404594886</v>
      </c>
      <c r="O219" s="98">
        <v>548.73219592873147</v>
      </c>
      <c r="P219" s="98">
        <v>426.55627513243718</v>
      </c>
      <c r="Q219" s="98">
        <v>663.23570777625048</v>
      </c>
      <c r="R219" s="98">
        <v>557.13345665103714</v>
      </c>
      <c r="S219" s="98">
        <v>587.41078535108966</v>
      </c>
      <c r="T219" s="98">
        <v>544.06530442335077</v>
      </c>
      <c r="U219" s="98">
        <v>565.83414792169822</v>
      </c>
      <c r="V219" s="98">
        <v>383.16505608948069</v>
      </c>
      <c r="W219" s="98">
        <v>444.66116397499792</v>
      </c>
      <c r="X219" s="98">
        <v>469.00332814616115</v>
      </c>
      <c r="Y219" s="98">
        <v>448.30011736847615</v>
      </c>
      <c r="DA219" s="63" t="s">
        <v>2607</v>
      </c>
    </row>
    <row r="220" spans="1:105" ht="12" customHeight="1" x14ac:dyDescent="0.25">
      <c r="A220" s="97" t="s">
        <v>140</v>
      </c>
      <c r="B220" s="98">
        <v>205.78286394950908</v>
      </c>
      <c r="C220" s="98">
        <v>179.88099666199423</v>
      </c>
      <c r="D220" s="98">
        <v>258.37441001775699</v>
      </c>
      <c r="E220" s="98">
        <v>299.19212660852929</v>
      </c>
      <c r="F220" s="98">
        <v>309.17316611804756</v>
      </c>
      <c r="G220" s="98">
        <v>295.7385172799805</v>
      </c>
      <c r="H220" s="98">
        <v>262.06301258794781</v>
      </c>
      <c r="I220" s="98">
        <v>224.6603091207285</v>
      </c>
      <c r="J220" s="98">
        <v>253.45858494828022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205.78286394950908</v>
      </c>
      <c r="C221" s="101">
        <v>179.88099666199423</v>
      </c>
      <c r="D221" s="101">
        <v>258.37441001775699</v>
      </c>
      <c r="E221" s="101">
        <v>299.19212660852929</v>
      </c>
      <c r="F221" s="101">
        <v>309.17316611804756</v>
      </c>
      <c r="G221" s="101">
        <v>295.7385172799805</v>
      </c>
      <c r="H221" s="101">
        <v>262.06301258794781</v>
      </c>
      <c r="I221" s="101">
        <v>224.6603091207285</v>
      </c>
      <c r="J221" s="101">
        <v>253.45858494828022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91.765187066687218</v>
      </c>
      <c r="C227" s="122">
        <v>94.182408182383014</v>
      </c>
      <c r="D227" s="122">
        <v>116.15527119761893</v>
      </c>
      <c r="E227" s="122">
        <v>86.909793114643804</v>
      </c>
      <c r="F227" s="122">
        <v>80.774222125173978</v>
      </c>
      <c r="G227" s="122">
        <v>93.265236863558883</v>
      </c>
      <c r="H227" s="122">
        <v>78.017308638525293</v>
      </c>
      <c r="I227" s="122">
        <v>74.491965856401094</v>
      </c>
      <c r="J227" s="122">
        <v>69.453028450875905</v>
      </c>
      <c r="K227" s="122">
        <v>74.623379294188695</v>
      </c>
      <c r="L227" s="122">
        <v>69.044009873404278</v>
      </c>
      <c r="M227" s="122">
        <v>67.550716150717832</v>
      </c>
      <c r="N227" s="122">
        <v>66.232280162405772</v>
      </c>
      <c r="O227" s="122">
        <v>64.369839896393714</v>
      </c>
      <c r="P227" s="122">
        <v>64.363482350763206</v>
      </c>
      <c r="Q227" s="122">
        <v>60.243208238486702</v>
      </c>
      <c r="R227" s="122">
        <v>56.273865997038371</v>
      </c>
      <c r="S227" s="122">
        <v>53.521785292259317</v>
      </c>
      <c r="T227" s="122">
        <v>50.244420143103518</v>
      </c>
      <c r="U227" s="122">
        <v>47.501385201262764</v>
      </c>
      <c r="V227" s="122">
        <v>63.761610902690826</v>
      </c>
      <c r="W227" s="122">
        <v>61.326264261486067</v>
      </c>
      <c r="X227" s="122">
        <v>42.959935968011585</v>
      </c>
      <c r="Y227" s="122">
        <v>36.090653917132116</v>
      </c>
      <c r="DA227" s="130" t="s">
        <v>2615</v>
      </c>
    </row>
    <row r="228" spans="1:105" ht="12" customHeight="1" x14ac:dyDescent="0.25">
      <c r="A228" s="97" t="s">
        <v>50</v>
      </c>
      <c r="B228" s="98">
        <v>216.92374871180473</v>
      </c>
      <c r="C228" s="98">
        <v>226.4942411971966</v>
      </c>
      <c r="D228" s="98">
        <v>288.16220589792567</v>
      </c>
      <c r="E228" s="98">
        <v>225.19519135642238</v>
      </c>
      <c r="F228" s="98">
        <v>219.12877252423505</v>
      </c>
      <c r="G228" s="98">
        <v>257.09319292029016</v>
      </c>
      <c r="H228" s="98">
        <v>222.49604693150582</v>
      </c>
      <c r="I228" s="98">
        <v>211.81757202901579</v>
      </c>
      <c r="J228" s="98">
        <v>192.11363449180052</v>
      </c>
      <c r="K228" s="98">
        <v>187.99141363888978</v>
      </c>
      <c r="L228" s="98">
        <v>167.97666013757768</v>
      </c>
      <c r="M228" s="98">
        <v>160.91428463379953</v>
      </c>
      <c r="N228" s="98">
        <v>158.98864663421193</v>
      </c>
      <c r="O228" s="98">
        <v>158.68686134145008</v>
      </c>
      <c r="P228" s="98">
        <v>162.92611000383189</v>
      </c>
      <c r="Q228" s="98">
        <v>161.46198833916245</v>
      </c>
      <c r="R228" s="98">
        <v>159.6342888058584</v>
      </c>
      <c r="S228" s="98">
        <v>157.05023282323666</v>
      </c>
      <c r="T228" s="98">
        <v>152.45885041527694</v>
      </c>
      <c r="U228" s="98">
        <v>147.61968939469352</v>
      </c>
      <c r="V228" s="98">
        <v>201.91753083853746</v>
      </c>
      <c r="W228" s="98">
        <v>201.26854003651931</v>
      </c>
      <c r="X228" s="98">
        <v>156.98704678951268</v>
      </c>
      <c r="Y228" s="98">
        <v>142.84525712638805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227.93134066360136</v>
      </c>
      <c r="C231" s="118">
        <f t="shared" si="108"/>
        <v>219.59314305048377</v>
      </c>
      <c r="D231" s="118">
        <f t="shared" si="108"/>
        <v>253.03881427648145</v>
      </c>
      <c r="E231" s="118">
        <f t="shared" si="108"/>
        <v>315.94374869164739</v>
      </c>
      <c r="F231" s="118">
        <f t="shared" si="108"/>
        <v>266.23958727358234</v>
      </c>
      <c r="G231" s="118">
        <f t="shared" si="108"/>
        <v>280.34494995954952</v>
      </c>
      <c r="H231" s="118">
        <f t="shared" si="108"/>
        <v>221.11298392584285</v>
      </c>
      <c r="I231" s="118">
        <f t="shared" si="108"/>
        <v>229.55005519480008</v>
      </c>
      <c r="J231" s="118">
        <f t="shared" si="108"/>
        <v>299.17816297044095</v>
      </c>
      <c r="K231" s="118">
        <f t="shared" si="108"/>
        <v>217.81143984790873</v>
      </c>
      <c r="L231" s="118">
        <f t="shared" si="108"/>
        <v>217.52823287054628</v>
      </c>
      <c r="M231" s="118">
        <f t="shared" si="108"/>
        <v>240.20111378461584</v>
      </c>
      <c r="N231" s="118">
        <f t="shared" si="108"/>
        <v>226.65405291405935</v>
      </c>
      <c r="O231" s="118">
        <f t="shared" si="108"/>
        <v>177.42884504277274</v>
      </c>
      <c r="P231" s="118">
        <f t="shared" si="108"/>
        <v>118.48105922698731</v>
      </c>
      <c r="Q231" s="118">
        <f t="shared" si="108"/>
        <v>214.50495801851207</v>
      </c>
      <c r="R231" s="118">
        <f t="shared" ref="R231:V231" si="109">R232+R235+R237+R246</f>
        <v>204.06419546030472</v>
      </c>
      <c r="S231" s="118">
        <f t="shared" si="109"/>
        <v>203.93565219325194</v>
      </c>
      <c r="T231" s="118">
        <f t="shared" si="109"/>
        <v>172.56596948630826</v>
      </c>
      <c r="U231" s="118">
        <f t="shared" si="109"/>
        <v>174.00304827003808</v>
      </c>
      <c r="V231" s="118">
        <f t="shared" si="109"/>
        <v>126.95084728713951</v>
      </c>
      <c r="W231" s="118">
        <f t="shared" ref="W231:Y231" si="110">W232+W235+W237+W246</f>
        <v>172.85610174181795</v>
      </c>
      <c r="X231" s="118">
        <f t="shared" si="110"/>
        <v>159.93599416549048</v>
      </c>
      <c r="Y231" s="118">
        <f t="shared" si="110"/>
        <v>148.95318970793241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187.01875070562704</v>
      </c>
      <c r="C232" s="123">
        <f t="shared" si="111"/>
        <v>179.39017882939464</v>
      </c>
      <c r="D232" s="123">
        <f t="shared" si="111"/>
        <v>210.19093121522718</v>
      </c>
      <c r="E232" s="123">
        <f t="shared" si="111"/>
        <v>268.9844671762566</v>
      </c>
      <c r="F232" s="123">
        <f t="shared" si="111"/>
        <v>219.88522022853178</v>
      </c>
      <c r="G232" s="123">
        <f t="shared" si="111"/>
        <v>236.31607731973023</v>
      </c>
      <c r="H232" s="123">
        <f t="shared" si="111"/>
        <v>176.99237141903836</v>
      </c>
      <c r="I232" s="123">
        <f t="shared" si="111"/>
        <v>188.17698840831986</v>
      </c>
      <c r="J232" s="123">
        <f t="shared" si="111"/>
        <v>255.5049476284922</v>
      </c>
      <c r="K232" s="123">
        <f t="shared" si="111"/>
        <v>177.16825581123248</v>
      </c>
      <c r="L232" s="123">
        <f t="shared" si="111"/>
        <v>179.170951247262</v>
      </c>
      <c r="M232" s="123">
        <f t="shared" si="111"/>
        <v>201.01999349443849</v>
      </c>
      <c r="N232" s="123">
        <f t="shared" si="111"/>
        <v>188.86326439930971</v>
      </c>
      <c r="O232" s="123">
        <f t="shared" si="111"/>
        <v>140.3840873337702</v>
      </c>
      <c r="P232" s="123">
        <f t="shared" si="111"/>
        <v>82.199387139831458</v>
      </c>
      <c r="Q232" s="123">
        <f t="shared" si="111"/>
        <v>177.15875297254303</v>
      </c>
      <c r="R232" s="123">
        <f t="shared" ref="R232:V232" si="112">SUM(R233:R234)</f>
        <v>168.57104460846102</v>
      </c>
      <c r="S232" s="123">
        <f t="shared" si="112"/>
        <v>168.19830707361501</v>
      </c>
      <c r="T232" s="123">
        <f t="shared" si="112"/>
        <v>138.2704945361088</v>
      </c>
      <c r="U232" s="123">
        <f t="shared" si="112"/>
        <v>140.87337758983122</v>
      </c>
      <c r="V232" s="123">
        <f t="shared" si="112"/>
        <v>93.249246077108097</v>
      </c>
      <c r="W232" s="123">
        <f t="shared" ref="W232:Y232" si="113">SUM(W233:W234)</f>
        <v>139.46860815257284</v>
      </c>
      <c r="X232" s="123">
        <f t="shared" si="113"/>
        <v>129.31413047821997</v>
      </c>
      <c r="Y232" s="123">
        <f t="shared" si="113"/>
        <v>119.57712380202825</v>
      </c>
      <c r="DA232" s="130" t="s">
        <v>2769</v>
      </c>
    </row>
    <row r="233" spans="1:105" ht="12" customHeight="1" x14ac:dyDescent="0.25">
      <c r="A233" s="97" t="s">
        <v>74</v>
      </c>
      <c r="B233" s="99">
        <v>184.81246648523779</v>
      </c>
      <c r="C233" s="99">
        <v>177.3108382047356</v>
      </c>
      <c r="D233" s="99">
        <v>207.76145770966261</v>
      </c>
      <c r="E233" s="99">
        <v>265.86861861208325</v>
      </c>
      <c r="F233" s="99">
        <v>217.34028316029537</v>
      </c>
      <c r="G233" s="99">
        <v>233.67473982450576</v>
      </c>
      <c r="H233" s="99">
        <v>175.02363129440573</v>
      </c>
      <c r="I233" s="99">
        <v>186.13767845477147</v>
      </c>
      <c r="J233" s="99">
        <v>252.69110776905544</v>
      </c>
      <c r="K233" s="99">
        <v>175.20596127909073</v>
      </c>
      <c r="L233" s="99">
        <v>177.1743693267876</v>
      </c>
      <c r="M233" s="99">
        <v>198.75800127967901</v>
      </c>
      <c r="N233" s="99">
        <v>186.72210958869675</v>
      </c>
      <c r="O233" s="99">
        <v>138.75870935139744</v>
      </c>
      <c r="P233" s="99">
        <v>81.252025971070509</v>
      </c>
      <c r="Q233" s="99">
        <v>175.08204262202432</v>
      </c>
      <c r="R233" s="99">
        <v>166.55506661654749</v>
      </c>
      <c r="S233" s="99">
        <v>166.14575140453925</v>
      </c>
      <c r="T233" s="99">
        <v>136.55803226431951</v>
      </c>
      <c r="U233" s="99">
        <v>139.12368301170852</v>
      </c>
      <c r="V233" s="99">
        <v>92.084650986066436</v>
      </c>
      <c r="W233" s="99">
        <v>137.71134724214895</v>
      </c>
      <c r="X233" s="99">
        <v>127.6604339896067</v>
      </c>
      <c r="Y233" s="99">
        <v>118.0281345357886</v>
      </c>
      <c r="DA233" s="63" t="s">
        <v>2770</v>
      </c>
    </row>
    <row r="234" spans="1:105" ht="12" customHeight="1" x14ac:dyDescent="0.25">
      <c r="A234" s="97" t="s">
        <v>53</v>
      </c>
      <c r="B234" s="99">
        <v>2.2062842203892461</v>
      </c>
      <c r="C234" s="99">
        <v>2.0793406246590327</v>
      </c>
      <c r="D234" s="99">
        <v>2.4294735055645735</v>
      </c>
      <c r="E234" s="99">
        <v>3.1158485641733362</v>
      </c>
      <c r="F234" s="99">
        <v>2.5449370682364085</v>
      </c>
      <c r="G234" s="99">
        <v>2.6413374952244615</v>
      </c>
      <c r="H234" s="99">
        <v>1.9687401246326177</v>
      </c>
      <c r="I234" s="99">
        <v>2.0393099535483743</v>
      </c>
      <c r="J234" s="99">
        <v>2.8138398594367784</v>
      </c>
      <c r="K234" s="99">
        <v>1.9622945321417458</v>
      </c>
      <c r="L234" s="99">
        <v>1.9965819204743949</v>
      </c>
      <c r="M234" s="99">
        <v>2.2619922147594798</v>
      </c>
      <c r="N234" s="99">
        <v>2.1411548106129628</v>
      </c>
      <c r="O234" s="99">
        <v>1.6253779823727481</v>
      </c>
      <c r="P234" s="99">
        <v>0.947361168760945</v>
      </c>
      <c r="Q234" s="99">
        <v>2.0767103505186983</v>
      </c>
      <c r="R234" s="99">
        <v>2.0159779919135214</v>
      </c>
      <c r="S234" s="99">
        <v>2.0525556690757538</v>
      </c>
      <c r="T234" s="99">
        <v>1.7124622717892872</v>
      </c>
      <c r="U234" s="99">
        <v>1.7496945781227125</v>
      </c>
      <c r="V234" s="99">
        <v>1.1645950910416658</v>
      </c>
      <c r="W234" s="99">
        <v>1.7572609104238841</v>
      </c>
      <c r="X234" s="99">
        <v>1.6536964886132768</v>
      </c>
      <c r="Y234" s="99">
        <v>1.5489892662396603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0.11333845218906349</v>
      </c>
      <c r="C235" s="123">
        <f t="shared" si="114"/>
        <v>0.13451613696529169</v>
      </c>
      <c r="D235" s="123">
        <f t="shared" si="114"/>
        <v>0.15969137838638073</v>
      </c>
      <c r="E235" s="123">
        <f t="shared" si="114"/>
        <v>0.36894444607287663</v>
      </c>
      <c r="F235" s="123">
        <f t="shared" si="114"/>
        <v>0.212674795458762</v>
      </c>
      <c r="G235" s="123">
        <f t="shared" si="114"/>
        <v>0.25838618411120129</v>
      </c>
      <c r="H235" s="123">
        <f t="shared" si="114"/>
        <v>0.35070405916638392</v>
      </c>
      <c r="I235" s="123">
        <f t="shared" si="114"/>
        <v>0.31422522068780545</v>
      </c>
      <c r="J235" s="123">
        <f t="shared" si="114"/>
        <v>0.32417386001602966</v>
      </c>
      <c r="K235" s="123">
        <f t="shared" si="114"/>
        <v>0.35398455819552471</v>
      </c>
      <c r="L235" s="123">
        <f t="shared" si="114"/>
        <v>0.45336906555226791</v>
      </c>
      <c r="M235" s="123">
        <f t="shared" si="114"/>
        <v>0.51664897133976773</v>
      </c>
      <c r="N235" s="123">
        <f t="shared" si="114"/>
        <v>1.0279130789544058</v>
      </c>
      <c r="O235" s="123">
        <f t="shared" si="114"/>
        <v>1.068823850946319</v>
      </c>
      <c r="P235" s="123">
        <f t="shared" si="114"/>
        <v>0.42795612510996422</v>
      </c>
      <c r="Q235" s="123">
        <f t="shared" si="114"/>
        <v>1.3323668478186577</v>
      </c>
      <c r="R235" s="123">
        <f t="shared" si="114"/>
        <v>0.85602832882242308</v>
      </c>
      <c r="S235" s="123">
        <f t="shared" si="114"/>
        <v>1.5409629283864223</v>
      </c>
      <c r="T235" s="123">
        <f t="shared" si="114"/>
        <v>1.1807140440900985</v>
      </c>
      <c r="U235" s="123">
        <f t="shared" si="114"/>
        <v>1.6720962082532536</v>
      </c>
      <c r="V235" s="123">
        <f t="shared" si="114"/>
        <v>0.76344504692991422</v>
      </c>
      <c r="W235" s="123">
        <f t="shared" si="114"/>
        <v>1.2958367332805718</v>
      </c>
      <c r="X235" s="123">
        <f t="shared" si="114"/>
        <v>1.3946641470054448</v>
      </c>
      <c r="Y235" s="123">
        <f t="shared" si="114"/>
        <v>0.9744517187480739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0.11333845218906349</v>
      </c>
      <c r="C236" s="99">
        <f>RES_hhdet_fecs!C29</f>
        <v>0.13451613696529169</v>
      </c>
      <c r="D236" s="99">
        <f>RES_hhdet_fecs!D29</f>
        <v>0.15969137838638073</v>
      </c>
      <c r="E236" s="99">
        <f>RES_hhdet_fecs!E29</f>
        <v>0.36894444607287663</v>
      </c>
      <c r="F236" s="99">
        <f>RES_hhdet_fecs!F29</f>
        <v>0.212674795458762</v>
      </c>
      <c r="G236" s="99">
        <f>RES_hhdet_fecs!G29</f>
        <v>0.25838618411120129</v>
      </c>
      <c r="H236" s="99">
        <f>RES_hhdet_fecs!H29</f>
        <v>0.35070405916638392</v>
      </c>
      <c r="I236" s="99">
        <f>RES_hhdet_fecs!I29</f>
        <v>0.31422522068780545</v>
      </c>
      <c r="J236" s="99">
        <f>RES_hhdet_fecs!J29</f>
        <v>0.32417386001602966</v>
      </c>
      <c r="K236" s="99">
        <f>RES_hhdet_fecs!K29</f>
        <v>0.35398455819552471</v>
      </c>
      <c r="L236" s="99">
        <f>RES_hhdet_fecs!L29</f>
        <v>0.45336906555226791</v>
      </c>
      <c r="M236" s="99">
        <f>RES_hhdet_fecs!M29</f>
        <v>0.51664897133976773</v>
      </c>
      <c r="N236" s="99">
        <f>RES_hhdet_fecs!N29</f>
        <v>1.0279130789544058</v>
      </c>
      <c r="O236" s="99">
        <f>RES_hhdet_fecs!O29</f>
        <v>1.068823850946319</v>
      </c>
      <c r="P236" s="99">
        <f>RES_hhdet_fecs!P29</f>
        <v>0.42795612510996422</v>
      </c>
      <c r="Q236" s="99">
        <f>RES_hhdet_fecs!Q29</f>
        <v>1.3323668478186577</v>
      </c>
      <c r="R236" s="99">
        <f>RES_hhdet_fecs!R29</f>
        <v>0.85602832882242308</v>
      </c>
      <c r="S236" s="99">
        <f>RES_hhdet_fecs!S29</f>
        <v>1.5409629283864223</v>
      </c>
      <c r="T236" s="99">
        <f>RES_hhdet_fecs!T29</f>
        <v>1.1807140440900985</v>
      </c>
      <c r="U236" s="99">
        <f>RES_hhdet_fecs!U29</f>
        <v>1.6720962082532536</v>
      </c>
      <c r="V236" s="99">
        <f>RES_hhdet_fecs!V29</f>
        <v>0.76344504692991422</v>
      </c>
      <c r="W236" s="99">
        <f>RES_hhdet_fecs!W29</f>
        <v>1.2958367332805718</v>
      </c>
      <c r="X236" s="99">
        <f>RES_hhdet_fecs!X29</f>
        <v>1.3946641470054448</v>
      </c>
      <c r="Y236" s="99">
        <f>RES_hhdet_fecs!Y29</f>
        <v>0.9744517187480739</v>
      </c>
      <c r="DA236" s="63" t="s">
        <v>2773</v>
      </c>
    </row>
    <row r="237" spans="1:105" ht="12" customHeight="1" x14ac:dyDescent="0.25">
      <c r="A237" s="121" t="s">
        <v>55</v>
      </c>
      <c r="B237" s="123">
        <v>30.228501956561974</v>
      </c>
      <c r="C237" s="123">
        <v>28.520163678289602</v>
      </c>
      <c r="D237" s="123">
        <v>30.977109405187292</v>
      </c>
      <c r="E237" s="123">
        <v>33.50808436744429</v>
      </c>
      <c r="F237" s="123">
        <v>34.227538929850887</v>
      </c>
      <c r="G237" s="123">
        <v>31.821683131607532</v>
      </c>
      <c r="H237" s="123">
        <v>32.856757288426088</v>
      </c>
      <c r="I237" s="123">
        <v>30.572834503734619</v>
      </c>
      <c r="J237" s="123">
        <v>32.681199619736752</v>
      </c>
      <c r="K237" s="123">
        <v>31.756864941623743</v>
      </c>
      <c r="L237" s="123">
        <v>30.17306518305919</v>
      </c>
      <c r="M237" s="123">
        <v>30.901246921350285</v>
      </c>
      <c r="N237" s="123">
        <v>29.23484625796879</v>
      </c>
      <c r="O237" s="123">
        <v>28.47386170489176</v>
      </c>
      <c r="P237" s="123">
        <v>28.192299268270443</v>
      </c>
      <c r="Q237" s="123">
        <v>28.453624900727032</v>
      </c>
      <c r="R237" s="123">
        <v>27.301860930533419</v>
      </c>
      <c r="S237" s="123">
        <v>27.034492433203983</v>
      </c>
      <c r="T237" s="123">
        <v>26.216262946195627</v>
      </c>
      <c r="U237" s="123">
        <v>24.918521057184595</v>
      </c>
      <c r="V237" s="123">
        <v>24.343792643655579</v>
      </c>
      <c r="W237" s="123">
        <v>23.549643988629839</v>
      </c>
      <c r="X237" s="123">
        <v>22.767047427081938</v>
      </c>
      <c r="Y237" s="123">
        <v>22.460840982564161</v>
      </c>
      <c r="DA237" s="130" t="s">
        <v>2774</v>
      </c>
    </row>
    <row r="238" spans="1:105" ht="12" customHeight="1" x14ac:dyDescent="0.25">
      <c r="A238" s="97" t="s">
        <v>141</v>
      </c>
      <c r="B238" s="99">
        <v>35.960531485381026</v>
      </c>
      <c r="C238" s="99">
        <v>31.815482338035544</v>
      </c>
      <c r="D238" s="99">
        <v>40.456800138493996</v>
      </c>
      <c r="E238" s="99">
        <v>37.477822873266341</v>
      </c>
      <c r="F238" s="99">
        <v>36.527115549374365</v>
      </c>
      <c r="G238" s="99">
        <v>39.694424866887601</v>
      </c>
      <c r="H238" s="99">
        <v>34.279623327397246</v>
      </c>
      <c r="I238" s="99">
        <v>35.174177832162663</v>
      </c>
      <c r="J238" s="99">
        <v>38.698146681560161</v>
      </c>
      <c r="K238" s="99">
        <v>35.285957531675137</v>
      </c>
      <c r="L238" s="99">
        <v>33.778894027752877</v>
      </c>
      <c r="M238" s="99">
        <v>41.043176743117499</v>
      </c>
      <c r="N238" s="99">
        <v>36.470732527250114</v>
      </c>
      <c r="O238" s="99">
        <v>29.853866248100445</v>
      </c>
      <c r="P238" s="99">
        <v>23.188331926093539</v>
      </c>
      <c r="Q238" s="99">
        <v>36.001051518044953</v>
      </c>
      <c r="R238" s="99">
        <v>30.134952177279011</v>
      </c>
      <c r="S238" s="99">
        <v>31.630772333082415</v>
      </c>
      <c r="T238" s="99">
        <v>29.13716906094843</v>
      </c>
      <c r="U238" s="99">
        <v>30.102101398844059</v>
      </c>
      <c r="V238" s="99">
        <v>20.233246054274456</v>
      </c>
      <c r="W238" s="99">
        <v>23.303333709353055</v>
      </c>
      <c r="X238" s="99">
        <v>24.404712820811</v>
      </c>
      <c r="Y238" s="99">
        <v>23.16313817030353</v>
      </c>
      <c r="DA238" s="63" t="s">
        <v>2775</v>
      </c>
    </row>
    <row r="239" spans="1:105" ht="12" customHeight="1" x14ac:dyDescent="0.25">
      <c r="A239" s="97" t="s">
        <v>140</v>
      </c>
      <c r="B239" s="99">
        <v>26.074536211106295</v>
      </c>
      <c r="C239" s="99">
        <v>23.112958904449279</v>
      </c>
      <c r="D239" s="99">
        <v>30.103443672159472</v>
      </c>
      <c r="E239" s="99">
        <v>29.34742140912563</v>
      </c>
      <c r="F239" s="99">
        <v>29.041613402840859</v>
      </c>
      <c r="G239" s="99">
        <v>30.663769048881594</v>
      </c>
      <c r="H239" s="99">
        <v>26.646024041212364</v>
      </c>
      <c r="I239" s="99">
        <v>26.483304334391736</v>
      </c>
      <c r="J239" s="99">
        <v>29.345003953416455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12.134313622385335</v>
      </c>
      <c r="C240" s="102">
        <v>10.533287572733281</v>
      </c>
      <c r="D240" s="102">
        <v>15.025251786155822</v>
      </c>
      <c r="E240" s="102">
        <v>17.276158209877675</v>
      </c>
      <c r="F240" s="102">
        <v>17.725652531753195</v>
      </c>
      <c r="G240" s="102">
        <v>16.835813678529135</v>
      </c>
      <c r="H240" s="102">
        <v>14.81489152197498</v>
      </c>
      <c r="I240" s="102">
        <v>12.613601913119844</v>
      </c>
      <c r="J240" s="102">
        <v>14.135377401209231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13.940222588720957</v>
      </c>
      <c r="C241" s="105">
        <v>12.579671331715996</v>
      </c>
      <c r="D241" s="105">
        <v>15.078191886003655</v>
      </c>
      <c r="E241" s="105">
        <v>12.071263199247957</v>
      </c>
      <c r="F241" s="105">
        <v>11.315960871087659</v>
      </c>
      <c r="G241" s="105">
        <v>13.827955370352461</v>
      </c>
      <c r="H241" s="105">
        <v>11.83113251923738</v>
      </c>
      <c r="I241" s="105">
        <v>13.869702421271892</v>
      </c>
      <c r="J241" s="105">
        <v>15.209626552207222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30.905286408789923</v>
      </c>
      <c r="C242" s="102">
        <v>29.529088993787351</v>
      </c>
      <c r="D242" s="102">
        <v>31.079628189138358</v>
      </c>
      <c r="E242" s="102">
        <v>34.399431444904089</v>
      </c>
      <c r="F242" s="102">
        <v>35.339630767725104</v>
      </c>
      <c r="G242" s="102">
        <v>32.322272892201752</v>
      </c>
      <c r="H242" s="102">
        <v>34.161873852432294</v>
      </c>
      <c r="I242" s="102">
        <v>31.671257279556027</v>
      </c>
      <c r="J242" s="102">
        <v>33.737878574541789</v>
      </c>
      <c r="K242" s="102">
        <v>33.316361370100061</v>
      </c>
      <c r="L242" s="102">
        <v>31.753914365711346</v>
      </c>
      <c r="M242" s="102">
        <v>32.174532929198683</v>
      </c>
      <c r="N242" s="102">
        <v>30.804391019116395</v>
      </c>
      <c r="O242" s="102">
        <v>30.422064322944848</v>
      </c>
      <c r="P242" s="102">
        <v>30.442085432992481</v>
      </c>
      <c r="Q242" s="102">
        <v>29.841015153307676</v>
      </c>
      <c r="R242" s="102">
        <v>28.826277741903287</v>
      </c>
      <c r="S242" s="102">
        <v>28.35728302650482</v>
      </c>
      <c r="T242" s="102">
        <v>27.524237389867885</v>
      </c>
      <c r="U242" s="102">
        <v>25.993354155314726</v>
      </c>
      <c r="V242" s="102">
        <v>25.745113459040869</v>
      </c>
      <c r="W242" s="102">
        <v>24.530653402075501</v>
      </c>
      <c r="X242" s="102">
        <v>23.347661826642163</v>
      </c>
      <c r="Y242" s="102">
        <v>22.904332222944102</v>
      </c>
      <c r="DA242" s="131" t="s">
        <v>2779</v>
      </c>
    </row>
    <row r="243" spans="1:105" ht="12" customHeight="1" x14ac:dyDescent="0.25">
      <c r="A243" s="107" t="s">
        <v>121</v>
      </c>
      <c r="B243" s="105">
        <v>23.939327216137059</v>
      </c>
      <c r="C243" s="105">
        <v>22.84740812216716</v>
      </c>
      <c r="D243" s="105">
        <v>24.540618389416821</v>
      </c>
      <c r="E243" s="105">
        <v>28.245325378397506</v>
      </c>
      <c r="F243" s="105">
        <v>29.367499769316691</v>
      </c>
      <c r="G243" s="105">
        <v>26.279891142358206</v>
      </c>
      <c r="H243" s="105">
        <v>27.984287654688114</v>
      </c>
      <c r="I243" s="105">
        <v>25.226435379136579</v>
      </c>
      <c r="J243" s="105">
        <v>26.957076952064252</v>
      </c>
      <c r="K243" s="105">
        <v>26.507784023369936</v>
      </c>
      <c r="L243" s="105">
        <v>25.179633271450726</v>
      </c>
      <c r="M243" s="105">
        <v>25.668917840096658</v>
      </c>
      <c r="N243" s="105">
        <v>24.550109993120323</v>
      </c>
      <c r="O243" s="105">
        <v>24.350031963243925</v>
      </c>
      <c r="P243" s="105">
        <v>24.629356699099823</v>
      </c>
      <c r="Q243" s="105">
        <v>24.300844985926148</v>
      </c>
      <c r="R243" s="105">
        <v>23.664796209141745</v>
      </c>
      <c r="S243" s="105">
        <v>23.465626816960359</v>
      </c>
      <c r="T243" s="105">
        <v>23.013293313045679</v>
      </c>
      <c r="U243" s="105">
        <v>21.703889060737431</v>
      </c>
      <c r="V243" s="105">
        <v>21.974902015495775</v>
      </c>
      <c r="W243" s="105">
        <v>21.432917242140764</v>
      </c>
      <c r="X243" s="105">
        <v>20.952839413938374</v>
      </c>
      <c r="Y243" s="105">
        <v>21.097713936803256</v>
      </c>
      <c r="DA243" s="132" t="s">
        <v>2780</v>
      </c>
    </row>
    <row r="244" spans="1:105" ht="12" customHeight="1" x14ac:dyDescent="0.25">
      <c r="A244" s="108" t="s">
        <v>53</v>
      </c>
      <c r="B244" s="99">
        <v>10.414296324617066</v>
      </c>
      <c r="C244" s="99">
        <v>9.6995958238034827</v>
      </c>
      <c r="D244" s="99">
        <v>11.487373013905339</v>
      </c>
      <c r="E244" s="99">
        <v>15.784026720928253</v>
      </c>
      <c r="F244" s="99">
        <v>17.064690691834056</v>
      </c>
      <c r="G244" s="99">
        <v>13.636547503748218</v>
      </c>
      <c r="H244" s="99">
        <v>14.790545744850707</v>
      </c>
      <c r="I244" s="99">
        <v>11.293466029983216</v>
      </c>
      <c r="J244" s="99">
        <v>12.213633037555024</v>
      </c>
      <c r="K244" s="99">
        <v>11.634270468278929</v>
      </c>
      <c r="L244" s="99">
        <v>10.684115853051731</v>
      </c>
      <c r="M244" s="99">
        <v>11.181452600731127</v>
      </c>
      <c r="N244" s="99">
        <v>10.443284331251339</v>
      </c>
      <c r="O244" s="99">
        <v>10.334680895725743</v>
      </c>
      <c r="P244" s="99">
        <v>10.968348990319907</v>
      </c>
      <c r="Q244" s="99">
        <v>10.647441713390124</v>
      </c>
      <c r="R244" s="99">
        <v>10.207353664612741</v>
      </c>
      <c r="S244" s="99">
        <v>10.083059706111968</v>
      </c>
      <c r="T244" s="99">
        <v>9.9413110289195679</v>
      </c>
      <c r="U244" s="99">
        <v>8.7932789681737606</v>
      </c>
      <c r="V244" s="99">
        <v>10.070461495012092</v>
      </c>
      <c r="W244" s="99">
        <v>11.221236410679214</v>
      </c>
      <c r="X244" s="99">
        <v>12.129710957363908</v>
      </c>
      <c r="Y244" s="99">
        <v>13.719435640042835</v>
      </c>
      <c r="DA244" s="63" t="s">
        <v>2781</v>
      </c>
    </row>
    <row r="245" spans="1:105" ht="12" customHeight="1" x14ac:dyDescent="0.25">
      <c r="A245" s="108" t="s">
        <v>52</v>
      </c>
      <c r="B245" s="99">
        <v>13.525030891519997</v>
      </c>
      <c r="C245" s="99">
        <v>13.147812298363675</v>
      </c>
      <c r="D245" s="99">
        <v>13.053245375511484</v>
      </c>
      <c r="E245" s="99">
        <v>12.461298657469257</v>
      </c>
      <c r="F245" s="99">
        <v>12.302809077482639</v>
      </c>
      <c r="G245" s="99">
        <v>12.643343638609984</v>
      </c>
      <c r="H245" s="99">
        <v>13.193741909837408</v>
      </c>
      <c r="I245" s="99">
        <v>13.93296934915336</v>
      </c>
      <c r="J245" s="99">
        <v>14.743443914509232</v>
      </c>
      <c r="K245" s="99">
        <v>14.873513555091003</v>
      </c>
      <c r="L245" s="99">
        <v>14.495517418398999</v>
      </c>
      <c r="M245" s="99">
        <v>14.487465239365534</v>
      </c>
      <c r="N245" s="99">
        <v>14.106825661868985</v>
      </c>
      <c r="O245" s="99">
        <v>14.015351067518182</v>
      </c>
      <c r="P245" s="99">
        <v>13.661007708779911</v>
      </c>
      <c r="Q245" s="99">
        <v>13.653403272536025</v>
      </c>
      <c r="R245" s="99">
        <v>13.457442544529004</v>
      </c>
      <c r="S245" s="99">
        <v>13.382567110848393</v>
      </c>
      <c r="T245" s="99">
        <v>13.071982284126108</v>
      </c>
      <c r="U245" s="99">
        <v>12.910610092563672</v>
      </c>
      <c r="V245" s="99">
        <v>11.904440520483689</v>
      </c>
      <c r="W245" s="99">
        <v>10.211680831461548</v>
      </c>
      <c r="X245" s="99">
        <v>8.8231284565744659</v>
      </c>
      <c r="Y245" s="99">
        <v>7.3782782967604206</v>
      </c>
      <c r="DA245" s="63" t="s">
        <v>2782</v>
      </c>
    </row>
    <row r="246" spans="1:105" ht="12" customHeight="1" x14ac:dyDescent="0.25">
      <c r="A246" s="121" t="s">
        <v>54</v>
      </c>
      <c r="B246" s="123">
        <v>10.570749549223279</v>
      </c>
      <c r="C246" s="123">
        <v>11.548284405834247</v>
      </c>
      <c r="D246" s="123">
        <v>11.711082277680587</v>
      </c>
      <c r="E246" s="123">
        <v>13.082252701873644</v>
      </c>
      <c r="F246" s="123">
        <v>11.914153319740922</v>
      </c>
      <c r="G246" s="123">
        <v>11.94880332410054</v>
      </c>
      <c r="H246" s="123">
        <v>10.913151159212006</v>
      </c>
      <c r="I246" s="123">
        <v>10.486007062057816</v>
      </c>
      <c r="J246" s="123">
        <v>10.667841862195969</v>
      </c>
      <c r="K246" s="123">
        <v>8.5323345368569736</v>
      </c>
      <c r="L246" s="123">
        <v>7.7308473746728392</v>
      </c>
      <c r="M246" s="123">
        <v>7.7632243974872717</v>
      </c>
      <c r="N246" s="123">
        <v>7.5280291778264381</v>
      </c>
      <c r="O246" s="123">
        <v>7.5020721531644554</v>
      </c>
      <c r="P246" s="123">
        <v>7.661416693775446</v>
      </c>
      <c r="Q246" s="123">
        <v>7.5602132974233589</v>
      </c>
      <c r="R246" s="123">
        <v>7.3352615924878455</v>
      </c>
      <c r="S246" s="123">
        <v>7.1618897580465317</v>
      </c>
      <c r="T246" s="123">
        <v>6.8984979599137173</v>
      </c>
      <c r="U246" s="123">
        <v>6.5390534147690085</v>
      </c>
      <c r="V246" s="123">
        <v>8.5943635194459151</v>
      </c>
      <c r="W246" s="123">
        <v>8.5420128673346998</v>
      </c>
      <c r="X246" s="123">
        <v>6.4601521131831339</v>
      </c>
      <c r="Y246" s="123">
        <v>5.9407732045919266</v>
      </c>
      <c r="DA246" s="130" t="s">
        <v>2783</v>
      </c>
    </row>
    <row r="247" spans="1:105" ht="12" customHeight="1" x14ac:dyDescent="0.25">
      <c r="A247" s="97" t="s">
        <v>50</v>
      </c>
      <c r="B247" s="99">
        <v>12.791253598542529</v>
      </c>
      <c r="C247" s="99">
        <v>13.262818309712809</v>
      </c>
      <c r="D247" s="99">
        <v>16.757502024185936</v>
      </c>
      <c r="E247" s="99">
        <v>13.003376118475446</v>
      </c>
      <c r="F247" s="99">
        <v>12.563187582686666</v>
      </c>
      <c r="G247" s="99">
        <v>14.635811168033985</v>
      </c>
      <c r="H247" s="99">
        <v>12.578100079088026</v>
      </c>
      <c r="I247" s="99">
        <v>11.89254364615792</v>
      </c>
      <c r="J247" s="99">
        <v>10.714171421787517</v>
      </c>
      <c r="K247" s="99">
        <v>10.416343250581193</v>
      </c>
      <c r="L247" s="99">
        <v>9.249812915787798</v>
      </c>
      <c r="M247" s="99">
        <v>8.8106244526727764</v>
      </c>
      <c r="N247" s="99">
        <v>8.6690048244430464</v>
      </c>
      <c r="O247" s="99">
        <v>8.6333850445943234</v>
      </c>
      <c r="P247" s="99">
        <v>8.8569432415994669</v>
      </c>
      <c r="Q247" s="99">
        <v>8.7643070061679662</v>
      </c>
      <c r="R247" s="99">
        <v>8.6345050752024939</v>
      </c>
      <c r="S247" s="99">
        <v>8.4568078815922458</v>
      </c>
      <c r="T247" s="99">
        <v>8.1648641500785164</v>
      </c>
      <c r="U247" s="99">
        <v>7.8532956608335631</v>
      </c>
      <c r="V247" s="99">
        <v>10.662368656012314</v>
      </c>
      <c r="W247" s="99">
        <v>10.547869554735874</v>
      </c>
      <c r="X247" s="99">
        <v>8.1688627000346266</v>
      </c>
      <c r="Y247" s="99">
        <v>7.3806459101849171</v>
      </c>
      <c r="DA247" s="63" t="s">
        <v>2784</v>
      </c>
    </row>
    <row r="248" spans="1:105" ht="12" customHeight="1" x14ac:dyDescent="0.25">
      <c r="A248" s="109" t="s">
        <v>120</v>
      </c>
      <c r="B248" s="110">
        <v>8.9426949695782607</v>
      </c>
      <c r="C248" s="110">
        <v>10.327842301010964</v>
      </c>
      <c r="D248" s="110">
        <v>8.3032647076875588</v>
      </c>
      <c r="E248" s="110">
        <v>13.131825163116025</v>
      </c>
      <c r="F248" s="110">
        <v>11.535233814955454</v>
      </c>
      <c r="G248" s="110">
        <v>10.419122865095654</v>
      </c>
      <c r="H248" s="110">
        <v>10.014092686774768</v>
      </c>
      <c r="I248" s="110">
        <v>9.7230344590688009</v>
      </c>
      <c r="J248" s="110">
        <v>10.641609086048144</v>
      </c>
      <c r="K248" s="110">
        <v>7.2922045685598729</v>
      </c>
      <c r="L248" s="110">
        <v>6.6707780089168462</v>
      </c>
      <c r="M248" s="110">
        <v>7.0054060645590157</v>
      </c>
      <c r="N248" s="110">
        <v>6.7133204784708749</v>
      </c>
      <c r="O248" s="110">
        <v>6.7299694236853567</v>
      </c>
      <c r="P248" s="110">
        <v>6.8807125496896067</v>
      </c>
      <c r="Q248" s="110">
        <v>6.843563008194387</v>
      </c>
      <c r="R248" s="110">
        <v>6.6278974809938047</v>
      </c>
      <c r="S248" s="110">
        <v>6.4924473831984866</v>
      </c>
      <c r="T248" s="110">
        <v>6.2760042988500571</v>
      </c>
      <c r="U248" s="110">
        <v>5.915507823570497</v>
      </c>
      <c r="V248" s="110">
        <v>7.6399394243818577</v>
      </c>
      <c r="W248" s="110">
        <v>7.66299545389787</v>
      </c>
      <c r="X248" s="110">
        <v>5.8163920733982595</v>
      </c>
      <c r="Y248" s="110">
        <v>5.4539937502163625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118.88816181029458</v>
      </c>
      <c r="C250" s="118">
        <f t="shared" si="115"/>
        <v>115.8311468679403</v>
      </c>
      <c r="D250" s="118">
        <f t="shared" si="115"/>
        <v>133.68186204117916</v>
      </c>
      <c r="E250" s="118">
        <f t="shared" si="115"/>
        <v>167.7653827859445</v>
      </c>
      <c r="F250" s="118">
        <f t="shared" si="115"/>
        <v>143.65736837094664</v>
      </c>
      <c r="G250" s="118">
        <f t="shared" si="115"/>
        <v>150.84800286106881</v>
      </c>
      <c r="H250" s="118">
        <f t="shared" si="115"/>
        <v>121.58142841914439</v>
      </c>
      <c r="I250" s="118">
        <f t="shared" si="115"/>
        <v>126.19438656217145</v>
      </c>
      <c r="J250" s="118">
        <f t="shared" si="115"/>
        <v>164.43545593515734</v>
      </c>
      <c r="K250" s="118">
        <f t="shared" si="115"/>
        <v>123.15007221593734</v>
      </c>
      <c r="L250" s="118">
        <f t="shared" si="115"/>
        <v>124.67331692191615</v>
      </c>
      <c r="M250" s="118">
        <f t="shared" si="115"/>
        <v>139.84109965153107</v>
      </c>
      <c r="N250" s="118">
        <f t="shared" si="115"/>
        <v>135.92535228173983</v>
      </c>
      <c r="O250" s="118">
        <f t="shared" si="115"/>
        <v>111.04149031397621</v>
      </c>
      <c r="P250" s="118">
        <f t="shared" si="115"/>
        <v>75.830972983648167</v>
      </c>
      <c r="Q250" s="118">
        <f t="shared" si="115"/>
        <v>136.57852769617637</v>
      </c>
      <c r="R250" s="118">
        <f t="shared" ref="R250:V250" si="116">R251+R254+R256+R265</f>
        <v>131.94157482188959</v>
      </c>
      <c r="S250" s="118">
        <f t="shared" si="116"/>
        <v>136.93641525648812</v>
      </c>
      <c r="T250" s="118">
        <f t="shared" si="116"/>
        <v>118.51970788861456</v>
      </c>
      <c r="U250" s="118">
        <f t="shared" si="116"/>
        <v>121.86673243146166</v>
      </c>
      <c r="V250" s="118">
        <f t="shared" si="116"/>
        <v>89.73915231345741</v>
      </c>
      <c r="W250" s="118">
        <f t="shared" ref="W250:Y250" si="117">W251+W254+W256+W265</f>
        <v>122.18460949288827</v>
      </c>
      <c r="X250" s="118">
        <f t="shared" si="117"/>
        <v>115.73824838238981</v>
      </c>
      <c r="Y250" s="118">
        <f t="shared" si="117"/>
        <v>108.66992977269298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91.025195359212148</v>
      </c>
      <c r="C251" s="123">
        <f t="shared" si="118"/>
        <v>88.17530630489027</v>
      </c>
      <c r="D251" s="123">
        <f t="shared" si="118"/>
        <v>104.34139582113528</v>
      </c>
      <c r="E251" s="123">
        <f t="shared" si="118"/>
        <v>134.81342334105415</v>
      </c>
      <c r="F251" s="123">
        <f t="shared" si="118"/>
        <v>111.18813473726846</v>
      </c>
      <c r="G251" s="123">
        <f t="shared" si="118"/>
        <v>119.815247492319</v>
      </c>
      <c r="H251" s="123">
        <f t="shared" si="118"/>
        <v>90.001435465533433</v>
      </c>
      <c r="I251" s="123">
        <f t="shared" si="118"/>
        <v>96.353647483667416</v>
      </c>
      <c r="J251" s="123">
        <f t="shared" si="118"/>
        <v>132.82132258764571</v>
      </c>
      <c r="K251" s="123">
        <f t="shared" si="118"/>
        <v>93.476783753899909</v>
      </c>
      <c r="L251" s="123">
        <f t="shared" si="118"/>
        <v>96.223013483600923</v>
      </c>
      <c r="M251" s="123">
        <f t="shared" si="118"/>
        <v>110.44655548579328</v>
      </c>
      <c r="N251" s="123">
        <f t="shared" si="118"/>
        <v>106.10985670716811</v>
      </c>
      <c r="O251" s="123">
        <f t="shared" si="118"/>
        <v>81.340591118061312</v>
      </c>
      <c r="P251" s="123">
        <f t="shared" si="118"/>
        <v>48.048116161625906</v>
      </c>
      <c r="Q251" s="123">
        <f t="shared" si="118"/>
        <v>105.48805556596083</v>
      </c>
      <c r="R251" s="123">
        <f t="shared" ref="R251:V251" si="119">SUM(R252:R253)</f>
        <v>102.94323181547472</v>
      </c>
      <c r="S251" s="123">
        <f t="shared" si="119"/>
        <v>105.46122552847397</v>
      </c>
      <c r="T251" s="123">
        <f t="shared" si="119"/>
        <v>88.682258088195596</v>
      </c>
      <c r="U251" s="123">
        <f t="shared" si="119"/>
        <v>91.237357612792394</v>
      </c>
      <c r="V251" s="123">
        <f t="shared" si="119"/>
        <v>61.154043876725773</v>
      </c>
      <c r="W251" s="123">
        <f t="shared" ref="W251:Y251" si="120">SUM(W252:W253)</f>
        <v>92.134033002350193</v>
      </c>
      <c r="X251" s="123">
        <f t="shared" si="120"/>
        <v>87.267273810638898</v>
      </c>
      <c r="Y251" s="123">
        <f t="shared" si="120"/>
        <v>82.143305445811947</v>
      </c>
      <c r="DA251" s="130" t="s">
        <v>2937</v>
      </c>
    </row>
    <row r="252" spans="1:105" ht="12" customHeight="1" x14ac:dyDescent="0.25">
      <c r="A252" s="97" t="s">
        <v>74</v>
      </c>
      <c r="B252" s="99">
        <v>88.818911138822898</v>
      </c>
      <c r="C252" s="99">
        <v>86.095965680231231</v>
      </c>
      <c r="D252" s="99">
        <v>101.91192231557071</v>
      </c>
      <c r="E252" s="99">
        <v>131.6975747768808</v>
      </c>
      <c r="F252" s="99">
        <v>108.64319766903205</v>
      </c>
      <c r="G252" s="99">
        <v>117.17390999709454</v>
      </c>
      <c r="H252" s="99">
        <v>88.032695340900815</v>
      </c>
      <c r="I252" s="99">
        <v>94.314337530119047</v>
      </c>
      <c r="J252" s="99">
        <v>130.00748272820894</v>
      </c>
      <c r="K252" s="99">
        <v>91.514489221758168</v>
      </c>
      <c r="L252" s="99">
        <v>94.226431563126525</v>
      </c>
      <c r="M252" s="99">
        <v>108.18456327103381</v>
      </c>
      <c r="N252" s="99">
        <v>103.96870189655515</v>
      </c>
      <c r="O252" s="99">
        <v>79.715213135688558</v>
      </c>
      <c r="P252" s="99">
        <v>47.100754992864964</v>
      </c>
      <c r="Q252" s="99">
        <v>103.41134521544214</v>
      </c>
      <c r="R252" s="99">
        <v>100.9272538235612</v>
      </c>
      <c r="S252" s="99">
        <v>103.40866985939822</v>
      </c>
      <c r="T252" s="99">
        <v>86.969795816406304</v>
      </c>
      <c r="U252" s="99">
        <v>89.48766303466968</v>
      </c>
      <c r="V252" s="99">
        <v>59.989448785684104</v>
      </c>
      <c r="W252" s="99">
        <v>90.376772091926313</v>
      </c>
      <c r="X252" s="99">
        <v>85.61357732202562</v>
      </c>
      <c r="Y252" s="99">
        <v>80.594316179572289</v>
      </c>
      <c r="DA252" s="63" t="s">
        <v>2938</v>
      </c>
    </row>
    <row r="253" spans="1:105" ht="12" customHeight="1" x14ac:dyDescent="0.25">
      <c r="A253" s="97" t="s">
        <v>53</v>
      </c>
      <c r="B253" s="99">
        <v>2.2062842203892461</v>
      </c>
      <c r="C253" s="99">
        <v>2.0793406246590327</v>
      </c>
      <c r="D253" s="99">
        <v>2.4294735055645735</v>
      </c>
      <c r="E253" s="99">
        <v>3.1158485641733362</v>
      </c>
      <c r="F253" s="99">
        <v>2.5449370682364085</v>
      </c>
      <c r="G253" s="99">
        <v>2.6413374952244615</v>
      </c>
      <c r="H253" s="99">
        <v>1.9687401246326177</v>
      </c>
      <c r="I253" s="99">
        <v>2.0393099535483743</v>
      </c>
      <c r="J253" s="99">
        <v>2.8138398594367784</v>
      </c>
      <c r="K253" s="99">
        <v>1.9622945321417458</v>
      </c>
      <c r="L253" s="99">
        <v>1.9965819204743949</v>
      </c>
      <c r="M253" s="99">
        <v>2.2619922147594798</v>
      </c>
      <c r="N253" s="99">
        <v>2.1411548106129628</v>
      </c>
      <c r="O253" s="99">
        <v>1.6253779823727481</v>
      </c>
      <c r="P253" s="99">
        <v>0.947361168760945</v>
      </c>
      <c r="Q253" s="99">
        <v>2.0767103505186983</v>
      </c>
      <c r="R253" s="99">
        <v>2.0159779919135214</v>
      </c>
      <c r="S253" s="99">
        <v>2.0525556690757538</v>
      </c>
      <c r="T253" s="99">
        <v>1.7124622717892872</v>
      </c>
      <c r="U253" s="99">
        <v>1.7496945781227125</v>
      </c>
      <c r="V253" s="99">
        <v>1.1645950910416658</v>
      </c>
      <c r="W253" s="99">
        <v>1.7572609104238841</v>
      </c>
      <c r="X253" s="99">
        <v>1.6536964886132768</v>
      </c>
      <c r="Y253" s="99">
        <v>1.5489892662396603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0.19522099460251952</v>
      </c>
      <c r="C254" s="123">
        <f t="shared" si="121"/>
        <v>0.24926318402565742</v>
      </c>
      <c r="D254" s="123">
        <f t="shared" si="121"/>
        <v>0.3156293399636016</v>
      </c>
      <c r="E254" s="123">
        <f t="shared" si="121"/>
        <v>0.76932025647358027</v>
      </c>
      <c r="F254" s="123">
        <f t="shared" si="121"/>
        <v>0.46439709812478391</v>
      </c>
      <c r="G254" s="123">
        <f t="shared" si="121"/>
        <v>0.58535448655276912</v>
      </c>
      <c r="H254" s="123">
        <f t="shared" si="121"/>
        <v>0.82053413060635016</v>
      </c>
      <c r="I254" s="123">
        <f t="shared" si="121"/>
        <v>0.75406829458933589</v>
      </c>
      <c r="J254" s="123">
        <f t="shared" si="121"/>
        <v>0.80887550886905313</v>
      </c>
      <c r="K254" s="123">
        <f t="shared" si="121"/>
        <v>0.92771052792176745</v>
      </c>
      <c r="L254" s="123">
        <f t="shared" si="121"/>
        <v>1.2534559659431299</v>
      </c>
      <c r="M254" s="123">
        <f t="shared" si="121"/>
        <v>1.4933450658589371</v>
      </c>
      <c r="N254" s="123">
        <f t="shared" si="121"/>
        <v>3.0709841472517789</v>
      </c>
      <c r="O254" s="123">
        <f t="shared" si="121"/>
        <v>3.308529397632356</v>
      </c>
      <c r="P254" s="123">
        <f t="shared" si="121"/>
        <v>1.3561858077126363</v>
      </c>
      <c r="Q254" s="123">
        <f t="shared" si="121"/>
        <v>4.341707004588014</v>
      </c>
      <c r="R254" s="123">
        <f t="shared" si="121"/>
        <v>2.8890477923523412</v>
      </c>
      <c r="S254" s="123">
        <f t="shared" si="121"/>
        <v>5.3628348829049175</v>
      </c>
      <c r="T254" s="123">
        <f t="shared" si="121"/>
        <v>4.2060494992957835</v>
      </c>
      <c r="U254" s="123">
        <f t="shared" si="121"/>
        <v>6.0488224563132524</v>
      </c>
      <c r="V254" s="123">
        <f t="shared" si="121"/>
        <v>2.7865060133786232</v>
      </c>
      <c r="W254" s="123">
        <f t="shared" si="121"/>
        <v>4.7655295880585262</v>
      </c>
      <c r="X254" s="123">
        <f t="shared" si="121"/>
        <v>5.1562805009859884</v>
      </c>
      <c r="Y254" s="123">
        <f t="shared" si="121"/>
        <v>3.6313632587505773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0.19522099460251952</v>
      </c>
      <c r="C255" s="99">
        <f>RES_hhdet_tess!C29</f>
        <v>0.24926318402565742</v>
      </c>
      <c r="D255" s="99">
        <f>RES_hhdet_tess!D29</f>
        <v>0.3156293399636016</v>
      </c>
      <c r="E255" s="99">
        <f>RES_hhdet_tess!E29</f>
        <v>0.76932025647358027</v>
      </c>
      <c r="F255" s="99">
        <f>RES_hhdet_tess!F29</f>
        <v>0.46439709812478391</v>
      </c>
      <c r="G255" s="99">
        <f>RES_hhdet_tess!G29</f>
        <v>0.58535448655276912</v>
      </c>
      <c r="H255" s="99">
        <f>RES_hhdet_tess!H29</f>
        <v>0.82053413060635016</v>
      </c>
      <c r="I255" s="99">
        <f>RES_hhdet_tess!I29</f>
        <v>0.75406829458933589</v>
      </c>
      <c r="J255" s="99">
        <f>RES_hhdet_tess!J29</f>
        <v>0.80887550886905313</v>
      </c>
      <c r="K255" s="99">
        <f>RES_hhdet_tess!K29</f>
        <v>0.92771052792176745</v>
      </c>
      <c r="L255" s="99">
        <f>RES_hhdet_tess!L29</f>
        <v>1.2534559659431299</v>
      </c>
      <c r="M255" s="99">
        <f>RES_hhdet_tess!M29</f>
        <v>1.4933450658589371</v>
      </c>
      <c r="N255" s="99">
        <f>RES_hhdet_tess!N29</f>
        <v>3.0709841472517789</v>
      </c>
      <c r="O255" s="99">
        <f>RES_hhdet_tess!O29</f>
        <v>3.308529397632356</v>
      </c>
      <c r="P255" s="99">
        <f>RES_hhdet_tess!P29</f>
        <v>1.3561858077126363</v>
      </c>
      <c r="Q255" s="99">
        <f>RES_hhdet_tess!Q29</f>
        <v>4.341707004588014</v>
      </c>
      <c r="R255" s="99">
        <f>RES_hhdet_tess!R29</f>
        <v>2.8890477923523412</v>
      </c>
      <c r="S255" s="99">
        <f>RES_hhdet_tess!S29</f>
        <v>5.3628348829049175</v>
      </c>
      <c r="T255" s="99">
        <f>RES_hhdet_tess!T29</f>
        <v>4.2060494992957835</v>
      </c>
      <c r="U255" s="99">
        <f>RES_hhdet_tess!U29</f>
        <v>6.0488224563132524</v>
      </c>
      <c r="V255" s="99">
        <f>RES_hhdet_tess!V29</f>
        <v>2.7865060133786232</v>
      </c>
      <c r="W255" s="99">
        <f>RES_hhdet_tess!W29</f>
        <v>4.7655295880585262</v>
      </c>
      <c r="X255" s="99">
        <f>RES_hhdet_tess!X29</f>
        <v>5.1562805009859884</v>
      </c>
      <c r="Y255" s="99">
        <f>RES_hhdet_tess!Y29</f>
        <v>3.6313632587505773</v>
      </c>
      <c r="DA255" s="63" t="s">
        <v>2941</v>
      </c>
    </row>
    <row r="256" spans="1:105" ht="12" customHeight="1" x14ac:dyDescent="0.25">
      <c r="A256" s="121" t="s">
        <v>55</v>
      </c>
      <c r="B256" s="123">
        <v>20.480868556406396</v>
      </c>
      <c r="C256" s="123">
        <v>19.476796677545416</v>
      </c>
      <c r="D256" s="123">
        <v>21.138250125278283</v>
      </c>
      <c r="E256" s="123">
        <v>22.965840103105293</v>
      </c>
      <c r="F256" s="123">
        <v>23.596876101471302</v>
      </c>
      <c r="G256" s="123">
        <v>22.098274394294535</v>
      </c>
      <c r="H256" s="123">
        <v>23.041075714498177</v>
      </c>
      <c r="I256" s="123">
        <v>21.646224076351288</v>
      </c>
      <c r="J256" s="123">
        <v>23.16646071084708</v>
      </c>
      <c r="K256" s="123">
        <v>22.792146912342378</v>
      </c>
      <c r="L256" s="123">
        <v>21.802517824762369</v>
      </c>
      <c r="M256" s="123">
        <v>22.45450458742145</v>
      </c>
      <c r="N256" s="123">
        <v>21.457578519150456</v>
      </c>
      <c r="O256" s="123">
        <v>21.095820092465697</v>
      </c>
      <c r="P256" s="123">
        <v>20.994980948745759</v>
      </c>
      <c r="Q256" s="123">
        <v>21.334105319625589</v>
      </c>
      <c r="R256" s="123">
        <v>20.796315358066746</v>
      </c>
      <c r="S256" s="123">
        <v>20.866161133726884</v>
      </c>
      <c r="T256" s="123">
        <v>20.510615517984917</v>
      </c>
      <c r="U256" s="123">
        <v>19.685196801515282</v>
      </c>
      <c r="V256" s="123">
        <v>19.315076299367153</v>
      </c>
      <c r="W256" s="123">
        <v>18.750846337261869</v>
      </c>
      <c r="X256" s="123">
        <v>18.251465907482</v>
      </c>
      <c r="Y256" s="123">
        <v>18.132840115251547</v>
      </c>
      <c r="DA256" s="130" t="s">
        <v>2942</v>
      </c>
    </row>
    <row r="257" spans="1:105" ht="12" customHeight="1" x14ac:dyDescent="0.25">
      <c r="A257" s="97" t="s">
        <v>141</v>
      </c>
      <c r="B257" s="99">
        <v>21.039756129044797</v>
      </c>
      <c r="C257" s="99">
        <v>18.741626133841006</v>
      </c>
      <c r="D257" s="99">
        <v>23.980119777017215</v>
      </c>
      <c r="E257" s="99">
        <v>22.334674543905425</v>
      </c>
      <c r="F257" s="99">
        <v>21.888748800337815</v>
      </c>
      <c r="G257" s="99">
        <v>23.930858313300071</v>
      </c>
      <c r="H257" s="99">
        <v>20.852161653779408</v>
      </c>
      <c r="I257" s="99">
        <v>21.540253428756746</v>
      </c>
      <c r="J257" s="99">
        <v>23.790804976994284</v>
      </c>
      <c r="K257" s="99">
        <v>21.825054153205681</v>
      </c>
      <c r="L257" s="99">
        <v>21.02342176933103</v>
      </c>
      <c r="M257" s="99">
        <v>25.725666849443943</v>
      </c>
      <c r="N257" s="99">
        <v>22.990841832203387</v>
      </c>
      <c r="O257" s="99">
        <v>18.990177974288933</v>
      </c>
      <c r="P257" s="99">
        <v>14.898126469303278</v>
      </c>
      <c r="Q257" s="99">
        <v>23.834411176385359</v>
      </c>
      <c r="R257" s="99">
        <v>20.82439198289563</v>
      </c>
      <c r="S257" s="99">
        <v>22.60034292334095</v>
      </c>
      <c r="T257" s="99">
        <v>21.379505558946313</v>
      </c>
      <c r="U257" s="99">
        <v>22.41084666440452</v>
      </c>
      <c r="V257" s="99">
        <v>15.24158742648028</v>
      </c>
      <c r="W257" s="99">
        <v>17.780118616842412</v>
      </c>
      <c r="X257" s="99">
        <v>19.025238118938706</v>
      </c>
      <c r="Y257" s="99">
        <v>18.311476907864492</v>
      </c>
      <c r="DA257" s="63" t="s">
        <v>2943</v>
      </c>
    </row>
    <row r="258" spans="1:105" ht="12" customHeight="1" x14ac:dyDescent="0.25">
      <c r="A258" s="97" t="s">
        <v>140</v>
      </c>
      <c r="B258" s="99">
        <v>21.03975612904479</v>
      </c>
      <c r="C258" s="99">
        <v>18.742477959240407</v>
      </c>
      <c r="D258" s="99">
        <v>23.987422822104037</v>
      </c>
      <c r="E258" s="99">
        <v>22.342808077215949</v>
      </c>
      <c r="F258" s="99">
        <v>21.897576114414122</v>
      </c>
      <c r="G258" s="99">
        <v>23.946895836668954</v>
      </c>
      <c r="H258" s="99">
        <v>20.858531778224695</v>
      </c>
      <c r="I258" s="99">
        <v>21.555754012993518</v>
      </c>
      <c r="J258" s="99">
        <v>23.82296639934038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7.0995335403238293</v>
      </c>
      <c r="C259" s="102">
        <v>6.1628066275244127</v>
      </c>
      <c r="D259" s="102">
        <v>8.9092309361003839</v>
      </c>
      <c r="E259" s="102">
        <v>10.271544877967996</v>
      </c>
      <c r="F259" s="102">
        <v>10.581615243326461</v>
      </c>
      <c r="G259" s="102">
        <v>10.118940466316495</v>
      </c>
      <c r="H259" s="102">
        <v>9.0273992589873142</v>
      </c>
      <c r="I259" s="102">
        <v>7.6860515917216272</v>
      </c>
      <c r="J259" s="102">
        <v>8.6133398471331546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13.940222588720957</v>
      </c>
      <c r="C260" s="105">
        <v>12.579671331715996</v>
      </c>
      <c r="D260" s="105">
        <v>15.078191886003655</v>
      </c>
      <c r="E260" s="105">
        <v>12.071263199247957</v>
      </c>
      <c r="F260" s="105">
        <v>11.315960871087659</v>
      </c>
      <c r="G260" s="105">
        <v>13.827955370352461</v>
      </c>
      <c r="H260" s="105">
        <v>11.83113251923738</v>
      </c>
      <c r="I260" s="105">
        <v>13.869702421271892</v>
      </c>
      <c r="J260" s="105">
        <v>15.209626552207222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20.398963235701036</v>
      </c>
      <c r="C261" s="102">
        <v>19.585804727513359</v>
      </c>
      <c r="D261" s="102">
        <v>20.719297628817557</v>
      </c>
      <c r="E261" s="102">
        <v>23.052801019708085</v>
      </c>
      <c r="F261" s="102">
        <v>23.81209345069734</v>
      </c>
      <c r="G261" s="102">
        <v>21.880877326260933</v>
      </c>
      <c r="H261" s="102">
        <v>23.272478480608733</v>
      </c>
      <c r="I261" s="102">
        <v>21.656977806559222</v>
      </c>
      <c r="J261" s="102">
        <v>23.110155311848558</v>
      </c>
      <c r="K261" s="102">
        <v>22.871328506597461</v>
      </c>
      <c r="L261" s="102">
        <v>21.860720134203667</v>
      </c>
      <c r="M261" s="102">
        <v>22.225972648608007</v>
      </c>
      <c r="N261" s="102">
        <v>21.356772431353559</v>
      </c>
      <c r="O261" s="102">
        <v>21.22188497937772</v>
      </c>
      <c r="P261" s="102">
        <v>21.349563364969182</v>
      </c>
      <c r="Q261" s="102">
        <v>21.190455445345322</v>
      </c>
      <c r="R261" s="102">
        <v>20.794748664480522</v>
      </c>
      <c r="S261" s="102">
        <v>20.760683903029349</v>
      </c>
      <c r="T261" s="102">
        <v>20.457712103361214</v>
      </c>
      <c r="U261" s="102">
        <v>19.523976526099418</v>
      </c>
      <c r="V261" s="102">
        <v>19.551511010902974</v>
      </c>
      <c r="W261" s="102">
        <v>18.807820446265289</v>
      </c>
      <c r="X261" s="102">
        <v>18.19216547151386</v>
      </c>
      <c r="Y261" s="102">
        <v>18.109368911608403</v>
      </c>
      <c r="DA261" s="131" t="s">
        <v>2947</v>
      </c>
    </row>
    <row r="262" spans="1:105" ht="12" customHeight="1" x14ac:dyDescent="0.25">
      <c r="A262" s="107" t="s">
        <v>121</v>
      </c>
      <c r="B262" s="105">
        <v>20.398963235701043</v>
      </c>
      <c r="C262" s="105">
        <v>19.587487627090184</v>
      </c>
      <c r="D262" s="105">
        <v>20.721437371791538</v>
      </c>
      <c r="E262" s="105">
        <v>23.054741862370928</v>
      </c>
      <c r="F262" s="105">
        <v>23.813344447645839</v>
      </c>
      <c r="G262" s="105">
        <v>21.881781665138607</v>
      </c>
      <c r="H262" s="105">
        <v>23.269846640987545</v>
      </c>
      <c r="I262" s="105">
        <v>21.65453478418307</v>
      </c>
      <c r="J262" s="105">
        <v>23.108566818260087</v>
      </c>
      <c r="K262" s="105">
        <v>22.870575863849698</v>
      </c>
      <c r="L262" s="105">
        <v>21.859604309559508</v>
      </c>
      <c r="M262" s="105">
        <v>22.223225833760576</v>
      </c>
      <c r="N262" s="105">
        <v>21.358117042383398</v>
      </c>
      <c r="O262" s="105">
        <v>21.226042762868126</v>
      </c>
      <c r="P262" s="105">
        <v>21.349470112958826</v>
      </c>
      <c r="Q262" s="105">
        <v>21.189226293548447</v>
      </c>
      <c r="R262" s="105">
        <v>20.794390659014816</v>
      </c>
      <c r="S262" s="105">
        <v>20.7601875281749</v>
      </c>
      <c r="T262" s="105">
        <v>20.4586966679265</v>
      </c>
      <c r="U262" s="105">
        <v>19.518071717321373</v>
      </c>
      <c r="V262" s="105">
        <v>19.543066534188593</v>
      </c>
      <c r="W262" s="105">
        <v>18.805243805639694</v>
      </c>
      <c r="X262" s="105">
        <v>18.223656667426258</v>
      </c>
      <c r="Y262" s="105">
        <v>18.151347489076986</v>
      </c>
      <c r="DA262" s="132" t="s">
        <v>2948</v>
      </c>
    </row>
    <row r="263" spans="1:105" ht="12" customHeight="1" x14ac:dyDescent="0.25">
      <c r="A263" s="108" t="s">
        <v>53</v>
      </c>
      <c r="B263" s="99">
        <v>6.8739323441810471</v>
      </c>
      <c r="C263" s="99">
        <v>6.4396753287265094</v>
      </c>
      <c r="D263" s="99">
        <v>7.6681919962800578</v>
      </c>
      <c r="E263" s="99">
        <v>10.593443204901675</v>
      </c>
      <c r="F263" s="99">
        <v>11.510535370163202</v>
      </c>
      <c r="G263" s="99">
        <v>9.2384380265286268</v>
      </c>
      <c r="H263" s="99">
        <v>10.076104731150135</v>
      </c>
      <c r="I263" s="99">
        <v>7.7215654350297056</v>
      </c>
      <c r="J263" s="99">
        <v>8.3651229037508568</v>
      </c>
      <c r="K263" s="99">
        <v>7.9970623087586921</v>
      </c>
      <c r="L263" s="99">
        <v>7.3640868911605146</v>
      </c>
      <c r="M263" s="99">
        <v>7.7357605943950416</v>
      </c>
      <c r="N263" s="99">
        <v>7.2512913805144104</v>
      </c>
      <c r="O263" s="99">
        <v>7.2106916953499409</v>
      </c>
      <c r="P263" s="99">
        <v>7.6884624041789182</v>
      </c>
      <c r="Q263" s="99">
        <v>7.5358230210124226</v>
      </c>
      <c r="R263" s="99">
        <v>7.3369481144858151</v>
      </c>
      <c r="S263" s="99">
        <v>7.377620417326507</v>
      </c>
      <c r="T263" s="99">
        <v>7.386714383800391</v>
      </c>
      <c r="U263" s="99">
        <v>6.6074616247577023</v>
      </c>
      <c r="V263" s="99">
        <v>7.6386260137049096</v>
      </c>
      <c r="W263" s="99">
        <v>8.5935629741781447</v>
      </c>
      <c r="X263" s="99">
        <v>9.4005282108517925</v>
      </c>
      <c r="Y263" s="99">
        <v>10.773069192316568</v>
      </c>
      <c r="DA263" s="63" t="s">
        <v>2949</v>
      </c>
    </row>
    <row r="264" spans="1:105" ht="12" customHeight="1" x14ac:dyDescent="0.25">
      <c r="A264" s="108" t="s">
        <v>52</v>
      </c>
      <c r="B264" s="99">
        <v>13.525030891519997</v>
      </c>
      <c r="C264" s="99">
        <v>13.147812298363675</v>
      </c>
      <c r="D264" s="99">
        <v>13.053245375511484</v>
      </c>
      <c r="E264" s="99">
        <v>12.461298657469257</v>
      </c>
      <c r="F264" s="99">
        <v>12.302809077482639</v>
      </c>
      <c r="G264" s="99">
        <v>12.643343638609984</v>
      </c>
      <c r="H264" s="99">
        <v>13.193741909837408</v>
      </c>
      <c r="I264" s="99">
        <v>13.93296934915336</v>
      </c>
      <c r="J264" s="99">
        <v>14.743443914509232</v>
      </c>
      <c r="K264" s="99">
        <v>14.873513555091003</v>
      </c>
      <c r="L264" s="99">
        <v>14.495517418398999</v>
      </c>
      <c r="M264" s="99">
        <v>14.487465239365534</v>
      </c>
      <c r="N264" s="99">
        <v>14.106825661868985</v>
      </c>
      <c r="O264" s="99">
        <v>14.015351067518182</v>
      </c>
      <c r="P264" s="99">
        <v>13.661007708779911</v>
      </c>
      <c r="Q264" s="99">
        <v>13.653403272536025</v>
      </c>
      <c r="R264" s="99">
        <v>13.457442544529004</v>
      </c>
      <c r="S264" s="99">
        <v>13.382567110848393</v>
      </c>
      <c r="T264" s="99">
        <v>13.071982284126108</v>
      </c>
      <c r="U264" s="99">
        <v>12.910610092563672</v>
      </c>
      <c r="V264" s="99">
        <v>11.904440520483689</v>
      </c>
      <c r="W264" s="99">
        <v>10.211680831461548</v>
      </c>
      <c r="X264" s="99">
        <v>8.8231284565744659</v>
      </c>
      <c r="Y264" s="99">
        <v>7.3782782967604206</v>
      </c>
      <c r="DA264" s="63" t="s">
        <v>2950</v>
      </c>
    </row>
    <row r="265" spans="1:105" ht="12" customHeight="1" x14ac:dyDescent="0.25">
      <c r="A265" s="121" t="s">
        <v>54</v>
      </c>
      <c r="B265" s="123">
        <v>7.1868769000735133</v>
      </c>
      <c r="C265" s="123">
        <v>7.9297807014789621</v>
      </c>
      <c r="D265" s="123">
        <v>7.8865867548019777</v>
      </c>
      <c r="E265" s="123">
        <v>9.2167990853114912</v>
      </c>
      <c r="F265" s="123">
        <v>8.407960434082085</v>
      </c>
      <c r="G265" s="123">
        <v>8.3491264879025184</v>
      </c>
      <c r="H265" s="123">
        <v>7.7183831085064245</v>
      </c>
      <c r="I265" s="123">
        <v>7.4404467075634173</v>
      </c>
      <c r="J265" s="123">
        <v>7.6387971277954945</v>
      </c>
      <c r="K265" s="123">
        <v>5.9534310217733033</v>
      </c>
      <c r="L265" s="123">
        <v>5.3943296476097382</v>
      </c>
      <c r="M265" s="123">
        <v>5.4466945124574053</v>
      </c>
      <c r="N265" s="123">
        <v>5.2869329081694989</v>
      </c>
      <c r="O265" s="123">
        <v>5.29654970581685</v>
      </c>
      <c r="P265" s="123">
        <v>5.4316900655638678</v>
      </c>
      <c r="Q265" s="123">
        <v>5.4146598060019322</v>
      </c>
      <c r="R265" s="123">
        <v>5.3129798559957724</v>
      </c>
      <c r="S265" s="123">
        <v>5.2461937113823582</v>
      </c>
      <c r="T265" s="123">
        <v>5.1207847831382693</v>
      </c>
      <c r="U265" s="123">
        <v>4.89535556084072</v>
      </c>
      <c r="V265" s="123">
        <v>6.4835261239858619</v>
      </c>
      <c r="W265" s="123">
        <v>6.5342005652176862</v>
      </c>
      <c r="X265" s="123">
        <v>5.063228163282929</v>
      </c>
      <c r="Y265" s="123">
        <v>4.7624209528789061</v>
      </c>
      <c r="DA265" s="130" t="s">
        <v>2951</v>
      </c>
    </row>
    <row r="266" spans="1:105" ht="12" customHeight="1" x14ac:dyDescent="0.25">
      <c r="A266" s="97" t="s">
        <v>50</v>
      </c>
      <c r="B266" s="99">
        <v>7.7719076627478785</v>
      </c>
      <c r="C266" s="99">
        <v>8.0716484664024009</v>
      </c>
      <c r="D266" s="99">
        <v>10.214318007754745</v>
      </c>
      <c r="E266" s="99">
        <v>7.9381811166254215</v>
      </c>
      <c r="F266" s="99">
        <v>7.6820538083815313</v>
      </c>
      <c r="G266" s="99">
        <v>8.9642879545817529</v>
      </c>
      <c r="H266" s="99">
        <v>7.7211100830319221</v>
      </c>
      <c r="I266" s="99">
        <v>7.3098599870758552</v>
      </c>
      <c r="J266" s="99">
        <v>6.5880316607476352</v>
      </c>
      <c r="K266" s="99">
        <v>6.4085201699806422</v>
      </c>
      <c r="L266" s="99">
        <v>5.6932643429611502</v>
      </c>
      <c r="M266" s="99">
        <v>5.424945114761325</v>
      </c>
      <c r="N266" s="99">
        <v>5.3390941846153037</v>
      </c>
      <c r="O266" s="99">
        <v>5.3183602495334963</v>
      </c>
      <c r="P266" s="99">
        <v>5.456771504030681</v>
      </c>
      <c r="Q266" s="99">
        <v>5.4016526602633714</v>
      </c>
      <c r="R266" s="99">
        <v>5.3271365701309357</v>
      </c>
      <c r="S266" s="99">
        <v>5.2272999034677099</v>
      </c>
      <c r="T266" s="99">
        <v>5.0577422793440947</v>
      </c>
      <c r="U266" s="99">
        <v>4.8724254554928299</v>
      </c>
      <c r="V266" s="99">
        <v>6.6286257030173203</v>
      </c>
      <c r="W266" s="99">
        <v>6.5701752155638413</v>
      </c>
      <c r="X266" s="99">
        <v>5.1026389938512606</v>
      </c>
      <c r="Y266" s="99">
        <v>4.6231646833323286</v>
      </c>
      <c r="DA266" s="63" t="s">
        <v>2952</v>
      </c>
    </row>
    <row r="267" spans="1:105" ht="12" customHeight="1" x14ac:dyDescent="0.25">
      <c r="A267" s="109" t="s">
        <v>120</v>
      </c>
      <c r="B267" s="110">
        <v>6.757937347949202</v>
      </c>
      <c r="C267" s="110">
        <v>7.8287961754581863</v>
      </c>
      <c r="D267" s="110">
        <v>6.3146835322197568</v>
      </c>
      <c r="E267" s="110">
        <v>10.020386626324914</v>
      </c>
      <c r="F267" s="110">
        <v>8.8317595997571559</v>
      </c>
      <c r="G267" s="110">
        <v>7.9989226443087835</v>
      </c>
      <c r="H267" s="110">
        <v>7.7169105651016379</v>
      </c>
      <c r="I267" s="110">
        <v>7.5112831800537068</v>
      </c>
      <c r="J267" s="110">
        <v>8.2337627506925823</v>
      </c>
      <c r="K267" s="110">
        <v>5.653873123326485</v>
      </c>
      <c r="L267" s="110">
        <v>5.1857064074333836</v>
      </c>
      <c r="M267" s="110">
        <v>5.4624307082143515</v>
      </c>
      <c r="N267" s="110">
        <v>5.2496873755274107</v>
      </c>
      <c r="O267" s="110">
        <v>5.2816643629001225</v>
      </c>
      <c r="P267" s="110">
        <v>5.4153113552907133</v>
      </c>
      <c r="Q267" s="110">
        <v>5.4224013751903488</v>
      </c>
      <c r="R267" s="110">
        <v>5.3052723310790633</v>
      </c>
      <c r="S267" s="110">
        <v>5.2559613680475321</v>
      </c>
      <c r="T267" s="110">
        <v>5.1517738914185109</v>
      </c>
      <c r="U267" s="110">
        <v>4.906234807903588</v>
      </c>
      <c r="V267" s="110">
        <v>6.4165598810290332</v>
      </c>
      <c r="W267" s="110">
        <v>6.5184355585274298</v>
      </c>
      <c r="X267" s="110">
        <v>5.048380056148897</v>
      </c>
      <c r="Y267" s="110">
        <v>4.8094994832552018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44.253493011755836</v>
      </c>
      <c r="C269" s="118">
        <f t="shared" si="122"/>
        <v>42.465455729184619</v>
      </c>
      <c r="D269" s="118">
        <f t="shared" si="122"/>
        <v>49.90718640461197</v>
      </c>
      <c r="E269" s="118">
        <f t="shared" si="122"/>
        <v>62.569143285830286</v>
      </c>
      <c r="F269" s="118">
        <f t="shared" si="122"/>
        <v>51.351666595726599</v>
      </c>
      <c r="G269" s="118">
        <f t="shared" si="122"/>
        <v>55.242078076168632</v>
      </c>
      <c r="H269" s="118">
        <f t="shared" si="122"/>
        <v>41.50234570356313</v>
      </c>
      <c r="I269" s="118">
        <f t="shared" si="122"/>
        <v>43.932229887988861</v>
      </c>
      <c r="J269" s="118">
        <f t="shared" si="122"/>
        <v>59.011979298907711</v>
      </c>
      <c r="K269" s="118">
        <f t="shared" si="122"/>
        <v>41.344209664613622</v>
      </c>
      <c r="L269" s="118">
        <f t="shared" si="122"/>
        <v>41.641291826976683</v>
      </c>
      <c r="M269" s="118">
        <f t="shared" si="122"/>
        <v>46.600957488130874</v>
      </c>
      <c r="N269" s="118">
        <f t="shared" si="122"/>
        <v>43.745148958770308</v>
      </c>
      <c r="O269" s="118">
        <f t="shared" si="122"/>
        <v>32.703020716507737</v>
      </c>
      <c r="P269" s="118">
        <f t="shared" si="122"/>
        <v>19.541507275776226</v>
      </c>
      <c r="Q269" s="118">
        <f t="shared" si="122"/>
        <v>40.959967715655552</v>
      </c>
      <c r="R269" s="118">
        <f t="shared" ref="R269:V269" si="123">R270+R273+R275+R284</f>
        <v>38.91347749446129</v>
      </c>
      <c r="S269" s="118">
        <f t="shared" si="123"/>
        <v>38.808917122675908</v>
      </c>
      <c r="T269" s="118">
        <f t="shared" si="123"/>
        <v>32.009439527985776</v>
      </c>
      <c r="U269" s="118">
        <f t="shared" si="123"/>
        <v>32.563516700565089</v>
      </c>
      <c r="V269" s="118">
        <f t="shared" si="123"/>
        <v>21.932295713968919</v>
      </c>
      <c r="W269" s="118">
        <f t="shared" ref="W269:Y269" si="124">W270+W273+W275+W284</f>
        <v>32.302136493847847</v>
      </c>
      <c r="X269" s="118">
        <f t="shared" si="124"/>
        <v>29.845316438794562</v>
      </c>
      <c r="Y269" s="118">
        <f t="shared" si="124"/>
        <v>27.567739706655988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41.981999886786625</v>
      </c>
      <c r="C270" s="123">
        <f t="shared" si="125"/>
        <v>40.277930006587745</v>
      </c>
      <c r="D270" s="123">
        <f t="shared" si="125"/>
        <v>47.195092733326966</v>
      </c>
      <c r="E270" s="123">
        <f t="shared" si="125"/>
        <v>60.394715403920841</v>
      </c>
      <c r="F270" s="123">
        <f t="shared" si="125"/>
        <v>49.371018722692703</v>
      </c>
      <c r="G270" s="123">
        <f t="shared" si="125"/>
        <v>53.081553898534729</v>
      </c>
      <c r="H270" s="123">
        <f t="shared" si="125"/>
        <v>39.758368084837208</v>
      </c>
      <c r="I270" s="123">
        <f t="shared" si="125"/>
        <v>42.283035037785901</v>
      </c>
      <c r="J270" s="123">
        <f t="shared" si="125"/>
        <v>57.401312040818645</v>
      </c>
      <c r="K270" s="123">
        <f t="shared" si="125"/>
        <v>39.799786164158256</v>
      </c>
      <c r="L270" s="123">
        <f t="shared" si="125"/>
        <v>40.246929736273081</v>
      </c>
      <c r="M270" s="123">
        <f t="shared" si="125"/>
        <v>45.149867570691896</v>
      </c>
      <c r="N270" s="123">
        <f t="shared" si="125"/>
        <v>42.415794414168353</v>
      </c>
      <c r="O270" s="123">
        <f t="shared" si="125"/>
        <v>31.520428416263453</v>
      </c>
      <c r="P270" s="123">
        <f t="shared" si="125"/>
        <v>18.457210219588379</v>
      </c>
      <c r="Q270" s="123">
        <f t="shared" si="125"/>
        <v>39.771636802019046</v>
      </c>
      <c r="R270" s="123">
        <f t="shared" ref="R270:V270" si="126">SUM(R271:R272)</f>
        <v>37.834648932614947</v>
      </c>
      <c r="S270" s="123">
        <f t="shared" si="126"/>
        <v>37.741668889055134</v>
      </c>
      <c r="T270" s="123">
        <f t="shared" si="126"/>
        <v>31.020522609162818</v>
      </c>
      <c r="U270" s="123">
        <f t="shared" si="126"/>
        <v>31.603335832939713</v>
      </c>
      <c r="V270" s="123">
        <f t="shared" si="126"/>
        <v>20.91794931799485</v>
      </c>
      <c r="W270" s="123">
        <f t="shared" ref="W270:Y270" si="127">SUM(W271:W272)</f>
        <v>31.282509639526562</v>
      </c>
      <c r="X270" s="123">
        <f t="shared" si="127"/>
        <v>28.99934418507906</v>
      </c>
      <c r="Y270" s="123">
        <f t="shared" si="127"/>
        <v>26.811271041149745</v>
      </c>
      <c r="DA270" s="130" t="s">
        <v>3105</v>
      </c>
    </row>
    <row r="271" spans="1:105" ht="12" customHeight="1" x14ac:dyDescent="0.25">
      <c r="A271" s="97" t="s">
        <v>74</v>
      </c>
      <c r="B271" s="99">
        <v>41.981999886786625</v>
      </c>
      <c r="C271" s="99">
        <v>40.277930006587745</v>
      </c>
      <c r="D271" s="99">
        <v>47.195092733326966</v>
      </c>
      <c r="E271" s="99">
        <v>60.394715403920841</v>
      </c>
      <c r="F271" s="99">
        <v>49.371018722692703</v>
      </c>
      <c r="G271" s="99">
        <v>53.081553898534729</v>
      </c>
      <c r="H271" s="99">
        <v>39.758368084837208</v>
      </c>
      <c r="I271" s="99">
        <v>42.283035037785901</v>
      </c>
      <c r="J271" s="99">
        <v>57.401312040818645</v>
      </c>
      <c r="K271" s="99">
        <v>39.799786164158256</v>
      </c>
      <c r="L271" s="99">
        <v>40.246929736273081</v>
      </c>
      <c r="M271" s="99">
        <v>45.149867570691896</v>
      </c>
      <c r="N271" s="99">
        <v>42.415794414168353</v>
      </c>
      <c r="O271" s="99">
        <v>31.520428416263453</v>
      </c>
      <c r="P271" s="99">
        <v>18.457210219588379</v>
      </c>
      <c r="Q271" s="99">
        <v>39.771636802019046</v>
      </c>
      <c r="R271" s="99">
        <v>37.834648932614947</v>
      </c>
      <c r="S271" s="99">
        <v>37.741668889055134</v>
      </c>
      <c r="T271" s="99">
        <v>31.020522609162818</v>
      </c>
      <c r="U271" s="99">
        <v>31.603335832939713</v>
      </c>
      <c r="V271" s="99">
        <v>20.91794931799485</v>
      </c>
      <c r="W271" s="99">
        <v>31.282509639526562</v>
      </c>
      <c r="X271" s="99">
        <v>28.99934418507906</v>
      </c>
      <c r="Y271" s="99">
        <v>26.811271041149745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1.0423121700649314</v>
      </c>
      <c r="C275" s="123">
        <v>0.93472987033342614</v>
      </c>
      <c r="D275" s="123">
        <v>1.1776779355172518</v>
      </c>
      <c r="E275" s="123">
        <v>1.0344469476689888</v>
      </c>
      <c r="F275" s="123">
        <v>0.92867368764044789</v>
      </c>
      <c r="G275" s="123">
        <v>0.95443928604650807</v>
      </c>
      <c r="H275" s="123">
        <v>0.74209793268684565</v>
      </c>
      <c r="I275" s="123">
        <v>0.69912822096364224</v>
      </c>
      <c r="J275" s="123">
        <v>0.73078725036157244</v>
      </c>
      <c r="K275" s="123">
        <v>0.60516736387739656</v>
      </c>
      <c r="L275" s="123">
        <v>0.53070394610355098</v>
      </c>
      <c r="M275" s="123">
        <v>0.61090688073850563</v>
      </c>
      <c r="N275" s="123">
        <v>0.50899412449913262</v>
      </c>
      <c r="O275" s="123">
        <v>0.38706620664644875</v>
      </c>
      <c r="P275" s="123">
        <v>0.28948477985368098</v>
      </c>
      <c r="Q275" s="123">
        <v>0.44550467148500633</v>
      </c>
      <c r="R275" s="123">
        <v>0.38739591817574842</v>
      </c>
      <c r="S275" s="123">
        <v>0.41256633759497463</v>
      </c>
      <c r="T275" s="123">
        <v>0.37767093168058447</v>
      </c>
      <c r="U275" s="123">
        <v>0.38613605697947923</v>
      </c>
      <c r="V275" s="123">
        <v>0.24950601644993728</v>
      </c>
      <c r="W275" s="123">
        <v>0.28955227977978404</v>
      </c>
      <c r="X275" s="123">
        <v>0.33817159215508186</v>
      </c>
      <c r="Y275" s="123">
        <v>0.33286944112675942</v>
      </c>
      <c r="DA275" s="130" t="s">
        <v>3110</v>
      </c>
    </row>
    <row r="276" spans="1:105" ht="12" customHeight="1" x14ac:dyDescent="0.25">
      <c r="A276" s="97" t="s">
        <v>141</v>
      </c>
      <c r="B276" s="99">
        <v>8.1687943322191519</v>
      </c>
      <c r="C276" s="99">
        <v>7.2272049679081558</v>
      </c>
      <c r="D276" s="99">
        <v>9.1901667194602989</v>
      </c>
      <c r="E276" s="99">
        <v>8.5134622438911833</v>
      </c>
      <c r="F276" s="99">
        <v>8.2974995681958834</v>
      </c>
      <c r="G276" s="99">
        <v>9.0169855527621898</v>
      </c>
      <c r="H276" s="99">
        <v>7.78695923505156</v>
      </c>
      <c r="I276" s="99">
        <v>7.9901662363540717</v>
      </c>
      <c r="J276" s="99">
        <v>8.7906710001832078</v>
      </c>
      <c r="K276" s="99">
        <v>8.0155581128953255</v>
      </c>
      <c r="L276" s="99">
        <v>7.6732135673443453</v>
      </c>
      <c r="M276" s="99">
        <v>9.3233680289665717</v>
      </c>
      <c r="N276" s="99">
        <v>8.2846916008901363</v>
      </c>
      <c r="O276" s="99">
        <v>6.7816042569184978</v>
      </c>
      <c r="P276" s="99">
        <v>5.2674614803314084</v>
      </c>
      <c r="Q276" s="99">
        <v>8.1779988628390932</v>
      </c>
      <c r="R276" s="99">
        <v>6.8454557365907007</v>
      </c>
      <c r="S276" s="99">
        <v>7.185246243183002</v>
      </c>
      <c r="T276" s="99">
        <v>6.6187993238850442</v>
      </c>
      <c r="U276" s="99">
        <v>6.8379933537614166</v>
      </c>
      <c r="V276" s="99">
        <v>4.5961841736889859</v>
      </c>
      <c r="W276" s="99">
        <v>5.2935852854166416</v>
      </c>
      <c r="X276" s="99">
        <v>5.5437745643754273</v>
      </c>
      <c r="Y276" s="99">
        <v>5.2617384667661522</v>
      </c>
      <c r="DA276" s="63" t="s">
        <v>3111</v>
      </c>
    </row>
    <row r="277" spans="1:105" ht="12" customHeight="1" x14ac:dyDescent="0.25">
      <c r="A277" s="97" t="s">
        <v>140</v>
      </c>
      <c r="B277" s="99">
        <v>2.7564306824610534</v>
      </c>
      <c r="C277" s="99">
        <v>2.3927416050220929</v>
      </c>
      <c r="D277" s="99">
        <v>3.413136195743157</v>
      </c>
      <c r="E277" s="99">
        <v>3.9244520989558143</v>
      </c>
      <c r="F277" s="99">
        <v>4.0265592291130563</v>
      </c>
      <c r="G277" s="99">
        <v>3.824423435214678</v>
      </c>
      <c r="H277" s="99">
        <v>3.3653507581318367</v>
      </c>
      <c r="I277" s="99">
        <v>2.8653058105843039</v>
      </c>
      <c r="J277" s="99">
        <v>3.2109923304586894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2.7564306824610534</v>
      </c>
      <c r="C278" s="102">
        <v>2.3927416050220929</v>
      </c>
      <c r="D278" s="102">
        <v>3.413136195743157</v>
      </c>
      <c r="E278" s="102">
        <v>3.9244520989558143</v>
      </c>
      <c r="F278" s="102">
        <v>4.0265592291130563</v>
      </c>
      <c r="G278" s="102">
        <v>3.824423435214678</v>
      </c>
      <c r="H278" s="102">
        <v>3.3653507581318367</v>
      </c>
      <c r="I278" s="102">
        <v>2.8653058105843039</v>
      </c>
      <c r="J278" s="102">
        <v>3.2109923304586894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1.2291809549042789</v>
      </c>
      <c r="C284" s="123">
        <v>1.2527958522634455</v>
      </c>
      <c r="D284" s="123">
        <v>1.5344157357677533</v>
      </c>
      <c r="E284" s="123">
        <v>1.1399809342404541</v>
      </c>
      <c r="F284" s="123">
        <v>1.0519741853934512</v>
      </c>
      <c r="G284" s="123">
        <v>1.2060848915873958</v>
      </c>
      <c r="H284" s="123">
        <v>1.0018796860390722</v>
      </c>
      <c r="I284" s="123">
        <v>0.95006662923931751</v>
      </c>
      <c r="J284" s="123">
        <v>0.87988000772749075</v>
      </c>
      <c r="K284" s="123">
        <v>0.93925613657796492</v>
      </c>
      <c r="L284" s="123">
        <v>0.86365814460005352</v>
      </c>
      <c r="M284" s="123">
        <v>0.84018303670047045</v>
      </c>
      <c r="N284" s="123">
        <v>0.82036042010282184</v>
      </c>
      <c r="O284" s="123">
        <v>0.79552609359783533</v>
      </c>
      <c r="P284" s="123">
        <v>0.79481227633416696</v>
      </c>
      <c r="Q284" s="123">
        <v>0.74282624215150073</v>
      </c>
      <c r="R284" s="123">
        <v>0.69143264367059365</v>
      </c>
      <c r="S284" s="123">
        <v>0.65468189602579641</v>
      </c>
      <c r="T284" s="123">
        <v>0.61124598714237843</v>
      </c>
      <c r="U284" s="123">
        <v>0.57404481064590052</v>
      </c>
      <c r="V284" s="123">
        <v>0.7648403795241292</v>
      </c>
      <c r="W284" s="123">
        <v>0.73007457454150082</v>
      </c>
      <c r="X284" s="123">
        <v>0.5078006615604207</v>
      </c>
      <c r="Y284" s="123">
        <v>0.42359922437948488</v>
      </c>
      <c r="DA284" s="130" t="s">
        <v>3119</v>
      </c>
    </row>
    <row r="285" spans="1:105" ht="12" customHeight="1" x14ac:dyDescent="0.25">
      <c r="A285" s="97" t="s">
        <v>50</v>
      </c>
      <c r="B285" s="99">
        <v>2.9056611674449213</v>
      </c>
      <c r="C285" s="99">
        <v>3.012781807234362</v>
      </c>
      <c r="D285" s="99">
        <v>3.8066341598140774</v>
      </c>
      <c r="E285" s="99">
        <v>2.9538469190728827</v>
      </c>
      <c r="F285" s="99">
        <v>2.8538536912831032</v>
      </c>
      <c r="G285" s="99">
        <v>3.3246708649306003</v>
      </c>
      <c r="H285" s="99">
        <v>2.857241213965636</v>
      </c>
      <c r="I285" s="99">
        <v>2.7015102146612335</v>
      </c>
      <c r="J285" s="99">
        <v>2.4338311801732524</v>
      </c>
      <c r="K285" s="99">
        <v>2.3661765328020241</v>
      </c>
      <c r="L285" s="99">
        <v>2.1011875019503568</v>
      </c>
      <c r="M285" s="99">
        <v>2.0014214506691483</v>
      </c>
      <c r="N285" s="99">
        <v>1.9692511359204825</v>
      </c>
      <c r="O285" s="99">
        <v>1.9611597467300466</v>
      </c>
      <c r="P285" s="99">
        <v>2.0119432267617352</v>
      </c>
      <c r="Q285" s="99">
        <v>1.9908999795211153</v>
      </c>
      <c r="R285" s="99">
        <v>1.9614141728829988</v>
      </c>
      <c r="S285" s="99">
        <v>1.9210484783824948</v>
      </c>
      <c r="T285" s="99">
        <v>1.8547305403318359</v>
      </c>
      <c r="U285" s="99">
        <v>1.7839546423149524</v>
      </c>
      <c r="V285" s="99">
        <v>2.4220636638997575</v>
      </c>
      <c r="W285" s="99">
        <v>2.3960540480538013</v>
      </c>
      <c r="X285" s="99">
        <v>1.8556388509398662</v>
      </c>
      <c r="Y285" s="99">
        <v>1.6765875249576061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0.9158829039347699</v>
      </c>
      <c r="D290" s="117">
        <f t="shared" si="129"/>
        <v>1.0144511099751465</v>
      </c>
      <c r="E290" s="117">
        <f t="shared" si="129"/>
        <v>1.1204766528765386</v>
      </c>
      <c r="F290" s="117">
        <f t="shared" si="129"/>
        <v>0.78693567443747936</v>
      </c>
      <c r="G290" s="117">
        <f t="shared" si="129"/>
        <v>0</v>
      </c>
      <c r="H290" s="117">
        <f t="shared" si="129"/>
        <v>0</v>
      </c>
      <c r="I290" s="117">
        <f t="shared" si="129"/>
        <v>0.31044709479432592</v>
      </c>
      <c r="J290" s="117">
        <f t="shared" si="129"/>
        <v>0.95688656803894834</v>
      </c>
      <c r="K290" s="117">
        <f t="shared" si="129"/>
        <v>0.66646608854982259</v>
      </c>
      <c r="L290" s="117">
        <f t="shared" si="129"/>
        <v>0.77830897931454601</v>
      </c>
      <c r="M290" s="117">
        <f t="shared" si="129"/>
        <v>0.73265240476022653</v>
      </c>
      <c r="N290" s="117">
        <f t="shared" si="129"/>
        <v>0.38182663428180585</v>
      </c>
      <c r="O290" s="117">
        <f t="shared" si="129"/>
        <v>0.41920533678750516</v>
      </c>
      <c r="P290" s="117">
        <f t="shared" si="129"/>
        <v>0.15135430464795765</v>
      </c>
      <c r="Q290" s="117">
        <f t="shared" si="129"/>
        <v>0.54173294860596988</v>
      </c>
      <c r="R290" s="117">
        <f t="shared" ref="R290:V290" si="130">R291+R294+R296+R305</f>
        <v>0.64405791819151004</v>
      </c>
      <c r="S290" s="117">
        <f t="shared" si="130"/>
        <v>0.41793694662554626</v>
      </c>
      <c r="T290" s="117">
        <f t="shared" si="130"/>
        <v>0.33122886527233153</v>
      </c>
      <c r="U290" s="117">
        <f t="shared" si="130"/>
        <v>0</v>
      </c>
      <c r="V290" s="117">
        <f t="shared" si="130"/>
        <v>0.1041748896835244</v>
      </c>
      <c r="W290" s="117">
        <f t="shared" ref="W290:Y290" si="131">W291+W294+W296+W305</f>
        <v>3.6536737528948496E-2</v>
      </c>
      <c r="X290" s="117">
        <f t="shared" si="131"/>
        <v>0.51349425440160146</v>
      </c>
      <c r="Y290" s="117">
        <f t="shared" si="131"/>
        <v>0.23997173300850386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0.75846416455215415</v>
      </c>
      <c r="D291" s="122">
        <f t="shared" si="132"/>
        <v>0.85203892453315466</v>
      </c>
      <c r="E291" s="122">
        <f t="shared" si="132"/>
        <v>0.96051915055080184</v>
      </c>
      <c r="F291" s="122">
        <f t="shared" si="132"/>
        <v>0.6539670052430907</v>
      </c>
      <c r="G291" s="122">
        <f t="shared" si="132"/>
        <v>0</v>
      </c>
      <c r="H291" s="122">
        <f t="shared" si="132"/>
        <v>0</v>
      </c>
      <c r="I291" s="122">
        <f t="shared" si="132"/>
        <v>0.25095022453405047</v>
      </c>
      <c r="J291" s="122">
        <f t="shared" si="132"/>
        <v>0.80603787757584322</v>
      </c>
      <c r="K291" s="122">
        <f t="shared" si="132"/>
        <v>0.53028031686785415</v>
      </c>
      <c r="L291" s="122">
        <f t="shared" si="132"/>
        <v>0.62291831254079122</v>
      </c>
      <c r="M291" s="122">
        <f t="shared" si="132"/>
        <v>0.59914815238018049</v>
      </c>
      <c r="N291" s="122">
        <f t="shared" si="132"/>
        <v>0.30747696100149197</v>
      </c>
      <c r="O291" s="122">
        <f t="shared" si="132"/>
        <v>0.3099474515138943</v>
      </c>
      <c r="P291" s="122">
        <f t="shared" si="132"/>
        <v>9.2291081740721967E-2</v>
      </c>
      <c r="Q291" s="122">
        <f t="shared" si="132"/>
        <v>0.41406941006323844</v>
      </c>
      <c r="R291" s="122">
        <f t="shared" ref="R291:V291" si="133">SUM(R292:R293)</f>
        <v>0.49540009749024477</v>
      </c>
      <c r="S291" s="122">
        <f t="shared" si="133"/>
        <v>0.32217269939615656</v>
      </c>
      <c r="T291" s="122">
        <f t="shared" si="133"/>
        <v>0.24521422836978091</v>
      </c>
      <c r="U291" s="122">
        <f t="shared" si="133"/>
        <v>0</v>
      </c>
      <c r="V291" s="122">
        <f t="shared" si="133"/>
        <v>6.7479999260340373E-2</v>
      </c>
      <c r="W291" s="122">
        <f t="shared" ref="W291:Y291" si="134">SUM(W292:W293)</f>
        <v>2.6148829467671858E-2</v>
      </c>
      <c r="X291" s="122">
        <f t="shared" si="134"/>
        <v>0.35081958721989426</v>
      </c>
      <c r="Y291" s="122">
        <f t="shared" si="134"/>
        <v>0.1542198223338673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0.74878979667224799</v>
      </c>
      <c r="D292" s="98">
        <v>0.84121872180098534</v>
      </c>
      <c r="E292" s="98">
        <v>0.94830483484800721</v>
      </c>
      <c r="F292" s="98">
        <v>0.64566029305093886</v>
      </c>
      <c r="G292" s="98">
        <v>0</v>
      </c>
      <c r="H292" s="98">
        <v>0</v>
      </c>
      <c r="I292" s="98">
        <v>0.24792178262237949</v>
      </c>
      <c r="J292" s="98">
        <v>0.79620024481470886</v>
      </c>
      <c r="K292" s="98">
        <v>0.52379439248164672</v>
      </c>
      <c r="L292" s="98">
        <v>0.61529381366143543</v>
      </c>
      <c r="M292" s="98">
        <v>0.59174841663911903</v>
      </c>
      <c r="N292" s="98">
        <v>0.30360770715241525</v>
      </c>
      <c r="O292" s="98">
        <v>0.30590645640879804</v>
      </c>
      <c r="P292" s="98">
        <v>9.1043416357429824E-2</v>
      </c>
      <c r="Q292" s="98">
        <v>0.40826416767364132</v>
      </c>
      <c r="R292" s="98">
        <v>0.48839398709717419</v>
      </c>
      <c r="S292" s="98">
        <v>0.31761578681332264</v>
      </c>
      <c r="T292" s="98">
        <v>0.24176625885019243</v>
      </c>
      <c r="U292" s="98">
        <v>0</v>
      </c>
      <c r="V292" s="98">
        <v>6.6541598223847961E-2</v>
      </c>
      <c r="W292" s="98">
        <v>2.5783382744091074E-2</v>
      </c>
      <c r="X292" s="98">
        <v>0.34593451702206635</v>
      </c>
      <c r="Y292" s="98">
        <v>0.15207763727396714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9.6743678799061546E-3</v>
      </c>
      <c r="D293" s="98">
        <v>1.0820202732169326E-2</v>
      </c>
      <c r="E293" s="98">
        <v>1.2214315702794607E-2</v>
      </c>
      <c r="F293" s="98">
        <v>8.306712192151882E-3</v>
      </c>
      <c r="G293" s="98">
        <v>0</v>
      </c>
      <c r="H293" s="98">
        <v>0</v>
      </c>
      <c r="I293" s="98">
        <v>3.0284419116709967E-3</v>
      </c>
      <c r="J293" s="98">
        <v>9.8376327611343281E-3</v>
      </c>
      <c r="K293" s="98">
        <v>6.4859243862074806E-3</v>
      </c>
      <c r="L293" s="98">
        <v>7.6244988793557605E-3</v>
      </c>
      <c r="M293" s="98">
        <v>7.3997357410614042E-3</v>
      </c>
      <c r="N293" s="98">
        <v>3.8692538490767365E-3</v>
      </c>
      <c r="O293" s="98">
        <v>4.0409951050962541E-3</v>
      </c>
      <c r="P293" s="98">
        <v>1.2476653832921498E-3</v>
      </c>
      <c r="Q293" s="98">
        <v>5.8052423895971171E-3</v>
      </c>
      <c r="R293" s="98">
        <v>7.0061103930705625E-3</v>
      </c>
      <c r="S293" s="98">
        <v>4.5569125828339371E-3</v>
      </c>
      <c r="T293" s="98">
        <v>3.4479695195884885E-3</v>
      </c>
      <c r="U293" s="98">
        <v>0</v>
      </c>
      <c r="V293" s="98">
        <v>9.3840103649241472E-4</v>
      </c>
      <c r="W293" s="98">
        <v>3.6544672358078547E-4</v>
      </c>
      <c r="X293" s="98">
        <v>4.8850701978278887E-3</v>
      </c>
      <c r="Y293" s="98">
        <v>2.1421850599001482E-3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2.2383956863827655E-3</v>
      </c>
      <c r="D294" s="122">
        <f t="shared" si="135"/>
        <v>2.4833701500316936E-3</v>
      </c>
      <c r="E294" s="122">
        <f t="shared" si="135"/>
        <v>3.8526589667854877E-3</v>
      </c>
      <c r="F294" s="122">
        <f t="shared" si="135"/>
        <v>1.8028175346091802E-3</v>
      </c>
      <c r="G294" s="122">
        <f t="shared" si="135"/>
        <v>0</v>
      </c>
      <c r="H294" s="122">
        <f t="shared" si="135"/>
        <v>0</v>
      </c>
      <c r="I294" s="122">
        <f t="shared" si="135"/>
        <v>2.0386884514795919E-3</v>
      </c>
      <c r="J294" s="122">
        <f t="shared" si="135"/>
        <v>4.577157974260432E-3</v>
      </c>
      <c r="K294" s="122">
        <f t="shared" si="135"/>
        <v>2.4800180295179554E-3</v>
      </c>
      <c r="L294" s="122">
        <f t="shared" si="135"/>
        <v>4.1618638309376859E-3</v>
      </c>
      <c r="M294" s="122">
        <f t="shared" si="135"/>
        <v>4.9703474356502242E-3</v>
      </c>
      <c r="N294" s="122">
        <f t="shared" si="135"/>
        <v>2.4164460600011183E-3</v>
      </c>
      <c r="O294" s="122">
        <f t="shared" si="135"/>
        <v>5.0490665182821746E-3</v>
      </c>
      <c r="P294" s="122">
        <f t="shared" si="135"/>
        <v>3.270494100029997E-4</v>
      </c>
      <c r="Q294" s="122">
        <f t="shared" si="135"/>
        <v>2.3526254051673256E-3</v>
      </c>
      <c r="R294" s="122">
        <f t="shared" si="135"/>
        <v>2.2573812249158933E-3</v>
      </c>
      <c r="S294" s="122">
        <f t="shared" si="135"/>
        <v>3.0471387439962917E-3</v>
      </c>
      <c r="T294" s="122">
        <f t="shared" si="135"/>
        <v>2.7982486511520495E-3</v>
      </c>
      <c r="U294" s="122">
        <f t="shared" si="135"/>
        <v>0</v>
      </c>
      <c r="V294" s="122">
        <f t="shared" si="135"/>
        <v>9.0094552565309224E-4</v>
      </c>
      <c r="W294" s="122">
        <f t="shared" si="135"/>
        <v>4.218132710733073E-4</v>
      </c>
      <c r="X294" s="122">
        <f t="shared" si="135"/>
        <v>5.2746274229226496E-3</v>
      </c>
      <c r="Y294" s="122">
        <f t="shared" si="135"/>
        <v>1.733563553752283E-3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2.2383956863827655E-3</v>
      </c>
      <c r="D295" s="98">
        <v>2.4833701500316936E-3</v>
      </c>
      <c r="E295" s="98">
        <v>3.8526589667854877E-3</v>
      </c>
      <c r="F295" s="98">
        <v>1.8028175346091802E-3</v>
      </c>
      <c r="G295" s="98">
        <v>0</v>
      </c>
      <c r="H295" s="98">
        <v>0</v>
      </c>
      <c r="I295" s="98">
        <v>2.0386884514795919E-3</v>
      </c>
      <c r="J295" s="98">
        <v>4.577157974260432E-3</v>
      </c>
      <c r="K295" s="98">
        <v>2.4800180295179554E-3</v>
      </c>
      <c r="L295" s="98">
        <v>4.1618638309376859E-3</v>
      </c>
      <c r="M295" s="98">
        <v>4.9703474356502242E-3</v>
      </c>
      <c r="N295" s="98">
        <v>2.4164460600011183E-3</v>
      </c>
      <c r="O295" s="98">
        <v>5.0490665182821746E-3</v>
      </c>
      <c r="P295" s="98">
        <v>3.270494100029997E-4</v>
      </c>
      <c r="Q295" s="98">
        <v>2.3526254051673256E-3</v>
      </c>
      <c r="R295" s="98">
        <v>2.2573812249158933E-3</v>
      </c>
      <c r="S295" s="98">
        <v>3.0471387439962917E-3</v>
      </c>
      <c r="T295" s="98">
        <v>2.7982486511520495E-3</v>
      </c>
      <c r="U295" s="98">
        <v>0</v>
      </c>
      <c r="V295" s="98">
        <v>9.0094552565309224E-4</v>
      </c>
      <c r="W295" s="98">
        <v>4.218132710733073E-4</v>
      </c>
      <c r="X295" s="98">
        <v>5.2746274229226496E-3</v>
      </c>
      <c r="Y295" s="98">
        <v>1.733563553752283E-3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0.11012628280887243</v>
      </c>
      <c r="D296" s="122">
        <v>0.11675801183977863</v>
      </c>
      <c r="E296" s="122">
        <v>0.11155843820167238</v>
      </c>
      <c r="F296" s="122">
        <v>9.7011266003915159E-2</v>
      </c>
      <c r="G296" s="122">
        <v>0</v>
      </c>
      <c r="H296" s="122">
        <v>0</v>
      </c>
      <c r="I296" s="122">
        <v>4.2360871818275594E-2</v>
      </c>
      <c r="J296" s="122">
        <v>0.10963451928673604</v>
      </c>
      <c r="K296" s="122">
        <v>0.10266231621226024</v>
      </c>
      <c r="L296" s="122">
        <v>0.11950544361016673</v>
      </c>
      <c r="M296" s="122">
        <v>0.10177449347880965</v>
      </c>
      <c r="N296" s="122">
        <v>5.6810410030962606E-2</v>
      </c>
      <c r="O296" s="122">
        <v>8.2037370748909183E-2</v>
      </c>
      <c r="P296" s="122">
        <v>4.5748712507237929E-2</v>
      </c>
      <c r="Q296" s="122">
        <v>9.804817511926156E-2</v>
      </c>
      <c r="R296" s="122">
        <v>0.11380591941745617</v>
      </c>
      <c r="S296" s="122">
        <v>7.2029810007534611E-2</v>
      </c>
      <c r="T296" s="122">
        <v>6.5069803408388568E-2</v>
      </c>
      <c r="U296" s="122">
        <v>0</v>
      </c>
      <c r="V296" s="122">
        <v>2.6179890118229049E-2</v>
      </c>
      <c r="W296" s="122">
        <v>7.1905691324974279E-3</v>
      </c>
      <c r="X296" s="122">
        <v>0.12094226235644956</v>
      </c>
      <c r="Y296" s="122">
        <v>6.4973156349886166E-2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1.6917155406759022E-2</v>
      </c>
      <c r="D297" s="98">
        <v>1.836880714066072E-2</v>
      </c>
      <c r="E297" s="98">
        <v>1.070727378162145E-2</v>
      </c>
      <c r="F297" s="98">
        <v>6.7700852609463196E-3</v>
      </c>
      <c r="G297" s="98">
        <v>0</v>
      </c>
      <c r="H297" s="98">
        <v>0</v>
      </c>
      <c r="I297" s="98">
        <v>3.4428907785157763E-3</v>
      </c>
      <c r="J297" s="98">
        <v>1.0377621051979986E-2</v>
      </c>
      <c r="K297" s="98">
        <v>8.1042540088747048E-3</v>
      </c>
      <c r="L297" s="98">
        <v>7.7741968078367495E-3</v>
      </c>
      <c r="M297" s="98">
        <v>7.2481269414613556E-3</v>
      </c>
      <c r="N297" s="98">
        <v>2.3434884175182061E-3</v>
      </c>
      <c r="O297" s="98">
        <v>2.8027743872609014E-3</v>
      </c>
      <c r="P297" s="98">
        <v>1.6845435786670105E-3</v>
      </c>
      <c r="Q297" s="98">
        <v>8.0171953142473499E-3</v>
      </c>
      <c r="R297" s="98">
        <v>9.0867437282663392E-3</v>
      </c>
      <c r="S297" s="98">
        <v>5.1285037543447693E-3</v>
      </c>
      <c r="T297" s="98">
        <v>3.4828173881733069E-3</v>
      </c>
      <c r="U297" s="98">
        <v>0</v>
      </c>
      <c r="V297" s="98">
        <v>7.6292026230443072E-4</v>
      </c>
      <c r="W297" s="98">
        <v>4.390448389094916E-4</v>
      </c>
      <c r="X297" s="98">
        <v>1.0760342065710615E-2</v>
      </c>
      <c r="Y297" s="98">
        <v>5.2141908711598444E-3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7.3367228539052642E-2</v>
      </c>
      <c r="D301" s="101">
        <v>7.8061323782632905E-2</v>
      </c>
      <c r="E301" s="101">
        <v>7.8978475049827579E-2</v>
      </c>
      <c r="F301" s="101">
        <v>7.2698868124805527E-2</v>
      </c>
      <c r="G301" s="101">
        <v>0</v>
      </c>
      <c r="H301" s="101">
        <v>0</v>
      </c>
      <c r="I301" s="101">
        <v>3.0424765069853608E-2</v>
      </c>
      <c r="J301" s="101">
        <v>8.0152648654115283E-2</v>
      </c>
      <c r="K301" s="101">
        <v>5.7529759723201603E-2</v>
      </c>
      <c r="L301" s="101">
        <v>8.3843804805416797E-2</v>
      </c>
      <c r="M301" s="101">
        <v>6.4005921760243556E-2</v>
      </c>
      <c r="N301" s="101">
        <v>3.6143333346940545E-2</v>
      </c>
      <c r="O301" s="101">
        <v>5.875329881365645E-2</v>
      </c>
      <c r="P301" s="101">
        <v>3.1803304302772915E-2</v>
      </c>
      <c r="Q301" s="101">
        <v>6.867827682114247E-2</v>
      </c>
      <c r="R301" s="101">
        <v>7.4645300562398917E-2</v>
      </c>
      <c r="S301" s="101">
        <v>4.5136818893302108E-2</v>
      </c>
      <c r="T301" s="101">
        <v>4.3075174847109203E-2</v>
      </c>
      <c r="U301" s="101">
        <v>0</v>
      </c>
      <c r="V301" s="101">
        <v>2.0260328817508805E-2</v>
      </c>
      <c r="W301" s="101">
        <v>4.675291827201695E-3</v>
      </c>
      <c r="X301" s="101">
        <v>8.9105334105229569E-2</v>
      </c>
      <c r="Y301" s="101">
        <v>4.6903025669686786E-2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1.9841898863060772E-2</v>
      </c>
      <c r="D302" s="104">
        <v>2.0327880916485012E-2</v>
      </c>
      <c r="E302" s="104">
        <v>2.187268937022336E-2</v>
      </c>
      <c r="F302" s="104">
        <v>1.754231261816331E-2</v>
      </c>
      <c r="G302" s="104">
        <v>0</v>
      </c>
      <c r="H302" s="104">
        <v>0</v>
      </c>
      <c r="I302" s="104">
        <v>8.4932159699062128E-3</v>
      </c>
      <c r="J302" s="104">
        <v>1.9104249580640768E-2</v>
      </c>
      <c r="K302" s="104">
        <v>3.7028302480183926E-2</v>
      </c>
      <c r="L302" s="104">
        <v>2.7887441996913179E-2</v>
      </c>
      <c r="M302" s="104">
        <v>3.0520444777104742E-2</v>
      </c>
      <c r="N302" s="104">
        <v>1.8323588266503855E-2</v>
      </c>
      <c r="O302" s="104">
        <v>2.0481297547991831E-2</v>
      </c>
      <c r="P302" s="104">
        <v>1.2260864625797997E-2</v>
      </c>
      <c r="Q302" s="104">
        <v>2.1352702983871728E-2</v>
      </c>
      <c r="R302" s="104">
        <v>3.0073875126790908E-2</v>
      </c>
      <c r="S302" s="104">
        <v>2.1764487359887737E-2</v>
      </c>
      <c r="T302" s="104">
        <v>1.851181117310606E-2</v>
      </c>
      <c r="U302" s="104">
        <v>0</v>
      </c>
      <c r="V302" s="104">
        <v>5.1566410384158122E-3</v>
      </c>
      <c r="W302" s="104">
        <v>2.0762324663862412E-3</v>
      </c>
      <c r="X302" s="104">
        <v>2.1076586185509373E-2</v>
      </c>
      <c r="Y302" s="104">
        <v>1.2855939809039539E-2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8.3056159614111232E-3</v>
      </c>
      <c r="D303" s="98">
        <v>9.411496280078013E-3</v>
      </c>
      <c r="E303" s="98">
        <v>1.2131779340856892E-2</v>
      </c>
      <c r="F303" s="98">
        <v>1.0135170353024985E-2</v>
      </c>
      <c r="G303" s="98">
        <v>0</v>
      </c>
      <c r="H303" s="98">
        <v>0</v>
      </c>
      <c r="I303" s="98">
        <v>3.7893803139195065E-3</v>
      </c>
      <c r="J303" s="98">
        <v>8.6232643096742605E-3</v>
      </c>
      <c r="K303" s="98">
        <v>1.6196424223910925E-2</v>
      </c>
      <c r="L303" s="98">
        <v>1.1788446066128069E-2</v>
      </c>
      <c r="M303" s="98">
        <v>1.3227895213893368E-2</v>
      </c>
      <c r="N303" s="98">
        <v>7.7262313560206158E-3</v>
      </c>
      <c r="O303" s="98">
        <v>8.5654577609174543E-3</v>
      </c>
      <c r="P303" s="98">
        <v>5.3393267410456842E-3</v>
      </c>
      <c r="Q303" s="98">
        <v>9.1014821971952542E-3</v>
      </c>
      <c r="R303" s="98">
        <v>1.2639785779745633E-2</v>
      </c>
      <c r="S303" s="98">
        <v>9.144886818222224E-3</v>
      </c>
      <c r="T303" s="98">
        <v>7.8384609148578321E-3</v>
      </c>
      <c r="U303" s="98">
        <v>0</v>
      </c>
      <c r="V303" s="98">
        <v>2.3164740699568092E-3</v>
      </c>
      <c r="W303" s="98">
        <v>1.0679375889401312E-3</v>
      </c>
      <c r="X303" s="98">
        <v>1.1995005555633285E-2</v>
      </c>
      <c r="Y303" s="98">
        <v>8.2398840362517649E-3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1.1536282901649647E-2</v>
      </c>
      <c r="D304" s="98">
        <v>1.0916384636407001E-2</v>
      </c>
      <c r="E304" s="98">
        <v>9.7409100293664678E-3</v>
      </c>
      <c r="F304" s="98">
        <v>7.407142265138323E-3</v>
      </c>
      <c r="G304" s="98">
        <v>0</v>
      </c>
      <c r="H304" s="98">
        <v>0</v>
      </c>
      <c r="I304" s="98">
        <v>4.7038356559867068E-3</v>
      </c>
      <c r="J304" s="98">
        <v>1.048098527096651E-2</v>
      </c>
      <c r="K304" s="98">
        <v>2.0831878256273001E-2</v>
      </c>
      <c r="L304" s="98">
        <v>1.609899593078511E-2</v>
      </c>
      <c r="M304" s="98">
        <v>1.7292549563211374E-2</v>
      </c>
      <c r="N304" s="98">
        <v>1.059735691048324E-2</v>
      </c>
      <c r="O304" s="98">
        <v>1.1915839787074377E-2</v>
      </c>
      <c r="P304" s="98">
        <v>6.9215378847523124E-3</v>
      </c>
      <c r="Q304" s="98">
        <v>1.2251220786676472E-2</v>
      </c>
      <c r="R304" s="98">
        <v>1.7434089347045274E-2</v>
      </c>
      <c r="S304" s="98">
        <v>1.2619600541665513E-2</v>
      </c>
      <c r="T304" s="98">
        <v>1.067335025824823E-2</v>
      </c>
      <c r="U304" s="98">
        <v>0</v>
      </c>
      <c r="V304" s="98">
        <v>2.8401669684590025E-3</v>
      </c>
      <c r="W304" s="98">
        <v>1.00829487744611E-3</v>
      </c>
      <c r="X304" s="98">
        <v>9.0815806298760876E-3</v>
      </c>
      <c r="Y304" s="98">
        <v>4.6160557727877739E-3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4.5054060887360525E-2</v>
      </c>
      <c r="D305" s="122">
        <v>4.3170803452181564E-2</v>
      </c>
      <c r="E305" s="122">
        <v>4.4546405157279138E-2</v>
      </c>
      <c r="F305" s="122">
        <v>3.4154585655864322E-2</v>
      </c>
      <c r="G305" s="122">
        <v>0</v>
      </c>
      <c r="H305" s="122">
        <v>0</v>
      </c>
      <c r="I305" s="122">
        <v>1.5097309990520301E-2</v>
      </c>
      <c r="J305" s="122">
        <v>3.6637013202108645E-2</v>
      </c>
      <c r="K305" s="122">
        <v>3.1043437440190232E-2</v>
      </c>
      <c r="L305" s="122">
        <v>3.1723359332650455E-2</v>
      </c>
      <c r="M305" s="122">
        <v>2.6759411465586278E-2</v>
      </c>
      <c r="N305" s="122">
        <v>1.5122817189350154E-2</v>
      </c>
      <c r="O305" s="122">
        <v>2.2171448006419445E-2</v>
      </c>
      <c r="P305" s="122">
        <v>1.2987460989994756E-2</v>
      </c>
      <c r="Q305" s="122">
        <v>2.7262738018302625E-2</v>
      </c>
      <c r="R305" s="122">
        <v>3.2594520058893191E-2</v>
      </c>
      <c r="S305" s="122">
        <v>2.0687298477858773E-2</v>
      </c>
      <c r="T305" s="122">
        <v>1.8146584843010002E-2</v>
      </c>
      <c r="U305" s="122">
        <v>0</v>
      </c>
      <c r="V305" s="122">
        <v>9.6140547793018803E-3</v>
      </c>
      <c r="W305" s="122">
        <v>2.7755256577059037E-3</v>
      </c>
      <c r="X305" s="122">
        <v>3.6457777402334926E-2</v>
      </c>
      <c r="Y305" s="122">
        <v>1.904519077099812E-2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1.9970706826116177E-2</v>
      </c>
      <c r="D306" s="98">
        <v>2.2298686561837675E-2</v>
      </c>
      <c r="E306" s="98">
        <v>1.388915404945164E-2</v>
      </c>
      <c r="F306" s="98">
        <v>1.1139140946236158E-2</v>
      </c>
      <c r="G306" s="98">
        <v>0</v>
      </c>
      <c r="H306" s="98">
        <v>0</v>
      </c>
      <c r="I306" s="98">
        <v>6.8870823505148325E-3</v>
      </c>
      <c r="J306" s="98">
        <v>1.5325389526646464E-2</v>
      </c>
      <c r="K306" s="98">
        <v>1.9762066527905707E-2</v>
      </c>
      <c r="L306" s="98">
        <v>1.5689701365680212E-2</v>
      </c>
      <c r="M306" s="98">
        <v>1.1805892347935465E-2</v>
      </c>
      <c r="N306" s="98">
        <v>5.4720361000944262E-3</v>
      </c>
      <c r="O306" s="98">
        <v>8.3435958874125502E-3</v>
      </c>
      <c r="P306" s="98">
        <v>4.9912642250987821E-3</v>
      </c>
      <c r="Q306" s="98">
        <v>1.0007523076583499E-2</v>
      </c>
      <c r="R306" s="98">
        <v>1.3067379512698742E-2</v>
      </c>
      <c r="S306" s="98">
        <v>9.1035176639003811E-3</v>
      </c>
      <c r="T306" s="98">
        <v>6.6987606493421796E-3</v>
      </c>
      <c r="U306" s="98">
        <v>0</v>
      </c>
      <c r="V306" s="98">
        <v>3.3254613927777067E-3</v>
      </c>
      <c r="W306" s="98">
        <v>8.2916630836153444E-4</v>
      </c>
      <c r="X306" s="98">
        <v>9.0154272300935062E-3</v>
      </c>
      <c r="Y306" s="98">
        <v>4.9999456764614073E-3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2.5083354061244349E-2</v>
      </c>
      <c r="D307" s="33">
        <v>2.0872116890343885E-2</v>
      </c>
      <c r="E307" s="33">
        <v>3.0657251107827497E-2</v>
      </c>
      <c r="F307" s="33">
        <v>2.3015444709628165E-2</v>
      </c>
      <c r="G307" s="33">
        <v>0</v>
      </c>
      <c r="H307" s="33">
        <v>0</v>
      </c>
      <c r="I307" s="33">
        <v>8.2102276400054693E-3</v>
      </c>
      <c r="J307" s="33">
        <v>2.1311623675462181E-2</v>
      </c>
      <c r="K307" s="33">
        <v>1.1281370912284526E-2</v>
      </c>
      <c r="L307" s="33">
        <v>1.603365796697024E-2</v>
      </c>
      <c r="M307" s="33">
        <v>1.4953519117650813E-2</v>
      </c>
      <c r="N307" s="33">
        <v>9.6507810892557284E-3</v>
      </c>
      <c r="O307" s="33">
        <v>1.3827852119006893E-2</v>
      </c>
      <c r="P307" s="33">
        <v>7.9961967648959735E-3</v>
      </c>
      <c r="Q307" s="33">
        <v>1.7255214941719124E-2</v>
      </c>
      <c r="R307" s="33">
        <v>1.9527140546194449E-2</v>
      </c>
      <c r="S307" s="33">
        <v>1.158378081395839E-2</v>
      </c>
      <c r="T307" s="33">
        <v>1.1447824193667822E-2</v>
      </c>
      <c r="U307" s="33">
        <v>0</v>
      </c>
      <c r="V307" s="33">
        <v>6.2885933865241741E-3</v>
      </c>
      <c r="W307" s="33">
        <v>1.9463593493443693E-3</v>
      </c>
      <c r="X307" s="33">
        <v>2.744235017224142E-2</v>
      </c>
      <c r="Y307" s="33">
        <v>1.4045245094536713E-2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0.52400417277034284</v>
      </c>
      <c r="D309" s="117">
        <f t="shared" si="136"/>
        <v>0.58177153017668748</v>
      </c>
      <c r="E309" s="117">
        <f t="shared" si="136"/>
        <v>0.64813748046324005</v>
      </c>
      <c r="F309" s="117">
        <f t="shared" si="136"/>
        <v>0.46012371500129806</v>
      </c>
      <c r="G309" s="117">
        <f t="shared" si="136"/>
        <v>0</v>
      </c>
      <c r="H309" s="117">
        <f t="shared" si="136"/>
        <v>0</v>
      </c>
      <c r="I309" s="117">
        <f t="shared" si="136"/>
        <v>0.18958834680618797</v>
      </c>
      <c r="J309" s="117">
        <f t="shared" si="136"/>
        <v>0.58136112050307454</v>
      </c>
      <c r="K309" s="117">
        <f t="shared" si="136"/>
        <v>0.41401726397872463</v>
      </c>
      <c r="L309" s="117">
        <f t="shared" si="136"/>
        <v>0.48946745419851367</v>
      </c>
      <c r="M309" s="117">
        <f t="shared" si="136"/>
        <v>0.4715934222594162</v>
      </c>
      <c r="N309" s="117">
        <f t="shared" si="136"/>
        <v>0.25361325015853997</v>
      </c>
      <c r="O309" s="117">
        <f t="shared" si="136"/>
        <v>0.29742074185099349</v>
      </c>
      <c r="P309" s="117">
        <f t="shared" si="136"/>
        <v>0.10913202199056608</v>
      </c>
      <c r="Q309" s="117">
        <f t="shared" si="136"/>
        <v>0.39952879474920666</v>
      </c>
      <c r="R309" s="117">
        <f t="shared" ref="R309:V309" si="137">R310+R313+R315+R324</f>
        <v>0.48007211437774611</v>
      </c>
      <c r="S309" s="117">
        <f t="shared" si="137"/>
        <v>0.31853072758354628</v>
      </c>
      <c r="T309" s="117">
        <f t="shared" si="137"/>
        <v>0.25537484968354279</v>
      </c>
      <c r="U309" s="117">
        <f t="shared" si="137"/>
        <v>0</v>
      </c>
      <c r="V309" s="117">
        <f t="shared" si="137"/>
        <v>8.146648877458039E-2</v>
      </c>
      <c r="W309" s="117">
        <f t="shared" ref="W309:Y309" si="138">W310+W313+W315+W324</f>
        <v>2.8918225842580882E-2</v>
      </c>
      <c r="X309" s="117">
        <f t="shared" si="138"/>
        <v>0.40736197196276913</v>
      </c>
      <c r="Y309" s="117">
        <f t="shared" si="138"/>
        <v>0.19003205247969068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0.41024560430391122</v>
      </c>
      <c r="D310" s="122">
        <f t="shared" si="139"/>
        <v>0.46470770459373562</v>
      </c>
      <c r="E310" s="122">
        <f t="shared" si="139"/>
        <v>0.5284768112916961</v>
      </c>
      <c r="F310" s="122">
        <f t="shared" si="139"/>
        <v>0.36291971458639505</v>
      </c>
      <c r="G310" s="122">
        <f t="shared" si="139"/>
        <v>0</v>
      </c>
      <c r="H310" s="122">
        <f t="shared" si="139"/>
        <v>0</v>
      </c>
      <c r="I310" s="122">
        <f t="shared" si="139"/>
        <v>0.14308831468908406</v>
      </c>
      <c r="J310" s="122">
        <f t="shared" si="139"/>
        <v>0.46436451956685071</v>
      </c>
      <c r="K310" s="122">
        <f t="shared" si="139"/>
        <v>0.30896653961112303</v>
      </c>
      <c r="L310" s="122">
        <f t="shared" si="139"/>
        <v>0.36745412294409191</v>
      </c>
      <c r="M310" s="122">
        <f t="shared" si="139"/>
        <v>0.36130775286167288</v>
      </c>
      <c r="N310" s="122">
        <f t="shared" si="139"/>
        <v>0.19174978355332273</v>
      </c>
      <c r="O310" s="122">
        <f t="shared" si="139"/>
        <v>0.20222799503773597</v>
      </c>
      <c r="P310" s="122">
        <f t="shared" si="139"/>
        <v>6.3278898527862087E-2</v>
      </c>
      <c r="Q310" s="122">
        <f t="shared" si="139"/>
        <v>0.29488162931086509</v>
      </c>
      <c r="R310" s="122">
        <f t="shared" ref="R310:V310" si="140">SUM(R311:R312)</f>
        <v>0.35775769835368726</v>
      </c>
      <c r="S310" s="122">
        <f t="shared" si="140"/>
        <v>0.23413620047060191</v>
      </c>
      <c r="T310" s="122">
        <f t="shared" si="140"/>
        <v>0.17855793254755142</v>
      </c>
      <c r="U310" s="122">
        <f t="shared" si="140"/>
        <v>0</v>
      </c>
      <c r="V310" s="122">
        <f t="shared" si="140"/>
        <v>4.9276369616406815E-2</v>
      </c>
      <c r="W310" s="122">
        <f t="shared" ref="W310:Y310" si="141">SUM(W311:W312)</f>
        <v>1.9160547128354986E-2</v>
      </c>
      <c r="X310" s="122">
        <f t="shared" si="141"/>
        <v>0.25779020604652897</v>
      </c>
      <c r="Y310" s="122">
        <f t="shared" si="141"/>
        <v>0.11360063334977764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0.40057123642400505</v>
      </c>
      <c r="D311" s="98">
        <v>0.45388750186156629</v>
      </c>
      <c r="E311" s="98">
        <v>0.51626249558890147</v>
      </c>
      <c r="F311" s="98">
        <v>0.35461300239424315</v>
      </c>
      <c r="G311" s="98">
        <v>0</v>
      </c>
      <c r="H311" s="98">
        <v>0</v>
      </c>
      <c r="I311" s="98">
        <v>0.14005987277741305</v>
      </c>
      <c r="J311" s="98">
        <v>0.4545268868057164</v>
      </c>
      <c r="K311" s="98">
        <v>0.30248061522491554</v>
      </c>
      <c r="L311" s="98">
        <v>0.35982962406473618</v>
      </c>
      <c r="M311" s="98">
        <v>0.35390801712061148</v>
      </c>
      <c r="N311" s="98">
        <v>0.18788052970424599</v>
      </c>
      <c r="O311" s="98">
        <v>0.19818699993263972</v>
      </c>
      <c r="P311" s="98">
        <v>6.2031233144569944E-2</v>
      </c>
      <c r="Q311" s="98">
        <v>0.28907638692126797</v>
      </c>
      <c r="R311" s="98">
        <v>0.35075158796061667</v>
      </c>
      <c r="S311" s="98">
        <v>0.22957928788776796</v>
      </c>
      <c r="T311" s="98">
        <v>0.17510996302796294</v>
      </c>
      <c r="U311" s="98">
        <v>0</v>
      </c>
      <c r="V311" s="98">
        <v>4.8337968579914403E-2</v>
      </c>
      <c r="W311" s="98">
        <v>1.8795100404774202E-2</v>
      </c>
      <c r="X311" s="98">
        <v>0.25290513584870106</v>
      </c>
      <c r="Y311" s="98">
        <v>0.1114584482898775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9.6743678799061546E-3</v>
      </c>
      <c r="D312" s="98">
        <v>1.0820202732169326E-2</v>
      </c>
      <c r="E312" s="98">
        <v>1.2214315702794607E-2</v>
      </c>
      <c r="F312" s="98">
        <v>8.306712192151882E-3</v>
      </c>
      <c r="G312" s="98">
        <v>0</v>
      </c>
      <c r="H312" s="98">
        <v>0</v>
      </c>
      <c r="I312" s="98">
        <v>3.0284419116709967E-3</v>
      </c>
      <c r="J312" s="98">
        <v>9.8376327611343281E-3</v>
      </c>
      <c r="K312" s="98">
        <v>6.4859243862074806E-3</v>
      </c>
      <c r="L312" s="98">
        <v>7.6244988793557605E-3</v>
      </c>
      <c r="M312" s="98">
        <v>7.3997357410614042E-3</v>
      </c>
      <c r="N312" s="98">
        <v>3.8692538490767365E-3</v>
      </c>
      <c r="O312" s="98">
        <v>4.0409951050962541E-3</v>
      </c>
      <c r="P312" s="98">
        <v>1.2476653832921498E-3</v>
      </c>
      <c r="Q312" s="98">
        <v>5.8052423895971171E-3</v>
      </c>
      <c r="R312" s="98">
        <v>7.0061103930705625E-3</v>
      </c>
      <c r="S312" s="98">
        <v>4.5569125828339371E-3</v>
      </c>
      <c r="T312" s="98">
        <v>3.4479695195884885E-3</v>
      </c>
      <c r="U312" s="98">
        <v>0</v>
      </c>
      <c r="V312" s="98">
        <v>9.3840103649241472E-4</v>
      </c>
      <c r="W312" s="98">
        <v>3.6544672358078547E-4</v>
      </c>
      <c r="X312" s="98">
        <v>4.8850701978278887E-3</v>
      </c>
      <c r="Y312" s="98">
        <v>2.1421850599001482E-3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4.8395840184383516E-3</v>
      </c>
      <c r="D313" s="122">
        <f t="shared" si="142"/>
        <v>5.5844973842531396E-3</v>
      </c>
      <c r="E313" s="122">
        <f t="shared" si="142"/>
        <v>9.0026528015330915E-3</v>
      </c>
      <c r="F313" s="122">
        <f t="shared" si="142"/>
        <v>4.3725971399988578E-3</v>
      </c>
      <c r="G313" s="122">
        <f t="shared" si="142"/>
        <v>0</v>
      </c>
      <c r="H313" s="122">
        <f t="shared" si="142"/>
        <v>0</v>
      </c>
      <c r="I313" s="122">
        <f t="shared" si="142"/>
        <v>5.5017510320575337E-3</v>
      </c>
      <c r="J313" s="122">
        <f t="shared" si="142"/>
        <v>1.2782610214449519E-2</v>
      </c>
      <c r="K313" s="122">
        <f t="shared" si="142"/>
        <v>7.1643563476190024E-3</v>
      </c>
      <c r="L313" s="122">
        <f t="shared" si="142"/>
        <v>1.2432036448149717E-2</v>
      </c>
      <c r="M313" s="122">
        <f t="shared" si="142"/>
        <v>1.5406963909591884E-2</v>
      </c>
      <c r="N313" s="122">
        <f t="shared" si="142"/>
        <v>7.806040763665343E-3</v>
      </c>
      <c r="O313" s="122">
        <f t="shared" si="142"/>
        <v>1.7059346685391306E-2</v>
      </c>
      <c r="P313" s="122">
        <f t="shared" si="142"/>
        <v>1.1545946938994888E-3</v>
      </c>
      <c r="Q313" s="122">
        <f t="shared" si="142"/>
        <v>8.5793341789088887E-3</v>
      </c>
      <c r="R313" s="122">
        <f t="shared" si="142"/>
        <v>8.2889257320951943E-3</v>
      </c>
      <c r="S313" s="122">
        <f t="shared" si="142"/>
        <v>1.1197389978346057E-2</v>
      </c>
      <c r="T313" s="122">
        <f t="shared" si="142"/>
        <v>1.029149862856985E-2</v>
      </c>
      <c r="U313" s="122">
        <f t="shared" si="142"/>
        <v>0</v>
      </c>
      <c r="V313" s="122">
        <f t="shared" si="142"/>
        <v>3.3255503926165079E-3</v>
      </c>
      <c r="W313" s="122">
        <f t="shared" si="142"/>
        <v>1.5706715586639637E-3</v>
      </c>
      <c r="X313" s="122">
        <f t="shared" si="142"/>
        <v>1.9854161479257341E-2</v>
      </c>
      <c r="Y313" s="122">
        <f t="shared" si="142"/>
        <v>6.604364998274527E-3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4.8395840184383516E-3</v>
      </c>
      <c r="D314" s="98">
        <v>5.5844973842531396E-3</v>
      </c>
      <c r="E314" s="98">
        <v>9.0026528015330915E-3</v>
      </c>
      <c r="F314" s="98">
        <v>4.3725971399988578E-3</v>
      </c>
      <c r="G314" s="98">
        <v>0</v>
      </c>
      <c r="H314" s="98">
        <v>0</v>
      </c>
      <c r="I314" s="98">
        <v>5.5017510320575337E-3</v>
      </c>
      <c r="J314" s="98">
        <v>1.2782610214449519E-2</v>
      </c>
      <c r="K314" s="98">
        <v>7.1643563476190024E-3</v>
      </c>
      <c r="L314" s="98">
        <v>1.2432036448149717E-2</v>
      </c>
      <c r="M314" s="98">
        <v>1.5406963909591884E-2</v>
      </c>
      <c r="N314" s="98">
        <v>7.806040763665343E-3</v>
      </c>
      <c r="O314" s="98">
        <v>1.7059346685391306E-2</v>
      </c>
      <c r="P314" s="98">
        <v>1.1545946938994888E-3</v>
      </c>
      <c r="Q314" s="98">
        <v>8.5793341789088887E-3</v>
      </c>
      <c r="R314" s="98">
        <v>8.2889257320951943E-3</v>
      </c>
      <c r="S314" s="98">
        <v>1.1197389978346057E-2</v>
      </c>
      <c r="T314" s="98">
        <v>1.029149862856985E-2</v>
      </c>
      <c r="U314" s="98">
        <v>0</v>
      </c>
      <c r="V314" s="98">
        <v>3.3255503926165079E-3</v>
      </c>
      <c r="W314" s="98">
        <v>1.5706715586639637E-3</v>
      </c>
      <c r="X314" s="98">
        <v>1.9854161479257341E-2</v>
      </c>
      <c r="Y314" s="98">
        <v>6.604364998274527E-3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7.7376581960380178E-2</v>
      </c>
      <c r="D315" s="122">
        <v>8.171229970844579E-2</v>
      </c>
      <c r="E315" s="122">
        <v>7.8476817619207773E-2</v>
      </c>
      <c r="F315" s="122">
        <v>6.8200192672504947E-2</v>
      </c>
      <c r="G315" s="122">
        <v>0</v>
      </c>
      <c r="H315" s="122">
        <v>0</v>
      </c>
      <c r="I315" s="122">
        <v>3.0379481671035179E-2</v>
      </c>
      <c r="J315" s="122">
        <v>7.8181827353691835E-2</v>
      </c>
      <c r="K315" s="122">
        <v>7.6909448548964546E-2</v>
      </c>
      <c r="L315" s="122">
        <v>8.736750373930724E-2</v>
      </c>
      <c r="M315" s="122">
        <v>7.585884939851463E-2</v>
      </c>
      <c r="N315" s="122">
        <v>4.3067929362582399E-2</v>
      </c>
      <c r="O315" s="122">
        <v>6.200283017008186E-2</v>
      </c>
      <c r="P315" s="122">
        <v>3.5210760036220964E-2</v>
      </c>
      <c r="Q315" s="122">
        <v>7.5899805540782364E-2</v>
      </c>
      <c r="R315" s="122">
        <v>8.986001659330764E-2</v>
      </c>
      <c r="S315" s="122">
        <v>5.7821494681951677E-2</v>
      </c>
      <c r="T315" s="122">
        <v>5.254800453238867E-2</v>
      </c>
      <c r="U315" s="122">
        <v>0</v>
      </c>
      <c r="V315" s="122">
        <v>2.1208501498106758E-2</v>
      </c>
      <c r="W315" s="122">
        <v>5.923022665872836E-3</v>
      </c>
      <c r="X315" s="122">
        <v>9.9286977716239538E-2</v>
      </c>
      <c r="Y315" s="122">
        <v>5.392261607942854E-2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1.027774389293616E-2</v>
      </c>
      <c r="D316" s="98">
        <v>1.1192964573794977E-2</v>
      </c>
      <c r="E316" s="98">
        <v>6.5465419973808024E-3</v>
      </c>
      <c r="F316" s="98">
        <v>4.1535116619032825E-3</v>
      </c>
      <c r="G316" s="98">
        <v>0</v>
      </c>
      <c r="H316" s="98">
        <v>0</v>
      </c>
      <c r="I316" s="98">
        <v>2.1386346999240778E-3</v>
      </c>
      <c r="J316" s="98">
        <v>6.4800499951701892E-3</v>
      </c>
      <c r="K316" s="98">
        <v>5.0919218527783082E-3</v>
      </c>
      <c r="L316" s="98">
        <v>4.9199038029193983E-3</v>
      </c>
      <c r="M316" s="98">
        <v>4.6541816223651849E-3</v>
      </c>
      <c r="N316" s="98">
        <v>1.5406212054549311E-3</v>
      </c>
      <c r="O316" s="98">
        <v>1.9051805240360667E-3</v>
      </c>
      <c r="P316" s="98">
        <v>1.190705111938678E-3</v>
      </c>
      <c r="Q316" s="98">
        <v>5.862454986681709E-3</v>
      </c>
      <c r="R316" s="98">
        <v>6.7883544153194818E-3</v>
      </c>
      <c r="S316" s="98">
        <v>3.9068783751060676E-3</v>
      </c>
      <c r="T316" s="98">
        <v>2.6992098611678169E-3</v>
      </c>
      <c r="U316" s="98">
        <v>0</v>
      </c>
      <c r="V316" s="98">
        <v>6.0661007388860882E-4</v>
      </c>
      <c r="W316" s="98">
        <v>3.5148176428832155E-4</v>
      </c>
      <c r="X316" s="98">
        <v>8.6517740886263728E-3</v>
      </c>
      <c r="Y316" s="98">
        <v>4.201627153927418E-3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4.9912191842900827E-2</v>
      </c>
      <c r="D320" s="101">
        <v>5.3190067656536666E-2</v>
      </c>
      <c r="E320" s="101">
        <v>5.3908545110054412E-2</v>
      </c>
      <c r="F320" s="101">
        <v>4.9709400067561416E-2</v>
      </c>
      <c r="G320" s="101">
        <v>0</v>
      </c>
      <c r="H320" s="101">
        <v>0</v>
      </c>
      <c r="I320" s="101">
        <v>2.0930174688764177E-2</v>
      </c>
      <c r="J320" s="101">
        <v>5.5274099411649513E-2</v>
      </c>
      <c r="K320" s="101">
        <v>3.9784944059819541E-2</v>
      </c>
      <c r="L320" s="101">
        <v>5.8169909760148519E-2</v>
      </c>
      <c r="M320" s="101">
        <v>4.4678548276616194E-2</v>
      </c>
      <c r="N320" s="101">
        <v>2.5482622083930168E-2</v>
      </c>
      <c r="O320" s="101">
        <v>4.205128579419018E-2</v>
      </c>
      <c r="P320" s="101">
        <v>2.3203051570184232E-2</v>
      </c>
      <c r="Q320" s="101">
        <v>5.1024223611363349E-2</v>
      </c>
      <c r="R320" s="101">
        <v>5.6132571524837901E-2</v>
      </c>
      <c r="S320" s="101">
        <v>3.433800805182264E-2</v>
      </c>
      <c r="T320" s="101">
        <v>3.3144148763828277E-2</v>
      </c>
      <c r="U320" s="101">
        <v>0</v>
      </c>
      <c r="V320" s="101">
        <v>1.5939297500774888E-2</v>
      </c>
      <c r="W320" s="101">
        <v>3.7147230758713028E-3</v>
      </c>
      <c r="X320" s="101">
        <v>7.1877729086585712E-2</v>
      </c>
      <c r="Y320" s="101">
        <v>3.8365001933573846E-2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1.7186646224543186E-2</v>
      </c>
      <c r="D321" s="104">
        <v>1.7329267478114148E-2</v>
      </c>
      <c r="E321" s="104">
        <v>1.8021730511772551E-2</v>
      </c>
      <c r="F321" s="104">
        <v>1.4337280943040254E-2</v>
      </c>
      <c r="G321" s="104">
        <v>0</v>
      </c>
      <c r="H321" s="104">
        <v>0</v>
      </c>
      <c r="I321" s="104">
        <v>7.3106722823469226E-3</v>
      </c>
      <c r="J321" s="104">
        <v>1.6427677946872134E-2</v>
      </c>
      <c r="K321" s="104">
        <v>3.2032582636366699E-2</v>
      </c>
      <c r="L321" s="104">
        <v>2.4277690176239312E-2</v>
      </c>
      <c r="M321" s="104">
        <v>2.6526119499533249E-2</v>
      </c>
      <c r="N321" s="104">
        <v>1.6044686073197298E-2</v>
      </c>
      <c r="O321" s="104">
        <v>1.804636385185562E-2</v>
      </c>
      <c r="P321" s="104">
        <v>1.0817003354098053E-2</v>
      </c>
      <c r="Q321" s="104">
        <v>1.9013126942737303E-2</v>
      </c>
      <c r="R321" s="104">
        <v>2.6939090653150255E-2</v>
      </c>
      <c r="S321" s="104">
        <v>1.957660825502297E-2</v>
      </c>
      <c r="T321" s="104">
        <v>1.6704645907392571E-2</v>
      </c>
      <c r="U321" s="104">
        <v>0</v>
      </c>
      <c r="V321" s="104">
        <v>4.6625939234432616E-3</v>
      </c>
      <c r="W321" s="104">
        <v>1.8568178257132115E-3</v>
      </c>
      <c r="X321" s="104">
        <v>1.8757474541027462E-2</v>
      </c>
      <c r="Y321" s="104">
        <v>1.1355986991927271E-2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5.6503633228935386E-3</v>
      </c>
      <c r="D322" s="98">
        <v>6.4128828417071475E-3</v>
      </c>
      <c r="E322" s="98">
        <v>8.2808204824060833E-3</v>
      </c>
      <c r="F322" s="98">
        <v>6.9301386779019314E-3</v>
      </c>
      <c r="G322" s="98">
        <v>0</v>
      </c>
      <c r="H322" s="98">
        <v>0</v>
      </c>
      <c r="I322" s="98">
        <v>2.6068366263602154E-3</v>
      </c>
      <c r="J322" s="98">
        <v>5.9466926759056257E-3</v>
      </c>
      <c r="K322" s="98">
        <v>1.1200704380093698E-2</v>
      </c>
      <c r="L322" s="98">
        <v>8.1786942454542006E-3</v>
      </c>
      <c r="M322" s="98">
        <v>9.2335699363218764E-3</v>
      </c>
      <c r="N322" s="98">
        <v>5.4473291627140565E-3</v>
      </c>
      <c r="O322" s="98">
        <v>6.1305240647812438E-3</v>
      </c>
      <c r="P322" s="98">
        <v>3.8954654693457414E-3</v>
      </c>
      <c r="Q322" s="98">
        <v>6.7619061560608325E-3</v>
      </c>
      <c r="R322" s="98">
        <v>9.5050013061049824E-3</v>
      </c>
      <c r="S322" s="98">
        <v>6.9570077133574585E-3</v>
      </c>
      <c r="T322" s="98">
        <v>6.0312956491443415E-3</v>
      </c>
      <c r="U322" s="98">
        <v>0</v>
      </c>
      <c r="V322" s="98">
        <v>1.822426954984259E-3</v>
      </c>
      <c r="W322" s="98">
        <v>8.4852294826710166E-4</v>
      </c>
      <c r="X322" s="98">
        <v>9.6758939111513762E-3</v>
      </c>
      <c r="Y322" s="98">
        <v>6.7399312191394984E-3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1.1536282901649647E-2</v>
      </c>
      <c r="D323" s="98">
        <v>1.0916384636407001E-2</v>
      </c>
      <c r="E323" s="98">
        <v>9.7409100293664678E-3</v>
      </c>
      <c r="F323" s="98">
        <v>7.407142265138323E-3</v>
      </c>
      <c r="G323" s="98">
        <v>0</v>
      </c>
      <c r="H323" s="98">
        <v>0</v>
      </c>
      <c r="I323" s="98">
        <v>4.7038356559867068E-3</v>
      </c>
      <c r="J323" s="98">
        <v>1.048098527096651E-2</v>
      </c>
      <c r="K323" s="98">
        <v>2.0831878256273001E-2</v>
      </c>
      <c r="L323" s="98">
        <v>1.609899593078511E-2</v>
      </c>
      <c r="M323" s="98">
        <v>1.7292549563211374E-2</v>
      </c>
      <c r="N323" s="98">
        <v>1.059735691048324E-2</v>
      </c>
      <c r="O323" s="98">
        <v>1.1915839787074377E-2</v>
      </c>
      <c r="P323" s="98">
        <v>6.9215378847523124E-3</v>
      </c>
      <c r="Q323" s="98">
        <v>1.2251220786676472E-2</v>
      </c>
      <c r="R323" s="98">
        <v>1.7434089347045274E-2</v>
      </c>
      <c r="S323" s="98">
        <v>1.2619600541665513E-2</v>
      </c>
      <c r="T323" s="98">
        <v>1.067335025824823E-2</v>
      </c>
      <c r="U323" s="98">
        <v>0</v>
      </c>
      <c r="V323" s="98">
        <v>2.8401669684590025E-3</v>
      </c>
      <c r="W323" s="98">
        <v>1.00829487744611E-3</v>
      </c>
      <c r="X323" s="98">
        <v>9.0815806298760876E-3</v>
      </c>
      <c r="Y323" s="98">
        <v>4.6160557727877739E-3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3.1542402487613128E-2</v>
      </c>
      <c r="D324" s="122">
        <v>2.9767028490252968E-2</v>
      </c>
      <c r="E324" s="122">
        <v>3.2181198750803094E-2</v>
      </c>
      <c r="F324" s="122">
        <v>2.4631210602399204E-2</v>
      </c>
      <c r="G324" s="122">
        <v>0</v>
      </c>
      <c r="H324" s="122">
        <v>0</v>
      </c>
      <c r="I324" s="122">
        <v>1.061879941401119E-2</v>
      </c>
      <c r="J324" s="122">
        <v>2.6032163368082444E-2</v>
      </c>
      <c r="K324" s="122">
        <v>2.0976919471018013E-2</v>
      </c>
      <c r="L324" s="122">
        <v>2.2213791066964819E-2</v>
      </c>
      <c r="M324" s="122">
        <v>1.9019856089636824E-2</v>
      </c>
      <c r="N324" s="122">
        <v>1.0989496478969536E-2</v>
      </c>
      <c r="O324" s="122">
        <v>1.6130569957784321E-2</v>
      </c>
      <c r="P324" s="122">
        <v>9.4877687325835413E-3</v>
      </c>
      <c r="Q324" s="122">
        <v>2.0168025718650347E-2</v>
      </c>
      <c r="R324" s="122">
        <v>2.416547369865597E-2</v>
      </c>
      <c r="S324" s="122">
        <v>1.5375642452646646E-2</v>
      </c>
      <c r="T324" s="122">
        <v>1.3977413975032851E-2</v>
      </c>
      <c r="U324" s="122">
        <v>0</v>
      </c>
      <c r="V324" s="122">
        <v>7.6560672674503144E-3</v>
      </c>
      <c r="W324" s="122">
        <v>2.263984489689095E-3</v>
      </c>
      <c r="X324" s="122">
        <v>3.0430626720743238E-2</v>
      </c>
      <c r="Y324" s="122">
        <v>1.5904438052209965E-2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1.2261394648002749E-2</v>
      </c>
      <c r="D325" s="98">
        <v>1.3695968862986161E-2</v>
      </c>
      <c r="E325" s="98">
        <v>8.5340712602805357E-3</v>
      </c>
      <c r="F325" s="98">
        <v>6.8469806453891812E-3</v>
      </c>
      <c r="G325" s="98">
        <v>0</v>
      </c>
      <c r="H325" s="98">
        <v>0</v>
      </c>
      <c r="I325" s="98">
        <v>4.2382167808559836E-3</v>
      </c>
      <c r="J325" s="98">
        <v>9.434657868416128E-3</v>
      </c>
      <c r="K325" s="98">
        <v>1.2170648158342772E-2</v>
      </c>
      <c r="L325" s="98">
        <v>9.6663545509082533E-3</v>
      </c>
      <c r="M325" s="98">
        <v>7.2756770354257269E-3</v>
      </c>
      <c r="N325" s="98">
        <v>3.3728285668535546E-3</v>
      </c>
      <c r="O325" s="98">
        <v>5.1432879232515402E-3</v>
      </c>
      <c r="P325" s="98">
        <v>3.0776273987369682E-3</v>
      </c>
      <c r="Q325" s="98">
        <v>6.1774841825079051E-3</v>
      </c>
      <c r="R325" s="98">
        <v>8.0896684473547933E-3</v>
      </c>
      <c r="S325" s="98">
        <v>5.658726233462627E-3</v>
      </c>
      <c r="T325" s="98">
        <v>4.1824875836082584E-3</v>
      </c>
      <c r="U325" s="98">
        <v>0</v>
      </c>
      <c r="V325" s="98">
        <v>2.09066732006145E-3</v>
      </c>
      <c r="W325" s="98">
        <v>5.2199844360971642E-4</v>
      </c>
      <c r="X325" s="98">
        <v>5.6790660884447237E-3</v>
      </c>
      <c r="Y325" s="98">
        <v>3.1497942979236459E-3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1.9281007839610377E-2</v>
      </c>
      <c r="D326" s="33">
        <v>1.6071059627266807E-2</v>
      </c>
      <c r="E326" s="33">
        <v>2.3647127490522557E-2</v>
      </c>
      <c r="F326" s="33">
        <v>1.7784229957010022E-2</v>
      </c>
      <c r="G326" s="33">
        <v>0</v>
      </c>
      <c r="H326" s="33">
        <v>0</v>
      </c>
      <c r="I326" s="33">
        <v>6.3805826331552063E-3</v>
      </c>
      <c r="J326" s="33">
        <v>1.6597505499666317E-2</v>
      </c>
      <c r="K326" s="33">
        <v>8.8062713126752391E-3</v>
      </c>
      <c r="L326" s="33">
        <v>1.2547436516056568E-2</v>
      </c>
      <c r="M326" s="33">
        <v>1.1744179054211096E-2</v>
      </c>
      <c r="N326" s="33">
        <v>7.6166679121159814E-3</v>
      </c>
      <c r="O326" s="33">
        <v>1.0987282034532782E-2</v>
      </c>
      <c r="P326" s="33">
        <v>6.4101413338465731E-3</v>
      </c>
      <c r="Q326" s="33">
        <v>1.3990541536142442E-2</v>
      </c>
      <c r="R326" s="33">
        <v>1.6075805251301176E-2</v>
      </c>
      <c r="S326" s="33">
        <v>9.7169162191840189E-3</v>
      </c>
      <c r="T326" s="33">
        <v>9.7949263914245913E-3</v>
      </c>
      <c r="U326" s="33">
        <v>0</v>
      </c>
      <c r="V326" s="33">
        <v>5.5653999473888648E-3</v>
      </c>
      <c r="W326" s="33">
        <v>1.7419860460793784E-3</v>
      </c>
      <c r="X326" s="33">
        <v>2.4751560632298514E-2</v>
      </c>
      <c r="Y326" s="33">
        <v>1.2754643754286319E-2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0.57213009492713818</v>
      </c>
      <c r="D328" s="119">
        <f t="shared" si="143"/>
        <v>0.57348404911394946</v>
      </c>
      <c r="E328" s="119">
        <f t="shared" si="143"/>
        <v>0.57844800139236463</v>
      </c>
      <c r="F328" s="119">
        <f t="shared" si="143"/>
        <v>0.58470308304450125</v>
      </c>
      <c r="G328" s="119" t="str">
        <f t="shared" si="143"/>
        <v/>
      </c>
      <c r="H328" s="119" t="str">
        <f t="shared" si="143"/>
        <v/>
      </c>
      <c r="I328" s="119">
        <f t="shared" si="143"/>
        <v>0.61069454340293317</v>
      </c>
      <c r="J328" s="119">
        <f t="shared" si="143"/>
        <v>0.60755489722728695</v>
      </c>
      <c r="K328" s="119">
        <f t="shared" si="143"/>
        <v>0.62121279850801325</v>
      </c>
      <c r="L328" s="119">
        <f t="shared" si="143"/>
        <v>0.62888578598898592</v>
      </c>
      <c r="M328" s="119">
        <f t="shared" si="143"/>
        <v>0.64367962105270571</v>
      </c>
      <c r="N328" s="119">
        <f t="shared" si="143"/>
        <v>0.66421047509053954</v>
      </c>
      <c r="O328" s="119">
        <f t="shared" si="143"/>
        <v>0.70948701209344534</v>
      </c>
      <c r="P328" s="119">
        <f t="shared" si="143"/>
        <v>0.72103679009593791</v>
      </c>
      <c r="Q328" s="119">
        <f t="shared" si="143"/>
        <v>0.73750137549747674</v>
      </c>
      <c r="R328" s="119">
        <f t="shared" ref="R328:V328" si="144">IF(R309=0,"",R309/R290)</f>
        <v>0.74538655735460901</v>
      </c>
      <c r="S328" s="119">
        <f t="shared" si="144"/>
        <v>0.76215020030027703</v>
      </c>
      <c r="T328" s="119">
        <f t="shared" si="144"/>
        <v>0.77099213401458033</v>
      </c>
      <c r="U328" s="119" t="str">
        <f t="shared" si="144"/>
        <v/>
      </c>
      <c r="V328" s="119">
        <f t="shared" si="144"/>
        <v>0.78201655909662637</v>
      </c>
      <c r="W328" s="119">
        <f t="shared" ref="W328:Y328" si="145">IF(W309=0,"",W309/W290)</f>
        <v>0.7914835258530849</v>
      </c>
      <c r="X328" s="119">
        <f t="shared" si="145"/>
        <v>0.79331359303618076</v>
      </c>
      <c r="Y328" s="119">
        <f t="shared" si="145"/>
        <v>0.79189348719232922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0.54088989760794637</v>
      </c>
      <c r="D329" s="124">
        <f t="shared" si="146"/>
        <v>0.54540666067381394</v>
      </c>
      <c r="E329" s="124">
        <f t="shared" si="146"/>
        <v>0.55019914073409715</v>
      </c>
      <c r="F329" s="124">
        <f t="shared" si="146"/>
        <v>0.55495110865951347</v>
      </c>
      <c r="G329" s="124" t="str">
        <f t="shared" si="146"/>
        <v/>
      </c>
      <c r="H329" s="124" t="str">
        <f t="shared" si="146"/>
        <v/>
      </c>
      <c r="I329" s="124">
        <f t="shared" si="146"/>
        <v>0.57018603970074933</v>
      </c>
      <c r="J329" s="124">
        <f t="shared" si="146"/>
        <v>0.57610756576778477</v>
      </c>
      <c r="K329" s="124">
        <f t="shared" si="146"/>
        <v>0.58264757295926084</v>
      </c>
      <c r="L329" s="124">
        <f t="shared" si="146"/>
        <v>0.58989134778411179</v>
      </c>
      <c r="M329" s="124">
        <f t="shared" si="146"/>
        <v>0.60303574571053753</v>
      </c>
      <c r="N329" s="124">
        <f t="shared" si="146"/>
        <v>0.62362325596288271</v>
      </c>
      <c r="O329" s="124">
        <f t="shared" si="146"/>
        <v>0.65245897022215238</v>
      </c>
      <c r="P329" s="124">
        <f t="shared" si="146"/>
        <v>0.68564478099449211</v>
      </c>
      <c r="Q329" s="124">
        <f t="shared" si="146"/>
        <v>0.71215506903982473</v>
      </c>
      <c r="R329" s="124">
        <f t="shared" ref="R329:V329" si="147">IF(R310=0,"",R310/R291)</f>
        <v>0.72215911980261993</v>
      </c>
      <c r="S329" s="124">
        <f t="shared" si="147"/>
        <v>0.72674128164627194</v>
      </c>
      <c r="T329" s="124">
        <f t="shared" si="147"/>
        <v>0.72817117397562925</v>
      </c>
      <c r="U329" s="124" t="str">
        <f t="shared" si="147"/>
        <v/>
      </c>
      <c r="V329" s="124">
        <f t="shared" si="147"/>
        <v>0.73023666503457907</v>
      </c>
      <c r="W329" s="124">
        <f t="shared" ref="W329:Y329" si="148">IF(W310=0,"",W310/W291)</f>
        <v>0.73274970690536734</v>
      </c>
      <c r="X329" s="124">
        <f t="shared" si="148"/>
        <v>0.73482272779981828</v>
      </c>
      <c r="Y329" s="124">
        <f t="shared" si="148"/>
        <v>0.73661499300554234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0.53495819281220613</v>
      </c>
      <c r="D330" s="111">
        <f t="shared" si="149"/>
        <v>0.53955943929757966</v>
      </c>
      <c r="E330" s="111">
        <f t="shared" si="149"/>
        <v>0.54440563478899395</v>
      </c>
      <c r="F330" s="111">
        <f t="shared" si="149"/>
        <v>0.54922535303911935</v>
      </c>
      <c r="G330" s="111" t="str">
        <f t="shared" si="149"/>
        <v/>
      </c>
      <c r="H330" s="111" t="str">
        <f t="shared" si="149"/>
        <v/>
      </c>
      <c r="I330" s="111">
        <f t="shared" si="149"/>
        <v>0.5649357280991496</v>
      </c>
      <c r="J330" s="111">
        <f t="shared" si="149"/>
        <v>0.57087006662688677</v>
      </c>
      <c r="K330" s="111">
        <f t="shared" si="149"/>
        <v>0.57747967440394887</v>
      </c>
      <c r="L330" s="111">
        <f t="shared" si="149"/>
        <v>0.58480942937406477</v>
      </c>
      <c r="M330" s="111">
        <f t="shared" si="149"/>
        <v>0.59807176017581842</v>
      </c>
      <c r="N330" s="111">
        <f t="shared" si="149"/>
        <v>0.61882661499738334</v>
      </c>
      <c r="O330" s="111">
        <f t="shared" si="149"/>
        <v>0.64786798637486931</v>
      </c>
      <c r="P330" s="111">
        <f t="shared" si="149"/>
        <v>0.68133683495619102</v>
      </c>
      <c r="Q330" s="111">
        <f t="shared" si="149"/>
        <v>0.70806210735679886</v>
      </c>
      <c r="R330" s="111">
        <f t="shared" ref="R330:V330" si="150">IF(R311=0,"",R311/R292)</f>
        <v>0.71817343625655394</v>
      </c>
      <c r="S330" s="111">
        <f t="shared" si="150"/>
        <v>0.72282077094203834</v>
      </c>
      <c r="T330" s="111">
        <f t="shared" si="150"/>
        <v>0.72429446466501246</v>
      </c>
      <c r="U330" s="111" t="str">
        <f t="shared" si="150"/>
        <v/>
      </c>
      <c r="V330" s="111">
        <f t="shared" si="150"/>
        <v>0.72643233511320249</v>
      </c>
      <c r="W330" s="111">
        <f t="shared" ref="W330:Y330" si="151">IF(W311=0,"",W311/W292)</f>
        <v>0.72896177322122646</v>
      </c>
      <c r="X330" s="111">
        <f t="shared" si="151"/>
        <v>0.73107806074341186</v>
      </c>
      <c r="Y330" s="111">
        <f t="shared" si="151"/>
        <v>0.73290491809184033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2.2487575539964788</v>
      </c>
      <c r="E332" s="124">
        <f t="shared" si="155"/>
        <v>2.3367375309225884</v>
      </c>
      <c r="F332" s="124">
        <f t="shared" si="155"/>
        <v>2.4254241242149677</v>
      </c>
      <c r="G332" s="124" t="str">
        <f t="shared" si="155"/>
        <v/>
      </c>
      <c r="H332" s="124" t="str">
        <f t="shared" si="155"/>
        <v/>
      </c>
      <c r="I332" s="124">
        <f t="shared" si="155"/>
        <v>2.6986717995408278</v>
      </c>
      <c r="J332" s="124">
        <f t="shared" si="155"/>
        <v>2.7926958794807399</v>
      </c>
      <c r="K332" s="124">
        <f t="shared" si="155"/>
        <v>2.8888323642596858</v>
      </c>
      <c r="L332" s="124">
        <f t="shared" si="155"/>
        <v>2.9871319565370609</v>
      </c>
      <c r="M332" s="124">
        <f t="shared" si="155"/>
        <v>3.0997760436391575</v>
      </c>
      <c r="N332" s="124">
        <f t="shared" si="155"/>
        <v>3.230380720214268</v>
      </c>
      <c r="O332" s="124">
        <f t="shared" si="155"/>
        <v>3.378713000437028</v>
      </c>
      <c r="P332" s="124">
        <f t="shared" si="155"/>
        <v>3.5303371863257569</v>
      </c>
      <c r="Q332" s="124">
        <f t="shared" si="155"/>
        <v>3.6467064242633653</v>
      </c>
      <c r="R332" s="124">
        <f t="shared" ref="R332:V332" si="156">IF(R313=0,"",R313/R294)</f>
        <v>3.6719210918412895</v>
      </c>
      <c r="S332" s="124">
        <f t="shared" si="156"/>
        <v>3.6747227215721701</v>
      </c>
      <c r="T332" s="124">
        <f t="shared" si="156"/>
        <v>3.6778356434953703</v>
      </c>
      <c r="U332" s="124" t="str">
        <f t="shared" si="156"/>
        <v/>
      </c>
      <c r="V332" s="124">
        <f t="shared" si="156"/>
        <v>3.6911780989264895</v>
      </c>
      <c r="W332" s="124">
        <f t="shared" ref="W332:Y332" si="157">IF(W313=0,"",W313/W294)</f>
        <v>3.7236181656100511</v>
      </c>
      <c r="X332" s="124">
        <f t="shared" si="157"/>
        <v>3.7640879416382038</v>
      </c>
      <c r="Y332" s="124">
        <f t="shared" si="157"/>
        <v>3.8097045729759587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2.2487575539964788</v>
      </c>
      <c r="E333" s="111">
        <f t="shared" si="158"/>
        <v>2.3367375309225884</v>
      </c>
      <c r="F333" s="111">
        <f t="shared" si="158"/>
        <v>2.4254241242149677</v>
      </c>
      <c r="G333" s="111" t="str">
        <f t="shared" si="158"/>
        <v/>
      </c>
      <c r="H333" s="111" t="str">
        <f t="shared" si="158"/>
        <v/>
      </c>
      <c r="I333" s="111">
        <f t="shared" si="158"/>
        <v>2.6986717995408278</v>
      </c>
      <c r="J333" s="111">
        <f t="shared" si="158"/>
        <v>2.7926958794807399</v>
      </c>
      <c r="K333" s="111">
        <f t="shared" si="158"/>
        <v>2.8888323642596858</v>
      </c>
      <c r="L333" s="111">
        <f t="shared" si="158"/>
        <v>2.9871319565370609</v>
      </c>
      <c r="M333" s="111">
        <f t="shared" si="158"/>
        <v>3.0997760436391575</v>
      </c>
      <c r="N333" s="111">
        <f t="shared" si="158"/>
        <v>3.230380720214268</v>
      </c>
      <c r="O333" s="111">
        <f t="shared" si="158"/>
        <v>3.378713000437028</v>
      </c>
      <c r="P333" s="111">
        <f t="shared" si="158"/>
        <v>3.5303371863257569</v>
      </c>
      <c r="Q333" s="111">
        <f t="shared" si="158"/>
        <v>3.6467064242633653</v>
      </c>
      <c r="R333" s="111">
        <f t="shared" ref="R333:V333" si="159">IF(R314=0,"",R314/R295)</f>
        <v>3.6719210918412895</v>
      </c>
      <c r="S333" s="111">
        <f t="shared" si="159"/>
        <v>3.6747227215721701</v>
      </c>
      <c r="T333" s="111">
        <f t="shared" si="159"/>
        <v>3.6778356434953703</v>
      </c>
      <c r="U333" s="111" t="str">
        <f t="shared" si="159"/>
        <v/>
      </c>
      <c r="V333" s="111">
        <f t="shared" si="159"/>
        <v>3.6911780989264895</v>
      </c>
      <c r="W333" s="111">
        <f t="shared" ref="W333:Y333" si="160">IF(W314=0,"",W314/W295)</f>
        <v>3.7236181656100511</v>
      </c>
      <c r="X333" s="111">
        <f t="shared" si="160"/>
        <v>3.7640879416382038</v>
      </c>
      <c r="Y333" s="111">
        <f t="shared" si="160"/>
        <v>3.8097045729759587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0.70261685028150478</v>
      </c>
      <c r="D334" s="124">
        <f t="shared" si="161"/>
        <v>0.69984319209353807</v>
      </c>
      <c r="E334" s="124">
        <f t="shared" si="161"/>
        <v>0.70345927107135964</v>
      </c>
      <c r="F334" s="124">
        <f t="shared" si="161"/>
        <v>0.70301311880367112</v>
      </c>
      <c r="G334" s="124" t="str">
        <f t="shared" si="161"/>
        <v/>
      </c>
      <c r="H334" s="124" t="str">
        <f t="shared" si="161"/>
        <v/>
      </c>
      <c r="I334" s="124">
        <f t="shared" si="161"/>
        <v>0.71715902829763456</v>
      </c>
      <c r="J334" s="124">
        <f t="shared" si="161"/>
        <v>0.71311324081438776</v>
      </c>
      <c r="K334" s="124">
        <f t="shared" si="161"/>
        <v>0.74914975023503116</v>
      </c>
      <c r="L334" s="124">
        <f t="shared" si="161"/>
        <v>0.73107551505607393</v>
      </c>
      <c r="M334" s="124">
        <f t="shared" si="161"/>
        <v>0.74536209226439543</v>
      </c>
      <c r="N334" s="124">
        <f t="shared" si="161"/>
        <v>0.75809925221644536</v>
      </c>
      <c r="O334" s="124">
        <f t="shared" si="161"/>
        <v>0.75578763195438325</v>
      </c>
      <c r="P334" s="124">
        <f t="shared" si="161"/>
        <v>0.76965575874184988</v>
      </c>
      <c r="Q334" s="124">
        <f t="shared" si="161"/>
        <v>0.77410727378108901</v>
      </c>
      <c r="R334" s="124">
        <f t="shared" ref="R334:V334" si="162">IF(R315=0,"",R315/R296)</f>
        <v>0.78959000597928841</v>
      </c>
      <c r="S334" s="124">
        <f t="shared" si="162"/>
        <v>0.80274395664660658</v>
      </c>
      <c r="T334" s="124">
        <f t="shared" si="162"/>
        <v>0.80756359755060159</v>
      </c>
      <c r="U334" s="124" t="str">
        <f t="shared" si="162"/>
        <v/>
      </c>
      <c r="V334" s="124">
        <f t="shared" si="162"/>
        <v>0.81010658953603798</v>
      </c>
      <c r="W334" s="124">
        <f t="shared" ref="W334:Y334" si="163">IF(W315=0,"",W315/W296)</f>
        <v>0.8237209818488529</v>
      </c>
      <c r="X334" s="124">
        <f t="shared" si="163"/>
        <v>0.82094526579645055</v>
      </c>
      <c r="Y334" s="124">
        <f t="shared" si="163"/>
        <v>0.8299214492374436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0.60753381084563574</v>
      </c>
      <c r="D335" s="111">
        <f t="shared" si="164"/>
        <v>0.60934629494903436</v>
      </c>
      <c r="E335" s="111">
        <f t="shared" si="164"/>
        <v>0.61141072236498195</v>
      </c>
      <c r="F335" s="111">
        <f t="shared" si="164"/>
        <v>0.61350950568718632</v>
      </c>
      <c r="G335" s="111" t="str">
        <f t="shared" si="164"/>
        <v/>
      </c>
      <c r="H335" s="111" t="str">
        <f t="shared" si="164"/>
        <v/>
      </c>
      <c r="I335" s="111">
        <f t="shared" si="164"/>
        <v>0.62117413461661986</v>
      </c>
      <c r="J335" s="111">
        <f t="shared" si="164"/>
        <v>0.62442538253348878</v>
      </c>
      <c r="K335" s="111">
        <f t="shared" si="164"/>
        <v>0.62830235172815541</v>
      </c>
      <c r="L335" s="111">
        <f t="shared" si="164"/>
        <v>0.63285043130885343</v>
      </c>
      <c r="M335" s="111">
        <f t="shared" si="164"/>
        <v>0.64212197992034836</v>
      </c>
      <c r="N335" s="111">
        <f t="shared" si="164"/>
        <v>0.65740508633982286</v>
      </c>
      <c r="O335" s="111">
        <f t="shared" si="164"/>
        <v>0.67974808557386734</v>
      </c>
      <c r="P335" s="111">
        <f t="shared" si="164"/>
        <v>0.70684138244787353</v>
      </c>
      <c r="Q335" s="111">
        <f t="shared" si="164"/>
        <v>0.7312351460695421</v>
      </c>
      <c r="R335" s="111">
        <f t="shared" ref="R335:V335" si="165">IF(R316=0,"",R316/R297)</f>
        <v>0.74706128161211305</v>
      </c>
      <c r="S335" s="111">
        <f t="shared" si="165"/>
        <v>0.76179692211324512</v>
      </c>
      <c r="T335" s="111">
        <f t="shared" si="165"/>
        <v>0.77500757585901392</v>
      </c>
      <c r="U335" s="111" t="str">
        <f t="shared" si="165"/>
        <v/>
      </c>
      <c r="V335" s="111">
        <f t="shared" si="165"/>
        <v>0.79511595622892384</v>
      </c>
      <c r="W335" s="111">
        <f t="shared" ref="W335:Y335" si="166">IF(W316=0,"",W316/W297)</f>
        <v>0.80056006389082945</v>
      </c>
      <c r="X335" s="111">
        <f t="shared" si="166"/>
        <v>0.80404266293694338</v>
      </c>
      <c r="Y335" s="111">
        <f t="shared" si="166"/>
        <v>0.80580616585537623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0.68030635525959748</v>
      </c>
      <c r="D339" s="112">
        <f t="shared" si="176"/>
        <v>0.68138823528855397</v>
      </c>
      <c r="E339" s="112">
        <f t="shared" si="176"/>
        <v>0.68257262597237378</v>
      </c>
      <c r="F339" s="112">
        <f t="shared" si="176"/>
        <v>0.68377130689604382</v>
      </c>
      <c r="G339" s="112" t="str">
        <f t="shared" si="176"/>
        <v/>
      </c>
      <c r="H339" s="112" t="str">
        <f t="shared" si="176"/>
        <v/>
      </c>
      <c r="I339" s="112">
        <f t="shared" si="176"/>
        <v>0.6879321710688524</v>
      </c>
      <c r="J339" s="112">
        <f t="shared" si="176"/>
        <v>0.68961039141919322</v>
      </c>
      <c r="K339" s="112">
        <f t="shared" si="176"/>
        <v>0.69155414956086414</v>
      </c>
      <c r="L339" s="112">
        <f t="shared" si="176"/>
        <v>0.69378900319645809</v>
      </c>
      <c r="M339" s="112">
        <f t="shared" si="176"/>
        <v>0.69803772913348916</v>
      </c>
      <c r="N339" s="112">
        <f t="shared" si="176"/>
        <v>0.70504349555482315</v>
      </c>
      <c r="O339" s="112">
        <f t="shared" si="176"/>
        <v>0.71572637865936983</v>
      </c>
      <c r="P339" s="112">
        <f t="shared" si="176"/>
        <v>0.7295798999150277</v>
      </c>
      <c r="Q339" s="112">
        <f t="shared" si="176"/>
        <v>0.74294560045885782</v>
      </c>
      <c r="R339" s="112">
        <f t="shared" ref="R339:V339" si="177">IF(R320=0,"",R320/R301)</f>
        <v>0.75199069602398472</v>
      </c>
      <c r="S339" s="112">
        <f t="shared" si="177"/>
        <v>0.76075383453569179</v>
      </c>
      <c r="T339" s="112">
        <f t="shared" si="177"/>
        <v>0.76944896640512639</v>
      </c>
      <c r="U339" s="112" t="str">
        <f t="shared" si="177"/>
        <v/>
      </c>
      <c r="V339" s="112">
        <f t="shared" si="177"/>
        <v>0.78672452181527686</v>
      </c>
      <c r="W339" s="112">
        <f t="shared" ref="W339:Y339" si="178">IF(W320=0,"",W320/W301)</f>
        <v>0.79454357357082417</v>
      </c>
      <c r="X339" s="112">
        <f t="shared" si="178"/>
        <v>0.80666022756506595</v>
      </c>
      <c r="Y339" s="112">
        <f t="shared" si="178"/>
        <v>0.81796432928993268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0.86617950948934574</v>
      </c>
      <c r="D340" s="113">
        <f t="shared" si="179"/>
        <v>0.85248765226978862</v>
      </c>
      <c r="E340" s="113">
        <f t="shared" si="179"/>
        <v>0.82393756920932837</v>
      </c>
      <c r="F340" s="113">
        <f t="shared" si="179"/>
        <v>0.81729708363510944</v>
      </c>
      <c r="G340" s="113" t="str">
        <f t="shared" si="179"/>
        <v/>
      </c>
      <c r="H340" s="113" t="str">
        <f t="shared" si="179"/>
        <v/>
      </c>
      <c r="I340" s="113">
        <f t="shared" si="179"/>
        <v>0.86076608769288732</v>
      </c>
      <c r="J340" s="113">
        <f t="shared" si="179"/>
        <v>0.85989653126805199</v>
      </c>
      <c r="K340" s="113">
        <f t="shared" si="179"/>
        <v>0.86508374650739828</v>
      </c>
      <c r="L340" s="113">
        <f t="shared" si="179"/>
        <v>0.8705599523587203</v>
      </c>
      <c r="M340" s="113">
        <f t="shared" si="179"/>
        <v>0.86912624285974094</v>
      </c>
      <c r="N340" s="113">
        <f t="shared" si="179"/>
        <v>0.87563013531184453</v>
      </c>
      <c r="O340" s="113">
        <f t="shared" si="179"/>
        <v>0.88111428534102054</v>
      </c>
      <c r="P340" s="113">
        <f t="shared" si="179"/>
        <v>0.88223821763255383</v>
      </c>
      <c r="Q340" s="113">
        <f t="shared" si="179"/>
        <v>0.89043185572798111</v>
      </c>
      <c r="R340" s="113">
        <f t="shared" ref="R340:V340" si="180">IF(R321=0,"",R321/R302)</f>
        <v>0.89576386613216763</v>
      </c>
      <c r="S340" s="113">
        <f t="shared" si="180"/>
        <v>0.89947481561651399</v>
      </c>
      <c r="T340" s="113">
        <f t="shared" si="180"/>
        <v>0.90237771718744964</v>
      </c>
      <c r="U340" s="113" t="str">
        <f t="shared" si="180"/>
        <v/>
      </c>
      <c r="V340" s="113">
        <f t="shared" si="180"/>
        <v>0.90419206780305028</v>
      </c>
      <c r="W340" s="113">
        <f t="shared" ref="W340:Y340" si="181">IF(W321=0,"",W321/W302)</f>
        <v>0.89432077369692187</v>
      </c>
      <c r="X340" s="113">
        <f t="shared" si="181"/>
        <v>0.88996739680374082</v>
      </c>
      <c r="Y340" s="113">
        <f t="shared" si="181"/>
        <v>0.88332608588773964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0.68030635525959748</v>
      </c>
      <c r="D341" s="111">
        <f t="shared" si="182"/>
        <v>0.68138823528855397</v>
      </c>
      <c r="E341" s="111">
        <f t="shared" si="182"/>
        <v>0.68257262597237389</v>
      </c>
      <c r="F341" s="111">
        <f t="shared" si="182"/>
        <v>0.68377130689604382</v>
      </c>
      <c r="G341" s="111" t="str">
        <f t="shared" si="182"/>
        <v/>
      </c>
      <c r="H341" s="111" t="str">
        <f t="shared" si="182"/>
        <v/>
      </c>
      <c r="I341" s="111">
        <f t="shared" si="182"/>
        <v>0.6879321710688524</v>
      </c>
      <c r="J341" s="111">
        <f t="shared" si="182"/>
        <v>0.68961039141919322</v>
      </c>
      <c r="K341" s="111">
        <f t="shared" si="182"/>
        <v>0.69155414956086414</v>
      </c>
      <c r="L341" s="111">
        <f t="shared" si="182"/>
        <v>0.69378900319645809</v>
      </c>
      <c r="M341" s="111">
        <f t="shared" si="182"/>
        <v>0.69803772913348916</v>
      </c>
      <c r="N341" s="111">
        <f t="shared" si="182"/>
        <v>0.70504349555482315</v>
      </c>
      <c r="O341" s="111">
        <f t="shared" si="182"/>
        <v>0.71572637865936983</v>
      </c>
      <c r="P341" s="111">
        <f t="shared" si="182"/>
        <v>0.7295798999150277</v>
      </c>
      <c r="Q341" s="111">
        <f t="shared" si="182"/>
        <v>0.74294560045885782</v>
      </c>
      <c r="R341" s="111">
        <f t="shared" ref="R341:V341" si="183">IF(R322=0,"",R322/R303)</f>
        <v>0.75199069602398461</v>
      </c>
      <c r="S341" s="111">
        <f t="shared" si="183"/>
        <v>0.76075383453569179</v>
      </c>
      <c r="T341" s="111">
        <f t="shared" si="183"/>
        <v>0.7694489664051265</v>
      </c>
      <c r="U341" s="111" t="str">
        <f t="shared" si="183"/>
        <v/>
      </c>
      <c r="V341" s="111">
        <f t="shared" si="183"/>
        <v>0.78672452181527686</v>
      </c>
      <c r="W341" s="111">
        <f t="shared" ref="W341:Y341" si="184">IF(W322=0,"",W322/W303)</f>
        <v>0.79454357357082417</v>
      </c>
      <c r="X341" s="111">
        <f t="shared" si="184"/>
        <v>0.80666022756506595</v>
      </c>
      <c r="Y341" s="111">
        <f t="shared" si="184"/>
        <v>0.81796432928993268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0.70010120877831994</v>
      </c>
      <c r="D343" s="124">
        <f t="shared" si="188"/>
        <v>0.68951759313964633</v>
      </c>
      <c r="E343" s="124">
        <f t="shared" si="188"/>
        <v>0.72241965737036584</v>
      </c>
      <c r="F343" s="124">
        <f t="shared" si="188"/>
        <v>0.72116847941236961</v>
      </c>
      <c r="G343" s="124" t="str">
        <f t="shared" si="188"/>
        <v/>
      </c>
      <c r="H343" s="124" t="str">
        <f t="shared" si="188"/>
        <v/>
      </c>
      <c r="I343" s="124">
        <f t="shared" si="188"/>
        <v>0.70335704974454405</v>
      </c>
      <c r="J343" s="124">
        <f t="shared" si="188"/>
        <v>0.71054272968365662</v>
      </c>
      <c r="K343" s="124">
        <f t="shared" si="188"/>
        <v>0.67572798635567166</v>
      </c>
      <c r="L343" s="124">
        <f t="shared" si="188"/>
        <v>0.70023451280904681</v>
      </c>
      <c r="M343" s="124">
        <f t="shared" si="188"/>
        <v>0.71077258608983807</v>
      </c>
      <c r="N343" s="124">
        <f t="shared" si="188"/>
        <v>0.72668315310381448</v>
      </c>
      <c r="O343" s="124">
        <f t="shared" si="188"/>
        <v>0.72753795571285784</v>
      </c>
      <c r="P343" s="124">
        <f t="shared" si="188"/>
        <v>0.73053299177512077</v>
      </c>
      <c r="Q343" s="124">
        <f t="shared" si="188"/>
        <v>0.7397652321315159</v>
      </c>
      <c r="R343" s="124">
        <f t="shared" ref="R343:V343" si="189">IF(R324=0,"",R324/R305)</f>
        <v>0.74139682544773611</v>
      </c>
      <c r="S343" s="124">
        <f t="shared" si="189"/>
        <v>0.74324071212598919</v>
      </c>
      <c r="T343" s="124">
        <f t="shared" si="189"/>
        <v>0.77025038573122473</v>
      </c>
      <c r="U343" s="124" t="str">
        <f t="shared" si="189"/>
        <v/>
      </c>
      <c r="V343" s="124">
        <f t="shared" si="189"/>
        <v>0.79634113214468871</v>
      </c>
      <c r="W343" s="124">
        <f t="shared" ref="W343:Y343" si="190">IF(W324=0,"",W324/W305)</f>
        <v>0.81569575240762848</v>
      </c>
      <c r="X343" s="124">
        <f t="shared" si="190"/>
        <v>0.83468134617537926</v>
      </c>
      <c r="Y343" s="124">
        <f t="shared" si="190"/>
        <v>0.83508945872199558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0.61396898741551931</v>
      </c>
      <c r="D344" s="111">
        <f t="shared" si="191"/>
        <v>0.61420518311718231</v>
      </c>
      <c r="E344" s="111">
        <f t="shared" si="191"/>
        <v>0.6144414000950239</v>
      </c>
      <c r="F344" s="111">
        <f t="shared" si="191"/>
        <v>0.61467761997416248</v>
      </c>
      <c r="G344" s="111" t="str">
        <f t="shared" si="191"/>
        <v/>
      </c>
      <c r="H344" s="111" t="str">
        <f t="shared" si="191"/>
        <v/>
      </c>
      <c r="I344" s="111">
        <f t="shared" si="191"/>
        <v>0.61538639516037774</v>
      </c>
      <c r="J344" s="111">
        <f t="shared" si="191"/>
        <v>0.61562271236316435</v>
      </c>
      <c r="K344" s="111">
        <f t="shared" si="191"/>
        <v>0.61585908240703413</v>
      </c>
      <c r="L344" s="111">
        <f t="shared" si="191"/>
        <v>0.61609550912501887</v>
      </c>
      <c r="M344" s="111">
        <f t="shared" si="191"/>
        <v>0.61627506172356794</v>
      </c>
      <c r="N344" s="111">
        <f t="shared" si="191"/>
        <v>0.61637542318029526</v>
      </c>
      <c r="O344" s="111">
        <f t="shared" si="191"/>
        <v>0.61643540658661211</v>
      </c>
      <c r="P344" s="111">
        <f t="shared" si="191"/>
        <v>0.61660278036594207</v>
      </c>
      <c r="Q344" s="111">
        <f t="shared" si="191"/>
        <v>0.61728403074708238</v>
      </c>
      <c r="R344" s="111">
        <f t="shared" ref="R344:V344" si="192">IF(R325=0,"",R325/R306)</f>
        <v>0.61907350586193188</v>
      </c>
      <c r="S344" s="111">
        <f t="shared" si="192"/>
        <v>0.62159776499386266</v>
      </c>
      <c r="T344" s="111">
        <f t="shared" si="192"/>
        <v>0.62436737219727056</v>
      </c>
      <c r="U344" s="111" t="str">
        <f t="shared" si="192"/>
        <v/>
      </c>
      <c r="V344" s="111">
        <f t="shared" si="192"/>
        <v>0.62868488703612579</v>
      </c>
      <c r="W344" s="111">
        <f t="shared" ref="W344:Y344" si="193">IF(W325=0,"",W325/W306)</f>
        <v>0.62954613368361056</v>
      </c>
      <c r="X344" s="111">
        <f t="shared" si="193"/>
        <v>0.62992756122394233</v>
      </c>
      <c r="Y344" s="111">
        <f t="shared" si="193"/>
        <v>0.62996570397797558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0.76867741820066127</v>
      </c>
      <c r="D345" s="45">
        <f t="shared" si="194"/>
        <v>0.76997746379533727</v>
      </c>
      <c r="E345" s="45">
        <f t="shared" si="194"/>
        <v>0.77133880684054235</v>
      </c>
      <c r="F345" s="45">
        <f t="shared" si="194"/>
        <v>0.77270850862900153</v>
      </c>
      <c r="G345" s="45" t="str">
        <f t="shared" si="194"/>
        <v/>
      </c>
      <c r="H345" s="45" t="str">
        <f t="shared" si="194"/>
        <v/>
      </c>
      <c r="I345" s="45">
        <f t="shared" si="194"/>
        <v>0.7771505143249543</v>
      </c>
      <c r="J345" s="45">
        <f t="shared" si="194"/>
        <v>0.77880060911437665</v>
      </c>
      <c r="K345" s="45">
        <f t="shared" si="194"/>
        <v>0.7806029410030213</v>
      </c>
      <c r="L345" s="45">
        <f t="shared" si="194"/>
        <v>0.78256855309653106</v>
      </c>
      <c r="M345" s="45">
        <f t="shared" si="194"/>
        <v>0.78537894403388431</v>
      </c>
      <c r="N345" s="45">
        <f t="shared" si="194"/>
        <v>0.78922813000034397</v>
      </c>
      <c r="O345" s="45">
        <f t="shared" si="194"/>
        <v>0.79457618869313462</v>
      </c>
      <c r="P345" s="45">
        <f t="shared" si="194"/>
        <v>0.80164877407565471</v>
      </c>
      <c r="Q345" s="45">
        <f t="shared" si="194"/>
        <v>0.8108007685442703</v>
      </c>
      <c r="R345" s="45">
        <f t="shared" ref="R345:V345" si="195">IF(R326=0,"",R326/R307)</f>
        <v>0.82325444492353561</v>
      </c>
      <c r="S345" s="45">
        <f t="shared" si="195"/>
        <v>0.83883805945941159</v>
      </c>
      <c r="T345" s="45">
        <f t="shared" si="195"/>
        <v>0.85561467626682242</v>
      </c>
      <c r="U345" s="45" t="str">
        <f t="shared" si="195"/>
        <v/>
      </c>
      <c r="V345" s="45">
        <f t="shared" si="195"/>
        <v>0.88499917315610821</v>
      </c>
      <c r="W345" s="45">
        <f t="shared" ref="W345:Y345" si="196">IF(W326=0,"",W326/W307)</f>
        <v>0.8949971374331086</v>
      </c>
      <c r="X345" s="45">
        <f t="shared" si="196"/>
        <v>0.90194755467173138</v>
      </c>
      <c r="Y345" s="45">
        <f t="shared" si="196"/>
        <v>0.90811115565705514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2.0756588652738053</v>
      </c>
      <c r="D347" s="117">
        <f t="shared" si="197"/>
        <v>2.3298294416611611</v>
      </c>
      <c r="E347" s="117">
        <f t="shared" si="197"/>
        <v>2.5702794371549929</v>
      </c>
      <c r="F347" s="117">
        <f t="shared" si="197"/>
        <v>1.7530649366980686</v>
      </c>
      <c r="G347" s="117">
        <f t="shared" si="197"/>
        <v>0</v>
      </c>
      <c r="H347" s="117">
        <f t="shared" si="197"/>
        <v>0</v>
      </c>
      <c r="I347" s="117">
        <f t="shared" si="197"/>
        <v>0.68226777256838245</v>
      </c>
      <c r="J347" s="117">
        <f t="shared" si="197"/>
        <v>2.1713622108485953</v>
      </c>
      <c r="K347" s="117">
        <f t="shared" si="197"/>
        <v>1.4574163292305626</v>
      </c>
      <c r="L347" s="117">
        <f t="shared" si="197"/>
        <v>1.6875153471715754</v>
      </c>
      <c r="M347" s="117">
        <f t="shared" si="197"/>
        <v>1.6136611200484172</v>
      </c>
      <c r="N347" s="117">
        <f t="shared" si="197"/>
        <v>0.82273994219068203</v>
      </c>
      <c r="O347" s="117">
        <f t="shared" si="197"/>
        <v>0.83761260487252431</v>
      </c>
      <c r="P347" s="117">
        <f t="shared" si="197"/>
        <v>0.25816156491011721</v>
      </c>
      <c r="Q347" s="117">
        <f t="shared" si="197"/>
        <v>1.1262001604582559</v>
      </c>
      <c r="R347" s="117">
        <f t="shared" ref="R347:V347" si="198">R348+R351+R353+R362</f>
        <v>1.3488021446975085</v>
      </c>
      <c r="S347" s="117">
        <f t="shared" si="198"/>
        <v>0.87669903461097864</v>
      </c>
      <c r="T347" s="117">
        <f t="shared" si="198"/>
        <v>0.66561363339679847</v>
      </c>
      <c r="U347" s="117">
        <f t="shared" si="198"/>
        <v>0</v>
      </c>
      <c r="V347" s="117">
        <f t="shared" si="198"/>
        <v>0.18659528144673296</v>
      </c>
      <c r="W347" s="117">
        <f t="shared" ref="W347:Y347" si="199">W348+W351+W353+W362</f>
        <v>7.1466815995047922E-2</v>
      </c>
      <c r="X347" s="117">
        <f t="shared" si="199"/>
        <v>0.96615932668282167</v>
      </c>
      <c r="Y347" s="117">
        <f t="shared" si="199"/>
        <v>0.42875389833945887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1.9782058991663494</v>
      </c>
      <c r="D348" s="122">
        <f t="shared" si="200"/>
        <v>2.2223911775393468</v>
      </c>
      <c r="E348" s="122">
        <f t="shared" si="200"/>
        <v>2.5052988526837732</v>
      </c>
      <c r="F348" s="122">
        <f t="shared" si="200"/>
        <v>1.7057510749307185</v>
      </c>
      <c r="G348" s="122">
        <f t="shared" si="200"/>
        <v>0</v>
      </c>
      <c r="H348" s="122">
        <f t="shared" si="200"/>
        <v>0</v>
      </c>
      <c r="I348" s="122">
        <f t="shared" si="200"/>
        <v>0.65497731819401195</v>
      </c>
      <c r="J348" s="122">
        <f t="shared" si="200"/>
        <v>2.103458177728831</v>
      </c>
      <c r="K348" s="122">
        <f t="shared" si="200"/>
        <v>1.3837971107010023</v>
      </c>
      <c r="L348" s="122">
        <f t="shared" si="200"/>
        <v>1.6255267597327876</v>
      </c>
      <c r="M348" s="122">
        <f t="shared" si="200"/>
        <v>1.563322862865123</v>
      </c>
      <c r="N348" s="122">
        <f t="shared" si="200"/>
        <v>0.80209233618091713</v>
      </c>
      <c r="O348" s="122">
        <f t="shared" si="200"/>
        <v>0.80816533471787655</v>
      </c>
      <c r="P348" s="122">
        <f t="shared" si="200"/>
        <v>0.24052494320693626</v>
      </c>
      <c r="Q348" s="122">
        <f t="shared" si="200"/>
        <v>1.078581183263297</v>
      </c>
      <c r="R348" s="122">
        <f t="shared" ref="R348:V348" si="201">SUM(R349:R350)</f>
        <v>1.2902738134076015</v>
      </c>
      <c r="S348" s="122">
        <f t="shared" si="201"/>
        <v>0.83909987280114229</v>
      </c>
      <c r="T348" s="122">
        <f t="shared" si="201"/>
        <v>0.63871521968156497</v>
      </c>
      <c r="U348" s="122">
        <f t="shared" si="201"/>
        <v>0</v>
      </c>
      <c r="V348" s="122">
        <f t="shared" si="201"/>
        <v>0.17579430533291579</v>
      </c>
      <c r="W348" s="122">
        <f t="shared" ref="W348:Y348" si="202">SUM(W349:W350)</f>
        <v>6.8116365996838096E-2</v>
      </c>
      <c r="X348" s="122">
        <f t="shared" si="202"/>
        <v>0.91391429923270018</v>
      </c>
      <c r="Y348" s="122">
        <f t="shared" si="202"/>
        <v>0.40176946924708551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1.9782058991663494</v>
      </c>
      <c r="D349" s="98">
        <v>2.2223911775393468</v>
      </c>
      <c r="E349" s="98">
        <v>2.5052988526837732</v>
      </c>
      <c r="F349" s="98">
        <v>1.7057510749307185</v>
      </c>
      <c r="G349" s="98">
        <v>0</v>
      </c>
      <c r="H349" s="98">
        <v>0</v>
      </c>
      <c r="I349" s="98">
        <v>0.65497731819401195</v>
      </c>
      <c r="J349" s="98">
        <v>2.103458177728831</v>
      </c>
      <c r="K349" s="98">
        <v>1.3837971107010023</v>
      </c>
      <c r="L349" s="98">
        <v>1.6255267597327876</v>
      </c>
      <c r="M349" s="98">
        <v>1.563322862865123</v>
      </c>
      <c r="N349" s="98">
        <v>0.80209233618091713</v>
      </c>
      <c r="O349" s="98">
        <v>0.80816533471787655</v>
      </c>
      <c r="P349" s="98">
        <v>0.24052494320693626</v>
      </c>
      <c r="Q349" s="98">
        <v>1.078581183263297</v>
      </c>
      <c r="R349" s="98">
        <v>1.2902738134076015</v>
      </c>
      <c r="S349" s="98">
        <v>0.83909987280114229</v>
      </c>
      <c r="T349" s="98">
        <v>0.63871521968156497</v>
      </c>
      <c r="U349" s="98">
        <v>0</v>
      </c>
      <c r="V349" s="98">
        <v>0.17579430533291579</v>
      </c>
      <c r="W349" s="98">
        <v>6.8116365996838096E-2</v>
      </c>
      <c r="X349" s="98">
        <v>0.91391429923270018</v>
      </c>
      <c r="Y349" s="98">
        <v>0.40176946924708551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4.4692938888178789E-2</v>
      </c>
      <c r="D353" s="122">
        <v>4.8528015215743056E-2</v>
      </c>
      <c r="E353" s="122">
        <v>2.8287233951271289E-2</v>
      </c>
      <c r="F353" s="122">
        <v>1.7885690564404463E-2</v>
      </c>
      <c r="G353" s="122">
        <v>0</v>
      </c>
      <c r="H353" s="122">
        <v>0</v>
      </c>
      <c r="I353" s="122">
        <v>9.0956726153500981E-3</v>
      </c>
      <c r="J353" s="122">
        <v>2.7416334030691214E-2</v>
      </c>
      <c r="K353" s="122">
        <v>2.1410392021829025E-2</v>
      </c>
      <c r="L353" s="122">
        <v>2.0538423540077122E-2</v>
      </c>
      <c r="M353" s="122">
        <v>1.9148614921340068E-2</v>
      </c>
      <c r="N353" s="122">
        <v>6.1911936203795578E-3</v>
      </c>
      <c r="O353" s="122">
        <v>7.4045678126924688E-3</v>
      </c>
      <c r="P353" s="122">
        <v>4.4503464918078783E-3</v>
      </c>
      <c r="Q353" s="122">
        <v>2.11803941986069E-2</v>
      </c>
      <c r="R353" s="122">
        <v>2.4006002922789978E-2</v>
      </c>
      <c r="S353" s="122">
        <v>1.3548844316293822E-2</v>
      </c>
      <c r="T353" s="122">
        <v>9.2011535595473253E-3</v>
      </c>
      <c r="U353" s="122">
        <v>0</v>
      </c>
      <c r="V353" s="122">
        <v>2.0155367637104162E-3</v>
      </c>
      <c r="W353" s="122">
        <v>1.1598997398056898E-3</v>
      </c>
      <c r="X353" s="122">
        <v>2.8427433501412559E-2</v>
      </c>
      <c r="Y353" s="122">
        <v>1.377521860814376E-2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4.4692938888178789E-2</v>
      </c>
      <c r="D354" s="98">
        <v>4.8528015215743056E-2</v>
      </c>
      <c r="E354" s="98">
        <v>2.8287233951271289E-2</v>
      </c>
      <c r="F354" s="98">
        <v>1.7885690564404463E-2</v>
      </c>
      <c r="G354" s="98">
        <v>0</v>
      </c>
      <c r="H354" s="98">
        <v>0</v>
      </c>
      <c r="I354" s="98">
        <v>9.0956726153500981E-3</v>
      </c>
      <c r="J354" s="98">
        <v>2.7416334030691214E-2</v>
      </c>
      <c r="K354" s="98">
        <v>2.1410392021829025E-2</v>
      </c>
      <c r="L354" s="98">
        <v>2.0538423540077122E-2</v>
      </c>
      <c r="M354" s="98">
        <v>1.9148614921340068E-2</v>
      </c>
      <c r="N354" s="98">
        <v>6.1911936203795578E-3</v>
      </c>
      <c r="O354" s="98">
        <v>7.4045678126924688E-3</v>
      </c>
      <c r="P354" s="98">
        <v>4.4503464918078783E-3</v>
      </c>
      <c r="Q354" s="98">
        <v>2.11803941986069E-2</v>
      </c>
      <c r="R354" s="98">
        <v>2.4006002922789978E-2</v>
      </c>
      <c r="S354" s="98">
        <v>1.3548844316293822E-2</v>
      </c>
      <c r="T354" s="98">
        <v>9.2011535595473253E-3</v>
      </c>
      <c r="U354" s="98">
        <v>0</v>
      </c>
      <c r="V354" s="98">
        <v>2.0155367637104162E-3</v>
      </c>
      <c r="W354" s="98">
        <v>1.1598997398056898E-3</v>
      </c>
      <c r="X354" s="98">
        <v>2.8427433501412559E-2</v>
      </c>
      <c r="Y354" s="98">
        <v>1.377521860814376E-2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5.2760027219277014E-2</v>
      </c>
      <c r="D362" s="122">
        <v>5.8910248906071355E-2</v>
      </c>
      <c r="E362" s="122">
        <v>3.6693350519948049E-2</v>
      </c>
      <c r="F362" s="122">
        <v>2.9428171202945681E-2</v>
      </c>
      <c r="G362" s="122">
        <v>0</v>
      </c>
      <c r="H362" s="122">
        <v>0</v>
      </c>
      <c r="I362" s="122">
        <v>1.8194781759020503E-2</v>
      </c>
      <c r="J362" s="122">
        <v>4.0487699089073119E-2</v>
      </c>
      <c r="K362" s="122">
        <v>5.2208826507731482E-2</v>
      </c>
      <c r="L362" s="122">
        <v>4.145016389871068E-2</v>
      </c>
      <c r="M362" s="122">
        <v>3.1189642261954149E-2</v>
      </c>
      <c r="N362" s="122">
        <v>1.4456412389385343E-2</v>
      </c>
      <c r="O362" s="122">
        <v>2.2042702341955309E-2</v>
      </c>
      <c r="P362" s="122">
        <v>1.3186275211373102E-2</v>
      </c>
      <c r="Q362" s="122">
        <v>2.6438582996352114E-2</v>
      </c>
      <c r="R362" s="122">
        <v>3.4522328367117043E-2</v>
      </c>
      <c r="S362" s="122">
        <v>2.4050317493542635E-2</v>
      </c>
      <c r="T362" s="122">
        <v>1.7697260155686144E-2</v>
      </c>
      <c r="U362" s="122">
        <v>0</v>
      </c>
      <c r="V362" s="122">
        <v>8.7854393501067534E-3</v>
      </c>
      <c r="W362" s="122">
        <v>2.1905502584041339E-3</v>
      </c>
      <c r="X362" s="122">
        <v>2.3817593948708918E-2</v>
      </c>
      <c r="Y362" s="122">
        <v>1.3209210484229643E-2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5.2760027219277014E-2</v>
      </c>
      <c r="D363" s="98">
        <v>5.8910248906071355E-2</v>
      </c>
      <c r="E363" s="98">
        <v>3.6693350519948049E-2</v>
      </c>
      <c r="F363" s="98">
        <v>2.9428171202945681E-2</v>
      </c>
      <c r="G363" s="98">
        <v>0</v>
      </c>
      <c r="H363" s="98">
        <v>0</v>
      </c>
      <c r="I363" s="98">
        <v>1.8194781759020503E-2</v>
      </c>
      <c r="J363" s="98">
        <v>4.0487699089073119E-2</v>
      </c>
      <c r="K363" s="98">
        <v>5.2208826507731482E-2</v>
      </c>
      <c r="L363" s="98">
        <v>4.145016389871068E-2</v>
      </c>
      <c r="M363" s="98">
        <v>3.1189642261954149E-2</v>
      </c>
      <c r="N363" s="98">
        <v>1.4456412389385343E-2</v>
      </c>
      <c r="O363" s="98">
        <v>2.2042702341955309E-2</v>
      </c>
      <c r="P363" s="98">
        <v>1.3186275211373102E-2</v>
      </c>
      <c r="Q363" s="98">
        <v>2.6438582996352114E-2</v>
      </c>
      <c r="R363" s="98">
        <v>3.4522328367117043E-2</v>
      </c>
      <c r="S363" s="98">
        <v>2.4050317493542635E-2</v>
      </c>
      <c r="T363" s="98">
        <v>1.7697260155686144E-2</v>
      </c>
      <c r="U363" s="98">
        <v>0</v>
      </c>
      <c r="V363" s="98">
        <v>8.7854393501067534E-3</v>
      </c>
      <c r="W363" s="98">
        <v>2.1905502584041339E-3</v>
      </c>
      <c r="X363" s="98">
        <v>2.3817593948708918E-2</v>
      </c>
      <c r="Y363" s="98">
        <v>1.3209210484229643E-2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17291.750280456774</v>
      </c>
      <c r="D366" s="117">
        <f t="shared" si="204"/>
        <v>19762.255291475638</v>
      </c>
      <c r="E366" s="117">
        <f t="shared" si="204"/>
        <v>24868.594414034629</v>
      </c>
      <c r="F366" s="117">
        <f t="shared" si="204"/>
        <v>20800.140667517924</v>
      </c>
      <c r="G366" s="117">
        <f t="shared" si="204"/>
        <v>0</v>
      </c>
      <c r="H366" s="117">
        <f t="shared" si="204"/>
        <v>0</v>
      </c>
      <c r="I366" s="117">
        <f t="shared" si="204"/>
        <v>17030.659021028354</v>
      </c>
      <c r="J366" s="117">
        <f t="shared" si="204"/>
        <v>21906.674776167263</v>
      </c>
      <c r="K366" s="117">
        <f t="shared" si="204"/>
        <v>15318.183023388216</v>
      </c>
      <c r="L366" s="117">
        <f t="shared" si="204"/>
        <v>15111.408062484426</v>
      </c>
      <c r="M366" s="117">
        <f t="shared" si="204"/>
        <v>16872.767262101854</v>
      </c>
      <c r="N366" s="117">
        <f t="shared" si="204"/>
        <v>14802.145855658009</v>
      </c>
      <c r="O366" s="117">
        <f t="shared" si="204"/>
        <v>11130.954490499278</v>
      </c>
      <c r="P366" s="117">
        <f t="shared" si="204"/>
        <v>7012.9504504213055</v>
      </c>
      <c r="Q366" s="117">
        <f t="shared" si="204"/>
        <v>11798.416090425902</v>
      </c>
      <c r="R366" s="117">
        <f t="shared" ref="R366:V366" si="205">R367+R370+R372+R381</f>
        <v>11523.682443949634</v>
      </c>
      <c r="S366" s="117">
        <f t="shared" si="205"/>
        <v>11656.131149292814</v>
      </c>
      <c r="T366" s="117">
        <f t="shared" si="205"/>
        <v>9979.7712515990061</v>
      </c>
      <c r="U366" s="117">
        <f t="shared" si="205"/>
        <v>0</v>
      </c>
      <c r="V366" s="117">
        <f t="shared" si="205"/>
        <v>7342.7513152690226</v>
      </c>
      <c r="W366" s="117">
        <f t="shared" ref="W366:Y366" si="206">W367+W370+W372+W381</f>
        <v>8852.5470304514802</v>
      </c>
      <c r="X366" s="117">
        <f t="shared" si="206"/>
        <v>7221.2069875340076</v>
      </c>
      <c r="Y366" s="117">
        <f t="shared" si="206"/>
        <v>6133.7829777778024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14319.704924905118</v>
      </c>
      <c r="D367" s="122">
        <f t="shared" si="207"/>
        <v>16598.346218292445</v>
      </c>
      <c r="E367" s="122">
        <f t="shared" si="207"/>
        <v>21318.392597148522</v>
      </c>
      <c r="F367" s="122">
        <f t="shared" si="207"/>
        <v>17285.536979493514</v>
      </c>
      <c r="G367" s="122">
        <f t="shared" si="207"/>
        <v>0</v>
      </c>
      <c r="H367" s="122">
        <f t="shared" si="207"/>
        <v>0</v>
      </c>
      <c r="I367" s="122">
        <f t="shared" si="207"/>
        <v>13766.750525146261</v>
      </c>
      <c r="J367" s="122">
        <f t="shared" si="207"/>
        <v>18453.189992533578</v>
      </c>
      <c r="K367" s="122">
        <f t="shared" si="207"/>
        <v>12188.063409433091</v>
      </c>
      <c r="L367" s="122">
        <f t="shared" si="207"/>
        <v>12094.3906090975</v>
      </c>
      <c r="M367" s="122">
        <f t="shared" si="207"/>
        <v>13798.203984517821</v>
      </c>
      <c r="N367" s="122">
        <f t="shared" si="207"/>
        <v>11919.856854824508</v>
      </c>
      <c r="O367" s="122">
        <f t="shared" si="207"/>
        <v>8229.8832445355947</v>
      </c>
      <c r="P367" s="122">
        <f t="shared" si="207"/>
        <v>4276.2760185043689</v>
      </c>
      <c r="Q367" s="122">
        <f t="shared" si="207"/>
        <v>9018.0285375195945</v>
      </c>
      <c r="R367" s="122">
        <f t="shared" ref="R367:V367" si="208">SUM(R368:R369)</f>
        <v>8863.8509750946869</v>
      </c>
      <c r="S367" s="122">
        <f t="shared" si="208"/>
        <v>8985.2961486266213</v>
      </c>
      <c r="T367" s="122">
        <f t="shared" si="208"/>
        <v>7388.1903521775967</v>
      </c>
      <c r="U367" s="122">
        <f t="shared" si="208"/>
        <v>0</v>
      </c>
      <c r="V367" s="122">
        <f t="shared" si="208"/>
        <v>4756.3175236227789</v>
      </c>
      <c r="W367" s="122">
        <f t="shared" ref="W367:Y367" si="209">SUM(W368:W369)</f>
        <v>6335.6434731046611</v>
      </c>
      <c r="X367" s="122">
        <f t="shared" si="209"/>
        <v>4933.5330101177387</v>
      </c>
      <c r="Y367" s="122">
        <f t="shared" si="209"/>
        <v>3941.9264477865422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14137.054115743902</v>
      </c>
      <c r="D368" s="98">
        <v>16387.560694381005</v>
      </c>
      <c r="E368" s="98">
        <v>21047.300055882297</v>
      </c>
      <c r="F368" s="98">
        <v>17065.975473141862</v>
      </c>
      <c r="G368" s="98">
        <v>0</v>
      </c>
      <c r="H368" s="98">
        <v>0</v>
      </c>
      <c r="I368" s="98">
        <v>13600.614773105064</v>
      </c>
      <c r="J368" s="98">
        <v>18227.970171643829</v>
      </c>
      <c r="K368" s="98">
        <v>12038.989692809389</v>
      </c>
      <c r="L368" s="98">
        <v>11946.355680939056</v>
      </c>
      <c r="M368" s="98">
        <v>13627.790268342485</v>
      </c>
      <c r="N368" s="98">
        <v>11769.858780608633</v>
      </c>
      <c r="O368" s="98">
        <v>8122.5846758774451</v>
      </c>
      <c r="P368" s="98">
        <v>4218.465865485693</v>
      </c>
      <c r="Q368" s="98">
        <v>8891.5960113191923</v>
      </c>
      <c r="R368" s="98">
        <v>8738.4954922155939</v>
      </c>
      <c r="S368" s="98">
        <v>8858.205277311612</v>
      </c>
      <c r="T368" s="98">
        <v>7284.3046384138297</v>
      </c>
      <c r="U368" s="98">
        <v>0</v>
      </c>
      <c r="V368" s="98">
        <v>4690.1744687475866</v>
      </c>
      <c r="W368" s="98">
        <v>6247.0987773704001</v>
      </c>
      <c r="X368" s="98">
        <v>4864.8348645303886</v>
      </c>
      <c r="Y368" s="98">
        <v>3887.1712560356877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182.65080916121522</v>
      </c>
      <c r="D369" s="98">
        <v>210.7855239114393</v>
      </c>
      <c r="E369" s="98">
        <v>271.09254126622386</v>
      </c>
      <c r="F369" s="98">
        <v>219.56150635165088</v>
      </c>
      <c r="G369" s="98">
        <v>0</v>
      </c>
      <c r="H369" s="98">
        <v>0</v>
      </c>
      <c r="I369" s="98">
        <v>166.13575204119664</v>
      </c>
      <c r="J369" s="98">
        <v>225.21982088974852</v>
      </c>
      <c r="K369" s="98">
        <v>149.07371662370159</v>
      </c>
      <c r="L369" s="98">
        <v>148.03492815844322</v>
      </c>
      <c r="M369" s="98">
        <v>170.41371617533491</v>
      </c>
      <c r="N369" s="98">
        <v>149.99807421587482</v>
      </c>
      <c r="O369" s="98">
        <v>107.29856865814939</v>
      </c>
      <c r="P369" s="98">
        <v>57.810153018676097</v>
      </c>
      <c r="Q369" s="98">
        <v>126.43252620040163</v>
      </c>
      <c r="R369" s="98">
        <v>125.3554828790933</v>
      </c>
      <c r="S369" s="98">
        <v>127.09087131500885</v>
      </c>
      <c r="T369" s="98">
        <v>103.88571376376716</v>
      </c>
      <c r="U369" s="98">
        <v>0</v>
      </c>
      <c r="V369" s="98">
        <v>66.143054875192632</v>
      </c>
      <c r="W369" s="98">
        <v>88.544695734261154</v>
      </c>
      <c r="X369" s="98">
        <v>68.69814558734987</v>
      </c>
      <c r="Y369" s="98">
        <v>54.755191750854337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42.26061985816812</v>
      </c>
      <c r="D370" s="122">
        <f t="shared" si="210"/>
        <v>48.377880812175199</v>
      </c>
      <c r="E370" s="122">
        <f t="shared" si="210"/>
        <v>85.508442335334379</v>
      </c>
      <c r="F370" s="122">
        <f t="shared" si="210"/>
        <v>47.651745289783562</v>
      </c>
      <c r="G370" s="122">
        <f t="shared" si="210"/>
        <v>0</v>
      </c>
      <c r="H370" s="122">
        <f t="shared" si="210"/>
        <v>0</v>
      </c>
      <c r="I370" s="122">
        <f t="shared" si="210"/>
        <v>111.83937118258326</v>
      </c>
      <c r="J370" s="122">
        <f t="shared" si="210"/>
        <v>104.78808511938745</v>
      </c>
      <c r="K370" s="122">
        <f t="shared" si="210"/>
        <v>57.001204907695303</v>
      </c>
      <c r="L370" s="122">
        <f t="shared" si="210"/>
        <v>80.805469705851891</v>
      </c>
      <c r="M370" s="122">
        <f t="shared" si="210"/>
        <v>114.46562510220218</v>
      </c>
      <c r="N370" s="122">
        <f t="shared" si="210"/>
        <v>93.677558926043361</v>
      </c>
      <c r="O370" s="122">
        <f t="shared" si="210"/>
        <v>134.06539636443307</v>
      </c>
      <c r="P370" s="122">
        <f t="shared" si="210"/>
        <v>15.153723658704727</v>
      </c>
      <c r="Q370" s="122">
        <f t="shared" si="210"/>
        <v>51.237890378456925</v>
      </c>
      <c r="R370" s="122">
        <f t="shared" si="210"/>
        <v>40.389759455033605</v>
      </c>
      <c r="S370" s="122">
        <f t="shared" si="210"/>
        <v>84.983749622726307</v>
      </c>
      <c r="T370" s="122">
        <f t="shared" si="210"/>
        <v>84.309926976420556</v>
      </c>
      <c r="U370" s="122">
        <f t="shared" si="210"/>
        <v>0</v>
      </c>
      <c r="V370" s="122">
        <f t="shared" si="210"/>
        <v>63.503008868760389</v>
      </c>
      <c r="W370" s="122">
        <f t="shared" si="210"/>
        <v>102.20184047047007</v>
      </c>
      <c r="X370" s="122">
        <f t="shared" si="210"/>
        <v>74.176441267944881</v>
      </c>
      <c r="Y370" s="122">
        <f t="shared" si="210"/>
        <v>44.310646439866041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42.26061985816812</v>
      </c>
      <c r="D371" s="98">
        <f>RES_hhdet_in_fech!D29</f>
        <v>48.377880812175199</v>
      </c>
      <c r="E371" s="98">
        <f>RES_hhdet_in_fech!E29</f>
        <v>85.508442335334379</v>
      </c>
      <c r="F371" s="98">
        <f>RES_hhdet_in_fech!F29</f>
        <v>47.651745289783562</v>
      </c>
      <c r="G371" s="98">
        <f>RES_hhdet_in_fech!G29</f>
        <v>0</v>
      </c>
      <c r="H371" s="98">
        <f>RES_hhdet_in_fech!H29</f>
        <v>0</v>
      </c>
      <c r="I371" s="98">
        <f>RES_hhdet_in_fech!I29</f>
        <v>111.83937118258326</v>
      </c>
      <c r="J371" s="98">
        <f>RES_hhdet_in_fech!J29</f>
        <v>104.78808511938745</v>
      </c>
      <c r="K371" s="98">
        <f>RES_hhdet_in_fech!K29</f>
        <v>57.001204907695303</v>
      </c>
      <c r="L371" s="98">
        <f>RES_hhdet_in_fech!L29</f>
        <v>80.805469705851891</v>
      </c>
      <c r="M371" s="98">
        <f>RES_hhdet_in_fech!M29</f>
        <v>114.46562510220218</v>
      </c>
      <c r="N371" s="98">
        <f>RES_hhdet_in_fech!N29</f>
        <v>93.677558926043361</v>
      </c>
      <c r="O371" s="98">
        <f>RES_hhdet_in_fech!O29</f>
        <v>134.06539636443307</v>
      </c>
      <c r="P371" s="98">
        <f>RES_hhdet_in_fech!P29</f>
        <v>15.153723658704727</v>
      </c>
      <c r="Q371" s="98">
        <f>RES_hhdet_in_fech!Q29</f>
        <v>51.237890378456925</v>
      </c>
      <c r="R371" s="98">
        <f>RES_hhdet_in_fech!R29</f>
        <v>40.389759455033605</v>
      </c>
      <c r="S371" s="98">
        <f>RES_hhdet_in_fech!S29</f>
        <v>84.983749622726307</v>
      </c>
      <c r="T371" s="98">
        <f>RES_hhdet_in_fech!T29</f>
        <v>84.309926976420556</v>
      </c>
      <c r="U371" s="98">
        <f>RES_hhdet_in_fech!U29</f>
        <v>0</v>
      </c>
      <c r="V371" s="98">
        <f>RES_hhdet_in_fech!V29</f>
        <v>63.503008868760389</v>
      </c>
      <c r="W371" s="98">
        <f>RES_hhdet_in_fech!W29</f>
        <v>102.20184047047007</v>
      </c>
      <c r="X371" s="98">
        <f>RES_hhdet_in_fech!X29</f>
        <v>74.176441267944881</v>
      </c>
      <c r="Y371" s="98">
        <f>RES_hhdet_in_fech!Y29</f>
        <v>44.310646439866041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2079.1699173168613</v>
      </c>
      <c r="D372" s="122">
        <v>2274.5321234449339</v>
      </c>
      <c r="E372" s="122">
        <v>2476.0012142852097</v>
      </c>
      <c r="F372" s="122">
        <v>2564.184144603485</v>
      </c>
      <c r="G372" s="122">
        <v>0</v>
      </c>
      <c r="H372" s="122">
        <v>0</v>
      </c>
      <c r="I372" s="122">
        <v>2323.8534870120052</v>
      </c>
      <c r="J372" s="122">
        <v>2509.9398805211422</v>
      </c>
      <c r="K372" s="122">
        <v>2359.6101532580765</v>
      </c>
      <c r="L372" s="122">
        <v>2320.2809836164256</v>
      </c>
      <c r="M372" s="122">
        <v>2343.8363547694189</v>
      </c>
      <c r="N372" s="122">
        <v>2202.3502288669838</v>
      </c>
      <c r="O372" s="122">
        <v>2178.298223310077</v>
      </c>
      <c r="P372" s="122">
        <v>2119.7511014309848</v>
      </c>
      <c r="Q372" s="122">
        <v>2135.3937764738052</v>
      </c>
      <c r="R372" s="122">
        <v>2036.2505274231005</v>
      </c>
      <c r="S372" s="122">
        <v>2008.8889457736873</v>
      </c>
      <c r="T372" s="122">
        <v>1960.5228332631061</v>
      </c>
      <c r="U372" s="122">
        <v>0</v>
      </c>
      <c r="V372" s="122">
        <v>1845.2855883333564</v>
      </c>
      <c r="W372" s="122">
        <v>1742.2149793946892</v>
      </c>
      <c r="X372" s="122">
        <v>1700.7962650610741</v>
      </c>
      <c r="Y372" s="122">
        <v>1660.7424359322551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2314.6649103600876</v>
      </c>
      <c r="D373" s="98">
        <v>2967.0725978595019</v>
      </c>
      <c r="E373" s="98">
        <v>2767.2354240057216</v>
      </c>
      <c r="F373" s="98">
        <v>2715.0376408553684</v>
      </c>
      <c r="G373" s="98">
        <v>0</v>
      </c>
      <c r="H373" s="98">
        <v>0</v>
      </c>
      <c r="I373" s="98">
        <v>2669.3879836092315</v>
      </c>
      <c r="J373" s="98">
        <v>2943.7008008421276</v>
      </c>
      <c r="K373" s="98">
        <v>2692.9278320917947</v>
      </c>
      <c r="L373" s="98">
        <v>2583.2545392897546</v>
      </c>
      <c r="M373" s="98">
        <v>3122.0635677479841</v>
      </c>
      <c r="N373" s="98">
        <v>2725.4770295736735</v>
      </c>
      <c r="O373" s="98">
        <v>2173.0844082562853</v>
      </c>
      <c r="P373" s="98">
        <v>1632.6034849914442</v>
      </c>
      <c r="Q373" s="98">
        <v>2519.9995001269372</v>
      </c>
      <c r="R373" s="98">
        <v>2156.710807341582</v>
      </c>
      <c r="S373" s="98">
        <v>2294.0191793472945</v>
      </c>
      <c r="T373" s="98">
        <v>2131.8508539187133</v>
      </c>
      <c r="U373" s="98">
        <v>0</v>
      </c>
      <c r="V373" s="98">
        <v>1478.7937751000882</v>
      </c>
      <c r="W373" s="98">
        <v>1702.0304921724626</v>
      </c>
      <c r="X373" s="98">
        <v>1813.6634525248471</v>
      </c>
      <c r="Y373" s="98">
        <v>1732.6011380453997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2160.154095972613</v>
      </c>
      <c r="D377" s="101">
        <v>2292.5585747273253</v>
      </c>
      <c r="E377" s="101">
        <v>2558.550598410849</v>
      </c>
      <c r="F377" s="101">
        <v>2650.432088688051</v>
      </c>
      <c r="G377" s="101">
        <v>0</v>
      </c>
      <c r="H377" s="101">
        <v>0</v>
      </c>
      <c r="I377" s="101">
        <v>2423.5617654958733</v>
      </c>
      <c r="J377" s="101">
        <v>2589.3758440204465</v>
      </c>
      <c r="K377" s="101">
        <v>2563.4908259802096</v>
      </c>
      <c r="L377" s="101">
        <v>2450.0086680577824</v>
      </c>
      <c r="M377" s="101">
        <v>2481.2962335721086</v>
      </c>
      <c r="N377" s="101">
        <v>2361.4998136231379</v>
      </c>
      <c r="O377" s="101">
        <v>2308.4488689284613</v>
      </c>
      <c r="P377" s="101">
        <v>2269.1560063880306</v>
      </c>
      <c r="Q377" s="101">
        <v>2206.4319321267594</v>
      </c>
      <c r="R377" s="101">
        <v>2138.2385358145307</v>
      </c>
      <c r="S377" s="101">
        <v>2108.1976053377653</v>
      </c>
      <c r="T377" s="101">
        <v>2053.1323093109836</v>
      </c>
      <c r="U377" s="101">
        <v>0</v>
      </c>
      <c r="V377" s="101">
        <v>1915.6717410376211</v>
      </c>
      <c r="W377" s="101">
        <v>1812.4547983451905</v>
      </c>
      <c r="X377" s="101">
        <v>1724.2845850978699</v>
      </c>
      <c r="Y377" s="101">
        <v>1683.5870016619051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1696.7741454220352</v>
      </c>
      <c r="D378" s="104">
        <v>1832.6608919280675</v>
      </c>
      <c r="E378" s="104">
        <v>2119.8281447974809</v>
      </c>
      <c r="F378" s="104">
        <v>2217.5771277091226</v>
      </c>
      <c r="G378" s="104">
        <v>0</v>
      </c>
      <c r="H378" s="104">
        <v>0</v>
      </c>
      <c r="I378" s="104">
        <v>1936.7863084315543</v>
      </c>
      <c r="J378" s="104">
        <v>2076.4712394659077</v>
      </c>
      <c r="K378" s="104">
        <v>2050.6626564025669</v>
      </c>
      <c r="L378" s="104">
        <v>1953.8009061692787</v>
      </c>
      <c r="M378" s="104">
        <v>1994.1167008861134</v>
      </c>
      <c r="N378" s="104">
        <v>1902.7083173164269</v>
      </c>
      <c r="O378" s="104">
        <v>1875.570791205866</v>
      </c>
      <c r="P378" s="104">
        <v>1876.2349420793514</v>
      </c>
      <c r="Q378" s="104">
        <v>1839.4958200179867</v>
      </c>
      <c r="R378" s="104">
        <v>1793.6367575619399</v>
      </c>
      <c r="S378" s="104">
        <v>1782.5421689823547</v>
      </c>
      <c r="T378" s="104">
        <v>1750.3444223026299</v>
      </c>
      <c r="U378" s="104">
        <v>0</v>
      </c>
      <c r="V378" s="104">
        <v>1665.8815354659971</v>
      </c>
      <c r="W378" s="104">
        <v>1609.7722389381322</v>
      </c>
      <c r="X378" s="104">
        <v>1561.2783269902802</v>
      </c>
      <c r="Y378" s="104">
        <v>1557.4435414492691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710.25230611184827</v>
      </c>
      <c r="D379" s="98">
        <v>848.49381191711075</v>
      </c>
      <c r="E379" s="98">
        <v>1175.7716144513804</v>
      </c>
      <c r="F379" s="98">
        <v>1281.217730496528</v>
      </c>
      <c r="G379" s="98">
        <v>0</v>
      </c>
      <c r="H379" s="98">
        <v>0</v>
      </c>
      <c r="I379" s="98">
        <v>864.12731472321286</v>
      </c>
      <c r="J379" s="98">
        <v>937.27629833188462</v>
      </c>
      <c r="K379" s="98">
        <v>896.97339868611459</v>
      </c>
      <c r="L379" s="98">
        <v>825.90137198234606</v>
      </c>
      <c r="M379" s="98">
        <v>864.27202998640382</v>
      </c>
      <c r="N379" s="98">
        <v>802.28634527249778</v>
      </c>
      <c r="O379" s="98">
        <v>784.38010834228339</v>
      </c>
      <c r="P379" s="98">
        <v>817.05749997843816</v>
      </c>
      <c r="Q379" s="98">
        <v>784.0758366917097</v>
      </c>
      <c r="R379" s="98">
        <v>753.8497877868806</v>
      </c>
      <c r="S379" s="98">
        <v>748.97911053467931</v>
      </c>
      <c r="T379" s="98">
        <v>741.14878406338687</v>
      </c>
      <c r="U379" s="98">
        <v>0</v>
      </c>
      <c r="V379" s="98">
        <v>748.34981759993593</v>
      </c>
      <c r="W379" s="98">
        <v>828.00761062491495</v>
      </c>
      <c r="X379" s="98">
        <v>888.54722682812167</v>
      </c>
      <c r="Y379" s="98">
        <v>998.22761814175021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986.52183931018681</v>
      </c>
      <c r="D380" s="98">
        <v>984.16708001095685</v>
      </c>
      <c r="E380" s="98">
        <v>944.0565303461002</v>
      </c>
      <c r="F380" s="98">
        <v>936.35939721259467</v>
      </c>
      <c r="G380" s="98">
        <v>0</v>
      </c>
      <c r="H380" s="98">
        <v>0</v>
      </c>
      <c r="I380" s="98">
        <v>1072.6589937083411</v>
      </c>
      <c r="J380" s="98">
        <v>1139.1949411340233</v>
      </c>
      <c r="K380" s="98">
        <v>1153.6892577164524</v>
      </c>
      <c r="L380" s="98">
        <v>1127.8995341869329</v>
      </c>
      <c r="M380" s="98">
        <v>1129.8446708997094</v>
      </c>
      <c r="N380" s="98">
        <v>1100.4219720439294</v>
      </c>
      <c r="O380" s="98">
        <v>1091.1906828635827</v>
      </c>
      <c r="P380" s="98">
        <v>1059.1774421009131</v>
      </c>
      <c r="Q380" s="98">
        <v>1055.4199833262769</v>
      </c>
      <c r="R380" s="98">
        <v>1039.7869697750593</v>
      </c>
      <c r="S380" s="98">
        <v>1033.5630584476755</v>
      </c>
      <c r="T380" s="98">
        <v>1009.1956382392433</v>
      </c>
      <c r="U380" s="98">
        <v>0</v>
      </c>
      <c r="V380" s="98">
        <v>917.53171786606117</v>
      </c>
      <c r="W380" s="98">
        <v>781.76462831321726</v>
      </c>
      <c r="X380" s="98">
        <v>672.73110016215867</v>
      </c>
      <c r="Y380" s="98">
        <v>559.21592330751889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850.61481837662802</v>
      </c>
      <c r="D381" s="122">
        <v>840.99906892608305</v>
      </c>
      <c r="E381" s="122">
        <v>988.69216026556558</v>
      </c>
      <c r="F381" s="122">
        <v>902.76779813114103</v>
      </c>
      <c r="G381" s="122">
        <v>0</v>
      </c>
      <c r="H381" s="122">
        <v>0</v>
      </c>
      <c r="I381" s="122">
        <v>828.21563768750514</v>
      </c>
      <c r="J381" s="122">
        <v>838.75681799315657</v>
      </c>
      <c r="K381" s="122">
        <v>713.50825578935257</v>
      </c>
      <c r="L381" s="122">
        <v>615.93100006464908</v>
      </c>
      <c r="M381" s="122">
        <v>616.26129771241267</v>
      </c>
      <c r="N381" s="122">
        <v>586.26121304047433</v>
      </c>
      <c r="O381" s="122">
        <v>588.70762628917385</v>
      </c>
      <c r="P381" s="122">
        <v>601.769606827247</v>
      </c>
      <c r="Q381" s="122">
        <v>593.75588605404403</v>
      </c>
      <c r="R381" s="122">
        <v>583.191181976812</v>
      </c>
      <c r="S381" s="122">
        <v>576.96230526977831</v>
      </c>
      <c r="T381" s="122">
        <v>546.7481391818817</v>
      </c>
      <c r="U381" s="122">
        <v>0</v>
      </c>
      <c r="V381" s="122">
        <v>677.64519444412645</v>
      </c>
      <c r="W381" s="122">
        <v>672.48673748165959</v>
      </c>
      <c r="X381" s="122">
        <v>512.70127108724932</v>
      </c>
      <c r="Y381" s="122">
        <v>486.80344761913875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988.33753356481327</v>
      </c>
      <c r="D382" s="98">
        <v>1258.9015762823892</v>
      </c>
      <c r="E382" s="98">
        <v>984.94427801903998</v>
      </c>
      <c r="F382" s="98">
        <v>959.61636447945557</v>
      </c>
      <c r="G382" s="98">
        <v>0</v>
      </c>
      <c r="H382" s="98">
        <v>0</v>
      </c>
      <c r="I382" s="98">
        <v>931.35776437776178</v>
      </c>
      <c r="J382" s="98">
        <v>844.71222841184078</v>
      </c>
      <c r="K382" s="98">
        <v>826.73681194080359</v>
      </c>
      <c r="L382" s="98">
        <v>738.74990640834358</v>
      </c>
      <c r="M382" s="98">
        <v>707.74498972417257</v>
      </c>
      <c r="N382" s="98">
        <v>699.33824004503492</v>
      </c>
      <c r="O382" s="98">
        <v>698.10086453674785</v>
      </c>
      <c r="P382" s="98">
        <v>716.64694985060294</v>
      </c>
      <c r="Q382" s="98">
        <v>709.67983768698844</v>
      </c>
      <c r="R382" s="98">
        <v>700.33927987413074</v>
      </c>
      <c r="S382" s="98">
        <v>687.49292487767161</v>
      </c>
      <c r="T382" s="98">
        <v>665.86825941751761</v>
      </c>
      <c r="U382" s="98">
        <v>0</v>
      </c>
      <c r="V382" s="98">
        <v>878.97990904556207</v>
      </c>
      <c r="W382" s="98">
        <v>876.65492420405872</v>
      </c>
      <c r="X382" s="98">
        <v>685.29031820906846</v>
      </c>
      <c r="Y382" s="98">
        <v>625.26202384135661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765.66773683010956</v>
      </c>
      <c r="D383" s="33">
        <v>620.82536939820818</v>
      </c>
      <c r="E383" s="33">
        <v>990.39952884453828</v>
      </c>
      <c r="F383" s="33">
        <v>877.60531794418216</v>
      </c>
      <c r="G383" s="33">
        <v>0</v>
      </c>
      <c r="H383" s="33">
        <v>0</v>
      </c>
      <c r="I383" s="33">
        <v>757.81704327986984</v>
      </c>
      <c r="J383" s="33">
        <v>834.52586985058974</v>
      </c>
      <c r="K383" s="33">
        <v>575.44887592047826</v>
      </c>
      <c r="L383" s="33">
        <v>529.74841521552241</v>
      </c>
      <c r="M383" s="33">
        <v>559.19430012308351</v>
      </c>
      <c r="N383" s="33">
        <v>537.02671802891928</v>
      </c>
      <c r="O383" s="33">
        <v>537.85257573260924</v>
      </c>
      <c r="P383" s="33">
        <v>547.03393162200098</v>
      </c>
      <c r="Q383" s="33">
        <v>542.37337776268498</v>
      </c>
      <c r="R383" s="33">
        <v>524.48185808831749</v>
      </c>
      <c r="S383" s="33">
        <v>512.24095386439569</v>
      </c>
      <c r="T383" s="33">
        <v>494.93752926526679</v>
      </c>
      <c r="U383" s="33">
        <v>0</v>
      </c>
      <c r="V383" s="33">
        <v>604.43257095269541</v>
      </c>
      <c r="W383" s="33">
        <v>611.78808737500037</v>
      </c>
      <c r="X383" s="33">
        <v>473.52304525692546</v>
      </c>
      <c r="Y383" s="33">
        <v>451.23259792669052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9893.1307294141025</v>
      </c>
      <c r="D385" s="117">
        <f t="shared" si="211"/>
        <v>11333.338184179023</v>
      </c>
      <c r="E385" s="117">
        <f t="shared" si="211"/>
        <v>14385.188736235652</v>
      </c>
      <c r="F385" s="117">
        <f t="shared" si="211"/>
        <v>12161.906376057037</v>
      </c>
      <c r="G385" s="117">
        <f t="shared" si="211"/>
        <v>0</v>
      </c>
      <c r="H385" s="117">
        <f t="shared" si="211"/>
        <v>0</v>
      </c>
      <c r="I385" s="117">
        <f t="shared" si="211"/>
        <v>10400.530534697951</v>
      </c>
      <c r="J385" s="117">
        <f t="shared" si="211"/>
        <v>13309.507542225898</v>
      </c>
      <c r="K385" s="117">
        <f t="shared" si="211"/>
        <v>9515.8513440169299</v>
      </c>
      <c r="L385" s="117">
        <f t="shared" si="211"/>
        <v>9503.3497367758173</v>
      </c>
      <c r="M385" s="117">
        <f t="shared" si="211"/>
        <v>10860.656437380219</v>
      </c>
      <c r="N385" s="117">
        <f t="shared" si="211"/>
        <v>9831.7403311460675</v>
      </c>
      <c r="O385" s="117">
        <f t="shared" si="211"/>
        <v>7897.2676432124517</v>
      </c>
      <c r="P385" s="117">
        <f t="shared" si="211"/>
        <v>5056.5952818736396</v>
      </c>
      <c r="Q385" s="117">
        <f t="shared" si="211"/>
        <v>8701.3480953806629</v>
      </c>
      <c r="R385" s="117">
        <f t="shared" ref="R385:V385" si="212">R386+R389+R391+R400</f>
        <v>8589.5979849433643</v>
      </c>
      <c r="S385" s="117">
        <f t="shared" si="212"/>
        <v>8883.7226901598169</v>
      </c>
      <c r="T385" s="117">
        <f t="shared" si="212"/>
        <v>7694.325134247676</v>
      </c>
      <c r="U385" s="117">
        <f t="shared" si="212"/>
        <v>0</v>
      </c>
      <c r="V385" s="117">
        <f t="shared" si="212"/>
        <v>5742.1531178689092</v>
      </c>
      <c r="W385" s="117">
        <f t="shared" ref="W385:Y385" si="213">W386+W389+W391+W400</f>
        <v>7006.6451364419936</v>
      </c>
      <c r="X385" s="117">
        <f t="shared" si="213"/>
        <v>5728.6816613385781</v>
      </c>
      <c r="Y385" s="117">
        <f t="shared" si="213"/>
        <v>4857.3027919534115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7745.383730607934</v>
      </c>
      <c r="D386" s="122">
        <f t="shared" si="214"/>
        <v>9052.84858362671</v>
      </c>
      <c r="E386" s="122">
        <f t="shared" si="214"/>
        <v>11729.361288783253</v>
      </c>
      <c r="F386" s="122">
        <f t="shared" si="214"/>
        <v>9592.6279105449412</v>
      </c>
      <c r="G386" s="122">
        <f t="shared" si="214"/>
        <v>0</v>
      </c>
      <c r="H386" s="122">
        <f t="shared" si="214"/>
        <v>0</v>
      </c>
      <c r="I386" s="122">
        <f t="shared" si="214"/>
        <v>7849.6089614813554</v>
      </c>
      <c r="J386" s="122">
        <f t="shared" si="214"/>
        <v>10631.022367248963</v>
      </c>
      <c r="K386" s="122">
        <f t="shared" si="214"/>
        <v>7101.345564579764</v>
      </c>
      <c r="L386" s="122">
        <f t="shared" si="214"/>
        <v>7134.3763770280284</v>
      </c>
      <c r="M386" s="122">
        <f t="shared" si="214"/>
        <v>8320.8102292698131</v>
      </c>
      <c r="N386" s="122">
        <f t="shared" si="214"/>
        <v>7433.4999424171438</v>
      </c>
      <c r="O386" s="122">
        <f t="shared" si="214"/>
        <v>5369.6611467782404</v>
      </c>
      <c r="P386" s="122">
        <f t="shared" si="214"/>
        <v>2932.0063341794266</v>
      </c>
      <c r="Q386" s="122">
        <f t="shared" si="214"/>
        <v>6422.234735740376</v>
      </c>
      <c r="R386" s="122">
        <f t="shared" ref="R386:V386" si="215">SUM(R387:R388)</f>
        <v>6401.1108182359731</v>
      </c>
      <c r="S386" s="122">
        <f t="shared" si="215"/>
        <v>6529.9856390242212</v>
      </c>
      <c r="T386" s="122">
        <f t="shared" si="215"/>
        <v>5379.8672423005783</v>
      </c>
      <c r="U386" s="122">
        <f t="shared" si="215"/>
        <v>0</v>
      </c>
      <c r="V386" s="122">
        <f t="shared" si="215"/>
        <v>3473.237446295826</v>
      </c>
      <c r="W386" s="122">
        <f t="shared" ref="W386:Y386" si="216">SUM(W387:W388)</f>
        <v>4642.4408979743439</v>
      </c>
      <c r="X386" s="122">
        <f t="shared" si="216"/>
        <v>3625.2721841851649</v>
      </c>
      <c r="Y386" s="122">
        <f t="shared" si="216"/>
        <v>2903.682122764646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7562.732921446719</v>
      </c>
      <c r="D387" s="98">
        <v>8842.0630597152704</v>
      </c>
      <c r="E387" s="98">
        <v>11458.26874751703</v>
      </c>
      <c r="F387" s="98">
        <v>9373.0664041932905</v>
      </c>
      <c r="G387" s="98">
        <v>0</v>
      </c>
      <c r="H387" s="98">
        <v>0</v>
      </c>
      <c r="I387" s="98">
        <v>7683.4732094401588</v>
      </c>
      <c r="J387" s="98">
        <v>10405.802546359215</v>
      </c>
      <c r="K387" s="98">
        <v>6952.2718479560626</v>
      </c>
      <c r="L387" s="98">
        <v>6986.3414488695853</v>
      </c>
      <c r="M387" s="98">
        <v>8150.396513094478</v>
      </c>
      <c r="N387" s="98">
        <v>7283.5018682012687</v>
      </c>
      <c r="O387" s="98">
        <v>5262.3625781200908</v>
      </c>
      <c r="P387" s="98">
        <v>2874.1961811607507</v>
      </c>
      <c r="Q387" s="98">
        <v>6295.8022095399747</v>
      </c>
      <c r="R387" s="98">
        <v>6275.7553353568801</v>
      </c>
      <c r="S387" s="98">
        <v>6402.8947677092119</v>
      </c>
      <c r="T387" s="98">
        <v>5275.9815285368113</v>
      </c>
      <c r="U387" s="98">
        <v>0</v>
      </c>
      <c r="V387" s="98">
        <v>3407.0943914206332</v>
      </c>
      <c r="W387" s="98">
        <v>4553.8962022400829</v>
      </c>
      <c r="X387" s="98">
        <v>3556.5740385978152</v>
      </c>
      <c r="Y387" s="98">
        <v>2848.9269310137915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182.65080916121522</v>
      </c>
      <c r="D388" s="98">
        <v>210.7855239114393</v>
      </c>
      <c r="E388" s="98">
        <v>271.09254126622386</v>
      </c>
      <c r="F388" s="98">
        <v>219.56150635165088</v>
      </c>
      <c r="G388" s="98">
        <v>0</v>
      </c>
      <c r="H388" s="98">
        <v>0</v>
      </c>
      <c r="I388" s="98">
        <v>166.13575204119664</v>
      </c>
      <c r="J388" s="98">
        <v>225.21982088974852</v>
      </c>
      <c r="K388" s="98">
        <v>149.07371662370159</v>
      </c>
      <c r="L388" s="98">
        <v>148.03492815844322</v>
      </c>
      <c r="M388" s="98">
        <v>170.41371617533491</v>
      </c>
      <c r="N388" s="98">
        <v>149.99807421587482</v>
      </c>
      <c r="O388" s="98">
        <v>107.29856865814939</v>
      </c>
      <c r="P388" s="98">
        <v>57.810153018676097</v>
      </c>
      <c r="Q388" s="98">
        <v>126.43252620040163</v>
      </c>
      <c r="R388" s="98">
        <v>125.3554828790933</v>
      </c>
      <c r="S388" s="98">
        <v>127.09087131500885</v>
      </c>
      <c r="T388" s="98">
        <v>103.88571376376716</v>
      </c>
      <c r="U388" s="98">
        <v>0</v>
      </c>
      <c r="V388" s="98">
        <v>66.143054875192632</v>
      </c>
      <c r="W388" s="98">
        <v>88.544695734261154</v>
      </c>
      <c r="X388" s="98">
        <v>68.69814558734987</v>
      </c>
      <c r="Y388" s="98">
        <v>54.755191750854337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91.370717750711094</v>
      </c>
      <c r="D389" s="122">
        <f t="shared" si="217"/>
        <v>108.79012492272028</v>
      </c>
      <c r="E389" s="122">
        <f t="shared" si="217"/>
        <v>199.81078641570582</v>
      </c>
      <c r="F389" s="122">
        <f t="shared" si="217"/>
        <v>115.57569258678799</v>
      </c>
      <c r="G389" s="122">
        <f t="shared" si="217"/>
        <v>0</v>
      </c>
      <c r="H389" s="122">
        <f t="shared" si="217"/>
        <v>0</v>
      </c>
      <c r="I389" s="122">
        <f t="shared" si="217"/>
        <v>301.81775708881662</v>
      </c>
      <c r="J389" s="122">
        <f t="shared" si="217"/>
        <v>292.64125353159039</v>
      </c>
      <c r="K389" s="122">
        <f t="shared" si="217"/>
        <v>164.66692553914822</v>
      </c>
      <c r="L389" s="122">
        <f t="shared" si="217"/>
        <v>241.3766008213376</v>
      </c>
      <c r="M389" s="122">
        <f t="shared" si="217"/>
        <v>354.81780251198734</v>
      </c>
      <c r="N389" s="122">
        <f t="shared" si="217"/>
        <v>302.61418027142645</v>
      </c>
      <c r="O389" s="122">
        <f t="shared" si="217"/>
        <v>452.96849760525311</v>
      </c>
      <c r="P389" s="122">
        <f t="shared" si="217"/>
        <v>53.497754143629692</v>
      </c>
      <c r="Q389" s="122">
        <f t="shared" si="217"/>
        <v>186.84954400882094</v>
      </c>
      <c r="R389" s="122">
        <f t="shared" si="217"/>
        <v>148.30800963733401</v>
      </c>
      <c r="S389" s="122">
        <f t="shared" si="217"/>
        <v>312.29171570303271</v>
      </c>
      <c r="T389" s="122">
        <f t="shared" si="217"/>
        <v>310.0780545343714</v>
      </c>
      <c r="U389" s="122">
        <f t="shared" si="217"/>
        <v>0</v>
      </c>
      <c r="V389" s="122">
        <f t="shared" si="217"/>
        <v>234.40091555230296</v>
      </c>
      <c r="W389" s="122">
        <f t="shared" si="217"/>
        <v>380.56062973462286</v>
      </c>
      <c r="X389" s="122">
        <f t="shared" si="217"/>
        <v>279.20664813030572</v>
      </c>
      <c r="Y389" s="122">
        <f t="shared" si="217"/>
        <v>168.8104723734786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91.370717750711094</v>
      </c>
      <c r="D390" s="98">
        <f>RES_hhdet_in_tesh!D29</f>
        <v>108.79012492272028</v>
      </c>
      <c r="E390" s="98">
        <f>RES_hhdet_in_tesh!E29</f>
        <v>199.81078641570582</v>
      </c>
      <c r="F390" s="98">
        <f>RES_hhdet_in_tesh!F29</f>
        <v>115.57569258678799</v>
      </c>
      <c r="G390" s="98">
        <f>RES_hhdet_in_tesh!G29</f>
        <v>0</v>
      </c>
      <c r="H390" s="98">
        <f>RES_hhdet_in_tesh!H29</f>
        <v>0</v>
      </c>
      <c r="I390" s="98">
        <f>RES_hhdet_in_tesh!I29</f>
        <v>301.81775708881662</v>
      </c>
      <c r="J390" s="98">
        <f>RES_hhdet_in_tesh!J29</f>
        <v>292.64125353159039</v>
      </c>
      <c r="K390" s="98">
        <f>RES_hhdet_in_tesh!K29</f>
        <v>164.66692553914822</v>
      </c>
      <c r="L390" s="98">
        <f>RES_hhdet_in_tesh!L29</f>
        <v>241.3766008213376</v>
      </c>
      <c r="M390" s="98">
        <f>RES_hhdet_in_tesh!M29</f>
        <v>354.81780251198734</v>
      </c>
      <c r="N390" s="98">
        <f>RES_hhdet_in_tesh!N29</f>
        <v>302.61418027142645</v>
      </c>
      <c r="O390" s="98">
        <f>RES_hhdet_in_tesh!O29</f>
        <v>452.96849760525311</v>
      </c>
      <c r="P390" s="98">
        <f>RES_hhdet_in_tesh!P29</f>
        <v>53.497754143629692</v>
      </c>
      <c r="Q390" s="98">
        <f>RES_hhdet_in_tesh!Q29</f>
        <v>186.84954400882094</v>
      </c>
      <c r="R390" s="98">
        <f>RES_hhdet_in_tesh!R29</f>
        <v>148.30800963733401</v>
      </c>
      <c r="S390" s="98">
        <f>RES_hhdet_in_tesh!S29</f>
        <v>312.29171570303271</v>
      </c>
      <c r="T390" s="98">
        <f>RES_hhdet_in_tesh!T29</f>
        <v>310.0780545343714</v>
      </c>
      <c r="U390" s="98">
        <f>RES_hhdet_in_tesh!U29</f>
        <v>0</v>
      </c>
      <c r="V390" s="98">
        <f>RES_hhdet_in_tesh!V29</f>
        <v>234.40091555230296</v>
      </c>
      <c r="W390" s="98">
        <f>RES_hhdet_in_tesh!W29</f>
        <v>380.56062973462286</v>
      </c>
      <c r="X390" s="98">
        <f>RES_hhdet_in_tesh!X29</f>
        <v>279.20664813030572</v>
      </c>
      <c r="Y390" s="98">
        <f>RES_hhdet_in_tesh!Y29</f>
        <v>168.8104723734786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1460.8598185052297</v>
      </c>
      <c r="D391" s="122">
        <v>1591.8158217909959</v>
      </c>
      <c r="E391" s="122">
        <v>1741.766009372875</v>
      </c>
      <c r="F391" s="122">
        <v>1802.6550926846194</v>
      </c>
      <c r="G391" s="122">
        <v>0</v>
      </c>
      <c r="H391" s="122">
        <v>0</v>
      </c>
      <c r="I391" s="122">
        <v>1666.5725086515995</v>
      </c>
      <c r="J391" s="122">
        <v>1789.8713624477086</v>
      </c>
      <c r="K391" s="122">
        <v>1767.7013569653313</v>
      </c>
      <c r="L391" s="122">
        <v>1696.3006151721922</v>
      </c>
      <c r="M391" s="122">
        <v>1747.0067693162873</v>
      </c>
      <c r="N391" s="122">
        <v>1669.6000616227777</v>
      </c>
      <c r="O391" s="122">
        <v>1646.3308558859637</v>
      </c>
      <c r="P391" s="122">
        <v>1631.4786423157364</v>
      </c>
      <c r="Q391" s="122">
        <v>1653.0238547552415</v>
      </c>
      <c r="R391" s="122">
        <v>1607.8030661233352</v>
      </c>
      <c r="S391" s="122">
        <v>1612.623460794</v>
      </c>
      <c r="T391" s="122">
        <v>1583.2468723100526</v>
      </c>
      <c r="U391" s="122">
        <v>0</v>
      </c>
      <c r="V391" s="122">
        <v>1494.8780146847371</v>
      </c>
      <c r="W391" s="122">
        <v>1435.0990334187725</v>
      </c>
      <c r="X391" s="122">
        <v>1396.260641886174</v>
      </c>
      <c r="Y391" s="122">
        <v>1378.2857692390194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1406.2371938217357</v>
      </c>
      <c r="D392" s="98">
        <v>1807.9746943504942</v>
      </c>
      <c r="E392" s="98">
        <v>1691.9174095453052</v>
      </c>
      <c r="F392" s="98">
        <v>1665.7014009632819</v>
      </c>
      <c r="G392" s="98">
        <v>0</v>
      </c>
      <c r="H392" s="98">
        <v>0</v>
      </c>
      <c r="I392" s="98">
        <v>1658.1547706744684</v>
      </c>
      <c r="J392" s="98">
        <v>1838.1214986299829</v>
      </c>
      <c r="K392" s="98">
        <v>1691.9728899374779</v>
      </c>
      <c r="L392" s="98">
        <v>1634.8137493700742</v>
      </c>
      <c r="M392" s="98">
        <v>2004.7456395595223</v>
      </c>
      <c r="N392" s="98">
        <v>1791.7424619440849</v>
      </c>
      <c r="O392" s="98">
        <v>1477.1499663026304</v>
      </c>
      <c r="P392" s="98">
        <v>1153.9917043205687</v>
      </c>
      <c r="Q392" s="98">
        <v>1842.7122025704939</v>
      </c>
      <c r="R392" s="98">
        <v>1611.1951397992973</v>
      </c>
      <c r="S392" s="98">
        <v>1747.5767500955217</v>
      </c>
      <c r="T392" s="98">
        <v>1652.2005623885111</v>
      </c>
      <c r="U392" s="98">
        <v>0</v>
      </c>
      <c r="V392" s="98">
        <v>1175.8125265540868</v>
      </c>
      <c r="W392" s="98">
        <v>1362.5776395577263</v>
      </c>
      <c r="X392" s="98">
        <v>1458.2627920394887</v>
      </c>
      <c r="Y392" s="98">
        <v>1396.1406800050249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1469.5665598302191</v>
      </c>
      <c r="D396" s="101">
        <v>1562.1224415290947</v>
      </c>
      <c r="E396" s="101">
        <v>1746.3966006404814</v>
      </c>
      <c r="F396" s="101">
        <v>1812.2894131214398</v>
      </c>
      <c r="G396" s="101">
        <v>0</v>
      </c>
      <c r="H396" s="101">
        <v>0</v>
      </c>
      <c r="I396" s="101">
        <v>1667.2461070570369</v>
      </c>
      <c r="J396" s="101">
        <v>1785.6604893263438</v>
      </c>
      <c r="K396" s="101">
        <v>1772.7927180678207</v>
      </c>
      <c r="L396" s="101">
        <v>1699.7890716344907</v>
      </c>
      <c r="M396" s="101">
        <v>1732.0383881901546</v>
      </c>
      <c r="N396" s="101">
        <v>1664.9600833489205</v>
      </c>
      <c r="O396" s="101">
        <v>1652.2177492784858</v>
      </c>
      <c r="P396" s="101">
        <v>1655.5306120321634</v>
      </c>
      <c r="Q396" s="101">
        <v>1639.2588966855133</v>
      </c>
      <c r="R396" s="101">
        <v>1607.9354848124749</v>
      </c>
      <c r="S396" s="101">
        <v>1603.819412219668</v>
      </c>
      <c r="T396" s="101">
        <v>1579.7805332923069</v>
      </c>
      <c r="U396" s="101">
        <v>0</v>
      </c>
      <c r="V396" s="101">
        <v>1507.1059344228613</v>
      </c>
      <c r="W396" s="101">
        <v>1440.074312412775</v>
      </c>
      <c r="X396" s="101">
        <v>1390.9117958019831</v>
      </c>
      <c r="Y396" s="101">
        <v>1377.1141126156292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1469.7109969958622</v>
      </c>
      <c r="D397" s="104">
        <v>1562.3207811664151</v>
      </c>
      <c r="E397" s="104">
        <v>1746.6060487659563</v>
      </c>
      <c r="F397" s="104">
        <v>1812.4193192125888</v>
      </c>
      <c r="G397" s="104">
        <v>0</v>
      </c>
      <c r="H397" s="104">
        <v>0</v>
      </c>
      <c r="I397" s="104">
        <v>1667.1199734057789</v>
      </c>
      <c r="J397" s="104">
        <v>1785.5504160946068</v>
      </c>
      <c r="K397" s="104">
        <v>1773.9949336235461</v>
      </c>
      <c r="L397" s="104">
        <v>1700.9008237931521</v>
      </c>
      <c r="M397" s="104">
        <v>1733.1391560650095</v>
      </c>
      <c r="N397" s="104">
        <v>1666.0687413507551</v>
      </c>
      <c r="O397" s="104">
        <v>1652.5922172998494</v>
      </c>
      <c r="P397" s="104">
        <v>1655.2861711600046</v>
      </c>
      <c r="Q397" s="104">
        <v>1637.9456766224803</v>
      </c>
      <c r="R397" s="104">
        <v>1606.6749963904483</v>
      </c>
      <c r="S397" s="104">
        <v>1603.3517887740643</v>
      </c>
      <c r="T397" s="104">
        <v>1579.4718040892326</v>
      </c>
      <c r="U397" s="104">
        <v>0</v>
      </c>
      <c r="V397" s="104">
        <v>1506.2768702679202</v>
      </c>
      <c r="W397" s="104">
        <v>1439.6527542029767</v>
      </c>
      <c r="X397" s="104">
        <v>1389.4868083576393</v>
      </c>
      <c r="Y397" s="104">
        <v>1375.7305074595226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483.18915768567541</v>
      </c>
      <c r="D398" s="98">
        <v>578.15370115545841</v>
      </c>
      <c r="E398" s="98">
        <v>802.54951841985633</v>
      </c>
      <c r="F398" s="98">
        <v>876.05992199999423</v>
      </c>
      <c r="G398" s="98">
        <v>0</v>
      </c>
      <c r="H398" s="98">
        <v>0</v>
      </c>
      <c r="I398" s="98">
        <v>594.46097969743732</v>
      </c>
      <c r="J398" s="98">
        <v>646.35547496058348</v>
      </c>
      <c r="K398" s="98">
        <v>620.30567590709393</v>
      </c>
      <c r="L398" s="98">
        <v>573.00128960621896</v>
      </c>
      <c r="M398" s="98">
        <v>603.2944851653001</v>
      </c>
      <c r="N398" s="98">
        <v>565.64676930682572</v>
      </c>
      <c r="O398" s="98">
        <v>561.40153443626673</v>
      </c>
      <c r="P398" s="98">
        <v>596.10872905909173</v>
      </c>
      <c r="Q398" s="98">
        <v>582.5256932962036</v>
      </c>
      <c r="R398" s="98">
        <v>566.88802661538944</v>
      </c>
      <c r="S398" s="98">
        <v>569.78873032638899</v>
      </c>
      <c r="T398" s="98">
        <v>570.27616584998941</v>
      </c>
      <c r="U398" s="98">
        <v>0</v>
      </c>
      <c r="V398" s="98">
        <v>588.74515240185929</v>
      </c>
      <c r="W398" s="98">
        <v>657.88812588975952</v>
      </c>
      <c r="X398" s="98">
        <v>716.75570819548091</v>
      </c>
      <c r="Y398" s="98">
        <v>816.51458415200386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986.52183931018681</v>
      </c>
      <c r="D399" s="98">
        <v>984.16708001095685</v>
      </c>
      <c r="E399" s="98">
        <v>944.0565303461002</v>
      </c>
      <c r="F399" s="98">
        <v>936.35939721259467</v>
      </c>
      <c r="G399" s="98">
        <v>0</v>
      </c>
      <c r="H399" s="98">
        <v>0</v>
      </c>
      <c r="I399" s="98">
        <v>1072.6589937083411</v>
      </c>
      <c r="J399" s="98">
        <v>1139.1949411340233</v>
      </c>
      <c r="K399" s="98">
        <v>1153.6892577164524</v>
      </c>
      <c r="L399" s="98">
        <v>1127.8995341869329</v>
      </c>
      <c r="M399" s="98">
        <v>1129.8446708997094</v>
      </c>
      <c r="N399" s="98">
        <v>1100.4219720439294</v>
      </c>
      <c r="O399" s="98">
        <v>1091.1906828635827</v>
      </c>
      <c r="P399" s="98">
        <v>1059.1774421009131</v>
      </c>
      <c r="Q399" s="98">
        <v>1055.4199833262769</v>
      </c>
      <c r="R399" s="98">
        <v>1039.7869697750593</v>
      </c>
      <c r="S399" s="98">
        <v>1033.5630584476755</v>
      </c>
      <c r="T399" s="98">
        <v>1009.1956382392433</v>
      </c>
      <c r="U399" s="98">
        <v>0</v>
      </c>
      <c r="V399" s="98">
        <v>917.53171786606117</v>
      </c>
      <c r="W399" s="98">
        <v>781.76462831321726</v>
      </c>
      <c r="X399" s="98">
        <v>672.73110016215867</v>
      </c>
      <c r="Y399" s="98">
        <v>559.21592330751889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595.51646255022831</v>
      </c>
      <c r="D400" s="122">
        <v>579.88365383859639</v>
      </c>
      <c r="E400" s="122">
        <v>714.25065166381683</v>
      </c>
      <c r="F400" s="122">
        <v>651.04768024068801</v>
      </c>
      <c r="G400" s="122">
        <v>0</v>
      </c>
      <c r="H400" s="122">
        <v>0</v>
      </c>
      <c r="I400" s="122">
        <v>582.5313074761799</v>
      </c>
      <c r="J400" s="122">
        <v>595.97255899763547</v>
      </c>
      <c r="K400" s="122">
        <v>482.1374969326867</v>
      </c>
      <c r="L400" s="122">
        <v>431.29614375425848</v>
      </c>
      <c r="M400" s="122">
        <v>438.02163628213117</v>
      </c>
      <c r="N400" s="122">
        <v>426.02614683471899</v>
      </c>
      <c r="O400" s="122">
        <v>428.30714294299469</v>
      </c>
      <c r="P400" s="122">
        <v>439.61255123484693</v>
      </c>
      <c r="Q400" s="122">
        <v>439.23996087622385</v>
      </c>
      <c r="R400" s="122">
        <v>432.37609094672138</v>
      </c>
      <c r="S400" s="122">
        <v>428.82187463856235</v>
      </c>
      <c r="T400" s="122">
        <v>421.13296510267372</v>
      </c>
      <c r="U400" s="122">
        <v>0</v>
      </c>
      <c r="V400" s="122">
        <v>539.63674133604343</v>
      </c>
      <c r="W400" s="122">
        <v>548.54457531425362</v>
      </c>
      <c r="X400" s="122">
        <v>427.94218713693334</v>
      </c>
      <c r="Y400" s="122">
        <v>406.5244275762679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606.80859470754035</v>
      </c>
      <c r="D401" s="98">
        <v>773.2238731870342</v>
      </c>
      <c r="E401" s="98">
        <v>605.19054120160138</v>
      </c>
      <c r="F401" s="98">
        <v>589.85470300649024</v>
      </c>
      <c r="G401" s="98">
        <v>0</v>
      </c>
      <c r="H401" s="98">
        <v>0</v>
      </c>
      <c r="I401" s="98">
        <v>573.14489722505914</v>
      </c>
      <c r="J401" s="98">
        <v>520.02403322123018</v>
      </c>
      <c r="K401" s="98">
        <v>509.15337439398002</v>
      </c>
      <c r="L401" s="98">
        <v>455.14049970470842</v>
      </c>
      <c r="M401" s="98">
        <v>436.16558722681032</v>
      </c>
      <c r="N401" s="98">
        <v>431.05490365392126</v>
      </c>
      <c r="O401" s="98">
        <v>430.33409026917565</v>
      </c>
      <c r="P401" s="98">
        <v>441.88650181865364</v>
      </c>
      <c r="Q401" s="98">
        <v>438.07403074735936</v>
      </c>
      <c r="R401" s="98">
        <v>433.56149328449879</v>
      </c>
      <c r="S401" s="98">
        <v>427.34406555305418</v>
      </c>
      <c r="T401" s="98">
        <v>415.74641536208588</v>
      </c>
      <c r="U401" s="98">
        <v>0</v>
      </c>
      <c r="V401" s="98">
        <v>552.60138482533318</v>
      </c>
      <c r="W401" s="98">
        <v>551.89471810736381</v>
      </c>
      <c r="X401" s="98">
        <v>431.68325887981791</v>
      </c>
      <c r="Y401" s="98">
        <v>393.89363101991398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588.55149914611206</v>
      </c>
      <c r="D402" s="33">
        <v>478.02154338903568</v>
      </c>
      <c r="E402" s="33">
        <v>763.93359087438148</v>
      </c>
      <c r="F402" s="33">
        <v>678.13309639352963</v>
      </c>
      <c r="G402" s="33">
        <v>0</v>
      </c>
      <c r="H402" s="33">
        <v>0</v>
      </c>
      <c r="I402" s="33">
        <v>588.93790494916709</v>
      </c>
      <c r="J402" s="33">
        <v>649.92925576134428</v>
      </c>
      <c r="K402" s="33">
        <v>449.19708494040805</v>
      </c>
      <c r="L402" s="33">
        <v>414.56445080039174</v>
      </c>
      <c r="M402" s="33">
        <v>439.17942894043426</v>
      </c>
      <c r="N402" s="33">
        <v>423.83659243018599</v>
      </c>
      <c r="O402" s="33">
        <v>427.36484970440216</v>
      </c>
      <c r="P402" s="33">
        <v>438.52908066256254</v>
      </c>
      <c r="Q402" s="33">
        <v>439.75675152793679</v>
      </c>
      <c r="R402" s="33">
        <v>431.78202095296228</v>
      </c>
      <c r="S402" s="33">
        <v>429.68720771524772</v>
      </c>
      <c r="T402" s="33">
        <v>423.47581387460224</v>
      </c>
      <c r="U402" s="33">
        <v>0</v>
      </c>
      <c r="V402" s="33">
        <v>534.92232552175619</v>
      </c>
      <c r="W402" s="33">
        <v>547.54858691630182</v>
      </c>
      <c r="X402" s="33">
        <v>427.09295275019537</v>
      </c>
      <c r="Y402" s="33">
        <v>409.76935597334227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3369.5760799899435</v>
      </c>
      <c r="D404" s="117">
        <f t="shared" si="218"/>
        <v>3902.5618788294159</v>
      </c>
      <c r="E404" s="117">
        <f t="shared" si="218"/>
        <v>4905.1134296851005</v>
      </c>
      <c r="F404" s="117">
        <f t="shared" si="218"/>
        <v>3984.2384924956109</v>
      </c>
      <c r="G404" s="117">
        <f t="shared" si="218"/>
        <v>0</v>
      </c>
      <c r="H404" s="117">
        <f t="shared" si="218"/>
        <v>0</v>
      </c>
      <c r="I404" s="117">
        <f t="shared" si="218"/>
        <v>3218.2442102282193</v>
      </c>
      <c r="J404" s="117">
        <f t="shared" si="218"/>
        <v>4274.3350607255807</v>
      </c>
      <c r="K404" s="117">
        <f t="shared" si="218"/>
        <v>2880.2694253568438</v>
      </c>
      <c r="L404" s="117">
        <f t="shared" si="218"/>
        <v>2817.2209468640654</v>
      </c>
      <c r="M404" s="117">
        <f t="shared" si="218"/>
        <v>3195.3685545513208</v>
      </c>
      <c r="N404" s="117">
        <f t="shared" si="218"/>
        <v>2742.4664739689401</v>
      </c>
      <c r="O404" s="117">
        <f t="shared" si="218"/>
        <v>1912.35754537106</v>
      </c>
      <c r="P404" s="117">
        <f t="shared" si="218"/>
        <v>1028.5321311160051</v>
      </c>
      <c r="Q404" s="117">
        <f t="shared" si="218"/>
        <v>2108.9890645285691</v>
      </c>
      <c r="R404" s="117">
        <f t="shared" ref="R404:V404" si="219">R405+R408+R410+R419</f>
        <v>2075.0802226115516</v>
      </c>
      <c r="S404" s="117">
        <f t="shared" si="219"/>
        <v>2102.3957664531868</v>
      </c>
      <c r="T404" s="117">
        <f t="shared" si="219"/>
        <v>1724.3876512870424</v>
      </c>
      <c r="U404" s="117">
        <f t="shared" si="219"/>
        <v>0</v>
      </c>
      <c r="V404" s="117">
        <f t="shared" si="219"/>
        <v>1130.8804936165634</v>
      </c>
      <c r="W404" s="117">
        <f t="shared" ref="W404:Y404" si="220">W405+W408+W410+W419</f>
        <v>1488.8919998968317</v>
      </c>
      <c r="X404" s="117">
        <f t="shared" si="220"/>
        <v>1168.2700443564952</v>
      </c>
      <c r="Y404" s="117">
        <f t="shared" si="220"/>
        <v>942.31626008672288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3211.3732129323853</v>
      </c>
      <c r="D405" s="122">
        <f t="shared" si="221"/>
        <v>3722.5982873355892</v>
      </c>
      <c r="E405" s="122">
        <f t="shared" si="221"/>
        <v>4781.104680694224</v>
      </c>
      <c r="F405" s="122">
        <f t="shared" si="221"/>
        <v>3876.7069884789062</v>
      </c>
      <c r="G405" s="122">
        <f t="shared" si="221"/>
        <v>0</v>
      </c>
      <c r="H405" s="122">
        <f t="shared" si="221"/>
        <v>0</v>
      </c>
      <c r="I405" s="122">
        <f t="shared" si="221"/>
        <v>3089.5156518585468</v>
      </c>
      <c r="J405" s="122">
        <f t="shared" si="221"/>
        <v>4140.6657041906119</v>
      </c>
      <c r="K405" s="122">
        <f t="shared" si="221"/>
        <v>2734.776898618582</v>
      </c>
      <c r="L405" s="122">
        <f t="shared" si="221"/>
        <v>2713.7341564821158</v>
      </c>
      <c r="M405" s="122">
        <f t="shared" si="221"/>
        <v>3095.688837356679</v>
      </c>
      <c r="N405" s="122">
        <f t="shared" si="221"/>
        <v>2673.6411206030571</v>
      </c>
      <c r="O405" s="122">
        <f t="shared" si="221"/>
        <v>1845.1263349723208</v>
      </c>
      <c r="P405" s="122">
        <f t="shared" si="221"/>
        <v>958.26670600373018</v>
      </c>
      <c r="Q405" s="122">
        <f t="shared" si="221"/>
        <v>2019.8149499312676</v>
      </c>
      <c r="R405" s="122">
        <f t="shared" ref="R405:V405" si="222">SUM(R406:R407)</f>
        <v>1985.0366360116948</v>
      </c>
      <c r="S405" s="122">
        <f t="shared" si="222"/>
        <v>2012.2299107941062</v>
      </c>
      <c r="T405" s="122">
        <f t="shared" si="222"/>
        <v>1654.7026416620854</v>
      </c>
      <c r="U405" s="122">
        <f t="shared" si="222"/>
        <v>0</v>
      </c>
      <c r="V405" s="122">
        <f t="shared" si="222"/>
        <v>1065.4200323207019</v>
      </c>
      <c r="W405" s="122">
        <f t="shared" ref="W405:Y405" si="223">SUM(W406:W407)</f>
        <v>1419.0909582674603</v>
      </c>
      <c r="X405" s="122">
        <f t="shared" si="223"/>
        <v>1105.0958878267234</v>
      </c>
      <c r="Y405" s="122">
        <f t="shared" si="223"/>
        <v>883.00982252106701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3211.3732129323853</v>
      </c>
      <c r="D406" s="98">
        <v>3722.5982873355892</v>
      </c>
      <c r="E406" s="98">
        <v>4781.104680694224</v>
      </c>
      <c r="F406" s="98">
        <v>3876.7069884789062</v>
      </c>
      <c r="G406" s="98">
        <v>0</v>
      </c>
      <c r="H406" s="98">
        <v>0</v>
      </c>
      <c r="I406" s="98">
        <v>3089.5156518585468</v>
      </c>
      <c r="J406" s="98">
        <v>4140.6657041906119</v>
      </c>
      <c r="K406" s="98">
        <v>2734.776898618582</v>
      </c>
      <c r="L406" s="98">
        <v>2713.7341564821158</v>
      </c>
      <c r="M406" s="98">
        <v>3095.688837356679</v>
      </c>
      <c r="N406" s="98">
        <v>2673.6411206030571</v>
      </c>
      <c r="O406" s="98">
        <v>1845.1263349723208</v>
      </c>
      <c r="P406" s="98">
        <v>958.26670600373018</v>
      </c>
      <c r="Q406" s="98">
        <v>2019.8149499312676</v>
      </c>
      <c r="R406" s="98">
        <v>1985.0366360116948</v>
      </c>
      <c r="S406" s="98">
        <v>2012.2299107941062</v>
      </c>
      <c r="T406" s="98">
        <v>1654.7026416620854</v>
      </c>
      <c r="U406" s="98">
        <v>0</v>
      </c>
      <c r="V406" s="98">
        <v>1065.4200323207019</v>
      </c>
      <c r="W406" s="98">
        <v>1419.0909582674603</v>
      </c>
      <c r="X406" s="98">
        <v>1105.0958878267234</v>
      </c>
      <c r="Y406" s="98">
        <v>883.00982252106701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72.55347222106947</v>
      </c>
      <c r="D410" s="122">
        <v>81.286457647810821</v>
      </c>
      <c r="E410" s="122">
        <v>53.983270899372691</v>
      </c>
      <c r="F410" s="122">
        <v>40.649296737282874</v>
      </c>
      <c r="G410" s="122">
        <v>0</v>
      </c>
      <c r="H410" s="122">
        <v>0</v>
      </c>
      <c r="I410" s="122">
        <v>42.904116110141977</v>
      </c>
      <c r="J410" s="122">
        <v>53.969161477738609</v>
      </c>
      <c r="K410" s="122">
        <v>42.313027711124555</v>
      </c>
      <c r="L410" s="122">
        <v>34.287852320662971</v>
      </c>
      <c r="M410" s="122">
        <v>37.918049349188252</v>
      </c>
      <c r="N410" s="122">
        <v>20.637312067931859</v>
      </c>
      <c r="O410" s="122">
        <v>16.905405965051298</v>
      </c>
      <c r="P410" s="122">
        <v>17.730464110788358</v>
      </c>
      <c r="Q410" s="122">
        <v>39.663659547952996</v>
      </c>
      <c r="R410" s="122">
        <v>36.932312188907659</v>
      </c>
      <c r="S410" s="122">
        <v>32.491233372407244</v>
      </c>
      <c r="T410" s="122">
        <v>23.837185387428303</v>
      </c>
      <c r="U410" s="122">
        <v>0</v>
      </c>
      <c r="V410" s="122">
        <v>12.215374325517674</v>
      </c>
      <c r="W410" s="122">
        <v>24.16457791261854</v>
      </c>
      <c r="X410" s="122">
        <v>34.374163846931758</v>
      </c>
      <c r="Y410" s="122">
        <v>30.275205732184087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525.79928103739746</v>
      </c>
      <c r="D411" s="98">
        <v>674.00021132976462</v>
      </c>
      <c r="E411" s="98">
        <v>628.60519891713977</v>
      </c>
      <c r="F411" s="98">
        <v>616.7479504967057</v>
      </c>
      <c r="G411" s="98">
        <v>0</v>
      </c>
      <c r="H411" s="98">
        <v>0</v>
      </c>
      <c r="I411" s="98">
        <v>606.37817435667318</v>
      </c>
      <c r="J411" s="98">
        <v>668.69107391929788</v>
      </c>
      <c r="K411" s="98">
        <v>611.72548633797214</v>
      </c>
      <c r="L411" s="98">
        <v>586.81210114506064</v>
      </c>
      <c r="M411" s="98">
        <v>709.20796004963211</v>
      </c>
      <c r="N411" s="98">
        <v>619.11936203795574</v>
      </c>
      <c r="O411" s="98">
        <v>493.63785417949788</v>
      </c>
      <c r="P411" s="98">
        <v>370.8622076506565</v>
      </c>
      <c r="Q411" s="98">
        <v>572.44308644883517</v>
      </c>
      <c r="R411" s="98">
        <v>489.91842699571384</v>
      </c>
      <c r="S411" s="98">
        <v>521.1093967805316</v>
      </c>
      <c r="T411" s="98">
        <v>484.27123997617502</v>
      </c>
      <c r="U411" s="98">
        <v>0</v>
      </c>
      <c r="V411" s="98">
        <v>335.92279395173603</v>
      </c>
      <c r="W411" s="98">
        <v>386.63324660189664</v>
      </c>
      <c r="X411" s="98">
        <v>411.99178987554438</v>
      </c>
      <c r="Y411" s="98">
        <v>393.57767451839311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85.649394836488653</v>
      </c>
      <c r="D419" s="122">
        <v>98.677133846015678</v>
      </c>
      <c r="E419" s="122">
        <v>70.025478091503913</v>
      </c>
      <c r="F419" s="122">
        <v>66.882207279422005</v>
      </c>
      <c r="G419" s="122">
        <v>0</v>
      </c>
      <c r="H419" s="122">
        <v>0</v>
      </c>
      <c r="I419" s="122">
        <v>85.82444225953067</v>
      </c>
      <c r="J419" s="122">
        <v>79.700195057230545</v>
      </c>
      <c r="K419" s="122">
        <v>103.17949902713731</v>
      </c>
      <c r="L419" s="122">
        <v>69.198938061286611</v>
      </c>
      <c r="M419" s="122">
        <v>61.761667845453758</v>
      </c>
      <c r="N419" s="122">
        <v>48.188041297951145</v>
      </c>
      <c r="O419" s="122">
        <v>50.325804433687921</v>
      </c>
      <c r="P419" s="122">
        <v>52.534961001486465</v>
      </c>
      <c r="Q419" s="122">
        <v>49.510455049348529</v>
      </c>
      <c r="R419" s="122">
        <v>53.111274410949299</v>
      </c>
      <c r="S419" s="122">
        <v>57.674622286672985</v>
      </c>
      <c r="T419" s="122">
        <v>45.847824237528869</v>
      </c>
      <c r="U419" s="122">
        <v>0</v>
      </c>
      <c r="V419" s="122">
        <v>53.245086970343962</v>
      </c>
      <c r="W419" s="122">
        <v>45.636463716752786</v>
      </c>
      <c r="X419" s="122">
        <v>28.799992682840291</v>
      </c>
      <c r="Y419" s="122">
        <v>29.031231833471743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224.51075412458303</v>
      </c>
      <c r="D420" s="98">
        <v>285.97208206830754</v>
      </c>
      <c r="E420" s="98">
        <v>223.73994219480517</v>
      </c>
      <c r="F420" s="98">
        <v>217.98645335515317</v>
      </c>
      <c r="G420" s="98">
        <v>0</v>
      </c>
      <c r="H420" s="98">
        <v>0</v>
      </c>
      <c r="I420" s="98">
        <v>211.56722975605234</v>
      </c>
      <c r="J420" s="98">
        <v>191.88482980603374</v>
      </c>
      <c r="K420" s="98">
        <v>187.80153420047296</v>
      </c>
      <c r="L420" s="98">
        <v>167.81442873971935</v>
      </c>
      <c r="M420" s="98">
        <v>160.77135186574304</v>
      </c>
      <c r="N420" s="98">
        <v>158.86167460863015</v>
      </c>
      <c r="O420" s="98">
        <v>158.58059238816767</v>
      </c>
      <c r="P420" s="98">
        <v>162.79352112806299</v>
      </c>
      <c r="Q420" s="98">
        <v>161.2108719289763</v>
      </c>
      <c r="R420" s="98">
        <v>159.08907081620757</v>
      </c>
      <c r="S420" s="98">
        <v>156.17089281521191</v>
      </c>
      <c r="T420" s="98">
        <v>151.25863380928328</v>
      </c>
      <c r="U420" s="98">
        <v>0</v>
      </c>
      <c r="V420" s="98">
        <v>199.66907613878985</v>
      </c>
      <c r="W420" s="98">
        <v>199.14093258219398</v>
      </c>
      <c r="X420" s="98">
        <v>155.67054868437202</v>
      </c>
      <c r="Y420" s="98">
        <v>142.03452133580262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187.61522948279352</v>
      </c>
      <c r="D423" s="118">
        <f t="shared" si="225"/>
        <v>215.19229908941256</v>
      </c>
      <c r="E423" s="118">
        <f t="shared" si="225"/>
        <v>266.61414400577075</v>
      </c>
      <c r="F423" s="118">
        <f t="shared" si="225"/>
        <v>222.42064912523972</v>
      </c>
      <c r="G423" s="118">
        <f t="shared" si="225"/>
        <v>0</v>
      </c>
      <c r="H423" s="118">
        <f t="shared" si="225"/>
        <v>0</v>
      </c>
      <c r="I423" s="118">
        <f t="shared" si="225"/>
        <v>186.91502421748243</v>
      </c>
      <c r="J423" s="118">
        <f t="shared" si="225"/>
        <v>240.79569308283288</v>
      </c>
      <c r="K423" s="118">
        <f t="shared" si="225"/>
        <v>175.77531196547795</v>
      </c>
      <c r="L423" s="118">
        <f t="shared" si="225"/>
        <v>174.77666691545119</v>
      </c>
      <c r="M423" s="118">
        <f t="shared" si="225"/>
        <v>186.40817818392773</v>
      </c>
      <c r="N423" s="118">
        <f t="shared" si="225"/>
        <v>173.28359777179486</v>
      </c>
      <c r="O423" s="118">
        <f t="shared" si="225"/>
        <v>135.6636207276496</v>
      </c>
      <c r="P423" s="118">
        <f t="shared" si="225"/>
        <v>90.511571808453894</v>
      </c>
      <c r="Q423" s="118">
        <f t="shared" si="225"/>
        <v>147.13319069888297</v>
      </c>
      <c r="R423" s="118">
        <f t="shared" ref="R423:V423" si="226">R424+R427+R429+R438</f>
        <v>134.57141218066042</v>
      </c>
      <c r="S423" s="118">
        <f t="shared" si="226"/>
        <v>130.07129461186435</v>
      </c>
      <c r="T423" s="118">
        <f t="shared" si="226"/>
        <v>107.77222021676241</v>
      </c>
      <c r="U423" s="118">
        <f t="shared" si="226"/>
        <v>0</v>
      </c>
      <c r="V423" s="118">
        <f t="shared" si="226"/>
        <v>73.709853840035024</v>
      </c>
      <c r="W423" s="118">
        <f t="shared" ref="W423:Y423" si="227">W424+W427+W429+W438</f>
        <v>87.71378672340731</v>
      </c>
      <c r="X423" s="118">
        <f t="shared" si="227"/>
        <v>77.069609845273149</v>
      </c>
      <c r="Y423" s="118">
        <f t="shared" si="227"/>
        <v>63.212564810591026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155.36858224516263</v>
      </c>
      <c r="D424" s="123">
        <f t="shared" si="228"/>
        <v>180.7403168876734</v>
      </c>
      <c r="E424" s="123">
        <f t="shared" si="228"/>
        <v>228.55272393923721</v>
      </c>
      <c r="F424" s="123">
        <f t="shared" si="228"/>
        <v>184.83819013114712</v>
      </c>
      <c r="G424" s="123">
        <f t="shared" si="228"/>
        <v>0</v>
      </c>
      <c r="H424" s="123">
        <f t="shared" si="228"/>
        <v>0</v>
      </c>
      <c r="I424" s="123">
        <f t="shared" si="228"/>
        <v>151.09294975764098</v>
      </c>
      <c r="J424" s="123">
        <f t="shared" si="228"/>
        <v>202.83537867990083</v>
      </c>
      <c r="K424" s="123">
        <f t="shared" si="228"/>
        <v>139.857360678947</v>
      </c>
      <c r="L424" s="123">
        <f t="shared" si="228"/>
        <v>139.88221814215686</v>
      </c>
      <c r="M424" s="123">
        <f t="shared" si="228"/>
        <v>152.44079569220415</v>
      </c>
      <c r="N424" s="123">
        <f t="shared" si="228"/>
        <v>139.54163814290845</v>
      </c>
      <c r="O424" s="123">
        <f t="shared" si="228"/>
        <v>100.30548234407837</v>
      </c>
      <c r="P424" s="123">
        <f t="shared" si="228"/>
        <v>55.191102041562999</v>
      </c>
      <c r="Q424" s="123">
        <f t="shared" si="228"/>
        <v>112.46012196633271</v>
      </c>
      <c r="R424" s="123">
        <f t="shared" ref="R424:V424" si="229">SUM(R425:R426)</f>
        <v>103.51039686135152</v>
      </c>
      <c r="S424" s="123">
        <f t="shared" si="229"/>
        <v>100.26732605816389</v>
      </c>
      <c r="T424" s="123">
        <f t="shared" si="229"/>
        <v>79.785563973790062</v>
      </c>
      <c r="U424" s="123">
        <f t="shared" si="229"/>
        <v>0</v>
      </c>
      <c r="V424" s="123">
        <f t="shared" si="229"/>
        <v>47.746063352846591</v>
      </c>
      <c r="W424" s="123">
        <f t="shared" ref="W424:Y424" si="230">SUM(W425:W426)</f>
        <v>62.775524201548123</v>
      </c>
      <c r="X424" s="123">
        <f t="shared" si="230"/>
        <v>52.654004365881583</v>
      </c>
      <c r="Y424" s="123">
        <f t="shared" si="230"/>
        <v>40.624078478492962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153.38682372331252</v>
      </c>
      <c r="D425" s="99">
        <v>178.44506157211057</v>
      </c>
      <c r="E425" s="99">
        <v>225.64636322448553</v>
      </c>
      <c r="F425" s="99">
        <v>182.49036885694238</v>
      </c>
      <c r="G425" s="99">
        <v>0</v>
      </c>
      <c r="H425" s="99">
        <v>0</v>
      </c>
      <c r="I425" s="99">
        <v>149.26957533168203</v>
      </c>
      <c r="J425" s="99">
        <v>200.3597878647152</v>
      </c>
      <c r="K425" s="99">
        <v>138.14674793816852</v>
      </c>
      <c r="L425" s="99">
        <v>138.17006456761118</v>
      </c>
      <c r="M425" s="99">
        <v>150.5580867164721</v>
      </c>
      <c r="N425" s="99">
        <v>137.78566260987233</v>
      </c>
      <c r="O425" s="99">
        <v>98.997731752205638</v>
      </c>
      <c r="P425" s="99">
        <v>54.444984148217088</v>
      </c>
      <c r="Q425" s="99">
        <v>110.88343397318076</v>
      </c>
      <c r="R425" s="99">
        <v>102.04651893537785</v>
      </c>
      <c r="S425" s="99">
        <v>98.849113277819868</v>
      </c>
      <c r="T425" s="99">
        <v>78.663695171503605</v>
      </c>
      <c r="U425" s="99">
        <v>0</v>
      </c>
      <c r="V425" s="99">
        <v>47.082089496446791</v>
      </c>
      <c r="W425" s="99">
        <v>61.898195842782222</v>
      </c>
      <c r="X425" s="99">
        <v>51.920811246414047</v>
      </c>
      <c r="Y425" s="99">
        <v>40.05979113415637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1.9817585218501146</v>
      </c>
      <c r="D426" s="99">
        <v>2.2952553155628221</v>
      </c>
      <c r="E426" s="99">
        <v>2.9063607147516817</v>
      </c>
      <c r="F426" s="99">
        <v>2.3478212742047342</v>
      </c>
      <c r="G426" s="99">
        <v>0</v>
      </c>
      <c r="H426" s="99">
        <v>0</v>
      </c>
      <c r="I426" s="99">
        <v>1.8233744259589344</v>
      </c>
      <c r="J426" s="99">
        <v>2.4755908151856341</v>
      </c>
      <c r="K426" s="99">
        <v>1.7106127407784737</v>
      </c>
      <c r="L426" s="99">
        <v>1.7121535745456706</v>
      </c>
      <c r="M426" s="99">
        <v>1.8827089757320545</v>
      </c>
      <c r="N426" s="99">
        <v>1.7559755330361215</v>
      </c>
      <c r="O426" s="99">
        <v>1.3077505918727297</v>
      </c>
      <c r="P426" s="99">
        <v>0.74611789334591194</v>
      </c>
      <c r="Q426" s="99">
        <v>1.5766879931519433</v>
      </c>
      <c r="R426" s="99">
        <v>1.4638779259736701</v>
      </c>
      <c r="S426" s="99">
        <v>1.4182127803440163</v>
      </c>
      <c r="T426" s="99">
        <v>1.1218688022864638</v>
      </c>
      <c r="U426" s="99">
        <v>0</v>
      </c>
      <c r="V426" s="99">
        <v>0.66397385639979845</v>
      </c>
      <c r="W426" s="99">
        <v>0.87732835876590431</v>
      </c>
      <c r="X426" s="99">
        <v>0.73319311946753629</v>
      </c>
      <c r="Y426" s="99">
        <v>0.56428734433659034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0.45852708743639514</v>
      </c>
      <c r="D427" s="123">
        <f t="shared" si="231"/>
        <v>0.52678943994494909</v>
      </c>
      <c r="E427" s="123">
        <f t="shared" si="231"/>
        <v>0.91672893847333947</v>
      </c>
      <c r="F427" s="123">
        <f t="shared" si="231"/>
        <v>0.50955098279001165</v>
      </c>
      <c r="G427" s="123">
        <f t="shared" si="231"/>
        <v>0</v>
      </c>
      <c r="H427" s="123">
        <f t="shared" si="231"/>
        <v>0</v>
      </c>
      <c r="I427" s="123">
        <f t="shared" si="231"/>
        <v>1.2274603553068077</v>
      </c>
      <c r="J427" s="123">
        <f t="shared" si="231"/>
        <v>1.1518187876964687</v>
      </c>
      <c r="K427" s="123">
        <f t="shared" si="231"/>
        <v>0.65408570714688408</v>
      </c>
      <c r="L427" s="123">
        <f t="shared" si="231"/>
        <v>0.9345860164274028</v>
      </c>
      <c r="M427" s="123">
        <f t="shared" si="231"/>
        <v>1.2646016097141359</v>
      </c>
      <c r="N427" s="123">
        <f t="shared" si="231"/>
        <v>1.0966507558753213</v>
      </c>
      <c r="O427" s="123">
        <f t="shared" si="231"/>
        <v>1.6339835995745453</v>
      </c>
      <c r="P427" s="123">
        <f t="shared" si="231"/>
        <v>0.1955792154524521</v>
      </c>
      <c r="Q427" s="123">
        <f t="shared" si="231"/>
        <v>0.63896664080015741</v>
      </c>
      <c r="R427" s="123">
        <f t="shared" si="231"/>
        <v>0.47166407039919722</v>
      </c>
      <c r="S427" s="123">
        <f t="shared" si="231"/>
        <v>0.94833750519950177</v>
      </c>
      <c r="T427" s="123">
        <f t="shared" si="231"/>
        <v>0.9104685656102699</v>
      </c>
      <c r="U427" s="123">
        <f t="shared" si="231"/>
        <v>0</v>
      </c>
      <c r="V427" s="123">
        <f t="shared" si="231"/>
        <v>0.63747188228821039</v>
      </c>
      <c r="W427" s="123">
        <f t="shared" si="231"/>
        <v>1.0126475924872123</v>
      </c>
      <c r="X427" s="123">
        <f t="shared" si="231"/>
        <v>0.7916611998659191</v>
      </c>
      <c r="Y427" s="123">
        <f t="shared" si="231"/>
        <v>0.45664961085629779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0.45852708743639514</v>
      </c>
      <c r="D428" s="99">
        <f>RES_hhdet_in_fecs!D29</f>
        <v>0.52678943994494909</v>
      </c>
      <c r="E428" s="99">
        <f>RES_hhdet_in_fecs!E29</f>
        <v>0.91672893847333947</v>
      </c>
      <c r="F428" s="99">
        <f>RES_hhdet_in_fecs!F29</f>
        <v>0.50955098279001165</v>
      </c>
      <c r="G428" s="99">
        <f>RES_hhdet_in_fecs!G29</f>
        <v>0</v>
      </c>
      <c r="H428" s="99">
        <f>RES_hhdet_in_fecs!H29</f>
        <v>0</v>
      </c>
      <c r="I428" s="99">
        <f>RES_hhdet_in_fecs!I29</f>
        <v>1.2274603553068077</v>
      </c>
      <c r="J428" s="99">
        <f>RES_hhdet_in_fecs!J29</f>
        <v>1.1518187876964687</v>
      </c>
      <c r="K428" s="99">
        <f>RES_hhdet_in_fecs!K29</f>
        <v>0.65408570714688408</v>
      </c>
      <c r="L428" s="99">
        <f>RES_hhdet_in_fecs!L29</f>
        <v>0.9345860164274028</v>
      </c>
      <c r="M428" s="99">
        <f>RES_hhdet_in_fecs!M29</f>
        <v>1.2646016097141359</v>
      </c>
      <c r="N428" s="99">
        <f>RES_hhdet_in_fecs!N29</f>
        <v>1.0966507558753213</v>
      </c>
      <c r="O428" s="99">
        <f>RES_hhdet_in_fecs!O29</f>
        <v>1.6339835995745453</v>
      </c>
      <c r="P428" s="99">
        <f>RES_hhdet_in_fecs!P29</f>
        <v>0.1955792154524521</v>
      </c>
      <c r="Q428" s="99">
        <f>RES_hhdet_in_fecs!Q29</f>
        <v>0.63896664080015741</v>
      </c>
      <c r="R428" s="99">
        <f>RES_hhdet_in_fecs!R29</f>
        <v>0.47166407039919722</v>
      </c>
      <c r="S428" s="99">
        <f>RES_hhdet_in_fecs!S29</f>
        <v>0.94833750519950177</v>
      </c>
      <c r="T428" s="99">
        <f>RES_hhdet_in_fecs!T29</f>
        <v>0.9104685656102699</v>
      </c>
      <c r="U428" s="99">
        <f>RES_hhdet_in_fecs!U29</f>
        <v>0</v>
      </c>
      <c r="V428" s="99">
        <f>RES_hhdet_in_fecs!V29</f>
        <v>0.63747188228821039</v>
      </c>
      <c r="W428" s="99">
        <f>RES_hhdet_in_fecs!W29</f>
        <v>1.0126475924872123</v>
      </c>
      <c r="X428" s="99">
        <f>RES_hhdet_in_fecs!X29</f>
        <v>0.7916611998659191</v>
      </c>
      <c r="Y428" s="99">
        <f>RES_hhdet_in_fecs!Y29</f>
        <v>0.45664961085629779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22.558962212865097</v>
      </c>
      <c r="D429" s="123">
        <v>24.767507036910207</v>
      </c>
      <c r="E429" s="123">
        <v>26.545004245650123</v>
      </c>
      <c r="F429" s="123">
        <v>27.419406004786978</v>
      </c>
      <c r="G429" s="123">
        <v>0</v>
      </c>
      <c r="H429" s="123">
        <v>0</v>
      </c>
      <c r="I429" s="123">
        <v>25.504775256577354</v>
      </c>
      <c r="J429" s="123">
        <v>27.588975474445444</v>
      </c>
      <c r="K429" s="123">
        <v>27.076397388161443</v>
      </c>
      <c r="L429" s="123">
        <v>26.83608138612539</v>
      </c>
      <c r="M429" s="123">
        <v>25.894404756899331</v>
      </c>
      <c r="N429" s="123">
        <v>25.782151786170324</v>
      </c>
      <c r="O429" s="123">
        <v>26.549010172585469</v>
      </c>
      <c r="P429" s="123">
        <v>27.358243208704494</v>
      </c>
      <c r="Q429" s="123">
        <v>26.629616833575046</v>
      </c>
      <c r="R429" s="123">
        <v>23.778953503948088</v>
      </c>
      <c r="S429" s="123">
        <v>22.417282592440635</v>
      </c>
      <c r="T429" s="123">
        <v>21.171817790169147</v>
      </c>
      <c r="U429" s="123">
        <v>0</v>
      </c>
      <c r="V429" s="123">
        <v>18.523810104576775</v>
      </c>
      <c r="W429" s="123">
        <v>17.262407373074144</v>
      </c>
      <c r="X429" s="123">
        <v>18.152049207402321</v>
      </c>
      <c r="Y429" s="123">
        <v>17.115015194603355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25.11407933202619</v>
      </c>
      <c r="D430" s="99">
        <v>32.308618853537055</v>
      </c>
      <c r="E430" s="99">
        <v>29.667302122124038</v>
      </c>
      <c r="F430" s="99">
        <v>29.032516853193549</v>
      </c>
      <c r="G430" s="99">
        <v>0</v>
      </c>
      <c r="H430" s="99">
        <v>0</v>
      </c>
      <c r="I430" s="99">
        <v>29.297088209335087</v>
      </c>
      <c r="J430" s="99">
        <v>32.356826483699031</v>
      </c>
      <c r="K430" s="99">
        <v>30.901199513266654</v>
      </c>
      <c r="L430" s="99">
        <v>29.877600836691588</v>
      </c>
      <c r="M430" s="99">
        <v>34.492159632018648</v>
      </c>
      <c r="N430" s="99">
        <v>31.906216161786102</v>
      </c>
      <c r="O430" s="99">
        <v>26.48546440671198</v>
      </c>
      <c r="P430" s="99">
        <v>21.070947044500773</v>
      </c>
      <c r="Q430" s="99">
        <v>31.42587650507943</v>
      </c>
      <c r="R430" s="99">
        <v>25.185666163651657</v>
      </c>
      <c r="S430" s="99">
        <v>25.599063763129717</v>
      </c>
      <c r="T430" s="99">
        <v>23.022000595555561</v>
      </c>
      <c r="U430" s="99">
        <v>0</v>
      </c>
      <c r="V430" s="99">
        <v>14.844799768108112</v>
      </c>
      <c r="W430" s="99">
        <v>16.864246987178955</v>
      </c>
      <c r="X430" s="99">
        <v>19.356644244933136</v>
      </c>
      <c r="Y430" s="99">
        <v>17.855565175094799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23.437639328630908</v>
      </c>
      <c r="D434" s="102">
        <v>24.963798069419759</v>
      </c>
      <c r="E434" s="102">
        <v>27.430009365780279</v>
      </c>
      <c r="F434" s="102">
        <v>28.341674945927544</v>
      </c>
      <c r="G434" s="102">
        <v>0</v>
      </c>
      <c r="H434" s="102">
        <v>0</v>
      </c>
      <c r="I434" s="102">
        <v>26.599094346900515</v>
      </c>
      <c r="J434" s="102">
        <v>28.462126606781016</v>
      </c>
      <c r="K434" s="102">
        <v>29.415916951072219</v>
      </c>
      <c r="L434" s="102">
        <v>28.336495655898744</v>
      </c>
      <c r="M434" s="102">
        <v>27.413043945300068</v>
      </c>
      <c r="N434" s="102">
        <v>27.645260885307604</v>
      </c>
      <c r="O434" s="102">
        <v>28.135280949247246</v>
      </c>
      <c r="P434" s="102">
        <v>29.286514751353494</v>
      </c>
      <c r="Q434" s="102">
        <v>27.515504432594767</v>
      </c>
      <c r="R434" s="102">
        <v>24.969950425416865</v>
      </c>
      <c r="S434" s="102">
        <v>23.525472415480863</v>
      </c>
      <c r="T434" s="102">
        <v>22.171913743790498</v>
      </c>
      <c r="U434" s="102">
        <v>0</v>
      </c>
      <c r="V434" s="102">
        <v>19.230378093254963</v>
      </c>
      <c r="W434" s="102">
        <v>17.958365324805108</v>
      </c>
      <c r="X434" s="102">
        <v>18.402732460808821</v>
      </c>
      <c r="Y434" s="102">
        <v>17.350443085838997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18.409973860981342</v>
      </c>
      <c r="D435" s="105">
        <v>19.955946574344981</v>
      </c>
      <c r="E435" s="105">
        <v>22.726502224249689</v>
      </c>
      <c r="F435" s="105">
        <v>23.713058104486628</v>
      </c>
      <c r="G435" s="105">
        <v>0</v>
      </c>
      <c r="H435" s="105">
        <v>0</v>
      </c>
      <c r="I435" s="105">
        <v>21.256632482488218</v>
      </c>
      <c r="J435" s="105">
        <v>22.824337165845396</v>
      </c>
      <c r="K435" s="105">
        <v>23.53124176769289</v>
      </c>
      <c r="L435" s="105">
        <v>22.597418373236167</v>
      </c>
      <c r="M435" s="105">
        <v>22.030746677413685</v>
      </c>
      <c r="N435" s="105">
        <v>22.274347648647169</v>
      </c>
      <c r="O435" s="105">
        <v>22.85938053948481</v>
      </c>
      <c r="P435" s="105">
        <v>24.215339162897333</v>
      </c>
      <c r="Q435" s="105">
        <v>22.93959521364317</v>
      </c>
      <c r="R435" s="105">
        <v>20.945755193990145</v>
      </c>
      <c r="S435" s="105">
        <v>19.891468674307298</v>
      </c>
      <c r="T435" s="105">
        <v>18.902087009795569</v>
      </c>
      <c r="U435" s="105">
        <v>0</v>
      </c>
      <c r="V435" s="105">
        <v>16.722871199337757</v>
      </c>
      <c r="W435" s="105">
        <v>15.950123546791263</v>
      </c>
      <c r="X435" s="105">
        <v>16.663019316402757</v>
      </c>
      <c r="Y435" s="105">
        <v>16.050453881295557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7.7062267983630477</v>
      </c>
      <c r="D436" s="99">
        <v>9.2392963989460135</v>
      </c>
      <c r="E436" s="99">
        <v>12.605350238706153</v>
      </c>
      <c r="F436" s="99">
        <v>13.700353466013823</v>
      </c>
      <c r="G436" s="99">
        <v>0</v>
      </c>
      <c r="H436" s="99">
        <v>0</v>
      </c>
      <c r="I436" s="99">
        <v>9.4839769711227824</v>
      </c>
      <c r="J436" s="99">
        <v>10.302435133262371</v>
      </c>
      <c r="K436" s="99">
        <v>10.292720666547622</v>
      </c>
      <c r="L436" s="99">
        <v>9.5522725876440084</v>
      </c>
      <c r="M436" s="99">
        <v>9.5483670261342333</v>
      </c>
      <c r="N436" s="99">
        <v>9.3920885328164996</v>
      </c>
      <c r="O436" s="99">
        <v>9.5599928663159179</v>
      </c>
      <c r="P436" s="99">
        <v>10.545227590548777</v>
      </c>
      <c r="Q436" s="99">
        <v>9.7778870246796945</v>
      </c>
      <c r="R436" s="99">
        <v>8.8033170827121303</v>
      </c>
      <c r="S436" s="99">
        <v>8.3578917650046307</v>
      </c>
      <c r="T436" s="99">
        <v>8.0037155116823975</v>
      </c>
      <c r="U436" s="99">
        <v>0</v>
      </c>
      <c r="V436" s="99">
        <v>7.5122734392220361</v>
      </c>
      <c r="W436" s="99">
        <v>8.2041566922924183</v>
      </c>
      <c r="X436" s="99">
        <v>9.4831775656008759</v>
      </c>
      <c r="Y436" s="99">
        <v>10.287375382551907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10.703747062618294</v>
      </c>
      <c r="D437" s="99">
        <v>10.716650175398971</v>
      </c>
      <c r="E437" s="99">
        <v>10.121151985543534</v>
      </c>
      <c r="F437" s="99">
        <v>10.012704638472805</v>
      </c>
      <c r="G437" s="99">
        <v>0</v>
      </c>
      <c r="H437" s="99">
        <v>0</v>
      </c>
      <c r="I437" s="99">
        <v>11.772655511365432</v>
      </c>
      <c r="J437" s="99">
        <v>12.521902032583027</v>
      </c>
      <c r="K437" s="99">
        <v>13.238521101145269</v>
      </c>
      <c r="L437" s="99">
        <v>13.04514578559216</v>
      </c>
      <c r="M437" s="99">
        <v>12.48237965127945</v>
      </c>
      <c r="N437" s="99">
        <v>12.882259115830671</v>
      </c>
      <c r="O437" s="99">
        <v>13.299387673168892</v>
      </c>
      <c r="P437" s="99">
        <v>13.670111572348556</v>
      </c>
      <c r="Q437" s="99">
        <v>13.161708188963473</v>
      </c>
      <c r="R437" s="99">
        <v>12.142438111278013</v>
      </c>
      <c r="S437" s="99">
        <v>11.533576909302667</v>
      </c>
      <c r="T437" s="99">
        <v>10.898371498113173</v>
      </c>
      <c r="U437" s="99">
        <v>0</v>
      </c>
      <c r="V437" s="99">
        <v>9.2105977601157214</v>
      </c>
      <c r="W437" s="99">
        <v>7.7459668544988443</v>
      </c>
      <c r="X437" s="99">
        <v>7.1798417508018826</v>
      </c>
      <c r="Y437" s="99">
        <v>5.7630784987436483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9.2291579373294166</v>
      </c>
      <c r="D438" s="123">
        <v>9.1576857248839687</v>
      </c>
      <c r="E438" s="123">
        <v>10.599686882410104</v>
      </c>
      <c r="F438" s="123">
        <v>9.6535020065156374</v>
      </c>
      <c r="G438" s="123">
        <v>0</v>
      </c>
      <c r="H438" s="123">
        <v>0</v>
      </c>
      <c r="I438" s="123">
        <v>9.0898388479572816</v>
      </c>
      <c r="J438" s="123">
        <v>9.2195201407901521</v>
      </c>
      <c r="K438" s="123">
        <v>8.1874681912226297</v>
      </c>
      <c r="L438" s="123">
        <v>7.1237813707415301</v>
      </c>
      <c r="M438" s="123">
        <v>6.808376125110124</v>
      </c>
      <c r="N438" s="123">
        <v>6.8631570868407774</v>
      </c>
      <c r="O438" s="123">
        <v>7.1751446114112145</v>
      </c>
      <c r="P438" s="123">
        <v>7.7666473427339415</v>
      </c>
      <c r="Q438" s="123">
        <v>7.4044852581750495</v>
      </c>
      <c r="R438" s="123">
        <v>6.8103977449615938</v>
      </c>
      <c r="S438" s="123">
        <v>6.4383484560602984</v>
      </c>
      <c r="T438" s="123">
        <v>5.9043698871929253</v>
      </c>
      <c r="U438" s="123">
        <v>0</v>
      </c>
      <c r="V438" s="123">
        <v>6.8025085003234436</v>
      </c>
      <c r="W438" s="123">
        <v>6.6632075562978397</v>
      </c>
      <c r="X438" s="123">
        <v>5.4718950721233366</v>
      </c>
      <c r="Y438" s="123">
        <v>5.0168215266384157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10.723447317868761</v>
      </c>
      <c r="D439" s="99">
        <v>13.70824941444547</v>
      </c>
      <c r="E439" s="99">
        <v>10.55950614680617</v>
      </c>
      <c r="F439" s="99">
        <v>10.261396694880753</v>
      </c>
      <c r="G439" s="99">
        <v>0</v>
      </c>
      <c r="H439" s="99">
        <v>0</v>
      </c>
      <c r="I439" s="99">
        <v>10.221845136401418</v>
      </c>
      <c r="J439" s="99">
        <v>9.2849813389871461</v>
      </c>
      <c r="K439" s="99">
        <v>9.4867596770688181</v>
      </c>
      <c r="L439" s="99">
        <v>8.5442895719754741</v>
      </c>
      <c r="M439" s="99">
        <v>7.8190762726641871</v>
      </c>
      <c r="N439" s="99">
        <v>8.1869107003885624</v>
      </c>
      <c r="O439" s="99">
        <v>8.5084249510672088</v>
      </c>
      <c r="P439" s="99">
        <v>9.2492941909799917</v>
      </c>
      <c r="Q439" s="99">
        <v>8.8501251433473307</v>
      </c>
      <c r="R439" s="99">
        <v>8.1784313613857904</v>
      </c>
      <c r="S439" s="99">
        <v>7.6717646387121601</v>
      </c>
      <c r="T439" s="99">
        <v>7.1907560684618828</v>
      </c>
      <c r="U439" s="99">
        <v>0</v>
      </c>
      <c r="V439" s="99">
        <v>8.8235972923865678</v>
      </c>
      <c r="W439" s="99">
        <v>8.6861693913800071</v>
      </c>
      <c r="X439" s="99">
        <v>7.3138822285929219</v>
      </c>
      <c r="Y439" s="99">
        <v>6.4437258945852536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8.307483385028247</v>
      </c>
      <c r="D440" s="110">
        <v>6.7602020418924882</v>
      </c>
      <c r="E440" s="110">
        <v>10.617991439740786</v>
      </c>
      <c r="F440" s="110">
        <v>9.3844338657638655</v>
      </c>
      <c r="G440" s="110">
        <v>0</v>
      </c>
      <c r="H440" s="110">
        <v>0</v>
      </c>
      <c r="I440" s="110">
        <v>8.3171996352096986</v>
      </c>
      <c r="J440" s="110">
        <v>9.1730140370205699</v>
      </c>
      <c r="K440" s="110">
        <v>6.6032443619891197</v>
      </c>
      <c r="L440" s="110">
        <v>6.1270043090802089</v>
      </c>
      <c r="M440" s="110">
        <v>6.1779072227773657</v>
      </c>
      <c r="N440" s="110">
        <v>6.2867858962529857</v>
      </c>
      <c r="O440" s="110">
        <v>6.5553253230761523</v>
      </c>
      <c r="P440" s="110">
        <v>7.0602097268049411</v>
      </c>
      <c r="Q440" s="110">
        <v>6.7637151469094992</v>
      </c>
      <c r="R440" s="110">
        <v>6.1248012212570906</v>
      </c>
      <c r="S440" s="110">
        <v>5.7161199688801183</v>
      </c>
      <c r="T440" s="110">
        <v>5.3448636299123748</v>
      </c>
      <c r="U440" s="110">
        <v>0</v>
      </c>
      <c r="V440" s="110">
        <v>6.0675671213913995</v>
      </c>
      <c r="W440" s="110">
        <v>6.0617864701923301</v>
      </c>
      <c r="X440" s="110">
        <v>5.0537585217674819</v>
      </c>
      <c r="Y440" s="110">
        <v>4.6502411227183726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107.34031905376749</v>
      </c>
      <c r="D442" s="118">
        <f t="shared" si="232"/>
        <v>123.40935101993637</v>
      </c>
      <c r="E442" s="118">
        <f t="shared" si="232"/>
        <v>154.22241874307414</v>
      </c>
      <c r="F442" s="118">
        <f t="shared" si="232"/>
        <v>130.0500392762869</v>
      </c>
      <c r="G442" s="118">
        <f t="shared" si="232"/>
        <v>0</v>
      </c>
      <c r="H442" s="118">
        <f t="shared" si="232"/>
        <v>0</v>
      </c>
      <c r="I442" s="118">
        <f t="shared" si="232"/>
        <v>114.14798536964358</v>
      </c>
      <c r="J442" s="118">
        <f t="shared" si="232"/>
        <v>146.29660256371386</v>
      </c>
      <c r="K442" s="118">
        <f t="shared" si="232"/>
        <v>109.1938734546936</v>
      </c>
      <c r="L442" s="118">
        <f t="shared" si="232"/>
        <v>109.91456154565871</v>
      </c>
      <c r="M442" s="118">
        <f t="shared" si="232"/>
        <v>119.98714549455585</v>
      </c>
      <c r="N442" s="118">
        <f t="shared" si="232"/>
        <v>115.09678080140183</v>
      </c>
      <c r="O442" s="118">
        <f t="shared" si="232"/>
        <v>96.251576919838513</v>
      </c>
      <c r="P442" s="118">
        <f t="shared" si="232"/>
        <v>65.262173203305565</v>
      </c>
      <c r="Q442" s="118">
        <f t="shared" si="232"/>
        <v>108.51093052175872</v>
      </c>
      <c r="R442" s="118">
        <f t="shared" ref="R442:V442" si="233">R443+R446+R448+R457</f>
        <v>100.30772164369057</v>
      </c>
      <c r="S442" s="118">
        <f t="shared" si="233"/>
        <v>99.133863241748742</v>
      </c>
      <c r="T442" s="118">
        <f t="shared" si="233"/>
        <v>83.09153405241095</v>
      </c>
      <c r="U442" s="118">
        <f t="shared" si="233"/>
        <v>0</v>
      </c>
      <c r="V442" s="118">
        <f t="shared" si="233"/>
        <v>57.642326271499449</v>
      </c>
      <c r="W442" s="118">
        <f t="shared" ref="W442:Y442" si="234">W443+W446+W448+W457</f>
        <v>69.424017181767923</v>
      </c>
      <c r="X442" s="118">
        <f t="shared" si="234"/>
        <v>61.140369100250268</v>
      </c>
      <c r="Y442" s="118">
        <f t="shared" si="234"/>
        <v>50.057618382230039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84.037296542077812</v>
      </c>
      <c r="D443" s="123">
        <f t="shared" si="235"/>
        <v>98.576972682832888</v>
      </c>
      <c r="E443" s="123">
        <f t="shared" si="235"/>
        <v>125.74951232380562</v>
      </c>
      <c r="F443" s="123">
        <f t="shared" si="235"/>
        <v>102.57615853589802</v>
      </c>
      <c r="G443" s="123">
        <f t="shared" si="235"/>
        <v>0</v>
      </c>
      <c r="H443" s="123">
        <f t="shared" si="235"/>
        <v>0</v>
      </c>
      <c r="I443" s="123">
        <f t="shared" si="235"/>
        <v>86.151090649013568</v>
      </c>
      <c r="J443" s="123">
        <f t="shared" si="235"/>
        <v>116.85499626286449</v>
      </c>
      <c r="K443" s="123">
        <f t="shared" si="235"/>
        <v>81.487551760076428</v>
      </c>
      <c r="L443" s="123">
        <f t="shared" si="235"/>
        <v>82.515310190908039</v>
      </c>
      <c r="M443" s="123">
        <f t="shared" si="235"/>
        <v>91.927248906956024</v>
      </c>
      <c r="N443" s="123">
        <f t="shared" si="235"/>
        <v>87.021410721074929</v>
      </c>
      <c r="O443" s="123">
        <f t="shared" si="235"/>
        <v>65.445211717853653</v>
      </c>
      <c r="P443" s="123">
        <f t="shared" si="235"/>
        <v>37.841491072132129</v>
      </c>
      <c r="Q443" s="123">
        <f t="shared" si="235"/>
        <v>80.089045923160782</v>
      </c>
      <c r="R443" s="123">
        <f t="shared" ref="R443:V443" si="236">SUM(R444:R445)</f>
        <v>74.750977087813496</v>
      </c>
      <c r="S443" s="123">
        <f t="shared" si="236"/>
        <v>72.86840504675466</v>
      </c>
      <c r="T443" s="123">
        <f t="shared" si="236"/>
        <v>58.097547785102385</v>
      </c>
      <c r="U443" s="123">
        <f t="shared" si="236"/>
        <v>0</v>
      </c>
      <c r="V443" s="123">
        <f t="shared" si="236"/>
        <v>34.865926071312423</v>
      </c>
      <c r="W443" s="123">
        <f t="shared" ref="W443:Y443" si="237">SUM(W444:W445)</f>
        <v>45.998746959515181</v>
      </c>
      <c r="X443" s="123">
        <f t="shared" si="237"/>
        <v>38.691359117720644</v>
      </c>
      <c r="Y443" s="123">
        <f t="shared" si="237"/>
        <v>29.924305284291695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82.055538020227701</v>
      </c>
      <c r="D444" s="99">
        <v>96.281717367270062</v>
      </c>
      <c r="E444" s="99">
        <v>122.84315160905393</v>
      </c>
      <c r="F444" s="99">
        <v>100.22833726169328</v>
      </c>
      <c r="G444" s="99">
        <v>0</v>
      </c>
      <c r="H444" s="99">
        <v>0</v>
      </c>
      <c r="I444" s="99">
        <v>84.327716223054637</v>
      </c>
      <c r="J444" s="99">
        <v>114.37940544767885</v>
      </c>
      <c r="K444" s="99">
        <v>79.776939019297956</v>
      </c>
      <c r="L444" s="99">
        <v>80.803156616362372</v>
      </c>
      <c r="M444" s="99">
        <v>90.044539931223966</v>
      </c>
      <c r="N444" s="99">
        <v>85.265435188038808</v>
      </c>
      <c r="O444" s="99">
        <v>64.13746112598092</v>
      </c>
      <c r="P444" s="99">
        <v>37.095373178786218</v>
      </c>
      <c r="Q444" s="99">
        <v>78.512357930008832</v>
      </c>
      <c r="R444" s="99">
        <v>73.287099161839819</v>
      </c>
      <c r="S444" s="99">
        <v>71.450192266410639</v>
      </c>
      <c r="T444" s="99">
        <v>56.975678982815921</v>
      </c>
      <c r="U444" s="99">
        <v>0</v>
      </c>
      <c r="V444" s="99">
        <v>34.201952214912623</v>
      </c>
      <c r="W444" s="99">
        <v>45.12141860074928</v>
      </c>
      <c r="X444" s="99">
        <v>37.958165998253108</v>
      </c>
      <c r="Y444" s="99">
        <v>29.360017939955103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1.9817585218501146</v>
      </c>
      <c r="D445" s="99">
        <v>2.2952553155628221</v>
      </c>
      <c r="E445" s="99">
        <v>2.9063607147516817</v>
      </c>
      <c r="F445" s="99">
        <v>2.3478212742047342</v>
      </c>
      <c r="G445" s="99">
        <v>0</v>
      </c>
      <c r="H445" s="99">
        <v>0</v>
      </c>
      <c r="I445" s="99">
        <v>1.8233744259589344</v>
      </c>
      <c r="J445" s="99">
        <v>2.4755908151856341</v>
      </c>
      <c r="K445" s="99">
        <v>1.7106127407784737</v>
      </c>
      <c r="L445" s="99">
        <v>1.7121535745456706</v>
      </c>
      <c r="M445" s="99">
        <v>1.8827089757320545</v>
      </c>
      <c r="N445" s="99">
        <v>1.7559755330361215</v>
      </c>
      <c r="O445" s="99">
        <v>1.3077505918727297</v>
      </c>
      <c r="P445" s="99">
        <v>0.74611789334591194</v>
      </c>
      <c r="Q445" s="99">
        <v>1.5766879931519433</v>
      </c>
      <c r="R445" s="99">
        <v>1.4638779259736701</v>
      </c>
      <c r="S445" s="99">
        <v>1.4182127803440163</v>
      </c>
      <c r="T445" s="99">
        <v>1.1218688022864638</v>
      </c>
      <c r="U445" s="99">
        <v>0</v>
      </c>
      <c r="V445" s="99">
        <v>0.66397385639979845</v>
      </c>
      <c r="W445" s="99">
        <v>0.87732835876590431</v>
      </c>
      <c r="X445" s="99">
        <v>0.73319311946753629</v>
      </c>
      <c r="Y445" s="99">
        <v>0.56428734433659034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0.99137090813656981</v>
      </c>
      <c r="D446" s="123">
        <f t="shared" si="238"/>
        <v>1.1846217324417785</v>
      </c>
      <c r="E446" s="123">
        <f t="shared" si="238"/>
        <v>2.1421549162134772</v>
      </c>
      <c r="F446" s="123">
        <f t="shared" si="238"/>
        <v>1.2358772461763399</v>
      </c>
      <c r="G446" s="123">
        <f t="shared" si="238"/>
        <v>0</v>
      </c>
      <c r="H446" s="123">
        <f t="shared" si="238"/>
        <v>0</v>
      </c>
      <c r="I446" s="123">
        <f t="shared" si="238"/>
        <v>3.3125126459208474</v>
      </c>
      <c r="J446" s="123">
        <f t="shared" si="238"/>
        <v>3.21667958230843</v>
      </c>
      <c r="K446" s="123">
        <f t="shared" si="238"/>
        <v>1.8895439598056014</v>
      </c>
      <c r="L446" s="123">
        <f t="shared" si="238"/>
        <v>2.791731755802966</v>
      </c>
      <c r="M446" s="123">
        <f t="shared" si="238"/>
        <v>3.9199817745393943</v>
      </c>
      <c r="N446" s="123">
        <f t="shared" si="238"/>
        <v>3.5425994585880418</v>
      </c>
      <c r="O446" s="123">
        <f t="shared" si="238"/>
        <v>5.5207616303834079</v>
      </c>
      <c r="P446" s="123">
        <f t="shared" si="238"/>
        <v>0.69046057718420861</v>
      </c>
      <c r="Q446" s="123">
        <f t="shared" si="238"/>
        <v>2.3301237538959159</v>
      </c>
      <c r="R446" s="123">
        <f t="shared" si="238"/>
        <v>1.7319132483625268</v>
      </c>
      <c r="S446" s="123">
        <f t="shared" si="238"/>
        <v>3.4848773780756752</v>
      </c>
      <c r="T446" s="123">
        <f t="shared" si="238"/>
        <v>3.3485537428835537</v>
      </c>
      <c r="U446" s="123">
        <f t="shared" si="238"/>
        <v>0</v>
      </c>
      <c r="V446" s="123">
        <f t="shared" si="238"/>
        <v>2.3530222505836869</v>
      </c>
      <c r="W446" s="123">
        <f t="shared" si="238"/>
        <v>3.770712970746668</v>
      </c>
      <c r="X446" s="123">
        <f t="shared" si="238"/>
        <v>2.9798823762781379</v>
      </c>
      <c r="Y446" s="123">
        <f t="shared" si="238"/>
        <v>1.7397001107269303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0.99137090813656981</v>
      </c>
      <c r="D447" s="99">
        <f>RES_hhdet_in_tess!D29</f>
        <v>1.1846217324417785</v>
      </c>
      <c r="E447" s="99">
        <f>RES_hhdet_in_tess!E29</f>
        <v>2.1421549162134772</v>
      </c>
      <c r="F447" s="99">
        <f>RES_hhdet_in_tess!F29</f>
        <v>1.2358772461763399</v>
      </c>
      <c r="G447" s="99">
        <f>RES_hhdet_in_tess!G29</f>
        <v>0</v>
      </c>
      <c r="H447" s="99">
        <f>RES_hhdet_in_tess!H29</f>
        <v>0</v>
      </c>
      <c r="I447" s="99">
        <f>RES_hhdet_in_tess!I29</f>
        <v>3.3125126459208474</v>
      </c>
      <c r="J447" s="99">
        <f>RES_hhdet_in_tess!J29</f>
        <v>3.21667958230843</v>
      </c>
      <c r="K447" s="99">
        <f>RES_hhdet_in_tess!K29</f>
        <v>1.8895439598056014</v>
      </c>
      <c r="L447" s="99">
        <f>RES_hhdet_in_tess!L29</f>
        <v>2.791731755802966</v>
      </c>
      <c r="M447" s="99">
        <f>RES_hhdet_in_tess!M29</f>
        <v>3.9199817745393943</v>
      </c>
      <c r="N447" s="99">
        <f>RES_hhdet_in_tess!N29</f>
        <v>3.5425994585880418</v>
      </c>
      <c r="O447" s="99">
        <f>RES_hhdet_in_tess!O29</f>
        <v>5.5207616303834079</v>
      </c>
      <c r="P447" s="99">
        <f>RES_hhdet_in_tess!P29</f>
        <v>0.69046057718420861</v>
      </c>
      <c r="Q447" s="99">
        <f>RES_hhdet_in_tess!Q29</f>
        <v>2.3301237538959159</v>
      </c>
      <c r="R447" s="99">
        <f>RES_hhdet_in_tess!R29</f>
        <v>1.7319132483625268</v>
      </c>
      <c r="S447" s="99">
        <f>RES_hhdet_in_tess!S29</f>
        <v>3.4848773780756752</v>
      </c>
      <c r="T447" s="99">
        <f>RES_hhdet_in_tess!T29</f>
        <v>3.3485537428835537</v>
      </c>
      <c r="U447" s="99">
        <f>RES_hhdet_in_tess!U29</f>
        <v>0</v>
      </c>
      <c r="V447" s="99">
        <f>RES_hhdet_in_tess!V29</f>
        <v>2.3530222505836869</v>
      </c>
      <c r="W447" s="99">
        <f>RES_hhdet_in_tess!W29</f>
        <v>3.770712970746668</v>
      </c>
      <c r="X447" s="99">
        <f>RES_hhdet_in_tess!X29</f>
        <v>2.9798823762781379</v>
      </c>
      <c r="Y447" s="99">
        <f>RES_hhdet_in_tess!Y29</f>
        <v>1.7397001107269303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15.850306975622757</v>
      </c>
      <c r="D448" s="123">
        <v>17.333371184910405</v>
      </c>
      <c r="E448" s="123">
        <v>18.673329337231184</v>
      </c>
      <c r="F448" s="123">
        <v>19.276202131169399</v>
      </c>
      <c r="G448" s="123">
        <v>0</v>
      </c>
      <c r="H448" s="123">
        <v>0</v>
      </c>
      <c r="I448" s="123">
        <v>18.29097983995657</v>
      </c>
      <c r="J448" s="123">
        <v>19.674063711330447</v>
      </c>
      <c r="K448" s="123">
        <v>20.284276340605594</v>
      </c>
      <c r="L448" s="123">
        <v>19.619202021448338</v>
      </c>
      <c r="M448" s="123">
        <v>19.300707707543594</v>
      </c>
      <c r="N448" s="123">
        <v>19.545429989626616</v>
      </c>
      <c r="O448" s="123">
        <v>20.065413529071208</v>
      </c>
      <c r="P448" s="123">
        <v>21.056429434639515</v>
      </c>
      <c r="Q448" s="123">
        <v>20.614180088873773</v>
      </c>
      <c r="R448" s="123">
        <v>18.775624039363592</v>
      </c>
      <c r="S448" s="123">
        <v>17.995338125520892</v>
      </c>
      <c r="T448" s="123">
        <v>17.09758934131483</v>
      </c>
      <c r="U448" s="123">
        <v>0</v>
      </c>
      <c r="V448" s="123">
        <v>15.006260629031896</v>
      </c>
      <c r="W448" s="123">
        <v>14.219407150423512</v>
      </c>
      <c r="X448" s="123">
        <v>14.901838861321151</v>
      </c>
      <c r="Y448" s="123">
        <v>14.204118214026083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15.257652322465487</v>
      </c>
      <c r="D449" s="99">
        <v>19.687137193323327</v>
      </c>
      <c r="E449" s="99">
        <v>18.138906621108017</v>
      </c>
      <c r="F449" s="99">
        <v>17.811725063457683</v>
      </c>
      <c r="G449" s="99">
        <v>0</v>
      </c>
      <c r="H449" s="99">
        <v>0</v>
      </c>
      <c r="I449" s="99">
        <v>18.1985934152205</v>
      </c>
      <c r="J449" s="99">
        <v>20.204423754653487</v>
      </c>
      <c r="K449" s="99">
        <v>19.41529632540637</v>
      </c>
      <c r="L449" s="99">
        <v>18.908052575974029</v>
      </c>
      <c r="M449" s="99">
        <v>22.148173834640531</v>
      </c>
      <c r="N449" s="99">
        <v>20.975308790616044</v>
      </c>
      <c r="O449" s="99">
        <v>18.003443725997275</v>
      </c>
      <c r="P449" s="99">
        <v>14.893817338420863</v>
      </c>
      <c r="Q449" s="99">
        <v>22.979705396555147</v>
      </c>
      <c r="R449" s="99">
        <v>18.815236042472435</v>
      </c>
      <c r="S449" s="99">
        <v>19.501287983732926</v>
      </c>
      <c r="T449" s="99">
        <v>17.842224872986293</v>
      </c>
      <c r="U449" s="99">
        <v>0</v>
      </c>
      <c r="V449" s="99">
        <v>11.803337162646189</v>
      </c>
      <c r="W449" s="99">
        <v>13.500842645526712</v>
      </c>
      <c r="X449" s="99">
        <v>15.563567784219098</v>
      </c>
      <c r="Y449" s="99">
        <v>14.38812451292392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15.944774987549891</v>
      </c>
      <c r="D453" s="102">
        <v>17.010038312621738</v>
      </c>
      <c r="E453" s="102">
        <v>18.72297352324745</v>
      </c>
      <c r="F453" s="102">
        <v>19.37922411739974</v>
      </c>
      <c r="G453" s="102">
        <v>0</v>
      </c>
      <c r="H453" s="102">
        <v>0</v>
      </c>
      <c r="I453" s="102">
        <v>18.298372722528509</v>
      </c>
      <c r="J453" s="102">
        <v>19.627778269924889</v>
      </c>
      <c r="K453" s="102">
        <v>20.342699430651752</v>
      </c>
      <c r="L453" s="102">
        <v>19.659549075186753</v>
      </c>
      <c r="M453" s="102">
        <v>19.135338944213807</v>
      </c>
      <c r="N453" s="102">
        <v>19.491111370102299</v>
      </c>
      <c r="O453" s="102">
        <v>20.137162746368688</v>
      </c>
      <c r="P453" s="102">
        <v>21.366852501152465</v>
      </c>
      <c r="Q453" s="102">
        <v>20.442522962602485</v>
      </c>
      <c r="R453" s="102">
        <v>18.77717040009362</v>
      </c>
      <c r="S453" s="102">
        <v>17.897093349340711</v>
      </c>
      <c r="T453" s="102">
        <v>17.060156113383218</v>
      </c>
      <c r="U453" s="102">
        <v>0</v>
      </c>
      <c r="V453" s="102">
        <v>15.129010009742986</v>
      </c>
      <c r="W453" s="102">
        <v>14.268703760661023</v>
      </c>
      <c r="X453" s="102">
        <v>14.844752354655069</v>
      </c>
      <c r="Y453" s="102">
        <v>14.192043541591447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15.946342128616495</v>
      </c>
      <c r="D454" s="105">
        <v>17.012198043984686</v>
      </c>
      <c r="E454" s="105">
        <v>18.725218999278681</v>
      </c>
      <c r="F454" s="105">
        <v>19.380613232866818</v>
      </c>
      <c r="G454" s="105">
        <v>0</v>
      </c>
      <c r="H454" s="105">
        <v>0</v>
      </c>
      <c r="I454" s="105">
        <v>18.296988379476932</v>
      </c>
      <c r="J454" s="105">
        <v>19.626568357402938</v>
      </c>
      <c r="K454" s="105">
        <v>20.356494788367137</v>
      </c>
      <c r="L454" s="105">
        <v>19.672407462434549</v>
      </c>
      <c r="M454" s="105">
        <v>19.147500087135274</v>
      </c>
      <c r="N454" s="105">
        <v>19.504090045567988</v>
      </c>
      <c r="O454" s="105">
        <v>20.141726747386596</v>
      </c>
      <c r="P454" s="105">
        <v>21.36369766244232</v>
      </c>
      <c r="Q454" s="105">
        <v>20.426146335733002</v>
      </c>
      <c r="R454" s="105">
        <v>18.762450651626537</v>
      </c>
      <c r="S454" s="105">
        <v>17.891875118164219</v>
      </c>
      <c r="T454" s="105">
        <v>17.05682212597787</v>
      </c>
      <c r="U454" s="105">
        <v>0</v>
      </c>
      <c r="V454" s="105">
        <v>15.12068748933328</v>
      </c>
      <c r="W454" s="105">
        <v>14.264526830927855</v>
      </c>
      <c r="X454" s="105">
        <v>14.82954392390941</v>
      </c>
      <c r="Y454" s="105">
        <v>14.177784603686485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5.2425950659982021</v>
      </c>
      <c r="D455" s="99">
        <v>6.2955478685857162</v>
      </c>
      <c r="E455" s="99">
        <v>8.6040670137351487</v>
      </c>
      <c r="F455" s="99">
        <v>9.3679085943940148</v>
      </c>
      <c r="G455" s="99">
        <v>0</v>
      </c>
      <c r="H455" s="99">
        <v>0</v>
      </c>
      <c r="I455" s="99">
        <v>6.524332868111494</v>
      </c>
      <c r="J455" s="99">
        <v>7.1046663248199122</v>
      </c>
      <c r="K455" s="99">
        <v>7.1179736872218724</v>
      </c>
      <c r="L455" s="99">
        <v>6.6272616768423873</v>
      </c>
      <c r="M455" s="99">
        <v>6.665120435855826</v>
      </c>
      <c r="N455" s="99">
        <v>6.6218309297373166</v>
      </c>
      <c r="O455" s="99">
        <v>6.8423390742177013</v>
      </c>
      <c r="P455" s="99">
        <v>7.693586090093766</v>
      </c>
      <c r="Q455" s="99">
        <v>7.26443814676953</v>
      </c>
      <c r="R455" s="99">
        <v>6.6200125403485286</v>
      </c>
      <c r="S455" s="99">
        <v>6.3582982088615534</v>
      </c>
      <c r="T455" s="99">
        <v>6.1584506278647</v>
      </c>
      <c r="U455" s="99">
        <v>0</v>
      </c>
      <c r="V455" s="99">
        <v>5.910089729217562</v>
      </c>
      <c r="W455" s="99">
        <v>6.5185599764290112</v>
      </c>
      <c r="X455" s="99">
        <v>7.6497021731075305</v>
      </c>
      <c r="Y455" s="99">
        <v>8.4147061049428373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10.703747062618294</v>
      </c>
      <c r="D456" s="99">
        <v>10.716650175398971</v>
      </c>
      <c r="E456" s="99">
        <v>10.121151985543534</v>
      </c>
      <c r="F456" s="99">
        <v>10.012704638472805</v>
      </c>
      <c r="G456" s="99">
        <v>0</v>
      </c>
      <c r="H456" s="99">
        <v>0</v>
      </c>
      <c r="I456" s="99">
        <v>11.772655511365432</v>
      </c>
      <c r="J456" s="99">
        <v>12.521902032583027</v>
      </c>
      <c r="K456" s="99">
        <v>13.238521101145269</v>
      </c>
      <c r="L456" s="99">
        <v>13.04514578559216</v>
      </c>
      <c r="M456" s="99">
        <v>12.48237965127945</v>
      </c>
      <c r="N456" s="99">
        <v>12.882259115830671</v>
      </c>
      <c r="O456" s="99">
        <v>13.299387673168892</v>
      </c>
      <c r="P456" s="99">
        <v>13.670111572348556</v>
      </c>
      <c r="Q456" s="99">
        <v>13.161708188963473</v>
      </c>
      <c r="R456" s="99">
        <v>12.142438111278013</v>
      </c>
      <c r="S456" s="99">
        <v>11.533576909302667</v>
      </c>
      <c r="T456" s="99">
        <v>10.898371498113173</v>
      </c>
      <c r="U456" s="99">
        <v>0</v>
      </c>
      <c r="V456" s="99">
        <v>9.2105977601157214</v>
      </c>
      <c r="W456" s="99">
        <v>7.7459668544988443</v>
      </c>
      <c r="X456" s="99">
        <v>7.1798417508018826</v>
      </c>
      <c r="Y456" s="99">
        <v>5.7630784987436483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6.4613446279303508</v>
      </c>
      <c r="D457" s="123">
        <v>6.314385419751293</v>
      </c>
      <c r="E457" s="123">
        <v>7.6574221658238706</v>
      </c>
      <c r="F457" s="123">
        <v>6.9618013630431417</v>
      </c>
      <c r="G457" s="123">
        <v>0</v>
      </c>
      <c r="H457" s="123">
        <v>0</v>
      </c>
      <c r="I457" s="123">
        <v>6.3934022347525792</v>
      </c>
      <c r="J457" s="123">
        <v>6.5508630072104852</v>
      </c>
      <c r="K457" s="123">
        <v>5.5325013942059798</v>
      </c>
      <c r="L457" s="123">
        <v>4.988317577499358</v>
      </c>
      <c r="M457" s="123">
        <v>4.8392071055168335</v>
      </c>
      <c r="N457" s="123">
        <v>4.9873406321122458</v>
      </c>
      <c r="O457" s="123">
        <v>5.220190042530243</v>
      </c>
      <c r="P457" s="123">
        <v>5.6737921193497183</v>
      </c>
      <c r="Q457" s="123">
        <v>5.4775807558282539</v>
      </c>
      <c r="R457" s="123">
        <v>5.0492072681509468</v>
      </c>
      <c r="S457" s="123">
        <v>4.785242691397519</v>
      </c>
      <c r="T457" s="123">
        <v>4.5478431831101789</v>
      </c>
      <c r="U457" s="123">
        <v>0</v>
      </c>
      <c r="V457" s="123">
        <v>5.4171173205714407</v>
      </c>
      <c r="W457" s="123">
        <v>5.4351501010825611</v>
      </c>
      <c r="X457" s="123">
        <v>4.5672887449303303</v>
      </c>
      <c r="Y457" s="123">
        <v>4.1894947731853307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6.5838640913555508</v>
      </c>
      <c r="D458" s="99">
        <v>8.419677841815485</v>
      </c>
      <c r="E458" s="99">
        <v>6.4881977411555933</v>
      </c>
      <c r="F458" s="99">
        <v>6.3074508980200399</v>
      </c>
      <c r="G458" s="99">
        <v>0</v>
      </c>
      <c r="H458" s="99">
        <v>0</v>
      </c>
      <c r="I458" s="99">
        <v>6.2903844303777063</v>
      </c>
      <c r="J458" s="99">
        <v>5.7160453961486315</v>
      </c>
      <c r="K458" s="99">
        <v>5.8425071097356529</v>
      </c>
      <c r="L458" s="99">
        <v>5.2640984339578187</v>
      </c>
      <c r="M458" s="99">
        <v>4.8187017125574068</v>
      </c>
      <c r="N458" s="99">
        <v>5.0462105474912873</v>
      </c>
      <c r="O458" s="99">
        <v>5.2448943941227908</v>
      </c>
      <c r="P458" s="99">
        <v>5.7031405145808201</v>
      </c>
      <c r="Q458" s="99">
        <v>5.4630409211015403</v>
      </c>
      <c r="R458" s="99">
        <v>5.0630501753442729</v>
      </c>
      <c r="S458" s="99">
        <v>4.7687517529824266</v>
      </c>
      <c r="T458" s="99">
        <v>4.489673470577122</v>
      </c>
      <c r="U458" s="99">
        <v>0</v>
      </c>
      <c r="V458" s="99">
        <v>5.5472622670163139</v>
      </c>
      <c r="W458" s="99">
        <v>5.4683443568642041</v>
      </c>
      <c r="X458" s="99">
        <v>4.6072159953366718</v>
      </c>
      <c r="Y458" s="99">
        <v>4.0593263194235094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6.3857748801484036</v>
      </c>
      <c r="D459" s="110">
        <v>5.2052032229604377</v>
      </c>
      <c r="E459" s="110">
        <v>8.1900688481727499</v>
      </c>
      <c r="F459" s="110">
        <v>7.2514318967418916</v>
      </c>
      <c r="G459" s="110">
        <v>0</v>
      </c>
      <c r="H459" s="110">
        <v>0</v>
      </c>
      <c r="I459" s="110">
        <v>6.46371597424654</v>
      </c>
      <c r="J459" s="110">
        <v>7.1439489194463466</v>
      </c>
      <c r="K459" s="110">
        <v>5.1545119691303265</v>
      </c>
      <c r="L459" s="110">
        <v>4.7948008969731104</v>
      </c>
      <c r="M459" s="110">
        <v>4.8519982509641943</v>
      </c>
      <c r="N459" s="110">
        <v>4.9617082766122804</v>
      </c>
      <c r="O459" s="110">
        <v>5.2087054108534394</v>
      </c>
      <c r="P459" s="110">
        <v>5.6598084722101936</v>
      </c>
      <c r="Q459" s="110">
        <v>5.4840254393287431</v>
      </c>
      <c r="R459" s="110">
        <v>5.042269829672998</v>
      </c>
      <c r="S459" s="110">
        <v>4.7948989823325912</v>
      </c>
      <c r="T459" s="110">
        <v>4.5731437643977904</v>
      </c>
      <c r="U459" s="110">
        <v>0</v>
      </c>
      <c r="V459" s="110">
        <v>5.3697918855005771</v>
      </c>
      <c r="W459" s="110">
        <v>5.4252815385528823</v>
      </c>
      <c r="X459" s="110">
        <v>4.5582251406096024</v>
      </c>
      <c r="Y459" s="110">
        <v>4.2229358400357428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36.55984959611304</v>
      </c>
      <c r="D461" s="118">
        <f t="shared" si="239"/>
        <v>42.495213762684465</v>
      </c>
      <c r="E461" s="118">
        <f t="shared" si="239"/>
        <v>52.587315412111103</v>
      </c>
      <c r="F461" s="118">
        <f t="shared" si="239"/>
        <v>42.604371092283955</v>
      </c>
      <c r="G461" s="118">
        <f t="shared" si="239"/>
        <v>0</v>
      </c>
      <c r="H461" s="118">
        <f t="shared" si="239"/>
        <v>0</v>
      </c>
      <c r="I461" s="118">
        <f t="shared" si="239"/>
        <v>35.320899429073172</v>
      </c>
      <c r="J461" s="118">
        <f t="shared" si="239"/>
        <v>46.98300787006719</v>
      </c>
      <c r="K461" s="118">
        <f t="shared" si="239"/>
        <v>33.050934044444091</v>
      </c>
      <c r="L461" s="118">
        <f t="shared" si="239"/>
        <v>32.583627218676348</v>
      </c>
      <c r="M461" s="118">
        <f t="shared" si="239"/>
        <v>35.302023765716463</v>
      </c>
      <c r="N461" s="118">
        <f t="shared" si="239"/>
        <v>32.105105706428063</v>
      </c>
      <c r="O461" s="118">
        <f t="shared" si="239"/>
        <v>23.307736003441462</v>
      </c>
      <c r="P461" s="118">
        <f t="shared" si="239"/>
        <v>13.274592555721785</v>
      </c>
      <c r="Q461" s="118">
        <f t="shared" si="239"/>
        <v>26.300334539391503</v>
      </c>
      <c r="R461" s="118">
        <f t="shared" ref="R461:V461" si="240">R462+R465+R467+R476</f>
        <v>24.232399435096422</v>
      </c>
      <c r="S461" s="118">
        <f t="shared" si="240"/>
        <v>23.460729432995429</v>
      </c>
      <c r="T461" s="118">
        <f t="shared" si="240"/>
        <v>18.621778095745082</v>
      </c>
      <c r="U461" s="118">
        <f t="shared" si="240"/>
        <v>0</v>
      </c>
      <c r="V461" s="118">
        <f t="shared" si="240"/>
        <v>11.352289123790042</v>
      </c>
      <c r="W461" s="118">
        <f t="shared" ref="W461:Y461" si="241">W462+W465+W467+W476</f>
        <v>14.752404577338652</v>
      </c>
      <c r="X461" s="118">
        <f t="shared" si="241"/>
        <v>12.468568851150254</v>
      </c>
      <c r="Y461" s="118">
        <f t="shared" si="241"/>
        <v>9.7111730034481702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34.843350876987678</v>
      </c>
      <c r="D462" s="123">
        <f t="shared" si="242"/>
        <v>40.535580186720644</v>
      </c>
      <c r="E462" s="123">
        <f t="shared" si="242"/>
        <v>51.257827870074145</v>
      </c>
      <c r="F462" s="123">
        <f t="shared" si="242"/>
        <v>41.454512189543038</v>
      </c>
      <c r="G462" s="123">
        <f t="shared" si="242"/>
        <v>0</v>
      </c>
      <c r="H462" s="123">
        <f t="shared" si="242"/>
        <v>0</v>
      </c>
      <c r="I462" s="123">
        <f t="shared" si="242"/>
        <v>33.908076732344895</v>
      </c>
      <c r="J462" s="123">
        <f t="shared" si="242"/>
        <v>45.513729411348706</v>
      </c>
      <c r="K462" s="123">
        <f t="shared" si="242"/>
        <v>31.381415261634373</v>
      </c>
      <c r="L462" s="123">
        <f t="shared" si="242"/>
        <v>31.386711867178555</v>
      </c>
      <c r="M462" s="123">
        <f t="shared" si="242"/>
        <v>34.200774978513806</v>
      </c>
      <c r="N462" s="123">
        <f t="shared" si="242"/>
        <v>31.299391118458601</v>
      </c>
      <c r="O462" s="123">
        <f t="shared" si="242"/>
        <v>22.488324744831036</v>
      </c>
      <c r="P462" s="123">
        <f t="shared" si="242"/>
        <v>12.367722599108996</v>
      </c>
      <c r="Q462" s="123">
        <f t="shared" si="242"/>
        <v>25.188280861347742</v>
      </c>
      <c r="R462" s="123">
        <f t="shared" ref="R462:V462" si="243">SUM(R463:R464)</f>
        <v>23.180887241360438</v>
      </c>
      <c r="S462" s="123">
        <f t="shared" si="243"/>
        <v>22.454564572189568</v>
      </c>
      <c r="T462" s="123">
        <f t="shared" si="243"/>
        <v>17.869244995158756</v>
      </c>
      <c r="U462" s="123">
        <f t="shared" si="243"/>
        <v>0</v>
      </c>
      <c r="V462" s="123">
        <f t="shared" si="243"/>
        <v>10.695167450012855</v>
      </c>
      <c r="W462" s="123">
        <f t="shared" ref="W462:Y462" si="244">SUM(W463:W464)</f>
        <v>14.060794167646414</v>
      </c>
      <c r="X462" s="123">
        <f t="shared" si="244"/>
        <v>11.794331482735418</v>
      </c>
      <c r="Y462" s="123">
        <f t="shared" si="244"/>
        <v>9.0999821540349632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34.843350876987678</v>
      </c>
      <c r="D463" s="99">
        <v>40.535580186720644</v>
      </c>
      <c r="E463" s="99">
        <v>51.257827870074145</v>
      </c>
      <c r="F463" s="99">
        <v>41.454512189543038</v>
      </c>
      <c r="G463" s="99">
        <v>0</v>
      </c>
      <c r="H463" s="99">
        <v>0</v>
      </c>
      <c r="I463" s="99">
        <v>33.908076732344895</v>
      </c>
      <c r="J463" s="99">
        <v>45.513729411348706</v>
      </c>
      <c r="K463" s="99">
        <v>31.381415261634373</v>
      </c>
      <c r="L463" s="99">
        <v>31.386711867178555</v>
      </c>
      <c r="M463" s="99">
        <v>34.200774978513806</v>
      </c>
      <c r="N463" s="99">
        <v>31.299391118458601</v>
      </c>
      <c r="O463" s="99">
        <v>22.488324744831036</v>
      </c>
      <c r="P463" s="99">
        <v>12.367722599108996</v>
      </c>
      <c r="Q463" s="99">
        <v>25.188280861347742</v>
      </c>
      <c r="R463" s="99">
        <v>23.180887241360438</v>
      </c>
      <c r="S463" s="99">
        <v>22.454564572189568</v>
      </c>
      <c r="T463" s="99">
        <v>17.869244995158756</v>
      </c>
      <c r="U463" s="99">
        <v>0</v>
      </c>
      <c r="V463" s="99">
        <v>10.695167450012855</v>
      </c>
      <c r="W463" s="99">
        <v>14.060794167646414</v>
      </c>
      <c r="X463" s="99">
        <v>11.794331482735418</v>
      </c>
      <c r="Y463" s="99">
        <v>9.0999821540349632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0.7872040782311055</v>
      </c>
      <c r="D467" s="123">
        <v>0.88513276688677145</v>
      </c>
      <c r="E467" s="123">
        <v>0.57875018273430601</v>
      </c>
      <c r="F467" s="123">
        <v>0.4346722030063</v>
      </c>
      <c r="G467" s="123">
        <v>0</v>
      </c>
      <c r="H467" s="123">
        <v>0</v>
      </c>
      <c r="I467" s="123">
        <v>0.47088159605890761</v>
      </c>
      <c r="J467" s="123">
        <v>0.593222922963622</v>
      </c>
      <c r="K467" s="123">
        <v>0.48553967756952149</v>
      </c>
      <c r="L467" s="123">
        <v>0.39656903708213709</v>
      </c>
      <c r="M467" s="123">
        <v>0.41891376735495572</v>
      </c>
      <c r="N467" s="123">
        <v>0.24159386877704442</v>
      </c>
      <c r="O467" s="123">
        <v>0.20604240050098271</v>
      </c>
      <c r="P467" s="123">
        <v>0.22883552178305</v>
      </c>
      <c r="Q467" s="123">
        <v>0.49462917220050978</v>
      </c>
      <c r="R467" s="123">
        <v>0.4312886467092622</v>
      </c>
      <c r="S467" s="123">
        <v>0.36257114253056655</v>
      </c>
      <c r="T467" s="123">
        <v>0.25741936645192132</v>
      </c>
      <c r="U467" s="123">
        <v>0</v>
      </c>
      <c r="V467" s="123">
        <v>0.12262344419357959</v>
      </c>
      <c r="W467" s="123">
        <v>0.23943014660047326</v>
      </c>
      <c r="X467" s="123">
        <v>0.36686434844117516</v>
      </c>
      <c r="Y467" s="123">
        <v>0.31200539885957967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5.7049142610630694</v>
      </c>
      <c r="D468" s="99">
        <v>7.3392258587694794</v>
      </c>
      <c r="E468" s="99">
        <v>6.7392243500616971</v>
      </c>
      <c r="F468" s="99">
        <v>6.5950265283714486</v>
      </c>
      <c r="G468" s="99">
        <v>0</v>
      </c>
      <c r="H468" s="99">
        <v>0</v>
      </c>
      <c r="I468" s="99">
        <v>6.6551265576325598</v>
      </c>
      <c r="J468" s="99">
        <v>7.3501767040370733</v>
      </c>
      <c r="K468" s="99">
        <v>7.0195164814336541</v>
      </c>
      <c r="L468" s="99">
        <v>6.786995806062861</v>
      </c>
      <c r="M468" s="99">
        <v>7.8352389820093578</v>
      </c>
      <c r="N468" s="99">
        <v>7.2478160633113315</v>
      </c>
      <c r="O468" s="99">
        <v>6.0164380946286951</v>
      </c>
      <c r="P468" s="99">
        <v>4.7864763306287958</v>
      </c>
      <c r="Q468" s="99">
        <v>7.1387021068938443</v>
      </c>
      <c r="R468" s="99">
        <v>5.7211759257351114</v>
      </c>
      <c r="S468" s="99">
        <v>5.8150833244325479</v>
      </c>
      <c r="T468" s="99">
        <v>5.2296776552864026</v>
      </c>
      <c r="U468" s="99">
        <v>0</v>
      </c>
      <c r="V468" s="99">
        <v>3.3721447153234387</v>
      </c>
      <c r="W468" s="99">
        <v>3.8308823456075722</v>
      </c>
      <c r="X468" s="99">
        <v>4.3970553066790119</v>
      </c>
      <c r="Y468" s="99">
        <v>4.0560701851745362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0.92929464089425495</v>
      </c>
      <c r="D476" s="123">
        <v>1.0745008090770507</v>
      </c>
      <c r="E476" s="123">
        <v>0.75073735930265717</v>
      </c>
      <c r="F476" s="123">
        <v>0.71518669973461413</v>
      </c>
      <c r="G476" s="123">
        <v>0</v>
      </c>
      <c r="H476" s="123">
        <v>0</v>
      </c>
      <c r="I476" s="123">
        <v>0.94194110066936487</v>
      </c>
      <c r="J476" s="123">
        <v>0.87605553575486517</v>
      </c>
      <c r="K476" s="123">
        <v>1.1839791052401993</v>
      </c>
      <c r="L476" s="123">
        <v>0.80034631441565518</v>
      </c>
      <c r="M476" s="123">
        <v>0.68233501984770084</v>
      </c>
      <c r="N476" s="123">
        <v>0.56412071919241402</v>
      </c>
      <c r="O476" s="123">
        <v>0.61336885810944164</v>
      </c>
      <c r="P476" s="123">
        <v>0.67803443482973802</v>
      </c>
      <c r="Q476" s="123">
        <v>0.6174245058432507</v>
      </c>
      <c r="R476" s="123">
        <v>0.62022354702672322</v>
      </c>
      <c r="S476" s="123">
        <v>0.64359371827529399</v>
      </c>
      <c r="T476" s="123">
        <v>0.49511373413440601</v>
      </c>
      <c r="U476" s="123">
        <v>0</v>
      </c>
      <c r="V476" s="123">
        <v>0.53449822958360871</v>
      </c>
      <c r="W476" s="123">
        <v>0.45218026309176473</v>
      </c>
      <c r="X476" s="123">
        <v>0.30737301997365996</v>
      </c>
      <c r="Y476" s="123">
        <v>0.29918545055362805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2.4359382927270685</v>
      </c>
      <c r="D477" s="99">
        <v>3.1139659369854331</v>
      </c>
      <c r="E477" s="99">
        <v>2.3986974163084898</v>
      </c>
      <c r="F477" s="99">
        <v>2.3309788732091126</v>
      </c>
      <c r="G477" s="99">
        <v>0</v>
      </c>
      <c r="H477" s="99">
        <v>0</v>
      </c>
      <c r="I477" s="99">
        <v>2.3219943411849457</v>
      </c>
      <c r="J477" s="99">
        <v>2.1091763609643199</v>
      </c>
      <c r="K477" s="99">
        <v>2.155012328242953</v>
      </c>
      <c r="L477" s="99">
        <v>1.9409208191699492</v>
      </c>
      <c r="M477" s="99">
        <v>1.7761813660983967</v>
      </c>
      <c r="N477" s="99">
        <v>1.859738634700266</v>
      </c>
      <c r="O477" s="99">
        <v>1.9327738118844273</v>
      </c>
      <c r="P477" s="99">
        <v>2.1010696684230155</v>
      </c>
      <c r="Q477" s="99">
        <v>2.0103944275627796</v>
      </c>
      <c r="R477" s="99">
        <v>1.8578124680523964</v>
      </c>
      <c r="S477" s="99">
        <v>1.7427180553298547</v>
      </c>
      <c r="T477" s="99">
        <v>1.6334521485118012</v>
      </c>
      <c r="U477" s="99">
        <v>0</v>
      </c>
      <c r="V477" s="99">
        <v>2.0043683609385323</v>
      </c>
      <c r="W477" s="99">
        <v>1.9731502389458824</v>
      </c>
      <c r="X477" s="99">
        <v>1.6614214870471684</v>
      </c>
      <c r="Y477" s="99">
        <v>1.4637567742139868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235125</v>
      </c>
      <c r="C5" s="120">
        <v>234744</v>
      </c>
      <c r="D5" s="120">
        <v>232535</v>
      </c>
      <c r="E5" s="120">
        <v>234976</v>
      </c>
      <c r="F5" s="120">
        <v>230336</v>
      </c>
      <c r="G5" s="120">
        <v>208949</v>
      </c>
      <c r="H5" s="120">
        <v>194165</v>
      </c>
      <c r="I5" s="120">
        <v>172299</v>
      </c>
      <c r="J5" s="120">
        <v>166973</v>
      </c>
      <c r="K5" s="120">
        <v>162110</v>
      </c>
      <c r="L5" s="120">
        <v>159121</v>
      </c>
      <c r="M5" s="120">
        <v>145045</v>
      </c>
      <c r="N5" s="120">
        <v>130956</v>
      </c>
      <c r="O5" s="120">
        <v>115367</v>
      </c>
      <c r="P5" s="120">
        <v>104971</v>
      </c>
      <c r="Q5" s="120">
        <v>94217</v>
      </c>
      <c r="R5" s="120">
        <v>86894</v>
      </c>
      <c r="S5" s="120">
        <v>83228</v>
      </c>
      <c r="T5" s="120">
        <v>84653</v>
      </c>
      <c r="U5" s="120">
        <v>86401</v>
      </c>
      <c r="V5" s="120">
        <v>83352</v>
      </c>
      <c r="W5" s="120">
        <v>85320</v>
      </c>
      <c r="X5" s="120">
        <v>88370</v>
      </c>
      <c r="Y5" s="120">
        <v>93355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235125</v>
      </c>
      <c r="C7" s="52">
        <v>234744</v>
      </c>
      <c r="D7" s="52">
        <v>232535</v>
      </c>
      <c r="E7" s="52">
        <v>234976</v>
      </c>
      <c r="F7" s="52">
        <v>230336</v>
      </c>
      <c r="G7" s="52">
        <v>208949</v>
      </c>
      <c r="H7" s="52">
        <v>194165</v>
      </c>
      <c r="I7" s="52">
        <v>172299</v>
      </c>
      <c r="J7" s="52">
        <v>166973</v>
      </c>
      <c r="K7" s="52">
        <v>162110</v>
      </c>
      <c r="L7" s="52">
        <v>159121</v>
      </c>
      <c r="M7" s="52">
        <v>145045</v>
      </c>
      <c r="N7" s="52">
        <v>130956</v>
      </c>
      <c r="O7" s="52">
        <v>115367</v>
      </c>
      <c r="P7" s="52">
        <v>104971</v>
      </c>
      <c r="Q7" s="52">
        <v>94217</v>
      </c>
      <c r="R7" s="52">
        <v>86894</v>
      </c>
      <c r="S7" s="52">
        <v>83228</v>
      </c>
      <c r="T7" s="52">
        <v>84653</v>
      </c>
      <c r="U7" s="52">
        <v>86401</v>
      </c>
      <c r="V7" s="52">
        <v>83352</v>
      </c>
      <c r="W7" s="52">
        <v>85320</v>
      </c>
      <c r="X7" s="52">
        <v>88370</v>
      </c>
      <c r="Y7" s="52">
        <v>93355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4087</v>
      </c>
      <c r="C9" s="52">
        <v>4961</v>
      </c>
      <c r="D9" s="52">
        <v>6042</v>
      </c>
      <c r="E9" s="52">
        <v>7083</v>
      </c>
      <c r="F9" s="52">
        <v>8090</v>
      </c>
      <c r="G9" s="52">
        <v>8649</v>
      </c>
      <c r="H9" s="52">
        <v>8459</v>
      </c>
      <c r="I9" s="52">
        <v>7867</v>
      </c>
      <c r="J9" s="52">
        <v>8364</v>
      </c>
      <c r="K9" s="52">
        <v>9011</v>
      </c>
      <c r="L9" s="52">
        <v>12041</v>
      </c>
      <c r="M9" s="52">
        <v>14851</v>
      </c>
      <c r="N9" s="52">
        <v>16879</v>
      </c>
      <c r="O9" s="52">
        <v>18437</v>
      </c>
      <c r="P9" s="52">
        <v>18560</v>
      </c>
      <c r="Q9" s="52">
        <v>17394</v>
      </c>
      <c r="R9" s="52">
        <v>15210</v>
      </c>
      <c r="S9" s="52">
        <v>12892</v>
      </c>
      <c r="T9" s="52">
        <v>13371</v>
      </c>
      <c r="U9" s="52">
        <v>15958</v>
      </c>
      <c r="V9" s="52">
        <v>18512</v>
      </c>
      <c r="W9" s="52">
        <v>20442</v>
      </c>
      <c r="X9" s="52">
        <v>24338</v>
      </c>
      <c r="Y9" s="52">
        <v>29005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155643</v>
      </c>
      <c r="C11" s="52">
        <v>155930</v>
      </c>
      <c r="D11" s="52">
        <v>156454</v>
      </c>
      <c r="E11" s="52">
        <v>155619</v>
      </c>
      <c r="F11" s="52">
        <v>152854</v>
      </c>
      <c r="G11" s="52">
        <v>138880</v>
      </c>
      <c r="H11" s="52">
        <v>129149</v>
      </c>
      <c r="I11" s="52">
        <v>114706</v>
      </c>
      <c r="J11" s="52">
        <v>111291</v>
      </c>
      <c r="K11" s="52">
        <v>107793</v>
      </c>
      <c r="L11" s="52">
        <v>105129</v>
      </c>
      <c r="M11" s="52">
        <v>94268</v>
      </c>
      <c r="N11" s="52">
        <v>84000</v>
      </c>
      <c r="O11" s="52">
        <v>73160</v>
      </c>
      <c r="P11" s="52">
        <v>66225</v>
      </c>
      <c r="Q11" s="52">
        <v>58366</v>
      </c>
      <c r="R11" s="52">
        <v>52674</v>
      </c>
      <c r="S11" s="52">
        <v>49601</v>
      </c>
      <c r="T11" s="52">
        <v>50669</v>
      </c>
      <c r="U11" s="52">
        <v>52251</v>
      </c>
      <c r="V11" s="52">
        <v>52399</v>
      </c>
      <c r="W11" s="52">
        <v>53128</v>
      </c>
      <c r="X11" s="52">
        <v>55997</v>
      </c>
      <c r="Y11" s="52">
        <v>60929</v>
      </c>
      <c r="DA11" s="63" t="s">
        <v>1079</v>
      </c>
    </row>
    <row r="12" spans="1:105" ht="12" customHeight="1" x14ac:dyDescent="0.25">
      <c r="A12" s="97" t="s">
        <v>137</v>
      </c>
      <c r="B12" s="52">
        <v>381</v>
      </c>
      <c r="C12" s="52">
        <v>351</v>
      </c>
      <c r="D12" s="52">
        <v>439</v>
      </c>
      <c r="E12" s="52">
        <v>435</v>
      </c>
      <c r="F12" s="52">
        <v>423</v>
      </c>
      <c r="G12" s="52">
        <v>389</v>
      </c>
      <c r="H12" s="52">
        <v>369</v>
      </c>
      <c r="I12" s="52">
        <v>333</v>
      </c>
      <c r="J12" s="52">
        <v>291</v>
      </c>
      <c r="K12" s="52">
        <v>359</v>
      </c>
      <c r="L12" s="52">
        <v>399</v>
      </c>
      <c r="M12" s="52">
        <v>349</v>
      </c>
      <c r="N12" s="52">
        <v>350</v>
      </c>
      <c r="O12" s="52">
        <v>295</v>
      </c>
      <c r="P12" s="52">
        <v>293</v>
      </c>
      <c r="Q12" s="52">
        <v>259</v>
      </c>
      <c r="R12" s="52">
        <v>235</v>
      </c>
      <c r="S12" s="52">
        <v>199</v>
      </c>
      <c r="T12" s="52">
        <v>203</v>
      </c>
      <c r="U12" s="52">
        <v>217</v>
      </c>
      <c r="V12" s="52">
        <v>218</v>
      </c>
      <c r="W12" s="52">
        <v>211</v>
      </c>
      <c r="X12" s="52">
        <v>198</v>
      </c>
      <c r="Y12" s="52">
        <v>185</v>
      </c>
      <c r="DA12" s="63" t="s">
        <v>1080</v>
      </c>
    </row>
    <row r="13" spans="1:105" ht="12" customHeight="1" x14ac:dyDescent="0.25">
      <c r="A13" s="97" t="s">
        <v>122</v>
      </c>
      <c r="B13" s="52">
        <v>61918</v>
      </c>
      <c r="C13" s="52">
        <v>60953</v>
      </c>
      <c r="D13" s="52">
        <v>58473</v>
      </c>
      <c r="E13" s="52">
        <v>60517</v>
      </c>
      <c r="F13" s="52">
        <v>59009</v>
      </c>
      <c r="G13" s="52">
        <v>53168</v>
      </c>
      <c r="H13" s="52">
        <v>49494</v>
      </c>
      <c r="I13" s="52">
        <v>43766</v>
      </c>
      <c r="J13" s="52">
        <v>42454</v>
      </c>
      <c r="K13" s="52">
        <v>39256</v>
      </c>
      <c r="L13" s="52">
        <v>38372</v>
      </c>
      <c r="M13" s="52">
        <v>34941</v>
      </c>
      <c r="N13" s="52">
        <v>31295</v>
      </c>
      <c r="O13" s="52">
        <v>27685</v>
      </c>
      <c r="P13" s="52">
        <v>25180</v>
      </c>
      <c r="Q13" s="52">
        <v>23445</v>
      </c>
      <c r="R13" s="52">
        <v>22476</v>
      </c>
      <c r="S13" s="52">
        <v>22216</v>
      </c>
      <c r="T13" s="52">
        <v>22382</v>
      </c>
      <c r="U13" s="52">
        <v>22827</v>
      </c>
      <c r="V13" s="52">
        <v>20802</v>
      </c>
      <c r="W13" s="52">
        <v>21573</v>
      </c>
      <c r="X13" s="52">
        <v>22232</v>
      </c>
      <c r="Y13" s="52">
        <v>22800</v>
      </c>
      <c r="DA13" s="63" t="s">
        <v>1081</v>
      </c>
    </row>
    <row r="14" spans="1:105" ht="12" customHeight="1" x14ac:dyDescent="0.25">
      <c r="A14" s="97" t="s">
        <v>121</v>
      </c>
      <c r="B14" s="52">
        <v>17183</v>
      </c>
      <c r="C14" s="52">
        <v>17510</v>
      </c>
      <c r="D14" s="52">
        <v>17169</v>
      </c>
      <c r="E14" s="52">
        <v>18405</v>
      </c>
      <c r="F14" s="52">
        <v>18050</v>
      </c>
      <c r="G14" s="52">
        <v>16512</v>
      </c>
      <c r="H14" s="52">
        <v>15153</v>
      </c>
      <c r="I14" s="52">
        <v>13494</v>
      </c>
      <c r="J14" s="52">
        <v>12937</v>
      </c>
      <c r="K14" s="52">
        <v>14702</v>
      </c>
      <c r="L14" s="52">
        <v>15221</v>
      </c>
      <c r="M14" s="52">
        <v>15487</v>
      </c>
      <c r="N14" s="52">
        <v>15311</v>
      </c>
      <c r="O14" s="52">
        <v>14227</v>
      </c>
      <c r="P14" s="52">
        <v>13273</v>
      </c>
      <c r="Q14" s="52">
        <v>12147</v>
      </c>
      <c r="R14" s="52">
        <v>11509</v>
      </c>
      <c r="S14" s="52">
        <v>11212</v>
      </c>
      <c r="T14" s="52">
        <v>11399</v>
      </c>
      <c r="U14" s="52">
        <v>11106</v>
      </c>
      <c r="V14" s="52">
        <v>9933</v>
      </c>
      <c r="W14" s="52">
        <v>10408</v>
      </c>
      <c r="X14" s="52">
        <v>9943</v>
      </c>
      <c r="Y14" s="52">
        <v>9441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99471</v>
      </c>
      <c r="C16" s="52">
        <v>97791</v>
      </c>
      <c r="D16" s="52">
        <v>94157</v>
      </c>
      <c r="E16" s="52">
        <v>90838</v>
      </c>
      <c r="F16" s="52">
        <v>85057</v>
      </c>
      <c r="G16" s="52">
        <v>75941</v>
      </c>
      <c r="H16" s="52">
        <v>68071</v>
      </c>
      <c r="I16" s="52">
        <v>59749</v>
      </c>
      <c r="J16" s="52">
        <v>59317</v>
      </c>
      <c r="K16" s="52">
        <v>63484</v>
      </c>
      <c r="L16" s="52">
        <v>64767</v>
      </c>
      <c r="M16" s="52">
        <v>60839</v>
      </c>
      <c r="N16" s="52">
        <v>54902</v>
      </c>
      <c r="O16" s="52">
        <v>48158</v>
      </c>
      <c r="P16" s="52">
        <v>43228</v>
      </c>
      <c r="Q16" s="52">
        <v>37480</v>
      </c>
      <c r="R16" s="52">
        <v>32401</v>
      </c>
      <c r="S16" s="52">
        <v>29130</v>
      </c>
      <c r="T16" s="52">
        <v>28046</v>
      </c>
      <c r="U16" s="52">
        <v>27325</v>
      </c>
      <c r="V16" s="52">
        <v>25961</v>
      </c>
      <c r="W16" s="52">
        <v>25660</v>
      </c>
      <c r="X16" s="52">
        <v>24897</v>
      </c>
      <c r="Y16" s="52">
        <v>24442</v>
      </c>
      <c r="DA16" s="63" t="s">
        <v>1083</v>
      </c>
    </row>
    <row r="17" spans="1:105" ht="12" customHeight="1" x14ac:dyDescent="0.25">
      <c r="A17" s="109" t="s">
        <v>120</v>
      </c>
      <c r="B17" s="36">
        <v>135654</v>
      </c>
      <c r="C17" s="36">
        <v>136953</v>
      </c>
      <c r="D17" s="36">
        <v>138378</v>
      </c>
      <c r="E17" s="36">
        <v>144138</v>
      </c>
      <c r="F17" s="36">
        <v>145279</v>
      </c>
      <c r="G17" s="36">
        <v>133008</v>
      </c>
      <c r="H17" s="36">
        <v>126094</v>
      </c>
      <c r="I17" s="36">
        <v>112550</v>
      </c>
      <c r="J17" s="36">
        <v>107656</v>
      </c>
      <c r="K17" s="36">
        <v>98626</v>
      </c>
      <c r="L17" s="36">
        <v>94354</v>
      </c>
      <c r="M17" s="36">
        <v>84206</v>
      </c>
      <c r="N17" s="36">
        <v>76054</v>
      </c>
      <c r="O17" s="36">
        <v>67209</v>
      </c>
      <c r="P17" s="36">
        <v>61743</v>
      </c>
      <c r="Q17" s="36">
        <v>56737</v>
      </c>
      <c r="R17" s="36">
        <v>54493</v>
      </c>
      <c r="S17" s="36">
        <v>54098</v>
      </c>
      <c r="T17" s="36">
        <v>56607</v>
      </c>
      <c r="U17" s="36">
        <v>59076</v>
      </c>
      <c r="V17" s="36">
        <v>57391</v>
      </c>
      <c r="W17" s="36">
        <v>59660</v>
      </c>
      <c r="X17" s="36">
        <v>63473</v>
      </c>
      <c r="Y17" s="36">
        <v>68913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18369</v>
      </c>
      <c r="D21" s="52">
        <v>18374</v>
      </c>
      <c r="E21" s="52">
        <v>18403</v>
      </c>
      <c r="F21" s="52">
        <v>18486</v>
      </c>
      <c r="G21" s="52">
        <v>21387</v>
      </c>
      <c r="H21" s="52">
        <v>16551</v>
      </c>
      <c r="I21" s="52">
        <v>21866</v>
      </c>
      <c r="J21" s="52">
        <v>16979</v>
      </c>
      <c r="K21" s="52">
        <v>20062</v>
      </c>
      <c r="L21" s="52">
        <v>20965</v>
      </c>
      <c r="M21" s="52">
        <v>21815</v>
      </c>
      <c r="N21" s="52">
        <v>22815</v>
      </c>
      <c r="O21" s="52">
        <v>20323</v>
      </c>
      <c r="P21" s="52">
        <v>10396</v>
      </c>
      <c r="Q21" s="52">
        <v>10754</v>
      </c>
      <c r="R21" s="52">
        <v>7323</v>
      </c>
      <c r="S21" s="52">
        <v>10931</v>
      </c>
      <c r="T21" s="52">
        <v>10211</v>
      </c>
      <c r="U21" s="52">
        <v>9256</v>
      </c>
      <c r="V21" s="52">
        <v>7065</v>
      </c>
      <c r="W21" s="52">
        <v>5835</v>
      </c>
      <c r="X21" s="52">
        <v>7081</v>
      </c>
      <c r="Y21" s="52">
        <v>8119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639</v>
      </c>
      <c r="D23" s="52">
        <v>641</v>
      </c>
      <c r="E23" s="52">
        <v>663</v>
      </c>
      <c r="F23" s="52">
        <v>721</v>
      </c>
      <c r="G23" s="52">
        <v>837</v>
      </c>
      <c r="H23" s="52">
        <v>1032</v>
      </c>
      <c r="I23" s="52">
        <v>937</v>
      </c>
      <c r="J23" s="52">
        <v>1074</v>
      </c>
      <c r="K23" s="52">
        <v>1572</v>
      </c>
      <c r="L23" s="52">
        <v>1567</v>
      </c>
      <c r="M23" s="52">
        <v>1459</v>
      </c>
      <c r="N23" s="52">
        <v>1378</v>
      </c>
      <c r="O23" s="52">
        <v>1706</v>
      </c>
      <c r="P23" s="52">
        <v>1332</v>
      </c>
      <c r="Q23" s="52">
        <v>1821</v>
      </c>
      <c r="R23" s="52">
        <v>2702</v>
      </c>
      <c r="S23" s="52">
        <v>3403</v>
      </c>
      <c r="T23" s="52">
        <v>3800</v>
      </c>
      <c r="U23" s="52">
        <v>3392</v>
      </c>
      <c r="V23" s="52">
        <v>2943</v>
      </c>
      <c r="W23" s="52">
        <v>2154</v>
      </c>
      <c r="X23" s="52">
        <v>1387</v>
      </c>
      <c r="Y23" s="52">
        <v>1680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12160</v>
      </c>
      <c r="D25" s="52">
        <v>12163</v>
      </c>
      <c r="E25" s="52">
        <v>12183</v>
      </c>
      <c r="F25" s="52">
        <v>12243</v>
      </c>
      <c r="G25" s="52">
        <v>15594</v>
      </c>
      <c r="H25" s="52">
        <v>9981</v>
      </c>
      <c r="I25" s="52">
        <v>16485</v>
      </c>
      <c r="J25" s="52">
        <v>15487</v>
      </c>
      <c r="K25" s="52">
        <v>17340</v>
      </c>
      <c r="L25" s="52">
        <v>17608</v>
      </c>
      <c r="M25" s="52">
        <v>22579</v>
      </c>
      <c r="N25" s="52">
        <v>21964</v>
      </c>
      <c r="O25" s="52">
        <v>21347</v>
      </c>
      <c r="P25" s="52">
        <v>12895</v>
      </c>
      <c r="Q25" s="52">
        <v>14410</v>
      </c>
      <c r="R25" s="52">
        <v>11032</v>
      </c>
      <c r="S25" s="52">
        <v>9625</v>
      </c>
      <c r="T25" s="52">
        <v>7045</v>
      </c>
      <c r="U25" s="52">
        <v>6518</v>
      </c>
      <c r="V25" s="52">
        <v>4677</v>
      </c>
      <c r="W25" s="52">
        <v>3214</v>
      </c>
      <c r="X25" s="52">
        <v>3902</v>
      </c>
      <c r="Y25" s="52">
        <v>4627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30</v>
      </c>
      <c r="D26" s="52">
        <v>30</v>
      </c>
      <c r="E26" s="52">
        <v>29</v>
      </c>
      <c r="F26" s="52">
        <v>30</v>
      </c>
      <c r="G26" s="52">
        <v>34</v>
      </c>
      <c r="H26" s="52">
        <v>28</v>
      </c>
      <c r="I26" s="52">
        <v>36</v>
      </c>
      <c r="J26" s="52">
        <v>43</v>
      </c>
      <c r="K26" s="52">
        <v>46</v>
      </c>
      <c r="L26" s="52">
        <v>49</v>
      </c>
      <c r="M26" s="52">
        <v>50</v>
      </c>
      <c r="N26" s="52">
        <v>55</v>
      </c>
      <c r="O26" s="52">
        <v>64</v>
      </c>
      <c r="P26" s="52">
        <v>25</v>
      </c>
      <c r="Q26" s="52">
        <v>34</v>
      </c>
      <c r="R26" s="52">
        <v>24</v>
      </c>
      <c r="S26" s="52">
        <v>36</v>
      </c>
      <c r="T26" s="52">
        <v>39</v>
      </c>
      <c r="U26" s="52">
        <v>28</v>
      </c>
      <c r="V26" s="52">
        <v>17</v>
      </c>
      <c r="W26" s="52">
        <v>7</v>
      </c>
      <c r="X26" s="52">
        <v>13</v>
      </c>
      <c r="Y26" s="52">
        <v>22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9675</v>
      </c>
      <c r="D27" s="52">
        <v>9691</v>
      </c>
      <c r="E27" s="52">
        <v>9808</v>
      </c>
      <c r="F27" s="52">
        <v>10120</v>
      </c>
      <c r="G27" s="52">
        <v>10813</v>
      </c>
      <c r="H27" s="52">
        <v>11737</v>
      </c>
      <c r="I27" s="52">
        <v>7557</v>
      </c>
      <c r="J27" s="52">
        <v>6365</v>
      </c>
      <c r="K27" s="52">
        <v>9054</v>
      </c>
      <c r="L27" s="52">
        <v>8767</v>
      </c>
      <c r="M27" s="52">
        <v>8252</v>
      </c>
      <c r="N27" s="52">
        <v>6549</v>
      </c>
      <c r="O27" s="52">
        <v>5018</v>
      </c>
      <c r="P27" s="52">
        <v>4004</v>
      </c>
      <c r="Q27" s="52">
        <v>4310</v>
      </c>
      <c r="R27" s="52">
        <v>5448</v>
      </c>
      <c r="S27" s="52">
        <v>5621</v>
      </c>
      <c r="T27" s="52">
        <v>5088</v>
      </c>
      <c r="U27" s="52">
        <v>3284</v>
      </c>
      <c r="V27" s="52">
        <v>2608</v>
      </c>
      <c r="W27" s="52">
        <v>2515</v>
      </c>
      <c r="X27" s="52">
        <v>2941</v>
      </c>
      <c r="Y27" s="52">
        <v>3674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2685</v>
      </c>
      <c r="D28" s="52">
        <v>2691</v>
      </c>
      <c r="E28" s="52">
        <v>2731</v>
      </c>
      <c r="F28" s="52">
        <v>2835</v>
      </c>
      <c r="G28" s="52">
        <v>3066</v>
      </c>
      <c r="H28" s="52">
        <v>3380</v>
      </c>
      <c r="I28" s="52">
        <v>2296</v>
      </c>
      <c r="J28" s="52">
        <v>2068</v>
      </c>
      <c r="K28" s="52">
        <v>2929</v>
      </c>
      <c r="L28" s="52">
        <v>2754</v>
      </c>
      <c r="M28" s="52">
        <v>2580</v>
      </c>
      <c r="N28" s="52">
        <v>1992</v>
      </c>
      <c r="O28" s="52">
        <v>1684</v>
      </c>
      <c r="P28" s="52">
        <v>1646</v>
      </c>
      <c r="Q28" s="52">
        <v>2087</v>
      </c>
      <c r="R28" s="52">
        <v>2797</v>
      </c>
      <c r="S28" s="52">
        <v>3338</v>
      </c>
      <c r="T28" s="52">
        <v>2469</v>
      </c>
      <c r="U28" s="52">
        <v>1795</v>
      </c>
      <c r="V28" s="52">
        <v>1339</v>
      </c>
      <c r="W28" s="52">
        <v>1161</v>
      </c>
      <c r="X28" s="52">
        <v>1402</v>
      </c>
      <c r="Y28" s="52">
        <v>1756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15542</v>
      </c>
      <c r="D30" s="52">
        <v>15571</v>
      </c>
      <c r="E30" s="52">
        <v>15753</v>
      </c>
      <c r="F30" s="52">
        <v>16244</v>
      </c>
      <c r="G30" s="52">
        <v>17231</v>
      </c>
      <c r="H30" s="52">
        <v>18622</v>
      </c>
      <c r="I30" s="52">
        <v>11533</v>
      </c>
      <c r="J30" s="52">
        <v>9686</v>
      </c>
      <c r="K30" s="52">
        <v>11973</v>
      </c>
      <c r="L30" s="52">
        <v>11124</v>
      </c>
      <c r="M30" s="52">
        <v>10834</v>
      </c>
      <c r="N30" s="52">
        <v>10395</v>
      </c>
      <c r="O30" s="52">
        <v>9333</v>
      </c>
      <c r="P30" s="52">
        <v>6269</v>
      </c>
      <c r="Q30" s="52">
        <v>7889</v>
      </c>
      <c r="R30" s="52">
        <v>10014</v>
      </c>
      <c r="S30" s="52">
        <v>10855</v>
      </c>
      <c r="T30" s="52">
        <v>7700</v>
      </c>
      <c r="U30" s="52">
        <v>5096</v>
      </c>
      <c r="V30" s="52">
        <v>3594</v>
      </c>
      <c r="W30" s="52">
        <v>2770</v>
      </c>
      <c r="X30" s="52">
        <v>3104</v>
      </c>
      <c r="Y30" s="52">
        <v>3981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21196</v>
      </c>
      <c r="D31" s="36">
        <v>21240</v>
      </c>
      <c r="E31" s="36">
        <v>21547</v>
      </c>
      <c r="F31" s="36">
        <v>22394</v>
      </c>
      <c r="G31" s="36">
        <v>24201</v>
      </c>
      <c r="H31" s="36">
        <v>26753</v>
      </c>
      <c r="I31" s="36">
        <v>18241</v>
      </c>
      <c r="J31" s="36">
        <v>17943</v>
      </c>
      <c r="K31" s="36">
        <v>22269</v>
      </c>
      <c r="L31" s="36">
        <v>21919</v>
      </c>
      <c r="M31" s="36">
        <v>21202</v>
      </c>
      <c r="N31" s="36">
        <v>18373</v>
      </c>
      <c r="O31" s="36">
        <v>14389</v>
      </c>
      <c r="P31" s="36">
        <v>8300</v>
      </c>
      <c r="Q31" s="36">
        <v>9857</v>
      </c>
      <c r="R31" s="36">
        <v>12122</v>
      </c>
      <c r="S31" s="36">
        <v>13411</v>
      </c>
      <c r="T31" s="36">
        <v>12683</v>
      </c>
      <c r="U31" s="36">
        <v>9672</v>
      </c>
      <c r="V31" s="36">
        <v>7768</v>
      </c>
      <c r="W31" s="36">
        <v>5836</v>
      </c>
      <c r="X31" s="36">
        <v>6521</v>
      </c>
      <c r="Y31" s="36">
        <v>8341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17988</v>
      </c>
      <c r="D35" s="52">
        <v>16165</v>
      </c>
      <c r="E35" s="52">
        <v>20844</v>
      </c>
      <c r="F35" s="52">
        <v>13846</v>
      </c>
      <c r="G35" s="52">
        <v>0</v>
      </c>
      <c r="H35" s="52">
        <v>1767</v>
      </c>
      <c r="I35" s="52">
        <v>0</v>
      </c>
      <c r="J35" s="52">
        <v>11653</v>
      </c>
      <c r="K35" s="52">
        <v>15199</v>
      </c>
      <c r="L35" s="52">
        <v>17976</v>
      </c>
      <c r="M35" s="52">
        <v>7739</v>
      </c>
      <c r="N35" s="52">
        <v>8726</v>
      </c>
      <c r="O35" s="52">
        <v>4734</v>
      </c>
      <c r="P35" s="52">
        <v>0</v>
      </c>
      <c r="Q35" s="52">
        <v>0</v>
      </c>
      <c r="R35" s="52">
        <v>0</v>
      </c>
      <c r="S35" s="52">
        <v>7265</v>
      </c>
      <c r="T35" s="52">
        <v>11636</v>
      </c>
      <c r="U35" s="52">
        <v>11004</v>
      </c>
      <c r="V35" s="52">
        <v>4016</v>
      </c>
      <c r="W35" s="52">
        <v>7803</v>
      </c>
      <c r="X35" s="52">
        <v>10131</v>
      </c>
      <c r="Y35" s="52">
        <v>13104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1513</v>
      </c>
      <c r="D37" s="52">
        <v>1722</v>
      </c>
      <c r="E37" s="52">
        <v>1704</v>
      </c>
      <c r="F37" s="52">
        <v>1728</v>
      </c>
      <c r="G37" s="52">
        <v>1396</v>
      </c>
      <c r="H37" s="52">
        <v>842</v>
      </c>
      <c r="I37" s="52">
        <v>345</v>
      </c>
      <c r="J37" s="52">
        <v>1571</v>
      </c>
      <c r="K37" s="52">
        <v>2219</v>
      </c>
      <c r="L37" s="52">
        <v>4597</v>
      </c>
      <c r="M37" s="52">
        <v>4269</v>
      </c>
      <c r="N37" s="52">
        <v>3406</v>
      </c>
      <c r="O37" s="52">
        <v>3264</v>
      </c>
      <c r="P37" s="52">
        <v>1455</v>
      </c>
      <c r="Q37" s="52">
        <v>655</v>
      </c>
      <c r="R37" s="52">
        <v>518</v>
      </c>
      <c r="S37" s="52">
        <v>1085</v>
      </c>
      <c r="T37" s="52">
        <v>4279</v>
      </c>
      <c r="U37" s="52">
        <v>5979</v>
      </c>
      <c r="V37" s="52">
        <v>5497</v>
      </c>
      <c r="W37" s="52">
        <v>4084</v>
      </c>
      <c r="X37" s="52">
        <v>5283</v>
      </c>
      <c r="Y37" s="52">
        <v>6347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12447</v>
      </c>
      <c r="D39" s="52">
        <v>12687</v>
      </c>
      <c r="E39" s="52">
        <v>11348</v>
      </c>
      <c r="F39" s="52">
        <v>9478</v>
      </c>
      <c r="G39" s="52">
        <v>1620</v>
      </c>
      <c r="H39" s="52">
        <v>250</v>
      </c>
      <c r="I39" s="52">
        <v>2042</v>
      </c>
      <c r="J39" s="52">
        <v>12072</v>
      </c>
      <c r="K39" s="52">
        <v>13842</v>
      </c>
      <c r="L39" s="52">
        <v>14944</v>
      </c>
      <c r="M39" s="52">
        <v>11718</v>
      </c>
      <c r="N39" s="52">
        <v>11696</v>
      </c>
      <c r="O39" s="52">
        <v>10507</v>
      </c>
      <c r="P39" s="52">
        <v>5960</v>
      </c>
      <c r="Q39" s="52">
        <v>6551</v>
      </c>
      <c r="R39" s="52">
        <v>5340</v>
      </c>
      <c r="S39" s="52">
        <v>6552</v>
      </c>
      <c r="T39" s="52">
        <v>8113</v>
      </c>
      <c r="U39" s="52">
        <v>8100</v>
      </c>
      <c r="V39" s="52">
        <v>4825</v>
      </c>
      <c r="W39" s="52">
        <v>3943</v>
      </c>
      <c r="X39" s="52">
        <v>6771</v>
      </c>
      <c r="Y39" s="52">
        <v>9559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118</v>
      </c>
      <c r="E40" s="52">
        <v>25</v>
      </c>
      <c r="F40" s="52">
        <v>18</v>
      </c>
      <c r="G40" s="52">
        <v>0</v>
      </c>
      <c r="H40" s="52">
        <v>8</v>
      </c>
      <c r="I40" s="52">
        <v>0</v>
      </c>
      <c r="J40" s="52">
        <v>1</v>
      </c>
      <c r="K40" s="52">
        <v>114</v>
      </c>
      <c r="L40" s="52">
        <v>89</v>
      </c>
      <c r="M40" s="52">
        <v>0</v>
      </c>
      <c r="N40" s="52">
        <v>56</v>
      </c>
      <c r="O40" s="52">
        <v>9</v>
      </c>
      <c r="P40" s="52">
        <v>23</v>
      </c>
      <c r="Q40" s="52">
        <v>0</v>
      </c>
      <c r="R40" s="52">
        <v>0</v>
      </c>
      <c r="S40" s="52">
        <v>0</v>
      </c>
      <c r="T40" s="52">
        <v>43</v>
      </c>
      <c r="U40" s="52">
        <v>42</v>
      </c>
      <c r="V40" s="52">
        <v>18</v>
      </c>
      <c r="W40" s="52">
        <v>0</v>
      </c>
      <c r="X40" s="52">
        <v>0</v>
      </c>
      <c r="Y40" s="52">
        <v>9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8710</v>
      </c>
      <c r="D41" s="52">
        <v>7211</v>
      </c>
      <c r="E41" s="52">
        <v>11852</v>
      </c>
      <c r="F41" s="52">
        <v>8612</v>
      </c>
      <c r="G41" s="52">
        <v>4972</v>
      </c>
      <c r="H41" s="52">
        <v>8063</v>
      </c>
      <c r="I41" s="52">
        <v>1829</v>
      </c>
      <c r="J41" s="52">
        <v>5053</v>
      </c>
      <c r="K41" s="52">
        <v>5856</v>
      </c>
      <c r="L41" s="52">
        <v>7883</v>
      </c>
      <c r="M41" s="52">
        <v>4821</v>
      </c>
      <c r="N41" s="52">
        <v>2903</v>
      </c>
      <c r="O41" s="52">
        <v>1408</v>
      </c>
      <c r="P41" s="52">
        <v>1499</v>
      </c>
      <c r="Q41" s="52">
        <v>2575</v>
      </c>
      <c r="R41" s="52">
        <v>4479</v>
      </c>
      <c r="S41" s="52">
        <v>5361</v>
      </c>
      <c r="T41" s="52">
        <v>5254</v>
      </c>
      <c r="U41" s="52">
        <v>3729</v>
      </c>
      <c r="V41" s="52">
        <v>583</v>
      </c>
      <c r="W41" s="52">
        <v>3286</v>
      </c>
      <c r="X41" s="52">
        <v>3600</v>
      </c>
      <c r="Y41" s="52">
        <v>4242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3012</v>
      </c>
      <c r="D42" s="52">
        <v>2350</v>
      </c>
      <c r="E42" s="52">
        <v>3967</v>
      </c>
      <c r="F42" s="52">
        <v>2480</v>
      </c>
      <c r="G42" s="52">
        <v>1528</v>
      </c>
      <c r="H42" s="52">
        <v>2021</v>
      </c>
      <c r="I42" s="52">
        <v>637</v>
      </c>
      <c r="J42" s="52">
        <v>1511</v>
      </c>
      <c r="K42" s="52">
        <v>4694</v>
      </c>
      <c r="L42" s="52">
        <v>3273</v>
      </c>
      <c r="M42" s="52">
        <v>2846</v>
      </c>
      <c r="N42" s="52">
        <v>1816</v>
      </c>
      <c r="O42" s="52">
        <v>600</v>
      </c>
      <c r="P42" s="52">
        <v>692</v>
      </c>
      <c r="Q42" s="52">
        <v>961</v>
      </c>
      <c r="R42" s="52">
        <v>2159</v>
      </c>
      <c r="S42" s="52">
        <v>3041</v>
      </c>
      <c r="T42" s="52">
        <v>2656</v>
      </c>
      <c r="U42" s="52">
        <v>1502</v>
      </c>
      <c r="V42" s="52">
        <v>166</v>
      </c>
      <c r="W42" s="52">
        <v>1636</v>
      </c>
      <c r="X42" s="52">
        <v>937</v>
      </c>
      <c r="Y42" s="52">
        <v>1254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13862</v>
      </c>
      <c r="D44" s="52">
        <v>11937</v>
      </c>
      <c r="E44" s="52">
        <v>12434</v>
      </c>
      <c r="F44" s="52">
        <v>10463</v>
      </c>
      <c r="G44" s="52">
        <v>8115</v>
      </c>
      <c r="H44" s="52">
        <v>10752</v>
      </c>
      <c r="I44" s="52">
        <v>3211</v>
      </c>
      <c r="J44" s="52">
        <v>9254</v>
      </c>
      <c r="K44" s="52">
        <v>16140</v>
      </c>
      <c r="L44" s="52">
        <v>12407</v>
      </c>
      <c r="M44" s="52">
        <v>6906</v>
      </c>
      <c r="N44" s="52">
        <v>4458</v>
      </c>
      <c r="O44" s="52">
        <v>2589</v>
      </c>
      <c r="P44" s="52">
        <v>1339</v>
      </c>
      <c r="Q44" s="52">
        <v>2141</v>
      </c>
      <c r="R44" s="52">
        <v>4935</v>
      </c>
      <c r="S44" s="52">
        <v>7584</v>
      </c>
      <c r="T44" s="52">
        <v>6616</v>
      </c>
      <c r="U44" s="52">
        <v>4375</v>
      </c>
      <c r="V44" s="52">
        <v>2230</v>
      </c>
      <c r="W44" s="52">
        <v>2469</v>
      </c>
      <c r="X44" s="52">
        <v>2341</v>
      </c>
      <c r="Y44" s="52">
        <v>3526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22495</v>
      </c>
      <c r="D45" s="36">
        <v>22665</v>
      </c>
      <c r="E45" s="36">
        <v>27307</v>
      </c>
      <c r="F45" s="36">
        <v>23535</v>
      </c>
      <c r="G45" s="36">
        <v>11930</v>
      </c>
      <c r="H45" s="36">
        <v>19839</v>
      </c>
      <c r="I45" s="36">
        <v>4697</v>
      </c>
      <c r="J45" s="36">
        <v>13049</v>
      </c>
      <c r="K45" s="36">
        <v>13239</v>
      </c>
      <c r="L45" s="36">
        <v>17647</v>
      </c>
      <c r="M45" s="36">
        <v>11054</v>
      </c>
      <c r="N45" s="36">
        <v>10221</v>
      </c>
      <c r="O45" s="36">
        <v>5544</v>
      </c>
      <c r="P45" s="36">
        <v>2834</v>
      </c>
      <c r="Q45" s="36">
        <v>4851</v>
      </c>
      <c r="R45" s="36">
        <v>9878</v>
      </c>
      <c r="S45" s="36">
        <v>13016</v>
      </c>
      <c r="T45" s="36">
        <v>15192</v>
      </c>
      <c r="U45" s="36">
        <v>12141</v>
      </c>
      <c r="V45" s="36">
        <v>6083</v>
      </c>
      <c r="W45" s="36">
        <v>8105</v>
      </c>
      <c r="X45" s="36">
        <v>10334</v>
      </c>
      <c r="Y45" s="36">
        <v>13781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6361</v>
      </c>
      <c r="D49" s="52">
        <v>5853</v>
      </c>
      <c r="E49" s="52">
        <v>7359</v>
      </c>
      <c r="F49" s="52">
        <v>4916</v>
      </c>
      <c r="G49" s="52">
        <v>0</v>
      </c>
      <c r="H49" s="52">
        <v>828</v>
      </c>
      <c r="I49" s="52">
        <v>0</v>
      </c>
      <c r="J49" s="52">
        <v>4699</v>
      </c>
      <c r="K49" s="52">
        <v>7188</v>
      </c>
      <c r="L49" s="52">
        <v>8709</v>
      </c>
      <c r="M49" s="52">
        <v>2599</v>
      </c>
      <c r="N49" s="52">
        <v>3283</v>
      </c>
      <c r="O49" s="52">
        <v>1543</v>
      </c>
      <c r="P49" s="52">
        <v>0</v>
      </c>
      <c r="Q49" s="52">
        <v>0</v>
      </c>
      <c r="R49" s="52">
        <v>0</v>
      </c>
      <c r="S49" s="52">
        <v>2339</v>
      </c>
      <c r="T49" s="52">
        <v>3791</v>
      </c>
      <c r="U49" s="52">
        <v>4376</v>
      </c>
      <c r="V49" s="52">
        <v>1235</v>
      </c>
      <c r="W49" s="52">
        <v>2278</v>
      </c>
      <c r="X49" s="52">
        <v>4030</v>
      </c>
      <c r="Y49" s="52">
        <v>4364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577</v>
      </c>
      <c r="D51" s="52">
        <v>634</v>
      </c>
      <c r="E51" s="52">
        <v>740</v>
      </c>
      <c r="F51" s="52">
        <v>559</v>
      </c>
      <c r="G51" s="52">
        <v>0</v>
      </c>
      <c r="H51" s="52">
        <v>93</v>
      </c>
      <c r="I51" s="52">
        <v>0</v>
      </c>
      <c r="J51" s="52">
        <v>1241</v>
      </c>
      <c r="K51" s="52">
        <v>1107</v>
      </c>
      <c r="L51" s="52">
        <v>1842</v>
      </c>
      <c r="M51" s="52">
        <v>824</v>
      </c>
      <c r="N51" s="52">
        <v>571</v>
      </c>
      <c r="O51" s="52">
        <v>472</v>
      </c>
      <c r="P51" s="52">
        <v>0</v>
      </c>
      <c r="Q51" s="52">
        <v>0</v>
      </c>
      <c r="R51" s="52">
        <v>0</v>
      </c>
      <c r="S51" s="52">
        <v>435</v>
      </c>
      <c r="T51" s="52">
        <v>950</v>
      </c>
      <c r="U51" s="52">
        <v>1111</v>
      </c>
      <c r="V51" s="52">
        <v>389</v>
      </c>
      <c r="W51" s="52">
        <v>747</v>
      </c>
      <c r="X51" s="52">
        <v>986</v>
      </c>
      <c r="Y51" s="52">
        <v>1072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2216</v>
      </c>
      <c r="D53" s="52">
        <v>2369</v>
      </c>
      <c r="E53" s="52">
        <v>1770</v>
      </c>
      <c r="F53" s="52">
        <v>976</v>
      </c>
      <c r="G53" s="52">
        <v>0</v>
      </c>
      <c r="H53" s="52">
        <v>1</v>
      </c>
      <c r="I53" s="52">
        <v>0</v>
      </c>
      <c r="J53" s="52">
        <v>2536</v>
      </c>
      <c r="K53" s="52">
        <v>3233</v>
      </c>
      <c r="L53" s="52">
        <v>4264</v>
      </c>
      <c r="M53" s="52">
        <v>1214</v>
      </c>
      <c r="N53" s="52">
        <v>1969</v>
      </c>
      <c r="O53" s="52">
        <v>973</v>
      </c>
      <c r="P53" s="52">
        <v>0</v>
      </c>
      <c r="Q53" s="52">
        <v>0</v>
      </c>
      <c r="R53" s="52">
        <v>0</v>
      </c>
      <c r="S53" s="52">
        <v>630</v>
      </c>
      <c r="T53" s="52">
        <v>1505</v>
      </c>
      <c r="U53" s="52">
        <v>2395</v>
      </c>
      <c r="V53" s="52">
        <v>1033</v>
      </c>
      <c r="W53" s="52">
        <v>889</v>
      </c>
      <c r="X53" s="52">
        <v>2228</v>
      </c>
      <c r="Y53" s="52">
        <v>2549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22</v>
      </c>
      <c r="E54" s="52">
        <v>4</v>
      </c>
      <c r="F54" s="52">
        <v>2</v>
      </c>
      <c r="G54" s="52">
        <v>0</v>
      </c>
      <c r="H54" s="52">
        <v>0</v>
      </c>
      <c r="I54" s="52">
        <v>0</v>
      </c>
      <c r="J54" s="52">
        <v>0</v>
      </c>
      <c r="K54" s="52">
        <v>27</v>
      </c>
      <c r="L54" s="52">
        <v>26</v>
      </c>
      <c r="M54" s="52">
        <v>0</v>
      </c>
      <c r="N54" s="52">
        <v>10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8</v>
      </c>
      <c r="U54" s="52">
        <v>13</v>
      </c>
      <c r="V54" s="52">
        <v>4</v>
      </c>
      <c r="W54" s="52">
        <v>0</v>
      </c>
      <c r="X54" s="52">
        <v>0</v>
      </c>
      <c r="Y54" s="52">
        <v>3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3080</v>
      </c>
      <c r="D55" s="52">
        <v>2611</v>
      </c>
      <c r="E55" s="52">
        <v>4185</v>
      </c>
      <c r="F55" s="52">
        <v>3058</v>
      </c>
      <c r="G55" s="52">
        <v>0</v>
      </c>
      <c r="H55" s="52">
        <v>661</v>
      </c>
      <c r="I55" s="52">
        <v>0</v>
      </c>
      <c r="J55" s="52">
        <v>1665</v>
      </c>
      <c r="K55" s="52">
        <v>2180</v>
      </c>
      <c r="L55" s="52">
        <v>3122</v>
      </c>
      <c r="M55" s="52">
        <v>870</v>
      </c>
      <c r="N55" s="52">
        <v>802</v>
      </c>
      <c r="O55" s="52">
        <v>399</v>
      </c>
      <c r="P55" s="52">
        <v>0</v>
      </c>
      <c r="Q55" s="52">
        <v>0</v>
      </c>
      <c r="R55" s="52">
        <v>0</v>
      </c>
      <c r="S55" s="52">
        <v>1090</v>
      </c>
      <c r="T55" s="52">
        <v>1513</v>
      </c>
      <c r="U55" s="52">
        <v>1403</v>
      </c>
      <c r="V55" s="52">
        <v>153</v>
      </c>
      <c r="W55" s="52">
        <v>927</v>
      </c>
      <c r="X55" s="52">
        <v>1429</v>
      </c>
      <c r="Y55" s="52">
        <v>1398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1065</v>
      </c>
      <c r="D56" s="52">
        <v>851</v>
      </c>
      <c r="E56" s="52">
        <v>1400</v>
      </c>
      <c r="F56" s="52">
        <v>880</v>
      </c>
      <c r="G56" s="52">
        <v>0</v>
      </c>
      <c r="H56" s="52">
        <v>166</v>
      </c>
      <c r="I56" s="52">
        <v>0</v>
      </c>
      <c r="J56" s="52">
        <v>498</v>
      </c>
      <c r="K56" s="52">
        <v>1748</v>
      </c>
      <c r="L56" s="52">
        <v>1297</v>
      </c>
      <c r="M56" s="52">
        <v>515</v>
      </c>
      <c r="N56" s="52">
        <v>502</v>
      </c>
      <c r="O56" s="52">
        <v>170</v>
      </c>
      <c r="P56" s="52">
        <v>0</v>
      </c>
      <c r="Q56" s="52">
        <v>0</v>
      </c>
      <c r="R56" s="52">
        <v>0</v>
      </c>
      <c r="S56" s="52">
        <v>619</v>
      </c>
      <c r="T56" s="52">
        <v>765</v>
      </c>
      <c r="U56" s="52">
        <v>565</v>
      </c>
      <c r="V56" s="52">
        <v>45</v>
      </c>
      <c r="W56" s="52">
        <v>462</v>
      </c>
      <c r="X56" s="52">
        <v>373</v>
      </c>
      <c r="Y56" s="52">
        <v>414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2425</v>
      </c>
      <c r="D58" s="52">
        <v>2019</v>
      </c>
      <c r="E58" s="52">
        <v>2303</v>
      </c>
      <c r="F58" s="52">
        <v>1513</v>
      </c>
      <c r="G58" s="52">
        <v>0</v>
      </c>
      <c r="H58" s="52">
        <v>291</v>
      </c>
      <c r="I58" s="52">
        <v>0</v>
      </c>
      <c r="J58" s="52">
        <v>1950</v>
      </c>
      <c r="K58" s="52">
        <v>3949</v>
      </c>
      <c r="L58" s="52">
        <v>3596</v>
      </c>
      <c r="M58" s="52">
        <v>1000</v>
      </c>
      <c r="N58" s="52">
        <v>997</v>
      </c>
      <c r="O58" s="52">
        <v>491</v>
      </c>
      <c r="P58" s="52">
        <v>0</v>
      </c>
      <c r="Q58" s="52">
        <v>0</v>
      </c>
      <c r="R58" s="52">
        <v>0</v>
      </c>
      <c r="S58" s="52">
        <v>861</v>
      </c>
      <c r="T58" s="52">
        <v>1150</v>
      </c>
      <c r="U58" s="52">
        <v>1159</v>
      </c>
      <c r="V58" s="52">
        <v>331</v>
      </c>
      <c r="W58" s="52">
        <v>533</v>
      </c>
      <c r="X58" s="52">
        <v>744</v>
      </c>
      <c r="Y58" s="52">
        <v>892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3936</v>
      </c>
      <c r="D59" s="36">
        <v>3834</v>
      </c>
      <c r="E59" s="36">
        <v>5056</v>
      </c>
      <c r="F59" s="36">
        <v>3403</v>
      </c>
      <c r="G59" s="36">
        <v>0</v>
      </c>
      <c r="H59" s="36">
        <v>537</v>
      </c>
      <c r="I59" s="36">
        <v>0</v>
      </c>
      <c r="J59" s="36">
        <v>2749</v>
      </c>
      <c r="K59" s="36">
        <v>3239</v>
      </c>
      <c r="L59" s="36">
        <v>5113</v>
      </c>
      <c r="M59" s="36">
        <v>1599</v>
      </c>
      <c r="N59" s="36">
        <v>2286</v>
      </c>
      <c r="O59" s="36">
        <v>1052</v>
      </c>
      <c r="P59" s="36">
        <v>0</v>
      </c>
      <c r="Q59" s="36">
        <v>0</v>
      </c>
      <c r="R59" s="36">
        <v>0</v>
      </c>
      <c r="S59" s="36">
        <v>1478</v>
      </c>
      <c r="T59" s="36">
        <v>2641</v>
      </c>
      <c r="U59" s="36">
        <v>3217</v>
      </c>
      <c r="V59" s="36">
        <v>904</v>
      </c>
      <c r="W59" s="36">
        <v>1745</v>
      </c>
      <c r="X59" s="36">
        <v>3286</v>
      </c>
      <c r="Y59" s="36">
        <v>3472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11627</v>
      </c>
      <c r="D63" s="52">
        <v>10312</v>
      </c>
      <c r="E63" s="52">
        <v>13485</v>
      </c>
      <c r="F63" s="52">
        <v>8930</v>
      </c>
      <c r="G63" s="52">
        <v>0</v>
      </c>
      <c r="H63" s="52">
        <v>939</v>
      </c>
      <c r="I63" s="52">
        <v>0</v>
      </c>
      <c r="J63" s="52">
        <v>6954</v>
      </c>
      <c r="K63" s="52">
        <v>8011</v>
      </c>
      <c r="L63" s="52">
        <v>9267</v>
      </c>
      <c r="M63" s="52">
        <v>5140</v>
      </c>
      <c r="N63" s="52">
        <v>5443</v>
      </c>
      <c r="O63" s="52">
        <v>3191</v>
      </c>
      <c r="P63" s="52">
        <v>0</v>
      </c>
      <c r="Q63" s="52">
        <v>0</v>
      </c>
      <c r="R63" s="52">
        <v>0</v>
      </c>
      <c r="S63" s="52">
        <v>4926</v>
      </c>
      <c r="T63" s="52">
        <v>7845</v>
      </c>
      <c r="U63" s="52">
        <v>6628</v>
      </c>
      <c r="V63" s="52">
        <v>2781</v>
      </c>
      <c r="W63" s="52">
        <v>5525</v>
      </c>
      <c r="X63" s="52">
        <v>6101</v>
      </c>
      <c r="Y63" s="52">
        <v>8740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936</v>
      </c>
      <c r="D65" s="52">
        <v>1088</v>
      </c>
      <c r="E65" s="52">
        <v>964</v>
      </c>
      <c r="F65" s="52">
        <v>1169</v>
      </c>
      <c r="G65" s="52">
        <v>1396</v>
      </c>
      <c r="H65" s="52">
        <v>749</v>
      </c>
      <c r="I65" s="52">
        <v>345</v>
      </c>
      <c r="J65" s="52">
        <v>330</v>
      </c>
      <c r="K65" s="52">
        <v>1112</v>
      </c>
      <c r="L65" s="52">
        <v>2755</v>
      </c>
      <c r="M65" s="52">
        <v>3445</v>
      </c>
      <c r="N65" s="52">
        <v>2835</v>
      </c>
      <c r="O65" s="52">
        <v>2792</v>
      </c>
      <c r="P65" s="52">
        <v>1455</v>
      </c>
      <c r="Q65" s="52">
        <v>655</v>
      </c>
      <c r="R65" s="52">
        <v>518</v>
      </c>
      <c r="S65" s="52">
        <v>650</v>
      </c>
      <c r="T65" s="52">
        <v>3329</v>
      </c>
      <c r="U65" s="52">
        <v>4868</v>
      </c>
      <c r="V65" s="52">
        <v>5108</v>
      </c>
      <c r="W65" s="52">
        <v>3337</v>
      </c>
      <c r="X65" s="52">
        <v>4297</v>
      </c>
      <c r="Y65" s="52">
        <v>5275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10231</v>
      </c>
      <c r="D67" s="52">
        <f t="shared" si="0"/>
        <v>10318</v>
      </c>
      <c r="E67" s="52">
        <f t="shared" si="0"/>
        <v>9578</v>
      </c>
      <c r="F67" s="52">
        <f t="shared" si="0"/>
        <v>8502</v>
      </c>
      <c r="G67" s="52">
        <f t="shared" si="0"/>
        <v>1620</v>
      </c>
      <c r="H67" s="52">
        <f t="shared" si="0"/>
        <v>249</v>
      </c>
      <c r="I67" s="52">
        <f t="shared" si="0"/>
        <v>2042</v>
      </c>
      <c r="J67" s="52">
        <f t="shared" si="0"/>
        <v>9536</v>
      </c>
      <c r="K67" s="52">
        <f t="shared" si="0"/>
        <v>10609</v>
      </c>
      <c r="L67" s="52">
        <f t="shared" si="0"/>
        <v>10680</v>
      </c>
      <c r="M67" s="52">
        <f t="shared" si="0"/>
        <v>10504</v>
      </c>
      <c r="N67" s="52">
        <f t="shared" si="0"/>
        <v>9727</v>
      </c>
      <c r="O67" s="52">
        <f t="shared" si="0"/>
        <v>9534</v>
      </c>
      <c r="P67" s="52">
        <f t="shared" si="0"/>
        <v>5960</v>
      </c>
      <c r="Q67" s="52">
        <f t="shared" si="0"/>
        <v>6551</v>
      </c>
      <c r="R67" s="52">
        <f t="shared" ref="R67:V67" si="1">R39-R53</f>
        <v>5340</v>
      </c>
      <c r="S67" s="52">
        <f t="shared" si="1"/>
        <v>5922</v>
      </c>
      <c r="T67" s="52">
        <f t="shared" si="1"/>
        <v>6608</v>
      </c>
      <c r="U67" s="52">
        <f t="shared" si="1"/>
        <v>5705</v>
      </c>
      <c r="V67" s="52">
        <f t="shared" si="1"/>
        <v>3792</v>
      </c>
      <c r="W67" s="52">
        <f t="shared" ref="W67:Y67" si="2">W39-W53</f>
        <v>3054</v>
      </c>
      <c r="X67" s="52">
        <f t="shared" si="2"/>
        <v>4543</v>
      </c>
      <c r="Y67" s="52">
        <f t="shared" si="2"/>
        <v>7010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96</v>
      </c>
      <c r="E68" s="52">
        <f t="shared" si="3"/>
        <v>21</v>
      </c>
      <c r="F68" s="52">
        <f t="shared" si="3"/>
        <v>16</v>
      </c>
      <c r="G68" s="52">
        <f t="shared" si="3"/>
        <v>0</v>
      </c>
      <c r="H68" s="52">
        <f t="shared" si="3"/>
        <v>8</v>
      </c>
      <c r="I68" s="52">
        <f t="shared" si="3"/>
        <v>0</v>
      </c>
      <c r="J68" s="52">
        <f t="shared" si="3"/>
        <v>1</v>
      </c>
      <c r="K68" s="52">
        <f t="shared" si="3"/>
        <v>87</v>
      </c>
      <c r="L68" s="52">
        <f t="shared" si="3"/>
        <v>63</v>
      </c>
      <c r="M68" s="52">
        <f t="shared" si="3"/>
        <v>0</v>
      </c>
      <c r="N68" s="52">
        <f t="shared" si="3"/>
        <v>46</v>
      </c>
      <c r="O68" s="52">
        <f t="shared" si="3"/>
        <v>8</v>
      </c>
      <c r="P68" s="52">
        <f t="shared" si="3"/>
        <v>23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35</v>
      </c>
      <c r="U68" s="52">
        <f t="shared" si="4"/>
        <v>29</v>
      </c>
      <c r="V68" s="52">
        <f t="shared" si="4"/>
        <v>14</v>
      </c>
      <c r="W68" s="52">
        <f t="shared" ref="W68:Y68" si="5">W40-W54</f>
        <v>0</v>
      </c>
      <c r="X68" s="52">
        <f t="shared" si="5"/>
        <v>0</v>
      </c>
      <c r="Y68" s="52">
        <f t="shared" si="5"/>
        <v>6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5630</v>
      </c>
      <c r="D69" s="52">
        <f t="shared" si="6"/>
        <v>4600</v>
      </c>
      <c r="E69" s="52">
        <f t="shared" si="6"/>
        <v>7667</v>
      </c>
      <c r="F69" s="52">
        <f t="shared" si="6"/>
        <v>5554</v>
      </c>
      <c r="G69" s="52">
        <f t="shared" si="6"/>
        <v>4972</v>
      </c>
      <c r="H69" s="52">
        <f t="shared" si="6"/>
        <v>7402</v>
      </c>
      <c r="I69" s="52">
        <f t="shared" si="6"/>
        <v>1829</v>
      </c>
      <c r="J69" s="52">
        <f t="shared" si="6"/>
        <v>3388</v>
      </c>
      <c r="K69" s="52">
        <f t="shared" si="6"/>
        <v>3676</v>
      </c>
      <c r="L69" s="52">
        <f t="shared" si="6"/>
        <v>4761</v>
      </c>
      <c r="M69" s="52">
        <f t="shared" si="6"/>
        <v>3951</v>
      </c>
      <c r="N69" s="52">
        <f t="shared" si="6"/>
        <v>2101</v>
      </c>
      <c r="O69" s="52">
        <f t="shared" si="6"/>
        <v>1009</v>
      </c>
      <c r="P69" s="52">
        <f t="shared" si="6"/>
        <v>1499</v>
      </c>
      <c r="Q69" s="52">
        <f t="shared" si="6"/>
        <v>2575</v>
      </c>
      <c r="R69" s="52">
        <f t="shared" ref="R69:V69" si="7">R41-R55</f>
        <v>4479</v>
      </c>
      <c r="S69" s="52">
        <f t="shared" si="7"/>
        <v>4271</v>
      </c>
      <c r="T69" s="52">
        <f t="shared" si="7"/>
        <v>3741</v>
      </c>
      <c r="U69" s="52">
        <f t="shared" si="7"/>
        <v>2326</v>
      </c>
      <c r="V69" s="52">
        <f t="shared" si="7"/>
        <v>430</v>
      </c>
      <c r="W69" s="52">
        <f t="shared" ref="W69:Y69" si="8">W41-W55</f>
        <v>2359</v>
      </c>
      <c r="X69" s="52">
        <f t="shared" si="8"/>
        <v>2171</v>
      </c>
      <c r="Y69" s="52">
        <f t="shared" si="8"/>
        <v>2844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1947</v>
      </c>
      <c r="D70" s="52">
        <f t="shared" si="9"/>
        <v>1499</v>
      </c>
      <c r="E70" s="52">
        <f t="shared" si="9"/>
        <v>2567</v>
      </c>
      <c r="F70" s="52">
        <f t="shared" si="9"/>
        <v>1600</v>
      </c>
      <c r="G70" s="52">
        <f t="shared" si="9"/>
        <v>1528</v>
      </c>
      <c r="H70" s="52">
        <f t="shared" si="9"/>
        <v>1855</v>
      </c>
      <c r="I70" s="52">
        <f t="shared" si="9"/>
        <v>637</v>
      </c>
      <c r="J70" s="52">
        <f t="shared" si="9"/>
        <v>1013</v>
      </c>
      <c r="K70" s="52">
        <f t="shared" si="9"/>
        <v>2946</v>
      </c>
      <c r="L70" s="52">
        <f t="shared" si="9"/>
        <v>1976</v>
      </c>
      <c r="M70" s="52">
        <f t="shared" si="9"/>
        <v>2331</v>
      </c>
      <c r="N70" s="52">
        <f t="shared" si="9"/>
        <v>1314</v>
      </c>
      <c r="O70" s="52">
        <f t="shared" si="9"/>
        <v>430</v>
      </c>
      <c r="P70" s="52">
        <f t="shared" si="9"/>
        <v>692</v>
      </c>
      <c r="Q70" s="52">
        <f t="shared" si="9"/>
        <v>961</v>
      </c>
      <c r="R70" s="52">
        <f t="shared" ref="R70:V70" si="10">R42-R56</f>
        <v>2159</v>
      </c>
      <c r="S70" s="52">
        <f t="shared" si="10"/>
        <v>2422</v>
      </c>
      <c r="T70" s="52">
        <f t="shared" si="10"/>
        <v>1891</v>
      </c>
      <c r="U70" s="52">
        <f t="shared" si="10"/>
        <v>937</v>
      </c>
      <c r="V70" s="52">
        <f t="shared" si="10"/>
        <v>121</v>
      </c>
      <c r="W70" s="52">
        <f t="shared" ref="W70:Y70" si="11">W42-W56</f>
        <v>1174</v>
      </c>
      <c r="X70" s="52">
        <f t="shared" si="11"/>
        <v>564</v>
      </c>
      <c r="Y70" s="52">
        <f t="shared" si="11"/>
        <v>840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11437</v>
      </c>
      <c r="D72" s="52">
        <v>9918</v>
      </c>
      <c r="E72" s="52">
        <v>10131</v>
      </c>
      <c r="F72" s="52">
        <v>8950</v>
      </c>
      <c r="G72" s="52">
        <v>8115</v>
      </c>
      <c r="H72" s="52">
        <v>10461</v>
      </c>
      <c r="I72" s="52">
        <v>3211</v>
      </c>
      <c r="J72" s="52">
        <v>7304</v>
      </c>
      <c r="K72" s="52">
        <v>12191</v>
      </c>
      <c r="L72" s="52">
        <v>8811</v>
      </c>
      <c r="M72" s="52">
        <v>5906</v>
      </c>
      <c r="N72" s="52">
        <v>3461</v>
      </c>
      <c r="O72" s="52">
        <v>2098</v>
      </c>
      <c r="P72" s="52">
        <v>1339</v>
      </c>
      <c r="Q72" s="52">
        <v>2141</v>
      </c>
      <c r="R72" s="52">
        <v>4935</v>
      </c>
      <c r="S72" s="52">
        <v>6723</v>
      </c>
      <c r="T72" s="52">
        <v>5466</v>
      </c>
      <c r="U72" s="52">
        <v>3216</v>
      </c>
      <c r="V72" s="52">
        <v>1899</v>
      </c>
      <c r="W72" s="52">
        <v>1936</v>
      </c>
      <c r="X72" s="52">
        <v>1597</v>
      </c>
      <c r="Y72" s="52">
        <v>2634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18559</v>
      </c>
      <c r="D73" s="36">
        <v>18831</v>
      </c>
      <c r="E73" s="36">
        <v>22251</v>
      </c>
      <c r="F73" s="36">
        <v>20132</v>
      </c>
      <c r="G73" s="36">
        <v>11930</v>
      </c>
      <c r="H73" s="36">
        <v>19302</v>
      </c>
      <c r="I73" s="36">
        <v>4697</v>
      </c>
      <c r="J73" s="36">
        <v>10300</v>
      </c>
      <c r="K73" s="36">
        <v>10000</v>
      </c>
      <c r="L73" s="36">
        <v>12534</v>
      </c>
      <c r="M73" s="36">
        <v>9455</v>
      </c>
      <c r="N73" s="36">
        <v>7935</v>
      </c>
      <c r="O73" s="36">
        <v>4492</v>
      </c>
      <c r="P73" s="36">
        <v>2834</v>
      </c>
      <c r="Q73" s="36">
        <v>4851</v>
      </c>
      <c r="R73" s="36">
        <v>9878</v>
      </c>
      <c r="S73" s="36">
        <v>11538</v>
      </c>
      <c r="T73" s="36">
        <v>12551</v>
      </c>
      <c r="U73" s="36">
        <v>8924</v>
      </c>
      <c r="V73" s="36">
        <v>5179</v>
      </c>
      <c r="W73" s="36">
        <v>6360</v>
      </c>
      <c r="X73" s="36">
        <v>7048</v>
      </c>
      <c r="Y73" s="36">
        <v>10309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2052</v>
      </c>
      <c r="K79" s="52">
        <f>RES_hhdet_numvin!K45</f>
        <v>5017</v>
      </c>
      <c r="L79" s="52">
        <f>RES_hhdet_numvin!L45</f>
        <v>8334</v>
      </c>
      <c r="M79" s="52">
        <f>RES_hhdet_numvin!M45</f>
        <v>4474</v>
      </c>
      <c r="N79" s="52">
        <f>RES_hhdet_numvin!N45</f>
        <v>5891</v>
      </c>
      <c r="O79" s="52">
        <f>RES_hhdet_numvin!O45</f>
        <v>3579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6883</v>
      </c>
      <c r="T79" s="52">
        <f>RES_hhdet_numvin!T45</f>
        <v>11280</v>
      </c>
      <c r="U79" s="52">
        <f>RES_hhdet_numvin!U45</f>
        <v>10831</v>
      </c>
      <c r="V79" s="52">
        <f>RES_hhdet_numvin!V45</f>
        <v>3991</v>
      </c>
      <c r="W79" s="52">
        <f>RES_hhdet_numvin!W45</f>
        <v>7789</v>
      </c>
      <c r="X79" s="52">
        <f>RES_hhdet_numvin!X45</f>
        <v>10130</v>
      </c>
      <c r="Y79" s="52">
        <f>RES_hhdet_numvin!Y45</f>
        <v>13104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102</v>
      </c>
      <c r="S82" s="138">
        <f>RES_hhdet_numvin!S48</f>
        <v>546</v>
      </c>
      <c r="T82" s="138">
        <f>RES_hhdet_numvin!T48</f>
        <v>3116</v>
      </c>
      <c r="U82" s="138">
        <f>RES_hhdet_numvin!U48</f>
        <v>5179</v>
      </c>
      <c r="V82" s="138">
        <f>RES_hhdet_numvin!V48</f>
        <v>4998</v>
      </c>
      <c r="W82" s="138">
        <f>RES_hhdet_numvin!W48</f>
        <v>3759</v>
      </c>
      <c r="X82" s="138">
        <f>RES_hhdet_numvin!X48</f>
        <v>4958</v>
      </c>
      <c r="Y82" s="138">
        <f>RES_hhdet_numvin!Y48</f>
        <v>6347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638</v>
      </c>
      <c r="K84" s="138">
        <f>RES_hhdet_numvin!K50</f>
        <v>1157</v>
      </c>
      <c r="L84" s="138">
        <f>RES_hhdet_numvin!L50</f>
        <v>1968</v>
      </c>
      <c r="M84" s="138">
        <f>RES_hhdet_numvin!M50</f>
        <v>1413</v>
      </c>
      <c r="N84" s="138">
        <f>RES_hhdet_numvin!N50</f>
        <v>2534</v>
      </c>
      <c r="O84" s="138">
        <f>RES_hhdet_numvin!O50</f>
        <v>2780</v>
      </c>
      <c r="P84" s="138">
        <f>RES_hhdet_numvin!P50</f>
        <v>1571</v>
      </c>
      <c r="Q84" s="138">
        <f>RES_hhdet_numvin!Q50</f>
        <v>2273</v>
      </c>
      <c r="R84" s="138">
        <f>RES_hhdet_numvin!R50</f>
        <v>2508</v>
      </c>
      <c r="S84" s="138">
        <f>RES_hhdet_numvin!S50</f>
        <v>4736</v>
      </c>
      <c r="T84" s="138">
        <f>RES_hhdet_numvin!T50</f>
        <v>6901</v>
      </c>
      <c r="U84" s="138">
        <f>RES_hhdet_numvin!U50</f>
        <v>7583</v>
      </c>
      <c r="V84" s="138">
        <f>RES_hhdet_numvin!V50</f>
        <v>4627</v>
      </c>
      <c r="W84" s="138">
        <f>RES_hhdet_numvin!W50</f>
        <v>3911</v>
      </c>
      <c r="X84" s="138">
        <f>RES_hhdet_numvin!X50</f>
        <v>6770</v>
      </c>
      <c r="Y84" s="138">
        <f>RES_hhdet_numvin!Y50</f>
        <v>9559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14</v>
      </c>
      <c r="L85" s="138">
        <f>RES_hhdet_numvin!L51</f>
        <v>18</v>
      </c>
      <c r="M85" s="138">
        <f>RES_hhdet_numvin!M51</f>
        <v>0</v>
      </c>
      <c r="N85" s="138">
        <f>RES_hhdet_numvin!N51</f>
        <v>21</v>
      </c>
      <c r="O85" s="138">
        <f>RES_hhdet_numvin!O51</f>
        <v>9</v>
      </c>
      <c r="P85" s="138">
        <f>RES_hhdet_numvin!P51</f>
        <v>15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39</v>
      </c>
      <c r="U85" s="138">
        <f>RES_hhdet_numvin!U51</f>
        <v>42</v>
      </c>
      <c r="V85" s="138">
        <f>RES_hhdet_numvin!V51</f>
        <v>18</v>
      </c>
      <c r="W85" s="138">
        <f>RES_hhdet_numvin!W51</f>
        <v>0</v>
      </c>
      <c r="X85" s="138">
        <f>RES_hhdet_numvin!X51</f>
        <v>0</v>
      </c>
      <c r="Y85" s="138">
        <f>RES_hhdet_numvin!Y51</f>
        <v>9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1142</v>
      </c>
      <c r="S88" s="138">
        <f>RES_hhdet_numvin!S54</f>
        <v>2905</v>
      </c>
      <c r="T88" s="138">
        <f>RES_hhdet_numvin!T54</f>
        <v>3902</v>
      </c>
      <c r="U88" s="138">
        <f>RES_hhdet_numvin!U54</f>
        <v>3239</v>
      </c>
      <c r="V88" s="138">
        <f>RES_hhdet_numvin!V54</f>
        <v>547</v>
      </c>
      <c r="W88" s="138">
        <f>RES_hhdet_numvin!W54</f>
        <v>3228</v>
      </c>
      <c r="X88" s="138">
        <f>RES_hhdet_numvin!X54</f>
        <v>3595</v>
      </c>
      <c r="Y88" s="138">
        <f>RES_hhdet_numvin!Y54</f>
        <v>4242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553</v>
      </c>
      <c r="S89" s="138">
        <f>RES_hhdet_numvin!S55</f>
        <v>1652</v>
      </c>
      <c r="T89" s="138">
        <f>RES_hhdet_numvin!T55</f>
        <v>1976</v>
      </c>
      <c r="U89" s="138">
        <f>RES_hhdet_numvin!U55</f>
        <v>1303</v>
      </c>
      <c r="V89" s="138">
        <f>RES_hhdet_numvin!V55</f>
        <v>158</v>
      </c>
      <c r="W89" s="138">
        <f>RES_hhdet_numvin!W55</f>
        <v>1609</v>
      </c>
      <c r="X89" s="138">
        <f>RES_hhdet_numvin!X55</f>
        <v>936</v>
      </c>
      <c r="Y89" s="138">
        <f>RES_hhdet_numvin!Y55</f>
        <v>1254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1349</v>
      </c>
      <c r="S93" s="138">
        <f>RES_hhdet_numvin!S59</f>
        <v>4124</v>
      </c>
      <c r="T93" s="138">
        <f>RES_hhdet_numvin!T59</f>
        <v>4871</v>
      </c>
      <c r="U93" s="138">
        <f>RES_hhdet_numvin!U59</f>
        <v>3772</v>
      </c>
      <c r="V93" s="138">
        <f>RES_hhdet_numvin!V59</f>
        <v>2045</v>
      </c>
      <c r="W93" s="138">
        <f>RES_hhdet_numvin!W59</f>
        <v>2416</v>
      </c>
      <c r="X93" s="138">
        <f>RES_hhdet_numvin!X59</f>
        <v>2339</v>
      </c>
      <c r="Y93" s="138">
        <f>RES_hhdet_numvin!Y59</f>
        <v>3526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2703</v>
      </c>
      <c r="S94" s="39">
        <f>RES_hhdet_numvin!S60</f>
        <v>7082</v>
      </c>
      <c r="T94" s="39">
        <f>RES_hhdet_numvin!T60</f>
        <v>11169</v>
      </c>
      <c r="U94" s="39">
        <f>RES_hhdet_numvin!U60</f>
        <v>10440</v>
      </c>
      <c r="V94" s="39">
        <f>RES_hhdet_numvin!V60</f>
        <v>5525</v>
      </c>
      <c r="W94" s="39">
        <f>RES_hhdet_numvin!W60</f>
        <v>7893</v>
      </c>
      <c r="X94" s="39">
        <f>RES_hhdet_numvin!X60</f>
        <v>10320</v>
      </c>
      <c r="Y94" s="39">
        <f>RES_hhdet_numvin!Y60</f>
        <v>13781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377.58177248420719</v>
      </c>
      <c r="C98" s="117">
        <f t="shared" si="12"/>
        <v>356.68046620628371</v>
      </c>
      <c r="D98" s="117">
        <f t="shared" si="12"/>
        <v>418.44600767513936</v>
      </c>
      <c r="E98" s="117">
        <f t="shared" si="12"/>
        <v>467.19666310224522</v>
      </c>
      <c r="F98" s="117">
        <f t="shared" si="12"/>
        <v>447.47348251483169</v>
      </c>
      <c r="G98" s="117">
        <f t="shared" si="12"/>
        <v>389.02530690357975</v>
      </c>
      <c r="H98" s="117">
        <f t="shared" si="12"/>
        <v>371.81260660281936</v>
      </c>
      <c r="I98" s="117">
        <f t="shared" si="12"/>
        <v>273.700113462638</v>
      </c>
      <c r="J98" s="117">
        <f t="shared" si="12"/>
        <v>298.74110296805316</v>
      </c>
      <c r="K98" s="117">
        <f t="shared" si="12"/>
        <v>282.24922700903403</v>
      </c>
      <c r="L98" s="117">
        <f t="shared" si="12"/>
        <v>294.17168887794179</v>
      </c>
      <c r="M98" s="117">
        <f t="shared" si="12"/>
        <v>234.53007542541809</v>
      </c>
      <c r="N98" s="117">
        <f t="shared" si="12"/>
        <v>204.05165809546278</v>
      </c>
      <c r="O98" s="117">
        <f t="shared" si="12"/>
        <v>169.33951268229686</v>
      </c>
      <c r="P98" s="117">
        <f t="shared" si="12"/>
        <v>138.91925761344254</v>
      </c>
      <c r="Q98" s="117">
        <f t="shared" si="12"/>
        <v>135.19756351317986</v>
      </c>
      <c r="R98" s="117">
        <f t="shared" ref="R98:V98" si="13">R99+R102+R104+R113</f>
        <v>124.5343566767153</v>
      </c>
      <c r="S98" s="117">
        <f t="shared" si="13"/>
        <v>114.52253667877716</v>
      </c>
      <c r="T98" s="117">
        <f t="shared" si="13"/>
        <v>107.94133499742325</v>
      </c>
      <c r="U98" s="117">
        <f t="shared" si="13"/>
        <v>109.43262880478879</v>
      </c>
      <c r="V98" s="117">
        <f t="shared" si="13"/>
        <v>118.69012813985313</v>
      </c>
      <c r="W98" s="117">
        <f t="shared" ref="W98:Y98" si="14">W99+W102+W104+W113</f>
        <v>99.678212581969817</v>
      </c>
      <c r="X98" s="117">
        <f t="shared" si="14"/>
        <v>109.17083713317388</v>
      </c>
      <c r="Y98" s="117">
        <f t="shared" si="14"/>
        <v>107.91839054895361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309.18629220952823</v>
      </c>
      <c r="C99" s="122">
        <f t="shared" si="15"/>
        <v>293.77464392845349</v>
      </c>
      <c r="D99" s="122">
        <f t="shared" si="15"/>
        <v>343.87633821758521</v>
      </c>
      <c r="E99" s="122">
        <f t="shared" si="15"/>
        <v>383.0565414988925</v>
      </c>
      <c r="F99" s="122">
        <f t="shared" si="15"/>
        <v>364.79916290352679</v>
      </c>
      <c r="G99" s="122">
        <f t="shared" si="15"/>
        <v>322.10157439368703</v>
      </c>
      <c r="H99" s="122">
        <f t="shared" si="15"/>
        <v>302.42888433682646</v>
      </c>
      <c r="I99" s="122">
        <f t="shared" si="15"/>
        <v>221.79005065837271</v>
      </c>
      <c r="J99" s="122">
        <f t="shared" si="15"/>
        <v>243.20742738535279</v>
      </c>
      <c r="K99" s="122">
        <f t="shared" si="15"/>
        <v>229.63346661124632</v>
      </c>
      <c r="L99" s="122">
        <f t="shared" si="15"/>
        <v>242.64435533456304</v>
      </c>
      <c r="M99" s="122">
        <f t="shared" si="15"/>
        <v>190.33130157444324</v>
      </c>
      <c r="N99" s="122">
        <f t="shared" si="15"/>
        <v>164.89105623506904</v>
      </c>
      <c r="O99" s="122">
        <f t="shared" si="15"/>
        <v>136.22734416750333</v>
      </c>
      <c r="P99" s="122">
        <f t="shared" si="15"/>
        <v>108.0815515594288</v>
      </c>
      <c r="Q99" s="122">
        <f t="shared" si="15"/>
        <v>107.98226677577895</v>
      </c>
      <c r="R99" s="122">
        <f t="shared" ref="R99:V99" si="16">SUM(R100:R101)</f>
        <v>100.89909757030773</v>
      </c>
      <c r="S99" s="122">
        <f t="shared" si="16"/>
        <v>92.313105173541686</v>
      </c>
      <c r="T99" s="122">
        <f t="shared" si="16"/>
        <v>86.021110480665882</v>
      </c>
      <c r="U99" s="122">
        <f t="shared" si="16"/>
        <v>87.500446790220508</v>
      </c>
      <c r="V99" s="122">
        <f t="shared" si="16"/>
        <v>95.397885683547415</v>
      </c>
      <c r="W99" s="122">
        <f t="shared" ref="W99:Y99" si="17">SUM(W100:W101)</f>
        <v>79.300780678782402</v>
      </c>
      <c r="X99" s="122">
        <f t="shared" si="17"/>
        <v>87.433496266058512</v>
      </c>
      <c r="Y99" s="122">
        <f t="shared" si="17"/>
        <v>86.292384094474087</v>
      </c>
      <c r="DA99" s="130" t="s">
        <v>1611</v>
      </c>
    </row>
    <row r="100" spans="1:105" ht="12" customHeight="1" x14ac:dyDescent="0.25">
      <c r="A100" s="97" t="s">
        <v>211</v>
      </c>
      <c r="B100" s="98">
        <v>305.71726991980688</v>
      </c>
      <c r="C100" s="98">
        <v>290.54244633003827</v>
      </c>
      <c r="D100" s="98">
        <v>340.11088302261442</v>
      </c>
      <c r="E100" s="98">
        <v>378.8478301291986</v>
      </c>
      <c r="F100" s="98">
        <v>360.79640441894054</v>
      </c>
      <c r="G100" s="98">
        <v>318.68884003362416</v>
      </c>
      <c r="H100" s="98">
        <v>299.23597989553178</v>
      </c>
      <c r="I100" s="98">
        <v>219.51556047158928</v>
      </c>
      <c r="J100" s="98">
        <v>240.67802691704966</v>
      </c>
      <c r="K100" s="98">
        <v>227.2255241611474</v>
      </c>
      <c r="L100" s="98">
        <v>240.07523645743768</v>
      </c>
      <c r="M100" s="98">
        <v>188.30464794114837</v>
      </c>
      <c r="N100" s="98">
        <v>163.11586892137205</v>
      </c>
      <c r="O100" s="98">
        <v>134.73572179229964</v>
      </c>
      <c r="P100" s="98">
        <v>106.91032291965219</v>
      </c>
      <c r="Q100" s="98">
        <v>106.80955383586512</v>
      </c>
      <c r="R100" s="98">
        <v>99.803348619470697</v>
      </c>
      <c r="S100" s="98">
        <v>91.289657972675954</v>
      </c>
      <c r="T100" s="98">
        <v>85.040293302761029</v>
      </c>
      <c r="U100" s="98">
        <v>86.478002292920607</v>
      </c>
      <c r="V100" s="98">
        <v>94.272867106143138</v>
      </c>
      <c r="W100" s="98">
        <v>78.347224610681181</v>
      </c>
      <c r="X100" s="98">
        <v>86.367034489347404</v>
      </c>
      <c r="Y100" s="98">
        <v>85.219327409955056</v>
      </c>
      <c r="DA100" s="63" t="s">
        <v>1612</v>
      </c>
    </row>
    <row r="101" spans="1:105" ht="12" customHeight="1" x14ac:dyDescent="0.25">
      <c r="A101" s="97" t="s">
        <v>53</v>
      </c>
      <c r="B101" s="98">
        <v>3.469022289721329</v>
      </c>
      <c r="C101" s="98">
        <v>3.2321975984152238</v>
      </c>
      <c r="D101" s="98">
        <v>3.7654551949707806</v>
      </c>
      <c r="E101" s="98">
        <v>4.2087113696939236</v>
      </c>
      <c r="F101" s="98">
        <v>4.0027584845862378</v>
      </c>
      <c r="G101" s="98">
        <v>3.4127343600628977</v>
      </c>
      <c r="H101" s="98">
        <v>3.1929044412946772</v>
      </c>
      <c r="I101" s="98">
        <v>2.274490186783436</v>
      </c>
      <c r="J101" s="98">
        <v>2.5294004683031188</v>
      </c>
      <c r="K101" s="98">
        <v>2.4079424500989215</v>
      </c>
      <c r="L101" s="98">
        <v>2.5691188771253688</v>
      </c>
      <c r="M101" s="98">
        <v>2.0266536332948824</v>
      </c>
      <c r="N101" s="98">
        <v>1.7751873136969833</v>
      </c>
      <c r="O101" s="98">
        <v>1.4916223752036892</v>
      </c>
      <c r="P101" s="98">
        <v>1.171228639776621</v>
      </c>
      <c r="Q101" s="98">
        <v>1.1727129399138416</v>
      </c>
      <c r="R101" s="98">
        <v>1.0957489508370286</v>
      </c>
      <c r="S101" s="98">
        <v>1.02344720086573</v>
      </c>
      <c r="T101" s="98">
        <v>0.98081717790486023</v>
      </c>
      <c r="U101" s="98">
        <v>1.0224444972999029</v>
      </c>
      <c r="V101" s="98">
        <v>1.1250185774042709</v>
      </c>
      <c r="W101" s="98">
        <v>0.95355606810121696</v>
      </c>
      <c r="X101" s="98">
        <v>1.0664617767111029</v>
      </c>
      <c r="Y101" s="98">
        <v>1.0730566845190284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0.17129512243442863</v>
      </c>
      <c r="C102" s="122">
        <f t="shared" si="18"/>
        <v>0.20172121682539607</v>
      </c>
      <c r="D102" s="122">
        <f t="shared" si="18"/>
        <v>0.2356109149586017</v>
      </c>
      <c r="E102" s="122">
        <f t="shared" si="18"/>
        <v>0.5421120160520676</v>
      </c>
      <c r="F102" s="122">
        <f t="shared" si="18"/>
        <v>0.30729233820112362</v>
      </c>
      <c r="G102" s="122">
        <f t="shared" si="18"/>
        <v>0.33986018970613885</v>
      </c>
      <c r="H102" s="122">
        <f t="shared" si="18"/>
        <v>0.4164745993904278</v>
      </c>
      <c r="I102" s="122">
        <f t="shared" si="18"/>
        <v>0.34539173850034433</v>
      </c>
      <c r="J102" s="122">
        <f t="shared" si="18"/>
        <v>0.33616360986505878</v>
      </c>
      <c r="K102" s="122">
        <f t="shared" si="18"/>
        <v>0.34488456115543931</v>
      </c>
      <c r="L102" s="122">
        <f t="shared" si="18"/>
        <v>0.45825100975573163</v>
      </c>
      <c r="M102" s="122">
        <f t="shared" si="18"/>
        <v>0.51027197528143453</v>
      </c>
      <c r="N102" s="122">
        <f t="shared" si="18"/>
        <v>0.92329029498851434</v>
      </c>
      <c r="O102" s="122">
        <f t="shared" si="18"/>
        <v>0.86638798672363881</v>
      </c>
      <c r="P102" s="122">
        <f t="shared" si="18"/>
        <v>0.31993611463331273</v>
      </c>
      <c r="Q102" s="122">
        <f t="shared" si="18"/>
        <v>0.90902194915309376</v>
      </c>
      <c r="R102" s="122">
        <f t="shared" si="18"/>
        <v>0.4849755410543784</v>
      </c>
      <c r="S102" s="122">
        <f t="shared" si="18"/>
        <v>0.67067335939787709</v>
      </c>
      <c r="T102" s="122">
        <f t="shared" si="18"/>
        <v>0.47436029662909029</v>
      </c>
      <c r="U102" s="122">
        <f t="shared" si="18"/>
        <v>0.69152138639534977</v>
      </c>
      <c r="V102" s="122">
        <f t="shared" si="18"/>
        <v>0.37161206151202691</v>
      </c>
      <c r="W102" s="122">
        <f t="shared" si="18"/>
        <v>0.66704291260783755</v>
      </c>
      <c r="X102" s="122">
        <f t="shared" si="18"/>
        <v>0.91886252445211825</v>
      </c>
      <c r="Y102" s="122">
        <f t="shared" si="18"/>
        <v>0.69561164724484537</v>
      </c>
      <c r="DA102" s="130" t="s">
        <v>1614</v>
      </c>
    </row>
    <row r="103" spans="1:105" ht="12" customHeight="1" x14ac:dyDescent="0.25">
      <c r="A103" s="97" t="s">
        <v>53</v>
      </c>
      <c r="B103" s="98">
        <v>0.17129512243442863</v>
      </c>
      <c r="C103" s="98">
        <v>0.20172121682539607</v>
      </c>
      <c r="D103" s="98">
        <v>0.2356109149586017</v>
      </c>
      <c r="E103" s="98">
        <v>0.5421120160520676</v>
      </c>
      <c r="F103" s="98">
        <v>0.30729233820112362</v>
      </c>
      <c r="G103" s="98">
        <v>0.33986018970613885</v>
      </c>
      <c r="H103" s="98">
        <v>0.4164745993904278</v>
      </c>
      <c r="I103" s="98">
        <v>0.34539173850034433</v>
      </c>
      <c r="J103" s="98">
        <v>0.33616360986505878</v>
      </c>
      <c r="K103" s="98">
        <v>0.34488456115543931</v>
      </c>
      <c r="L103" s="98">
        <v>0.45825100975573163</v>
      </c>
      <c r="M103" s="98">
        <v>0.51027197528143453</v>
      </c>
      <c r="N103" s="98">
        <v>0.92329029498851434</v>
      </c>
      <c r="O103" s="98">
        <v>0.86638798672363881</v>
      </c>
      <c r="P103" s="98">
        <v>0.31993611463331273</v>
      </c>
      <c r="Q103" s="98">
        <v>0.90902194915309376</v>
      </c>
      <c r="R103" s="98">
        <v>0.4849755410543784</v>
      </c>
      <c r="S103" s="98">
        <v>0.67067335939787709</v>
      </c>
      <c r="T103" s="98">
        <v>0.47436029662909029</v>
      </c>
      <c r="U103" s="98">
        <v>0.69152138639534977</v>
      </c>
      <c r="V103" s="98">
        <v>0.37161206151202691</v>
      </c>
      <c r="W103" s="98">
        <v>0.66704291260783755</v>
      </c>
      <c r="X103" s="98">
        <v>0.91886252445211825</v>
      </c>
      <c r="Y103" s="98">
        <v>0.69561164724484537</v>
      </c>
      <c r="DA103" s="63" t="s">
        <v>1615</v>
      </c>
    </row>
    <row r="104" spans="1:105" ht="12" customHeight="1" x14ac:dyDescent="0.25">
      <c r="A104" s="121" t="s">
        <v>55</v>
      </c>
      <c r="B104" s="122">
        <v>52.269393403732707</v>
      </c>
      <c r="C104" s="122">
        <v>45.172987359766921</v>
      </c>
      <c r="D104" s="122">
        <v>56.577895222475973</v>
      </c>
      <c r="E104" s="122">
        <v>63.441596575777538</v>
      </c>
      <c r="F104" s="122">
        <v>64.243216615965054</v>
      </c>
      <c r="G104" s="122">
        <v>49.977989870652763</v>
      </c>
      <c r="H104" s="122">
        <v>54.783019119398048</v>
      </c>
      <c r="I104" s="122">
        <v>39.394702213817489</v>
      </c>
      <c r="J104" s="122">
        <v>43.104929676284534</v>
      </c>
      <c r="K104" s="122">
        <v>42.837968088264262</v>
      </c>
      <c r="L104" s="122">
        <v>42.62314860151686</v>
      </c>
      <c r="M104" s="122">
        <v>35.902064840300348</v>
      </c>
      <c r="N104" s="122">
        <v>31.387450677506092</v>
      </c>
      <c r="O104" s="122">
        <v>26.202107409242345</v>
      </c>
      <c r="P104" s="122">
        <v>24.886272620832024</v>
      </c>
      <c r="Q104" s="122">
        <v>21.292319539637759</v>
      </c>
      <c r="R104" s="122">
        <v>18.648834272685715</v>
      </c>
      <c r="S104" s="122">
        <v>17.334321257001022</v>
      </c>
      <c r="T104" s="122">
        <v>17.330644384678536</v>
      </c>
      <c r="U104" s="122">
        <v>17.259008405952248</v>
      </c>
      <c r="V104" s="122">
        <v>17.828757595373304</v>
      </c>
      <c r="W104" s="122">
        <v>14.483109376266276</v>
      </c>
      <c r="X104" s="122">
        <v>16.651299797544358</v>
      </c>
      <c r="Y104" s="122">
        <v>16.844789024776386</v>
      </c>
      <c r="DA104" s="130" t="s">
        <v>1616</v>
      </c>
    </row>
    <row r="105" spans="1:105" ht="12" customHeight="1" x14ac:dyDescent="0.25">
      <c r="A105" s="97" t="s">
        <v>138</v>
      </c>
      <c r="B105" s="98">
        <v>37.282402978810289</v>
      </c>
      <c r="C105" s="98">
        <v>30.897324275363744</v>
      </c>
      <c r="D105" s="98">
        <v>41.903572333127983</v>
      </c>
      <c r="E105" s="98">
        <v>46.286394250973935</v>
      </c>
      <c r="F105" s="98">
        <v>46.874882506675519</v>
      </c>
      <c r="G105" s="98">
        <v>35.597035119400246</v>
      </c>
      <c r="H105" s="98">
        <v>40.553471639375829</v>
      </c>
      <c r="I105" s="98">
        <v>27.704306307964863</v>
      </c>
      <c r="J105" s="98">
        <v>30.960758468587713</v>
      </c>
      <c r="K105" s="98">
        <v>31.179282367239423</v>
      </c>
      <c r="L105" s="98">
        <v>31.552751934892754</v>
      </c>
      <c r="M105" s="98">
        <v>25.334333678864407</v>
      </c>
      <c r="N105" s="98">
        <v>22.035029577279488</v>
      </c>
      <c r="O105" s="98">
        <v>17.865745469660084</v>
      </c>
      <c r="P105" s="98">
        <v>17.189198739873518</v>
      </c>
      <c r="Q105" s="98">
        <v>14.24515915519645</v>
      </c>
      <c r="R105" s="98">
        <v>12.097435516843905</v>
      </c>
      <c r="S105" s="98">
        <v>10.99462280502429</v>
      </c>
      <c r="T105" s="98">
        <v>11.10334356341059</v>
      </c>
      <c r="U105" s="98">
        <v>11.333587928220341</v>
      </c>
      <c r="V105" s="98">
        <v>12.405716865260342</v>
      </c>
      <c r="W105" s="98">
        <v>9.0558563981249023</v>
      </c>
      <c r="X105" s="98">
        <v>11.331420845604745</v>
      </c>
      <c r="Y105" s="98">
        <v>11.539817513214089</v>
      </c>
      <c r="DA105" s="63" t="s">
        <v>1617</v>
      </c>
    </row>
    <row r="106" spans="1:105" ht="12" customHeight="1" x14ac:dyDescent="0.25">
      <c r="A106" s="97" t="s">
        <v>137</v>
      </c>
      <c r="B106" s="98">
        <v>6.2664538268238909E-2</v>
      </c>
      <c r="C106" s="98">
        <v>4.7612833871583819E-2</v>
      </c>
      <c r="D106" s="98">
        <v>8.2653665783013974E-2</v>
      </c>
      <c r="E106" s="98">
        <v>9.6448268233162188E-2</v>
      </c>
      <c r="F106" s="98">
        <v>9.82826816673677E-2</v>
      </c>
      <c r="G106" s="98">
        <v>7.2782484794850902E-2</v>
      </c>
      <c r="H106" s="98">
        <v>8.5165983942692702E-2</v>
      </c>
      <c r="I106" s="98">
        <v>5.6379855162476449E-2</v>
      </c>
      <c r="J106" s="98">
        <v>5.7265876023599116E-2</v>
      </c>
      <c r="K106" s="98">
        <v>7.2872189790553224E-2</v>
      </c>
      <c r="L106" s="98">
        <v>8.3798746601561502E-2</v>
      </c>
      <c r="M106" s="98">
        <v>6.6666785252519484E-2</v>
      </c>
      <c r="N106" s="98">
        <v>6.5501231402148502E-2</v>
      </c>
      <c r="O106" s="98">
        <v>5.2200932148240835E-2</v>
      </c>
      <c r="P106" s="98">
        <v>5.6082561667996342E-2</v>
      </c>
      <c r="Q106" s="98">
        <v>4.71728881885351E-2</v>
      </c>
      <c r="R106" s="98">
        <v>4.0816168791022726E-2</v>
      </c>
      <c r="S106" s="98">
        <v>3.4204882277072635E-2</v>
      </c>
      <c r="T106" s="98">
        <v>3.4894944676389233E-2</v>
      </c>
      <c r="U106" s="98">
        <v>3.6884635942896982E-2</v>
      </c>
      <c r="V106" s="98">
        <v>4.1772055513576149E-2</v>
      </c>
      <c r="W106" s="98">
        <v>3.0220716096357764E-2</v>
      </c>
      <c r="X106" s="98">
        <v>3.5007296519718574E-2</v>
      </c>
      <c r="Y106" s="98">
        <v>3.1853165572782477E-2</v>
      </c>
      <c r="DA106" s="63" t="s">
        <v>1618</v>
      </c>
    </row>
    <row r="107" spans="1:105" ht="12" customHeight="1" x14ac:dyDescent="0.25">
      <c r="A107" s="100" t="s">
        <v>211</v>
      </c>
      <c r="B107" s="101">
        <v>3.0765622449010214E-2</v>
      </c>
      <c r="C107" s="101">
        <v>2.2912111708922232E-2</v>
      </c>
      <c r="D107" s="101">
        <v>4.3412228092477828E-2</v>
      </c>
      <c r="E107" s="101">
        <v>5.9240796095814362E-2</v>
      </c>
      <c r="F107" s="101">
        <v>6.2504991838727403E-2</v>
      </c>
      <c r="G107" s="101">
        <v>4.1983832358365357E-2</v>
      </c>
      <c r="H107" s="101">
        <v>5.0015361051016262E-2</v>
      </c>
      <c r="I107" s="101">
        <v>2.8628491296903317E-2</v>
      </c>
      <c r="J107" s="101">
        <v>2.9314356408955709E-2</v>
      </c>
      <c r="K107" s="101">
        <v>3.6036119936340948E-2</v>
      </c>
      <c r="L107" s="101">
        <v>4.0111349716003608E-2</v>
      </c>
      <c r="M107" s="101">
        <v>3.2557502945107022E-2</v>
      </c>
      <c r="N107" s="101">
        <v>3.1130736086320505E-2</v>
      </c>
      <c r="O107" s="101">
        <v>2.4672032967231448E-2</v>
      </c>
      <c r="P107" s="101">
        <v>2.7649449674592756E-2</v>
      </c>
      <c r="Q107" s="101">
        <v>2.3017017536935448E-2</v>
      </c>
      <c r="R107" s="101">
        <v>1.9766164631196674E-2</v>
      </c>
      <c r="S107" s="101">
        <v>1.6579067527551755E-2</v>
      </c>
      <c r="T107" s="101">
        <v>1.672426882406591E-2</v>
      </c>
      <c r="U107" s="101">
        <v>1.644073328724862E-2</v>
      </c>
      <c r="V107" s="101">
        <v>2.081413693705465E-2</v>
      </c>
      <c r="W107" s="101">
        <v>1.7039369525814221E-2</v>
      </c>
      <c r="X107" s="101">
        <v>2.166504337966808E-2</v>
      </c>
      <c r="Y107" s="101">
        <v>2.1852497295124736E-2</v>
      </c>
      <c r="DA107" s="131" t="s">
        <v>1619</v>
      </c>
    </row>
    <row r="108" spans="1:105" ht="12" customHeight="1" x14ac:dyDescent="0.25">
      <c r="A108" s="103" t="s">
        <v>52</v>
      </c>
      <c r="B108" s="104">
        <v>3.1898915819228692E-2</v>
      </c>
      <c r="C108" s="104">
        <v>2.4700722162661587E-2</v>
      </c>
      <c r="D108" s="104">
        <v>3.9241437690536139E-2</v>
      </c>
      <c r="E108" s="104">
        <v>3.7207472137347826E-2</v>
      </c>
      <c r="F108" s="104">
        <v>3.5777689828640304E-2</v>
      </c>
      <c r="G108" s="104">
        <v>3.0798652436485541E-2</v>
      </c>
      <c r="H108" s="104">
        <v>3.5150622891676434E-2</v>
      </c>
      <c r="I108" s="104">
        <v>2.7751363865573132E-2</v>
      </c>
      <c r="J108" s="104">
        <v>2.7951519614643403E-2</v>
      </c>
      <c r="K108" s="104">
        <v>3.6836069854212276E-2</v>
      </c>
      <c r="L108" s="104">
        <v>4.3687396885557901E-2</v>
      </c>
      <c r="M108" s="104">
        <v>3.4109282307412461E-2</v>
      </c>
      <c r="N108" s="104">
        <v>3.437049531582799E-2</v>
      </c>
      <c r="O108" s="104">
        <v>2.7528899181009387E-2</v>
      </c>
      <c r="P108" s="104">
        <v>2.8433111993403586E-2</v>
      </c>
      <c r="Q108" s="104">
        <v>2.4155870651599652E-2</v>
      </c>
      <c r="R108" s="104">
        <v>2.1050004159826052E-2</v>
      </c>
      <c r="S108" s="104">
        <v>1.7625814749520879E-2</v>
      </c>
      <c r="T108" s="104">
        <v>1.8170675852323327E-2</v>
      </c>
      <c r="U108" s="104">
        <v>2.0443902655648365E-2</v>
      </c>
      <c r="V108" s="104">
        <v>2.09579185765215E-2</v>
      </c>
      <c r="W108" s="104">
        <v>1.3181346570543545E-2</v>
      </c>
      <c r="X108" s="104">
        <v>1.3342253140050494E-2</v>
      </c>
      <c r="Y108" s="104">
        <v>1.0000668277657738E-2</v>
      </c>
      <c r="DA108" s="132" t="s">
        <v>1620</v>
      </c>
    </row>
    <row r="109" spans="1:105" ht="12" customHeight="1" x14ac:dyDescent="0.25">
      <c r="A109" s="106" t="s">
        <v>122</v>
      </c>
      <c r="B109" s="101">
        <v>12.283782255480723</v>
      </c>
      <c r="C109" s="101">
        <v>11.64136774333307</v>
      </c>
      <c r="D109" s="101">
        <v>11.847244436799137</v>
      </c>
      <c r="E109" s="101">
        <v>13.651034919775633</v>
      </c>
      <c r="F109" s="101">
        <v>13.771023147897354</v>
      </c>
      <c r="G109" s="101">
        <v>11.42428926061732</v>
      </c>
      <c r="H109" s="101">
        <v>11.308016111706635</v>
      </c>
      <c r="I109" s="101">
        <v>9.3403528749864542</v>
      </c>
      <c r="J109" s="101">
        <v>9.7207682934262341</v>
      </c>
      <c r="K109" s="101">
        <v>8.9280570279169655</v>
      </c>
      <c r="L109" s="101">
        <v>8.3591646446406696</v>
      </c>
      <c r="M109" s="101">
        <v>7.7585010614265526</v>
      </c>
      <c r="N109" s="101">
        <v>6.6821316367738746</v>
      </c>
      <c r="O109" s="101">
        <v>5.8737796540087288</v>
      </c>
      <c r="P109" s="101">
        <v>5.3612093890013677</v>
      </c>
      <c r="Q109" s="101">
        <v>4.9316862952100937</v>
      </c>
      <c r="R109" s="101">
        <v>4.5907756799247856</v>
      </c>
      <c r="S109" s="101">
        <v>4.4496982721848255</v>
      </c>
      <c r="T109" s="101">
        <v>4.3398423408691862</v>
      </c>
      <c r="U109" s="101">
        <v>4.1813465324462955</v>
      </c>
      <c r="V109" s="101">
        <v>3.8219896251264869</v>
      </c>
      <c r="W109" s="101">
        <v>3.7959428523725633</v>
      </c>
      <c r="X109" s="101">
        <v>3.774463246686468</v>
      </c>
      <c r="Y109" s="101">
        <v>3.8192828571425785</v>
      </c>
      <c r="DA109" s="131" t="s">
        <v>1621</v>
      </c>
    </row>
    <row r="110" spans="1:105" ht="12" customHeight="1" x14ac:dyDescent="0.25">
      <c r="A110" s="107" t="s">
        <v>121</v>
      </c>
      <c r="B110" s="104">
        <v>2.6405436311734594</v>
      </c>
      <c r="C110" s="104">
        <v>2.5866825071985255</v>
      </c>
      <c r="D110" s="104">
        <v>2.7444247867658396</v>
      </c>
      <c r="E110" s="104">
        <v>3.4077191367948103</v>
      </c>
      <c r="F110" s="104">
        <v>3.4990282797248113</v>
      </c>
      <c r="G110" s="104">
        <v>2.8838830058403455</v>
      </c>
      <c r="H110" s="104">
        <v>2.8363653843728871</v>
      </c>
      <c r="I110" s="104">
        <v>2.293663175703692</v>
      </c>
      <c r="J110" s="104">
        <v>2.3661370382469871</v>
      </c>
      <c r="K110" s="104">
        <v>2.657756503317322</v>
      </c>
      <c r="L110" s="104">
        <v>2.6274332753818745</v>
      </c>
      <c r="M110" s="104">
        <v>2.742563314756874</v>
      </c>
      <c r="N110" s="104">
        <v>2.6047882320505793</v>
      </c>
      <c r="O110" s="104">
        <v>2.4103813534252883</v>
      </c>
      <c r="P110" s="104">
        <v>2.2797819302891433</v>
      </c>
      <c r="Q110" s="104">
        <v>2.0683012010426789</v>
      </c>
      <c r="R110" s="104">
        <v>1.9198069071259998</v>
      </c>
      <c r="S110" s="104">
        <v>1.8557952975148337</v>
      </c>
      <c r="T110" s="104">
        <v>1.8525635357223713</v>
      </c>
      <c r="U110" s="104">
        <v>1.7071893093427124</v>
      </c>
      <c r="V110" s="104">
        <v>1.5592790494729001</v>
      </c>
      <c r="W110" s="104">
        <v>1.6010894096724517</v>
      </c>
      <c r="X110" s="104">
        <v>1.5104084087334266</v>
      </c>
      <c r="Y110" s="104">
        <v>1.453835488846936</v>
      </c>
      <c r="DA110" s="132" t="s">
        <v>1622</v>
      </c>
    </row>
    <row r="111" spans="1:105" ht="12" customHeight="1" x14ac:dyDescent="0.25">
      <c r="A111" s="108" t="s">
        <v>53</v>
      </c>
      <c r="B111" s="98">
        <v>1.1487124757033236</v>
      </c>
      <c r="C111" s="98">
        <v>1.098590578301726</v>
      </c>
      <c r="D111" s="98">
        <v>1.2858419645839547</v>
      </c>
      <c r="E111" s="98">
        <v>1.9048573405578277</v>
      </c>
      <c r="F111" s="98">
        <v>2.033846666761824</v>
      </c>
      <c r="G111" s="98">
        <v>1.4967416421303357</v>
      </c>
      <c r="H111" s="98">
        <v>1.4989795058159217</v>
      </c>
      <c r="I111" s="98">
        <v>1.0270723018502925</v>
      </c>
      <c r="J111" s="98">
        <v>1.0724885980994128</v>
      </c>
      <c r="K111" s="98">
        <v>1.1667401721199382</v>
      </c>
      <c r="L111" s="98">
        <v>1.1148670265360898</v>
      </c>
      <c r="M111" s="98">
        <v>1.1947493982896547</v>
      </c>
      <c r="N111" s="98">
        <v>1.1082944850487961</v>
      </c>
      <c r="O111" s="98">
        <v>1.0247770825398885</v>
      </c>
      <c r="P111" s="98">
        <v>1.0177242701456186</v>
      </c>
      <c r="Q111" s="98">
        <v>0.91020997786756552</v>
      </c>
      <c r="R111" s="98">
        <v>0.83167829412161476</v>
      </c>
      <c r="S111" s="98">
        <v>0.79773152661750513</v>
      </c>
      <c r="T111" s="98">
        <v>0.79822199978359221</v>
      </c>
      <c r="U111" s="98">
        <v>0.688962741197227</v>
      </c>
      <c r="V111" s="98">
        <v>0.71330045414525933</v>
      </c>
      <c r="W111" s="98">
        <v>0.83716190766029897</v>
      </c>
      <c r="X111" s="98">
        <v>0.8750924091757275</v>
      </c>
      <c r="Y111" s="98">
        <v>0.94677807528422742</v>
      </c>
      <c r="DA111" s="63" t="s">
        <v>1623</v>
      </c>
    </row>
    <row r="112" spans="1:105" ht="12" customHeight="1" x14ac:dyDescent="0.25">
      <c r="A112" s="108" t="s">
        <v>52</v>
      </c>
      <c r="B112" s="98">
        <v>1.491831155470136</v>
      </c>
      <c r="C112" s="98">
        <v>1.4880919288967993</v>
      </c>
      <c r="D112" s="98">
        <v>1.4585828221818851</v>
      </c>
      <c r="E112" s="98">
        <v>1.5028617962369824</v>
      </c>
      <c r="F112" s="98">
        <v>1.4651816129629875</v>
      </c>
      <c r="G112" s="98">
        <v>1.3871413637100098</v>
      </c>
      <c r="H112" s="98">
        <v>1.3373858785569652</v>
      </c>
      <c r="I112" s="98">
        <v>1.2665908738533993</v>
      </c>
      <c r="J112" s="98">
        <v>1.2936484401475745</v>
      </c>
      <c r="K112" s="98">
        <v>1.4910163311973836</v>
      </c>
      <c r="L112" s="98">
        <v>1.5125662488457845</v>
      </c>
      <c r="M112" s="98">
        <v>1.5478139164672193</v>
      </c>
      <c r="N112" s="98">
        <v>1.4964937470017832</v>
      </c>
      <c r="O112" s="98">
        <v>1.3856042708853997</v>
      </c>
      <c r="P112" s="98">
        <v>1.2620576601435245</v>
      </c>
      <c r="Q112" s="98">
        <v>1.1580912231751133</v>
      </c>
      <c r="R112" s="98">
        <v>1.088128613004385</v>
      </c>
      <c r="S112" s="98">
        <v>1.0580637708973286</v>
      </c>
      <c r="T112" s="98">
        <v>1.0543415359387791</v>
      </c>
      <c r="U112" s="98">
        <v>1.0182265681454854</v>
      </c>
      <c r="V112" s="98">
        <v>0.84597859532764086</v>
      </c>
      <c r="W112" s="98">
        <v>0.76392750201215276</v>
      </c>
      <c r="X112" s="98">
        <v>0.63531599955769924</v>
      </c>
      <c r="Y112" s="98">
        <v>0.50705741356270861</v>
      </c>
      <c r="DA112" s="63" t="s">
        <v>1624</v>
      </c>
    </row>
    <row r="113" spans="1:105" ht="12" customHeight="1" x14ac:dyDescent="0.25">
      <c r="A113" s="121" t="s">
        <v>54</v>
      </c>
      <c r="B113" s="122">
        <v>15.954791748511882</v>
      </c>
      <c r="C113" s="122">
        <v>17.531113701237949</v>
      </c>
      <c r="D113" s="122">
        <v>17.756163320119569</v>
      </c>
      <c r="E113" s="122">
        <v>20.156413011523139</v>
      </c>
      <c r="F113" s="122">
        <v>18.123810657138694</v>
      </c>
      <c r="G113" s="122">
        <v>16.605882449533809</v>
      </c>
      <c r="H113" s="122">
        <v>14.184228547204434</v>
      </c>
      <c r="I113" s="122">
        <v>12.169968851947436</v>
      </c>
      <c r="J113" s="122">
        <v>12.092582296550813</v>
      </c>
      <c r="K113" s="122">
        <v>9.432907748368013</v>
      </c>
      <c r="L113" s="122">
        <v>8.4459339321061506</v>
      </c>
      <c r="M113" s="122">
        <v>7.7864370353930719</v>
      </c>
      <c r="N113" s="122">
        <v>6.8498608878991645</v>
      </c>
      <c r="O113" s="122">
        <v>6.0436731188275319</v>
      </c>
      <c r="P113" s="122">
        <v>5.631497318548405</v>
      </c>
      <c r="Q113" s="122">
        <v>5.0139552486100518</v>
      </c>
      <c r="R113" s="122">
        <v>4.5014492926674716</v>
      </c>
      <c r="S113" s="122">
        <v>4.2044368888365691</v>
      </c>
      <c r="T113" s="122">
        <v>4.1152198354497536</v>
      </c>
      <c r="U113" s="122">
        <v>3.9816522222206876</v>
      </c>
      <c r="V113" s="122">
        <v>5.0918727994203854</v>
      </c>
      <c r="W113" s="122">
        <v>5.2272796143133045</v>
      </c>
      <c r="X113" s="122">
        <v>4.1671785451188921</v>
      </c>
      <c r="Y113" s="122">
        <v>4.0856057824582894</v>
      </c>
      <c r="DA113" s="130" t="s">
        <v>1625</v>
      </c>
    </row>
    <row r="114" spans="1:105" ht="12" customHeight="1" x14ac:dyDescent="0.25">
      <c r="A114" s="97" t="s">
        <v>50</v>
      </c>
      <c r="B114" s="98">
        <v>8.1675539197874194</v>
      </c>
      <c r="C114" s="98">
        <v>8.385265888385133</v>
      </c>
      <c r="D114" s="98">
        <v>10.273227689900038</v>
      </c>
      <c r="E114" s="98">
        <v>7.7447692064945191</v>
      </c>
      <c r="F114" s="98">
        <v>7.0565020869157191</v>
      </c>
      <c r="G114" s="98">
        <v>7.3908318764368222</v>
      </c>
      <c r="H114" s="98">
        <v>5.7324055147249835</v>
      </c>
      <c r="I114" s="98">
        <v>4.7907884015023354</v>
      </c>
      <c r="J114" s="98">
        <v>4.3138826094754021</v>
      </c>
      <c r="K114" s="98">
        <v>4.5177511653466649</v>
      </c>
      <c r="L114" s="98">
        <v>4.1182057864696588</v>
      </c>
      <c r="M114" s="98">
        <v>3.7058874752301056</v>
      </c>
      <c r="N114" s="98">
        <v>3.3041305975062967</v>
      </c>
      <c r="O114" s="98">
        <v>2.8927909480109921</v>
      </c>
      <c r="P114" s="98">
        <v>2.6661269225295765</v>
      </c>
      <c r="Q114" s="98">
        <v>2.2912382209232884</v>
      </c>
      <c r="R114" s="98">
        <v>1.9586590838312261</v>
      </c>
      <c r="S114" s="98">
        <v>1.7314695608628763</v>
      </c>
      <c r="T114" s="98">
        <v>1.6167308879319866</v>
      </c>
      <c r="U114" s="98">
        <v>1.5235648602146312</v>
      </c>
      <c r="V114" s="98">
        <v>1.9804041740518825</v>
      </c>
      <c r="W114" s="98">
        <v>1.9516506109937626</v>
      </c>
      <c r="X114" s="98">
        <v>1.4788631348308749</v>
      </c>
      <c r="Y114" s="98">
        <v>1.3219928673721677</v>
      </c>
      <c r="DA114" s="63" t="s">
        <v>1626</v>
      </c>
    </row>
    <row r="115" spans="1:105" ht="12" customHeight="1" x14ac:dyDescent="0.25">
      <c r="A115" s="109" t="s">
        <v>120</v>
      </c>
      <c r="B115" s="33">
        <v>7.7872378287244626</v>
      </c>
      <c r="C115" s="33">
        <v>9.1458478128528178</v>
      </c>
      <c r="D115" s="33">
        <v>7.4829356302195302</v>
      </c>
      <c r="E115" s="33">
        <v>12.41164380502862</v>
      </c>
      <c r="F115" s="33">
        <v>11.067308570222975</v>
      </c>
      <c r="G115" s="33">
        <v>9.2150505730969865</v>
      </c>
      <c r="H115" s="33">
        <v>8.4518230324794512</v>
      </c>
      <c r="I115" s="33">
        <v>7.3791804504451006</v>
      </c>
      <c r="J115" s="33">
        <v>7.7786996870754113</v>
      </c>
      <c r="K115" s="33">
        <v>4.9151565830213482</v>
      </c>
      <c r="L115" s="33">
        <v>4.3277281456364918</v>
      </c>
      <c r="M115" s="33">
        <v>4.0805495601629662</v>
      </c>
      <c r="N115" s="33">
        <v>3.5457302903928678</v>
      </c>
      <c r="O115" s="33">
        <v>3.1508821708165398</v>
      </c>
      <c r="P115" s="33">
        <v>2.965370396018828</v>
      </c>
      <c r="Q115" s="33">
        <v>2.7227170276867634</v>
      </c>
      <c r="R115" s="33">
        <v>2.5427902088362457</v>
      </c>
      <c r="S115" s="33">
        <v>2.4729673279736928</v>
      </c>
      <c r="T115" s="33">
        <v>2.4984889475177674</v>
      </c>
      <c r="U115" s="33">
        <v>2.4580873620060566</v>
      </c>
      <c r="V115" s="33">
        <v>3.1114686253685027</v>
      </c>
      <c r="W115" s="33">
        <v>3.2756290033195419</v>
      </c>
      <c r="X115" s="33">
        <v>2.6883154102880176</v>
      </c>
      <c r="Y115" s="33">
        <v>2.7636129150861217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184.32857275126707</v>
      </c>
      <c r="C117" s="117">
        <f t="shared" si="19"/>
        <v>175.77762372925798</v>
      </c>
      <c r="D117" s="117">
        <f t="shared" si="19"/>
        <v>206.62532465484003</v>
      </c>
      <c r="E117" s="117">
        <f t="shared" si="19"/>
        <v>234.04660194003071</v>
      </c>
      <c r="F117" s="117">
        <f t="shared" si="19"/>
        <v>225.54154174203563</v>
      </c>
      <c r="G117" s="117">
        <f t="shared" si="19"/>
        <v>196.39907501199735</v>
      </c>
      <c r="H117" s="117">
        <f t="shared" si="19"/>
        <v>188.8163404785661</v>
      </c>
      <c r="I117" s="117">
        <f t="shared" si="19"/>
        <v>140.20217185056629</v>
      </c>
      <c r="J117" s="117">
        <f t="shared" si="19"/>
        <v>154.35875838289155</v>
      </c>
      <c r="K117" s="117">
        <f t="shared" si="19"/>
        <v>147.67647643059706</v>
      </c>
      <c r="L117" s="117">
        <f t="shared" si="19"/>
        <v>156.4831569727663</v>
      </c>
      <c r="M117" s="117">
        <f t="shared" si="19"/>
        <v>127.81319483449106</v>
      </c>
      <c r="N117" s="117">
        <f t="shared" si="19"/>
        <v>114.98829196428161</v>
      </c>
      <c r="O117" s="117">
        <f t="shared" si="19"/>
        <v>98.128379340908708</v>
      </c>
      <c r="P117" s="117">
        <f t="shared" si="19"/>
        <v>80.179248525269642</v>
      </c>
      <c r="Q117" s="117">
        <f t="shared" si="19"/>
        <v>79.766026964599618</v>
      </c>
      <c r="R117" s="117">
        <f t="shared" ref="R117:V117" si="20">R118+R121+R123+R132</f>
        <v>73.042135669355233</v>
      </c>
      <c r="S117" s="117">
        <f t="shared" si="20"/>
        <v>69.597513942507774</v>
      </c>
      <c r="T117" s="117">
        <f t="shared" si="20"/>
        <v>67.511399039769685</v>
      </c>
      <c r="U117" s="117">
        <f t="shared" si="20"/>
        <v>70.991012823638016</v>
      </c>
      <c r="V117" s="117">
        <f t="shared" si="20"/>
        <v>76.928835810656864</v>
      </c>
      <c r="W117" s="117">
        <f t="shared" ref="W117:Y117" si="21">W118+W121+W123+W132</f>
        <v>66.944325083839487</v>
      </c>
      <c r="X117" s="117">
        <f t="shared" si="21"/>
        <v>74.98290441023623</v>
      </c>
      <c r="Y117" s="117">
        <f t="shared" si="21"/>
        <v>75.096833180411494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143.12228166669999</v>
      </c>
      <c r="C118" s="122">
        <f t="shared" si="22"/>
        <v>137.0626870356688</v>
      </c>
      <c r="D118" s="122">
        <f t="shared" si="22"/>
        <v>161.71933962041456</v>
      </c>
      <c r="E118" s="122">
        <f t="shared" si="22"/>
        <v>182.09831958036406</v>
      </c>
      <c r="F118" s="122">
        <f t="shared" si="22"/>
        <v>174.88025745695023</v>
      </c>
      <c r="G118" s="122">
        <f t="shared" si="22"/>
        <v>154.80702966423792</v>
      </c>
      <c r="H118" s="122">
        <f t="shared" si="22"/>
        <v>145.96440608148956</v>
      </c>
      <c r="I118" s="122">
        <f t="shared" si="22"/>
        <v>107.46548129236771</v>
      </c>
      <c r="J118" s="122">
        <f t="shared" si="22"/>
        <v>119.39496642892696</v>
      </c>
      <c r="K118" s="122">
        <f t="shared" si="22"/>
        <v>114.70587723345581</v>
      </c>
      <c r="L118" s="122">
        <f t="shared" si="22"/>
        <v>123.81578627931803</v>
      </c>
      <c r="M118" s="122">
        <f t="shared" si="22"/>
        <v>98.955651350015216</v>
      </c>
      <c r="N118" s="122">
        <f t="shared" si="22"/>
        <v>87.973494747371973</v>
      </c>
      <c r="O118" s="122">
        <f t="shared" si="22"/>
        <v>74.64691108149276</v>
      </c>
      <c r="P118" s="122">
        <f t="shared" si="22"/>
        <v>59.402191678821666</v>
      </c>
      <c r="Q118" s="122">
        <f t="shared" si="22"/>
        <v>59.568830933815264</v>
      </c>
      <c r="R118" s="122">
        <f t="shared" ref="R118:V118" si="23">SUM(R119:R120)</f>
        <v>55.952961148406303</v>
      </c>
      <c r="S118" s="122">
        <f t="shared" si="23"/>
        <v>52.585173543959407</v>
      </c>
      <c r="T118" s="122">
        <f t="shared" si="23"/>
        <v>50.792991788024132</v>
      </c>
      <c r="U118" s="122">
        <f t="shared" si="23"/>
        <v>53.315095906321417</v>
      </c>
      <c r="V118" s="122">
        <f t="shared" si="23"/>
        <v>59.075841873225713</v>
      </c>
      <c r="W118" s="122">
        <f t="shared" ref="W118:Y118" si="24">SUM(W119:W120)</f>
        <v>49.995402348554222</v>
      </c>
      <c r="X118" s="122">
        <f t="shared" si="24"/>
        <v>56.278290797406605</v>
      </c>
      <c r="Y118" s="122">
        <f t="shared" si="24"/>
        <v>56.904476304795146</v>
      </c>
      <c r="DA118" s="130" t="s">
        <v>1779</v>
      </c>
    </row>
    <row r="119" spans="1:105" ht="12" customHeight="1" x14ac:dyDescent="0.25">
      <c r="A119" s="97" t="s">
        <v>211</v>
      </c>
      <c r="B119" s="98">
        <v>139.65325937697867</v>
      </c>
      <c r="C119" s="98">
        <v>133.83048943725359</v>
      </c>
      <c r="D119" s="98">
        <v>157.95388442544379</v>
      </c>
      <c r="E119" s="98">
        <v>177.88960821067013</v>
      </c>
      <c r="F119" s="98">
        <v>170.87749897236398</v>
      </c>
      <c r="G119" s="98">
        <v>151.39429530417502</v>
      </c>
      <c r="H119" s="98">
        <v>142.77150164019488</v>
      </c>
      <c r="I119" s="98">
        <v>105.19099110558427</v>
      </c>
      <c r="J119" s="98">
        <v>116.86556596062384</v>
      </c>
      <c r="K119" s="98">
        <v>112.29793478335689</v>
      </c>
      <c r="L119" s="98">
        <v>121.24666740219267</v>
      </c>
      <c r="M119" s="98">
        <v>96.928997716720332</v>
      </c>
      <c r="N119" s="98">
        <v>86.198307433674984</v>
      </c>
      <c r="O119" s="98">
        <v>73.15528870628907</v>
      </c>
      <c r="P119" s="98">
        <v>58.230963039045044</v>
      </c>
      <c r="Q119" s="98">
        <v>58.39611799390142</v>
      </c>
      <c r="R119" s="98">
        <v>54.857212197569275</v>
      </c>
      <c r="S119" s="98">
        <v>51.561726343093675</v>
      </c>
      <c r="T119" s="98">
        <v>49.812174610119271</v>
      </c>
      <c r="U119" s="98">
        <v>52.292651409021516</v>
      </c>
      <c r="V119" s="98">
        <v>57.950823295821444</v>
      </c>
      <c r="W119" s="98">
        <v>49.041846280453008</v>
      </c>
      <c r="X119" s="98">
        <v>55.211829020695504</v>
      </c>
      <c r="Y119" s="98">
        <v>55.831419620276115</v>
      </c>
      <c r="DA119" s="63" t="s">
        <v>1780</v>
      </c>
    </row>
    <row r="120" spans="1:105" ht="12" customHeight="1" x14ac:dyDescent="0.25">
      <c r="A120" s="97" t="s">
        <v>53</v>
      </c>
      <c r="B120" s="98">
        <v>3.469022289721329</v>
      </c>
      <c r="C120" s="98">
        <v>3.2321975984152238</v>
      </c>
      <c r="D120" s="98">
        <v>3.7654551949707806</v>
      </c>
      <c r="E120" s="98">
        <v>4.2087113696939236</v>
      </c>
      <c r="F120" s="98">
        <v>4.0027584845862378</v>
      </c>
      <c r="G120" s="98">
        <v>3.4127343600628977</v>
      </c>
      <c r="H120" s="98">
        <v>3.1929044412946772</v>
      </c>
      <c r="I120" s="98">
        <v>2.274490186783436</v>
      </c>
      <c r="J120" s="98">
        <v>2.5294004683031188</v>
      </c>
      <c r="K120" s="98">
        <v>2.4079424500989215</v>
      </c>
      <c r="L120" s="98">
        <v>2.5691188771253688</v>
      </c>
      <c r="M120" s="98">
        <v>2.0266536332948824</v>
      </c>
      <c r="N120" s="98">
        <v>1.7751873136969833</v>
      </c>
      <c r="O120" s="98">
        <v>1.4916223752036892</v>
      </c>
      <c r="P120" s="98">
        <v>1.171228639776621</v>
      </c>
      <c r="Q120" s="98">
        <v>1.1727129399138416</v>
      </c>
      <c r="R120" s="98">
        <v>1.0957489508370286</v>
      </c>
      <c r="S120" s="98">
        <v>1.02344720086573</v>
      </c>
      <c r="T120" s="98">
        <v>0.98081717790486023</v>
      </c>
      <c r="U120" s="98">
        <v>1.0224444972999029</v>
      </c>
      <c r="V120" s="98">
        <v>1.1250185774042709</v>
      </c>
      <c r="W120" s="98">
        <v>0.95355606810121696</v>
      </c>
      <c r="X120" s="98">
        <v>1.0664617767111029</v>
      </c>
      <c r="Y120" s="98">
        <v>1.0730566845190284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0.29504906345841492</v>
      </c>
      <c r="C121" s="122">
        <f t="shared" si="25"/>
        <v>0.37156132523567614</v>
      </c>
      <c r="D121" s="122">
        <f t="shared" si="25"/>
        <v>0.46166914462688208</v>
      </c>
      <c r="E121" s="122">
        <f t="shared" si="25"/>
        <v>1.1222254893519563</v>
      </c>
      <c r="F121" s="122">
        <f t="shared" si="25"/>
        <v>0.66752846448511305</v>
      </c>
      <c r="G121" s="122">
        <f t="shared" si="25"/>
        <v>0.76885730875795033</v>
      </c>
      <c r="H121" s="122">
        <f t="shared" si="25"/>
        <v>0.97625605395814752</v>
      </c>
      <c r="I121" s="122">
        <f t="shared" si="25"/>
        <v>0.82547020443777142</v>
      </c>
      <c r="J121" s="122">
        <f t="shared" si="25"/>
        <v>0.83045484046311624</v>
      </c>
      <c r="K121" s="122">
        <f t="shared" si="25"/>
        <v>0.89499300766008349</v>
      </c>
      <c r="L121" s="122">
        <f t="shared" si="25"/>
        <v>1.2672081770441528</v>
      </c>
      <c r="M121" s="122">
        <f t="shared" si="25"/>
        <v>1.4765966391216123</v>
      </c>
      <c r="N121" s="122">
        <f t="shared" si="25"/>
        <v>2.761711357469542</v>
      </c>
      <c r="O121" s="122">
        <f t="shared" si="25"/>
        <v>2.6691596265766262</v>
      </c>
      <c r="P121" s="122">
        <f t="shared" si="25"/>
        <v>1.0008880291007347</v>
      </c>
      <c r="Q121" s="122">
        <f t="shared" si="25"/>
        <v>2.8779676608076321</v>
      </c>
      <c r="R121" s="122">
        <f t="shared" si="25"/>
        <v>1.5605790569045064</v>
      </c>
      <c r="S121" s="122">
        <f t="shared" si="25"/>
        <v>2.2111355090011862</v>
      </c>
      <c r="T121" s="122">
        <f t="shared" si="25"/>
        <v>1.6421312339411176</v>
      </c>
      <c r="U121" s="122">
        <f t="shared" si="25"/>
        <v>2.4835982295758083</v>
      </c>
      <c r="V121" s="122">
        <f t="shared" si="25"/>
        <v>1.3583529791780544</v>
      </c>
      <c r="W121" s="122">
        <f t="shared" si="25"/>
        <v>2.4594706013719838</v>
      </c>
      <c r="X121" s="122">
        <f t="shared" si="25"/>
        <v>3.4056080704833169</v>
      </c>
      <c r="Y121" s="122">
        <f t="shared" si="25"/>
        <v>2.5918906540998705</v>
      </c>
      <c r="DA121" s="130" t="s">
        <v>1782</v>
      </c>
    </row>
    <row r="122" spans="1:105" ht="12" customHeight="1" x14ac:dyDescent="0.25">
      <c r="A122" s="97" t="s">
        <v>53</v>
      </c>
      <c r="B122" s="98">
        <v>0.29504906345841492</v>
      </c>
      <c r="C122" s="98">
        <v>0.37156132523567614</v>
      </c>
      <c r="D122" s="98">
        <v>0.46166914462688208</v>
      </c>
      <c r="E122" s="98">
        <v>1.1222254893519563</v>
      </c>
      <c r="F122" s="98">
        <v>0.66752846448511305</v>
      </c>
      <c r="G122" s="98">
        <v>0.76885730875795033</v>
      </c>
      <c r="H122" s="98">
        <v>0.97625605395814752</v>
      </c>
      <c r="I122" s="98">
        <v>0.82547020443777142</v>
      </c>
      <c r="J122" s="98">
        <v>0.83045484046311624</v>
      </c>
      <c r="K122" s="98">
        <v>0.89499300766008349</v>
      </c>
      <c r="L122" s="98">
        <v>1.2672081770441528</v>
      </c>
      <c r="M122" s="98">
        <v>1.4765966391216123</v>
      </c>
      <c r="N122" s="98">
        <v>2.761711357469542</v>
      </c>
      <c r="O122" s="98">
        <v>2.6691596265766262</v>
      </c>
      <c r="P122" s="98">
        <v>1.0008880291007347</v>
      </c>
      <c r="Q122" s="98">
        <v>2.8779676608076321</v>
      </c>
      <c r="R122" s="98">
        <v>1.5605790569045064</v>
      </c>
      <c r="S122" s="98">
        <v>2.2111355090011862</v>
      </c>
      <c r="T122" s="98">
        <v>1.6421312339411176</v>
      </c>
      <c r="U122" s="98">
        <v>2.4835982295758083</v>
      </c>
      <c r="V122" s="98">
        <v>1.3583529791780544</v>
      </c>
      <c r="W122" s="98">
        <v>2.4594706013719838</v>
      </c>
      <c r="X122" s="98">
        <v>3.4056080704833169</v>
      </c>
      <c r="Y122" s="98">
        <v>2.5918906540998705</v>
      </c>
      <c r="DA122" s="63" t="s">
        <v>1783</v>
      </c>
    </row>
    <row r="123" spans="1:105" ht="12" customHeight="1" x14ac:dyDescent="0.25">
      <c r="A123" s="121" t="s">
        <v>55</v>
      </c>
      <c r="B123" s="122">
        <v>30.063907526654141</v>
      </c>
      <c r="C123" s="122">
        <v>26.310330420150365</v>
      </c>
      <c r="D123" s="122">
        <v>32.49658542042976</v>
      </c>
      <c r="E123" s="122">
        <v>36.631202330063381</v>
      </c>
      <c r="F123" s="122">
        <v>37.208736939725085</v>
      </c>
      <c r="G123" s="122">
        <v>29.222669182011622</v>
      </c>
      <c r="H123" s="122">
        <v>31.8412429214202</v>
      </c>
      <c r="I123" s="122">
        <v>23.267213847627641</v>
      </c>
      <c r="J123" s="122">
        <v>25.464803189440666</v>
      </c>
      <c r="K123" s="122">
        <v>25.486990151703022</v>
      </c>
      <c r="L123" s="122">
        <v>25.502148850437226</v>
      </c>
      <c r="M123" s="122">
        <v>21.919431698780702</v>
      </c>
      <c r="N123" s="122">
        <v>19.446530010678888</v>
      </c>
      <c r="O123" s="122">
        <v>16.560649707390823</v>
      </c>
      <c r="P123" s="122">
        <v>15.80557804108194</v>
      </c>
      <c r="Q123" s="122">
        <v>13.762092214873395</v>
      </c>
      <c r="R123" s="122">
        <v>12.297561619530185</v>
      </c>
      <c r="S123" s="122">
        <v>11.732094726818037</v>
      </c>
      <c r="T123" s="122">
        <v>12.012499632486742</v>
      </c>
      <c r="U123" s="122">
        <v>12.182777136912643</v>
      </c>
      <c r="V123" s="122">
        <v>12.621398332675305</v>
      </c>
      <c r="W123" s="122">
        <v>10.462937330640576</v>
      </c>
      <c r="X123" s="122">
        <v>12.043933393916037</v>
      </c>
      <c r="Y123" s="122">
        <v>12.344577678302405</v>
      </c>
      <c r="DA123" s="130" t="s">
        <v>1784</v>
      </c>
    </row>
    <row r="124" spans="1:105" ht="12" customHeight="1" x14ac:dyDescent="0.25">
      <c r="A124" s="97" t="s">
        <v>138</v>
      </c>
      <c r="B124" s="98">
        <v>19.657868422685212</v>
      </c>
      <c r="C124" s="98">
        <v>16.339928631297298</v>
      </c>
      <c r="D124" s="98">
        <v>22.233710041724532</v>
      </c>
      <c r="E124" s="98">
        <v>24.639956980892364</v>
      </c>
      <c r="F124" s="98">
        <v>25.032275843082981</v>
      </c>
      <c r="G124" s="98">
        <v>19.038628814892938</v>
      </c>
      <c r="H124" s="98">
        <v>21.715419035210928</v>
      </c>
      <c r="I124" s="98">
        <v>14.870507722625755</v>
      </c>
      <c r="J124" s="98">
        <v>16.739288274976559</v>
      </c>
      <c r="K124" s="98">
        <v>17.012147246027922</v>
      </c>
      <c r="L124" s="98">
        <v>17.401428786832177</v>
      </c>
      <c r="M124" s="98">
        <v>14.134095293938525</v>
      </c>
      <c r="N124" s="98">
        <v>12.497401084375168</v>
      </c>
      <c r="O124" s="98">
        <v>10.336971611495706</v>
      </c>
      <c r="P124" s="98">
        <v>10.046567223785102</v>
      </c>
      <c r="Q124" s="98">
        <v>8.4562129988822488</v>
      </c>
      <c r="R124" s="98">
        <v>7.2982975371448164</v>
      </c>
      <c r="S124" s="98">
        <v>6.8095014297870051</v>
      </c>
      <c r="T124" s="98">
        <v>7.092619100197969</v>
      </c>
      <c r="U124" s="98">
        <v>7.4483732198443322</v>
      </c>
      <c r="V124" s="98">
        <v>8.288936749514578</v>
      </c>
      <c r="W124" s="98">
        <v>6.1159521170845572</v>
      </c>
      <c r="X124" s="98">
        <v>7.7744073479015654</v>
      </c>
      <c r="Y124" s="98">
        <v>8.0680783911502036</v>
      </c>
      <c r="DA124" s="63" t="s">
        <v>1785</v>
      </c>
    </row>
    <row r="125" spans="1:105" ht="12" customHeight="1" x14ac:dyDescent="0.25">
      <c r="A125" s="97" t="s">
        <v>137</v>
      </c>
      <c r="B125" s="98">
        <v>4.8120685601299548E-2</v>
      </c>
      <c r="C125" s="98">
        <v>3.6781576433665746E-2</v>
      </c>
      <c r="D125" s="98">
        <v>6.2383929580359113E-2</v>
      </c>
      <c r="E125" s="98">
        <v>6.8872666397248483E-2</v>
      </c>
      <c r="F125" s="98">
        <v>6.9270081848944412E-2</v>
      </c>
      <c r="G125" s="98">
        <v>5.3324685579349995E-2</v>
      </c>
      <c r="H125" s="98">
        <v>6.2042085638298002E-2</v>
      </c>
      <c r="I125" s="98">
        <v>4.3169077147855665E-2</v>
      </c>
      <c r="J125" s="98">
        <v>4.3777024211080096E-2</v>
      </c>
      <c r="K125" s="98">
        <v>5.6643127772693688E-2</v>
      </c>
      <c r="L125" s="98">
        <v>6.601641135290523E-2</v>
      </c>
      <c r="M125" s="98">
        <v>5.2313535368267078E-2</v>
      </c>
      <c r="N125" s="98">
        <v>5.2058111961124455E-2</v>
      </c>
      <c r="O125" s="98">
        <v>4.1676767040357415E-2</v>
      </c>
      <c r="P125" s="98">
        <v>4.4444676101522806E-2</v>
      </c>
      <c r="Q125" s="98">
        <v>3.7521690725045E-2</v>
      </c>
      <c r="R125" s="98">
        <v>3.2562823899778562E-2</v>
      </c>
      <c r="S125" s="98">
        <v>2.7332383480854726E-2</v>
      </c>
      <c r="T125" s="98">
        <v>2.8419578054073531E-2</v>
      </c>
      <c r="U125" s="98">
        <v>3.0925953269069079E-2</v>
      </c>
      <c r="V125" s="98">
        <v>3.4477937989458397E-2</v>
      </c>
      <c r="W125" s="98">
        <v>2.4301576127158053E-2</v>
      </c>
      <c r="X125" s="98">
        <v>2.7560981653587512E-2</v>
      </c>
      <c r="Y125" s="98">
        <v>2.4607438599400892E-2</v>
      </c>
      <c r="DA125" s="63" t="s">
        <v>1786</v>
      </c>
    </row>
    <row r="126" spans="1:105" ht="12" customHeight="1" x14ac:dyDescent="0.25">
      <c r="A126" s="100" t="s">
        <v>211</v>
      </c>
      <c r="B126" s="101">
        <v>1.6221769782070853E-2</v>
      </c>
      <c r="C126" s="101">
        <v>1.2080854271004159E-2</v>
      </c>
      <c r="D126" s="101">
        <v>2.314249188982297E-2</v>
      </c>
      <c r="E126" s="101">
        <v>3.166519425990065E-2</v>
      </c>
      <c r="F126" s="101">
        <v>3.3492392020304108E-2</v>
      </c>
      <c r="G126" s="101">
        <v>2.252603314286445E-2</v>
      </c>
      <c r="H126" s="101">
        <v>2.6891462746621568E-2</v>
      </c>
      <c r="I126" s="101">
        <v>1.5417713282282535E-2</v>
      </c>
      <c r="J126" s="101">
        <v>1.5825504596436689E-2</v>
      </c>
      <c r="K126" s="101">
        <v>1.9807057918481412E-2</v>
      </c>
      <c r="L126" s="101">
        <v>2.2329014467347332E-2</v>
      </c>
      <c r="M126" s="101">
        <v>1.820425306085462E-2</v>
      </c>
      <c r="N126" s="101">
        <v>1.7687616645296465E-2</v>
      </c>
      <c r="O126" s="101">
        <v>1.4147867859348028E-2</v>
      </c>
      <c r="P126" s="101">
        <v>1.6011564108119221E-2</v>
      </c>
      <c r="Q126" s="101">
        <v>1.3365820073445349E-2</v>
      </c>
      <c r="R126" s="101">
        <v>1.1512819739952506E-2</v>
      </c>
      <c r="S126" s="101">
        <v>9.7065687313338481E-3</v>
      </c>
      <c r="T126" s="101">
        <v>1.0248902201750204E-2</v>
      </c>
      <c r="U126" s="101">
        <v>1.0482050613420711E-2</v>
      </c>
      <c r="V126" s="101">
        <v>1.3520019412936898E-2</v>
      </c>
      <c r="W126" s="101">
        <v>1.112022955661451E-2</v>
      </c>
      <c r="X126" s="101">
        <v>1.4218728513537018E-2</v>
      </c>
      <c r="Y126" s="101">
        <v>1.4606770321743156E-2</v>
      </c>
      <c r="DA126" s="131" t="s">
        <v>1787</v>
      </c>
    </row>
    <row r="127" spans="1:105" ht="12" customHeight="1" x14ac:dyDescent="0.25">
      <c r="A127" s="103" t="s">
        <v>52</v>
      </c>
      <c r="B127" s="104">
        <v>3.1898915819228692E-2</v>
      </c>
      <c r="C127" s="104">
        <v>2.4700722162661587E-2</v>
      </c>
      <c r="D127" s="104">
        <v>3.9241437690536139E-2</v>
      </c>
      <c r="E127" s="104">
        <v>3.7207472137347826E-2</v>
      </c>
      <c r="F127" s="104">
        <v>3.5777689828640304E-2</v>
      </c>
      <c r="G127" s="104">
        <v>3.0798652436485541E-2</v>
      </c>
      <c r="H127" s="104">
        <v>3.5150622891676434E-2</v>
      </c>
      <c r="I127" s="104">
        <v>2.7751363865573132E-2</v>
      </c>
      <c r="J127" s="104">
        <v>2.7951519614643403E-2</v>
      </c>
      <c r="K127" s="104">
        <v>3.6836069854212276E-2</v>
      </c>
      <c r="L127" s="104">
        <v>4.3687396885557901E-2</v>
      </c>
      <c r="M127" s="104">
        <v>3.4109282307412461E-2</v>
      </c>
      <c r="N127" s="104">
        <v>3.437049531582799E-2</v>
      </c>
      <c r="O127" s="104">
        <v>2.7528899181009387E-2</v>
      </c>
      <c r="P127" s="104">
        <v>2.8433111993403586E-2</v>
      </c>
      <c r="Q127" s="104">
        <v>2.4155870651599652E-2</v>
      </c>
      <c r="R127" s="104">
        <v>2.1050004159826052E-2</v>
      </c>
      <c r="S127" s="104">
        <v>1.7625814749520879E-2</v>
      </c>
      <c r="T127" s="104">
        <v>1.8170675852323327E-2</v>
      </c>
      <c r="U127" s="104">
        <v>2.0443902655648365E-2</v>
      </c>
      <c r="V127" s="104">
        <v>2.09579185765215E-2</v>
      </c>
      <c r="W127" s="104">
        <v>1.3181346570543545E-2</v>
      </c>
      <c r="X127" s="104">
        <v>1.3342253140050494E-2</v>
      </c>
      <c r="Y127" s="104">
        <v>1.0000668277657738E-2</v>
      </c>
      <c r="DA127" s="132" t="s">
        <v>1788</v>
      </c>
    </row>
    <row r="128" spans="1:105" ht="12" customHeight="1" x14ac:dyDescent="0.25">
      <c r="A128" s="106" t="s">
        <v>122</v>
      </c>
      <c r="B128" s="101">
        <v>8.1078822344658938</v>
      </c>
      <c r="C128" s="101">
        <v>7.7166747933806406</v>
      </c>
      <c r="D128" s="101">
        <v>7.8850571083199039</v>
      </c>
      <c r="E128" s="101">
        <v>9.1419168314652985</v>
      </c>
      <c r="F128" s="101">
        <v>9.2711822457304578</v>
      </c>
      <c r="G128" s="101">
        <v>7.7299959568382404</v>
      </c>
      <c r="H128" s="101">
        <v>7.705029862984647</v>
      </c>
      <c r="I128" s="101">
        <v>6.3850093458352308</v>
      </c>
      <c r="J128" s="101">
        <v>6.6541002777770997</v>
      </c>
      <c r="K128" s="101">
        <v>6.1255066633547308</v>
      </c>
      <c r="L128" s="101">
        <v>5.7537157621754735</v>
      </c>
      <c r="M128" s="101">
        <v>5.3587346385124759</v>
      </c>
      <c r="N128" s="101">
        <v>4.6313386526378117</v>
      </c>
      <c r="O128" s="101">
        <v>4.083524068846013</v>
      </c>
      <c r="P128" s="101">
        <v>3.7422180633336879</v>
      </c>
      <c r="Q128" s="101">
        <v>3.4710725182532074</v>
      </c>
      <c r="R128" s="101">
        <v>3.2853289330087918</v>
      </c>
      <c r="S128" s="101">
        <v>3.2539015152632595</v>
      </c>
      <c r="T128" s="101">
        <v>3.2413322132891773</v>
      </c>
      <c r="U128" s="101">
        <v>3.1641379140991397</v>
      </c>
      <c r="V128" s="101">
        <v>2.9091728105470369</v>
      </c>
      <c r="W128" s="101">
        <v>2.9158787086152222</v>
      </c>
      <c r="X128" s="101">
        <v>2.9297569617308934</v>
      </c>
      <c r="Y128" s="101">
        <v>3.0044768093924548</v>
      </c>
      <c r="DA128" s="131" t="s">
        <v>1789</v>
      </c>
    </row>
    <row r="129" spans="1:105" ht="12" customHeight="1" x14ac:dyDescent="0.25">
      <c r="A129" s="107" t="s">
        <v>121</v>
      </c>
      <c r="B129" s="104">
        <v>2.2500361839017335</v>
      </c>
      <c r="C129" s="104">
        <v>2.2169454190387605</v>
      </c>
      <c r="D129" s="104">
        <v>2.3154343408049649</v>
      </c>
      <c r="E129" s="104">
        <v>2.7804558513084667</v>
      </c>
      <c r="F129" s="104">
        <v>2.8360087690626985</v>
      </c>
      <c r="G129" s="104">
        <v>2.4007197247010916</v>
      </c>
      <c r="H129" s="104">
        <v>2.3587519375863315</v>
      </c>
      <c r="I129" s="104">
        <v>1.9685277020188012</v>
      </c>
      <c r="J129" s="104">
        <v>2.0276376124759228</v>
      </c>
      <c r="K129" s="104">
        <v>2.292693114547673</v>
      </c>
      <c r="L129" s="104">
        <v>2.2809878900766711</v>
      </c>
      <c r="M129" s="104">
        <v>2.374288230961433</v>
      </c>
      <c r="N129" s="104">
        <v>2.2657321617047863</v>
      </c>
      <c r="O129" s="104">
        <v>2.098477260008746</v>
      </c>
      <c r="P129" s="104">
        <v>1.9723480778616258</v>
      </c>
      <c r="Q129" s="104">
        <v>1.7972850070128943</v>
      </c>
      <c r="R129" s="104">
        <v>1.6813723254767989</v>
      </c>
      <c r="S129" s="104">
        <v>1.6413593982869181</v>
      </c>
      <c r="T129" s="104">
        <v>1.6501287409455223</v>
      </c>
      <c r="U129" s="104">
        <v>1.5393400497001026</v>
      </c>
      <c r="V129" s="104">
        <v>1.3888108346242332</v>
      </c>
      <c r="W129" s="104">
        <v>1.4068049288136388</v>
      </c>
      <c r="X129" s="104">
        <v>1.3122081026299894</v>
      </c>
      <c r="Y129" s="104">
        <v>1.2474150391603458</v>
      </c>
      <c r="DA129" s="132" t="s">
        <v>1790</v>
      </c>
    </row>
    <row r="130" spans="1:105" ht="12" customHeight="1" x14ac:dyDescent="0.25">
      <c r="A130" s="108" t="s">
        <v>53</v>
      </c>
      <c r="B130" s="98">
        <v>0.75820502843159732</v>
      </c>
      <c r="C130" s="98">
        <v>0.7288534901419611</v>
      </c>
      <c r="D130" s="98">
        <v>0.85685151862307996</v>
      </c>
      <c r="E130" s="98">
        <v>1.2775940550714844</v>
      </c>
      <c r="F130" s="98">
        <v>1.3708271560997112</v>
      </c>
      <c r="G130" s="98">
        <v>1.0135783609910818</v>
      </c>
      <c r="H130" s="98">
        <v>1.0213660590293663</v>
      </c>
      <c r="I130" s="98">
        <v>0.70193682816540193</v>
      </c>
      <c r="J130" s="98">
        <v>0.73398917232834837</v>
      </c>
      <c r="K130" s="98">
        <v>0.80167678335028936</v>
      </c>
      <c r="L130" s="98">
        <v>0.76842164123088663</v>
      </c>
      <c r="M130" s="98">
        <v>0.82647431449421394</v>
      </c>
      <c r="N130" s="98">
        <v>0.76923841470300325</v>
      </c>
      <c r="O130" s="98">
        <v>0.71287298912334651</v>
      </c>
      <c r="P130" s="98">
        <v>0.71029041771810131</v>
      </c>
      <c r="Q130" s="98">
        <v>0.63919378383778114</v>
      </c>
      <c r="R130" s="98">
        <v>0.59324371247241381</v>
      </c>
      <c r="S130" s="98">
        <v>0.58329562738958951</v>
      </c>
      <c r="T130" s="98">
        <v>0.59578720500674309</v>
      </c>
      <c r="U130" s="98">
        <v>0.52111348155461723</v>
      </c>
      <c r="V130" s="98">
        <v>0.54283223929659219</v>
      </c>
      <c r="W130" s="98">
        <v>0.64287742680148607</v>
      </c>
      <c r="X130" s="98">
        <v>0.67689210307229009</v>
      </c>
      <c r="Y130" s="98">
        <v>0.74035762559763729</v>
      </c>
      <c r="DA130" s="63" t="s">
        <v>1791</v>
      </c>
    </row>
    <row r="131" spans="1:105" ht="12" customHeight="1" x14ac:dyDescent="0.25">
      <c r="A131" s="108" t="s">
        <v>52</v>
      </c>
      <c r="B131" s="98">
        <v>1.491831155470136</v>
      </c>
      <c r="C131" s="98">
        <v>1.4880919288967993</v>
      </c>
      <c r="D131" s="98">
        <v>1.4585828221818851</v>
      </c>
      <c r="E131" s="98">
        <v>1.5028617962369824</v>
      </c>
      <c r="F131" s="98">
        <v>1.4651816129629875</v>
      </c>
      <c r="G131" s="98">
        <v>1.3871413637100098</v>
      </c>
      <c r="H131" s="98">
        <v>1.3373858785569652</v>
      </c>
      <c r="I131" s="98">
        <v>1.2665908738533993</v>
      </c>
      <c r="J131" s="98">
        <v>1.2936484401475745</v>
      </c>
      <c r="K131" s="98">
        <v>1.4910163311973836</v>
      </c>
      <c r="L131" s="98">
        <v>1.5125662488457845</v>
      </c>
      <c r="M131" s="98">
        <v>1.5478139164672193</v>
      </c>
      <c r="N131" s="98">
        <v>1.4964937470017832</v>
      </c>
      <c r="O131" s="98">
        <v>1.3856042708853997</v>
      </c>
      <c r="P131" s="98">
        <v>1.2620576601435245</v>
      </c>
      <c r="Q131" s="98">
        <v>1.1580912231751133</v>
      </c>
      <c r="R131" s="98">
        <v>1.088128613004385</v>
      </c>
      <c r="S131" s="98">
        <v>1.0580637708973286</v>
      </c>
      <c r="T131" s="98">
        <v>1.0543415359387791</v>
      </c>
      <c r="U131" s="98">
        <v>1.0182265681454854</v>
      </c>
      <c r="V131" s="98">
        <v>0.84597859532764086</v>
      </c>
      <c r="W131" s="98">
        <v>0.76392750201215276</v>
      </c>
      <c r="X131" s="98">
        <v>0.63531599955769924</v>
      </c>
      <c r="Y131" s="98">
        <v>0.50705741356270861</v>
      </c>
      <c r="DA131" s="63" t="s">
        <v>1792</v>
      </c>
    </row>
    <row r="132" spans="1:105" ht="12" customHeight="1" x14ac:dyDescent="0.25">
      <c r="A132" s="121" t="s">
        <v>54</v>
      </c>
      <c r="B132" s="122">
        <v>10.84733449445455</v>
      </c>
      <c r="C132" s="122">
        <v>12.033044948203141</v>
      </c>
      <c r="D132" s="122">
        <v>11.947730469368832</v>
      </c>
      <c r="E132" s="122">
        <v>14.194854540251303</v>
      </c>
      <c r="F132" s="122">
        <v>12.78501888087521</v>
      </c>
      <c r="G132" s="122">
        <v>11.600518856989851</v>
      </c>
      <c r="H132" s="122">
        <v>10.034435421698214</v>
      </c>
      <c r="I132" s="122">
        <v>8.6440065061331737</v>
      </c>
      <c r="J132" s="122">
        <v>8.6685339240607888</v>
      </c>
      <c r="K132" s="122">
        <v>6.5886160377781735</v>
      </c>
      <c r="L132" s="122">
        <v>5.8980136659668965</v>
      </c>
      <c r="M132" s="122">
        <v>5.4615151465735288</v>
      </c>
      <c r="N132" s="122">
        <v>4.8065558487612137</v>
      </c>
      <c r="O132" s="122">
        <v>4.2516589254484956</v>
      </c>
      <c r="P132" s="122">
        <v>3.9705907762652934</v>
      </c>
      <c r="Q132" s="122">
        <v>3.5571361551033158</v>
      </c>
      <c r="R132" s="122">
        <v>3.2310338445142417</v>
      </c>
      <c r="S132" s="122">
        <v>3.0691101627291499</v>
      </c>
      <c r="T132" s="122">
        <v>3.0637763853176909</v>
      </c>
      <c r="U132" s="122">
        <v>3.0095415508281418</v>
      </c>
      <c r="V132" s="122">
        <v>3.8732426255777872</v>
      </c>
      <c r="W132" s="122">
        <v>4.0265148032726996</v>
      </c>
      <c r="X132" s="122">
        <v>3.25507214843027</v>
      </c>
      <c r="Y132" s="122">
        <v>3.2558885432140707</v>
      </c>
      <c r="DA132" s="130" t="s">
        <v>1793</v>
      </c>
    </row>
    <row r="133" spans="1:105" ht="12" customHeight="1" x14ac:dyDescent="0.25">
      <c r="A133" s="97" t="s">
        <v>50</v>
      </c>
      <c r="B133" s="98">
        <v>4.9625687119779345</v>
      </c>
      <c r="C133" s="98">
        <v>5.1023576341397314</v>
      </c>
      <c r="D133" s="98">
        <v>6.2600550496708136</v>
      </c>
      <c r="E133" s="98">
        <v>4.7269388118375817</v>
      </c>
      <c r="F133" s="98">
        <v>4.3139528352212428</v>
      </c>
      <c r="G133" s="98">
        <v>4.5264144442835246</v>
      </c>
      <c r="H133" s="98">
        <v>3.5191481781874212</v>
      </c>
      <c r="I133" s="98">
        <v>2.944525749294931</v>
      </c>
      <c r="J133" s="98">
        <v>2.6523014255016082</v>
      </c>
      <c r="K133" s="98">
        <v>2.7792857110943636</v>
      </c>
      <c r="L133" s="98">
        <v>2.5346590493873471</v>
      </c>
      <c r="M133" s="98">
        <v>2.2816748204034334</v>
      </c>
      <c r="N133" s="98">
        <v>2.0348904832680663</v>
      </c>
      <c r="O133" s="98">
        <v>1.7819457540140096</v>
      </c>
      <c r="P133" s="98">
        <v>1.64246515052595</v>
      </c>
      <c r="Q133" s="98">
        <v>1.4117811412219261</v>
      </c>
      <c r="R133" s="98">
        <v>1.2078956099665552</v>
      </c>
      <c r="S133" s="98">
        <v>1.0703811375374417</v>
      </c>
      <c r="T133" s="98">
        <v>1.0025815963237372</v>
      </c>
      <c r="U133" s="98">
        <v>0.94729694878573856</v>
      </c>
      <c r="V133" s="98">
        <v>1.2335412340026182</v>
      </c>
      <c r="W133" s="98">
        <v>1.2176800057295722</v>
      </c>
      <c r="X133" s="98">
        <v>0.92412881309809403</v>
      </c>
      <c r="Y133" s="98">
        <v>0.82782013150376188</v>
      </c>
      <c r="DA133" s="63" t="s">
        <v>1794</v>
      </c>
    </row>
    <row r="134" spans="1:105" ht="12" customHeight="1" x14ac:dyDescent="0.25">
      <c r="A134" s="109" t="s">
        <v>120</v>
      </c>
      <c r="B134" s="33">
        <v>5.8847657824766149</v>
      </c>
      <c r="C134" s="33">
        <v>6.9306873140634107</v>
      </c>
      <c r="D134" s="33">
        <v>5.687675419698019</v>
      </c>
      <c r="E134" s="33">
        <v>9.4679157284137219</v>
      </c>
      <c r="F134" s="33">
        <v>8.4710660456539664</v>
      </c>
      <c r="G134" s="33">
        <v>7.0741044127063253</v>
      </c>
      <c r="H134" s="33">
        <v>6.5152872435107927</v>
      </c>
      <c r="I134" s="33">
        <v>5.6994807568382422</v>
      </c>
      <c r="J134" s="33">
        <v>6.0162324985591802</v>
      </c>
      <c r="K134" s="33">
        <v>3.8093303266838103</v>
      </c>
      <c r="L134" s="33">
        <v>3.3633546165795494</v>
      </c>
      <c r="M134" s="33">
        <v>3.1798403261700949</v>
      </c>
      <c r="N134" s="33">
        <v>2.7716653654931469</v>
      </c>
      <c r="O134" s="33">
        <v>2.4697131714344862</v>
      </c>
      <c r="P134" s="33">
        <v>2.3281256257393435</v>
      </c>
      <c r="Q134" s="33">
        <v>2.1453550138813897</v>
      </c>
      <c r="R134" s="33">
        <v>2.0231382345476865</v>
      </c>
      <c r="S134" s="33">
        <v>1.9987290251917083</v>
      </c>
      <c r="T134" s="33">
        <v>2.0611947889939537</v>
      </c>
      <c r="U134" s="33">
        <v>2.0622446020424032</v>
      </c>
      <c r="V134" s="33">
        <v>2.6397013915751688</v>
      </c>
      <c r="W134" s="33">
        <v>2.8088347975431276</v>
      </c>
      <c r="X134" s="33">
        <v>2.3309433353321758</v>
      </c>
      <c r="Y134" s="33">
        <v>2.4280684117103086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0.48818186200706187</v>
      </c>
      <c r="C136" s="119">
        <f t="shared" si="26"/>
        <v>0.49281539187962764</v>
      </c>
      <c r="D136" s="119">
        <f t="shared" si="26"/>
        <v>0.49379208037576411</v>
      </c>
      <c r="E136" s="119">
        <f t="shared" si="26"/>
        <v>0.5009594897059656</v>
      </c>
      <c r="F136" s="119">
        <f t="shared" si="26"/>
        <v>0.50403331271045759</v>
      </c>
      <c r="G136" s="119">
        <f t="shared" si="26"/>
        <v>0.50484909728681238</v>
      </c>
      <c r="H136" s="119">
        <f t="shared" si="26"/>
        <v>0.50782662321147443</v>
      </c>
      <c r="I136" s="119">
        <f t="shared" si="26"/>
        <v>0.51224740127740165</v>
      </c>
      <c r="J136" s="119">
        <f t="shared" si="26"/>
        <v>0.51669742412177677</v>
      </c>
      <c r="K136" s="119">
        <f t="shared" si="26"/>
        <v>0.52321304116758605</v>
      </c>
      <c r="L136" s="119">
        <f t="shared" si="26"/>
        <v>0.53194499297209574</v>
      </c>
      <c r="M136" s="119">
        <f t="shared" si="26"/>
        <v>0.54497571197488648</v>
      </c>
      <c r="N136" s="119">
        <f t="shared" si="26"/>
        <v>0.56352539860512141</v>
      </c>
      <c r="O136" s="119">
        <f t="shared" si="26"/>
        <v>0.57947715678744405</v>
      </c>
      <c r="P136" s="119">
        <f t="shared" si="26"/>
        <v>0.57716438960807614</v>
      </c>
      <c r="Q136" s="119">
        <f t="shared" si="26"/>
        <v>0.58999603906932507</v>
      </c>
      <c r="R136" s="119">
        <f t="shared" ref="R136:V136" si="27">IF(R117=0,"",R117/R98)</f>
        <v>0.58652196565297088</v>
      </c>
      <c r="S136" s="119">
        <f t="shared" si="27"/>
        <v>0.60771893428907342</v>
      </c>
      <c r="T136" s="119">
        <f t="shared" si="27"/>
        <v>0.62544528508361785</v>
      </c>
      <c r="U136" s="119">
        <f t="shared" si="27"/>
        <v>0.64871888392880717</v>
      </c>
      <c r="V136" s="119">
        <f t="shared" si="27"/>
        <v>0.64814856143731903</v>
      </c>
      <c r="W136" s="119">
        <f t="shared" ref="W136:Y136" si="28">IF(W117=0,"",W117/W98)</f>
        <v>0.67160438926197841</v>
      </c>
      <c r="X136" s="119">
        <f t="shared" si="28"/>
        <v>0.68684006076427784</v>
      </c>
      <c r="Y136" s="119">
        <f t="shared" si="28"/>
        <v>0.69586687494515864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0.46289982859171974</v>
      </c>
      <c r="C137" s="124">
        <f t="shared" si="29"/>
        <v>0.46655723994018133</v>
      </c>
      <c r="D137" s="124">
        <f t="shared" si="29"/>
        <v>0.47028341775027233</v>
      </c>
      <c r="E137" s="124">
        <f t="shared" si="29"/>
        <v>0.47538235182674865</v>
      </c>
      <c r="F137" s="124">
        <f t="shared" si="29"/>
        <v>0.4793877706983618</v>
      </c>
      <c r="G137" s="124">
        <f t="shared" si="29"/>
        <v>0.48061556344653505</v>
      </c>
      <c r="H137" s="124">
        <f t="shared" si="29"/>
        <v>0.48264042768786425</v>
      </c>
      <c r="I137" s="124">
        <f t="shared" si="29"/>
        <v>0.48453697978498939</v>
      </c>
      <c r="J137" s="124">
        <f t="shared" si="29"/>
        <v>0.49091825735959227</v>
      </c>
      <c r="K137" s="124">
        <f t="shared" si="29"/>
        <v>0.49951724775224066</v>
      </c>
      <c r="L137" s="124">
        <f t="shared" si="29"/>
        <v>0.51027680453805846</v>
      </c>
      <c r="M137" s="124">
        <f t="shared" si="29"/>
        <v>0.51991264984499264</v>
      </c>
      <c r="N137" s="124">
        <f t="shared" si="29"/>
        <v>0.53352496342771172</v>
      </c>
      <c r="O137" s="124">
        <f t="shared" si="29"/>
        <v>0.54795835254416991</v>
      </c>
      <c r="P137" s="124">
        <f t="shared" si="29"/>
        <v>0.54960528250891438</v>
      </c>
      <c r="Q137" s="124">
        <f t="shared" si="29"/>
        <v>0.55165382902646098</v>
      </c>
      <c r="R137" s="124">
        <f t="shared" ref="R137:V137" si="30">IF(R118=0,"",R118/R99)</f>
        <v>0.55454372235011906</v>
      </c>
      <c r="S137" s="124">
        <f t="shared" si="30"/>
        <v>0.56963931009690594</v>
      </c>
      <c r="T137" s="124">
        <f t="shared" si="30"/>
        <v>0.590471240189818</v>
      </c>
      <c r="U137" s="124">
        <f t="shared" si="30"/>
        <v>0.60931227053208814</v>
      </c>
      <c r="V137" s="124">
        <f t="shared" si="30"/>
        <v>0.61925734988709602</v>
      </c>
      <c r="W137" s="124">
        <f t="shared" ref="W137:Y137" si="31">IF(W118=0,"",W118/W99)</f>
        <v>0.63045283943756836</v>
      </c>
      <c r="X137" s="124">
        <f t="shared" si="31"/>
        <v>0.64366968268262781</v>
      </c>
      <c r="Y137" s="124">
        <f t="shared" si="31"/>
        <v>0.65943798982880508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0.4568052678659969</v>
      </c>
      <c r="C138" s="111">
        <f t="shared" si="32"/>
        <v>0.4606228491833872</v>
      </c>
      <c r="D138" s="111">
        <f t="shared" si="32"/>
        <v>0.46441878901870137</v>
      </c>
      <c r="E138" s="111">
        <f t="shared" si="32"/>
        <v>0.46955424860162032</v>
      </c>
      <c r="F138" s="111">
        <f t="shared" si="32"/>
        <v>0.47361197861037641</v>
      </c>
      <c r="G138" s="111">
        <f t="shared" si="32"/>
        <v>0.47505364570720998</v>
      </c>
      <c r="H138" s="111">
        <f t="shared" si="32"/>
        <v>0.47712010330455173</v>
      </c>
      <c r="I138" s="111">
        <f t="shared" si="32"/>
        <v>0.47919605735283888</v>
      </c>
      <c r="J138" s="111">
        <f t="shared" si="32"/>
        <v>0.48556807390190992</v>
      </c>
      <c r="K138" s="111">
        <f t="shared" si="32"/>
        <v>0.49421355808476719</v>
      </c>
      <c r="L138" s="111">
        <f t="shared" si="32"/>
        <v>0.50503612613826654</v>
      </c>
      <c r="M138" s="111">
        <f t="shared" si="32"/>
        <v>0.5147456463582033</v>
      </c>
      <c r="N138" s="111">
        <f t="shared" si="32"/>
        <v>0.52844832329113112</v>
      </c>
      <c r="O138" s="111">
        <f t="shared" si="32"/>
        <v>0.542953922932634</v>
      </c>
      <c r="P138" s="111">
        <f t="shared" si="32"/>
        <v>0.54467109862541685</v>
      </c>
      <c r="Q138" s="111">
        <f t="shared" si="32"/>
        <v>0.54673122297317234</v>
      </c>
      <c r="R138" s="111">
        <f t="shared" ref="R138:V138" si="33">IF(R119=0,"",R119/R100)</f>
        <v>0.54965302223203305</v>
      </c>
      <c r="S138" s="111">
        <f t="shared" si="33"/>
        <v>0.56481454184576629</v>
      </c>
      <c r="T138" s="111">
        <f t="shared" si="33"/>
        <v>0.58574791637627155</v>
      </c>
      <c r="U138" s="111">
        <f t="shared" si="33"/>
        <v>0.60469310139582599</v>
      </c>
      <c r="V138" s="111">
        <f t="shared" si="33"/>
        <v>0.61471370368500411</v>
      </c>
      <c r="W138" s="111">
        <f t="shared" ref="W138:Y138" si="34">IF(W119=0,"",W119/W100)</f>
        <v>0.62595511869308851</v>
      </c>
      <c r="X138" s="111">
        <f t="shared" si="34"/>
        <v>0.63926970917943682</v>
      </c>
      <c r="Y138" s="111">
        <f t="shared" si="34"/>
        <v>0.65514973324882242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1.7224603903789439</v>
      </c>
      <c r="C140" s="124">
        <f t="shared" si="38"/>
        <v>1.84195460984795</v>
      </c>
      <c r="D140" s="124">
        <f t="shared" si="38"/>
        <v>1.9594556759308039</v>
      </c>
      <c r="E140" s="124">
        <f t="shared" si="38"/>
        <v>2.0700989022980285</v>
      </c>
      <c r="F140" s="124">
        <f t="shared" si="38"/>
        <v>2.172291272840698</v>
      </c>
      <c r="G140" s="124">
        <f t="shared" si="38"/>
        <v>2.2622752886201387</v>
      </c>
      <c r="H140" s="124">
        <f t="shared" si="38"/>
        <v>2.3440950669909828</v>
      </c>
      <c r="I140" s="124">
        <f t="shared" si="38"/>
        <v>2.3899535293515668</v>
      </c>
      <c r="J140" s="124">
        <f t="shared" si="38"/>
        <v>2.4703888704564827</v>
      </c>
      <c r="K140" s="124">
        <f t="shared" si="38"/>
        <v>2.5950509488208451</v>
      </c>
      <c r="L140" s="124">
        <f t="shared" si="38"/>
        <v>2.7653145330102635</v>
      </c>
      <c r="M140" s="124">
        <f t="shared" si="38"/>
        <v>2.8937443376293843</v>
      </c>
      <c r="N140" s="124">
        <f t="shared" si="38"/>
        <v>2.9911625546804839</v>
      </c>
      <c r="O140" s="124">
        <f t="shared" si="38"/>
        <v>3.0807902088652077</v>
      </c>
      <c r="P140" s="124">
        <f t="shared" si="38"/>
        <v>3.1283996501860347</v>
      </c>
      <c r="Q140" s="124">
        <f t="shared" si="38"/>
        <v>3.1660045871157911</v>
      </c>
      <c r="R140" s="124">
        <f t="shared" ref="R140:V140" si="39">IF(R121=0,"",R121/R102)</f>
        <v>3.2178510559762947</v>
      </c>
      <c r="S140" s="124">
        <f t="shared" si="39"/>
        <v>3.2968888327192816</v>
      </c>
      <c r="T140" s="124">
        <f t="shared" si="39"/>
        <v>3.4617805191759663</v>
      </c>
      <c r="U140" s="124">
        <f t="shared" si="39"/>
        <v>3.5914988002350952</v>
      </c>
      <c r="V140" s="124">
        <f t="shared" si="39"/>
        <v>3.6552984142956633</v>
      </c>
      <c r="W140" s="124">
        <f t="shared" ref="W140:Y140" si="40">IF(W121=0,"",W121/W102)</f>
        <v>3.6871250033323357</v>
      </c>
      <c r="X140" s="124">
        <f t="shared" si="40"/>
        <v>3.7063303593907562</v>
      </c>
      <c r="Y140" s="124">
        <f t="shared" si="40"/>
        <v>3.726059884657972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1.7224603903789439</v>
      </c>
      <c r="C141" s="111">
        <f t="shared" si="41"/>
        <v>1.84195460984795</v>
      </c>
      <c r="D141" s="111">
        <f t="shared" si="41"/>
        <v>1.9594556759308039</v>
      </c>
      <c r="E141" s="111">
        <f t="shared" si="41"/>
        <v>2.0700989022980285</v>
      </c>
      <c r="F141" s="111">
        <f t="shared" si="41"/>
        <v>2.172291272840698</v>
      </c>
      <c r="G141" s="111">
        <f t="shared" si="41"/>
        <v>2.2622752886201387</v>
      </c>
      <c r="H141" s="111">
        <f t="shared" si="41"/>
        <v>2.3440950669909828</v>
      </c>
      <c r="I141" s="111">
        <f t="shared" si="41"/>
        <v>2.3899535293515668</v>
      </c>
      <c r="J141" s="111">
        <f t="shared" si="41"/>
        <v>2.4703888704564827</v>
      </c>
      <c r="K141" s="111">
        <f t="shared" si="41"/>
        <v>2.5950509488208451</v>
      </c>
      <c r="L141" s="111">
        <f t="shared" si="41"/>
        <v>2.7653145330102635</v>
      </c>
      <c r="M141" s="111">
        <f t="shared" si="41"/>
        <v>2.8937443376293843</v>
      </c>
      <c r="N141" s="111">
        <f t="shared" si="41"/>
        <v>2.9911625546804839</v>
      </c>
      <c r="O141" s="111">
        <f t="shared" si="41"/>
        <v>3.0807902088652077</v>
      </c>
      <c r="P141" s="111">
        <f t="shared" si="41"/>
        <v>3.1283996501860347</v>
      </c>
      <c r="Q141" s="111">
        <f t="shared" si="41"/>
        <v>3.1660045871157911</v>
      </c>
      <c r="R141" s="111">
        <f t="shared" ref="R141:V141" si="42">IF(R122=0,"",R122/R103)</f>
        <v>3.2178510559762947</v>
      </c>
      <c r="S141" s="111">
        <f t="shared" si="42"/>
        <v>3.2968888327192816</v>
      </c>
      <c r="T141" s="111">
        <f t="shared" si="42"/>
        <v>3.4617805191759663</v>
      </c>
      <c r="U141" s="111">
        <f t="shared" si="42"/>
        <v>3.5914988002350952</v>
      </c>
      <c r="V141" s="111">
        <f t="shared" si="42"/>
        <v>3.6552984142956633</v>
      </c>
      <c r="W141" s="111">
        <f t="shared" ref="W141:Y141" si="43">IF(W122=0,"",W122/W103)</f>
        <v>3.6871250033323357</v>
      </c>
      <c r="X141" s="111">
        <f t="shared" si="43"/>
        <v>3.7063303593907562</v>
      </c>
      <c r="Y141" s="111">
        <f t="shared" si="43"/>
        <v>3.726059884657972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0.57517230579735767</v>
      </c>
      <c r="C142" s="124">
        <f t="shared" si="44"/>
        <v>0.58243503380924322</v>
      </c>
      <c r="D142" s="124">
        <f t="shared" si="44"/>
        <v>0.57436893494617414</v>
      </c>
      <c r="E142" s="124">
        <f t="shared" si="44"/>
        <v>0.57740038566509599</v>
      </c>
      <c r="F142" s="124">
        <f t="shared" si="44"/>
        <v>0.57918545956614442</v>
      </c>
      <c r="G142" s="124">
        <f t="shared" si="44"/>
        <v>0.5847107748359297</v>
      </c>
      <c r="H142" s="124">
        <f t="shared" si="44"/>
        <v>0.58122468299936347</v>
      </c>
      <c r="I142" s="124">
        <f t="shared" si="44"/>
        <v>0.59061783793524358</v>
      </c>
      <c r="J142" s="124">
        <f t="shared" si="44"/>
        <v>0.59076313035840278</v>
      </c>
      <c r="K142" s="124">
        <f t="shared" si="44"/>
        <v>0.59496262986118031</v>
      </c>
      <c r="L142" s="124">
        <f t="shared" si="44"/>
        <v>0.59831686975677023</v>
      </c>
      <c r="M142" s="124">
        <f t="shared" si="44"/>
        <v>0.61053401235507687</v>
      </c>
      <c r="N142" s="124">
        <f t="shared" si="44"/>
        <v>0.61956385723977581</v>
      </c>
      <c r="O142" s="124">
        <f t="shared" si="44"/>
        <v>0.6320350286614479</v>
      </c>
      <c r="P142" s="124">
        <f t="shared" si="44"/>
        <v>0.63511230797380502</v>
      </c>
      <c r="Q142" s="124">
        <f t="shared" si="44"/>
        <v>0.64634067647040039</v>
      </c>
      <c r="R142" s="124">
        <f t="shared" ref="R142:V142" si="45">IF(R123=0,"",R123/R104)</f>
        <v>0.65942789987371953</v>
      </c>
      <c r="S142" s="124">
        <f t="shared" si="45"/>
        <v>0.67681304349194826</v>
      </c>
      <c r="T142" s="124">
        <f t="shared" si="45"/>
        <v>0.69313635233936288</v>
      </c>
      <c r="U142" s="124">
        <f t="shared" si="45"/>
        <v>0.70587932112664564</v>
      </c>
      <c r="V142" s="124">
        <f t="shared" si="45"/>
        <v>0.70792360405139232</v>
      </c>
      <c r="W142" s="124">
        <f t="shared" ref="W142:Y142" si="46">IF(W123=0,"",W123/W104)</f>
        <v>0.72242341466994475</v>
      </c>
      <c r="X142" s="124">
        <f t="shared" si="46"/>
        <v>0.72330289769284017</v>
      </c>
      <c r="Y142" s="124">
        <f t="shared" si="46"/>
        <v>0.73284252240530978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0.52726935100878281</v>
      </c>
      <c r="C143" s="111">
        <f t="shared" si="47"/>
        <v>0.52884607371409453</v>
      </c>
      <c r="D143" s="111">
        <f t="shared" si="47"/>
        <v>0.53059223363987706</v>
      </c>
      <c r="E143" s="111">
        <f t="shared" si="47"/>
        <v>0.53233692923431608</v>
      </c>
      <c r="F143" s="111">
        <f t="shared" si="47"/>
        <v>0.53402322319459894</v>
      </c>
      <c r="G143" s="111">
        <f t="shared" si="47"/>
        <v>0.53483748719614455</v>
      </c>
      <c r="H143" s="111">
        <f t="shared" si="47"/>
        <v>0.53547620357429793</v>
      </c>
      <c r="I143" s="111">
        <f t="shared" si="47"/>
        <v>0.5367579883547039</v>
      </c>
      <c r="J143" s="111">
        <f t="shared" si="47"/>
        <v>0.540661440576786</v>
      </c>
      <c r="K143" s="111">
        <f t="shared" si="47"/>
        <v>0.54562343820661052</v>
      </c>
      <c r="L143" s="111">
        <f t="shared" si="47"/>
        <v>0.55150272859682736</v>
      </c>
      <c r="M143" s="111">
        <f t="shared" si="47"/>
        <v>0.55790278414664329</v>
      </c>
      <c r="N143" s="111">
        <f t="shared" si="47"/>
        <v>0.56716062216051422</v>
      </c>
      <c r="O143" s="111">
        <f t="shared" si="47"/>
        <v>0.57859167584415261</v>
      </c>
      <c r="P143" s="111">
        <f t="shared" si="47"/>
        <v>0.58446978104222136</v>
      </c>
      <c r="Q143" s="111">
        <f t="shared" si="47"/>
        <v>0.59362011380529445</v>
      </c>
      <c r="R143" s="111">
        <f t="shared" ref="R143:V143" si="48">IF(R124=0,"",R124/R105)</f>
        <v>0.60329294807837641</v>
      </c>
      <c r="S143" s="111">
        <f t="shared" si="48"/>
        <v>0.61934834423562213</v>
      </c>
      <c r="T143" s="111">
        <f t="shared" si="48"/>
        <v>0.63878227848146896</v>
      </c>
      <c r="U143" s="111">
        <f t="shared" si="48"/>
        <v>0.65719463836320313</v>
      </c>
      <c r="V143" s="111">
        <f t="shared" si="48"/>
        <v>0.66815459675095767</v>
      </c>
      <c r="W143" s="111">
        <f t="shared" ref="W143:Y143" si="49">IF(W124=0,"",W124/W105)</f>
        <v>0.67535877869606242</v>
      </c>
      <c r="X143" s="111">
        <f t="shared" si="49"/>
        <v>0.6860928963658709</v>
      </c>
      <c r="Y143" s="111">
        <f t="shared" si="49"/>
        <v>0.69915129783565089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0.76790936199539805</v>
      </c>
      <c r="C144" s="111">
        <f t="shared" si="50"/>
        <v>0.7725139094402369</v>
      </c>
      <c r="D144" s="111">
        <f t="shared" si="50"/>
        <v>0.75476301007788493</v>
      </c>
      <c r="E144" s="111">
        <f t="shared" si="50"/>
        <v>0.71408919681947924</v>
      </c>
      <c r="F144" s="111">
        <f t="shared" si="50"/>
        <v>0.70480455634478079</v>
      </c>
      <c r="G144" s="111">
        <f t="shared" si="50"/>
        <v>0.73265821755954286</v>
      </c>
      <c r="H144" s="111">
        <f t="shared" si="50"/>
        <v>0.72848434041512944</v>
      </c>
      <c r="I144" s="111">
        <f t="shared" si="50"/>
        <v>0.76568265426454651</v>
      </c>
      <c r="J144" s="111">
        <f t="shared" si="50"/>
        <v>0.76445218777478752</v>
      </c>
      <c r="K144" s="111">
        <f t="shared" si="50"/>
        <v>0.77729416304759669</v>
      </c>
      <c r="L144" s="111">
        <f t="shared" si="50"/>
        <v>0.78779712143898684</v>
      </c>
      <c r="M144" s="111">
        <f t="shared" si="50"/>
        <v>0.78470163470631782</v>
      </c>
      <c r="N144" s="111">
        <f t="shared" si="50"/>
        <v>0.79476539366887233</v>
      </c>
      <c r="O144" s="111">
        <f t="shared" si="50"/>
        <v>0.79839124178861842</v>
      </c>
      <c r="P144" s="111">
        <f t="shared" si="50"/>
        <v>0.79248655517255506</v>
      </c>
      <c r="Q144" s="111">
        <f t="shared" si="50"/>
        <v>0.79540795923036722</v>
      </c>
      <c r="R144" s="111">
        <f t="shared" ref="R144:V144" si="51">IF(R125=0,"",R125/R106)</f>
        <v>0.79779226870848696</v>
      </c>
      <c r="S144" s="111">
        <f t="shared" si="51"/>
        <v>0.79907842568940779</v>
      </c>
      <c r="T144" s="111">
        <f t="shared" si="51"/>
        <v>0.81443252934293686</v>
      </c>
      <c r="U144" s="111">
        <f t="shared" si="51"/>
        <v>0.83845082047026709</v>
      </c>
      <c r="V144" s="111">
        <f t="shared" si="51"/>
        <v>0.8253828442378871</v>
      </c>
      <c r="W144" s="111">
        <f t="shared" ref="W144:Y144" si="52">IF(W125=0,"",W125/W106)</f>
        <v>0.80413634308575854</v>
      </c>
      <c r="X144" s="111">
        <f t="shared" si="52"/>
        <v>0.78729249024023396</v>
      </c>
      <c r="Y144" s="111">
        <f t="shared" si="52"/>
        <v>0.77252725614270412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0.52726935100878281</v>
      </c>
      <c r="C145" s="112">
        <f t="shared" si="53"/>
        <v>0.52726935100878281</v>
      </c>
      <c r="D145" s="112">
        <f t="shared" si="53"/>
        <v>0.53308694132271317</v>
      </c>
      <c r="E145" s="112">
        <f t="shared" si="53"/>
        <v>0.5345166903004861</v>
      </c>
      <c r="F145" s="112">
        <f t="shared" si="53"/>
        <v>0.5358354754564193</v>
      </c>
      <c r="G145" s="112">
        <f t="shared" si="53"/>
        <v>0.53654066047584381</v>
      </c>
      <c r="H145" s="112">
        <f t="shared" si="53"/>
        <v>0.53766407322726228</v>
      </c>
      <c r="I145" s="112">
        <f t="shared" si="53"/>
        <v>0.53854438651296432</v>
      </c>
      <c r="J145" s="112">
        <f t="shared" si="53"/>
        <v>0.53985509269451004</v>
      </c>
      <c r="K145" s="112">
        <f t="shared" si="53"/>
        <v>0.54964457753696194</v>
      </c>
      <c r="L145" s="112">
        <f t="shared" si="53"/>
        <v>0.55667571960158979</v>
      </c>
      <c r="M145" s="112">
        <f t="shared" si="53"/>
        <v>0.5591415622858904</v>
      </c>
      <c r="N145" s="112">
        <f t="shared" si="53"/>
        <v>0.56817213047104187</v>
      </c>
      <c r="O145" s="112">
        <f t="shared" si="53"/>
        <v>0.57343745763224063</v>
      </c>
      <c r="P145" s="112">
        <f t="shared" si="53"/>
        <v>0.5790916020593474</v>
      </c>
      <c r="Q145" s="112">
        <f t="shared" si="53"/>
        <v>0.58069296128384984</v>
      </c>
      <c r="R145" s="112">
        <f t="shared" ref="R145:V145" si="54">IF(R126=0,"",R126/R107)</f>
        <v>0.58245086767019927</v>
      </c>
      <c r="S145" s="112">
        <f t="shared" si="54"/>
        <v>0.58547133095411341</v>
      </c>
      <c r="T145" s="112">
        <f t="shared" si="54"/>
        <v>0.61281616013025486</v>
      </c>
      <c r="U145" s="112">
        <f t="shared" si="54"/>
        <v>0.63756588165994743</v>
      </c>
      <c r="V145" s="112">
        <f t="shared" si="54"/>
        <v>0.64955945345337374</v>
      </c>
      <c r="W145" s="112">
        <f t="shared" ref="W145:Y145" si="55">IF(W126=0,"",W126/W107)</f>
        <v>0.65261977796582438</v>
      </c>
      <c r="X145" s="112">
        <f t="shared" si="55"/>
        <v>0.65629817879251606</v>
      </c>
      <c r="Y145" s="112">
        <f t="shared" si="55"/>
        <v>0.6684256780574872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0.66004770076808839</v>
      </c>
      <c r="C147" s="112">
        <f t="shared" si="59"/>
        <v>0.66286668057539255</v>
      </c>
      <c r="D147" s="112">
        <f t="shared" si="59"/>
        <v>0.66556043056120751</v>
      </c>
      <c r="E147" s="112">
        <f t="shared" si="59"/>
        <v>0.66968672230277715</v>
      </c>
      <c r="F147" s="112">
        <f t="shared" si="59"/>
        <v>0.67323844758376139</v>
      </c>
      <c r="G147" s="112">
        <f t="shared" si="59"/>
        <v>0.67662817182734258</v>
      </c>
      <c r="H147" s="112">
        <f t="shared" si="59"/>
        <v>0.68137768702044976</v>
      </c>
      <c r="I147" s="112">
        <f t="shared" si="59"/>
        <v>0.6835940174095928</v>
      </c>
      <c r="J147" s="112">
        <f t="shared" si="59"/>
        <v>0.68452411135825564</v>
      </c>
      <c r="K147" s="112">
        <f t="shared" si="59"/>
        <v>0.6860962742734511</v>
      </c>
      <c r="L147" s="112">
        <f t="shared" si="59"/>
        <v>0.6883122903751353</v>
      </c>
      <c r="M147" s="112">
        <f t="shared" si="59"/>
        <v>0.69069200301522771</v>
      </c>
      <c r="N147" s="112">
        <f t="shared" si="59"/>
        <v>0.6930929985201274</v>
      </c>
      <c r="O147" s="112">
        <f t="shared" si="59"/>
        <v>0.6952123350522853</v>
      </c>
      <c r="P147" s="112">
        <f t="shared" si="59"/>
        <v>0.6980175165347815</v>
      </c>
      <c r="Q147" s="112">
        <f t="shared" si="59"/>
        <v>0.70383076101667108</v>
      </c>
      <c r="R147" s="112">
        <f t="shared" ref="R147:V147" si="60">IF(R128=0,"",R128/R109)</f>
        <v>0.7156369995108578</v>
      </c>
      <c r="S147" s="112">
        <f t="shared" si="60"/>
        <v>0.73126340624115549</v>
      </c>
      <c r="T147" s="112">
        <f t="shared" si="60"/>
        <v>0.74687787221321067</v>
      </c>
      <c r="U147" s="112">
        <f t="shared" si="60"/>
        <v>0.75672702311232787</v>
      </c>
      <c r="V147" s="112">
        <f t="shared" si="60"/>
        <v>0.7611671134378758</v>
      </c>
      <c r="W147" s="112">
        <f t="shared" ref="W147:Y147" si="61">IF(W128=0,"",W128/W109)</f>
        <v>0.76815664039639642</v>
      </c>
      <c r="X147" s="112">
        <f t="shared" si="61"/>
        <v>0.7762049251116363</v>
      </c>
      <c r="Y147" s="112">
        <f t="shared" si="61"/>
        <v>0.7866599363735719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0.85211096583994561</v>
      </c>
      <c r="C148" s="113">
        <f t="shared" si="62"/>
        <v>0.85706127940680121</v>
      </c>
      <c r="D148" s="113">
        <f t="shared" si="62"/>
        <v>0.84368657212631526</v>
      </c>
      <c r="E148" s="113">
        <f t="shared" si="62"/>
        <v>0.81592870177783283</v>
      </c>
      <c r="F148" s="113">
        <f t="shared" si="62"/>
        <v>0.81051324606205888</v>
      </c>
      <c r="G148" s="113">
        <f t="shared" si="62"/>
        <v>0.83246085913999723</v>
      </c>
      <c r="H148" s="113">
        <f t="shared" si="62"/>
        <v>0.83161074753697339</v>
      </c>
      <c r="I148" s="113">
        <f t="shared" si="62"/>
        <v>0.85824619886259468</v>
      </c>
      <c r="J148" s="113">
        <f t="shared" si="62"/>
        <v>0.85694005871196277</v>
      </c>
      <c r="K148" s="113">
        <f t="shared" si="62"/>
        <v>0.86264227429638896</v>
      </c>
      <c r="L148" s="113">
        <f t="shared" si="62"/>
        <v>0.86814303200341003</v>
      </c>
      <c r="M148" s="113">
        <f t="shared" si="62"/>
        <v>0.8657186575004967</v>
      </c>
      <c r="N148" s="113">
        <f t="shared" si="62"/>
        <v>0.86983353726269086</v>
      </c>
      <c r="O148" s="113">
        <f t="shared" si="62"/>
        <v>0.87059969038786789</v>
      </c>
      <c r="P148" s="113">
        <f t="shared" si="62"/>
        <v>0.86514769314426232</v>
      </c>
      <c r="Q148" s="113">
        <f t="shared" si="62"/>
        <v>0.8689667665941696</v>
      </c>
      <c r="R148" s="113">
        <f t="shared" ref="R148:V148" si="63">IF(R129=0,"",R129/R110)</f>
        <v>0.87580283164719752</v>
      </c>
      <c r="S148" s="113">
        <f t="shared" si="63"/>
        <v>0.8844506721646106</v>
      </c>
      <c r="T148" s="113">
        <f t="shared" si="63"/>
        <v>0.89072720537063066</v>
      </c>
      <c r="U148" s="113">
        <f t="shared" si="63"/>
        <v>0.90168093326027576</v>
      </c>
      <c r="V148" s="113">
        <f t="shared" si="63"/>
        <v>0.89067497898705683</v>
      </c>
      <c r="W148" s="113">
        <f t="shared" ref="W148:Y148" si="64">IF(W129=0,"",W129/W110)</f>
        <v>0.87865482109549442</v>
      </c>
      <c r="X148" s="113">
        <f t="shared" si="64"/>
        <v>0.86877701093465132</v>
      </c>
      <c r="Y148" s="113">
        <f t="shared" si="64"/>
        <v>0.85801663856045629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0.66004770076808839</v>
      </c>
      <c r="C149" s="111">
        <f t="shared" si="65"/>
        <v>0.6634441479269475</v>
      </c>
      <c r="D149" s="111">
        <f t="shared" si="65"/>
        <v>0.66637389525572188</v>
      </c>
      <c r="E149" s="111">
        <f t="shared" si="65"/>
        <v>0.67070327413461184</v>
      </c>
      <c r="F149" s="111">
        <f t="shared" si="65"/>
        <v>0.67400713067630846</v>
      </c>
      <c r="G149" s="111">
        <f t="shared" si="65"/>
        <v>0.67718992540919754</v>
      </c>
      <c r="H149" s="111">
        <f t="shared" si="65"/>
        <v>0.68137426500265474</v>
      </c>
      <c r="I149" s="111">
        <f t="shared" si="65"/>
        <v>0.68343467826057414</v>
      </c>
      <c r="J149" s="111">
        <f t="shared" si="65"/>
        <v>0.68437946438691399</v>
      </c>
      <c r="K149" s="111">
        <f t="shared" si="65"/>
        <v>0.68710823755529249</v>
      </c>
      <c r="L149" s="111">
        <f t="shared" si="65"/>
        <v>0.68924959025686261</v>
      </c>
      <c r="M149" s="111">
        <f t="shared" si="65"/>
        <v>0.69175537202810444</v>
      </c>
      <c r="N149" s="111">
        <f t="shared" si="65"/>
        <v>0.69407402552322106</v>
      </c>
      <c r="O149" s="111">
        <f t="shared" si="65"/>
        <v>0.69563713052257736</v>
      </c>
      <c r="P149" s="111">
        <f t="shared" si="65"/>
        <v>0.69792028995876365</v>
      </c>
      <c r="Q149" s="111">
        <f t="shared" si="65"/>
        <v>0.70224871115484855</v>
      </c>
      <c r="R149" s="111">
        <f t="shared" ref="R149:V149" si="66">IF(R130=0,"",R130/R111)</f>
        <v>0.71330912044419048</v>
      </c>
      <c r="S149" s="111">
        <f t="shared" si="66"/>
        <v>0.73119289877240501</v>
      </c>
      <c r="T149" s="111">
        <f t="shared" si="66"/>
        <v>0.74639286460191312</v>
      </c>
      <c r="U149" s="111">
        <f t="shared" si="66"/>
        <v>0.75637396682593594</v>
      </c>
      <c r="V149" s="111">
        <f t="shared" si="66"/>
        <v>0.7610148516547105</v>
      </c>
      <c r="W149" s="111">
        <f t="shared" ref="W149:Y149" si="67">IF(W130=0,"",W130/W111)</f>
        <v>0.76792484335342093</v>
      </c>
      <c r="X149" s="111">
        <f t="shared" si="67"/>
        <v>0.773509284247903</v>
      </c>
      <c r="Y149" s="111">
        <f t="shared" si="67"/>
        <v>0.78197588740674873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0.6798794158793261</v>
      </c>
      <c r="C151" s="124">
        <f t="shared" si="71"/>
        <v>0.68638223180044944</v>
      </c>
      <c r="D151" s="124">
        <f t="shared" si="71"/>
        <v>0.6728779328038067</v>
      </c>
      <c r="E151" s="124">
        <f t="shared" si="71"/>
        <v>0.70423514998111536</v>
      </c>
      <c r="F151" s="124">
        <f t="shared" si="71"/>
        <v>0.7054266413801551</v>
      </c>
      <c r="G151" s="124">
        <f t="shared" si="71"/>
        <v>0.6985788856596129</v>
      </c>
      <c r="H151" s="124">
        <f t="shared" si="71"/>
        <v>0.70743610682132574</v>
      </c>
      <c r="I151" s="124">
        <f t="shared" si="71"/>
        <v>0.71027351107393843</v>
      </c>
      <c r="J151" s="124">
        <f t="shared" si="71"/>
        <v>0.71684721356275816</v>
      </c>
      <c r="K151" s="124">
        <f t="shared" si="71"/>
        <v>0.69847137420781724</v>
      </c>
      <c r="L151" s="124">
        <f t="shared" si="71"/>
        <v>0.69832581137609218</v>
      </c>
      <c r="M151" s="124">
        <f t="shared" si="71"/>
        <v>0.701413897235454</v>
      </c>
      <c r="N151" s="124">
        <f t="shared" si="71"/>
        <v>0.70170123560500108</v>
      </c>
      <c r="O151" s="124">
        <f t="shared" si="71"/>
        <v>0.70348922614684928</v>
      </c>
      <c r="P151" s="124">
        <f t="shared" si="71"/>
        <v>0.70506839507627916</v>
      </c>
      <c r="Q151" s="124">
        <f t="shared" si="71"/>
        <v>0.70944712880901972</v>
      </c>
      <c r="R151" s="124">
        <f t="shared" ref="R151:V151" si="72">IF(R132=0,"",R132/R113)</f>
        <v>0.71777635033618115</v>
      </c>
      <c r="S151" s="124">
        <f t="shared" si="72"/>
        <v>0.72996937375326354</v>
      </c>
      <c r="T151" s="124">
        <f t="shared" si="72"/>
        <v>0.74449883792972382</v>
      </c>
      <c r="U151" s="124">
        <f t="shared" si="72"/>
        <v>0.75585244086175607</v>
      </c>
      <c r="V151" s="124">
        <f t="shared" si="72"/>
        <v>0.7606715207062289</v>
      </c>
      <c r="W151" s="124">
        <f t="shared" ref="W151:Y151" si="73">IF(W132=0,"",W132/W113)</f>
        <v>0.77028877358068271</v>
      </c>
      <c r="X151" s="124">
        <f t="shared" si="73"/>
        <v>0.78112135421771345</v>
      </c>
      <c r="Y151" s="124">
        <f t="shared" si="73"/>
        <v>0.79691696080746643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0.60759546379671747</v>
      </c>
      <c r="C152" s="111">
        <f t="shared" si="74"/>
        <v>0.60849085789960122</v>
      </c>
      <c r="D152" s="111">
        <f t="shared" si="74"/>
        <v>0.60935620611478203</v>
      </c>
      <c r="E152" s="111">
        <f t="shared" si="74"/>
        <v>0.61033953185767242</v>
      </c>
      <c r="F152" s="111">
        <f t="shared" si="74"/>
        <v>0.61134437177029177</v>
      </c>
      <c r="G152" s="111">
        <f t="shared" si="74"/>
        <v>0.61243639687089524</v>
      </c>
      <c r="H152" s="111">
        <f t="shared" si="74"/>
        <v>0.61390426220679806</v>
      </c>
      <c r="I152" s="111">
        <f t="shared" si="74"/>
        <v>0.61462237580177037</v>
      </c>
      <c r="J152" s="111">
        <f t="shared" si="74"/>
        <v>0.61482930010099335</v>
      </c>
      <c r="K152" s="111">
        <f t="shared" si="74"/>
        <v>0.61519229576273005</v>
      </c>
      <c r="L152" s="111">
        <f t="shared" si="74"/>
        <v>0.61547654022413223</v>
      </c>
      <c r="M152" s="111">
        <f t="shared" si="74"/>
        <v>0.61568917989388217</v>
      </c>
      <c r="N152" s="111">
        <f t="shared" si="74"/>
        <v>0.61586260688480199</v>
      </c>
      <c r="O152" s="111">
        <f t="shared" si="74"/>
        <v>0.61599534361071928</v>
      </c>
      <c r="P152" s="111">
        <f t="shared" si="74"/>
        <v>0.61604912228544861</v>
      </c>
      <c r="Q152" s="111">
        <f t="shared" si="74"/>
        <v>0.61616514962509139</v>
      </c>
      <c r="R152" s="111">
        <f t="shared" ref="R152:V152" si="75">IF(R133=0,"",R133/R114)</f>
        <v>0.6166951767858736</v>
      </c>
      <c r="S152" s="111">
        <f t="shared" si="75"/>
        <v>0.61819229268114784</v>
      </c>
      <c r="T152" s="111">
        <f t="shared" si="75"/>
        <v>0.6201289304283486</v>
      </c>
      <c r="U152" s="111">
        <f t="shared" si="75"/>
        <v>0.62176345328172555</v>
      </c>
      <c r="V152" s="111">
        <f t="shared" si="75"/>
        <v>0.62287347712401964</v>
      </c>
      <c r="W152" s="111">
        <f t="shared" ref="W152:Y152" si="76">IF(W133=0,"",W133/W114)</f>
        <v>0.62392315451869773</v>
      </c>
      <c r="X152" s="111">
        <f t="shared" si="76"/>
        <v>0.62489137184677934</v>
      </c>
      <c r="Y152" s="111">
        <f t="shared" si="76"/>
        <v>0.62619107253527551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0.7556935991822058</v>
      </c>
      <c r="C153" s="45">
        <f t="shared" si="77"/>
        <v>0.75779604645548504</v>
      </c>
      <c r="D153" s="45">
        <f t="shared" si="77"/>
        <v>0.76008610801469068</v>
      </c>
      <c r="E153" s="45">
        <f t="shared" si="77"/>
        <v>0.76282528544508854</v>
      </c>
      <c r="F153" s="45">
        <f t="shared" si="77"/>
        <v>0.76541337868230219</v>
      </c>
      <c r="G153" s="45">
        <f t="shared" si="77"/>
        <v>0.76766853926541889</v>
      </c>
      <c r="H153" s="45">
        <f t="shared" si="77"/>
        <v>0.77087359951494971</v>
      </c>
      <c r="I153" s="45">
        <f t="shared" si="77"/>
        <v>0.77237313752023218</v>
      </c>
      <c r="J153" s="45">
        <f t="shared" si="77"/>
        <v>0.77342393209437899</v>
      </c>
      <c r="K153" s="45">
        <f t="shared" si="77"/>
        <v>0.77501708487631005</v>
      </c>
      <c r="L153" s="45">
        <f t="shared" si="77"/>
        <v>0.77716402310776178</v>
      </c>
      <c r="M153" s="45">
        <f t="shared" si="77"/>
        <v>0.77926766463365793</v>
      </c>
      <c r="N153" s="45">
        <f t="shared" si="77"/>
        <v>0.78169097435384616</v>
      </c>
      <c r="O153" s="45">
        <f t="shared" si="77"/>
        <v>0.78381641633856114</v>
      </c>
      <c r="P153" s="45">
        <f t="shared" si="77"/>
        <v>0.78510449448911324</v>
      </c>
      <c r="Q153" s="45">
        <f t="shared" si="77"/>
        <v>0.78794637564818704</v>
      </c>
      <c r="R153" s="45">
        <f t="shared" ref="R153:V153" si="78">IF(R134=0,"",R134/R115)</f>
        <v>0.79563710270601229</v>
      </c>
      <c r="S153" s="45">
        <f t="shared" si="78"/>
        <v>0.80823106823228141</v>
      </c>
      <c r="T153" s="45">
        <f t="shared" si="78"/>
        <v>0.82497654874228576</v>
      </c>
      <c r="U153" s="45">
        <f t="shared" si="78"/>
        <v>0.83896310355682224</v>
      </c>
      <c r="V153" s="45">
        <f t="shared" si="78"/>
        <v>0.8483779556872566</v>
      </c>
      <c r="W153" s="45">
        <f t="shared" ref="W153:Y153" si="79">IF(W134=0,"",W134/W115)</f>
        <v>0.85749478793130651</v>
      </c>
      <c r="X153" s="45">
        <f t="shared" si="79"/>
        <v>0.86706467790639419</v>
      </c>
      <c r="Y153" s="45">
        <f t="shared" si="79"/>
        <v>0.87858484032111395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1085.8017036481119</v>
      </c>
      <c r="C155" s="117">
        <f t="shared" si="80"/>
        <v>1019.4646594607609</v>
      </c>
      <c r="D155" s="117">
        <f t="shared" si="80"/>
        <v>1212.4440513356983</v>
      </c>
      <c r="E155" s="117">
        <f t="shared" si="80"/>
        <v>1339.5888796193772</v>
      </c>
      <c r="F155" s="117">
        <f t="shared" si="80"/>
        <v>1283.6033482535615</v>
      </c>
      <c r="G155" s="117">
        <f t="shared" si="80"/>
        <v>1118.7990340020681</v>
      </c>
      <c r="H155" s="117">
        <f t="shared" si="80"/>
        <v>1069.4686258231106</v>
      </c>
      <c r="I155" s="117">
        <f t="shared" si="80"/>
        <v>779.7250239869071</v>
      </c>
      <c r="J155" s="117">
        <f t="shared" si="80"/>
        <v>854.2249405006005</v>
      </c>
      <c r="K155" s="117">
        <f t="shared" si="80"/>
        <v>813.72704380539494</v>
      </c>
      <c r="L155" s="117">
        <f t="shared" si="80"/>
        <v>853.70798761566527</v>
      </c>
      <c r="M155" s="117">
        <f t="shared" si="80"/>
        <v>672.68907590889637</v>
      </c>
      <c r="N155" s="117">
        <f t="shared" si="80"/>
        <v>583.24129506493875</v>
      </c>
      <c r="O155" s="117">
        <f t="shared" si="80"/>
        <v>481.15258385605466</v>
      </c>
      <c r="P155" s="117">
        <f t="shared" si="80"/>
        <v>392.13803210572462</v>
      </c>
      <c r="Q155" s="117">
        <f t="shared" si="80"/>
        <v>381.68698119170153</v>
      </c>
      <c r="R155" s="117">
        <f t="shared" ref="R155:V155" si="81">R156+R159+R161+R170</f>
        <v>352.39894360072839</v>
      </c>
      <c r="S155" s="117">
        <f t="shared" si="81"/>
        <v>321.95442971393231</v>
      </c>
      <c r="T155" s="117">
        <f t="shared" si="81"/>
        <v>302.60090632428557</v>
      </c>
      <c r="U155" s="117">
        <f t="shared" si="81"/>
        <v>307.5285839161071</v>
      </c>
      <c r="V155" s="117">
        <f t="shared" si="81"/>
        <v>336.25819059962589</v>
      </c>
      <c r="W155" s="117">
        <f t="shared" ref="W155:Y155" si="82">W156+W159+W161+W170</f>
        <v>276.36983372098661</v>
      </c>
      <c r="X155" s="117">
        <f t="shared" si="82"/>
        <v>307.0757039331059</v>
      </c>
      <c r="Y155" s="117">
        <f t="shared" si="82"/>
        <v>303.74772023411867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948.46300568388335</v>
      </c>
      <c r="C156" s="122">
        <f t="shared" si="83"/>
        <v>901.38434769230184</v>
      </c>
      <c r="D156" s="122">
        <f t="shared" si="83"/>
        <v>1055.1663975739598</v>
      </c>
      <c r="E156" s="122">
        <f t="shared" si="83"/>
        <v>1175.3446305320319</v>
      </c>
      <c r="F156" s="122">
        <f t="shared" si="83"/>
        <v>1119.3415480417243</v>
      </c>
      <c r="G156" s="122">
        <f t="shared" si="83"/>
        <v>988.70624867050822</v>
      </c>
      <c r="H156" s="122">
        <f t="shared" si="83"/>
        <v>928.35532966431992</v>
      </c>
      <c r="I156" s="122">
        <f t="shared" si="83"/>
        <v>681.02920169959543</v>
      </c>
      <c r="J156" s="122">
        <f t="shared" si="83"/>
        <v>746.68403545436092</v>
      </c>
      <c r="K156" s="122">
        <f t="shared" si="83"/>
        <v>704.94873799739798</v>
      </c>
      <c r="L156" s="122">
        <f t="shared" si="83"/>
        <v>744.81392700000015</v>
      </c>
      <c r="M156" s="122">
        <f t="shared" si="83"/>
        <v>584.19987990000016</v>
      </c>
      <c r="N156" s="122">
        <f t="shared" si="83"/>
        <v>506.05373832000032</v>
      </c>
      <c r="O156" s="122">
        <f t="shared" si="83"/>
        <v>418.00663632000004</v>
      </c>
      <c r="P156" s="122">
        <f t="shared" si="83"/>
        <v>331.68059573999983</v>
      </c>
      <c r="Q156" s="122">
        <f t="shared" si="83"/>
        <v>331.36796784000018</v>
      </c>
      <c r="R156" s="122">
        <f t="shared" ref="R156:V156" si="84">SUM(R157:R158)</f>
        <v>309.63178505999991</v>
      </c>
      <c r="S156" s="122">
        <f t="shared" si="84"/>
        <v>283.21875113999982</v>
      </c>
      <c r="T156" s="122">
        <f t="shared" si="84"/>
        <v>263.83060469999992</v>
      </c>
      <c r="U156" s="122">
        <f t="shared" si="84"/>
        <v>268.29098009999996</v>
      </c>
      <c r="V156" s="122">
        <f t="shared" si="84"/>
        <v>292.47391524000005</v>
      </c>
      <c r="W156" s="122">
        <f t="shared" ref="W156:Y156" si="85">SUM(W157:W158)</f>
        <v>243.06590256000001</v>
      </c>
      <c r="X156" s="122">
        <f t="shared" si="85"/>
        <v>267.94671149999982</v>
      </c>
      <c r="Y156" s="122">
        <f t="shared" si="85"/>
        <v>264.3860434799999</v>
      </c>
      <c r="DA156" s="130" t="s">
        <v>2115</v>
      </c>
    </row>
    <row r="157" spans="1:105" ht="12" customHeight="1" x14ac:dyDescent="0.25">
      <c r="A157" s="97" t="s">
        <v>211</v>
      </c>
      <c r="B157" s="98">
        <v>948.46300568388335</v>
      </c>
      <c r="C157" s="98">
        <v>901.38434769230184</v>
      </c>
      <c r="D157" s="98">
        <v>1055.1663975739598</v>
      </c>
      <c r="E157" s="98">
        <v>1175.3446305320319</v>
      </c>
      <c r="F157" s="98">
        <v>1119.3415480417243</v>
      </c>
      <c r="G157" s="98">
        <v>988.70624867050822</v>
      </c>
      <c r="H157" s="98">
        <v>928.35532966431992</v>
      </c>
      <c r="I157" s="98">
        <v>681.02920169959543</v>
      </c>
      <c r="J157" s="98">
        <v>746.68403545436092</v>
      </c>
      <c r="K157" s="98">
        <v>704.94873799739798</v>
      </c>
      <c r="L157" s="98">
        <v>744.81392700000015</v>
      </c>
      <c r="M157" s="98">
        <v>584.19987990000016</v>
      </c>
      <c r="N157" s="98">
        <v>506.05373832000032</v>
      </c>
      <c r="O157" s="98">
        <v>418.00663632000004</v>
      </c>
      <c r="P157" s="98">
        <v>331.68059573999983</v>
      </c>
      <c r="Q157" s="98">
        <v>331.36796784000018</v>
      </c>
      <c r="R157" s="98">
        <v>309.63178505999991</v>
      </c>
      <c r="S157" s="98">
        <v>283.21875113999982</v>
      </c>
      <c r="T157" s="98">
        <v>263.83060469999992</v>
      </c>
      <c r="U157" s="98">
        <v>268.29098009999996</v>
      </c>
      <c r="V157" s="98">
        <v>292.47391524000005</v>
      </c>
      <c r="W157" s="98">
        <v>243.06590256000001</v>
      </c>
      <c r="X157" s="98">
        <v>267.94671149999982</v>
      </c>
      <c r="Y157" s="98">
        <v>264.3860434799999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115.76107575611655</v>
      </c>
      <c r="C161" s="122">
        <v>95.927522667698327</v>
      </c>
      <c r="D161" s="122">
        <v>130.13711350604012</v>
      </c>
      <c r="E161" s="122">
        <v>143.78356946796805</v>
      </c>
      <c r="F161" s="122">
        <v>145.61943339827559</v>
      </c>
      <c r="G161" s="122">
        <v>110.56716240949221</v>
      </c>
      <c r="H161" s="122">
        <v>125.96902141567986</v>
      </c>
      <c r="I161" s="122">
        <v>86.039178300403933</v>
      </c>
      <c r="J161" s="122">
        <v>96.14418454563878</v>
      </c>
      <c r="K161" s="122">
        <v>96.842990922601658</v>
      </c>
      <c r="L161" s="122">
        <v>98.014292999999967</v>
      </c>
      <c r="M161" s="122">
        <v>78.698720100000074</v>
      </c>
      <c r="N161" s="122">
        <v>68.45847059999997</v>
      </c>
      <c r="O161" s="122">
        <v>55.503567600000025</v>
      </c>
      <c r="P161" s="122">
        <v>53.413873500000022</v>
      </c>
      <c r="Q161" s="122">
        <v>44.265858000000122</v>
      </c>
      <c r="R161" s="122">
        <v>37.592634299999965</v>
      </c>
      <c r="S161" s="122">
        <v>34.161359700000041</v>
      </c>
      <c r="T161" s="122">
        <v>34.499107500000044</v>
      </c>
      <c r="U161" s="122">
        <v>35.212542299999974</v>
      </c>
      <c r="V161" s="122">
        <v>38.552303400000049</v>
      </c>
      <c r="W161" s="122">
        <v>28.14792240000002</v>
      </c>
      <c r="X161" s="122">
        <v>35.222027099999963</v>
      </c>
      <c r="Y161" s="122">
        <v>35.869142399999987</v>
      </c>
      <c r="DA161" s="130" t="s">
        <v>2120</v>
      </c>
    </row>
    <row r="162" spans="1:105" ht="12" customHeight="1" x14ac:dyDescent="0.25">
      <c r="A162" s="97" t="s">
        <v>138</v>
      </c>
      <c r="B162" s="98">
        <v>115.66562791063704</v>
      </c>
      <c r="C162" s="98">
        <v>95.856439701584861</v>
      </c>
      <c r="D162" s="98">
        <v>130.00243059345613</v>
      </c>
      <c r="E162" s="98">
        <v>143.59977970843343</v>
      </c>
      <c r="F162" s="98">
        <v>145.42551673650127</v>
      </c>
      <c r="G162" s="98">
        <v>110.43691097868758</v>
      </c>
      <c r="H162" s="98">
        <v>125.8138528192664</v>
      </c>
      <c r="I162" s="98">
        <v>85.950360730788788</v>
      </c>
      <c r="J162" s="98">
        <v>96.053239135205729</v>
      </c>
      <c r="K162" s="98">
        <v>96.731191786632095</v>
      </c>
      <c r="L162" s="98">
        <v>97.889850794547655</v>
      </c>
      <c r="M162" s="98">
        <v>78.597713090782122</v>
      </c>
      <c r="N162" s="98">
        <v>68.361890019107932</v>
      </c>
      <c r="O162" s="98">
        <v>55.427024621088265</v>
      </c>
      <c r="P162" s="98">
        <v>53.328093327519909</v>
      </c>
      <c r="Q162" s="98">
        <v>44.194449572073601</v>
      </c>
      <c r="R162" s="98">
        <v>37.531311379244244</v>
      </c>
      <c r="S162" s="98">
        <v>34.109924489216098</v>
      </c>
      <c r="T162" s="98">
        <v>34.447221813984008</v>
      </c>
      <c r="U162" s="98">
        <v>35.161536259963832</v>
      </c>
      <c r="V162" s="98">
        <v>38.487729230260754</v>
      </c>
      <c r="W162" s="98">
        <v>28.095059139642988</v>
      </c>
      <c r="X162" s="98">
        <v>35.154813062116062</v>
      </c>
      <c r="Y162" s="98">
        <v>35.801346801564641</v>
      </c>
      <c r="DA162" s="63" t="s">
        <v>2121</v>
      </c>
    </row>
    <row r="163" spans="1:105" ht="12" customHeight="1" x14ac:dyDescent="0.25">
      <c r="A163" s="97" t="s">
        <v>137</v>
      </c>
      <c r="B163" s="98">
        <v>9.5447845479511337E-2</v>
      </c>
      <c r="C163" s="98">
        <v>7.1082966113460461E-2</v>
      </c>
      <c r="D163" s="98">
        <v>0.13468291258399137</v>
      </c>
      <c r="E163" s="98">
        <v>0.18378975953462107</v>
      </c>
      <c r="F163" s="98">
        <v>0.19391666177431446</v>
      </c>
      <c r="G163" s="98">
        <v>0.13025143080464102</v>
      </c>
      <c r="H163" s="98">
        <v>0.15516859641346062</v>
      </c>
      <c r="I163" s="98">
        <v>8.8817569615149236E-2</v>
      </c>
      <c r="J163" s="98">
        <v>9.0945410433044688E-2</v>
      </c>
      <c r="K163" s="98">
        <v>0.11179913596955897</v>
      </c>
      <c r="L163" s="98">
        <v>0.12444220545230426</v>
      </c>
      <c r="M163" s="98">
        <v>0.10100700921795541</v>
      </c>
      <c r="N163" s="98">
        <v>9.658058089203915E-2</v>
      </c>
      <c r="O163" s="98">
        <v>7.6542978911758625E-2</v>
      </c>
      <c r="P163" s="98">
        <v>8.5780172480110439E-2</v>
      </c>
      <c r="Q163" s="98">
        <v>7.1408427926518248E-2</v>
      </c>
      <c r="R163" s="98">
        <v>6.1322920755719622E-2</v>
      </c>
      <c r="S163" s="98">
        <v>5.1435210783946091E-2</v>
      </c>
      <c r="T163" s="98">
        <v>5.1885686016035971E-2</v>
      </c>
      <c r="U163" s="98">
        <v>5.1006040036145915E-2</v>
      </c>
      <c r="V163" s="98">
        <v>6.4574169739292767E-2</v>
      </c>
      <c r="W163" s="98">
        <v>5.2863260357033134E-2</v>
      </c>
      <c r="X163" s="98">
        <v>6.7214037883897793E-2</v>
      </c>
      <c r="Y163" s="98">
        <v>6.7795598435344134E-2</v>
      </c>
      <c r="DA163" s="63" t="s">
        <v>2122</v>
      </c>
    </row>
    <row r="164" spans="1:105" ht="12" customHeight="1" x14ac:dyDescent="0.25">
      <c r="A164" s="100" t="s">
        <v>211</v>
      </c>
      <c r="B164" s="101">
        <v>9.5447845479511337E-2</v>
      </c>
      <c r="C164" s="101">
        <v>7.1082966113460461E-2</v>
      </c>
      <c r="D164" s="101">
        <v>0.13468291258399137</v>
      </c>
      <c r="E164" s="101">
        <v>0.18378975953462107</v>
      </c>
      <c r="F164" s="101">
        <v>0.19391666177431446</v>
      </c>
      <c r="G164" s="101">
        <v>0.13025143080464102</v>
      </c>
      <c r="H164" s="101">
        <v>0.15516859641346062</v>
      </c>
      <c r="I164" s="101">
        <v>8.8817569615149236E-2</v>
      </c>
      <c r="J164" s="101">
        <v>9.0945410433044688E-2</v>
      </c>
      <c r="K164" s="101">
        <v>0.11179913596955897</v>
      </c>
      <c r="L164" s="101">
        <v>0.12444220545230426</v>
      </c>
      <c r="M164" s="101">
        <v>0.10100700921795541</v>
      </c>
      <c r="N164" s="101">
        <v>9.658058089203915E-2</v>
      </c>
      <c r="O164" s="101">
        <v>7.6542978911758625E-2</v>
      </c>
      <c r="P164" s="101">
        <v>8.5780172480110439E-2</v>
      </c>
      <c r="Q164" s="101">
        <v>7.1408427926518248E-2</v>
      </c>
      <c r="R164" s="101">
        <v>6.1322920755719622E-2</v>
      </c>
      <c r="S164" s="101">
        <v>5.1435210783946091E-2</v>
      </c>
      <c r="T164" s="101">
        <v>5.1885686016035971E-2</v>
      </c>
      <c r="U164" s="101">
        <v>5.1006040036145915E-2</v>
      </c>
      <c r="V164" s="101">
        <v>6.4574169739292767E-2</v>
      </c>
      <c r="W164" s="101">
        <v>5.2863260357033134E-2</v>
      </c>
      <c r="X164" s="101">
        <v>6.7214037883897793E-2</v>
      </c>
      <c r="Y164" s="101">
        <v>6.7795598435344134E-2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21.577622208111929</v>
      </c>
      <c r="C170" s="122">
        <v>22.152789100760746</v>
      </c>
      <c r="D170" s="122">
        <v>27.140540255698369</v>
      </c>
      <c r="E170" s="122">
        <v>20.460679619377043</v>
      </c>
      <c r="F170" s="122">
        <v>18.642366813561704</v>
      </c>
      <c r="G170" s="122">
        <v>19.525622922067651</v>
      </c>
      <c r="H170" s="122">
        <v>15.144274743110905</v>
      </c>
      <c r="I170" s="122">
        <v>12.656643986907698</v>
      </c>
      <c r="J170" s="122">
        <v>11.396720500600869</v>
      </c>
      <c r="K170" s="122">
        <v>11.935314885395327</v>
      </c>
      <c r="L170" s="122">
        <v>10.879767615665228</v>
      </c>
      <c r="M170" s="122">
        <v>9.7904759088961413</v>
      </c>
      <c r="N170" s="122">
        <v>8.7290861449384387</v>
      </c>
      <c r="O170" s="122">
        <v>7.6423799360545592</v>
      </c>
      <c r="P170" s="122">
        <v>7.0435628657247511</v>
      </c>
      <c r="Q170" s="122">
        <v>6.0531553517011858</v>
      </c>
      <c r="R170" s="122">
        <v>5.1745242407284691</v>
      </c>
      <c r="S170" s="122">
        <v>4.5743188739324561</v>
      </c>
      <c r="T170" s="122">
        <v>4.2711941242855875</v>
      </c>
      <c r="U170" s="122">
        <v>4.0250615161071162</v>
      </c>
      <c r="V170" s="122">
        <v>5.2319719596257857</v>
      </c>
      <c r="W170" s="122">
        <v>5.1560087609865812</v>
      </c>
      <c r="X170" s="122">
        <v>3.906965333106152</v>
      </c>
      <c r="Y170" s="122">
        <v>3.4925343541188036</v>
      </c>
      <c r="DA170" s="130" t="s">
        <v>2129</v>
      </c>
    </row>
    <row r="171" spans="1:105" ht="12" customHeight="1" x14ac:dyDescent="0.25">
      <c r="A171" s="97" t="s">
        <v>50</v>
      </c>
      <c r="B171" s="98">
        <v>21.577622208111929</v>
      </c>
      <c r="C171" s="98">
        <v>22.152789100760746</v>
      </c>
      <c r="D171" s="98">
        <v>27.140540255698369</v>
      </c>
      <c r="E171" s="98">
        <v>20.460679619377043</v>
      </c>
      <c r="F171" s="98">
        <v>18.642366813561704</v>
      </c>
      <c r="G171" s="98">
        <v>19.525622922067651</v>
      </c>
      <c r="H171" s="98">
        <v>15.144274743110905</v>
      </c>
      <c r="I171" s="98">
        <v>12.656643986907698</v>
      </c>
      <c r="J171" s="98">
        <v>11.396720500600869</v>
      </c>
      <c r="K171" s="98">
        <v>11.935314885395327</v>
      </c>
      <c r="L171" s="98">
        <v>10.879767615665228</v>
      </c>
      <c r="M171" s="98">
        <v>9.7904759088961413</v>
      </c>
      <c r="N171" s="98">
        <v>8.7290861449384387</v>
      </c>
      <c r="O171" s="98">
        <v>7.6423799360545592</v>
      </c>
      <c r="P171" s="98">
        <v>7.0435628657247511</v>
      </c>
      <c r="Q171" s="98">
        <v>6.0531553517011858</v>
      </c>
      <c r="R171" s="98">
        <v>5.1745242407284691</v>
      </c>
      <c r="S171" s="98">
        <v>4.5743188739324561</v>
      </c>
      <c r="T171" s="98">
        <v>4.2711941242855875</v>
      </c>
      <c r="U171" s="98">
        <v>4.0250615161071162</v>
      </c>
      <c r="V171" s="98">
        <v>5.2319719596257857</v>
      </c>
      <c r="W171" s="98">
        <v>5.1560087609865812</v>
      </c>
      <c r="X171" s="98">
        <v>3.906965333106152</v>
      </c>
      <c r="Y171" s="98">
        <v>3.4925343541188036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18676.346683642023</v>
      </c>
      <c r="C174" s="117">
        <f t="shared" si="87"/>
        <v>17671.138866079982</v>
      </c>
      <c r="D174" s="117">
        <f t="shared" si="87"/>
        <v>20928.148748626529</v>
      </c>
      <c r="E174" s="117">
        <f t="shared" si="87"/>
        <v>23123.626208119604</v>
      </c>
      <c r="F174" s="117">
        <f t="shared" si="87"/>
        <v>22593.587635660475</v>
      </c>
      <c r="G174" s="117">
        <f t="shared" si="87"/>
        <v>21652.959905472781</v>
      </c>
      <c r="H174" s="117">
        <f t="shared" si="87"/>
        <v>22270.649266298198</v>
      </c>
      <c r="I174" s="117">
        <f t="shared" si="87"/>
        <v>18474.467754139489</v>
      </c>
      <c r="J174" s="117">
        <f t="shared" si="87"/>
        <v>20807.909227949778</v>
      </c>
      <c r="K174" s="117">
        <f t="shared" si="87"/>
        <v>20248.9575603915</v>
      </c>
      <c r="L174" s="117">
        <f t="shared" si="87"/>
        <v>21500.724239103976</v>
      </c>
      <c r="M174" s="117">
        <f t="shared" si="87"/>
        <v>18805.093434434915</v>
      </c>
      <c r="N174" s="117">
        <f t="shared" si="87"/>
        <v>18121.512444257864</v>
      </c>
      <c r="O174" s="117">
        <f t="shared" si="87"/>
        <v>17070.900105707107</v>
      </c>
      <c r="P174" s="117">
        <f t="shared" si="87"/>
        <v>15391.212487680759</v>
      </c>
      <c r="Q174" s="117">
        <f t="shared" si="87"/>
        <v>16688.577047223767</v>
      </c>
      <c r="R174" s="117">
        <f t="shared" ref="R174:V174" si="88">R175+R178+R180+R189</f>
        <v>16667.831704722979</v>
      </c>
      <c r="S174" s="117">
        <f t="shared" si="88"/>
        <v>16002.993002044721</v>
      </c>
      <c r="T174" s="117">
        <f t="shared" si="88"/>
        <v>14829.45348682306</v>
      </c>
      <c r="U174" s="117">
        <f t="shared" si="88"/>
        <v>14730.17063459559</v>
      </c>
      <c r="V174" s="117">
        <f t="shared" si="88"/>
        <v>16560.68468982738</v>
      </c>
      <c r="W174" s="117">
        <f t="shared" ref="W174:Y174" si="89">W175+W178+W180+W189</f>
        <v>13587.173140275541</v>
      </c>
      <c r="X174" s="117">
        <f t="shared" si="89"/>
        <v>14367.509741527805</v>
      </c>
      <c r="Y174" s="117">
        <f t="shared" si="89"/>
        <v>13444.281314169893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15293.297515775919</v>
      </c>
      <c r="C175" s="122">
        <f t="shared" si="90"/>
        <v>14554.57480867632</v>
      </c>
      <c r="D175" s="122">
        <f t="shared" si="90"/>
        <v>17198.623060917776</v>
      </c>
      <c r="E175" s="122">
        <f t="shared" si="90"/>
        <v>18959.159989241965</v>
      </c>
      <c r="F175" s="122">
        <f t="shared" si="90"/>
        <v>18419.240867984234</v>
      </c>
      <c r="G175" s="122">
        <f t="shared" si="90"/>
        <v>17928.017411897545</v>
      </c>
      <c r="H175" s="122">
        <f t="shared" si="90"/>
        <v>18114.737078450245</v>
      </c>
      <c r="I175" s="122">
        <f t="shared" si="90"/>
        <v>14970.593498261014</v>
      </c>
      <c r="J175" s="122">
        <f t="shared" si="90"/>
        <v>16939.878785741723</v>
      </c>
      <c r="K175" s="122">
        <f t="shared" si="90"/>
        <v>16474.2287131503</v>
      </c>
      <c r="L175" s="122">
        <f t="shared" si="90"/>
        <v>17734.641263824189</v>
      </c>
      <c r="M175" s="122">
        <f t="shared" si="90"/>
        <v>15261.146797964597</v>
      </c>
      <c r="N175" s="122">
        <f t="shared" si="90"/>
        <v>14643.719906028384</v>
      </c>
      <c r="O175" s="122">
        <f t="shared" si="90"/>
        <v>13732.90466656898</v>
      </c>
      <c r="P175" s="122">
        <f t="shared" si="90"/>
        <v>11974.625797945691</v>
      </c>
      <c r="Q175" s="122">
        <f t="shared" si="90"/>
        <v>13329.163129820618</v>
      </c>
      <c r="R175" s="122">
        <f t="shared" ref="R175:V175" si="91">SUM(R176:R177)</f>
        <v>13504.459510929164</v>
      </c>
      <c r="S175" s="122">
        <f t="shared" si="91"/>
        <v>12899.521953769041</v>
      </c>
      <c r="T175" s="122">
        <f t="shared" si="91"/>
        <v>11817.957011448434</v>
      </c>
      <c r="U175" s="122">
        <f t="shared" si="91"/>
        <v>11777.990951149459</v>
      </c>
      <c r="V175" s="122">
        <f t="shared" si="91"/>
        <v>13310.74731859651</v>
      </c>
      <c r="W175" s="122">
        <f t="shared" ref="W175:Y175" si="92">SUM(W176:W177)</f>
        <v>10809.51804142334</v>
      </c>
      <c r="X175" s="122">
        <f t="shared" si="92"/>
        <v>11506.750725068014</v>
      </c>
      <c r="Y175" s="122">
        <f t="shared" si="92"/>
        <v>10750.151861375756</v>
      </c>
      <c r="DA175" s="130" t="s">
        <v>2283</v>
      </c>
    </row>
    <row r="176" spans="1:105" ht="12" customHeight="1" x14ac:dyDescent="0.25">
      <c r="A176" s="97" t="s">
        <v>211</v>
      </c>
      <c r="B176" s="98">
        <v>15121.709087367801</v>
      </c>
      <c r="C176" s="98">
        <v>14394.440968963403</v>
      </c>
      <c r="D176" s="98">
        <v>17010.297673696456</v>
      </c>
      <c r="E176" s="98">
        <v>18750.852275988098</v>
      </c>
      <c r="F176" s="98">
        <v>18217.135764241277</v>
      </c>
      <c r="G176" s="98">
        <v>17738.066272588279</v>
      </c>
      <c r="H176" s="98">
        <v>17923.490053228103</v>
      </c>
      <c r="I176" s="98">
        <v>14817.067819805008</v>
      </c>
      <c r="J176" s="98">
        <v>16763.701035767983</v>
      </c>
      <c r="K176" s="98">
        <v>16301.479526211489</v>
      </c>
      <c r="L176" s="98">
        <v>17546.86684975585</v>
      </c>
      <c r="M176" s="98">
        <v>15098.645631049367</v>
      </c>
      <c r="N176" s="98">
        <v>14486.068263810417</v>
      </c>
      <c r="O176" s="98">
        <v>13582.536119032693</v>
      </c>
      <c r="P176" s="98">
        <v>11844.862443489679</v>
      </c>
      <c r="Q176" s="98">
        <v>13184.405267744793</v>
      </c>
      <c r="R176" s="98">
        <v>13357.803121555506</v>
      </c>
      <c r="S176" s="98">
        <v>12756.508893908556</v>
      </c>
      <c r="T176" s="98">
        <v>11683.208050643341</v>
      </c>
      <c r="U176" s="98">
        <v>11640.36488775207</v>
      </c>
      <c r="V176" s="98">
        <v>13153.774887758478</v>
      </c>
      <c r="W176" s="98">
        <v>10679.538469552534</v>
      </c>
      <c r="X176" s="98">
        <v>11366.398224636305</v>
      </c>
      <c r="Y176" s="98">
        <v>10616.472366533955</v>
      </c>
      <c r="DA176" s="63" t="s">
        <v>2284</v>
      </c>
    </row>
    <row r="177" spans="1:105" ht="12" customHeight="1" x14ac:dyDescent="0.25">
      <c r="A177" s="97" t="s">
        <v>53</v>
      </c>
      <c r="B177" s="98">
        <v>171.58842840811934</v>
      </c>
      <c r="C177" s="98">
        <v>160.13383971291728</v>
      </c>
      <c r="D177" s="98">
        <v>188.32538722132227</v>
      </c>
      <c r="E177" s="98">
        <v>208.30771325386564</v>
      </c>
      <c r="F177" s="98">
        <v>202.10510374295788</v>
      </c>
      <c r="G177" s="98">
        <v>189.95113930926448</v>
      </c>
      <c r="H177" s="98">
        <v>191.24702522214145</v>
      </c>
      <c r="I177" s="98">
        <v>153.52567845600589</v>
      </c>
      <c r="J177" s="98">
        <v>176.17774997373991</v>
      </c>
      <c r="K177" s="98">
        <v>172.7491869388098</v>
      </c>
      <c r="L177" s="98">
        <v>187.77441406833819</v>
      </c>
      <c r="M177" s="98">
        <v>162.50116691522962</v>
      </c>
      <c r="N177" s="98">
        <v>157.6516422179657</v>
      </c>
      <c r="O177" s="98">
        <v>150.36854753628774</v>
      </c>
      <c r="P177" s="98">
        <v>129.76335445601262</v>
      </c>
      <c r="Q177" s="98">
        <v>144.7578620758247</v>
      </c>
      <c r="R177" s="98">
        <v>146.65638937365807</v>
      </c>
      <c r="S177" s="98">
        <v>143.01305986048493</v>
      </c>
      <c r="T177" s="98">
        <v>134.74896080509285</v>
      </c>
      <c r="U177" s="98">
        <v>137.62606339738974</v>
      </c>
      <c r="V177" s="98">
        <v>156.97243083803232</v>
      </c>
      <c r="W177" s="98">
        <v>129.97957187080584</v>
      </c>
      <c r="X177" s="98">
        <v>140.35250043170902</v>
      </c>
      <c r="Y177" s="98">
        <v>133.67949484180065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8.4727794743749296</v>
      </c>
      <c r="C178" s="122">
        <f t="shared" si="93"/>
        <v>9.9939412793483804</v>
      </c>
      <c r="D178" s="122">
        <f t="shared" si="93"/>
        <v>11.783838738119154</v>
      </c>
      <c r="E178" s="122">
        <f t="shared" si="93"/>
        <v>26.831517885594895</v>
      </c>
      <c r="F178" s="122">
        <f t="shared" si="93"/>
        <v>15.515637561124045</v>
      </c>
      <c r="G178" s="122">
        <f t="shared" si="93"/>
        <v>18.91645332728271</v>
      </c>
      <c r="H178" s="122">
        <f t="shared" si="93"/>
        <v>24.945791419208792</v>
      </c>
      <c r="I178" s="122">
        <f t="shared" si="93"/>
        <v>23.31357650804128</v>
      </c>
      <c r="J178" s="122">
        <f t="shared" si="93"/>
        <v>23.414460917217955</v>
      </c>
      <c r="K178" s="122">
        <f t="shared" si="93"/>
        <v>24.742504757496508</v>
      </c>
      <c r="L178" s="122">
        <f t="shared" si="93"/>
        <v>33.493123116742346</v>
      </c>
      <c r="M178" s="122">
        <f t="shared" si="93"/>
        <v>40.914633889641721</v>
      </c>
      <c r="N178" s="122">
        <f t="shared" si="93"/>
        <v>81.995984381902488</v>
      </c>
      <c r="O178" s="122">
        <f t="shared" si="93"/>
        <v>87.339466967121623</v>
      </c>
      <c r="P178" s="122">
        <f t="shared" si="93"/>
        <v>35.446523451100084</v>
      </c>
      <c r="Q178" s="122">
        <f t="shared" si="93"/>
        <v>112.20825613902458</v>
      </c>
      <c r="R178" s="122">
        <f t="shared" si="93"/>
        <v>64.909723829751428</v>
      </c>
      <c r="S178" s="122">
        <f t="shared" si="93"/>
        <v>93.717633125838788</v>
      </c>
      <c r="T178" s="122">
        <f t="shared" si="93"/>
        <v>65.169695696505968</v>
      </c>
      <c r="U178" s="122">
        <f t="shared" si="93"/>
        <v>93.082183351788956</v>
      </c>
      <c r="V178" s="122">
        <f t="shared" si="93"/>
        <v>51.850564778108179</v>
      </c>
      <c r="W178" s="122">
        <f t="shared" si="93"/>
        <v>90.924860216000368</v>
      </c>
      <c r="X178" s="122">
        <f t="shared" si="93"/>
        <v>120.92759035168197</v>
      </c>
      <c r="Y178" s="122">
        <f t="shared" si="93"/>
        <v>86.658062851026216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8.4727794743749296</v>
      </c>
      <c r="C179" s="98">
        <f>RES_hhdet_fech!C48</f>
        <v>9.9939412793483804</v>
      </c>
      <c r="D179" s="98">
        <f>RES_hhdet_fech!D48</f>
        <v>11.783838738119154</v>
      </c>
      <c r="E179" s="98">
        <f>RES_hhdet_fech!E48</f>
        <v>26.831517885594895</v>
      </c>
      <c r="F179" s="98">
        <f>RES_hhdet_fech!F48</f>
        <v>15.515637561124045</v>
      </c>
      <c r="G179" s="98">
        <f>RES_hhdet_fech!G48</f>
        <v>18.91645332728271</v>
      </c>
      <c r="H179" s="98">
        <f>RES_hhdet_fech!H48</f>
        <v>24.945791419208792</v>
      </c>
      <c r="I179" s="98">
        <f>RES_hhdet_fech!I48</f>
        <v>23.31357650804128</v>
      </c>
      <c r="J179" s="98">
        <f>RES_hhdet_fech!J48</f>
        <v>23.414460917217955</v>
      </c>
      <c r="K179" s="98">
        <f>RES_hhdet_fech!K48</f>
        <v>24.742504757496508</v>
      </c>
      <c r="L179" s="98">
        <f>RES_hhdet_fech!L48</f>
        <v>33.493123116742346</v>
      </c>
      <c r="M179" s="98">
        <f>RES_hhdet_fech!M48</f>
        <v>40.914633889641721</v>
      </c>
      <c r="N179" s="98">
        <f>RES_hhdet_fech!N48</f>
        <v>81.995984381902488</v>
      </c>
      <c r="O179" s="98">
        <f>RES_hhdet_fech!O48</f>
        <v>87.339466967121623</v>
      </c>
      <c r="P179" s="98">
        <f>RES_hhdet_fech!P48</f>
        <v>35.446523451100084</v>
      </c>
      <c r="Q179" s="98">
        <f>RES_hhdet_fech!Q48</f>
        <v>112.20825613902458</v>
      </c>
      <c r="R179" s="98">
        <f>RES_hhdet_fech!R48</f>
        <v>64.909723829751428</v>
      </c>
      <c r="S179" s="98">
        <f>RES_hhdet_fech!S48</f>
        <v>93.717633125838788</v>
      </c>
      <c r="T179" s="98">
        <f>RES_hhdet_fech!T48</f>
        <v>65.169695696505968</v>
      </c>
      <c r="U179" s="98">
        <f>RES_hhdet_fech!U48</f>
        <v>93.082183351788956</v>
      </c>
      <c r="V179" s="98">
        <f>RES_hhdet_fech!V48</f>
        <v>51.850564778108179</v>
      </c>
      <c r="W179" s="98">
        <f>RES_hhdet_fech!W48</f>
        <v>90.924860216000368</v>
      </c>
      <c r="X179" s="98">
        <f>RES_hhdet_fech!X48</f>
        <v>120.92759035168197</v>
      </c>
      <c r="Y179" s="98">
        <f>RES_hhdet_fech!Y48</f>
        <v>86.658062851026216</v>
      </c>
      <c r="DA179" s="63" t="s">
        <v>2287</v>
      </c>
    </row>
    <row r="180" spans="1:105" ht="12" customHeight="1" x14ac:dyDescent="0.25">
      <c r="A180" s="121" t="s">
        <v>55</v>
      </c>
      <c r="B180" s="122">
        <v>2585.4037013733605</v>
      </c>
      <c r="C180" s="122">
        <v>2238.0203242429593</v>
      </c>
      <c r="D180" s="122">
        <v>2829.6855158896319</v>
      </c>
      <c r="E180" s="122">
        <v>3140.0048012405214</v>
      </c>
      <c r="F180" s="122">
        <v>3243.7335424930257</v>
      </c>
      <c r="G180" s="122">
        <v>2781.7506769388301</v>
      </c>
      <c r="H180" s="122">
        <v>3281.3664273097588</v>
      </c>
      <c r="I180" s="122">
        <v>2659.1006723585015</v>
      </c>
      <c r="J180" s="122">
        <v>3002.3436851178885</v>
      </c>
      <c r="K180" s="122">
        <v>3073.2562387669691</v>
      </c>
      <c r="L180" s="122">
        <v>3115.284709344719</v>
      </c>
      <c r="M180" s="122">
        <v>2878.6998110427317</v>
      </c>
      <c r="N180" s="122">
        <v>2787.4709931533939</v>
      </c>
      <c r="O180" s="122">
        <v>2641.4010000215699</v>
      </c>
      <c r="P180" s="122">
        <v>2757.2124737334734</v>
      </c>
      <c r="Q180" s="122">
        <v>2628.2908206161005</v>
      </c>
      <c r="R180" s="122">
        <v>2495.9829515425104</v>
      </c>
      <c r="S180" s="122">
        <v>2422.2395854630877</v>
      </c>
      <c r="T180" s="122">
        <v>2380.959850138936</v>
      </c>
      <c r="U180" s="122">
        <v>2323.1475071032123</v>
      </c>
      <c r="V180" s="122">
        <v>2487.6241821934868</v>
      </c>
      <c r="W180" s="122">
        <v>1974.1978673930707</v>
      </c>
      <c r="X180" s="122">
        <v>2191.4067743062224</v>
      </c>
      <c r="Y180" s="122">
        <v>2098.4938820432685</v>
      </c>
      <c r="DA180" s="130" t="s">
        <v>2288</v>
      </c>
    </row>
    <row r="181" spans="1:105" ht="12" customHeight="1" x14ac:dyDescent="0.25">
      <c r="A181" s="97" t="s">
        <v>138</v>
      </c>
      <c r="B181" s="98">
        <v>2785.8261961255157</v>
      </c>
      <c r="C181" s="98">
        <v>2304.4691933718996</v>
      </c>
      <c r="D181" s="98">
        <v>3114.8998826126431</v>
      </c>
      <c r="E181" s="98">
        <v>3459.1583620176648</v>
      </c>
      <c r="F181" s="98">
        <v>3566.5071476875728</v>
      </c>
      <c r="G181" s="98">
        <v>2980.9441131813428</v>
      </c>
      <c r="H181" s="98">
        <v>3651.8817425294883</v>
      </c>
      <c r="I181" s="98">
        <v>2808.9296319428049</v>
      </c>
      <c r="J181" s="98">
        <v>3235.4244367439874</v>
      </c>
      <c r="K181" s="98">
        <v>3363.9944516897613</v>
      </c>
      <c r="L181" s="98">
        <v>3490.5545092486632</v>
      </c>
      <c r="M181" s="98">
        <v>3125.5388963931882</v>
      </c>
      <c r="N181" s="98">
        <v>3050.8023093304814</v>
      </c>
      <c r="O181" s="98">
        <v>2840.0576792256252</v>
      </c>
      <c r="P181" s="98">
        <v>3018.6543049411703</v>
      </c>
      <c r="Q181" s="98">
        <v>2838.4881776194138</v>
      </c>
      <c r="R181" s="98">
        <v>2671.017486063231</v>
      </c>
      <c r="S181" s="98">
        <v>2577.9210746241511</v>
      </c>
      <c r="T181" s="98">
        <v>2548.5382707861841</v>
      </c>
      <c r="U181" s="98">
        <v>2522.6240187786375</v>
      </c>
      <c r="V181" s="98">
        <v>2753.458790110074</v>
      </c>
      <c r="W181" s="98">
        <v>1982.3748289074049</v>
      </c>
      <c r="X181" s="98">
        <v>2353.4193695087806</v>
      </c>
      <c r="Y181" s="98">
        <v>2202.6962149170326</v>
      </c>
      <c r="DA181" s="63" t="s">
        <v>2289</v>
      </c>
    </row>
    <row r="182" spans="1:105" ht="12" customHeight="1" x14ac:dyDescent="0.25">
      <c r="A182" s="97" t="s">
        <v>137</v>
      </c>
      <c r="B182" s="98">
        <v>1912.8309187916498</v>
      </c>
      <c r="C182" s="98">
        <v>1577.5990254316805</v>
      </c>
      <c r="D182" s="98">
        <v>2189.6631732493224</v>
      </c>
      <c r="E182" s="98">
        <v>2578.6054242567266</v>
      </c>
      <c r="F182" s="98">
        <v>2702.1928789396843</v>
      </c>
      <c r="G182" s="98">
        <v>2175.9904837123804</v>
      </c>
      <c r="H182" s="98">
        <v>2684.2287080041087</v>
      </c>
      <c r="I182" s="98">
        <v>1969.0622088276307</v>
      </c>
      <c r="J182" s="98">
        <v>2288.6671414242533</v>
      </c>
      <c r="K182" s="98">
        <v>2360.7341706521838</v>
      </c>
      <c r="L182" s="98">
        <v>2442.5549448024067</v>
      </c>
      <c r="M182" s="98">
        <v>2221.5894340596033</v>
      </c>
      <c r="N182" s="98">
        <v>2176.5123463056775</v>
      </c>
      <c r="O182" s="98">
        <v>2057.9553928272576</v>
      </c>
      <c r="P182" s="98">
        <v>2226.0757412928242</v>
      </c>
      <c r="Q182" s="98">
        <v>2118.2266008983138</v>
      </c>
      <c r="R182" s="98">
        <v>2019.9661405940183</v>
      </c>
      <c r="S182" s="98">
        <v>1999.0089491575616</v>
      </c>
      <c r="T182" s="98">
        <v>1999.1537270266344</v>
      </c>
      <c r="U182" s="98">
        <v>1976.8125162022668</v>
      </c>
      <c r="V182" s="98">
        <v>2228.4816771692231</v>
      </c>
      <c r="W182" s="98">
        <v>1665.7200388655961</v>
      </c>
      <c r="X182" s="98">
        <v>2056.2366592137728</v>
      </c>
      <c r="Y182" s="98">
        <v>2002.4449492511364</v>
      </c>
      <c r="DA182" s="63" t="s">
        <v>2290</v>
      </c>
    </row>
    <row r="183" spans="1:105" ht="12" customHeight="1" x14ac:dyDescent="0.25">
      <c r="A183" s="100" t="s">
        <v>211</v>
      </c>
      <c r="B183" s="101">
        <v>939.11860651440634</v>
      </c>
      <c r="C183" s="101">
        <v>759.16768995659709</v>
      </c>
      <c r="D183" s="101">
        <v>1150.0779332927498</v>
      </c>
      <c r="E183" s="101">
        <v>1583.8401346995886</v>
      </c>
      <c r="F183" s="101">
        <v>1718.5178607196212</v>
      </c>
      <c r="G183" s="101">
        <v>1255.1978671665531</v>
      </c>
      <c r="H183" s="101">
        <v>1576.3649025022198</v>
      </c>
      <c r="I183" s="101">
        <v>999.84790925821483</v>
      </c>
      <c r="J183" s="101">
        <v>1171.566890158608</v>
      </c>
      <c r="K183" s="101">
        <v>1167.4096792747778</v>
      </c>
      <c r="L183" s="101">
        <v>1169.1603939777492</v>
      </c>
      <c r="M183" s="101">
        <v>1084.9391382567183</v>
      </c>
      <c r="N183" s="101">
        <v>1034.4298876683072</v>
      </c>
      <c r="O183" s="101">
        <v>972.66353697932789</v>
      </c>
      <c r="P183" s="101">
        <v>1097.4849819642109</v>
      </c>
      <c r="Q183" s="101">
        <v>1033.5440693226226</v>
      </c>
      <c r="R183" s="101">
        <v>978.21487089709501</v>
      </c>
      <c r="S183" s="101">
        <v>968.91736354485897</v>
      </c>
      <c r="T183" s="101">
        <v>958.14407105362829</v>
      </c>
      <c r="U183" s="101">
        <v>881.13238769908503</v>
      </c>
      <c r="V183" s="101">
        <v>1110.405562284154</v>
      </c>
      <c r="W183" s="101">
        <v>939.18420656502076</v>
      </c>
      <c r="X183" s="101">
        <v>1272.5477500279787</v>
      </c>
      <c r="Y183" s="101">
        <v>1373.7542894178414</v>
      </c>
      <c r="DA183" s="131" t="s">
        <v>2291</v>
      </c>
    </row>
    <row r="184" spans="1:105" ht="12" customHeight="1" x14ac:dyDescent="0.25">
      <c r="A184" s="103" t="s">
        <v>52</v>
      </c>
      <c r="B184" s="104">
        <v>973.71231227724331</v>
      </c>
      <c r="C184" s="104">
        <v>818.4313354750833</v>
      </c>
      <c r="D184" s="104">
        <v>1039.5852399565724</v>
      </c>
      <c r="E184" s="104">
        <v>994.76528955713843</v>
      </c>
      <c r="F184" s="104">
        <v>983.67501822006318</v>
      </c>
      <c r="G184" s="104">
        <v>920.7926165458274</v>
      </c>
      <c r="H184" s="104">
        <v>1107.8638055018887</v>
      </c>
      <c r="I184" s="104">
        <v>969.21429956941597</v>
      </c>
      <c r="J184" s="104">
        <v>1117.1002512656453</v>
      </c>
      <c r="K184" s="104">
        <v>1193.3244913774058</v>
      </c>
      <c r="L184" s="104">
        <v>1273.3945508246577</v>
      </c>
      <c r="M184" s="104">
        <v>1136.650295802885</v>
      </c>
      <c r="N184" s="104">
        <v>1142.0824586373701</v>
      </c>
      <c r="O184" s="104">
        <v>1085.2918558479294</v>
      </c>
      <c r="P184" s="104">
        <v>1128.5907593286131</v>
      </c>
      <c r="Q184" s="104">
        <v>1084.682531575691</v>
      </c>
      <c r="R184" s="104">
        <v>1041.7512696969234</v>
      </c>
      <c r="S184" s="104">
        <v>1030.0915856127026</v>
      </c>
      <c r="T184" s="104">
        <v>1041.0096559730064</v>
      </c>
      <c r="U184" s="104">
        <v>1095.680128503182</v>
      </c>
      <c r="V184" s="104">
        <v>1118.076114885069</v>
      </c>
      <c r="W184" s="104">
        <v>726.53583230057563</v>
      </c>
      <c r="X184" s="104">
        <v>783.68890918579427</v>
      </c>
      <c r="Y184" s="104">
        <v>628.6906598332946</v>
      </c>
      <c r="DA184" s="132" t="s">
        <v>2292</v>
      </c>
    </row>
    <row r="185" spans="1:105" ht="12" customHeight="1" x14ac:dyDescent="0.25">
      <c r="A185" s="106" t="s">
        <v>122</v>
      </c>
      <c r="B185" s="101">
        <v>2307.251326451772</v>
      </c>
      <c r="C185" s="101">
        <v>2221.2049752262169</v>
      </c>
      <c r="D185" s="101">
        <v>2356.3602483192922</v>
      </c>
      <c r="E185" s="101">
        <v>2623.420462299694</v>
      </c>
      <c r="F185" s="101">
        <v>2714.1113933475613</v>
      </c>
      <c r="G185" s="101">
        <v>2498.9558399973562</v>
      </c>
      <c r="H185" s="101">
        <v>2657.1347512657726</v>
      </c>
      <c r="I185" s="101">
        <v>2482.0249494148989</v>
      </c>
      <c r="J185" s="101">
        <v>2662.9418959944201</v>
      </c>
      <c r="K185" s="101">
        <v>2645.0301414987343</v>
      </c>
      <c r="L185" s="101">
        <v>2533.5422917015267</v>
      </c>
      <c r="M185" s="101">
        <v>2582.3922424770558</v>
      </c>
      <c r="N185" s="101">
        <v>2483.246235362843</v>
      </c>
      <c r="O185" s="101">
        <v>2467.4754334882255</v>
      </c>
      <c r="P185" s="101">
        <v>2476.2059251026967</v>
      </c>
      <c r="Q185" s="101">
        <v>2446.3856520918489</v>
      </c>
      <c r="R185" s="101">
        <v>2375.4547587437823</v>
      </c>
      <c r="S185" s="101">
        <v>2329.4018232584408</v>
      </c>
      <c r="T185" s="101">
        <v>2255.0427318518737</v>
      </c>
      <c r="U185" s="101">
        <v>2130.3307562251025</v>
      </c>
      <c r="V185" s="101">
        <v>2136.8012373916472</v>
      </c>
      <c r="W185" s="101">
        <v>2046.3920350944659</v>
      </c>
      <c r="X185" s="101">
        <v>1974.49656166623</v>
      </c>
      <c r="Y185" s="101">
        <v>1948.169281954745</v>
      </c>
      <c r="DA185" s="131" t="s">
        <v>2293</v>
      </c>
    </row>
    <row r="186" spans="1:105" ht="12" customHeight="1" x14ac:dyDescent="0.25">
      <c r="A186" s="107" t="s">
        <v>121</v>
      </c>
      <c r="B186" s="104">
        <v>1787.2037729469434</v>
      </c>
      <c r="C186" s="104">
        <v>1718.053544187256</v>
      </c>
      <c r="D186" s="104">
        <v>1859.0284972966811</v>
      </c>
      <c r="E186" s="104">
        <v>2153.3155968988667</v>
      </c>
      <c r="F186" s="104">
        <v>2254.4985536398644</v>
      </c>
      <c r="G186" s="104">
        <v>2031.2233138277143</v>
      </c>
      <c r="H186" s="104">
        <v>2176.9240031846284</v>
      </c>
      <c r="I186" s="104">
        <v>1976.8269403760146</v>
      </c>
      <c r="J186" s="104">
        <v>2127.0908058137479</v>
      </c>
      <c r="K186" s="104">
        <v>2102.4151906938141</v>
      </c>
      <c r="L186" s="104">
        <v>2007.5585699159844</v>
      </c>
      <c r="M186" s="104">
        <v>2059.5345354569927</v>
      </c>
      <c r="N186" s="104">
        <v>1978.5570595485756</v>
      </c>
      <c r="O186" s="104">
        <v>1970.3897617442963</v>
      </c>
      <c r="P186" s="104">
        <v>1997.5788329136394</v>
      </c>
      <c r="Q186" s="104">
        <v>1980.2702698712733</v>
      </c>
      <c r="R186" s="104">
        <v>1939.990818479049</v>
      </c>
      <c r="S186" s="104">
        <v>1924.9821004368102</v>
      </c>
      <c r="T186" s="104">
        <v>1890.1056163217106</v>
      </c>
      <c r="U186" s="104">
        <v>1787.7374092972941</v>
      </c>
      <c r="V186" s="104">
        <v>1825.6735473039189</v>
      </c>
      <c r="W186" s="104">
        <v>1789.0728126912582</v>
      </c>
      <c r="X186" s="104">
        <v>1766.6750270109378</v>
      </c>
      <c r="Y186" s="104">
        <v>1790.9232851699887</v>
      </c>
      <c r="DA186" s="132" t="s">
        <v>2294</v>
      </c>
    </row>
    <row r="187" spans="1:105" ht="12" customHeight="1" x14ac:dyDescent="0.25">
      <c r="A187" s="108" t="s">
        <v>53</v>
      </c>
      <c r="B187" s="98">
        <v>777.48507783446735</v>
      </c>
      <c r="C187" s="98">
        <v>729.67495292113506</v>
      </c>
      <c r="D187" s="98">
        <v>871.0083317672196</v>
      </c>
      <c r="E187" s="98">
        <v>1203.6669856390947</v>
      </c>
      <c r="F187" s="98">
        <v>1310.4507886116351</v>
      </c>
      <c r="G187" s="98">
        <v>1054.209380933612</v>
      </c>
      <c r="H187" s="98">
        <v>1150.4739426278077</v>
      </c>
      <c r="I187" s="98">
        <v>885.19718915954513</v>
      </c>
      <c r="J187" s="98">
        <v>964.13715667435804</v>
      </c>
      <c r="K187" s="98">
        <v>922.94845611174537</v>
      </c>
      <c r="L187" s="98">
        <v>851.84307986431406</v>
      </c>
      <c r="M187" s="98">
        <v>897.19994202290206</v>
      </c>
      <c r="N187" s="98">
        <v>841.8434368178107</v>
      </c>
      <c r="O187" s="98">
        <v>837.7140275489495</v>
      </c>
      <c r="P187" s="98">
        <v>891.74514139934786</v>
      </c>
      <c r="Q187" s="98">
        <v>871.46966679836885</v>
      </c>
      <c r="R187" s="98">
        <v>840.42215315269618</v>
      </c>
      <c r="S187" s="98">
        <v>827.47214186243173</v>
      </c>
      <c r="T187" s="98">
        <v>814.39791714037869</v>
      </c>
      <c r="U187" s="98">
        <v>721.46917703257247</v>
      </c>
      <c r="V187" s="98">
        <v>835.16402715286074</v>
      </c>
      <c r="W187" s="98">
        <v>935.45282341365089</v>
      </c>
      <c r="X187" s="98">
        <v>1023.566802646456</v>
      </c>
      <c r="Y187" s="98">
        <v>1166.2990165825192</v>
      </c>
      <c r="DA187" s="63" t="s">
        <v>2295</v>
      </c>
    </row>
    <row r="188" spans="1:105" ht="12" customHeight="1" x14ac:dyDescent="0.25">
      <c r="A188" s="108" t="s">
        <v>52</v>
      </c>
      <c r="B188" s="98">
        <v>1009.7186951124763</v>
      </c>
      <c r="C188" s="98">
        <v>988.37859126612079</v>
      </c>
      <c r="D188" s="98">
        <v>988.02016552946145</v>
      </c>
      <c r="E188" s="98">
        <v>949.64861125977211</v>
      </c>
      <c r="F188" s="98">
        <v>944.04776502822972</v>
      </c>
      <c r="G188" s="98">
        <v>977.01393289410214</v>
      </c>
      <c r="H188" s="98">
        <v>1026.4500605568207</v>
      </c>
      <c r="I188" s="98">
        <v>1091.629751216469</v>
      </c>
      <c r="J188" s="98">
        <v>1162.9536491393901</v>
      </c>
      <c r="K188" s="98">
        <v>1179.4667345820687</v>
      </c>
      <c r="L188" s="98">
        <v>1155.7154900516705</v>
      </c>
      <c r="M188" s="98">
        <v>1162.3345934340905</v>
      </c>
      <c r="N188" s="98">
        <v>1136.7136227307647</v>
      </c>
      <c r="O188" s="98">
        <v>1132.6757341953466</v>
      </c>
      <c r="P188" s="98">
        <v>1105.8336915142916</v>
      </c>
      <c r="Q188" s="98">
        <v>1108.8006030729041</v>
      </c>
      <c r="R188" s="98">
        <v>1099.5686653263531</v>
      </c>
      <c r="S188" s="98">
        <v>1097.5099585743785</v>
      </c>
      <c r="T188" s="98">
        <v>1075.7076991813319</v>
      </c>
      <c r="U188" s="98">
        <v>1066.2682322647213</v>
      </c>
      <c r="V188" s="98">
        <v>990.50952015105838</v>
      </c>
      <c r="W188" s="98">
        <v>853.61998927760726</v>
      </c>
      <c r="X188" s="98">
        <v>743.10822436448177</v>
      </c>
      <c r="Y188" s="98">
        <v>624.62426858746971</v>
      </c>
      <c r="DA188" s="63" t="s">
        <v>2296</v>
      </c>
    </row>
    <row r="189" spans="1:105" ht="12" customHeight="1" x14ac:dyDescent="0.25">
      <c r="A189" s="121" t="s">
        <v>54</v>
      </c>
      <c r="B189" s="122">
        <v>789.17268701836554</v>
      </c>
      <c r="C189" s="122">
        <v>868.54979188135735</v>
      </c>
      <c r="D189" s="122">
        <v>888.05633308100096</v>
      </c>
      <c r="E189" s="122">
        <v>997.62989975152402</v>
      </c>
      <c r="F189" s="122">
        <v>915.09758762209572</v>
      </c>
      <c r="G189" s="122">
        <v>924.27536330912415</v>
      </c>
      <c r="H189" s="122">
        <v>849.59996911898406</v>
      </c>
      <c r="I189" s="122">
        <v>821.46000701193088</v>
      </c>
      <c r="J189" s="122">
        <v>842.27229617294984</v>
      </c>
      <c r="K189" s="122">
        <v>676.73010371673558</v>
      </c>
      <c r="L189" s="122">
        <v>617.30514281832404</v>
      </c>
      <c r="M189" s="122">
        <v>624.3321915379463</v>
      </c>
      <c r="N189" s="122">
        <v>608.32556069418195</v>
      </c>
      <c r="O189" s="122">
        <v>609.25497214943789</v>
      </c>
      <c r="P189" s="122">
        <v>623.92769255049438</v>
      </c>
      <c r="Q189" s="122">
        <v>618.91484064802432</v>
      </c>
      <c r="R189" s="122">
        <v>602.47951842155612</v>
      </c>
      <c r="S189" s="122">
        <v>587.51382968675557</v>
      </c>
      <c r="T189" s="122">
        <v>565.36692953918509</v>
      </c>
      <c r="U189" s="122">
        <v>535.94999299112965</v>
      </c>
      <c r="V189" s="122">
        <v>710.46262425927489</v>
      </c>
      <c r="W189" s="122">
        <v>712.53237124312852</v>
      </c>
      <c r="X189" s="122">
        <v>548.42465180188651</v>
      </c>
      <c r="Y189" s="122">
        <v>508.97750789984366</v>
      </c>
      <c r="DA189" s="130" t="s">
        <v>2297</v>
      </c>
    </row>
    <row r="190" spans="1:105" ht="12" customHeight="1" x14ac:dyDescent="0.25">
      <c r="A190" s="97" t="s">
        <v>50</v>
      </c>
      <c r="B190" s="98">
        <v>954.93814365119169</v>
      </c>
      <c r="C190" s="98">
        <v>997.23535173910784</v>
      </c>
      <c r="D190" s="98">
        <v>1268.9193372084651</v>
      </c>
      <c r="E190" s="98">
        <v>991.56372742168753</v>
      </c>
      <c r="F190" s="98">
        <v>964.84850477714724</v>
      </c>
      <c r="G190" s="98">
        <v>1131.8704615814941</v>
      </c>
      <c r="H190" s="98">
        <v>979.38734756726899</v>
      </c>
      <c r="I190" s="98">
        <v>932.51550836787487</v>
      </c>
      <c r="J190" s="98">
        <v>845.8022952644086</v>
      </c>
      <c r="K190" s="98">
        <v>827.63288471082024</v>
      </c>
      <c r="L190" s="98">
        <v>739.4928481578911</v>
      </c>
      <c r="M190" s="98">
        <v>708.41847066727155</v>
      </c>
      <c r="N190" s="98">
        <v>699.92056480634994</v>
      </c>
      <c r="O190" s="98">
        <v>698.59958315062579</v>
      </c>
      <c r="P190" s="98">
        <v>717.29101760476942</v>
      </c>
      <c r="Q190" s="98">
        <v>710.96853013174621</v>
      </c>
      <c r="R190" s="98">
        <v>703.04018841878826</v>
      </c>
      <c r="S190" s="98">
        <v>691.28015766684689</v>
      </c>
      <c r="T190" s="98">
        <v>670.41931921304285</v>
      </c>
      <c r="U190" s="98">
        <v>648.45596795228403</v>
      </c>
      <c r="V190" s="98">
        <v>887.18079211984877</v>
      </c>
      <c r="W190" s="98">
        <v>884.55559648704048</v>
      </c>
      <c r="X190" s="98">
        <v>690.8132810412128</v>
      </c>
      <c r="Y190" s="98">
        <v>629.03105505025405</v>
      </c>
      <c r="DA190" s="63" t="s">
        <v>2298</v>
      </c>
    </row>
    <row r="191" spans="1:105" ht="12" customHeight="1" x14ac:dyDescent="0.25">
      <c r="A191" s="109" t="s">
        <v>120</v>
      </c>
      <c r="B191" s="33">
        <v>667.62186111773701</v>
      </c>
      <c r="C191" s="33">
        <v>776.66214002963261</v>
      </c>
      <c r="D191" s="33">
        <v>628.90446009808738</v>
      </c>
      <c r="E191" s="33">
        <v>1001.4528955062707</v>
      </c>
      <c r="F191" s="33">
        <v>885.9697456046174</v>
      </c>
      <c r="G191" s="33">
        <v>805.74881334294139</v>
      </c>
      <c r="H191" s="33">
        <v>779.53512354066027</v>
      </c>
      <c r="I191" s="33">
        <v>762.50438595003573</v>
      </c>
      <c r="J191" s="33">
        <v>840.32731441523958</v>
      </c>
      <c r="K191" s="33">
        <v>579.59636465575284</v>
      </c>
      <c r="L191" s="33">
        <v>533.43237524378833</v>
      </c>
      <c r="M191" s="33">
        <v>563.57969010159957</v>
      </c>
      <c r="N191" s="33">
        <v>542.2047923484505</v>
      </c>
      <c r="O191" s="33">
        <v>545.23590064718053</v>
      </c>
      <c r="P191" s="33">
        <v>558.5614192005404</v>
      </c>
      <c r="Q191" s="33">
        <v>558.10492327752718</v>
      </c>
      <c r="R191" s="33">
        <v>542.68713649029303</v>
      </c>
      <c r="S191" s="33">
        <v>531.63906289204863</v>
      </c>
      <c r="T191" s="33">
        <v>513.31860829281959</v>
      </c>
      <c r="U191" s="33">
        <v>483.91150416633559</v>
      </c>
      <c r="V191" s="33">
        <v>630.52360323109349</v>
      </c>
      <c r="W191" s="33">
        <v>638.54450735176454</v>
      </c>
      <c r="X191" s="33">
        <v>492.57334963921107</v>
      </c>
      <c r="Y191" s="33">
        <v>466.39702527029146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9117.4536995097769</v>
      </c>
      <c r="C193" s="117">
        <f t="shared" si="94"/>
        <v>8708.609225246526</v>
      </c>
      <c r="D193" s="117">
        <f t="shared" si="94"/>
        <v>10334.154108997742</v>
      </c>
      <c r="E193" s="117">
        <f t="shared" si="94"/>
        <v>11583.999985371089</v>
      </c>
      <c r="F193" s="117">
        <f t="shared" si="94"/>
        <v>11387.920822015987</v>
      </c>
      <c r="G193" s="117">
        <f t="shared" si="94"/>
        <v>10931.477261865475</v>
      </c>
      <c r="H193" s="117">
        <f t="shared" si="94"/>
        <v>11309.628613631312</v>
      </c>
      <c r="I193" s="117">
        <f t="shared" si="94"/>
        <v>9463.4980970411107</v>
      </c>
      <c r="J193" s="117">
        <f t="shared" si="94"/>
        <v>10751.393099441399</v>
      </c>
      <c r="K193" s="117">
        <f t="shared" si="94"/>
        <v>10594.518665645823</v>
      </c>
      <c r="L193" s="117">
        <f t="shared" si="94"/>
        <v>11437.202604265134</v>
      </c>
      <c r="M193" s="117">
        <f t="shared" si="94"/>
        <v>10248.319183185433</v>
      </c>
      <c r="N193" s="117">
        <f t="shared" si="94"/>
        <v>10211.932523478077</v>
      </c>
      <c r="O193" s="117">
        <f t="shared" si="94"/>
        <v>9892.1966570576369</v>
      </c>
      <c r="P193" s="117">
        <f t="shared" si="94"/>
        <v>8883.2597607804601</v>
      </c>
      <c r="Q193" s="117">
        <f t="shared" si="94"/>
        <v>9846.1943555652742</v>
      </c>
      <c r="R193" s="117">
        <f t="shared" ref="R193:V193" si="95">R194+R197+R199+R208</f>
        <v>9776.0494146270339</v>
      </c>
      <c r="S193" s="117">
        <f t="shared" si="95"/>
        <v>9725.3218526381188</v>
      </c>
      <c r="T193" s="117">
        <f t="shared" si="95"/>
        <v>9275.0117637003004</v>
      </c>
      <c r="U193" s="117">
        <f t="shared" si="95"/>
        <v>9555.7398541557413</v>
      </c>
      <c r="V193" s="117">
        <f t="shared" si="95"/>
        <v>10733.783958128652</v>
      </c>
      <c r="W193" s="117">
        <f t="shared" ref="W193:Y193" si="96">W194+W197+W199+W208</f>
        <v>9125.2051186715089</v>
      </c>
      <c r="X193" s="117">
        <f t="shared" si="96"/>
        <v>9868.1812639023137</v>
      </c>
      <c r="Y193" s="117">
        <f t="shared" si="96"/>
        <v>9355.4300239749937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7079.2647986548473</v>
      </c>
      <c r="C194" s="122">
        <f t="shared" si="97"/>
        <v>6790.5422512389177</v>
      </c>
      <c r="D194" s="122">
        <f t="shared" si="97"/>
        <v>8088.2272336870637</v>
      </c>
      <c r="E194" s="122">
        <f t="shared" si="97"/>
        <v>9012.850064345439</v>
      </c>
      <c r="F194" s="122">
        <f t="shared" si="97"/>
        <v>8829.9588176591187</v>
      </c>
      <c r="G194" s="122">
        <f t="shared" si="97"/>
        <v>8616.4841898984305</v>
      </c>
      <c r="H194" s="122">
        <f t="shared" si="97"/>
        <v>8742.9044509964388</v>
      </c>
      <c r="I194" s="122">
        <f t="shared" si="97"/>
        <v>7253.8061592361919</v>
      </c>
      <c r="J194" s="122">
        <f t="shared" si="97"/>
        <v>8316.0957733790528</v>
      </c>
      <c r="K194" s="122">
        <f t="shared" si="97"/>
        <v>8229.1613856337754</v>
      </c>
      <c r="L194" s="122">
        <f t="shared" si="97"/>
        <v>9049.576073733002</v>
      </c>
      <c r="M194" s="122">
        <f t="shared" si="97"/>
        <v>7934.4632714031986</v>
      </c>
      <c r="N194" s="122">
        <f t="shared" si="97"/>
        <v>7812.7901273094476</v>
      </c>
      <c r="O194" s="122">
        <f t="shared" si="97"/>
        <v>7525.0598167392827</v>
      </c>
      <c r="P194" s="122">
        <f t="shared" si="97"/>
        <v>6581.3175946184747</v>
      </c>
      <c r="Q194" s="122">
        <f t="shared" si="97"/>
        <v>7353.0838782838709</v>
      </c>
      <c r="R194" s="122">
        <f t="shared" ref="R194:V194" si="98">SUM(R195:R196)</f>
        <v>7488.813245517129</v>
      </c>
      <c r="S194" s="122">
        <f t="shared" si="98"/>
        <v>7348.0747863248889</v>
      </c>
      <c r="T194" s="122">
        <f t="shared" si="98"/>
        <v>6978.1637330599115</v>
      </c>
      <c r="U194" s="122">
        <f t="shared" si="98"/>
        <v>7176.4744087512672</v>
      </c>
      <c r="V194" s="122">
        <f t="shared" si="98"/>
        <v>8242.7781095308455</v>
      </c>
      <c r="W194" s="122">
        <f t="shared" ref="W194:Y194" si="99">SUM(W195:W196)</f>
        <v>6814.8913421669668</v>
      </c>
      <c r="X194" s="122">
        <f t="shared" si="99"/>
        <v>7406.5465879126277</v>
      </c>
      <c r="Y194" s="122">
        <f t="shared" si="99"/>
        <v>7089.0585338200153</v>
      </c>
      <c r="DA194" s="130" t="s">
        <v>2451</v>
      </c>
    </row>
    <row r="195" spans="1:105" ht="12" customHeight="1" x14ac:dyDescent="0.25">
      <c r="A195" s="97" t="s">
        <v>211</v>
      </c>
      <c r="B195" s="98">
        <v>6907.6763702467279</v>
      </c>
      <c r="C195" s="98">
        <v>6630.4084115260002</v>
      </c>
      <c r="D195" s="98">
        <v>7899.9018464657411</v>
      </c>
      <c r="E195" s="98">
        <v>8804.5423510915734</v>
      </c>
      <c r="F195" s="98">
        <v>8627.8537139161617</v>
      </c>
      <c r="G195" s="98">
        <v>8426.5330505891652</v>
      </c>
      <c r="H195" s="98">
        <v>8551.6574257742977</v>
      </c>
      <c r="I195" s="98">
        <v>7100.2804807801858</v>
      </c>
      <c r="J195" s="98">
        <v>8139.9180234053129</v>
      </c>
      <c r="K195" s="98">
        <v>8056.4121986949649</v>
      </c>
      <c r="L195" s="98">
        <v>8861.801659664663</v>
      </c>
      <c r="M195" s="98">
        <v>7771.9621044879686</v>
      </c>
      <c r="N195" s="98">
        <v>7655.1384850914819</v>
      </c>
      <c r="O195" s="98">
        <v>7374.6912692029946</v>
      </c>
      <c r="P195" s="98">
        <v>6451.5542401624625</v>
      </c>
      <c r="Q195" s="98">
        <v>7208.326016208046</v>
      </c>
      <c r="R195" s="98">
        <v>7342.1568561434706</v>
      </c>
      <c r="S195" s="98">
        <v>7205.0617264644043</v>
      </c>
      <c r="T195" s="98">
        <v>6843.4147722548187</v>
      </c>
      <c r="U195" s="98">
        <v>7038.8483453538774</v>
      </c>
      <c r="V195" s="98">
        <v>8085.8056786928128</v>
      </c>
      <c r="W195" s="98">
        <v>6684.9117702961612</v>
      </c>
      <c r="X195" s="98">
        <v>7266.1940874809188</v>
      </c>
      <c r="Y195" s="98">
        <v>6955.3790389782143</v>
      </c>
      <c r="DA195" s="63" t="s">
        <v>2452</v>
      </c>
    </row>
    <row r="196" spans="1:105" ht="12" customHeight="1" x14ac:dyDescent="0.25">
      <c r="A196" s="97" t="s">
        <v>53</v>
      </c>
      <c r="B196" s="98">
        <v>171.58842840811934</v>
      </c>
      <c r="C196" s="98">
        <v>160.13383971291728</v>
      </c>
      <c r="D196" s="98">
        <v>188.32538722132227</v>
      </c>
      <c r="E196" s="98">
        <v>208.30771325386564</v>
      </c>
      <c r="F196" s="98">
        <v>202.10510374295788</v>
      </c>
      <c r="G196" s="98">
        <v>189.95113930926448</v>
      </c>
      <c r="H196" s="98">
        <v>191.24702522214145</v>
      </c>
      <c r="I196" s="98">
        <v>153.52567845600589</v>
      </c>
      <c r="J196" s="98">
        <v>176.17774997373991</v>
      </c>
      <c r="K196" s="98">
        <v>172.7491869388098</v>
      </c>
      <c r="L196" s="98">
        <v>187.77441406833819</v>
      </c>
      <c r="M196" s="98">
        <v>162.50116691522962</v>
      </c>
      <c r="N196" s="98">
        <v>157.6516422179657</v>
      </c>
      <c r="O196" s="98">
        <v>150.36854753628774</v>
      </c>
      <c r="P196" s="98">
        <v>129.76335445601262</v>
      </c>
      <c r="Q196" s="98">
        <v>144.7578620758247</v>
      </c>
      <c r="R196" s="98">
        <v>146.65638937365807</v>
      </c>
      <c r="S196" s="98">
        <v>143.01305986048493</v>
      </c>
      <c r="T196" s="98">
        <v>134.74896080509285</v>
      </c>
      <c r="U196" s="98">
        <v>137.62606339738974</v>
      </c>
      <c r="V196" s="98">
        <v>156.97243083803232</v>
      </c>
      <c r="W196" s="98">
        <v>129.97957187080584</v>
      </c>
      <c r="X196" s="98">
        <v>140.35250043170902</v>
      </c>
      <c r="Y196" s="98">
        <v>133.67949484180065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14.594027041026541</v>
      </c>
      <c r="C197" s="122">
        <f t="shared" si="100"/>
        <v>18.408386210045467</v>
      </c>
      <c r="D197" s="122">
        <f t="shared" si="100"/>
        <v>23.089909699660861</v>
      </c>
      <c r="E197" s="122">
        <f t="shared" si="100"/>
        <v>55.543895721959913</v>
      </c>
      <c r="F197" s="122">
        <f t="shared" si="100"/>
        <v>33.704484066589096</v>
      </c>
      <c r="G197" s="122">
        <f t="shared" si="100"/>
        <v>42.794224910647877</v>
      </c>
      <c r="H197" s="122">
        <f t="shared" si="100"/>
        <v>58.475306607953321</v>
      </c>
      <c r="I197" s="122">
        <f t="shared" si="100"/>
        <v>55.718364457201034</v>
      </c>
      <c r="J197" s="122">
        <f t="shared" si="100"/>
        <v>57.842823657633524</v>
      </c>
      <c r="K197" s="122">
        <f t="shared" si="100"/>
        <v>64.208060447145584</v>
      </c>
      <c r="L197" s="122">
        <f t="shared" si="100"/>
        <v>92.61902011062962</v>
      </c>
      <c r="M197" s="122">
        <f t="shared" si="100"/>
        <v>118.39649014433006</v>
      </c>
      <c r="N197" s="122">
        <f t="shared" si="100"/>
        <v>245.26331811731248</v>
      </c>
      <c r="O197" s="122">
        <f t="shared" si="100"/>
        <v>269.07457467981453</v>
      </c>
      <c r="P197" s="122">
        <f t="shared" si="100"/>
        <v>110.89089156473258</v>
      </c>
      <c r="Q197" s="122">
        <f t="shared" si="100"/>
        <v>355.25185364841548</v>
      </c>
      <c r="R197" s="122">
        <f t="shared" si="100"/>
        <v>208.86982336869528</v>
      </c>
      <c r="S197" s="122">
        <f t="shared" si="100"/>
        <v>308.97661808146051</v>
      </c>
      <c r="T197" s="122">
        <f t="shared" si="100"/>
        <v>225.60318300279019</v>
      </c>
      <c r="U197" s="122">
        <f t="shared" si="100"/>
        <v>334.30454983121325</v>
      </c>
      <c r="V197" s="122">
        <f t="shared" si="100"/>
        <v>189.52928721375341</v>
      </c>
      <c r="W197" s="122">
        <f t="shared" si="100"/>
        <v>335.25132552691247</v>
      </c>
      <c r="X197" s="122">
        <f t="shared" si="100"/>
        <v>448.19759940840754</v>
      </c>
      <c r="Y197" s="122">
        <f t="shared" si="100"/>
        <v>322.893131671378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14.594027041026541</v>
      </c>
      <c r="C198" s="98">
        <f>RES_hhdet_tesh!C48</f>
        <v>18.408386210045467</v>
      </c>
      <c r="D198" s="98">
        <f>RES_hhdet_tesh!D48</f>
        <v>23.089909699660861</v>
      </c>
      <c r="E198" s="98">
        <f>RES_hhdet_tesh!E48</f>
        <v>55.543895721959913</v>
      </c>
      <c r="F198" s="98">
        <f>RES_hhdet_tesh!F48</f>
        <v>33.704484066589096</v>
      </c>
      <c r="G198" s="98">
        <f>RES_hhdet_tesh!G48</f>
        <v>42.794224910647877</v>
      </c>
      <c r="H198" s="98">
        <f>RES_hhdet_tesh!H48</f>
        <v>58.475306607953321</v>
      </c>
      <c r="I198" s="98">
        <f>RES_hhdet_tesh!I48</f>
        <v>55.718364457201034</v>
      </c>
      <c r="J198" s="98">
        <f>RES_hhdet_tesh!J48</f>
        <v>57.842823657633524</v>
      </c>
      <c r="K198" s="98">
        <f>RES_hhdet_tesh!K48</f>
        <v>64.208060447145584</v>
      </c>
      <c r="L198" s="98">
        <f>RES_hhdet_tesh!L48</f>
        <v>92.61902011062962</v>
      </c>
      <c r="M198" s="98">
        <f>RES_hhdet_tesh!M48</f>
        <v>118.39649014433006</v>
      </c>
      <c r="N198" s="98">
        <f>RES_hhdet_tesh!N48</f>
        <v>245.26331811731248</v>
      </c>
      <c r="O198" s="98">
        <f>RES_hhdet_tesh!O48</f>
        <v>269.07457467981453</v>
      </c>
      <c r="P198" s="98">
        <f>RES_hhdet_tesh!P48</f>
        <v>110.89089156473258</v>
      </c>
      <c r="Q198" s="98">
        <f>RES_hhdet_tesh!Q48</f>
        <v>355.25185364841548</v>
      </c>
      <c r="R198" s="98">
        <f>RES_hhdet_tesh!R48</f>
        <v>208.86982336869528</v>
      </c>
      <c r="S198" s="98">
        <f>RES_hhdet_tesh!S48</f>
        <v>308.97661808146051</v>
      </c>
      <c r="T198" s="98">
        <f>RES_hhdet_tesh!T48</f>
        <v>225.60318300279019</v>
      </c>
      <c r="U198" s="98">
        <f>RES_hhdet_tesh!U48</f>
        <v>334.30454983121325</v>
      </c>
      <c r="V198" s="98">
        <f>RES_hhdet_tesh!V48</f>
        <v>189.52928721375341</v>
      </c>
      <c r="W198" s="98">
        <f>RES_hhdet_tesh!W48</f>
        <v>335.25132552691247</v>
      </c>
      <c r="X198" s="98">
        <f>RES_hhdet_tesh!X48</f>
        <v>448.19759940840754</v>
      </c>
      <c r="Y198" s="98">
        <f>RES_hhdet_tesh!Y48</f>
        <v>322.893131671378</v>
      </c>
      <c r="DA198" s="63" t="s">
        <v>2455</v>
      </c>
    </row>
    <row r="199" spans="1:105" ht="12" customHeight="1" x14ac:dyDescent="0.25">
      <c r="A199" s="121" t="s">
        <v>55</v>
      </c>
      <c r="B199" s="122">
        <v>1487.0526083359391</v>
      </c>
      <c r="C199" s="122">
        <v>1303.5014432162218</v>
      </c>
      <c r="D199" s="122">
        <v>1625.2834559941432</v>
      </c>
      <c r="E199" s="122">
        <v>1813.03998322653</v>
      </c>
      <c r="F199" s="122">
        <v>1878.723302518941</v>
      </c>
      <c r="G199" s="122">
        <v>1626.5195937132753</v>
      </c>
      <c r="H199" s="122">
        <v>1907.2111615178683</v>
      </c>
      <c r="I199" s="122">
        <v>1570.5122899605308</v>
      </c>
      <c r="J199" s="122">
        <v>1773.6739538320264</v>
      </c>
      <c r="K199" s="122">
        <v>1828.4726140540754</v>
      </c>
      <c r="L199" s="122">
        <v>1863.9273956962622</v>
      </c>
      <c r="M199" s="122">
        <v>1757.5441460017207</v>
      </c>
      <c r="N199" s="122">
        <v>1727.0162804621052</v>
      </c>
      <c r="O199" s="122">
        <v>1669.4579567550102</v>
      </c>
      <c r="P199" s="122">
        <v>1751.1395777670307</v>
      </c>
      <c r="Q199" s="122">
        <v>1698.7712669579544</v>
      </c>
      <c r="R199" s="122">
        <v>1645.9207958562854</v>
      </c>
      <c r="S199" s="122">
        <v>1639.4033459039476</v>
      </c>
      <c r="T199" s="122">
        <v>1650.3298255917782</v>
      </c>
      <c r="U199" s="122">
        <v>1639.8617851910744</v>
      </c>
      <c r="V199" s="122">
        <v>1761.0478765838109</v>
      </c>
      <c r="W199" s="122">
        <v>1426.2067645962247</v>
      </c>
      <c r="X199" s="122">
        <v>1585.0508698794106</v>
      </c>
      <c r="Y199" s="122">
        <v>1537.8655497687</v>
      </c>
      <c r="DA199" s="130" t="s">
        <v>2456</v>
      </c>
    </row>
    <row r="200" spans="1:105" ht="12" customHeight="1" x14ac:dyDescent="0.25">
      <c r="A200" s="97" t="s">
        <v>138</v>
      </c>
      <c r="B200" s="98">
        <v>1468.8807704543667</v>
      </c>
      <c r="C200" s="98">
        <v>1218.7094849098157</v>
      </c>
      <c r="D200" s="98">
        <v>1652.741686280033</v>
      </c>
      <c r="E200" s="98">
        <v>1841.4377401716897</v>
      </c>
      <c r="F200" s="98">
        <v>1904.5976425546933</v>
      </c>
      <c r="G200" s="98">
        <v>1594.320658966049</v>
      </c>
      <c r="H200" s="98">
        <v>1955.4957713919821</v>
      </c>
      <c r="I200" s="98">
        <v>1507.7154186715386</v>
      </c>
      <c r="J200" s="98">
        <v>1749.2692368473404</v>
      </c>
      <c r="K200" s="98">
        <v>1835.4742188389293</v>
      </c>
      <c r="L200" s="98">
        <v>1925.0503361665974</v>
      </c>
      <c r="M200" s="98">
        <v>1743.7468522563868</v>
      </c>
      <c r="N200" s="98">
        <v>1730.2949358486096</v>
      </c>
      <c r="O200" s="98">
        <v>1643.2337321172097</v>
      </c>
      <c r="P200" s="98">
        <v>1764.3122206511248</v>
      </c>
      <c r="Q200" s="98">
        <v>1684.9836750334193</v>
      </c>
      <c r="R200" s="98">
        <v>1611.40601353598</v>
      </c>
      <c r="S200" s="98">
        <v>1596.6311491385834</v>
      </c>
      <c r="T200" s="98">
        <v>1627.9610834100215</v>
      </c>
      <c r="U200" s="98">
        <v>1657.8549797475566</v>
      </c>
      <c r="V200" s="98">
        <v>1839.7361475763762</v>
      </c>
      <c r="W200" s="98">
        <v>1338.8142433687208</v>
      </c>
      <c r="X200" s="98">
        <v>1614.664311589821</v>
      </c>
      <c r="Y200" s="98">
        <v>1540.0179173969188</v>
      </c>
      <c r="DA200" s="63" t="s">
        <v>2457</v>
      </c>
    </row>
    <row r="201" spans="1:105" ht="12" customHeight="1" x14ac:dyDescent="0.25">
      <c r="A201" s="97" t="s">
        <v>137</v>
      </c>
      <c r="B201" s="98">
        <v>1468.8807704543665</v>
      </c>
      <c r="C201" s="98">
        <v>1218.717190665335</v>
      </c>
      <c r="D201" s="98">
        <v>1652.6767676983518</v>
      </c>
      <c r="E201" s="98">
        <v>1841.3542763218388</v>
      </c>
      <c r="F201" s="98">
        <v>1904.5178531991098</v>
      </c>
      <c r="G201" s="98">
        <v>1594.2573092232403</v>
      </c>
      <c r="H201" s="98">
        <v>1955.4185798737283</v>
      </c>
      <c r="I201" s="98">
        <v>1507.6767784671513</v>
      </c>
      <c r="J201" s="98">
        <v>1749.5766033500395</v>
      </c>
      <c r="K201" s="98">
        <v>1834.9848913549515</v>
      </c>
      <c r="L201" s="98">
        <v>1924.2377544718991</v>
      </c>
      <c r="M201" s="98">
        <v>1743.2848605528543</v>
      </c>
      <c r="N201" s="98">
        <v>1729.8166917367926</v>
      </c>
      <c r="O201" s="98">
        <v>1643.0535616249381</v>
      </c>
      <c r="P201" s="98">
        <v>1764.1350957703421</v>
      </c>
      <c r="Q201" s="98">
        <v>1684.8542978080052</v>
      </c>
      <c r="R201" s="98">
        <v>1611.5133700188285</v>
      </c>
      <c r="S201" s="98">
        <v>1597.3649240318616</v>
      </c>
      <c r="T201" s="98">
        <v>1628.1758264476609</v>
      </c>
      <c r="U201" s="98">
        <v>1657.4600761256838</v>
      </c>
      <c r="V201" s="98">
        <v>1839.3505450339503</v>
      </c>
      <c r="W201" s="98">
        <v>1339.4660206580481</v>
      </c>
      <c r="X201" s="98">
        <v>1618.8596799556703</v>
      </c>
      <c r="Y201" s="98">
        <v>1546.9433022217966</v>
      </c>
      <c r="DA201" s="63" t="s">
        <v>2458</v>
      </c>
    </row>
    <row r="202" spans="1:105" ht="12" customHeight="1" x14ac:dyDescent="0.25">
      <c r="A202" s="100" t="s">
        <v>211</v>
      </c>
      <c r="B202" s="101">
        <v>495.1684581771234</v>
      </c>
      <c r="C202" s="101">
        <v>400.28585519025177</v>
      </c>
      <c r="D202" s="101">
        <v>613.09152774177937</v>
      </c>
      <c r="E202" s="101">
        <v>846.58898676470005</v>
      </c>
      <c r="F202" s="101">
        <v>920.84283497904664</v>
      </c>
      <c r="G202" s="101">
        <v>673.4646926774127</v>
      </c>
      <c r="H202" s="101">
        <v>847.55477437183959</v>
      </c>
      <c r="I202" s="101">
        <v>538.46247889773542</v>
      </c>
      <c r="J202" s="101">
        <v>632.47635208439408</v>
      </c>
      <c r="K202" s="101">
        <v>641.66039997754547</v>
      </c>
      <c r="L202" s="101">
        <v>650.84320364724181</v>
      </c>
      <c r="M202" s="101">
        <v>606.63456474996906</v>
      </c>
      <c r="N202" s="101">
        <v>587.73423309942245</v>
      </c>
      <c r="O202" s="101">
        <v>557.76170577700873</v>
      </c>
      <c r="P202" s="101">
        <v>635.54433644172877</v>
      </c>
      <c r="Q202" s="101">
        <v>600.17176623231433</v>
      </c>
      <c r="R202" s="101">
        <v>569.76210032190488</v>
      </c>
      <c r="S202" s="101">
        <v>567.27333841915913</v>
      </c>
      <c r="T202" s="101">
        <v>587.16617047465456</v>
      </c>
      <c r="U202" s="101">
        <v>561.77994762250171</v>
      </c>
      <c r="V202" s="101">
        <v>721.27443014888127</v>
      </c>
      <c r="W202" s="101">
        <v>612.93018835747273</v>
      </c>
      <c r="X202" s="101">
        <v>835.17077076987641</v>
      </c>
      <c r="Y202" s="101">
        <v>918.25264238850218</v>
      </c>
      <c r="DA202" s="131" t="s">
        <v>2459</v>
      </c>
    </row>
    <row r="203" spans="1:105" ht="12" customHeight="1" x14ac:dyDescent="0.25">
      <c r="A203" s="103" t="s">
        <v>52</v>
      </c>
      <c r="B203" s="104">
        <v>973.71231227724331</v>
      </c>
      <c r="C203" s="104">
        <v>818.4313354750833</v>
      </c>
      <c r="D203" s="104">
        <v>1039.5852399565724</v>
      </c>
      <c r="E203" s="104">
        <v>994.76528955713843</v>
      </c>
      <c r="F203" s="104">
        <v>983.67501822006318</v>
      </c>
      <c r="G203" s="104">
        <v>920.7926165458274</v>
      </c>
      <c r="H203" s="104">
        <v>1107.8638055018887</v>
      </c>
      <c r="I203" s="104">
        <v>969.21429956941597</v>
      </c>
      <c r="J203" s="104">
        <v>1117.1002512656453</v>
      </c>
      <c r="K203" s="104">
        <v>1193.3244913774058</v>
      </c>
      <c r="L203" s="104">
        <v>1273.3945508246577</v>
      </c>
      <c r="M203" s="104">
        <v>1136.650295802885</v>
      </c>
      <c r="N203" s="104">
        <v>1142.0824586373701</v>
      </c>
      <c r="O203" s="104">
        <v>1085.2918558479294</v>
      </c>
      <c r="P203" s="104">
        <v>1128.5907593286131</v>
      </c>
      <c r="Q203" s="104">
        <v>1084.682531575691</v>
      </c>
      <c r="R203" s="104">
        <v>1041.7512696969234</v>
      </c>
      <c r="S203" s="104">
        <v>1030.0915856127026</v>
      </c>
      <c r="T203" s="104">
        <v>1041.0096559730064</v>
      </c>
      <c r="U203" s="104">
        <v>1095.680128503182</v>
      </c>
      <c r="V203" s="104">
        <v>1118.076114885069</v>
      </c>
      <c r="W203" s="104">
        <v>726.53583230057563</v>
      </c>
      <c r="X203" s="104">
        <v>783.68890918579427</v>
      </c>
      <c r="Y203" s="104">
        <v>628.6906598332946</v>
      </c>
      <c r="DA203" s="132" t="s">
        <v>2460</v>
      </c>
    </row>
    <row r="204" spans="1:105" ht="12" customHeight="1" x14ac:dyDescent="0.25">
      <c r="A204" s="106" t="s">
        <v>122</v>
      </c>
      <c r="B204" s="101">
        <v>1522.895933118614</v>
      </c>
      <c r="C204" s="101">
        <v>1472.3627688057495</v>
      </c>
      <c r="D204" s="101">
        <v>1568.3001414287019</v>
      </c>
      <c r="E204" s="101">
        <v>1756.869850619519</v>
      </c>
      <c r="F204" s="101">
        <v>1827.2441410267118</v>
      </c>
      <c r="G204" s="101">
        <v>1690.8639214946722</v>
      </c>
      <c r="H204" s="101">
        <v>1810.5123309191306</v>
      </c>
      <c r="I204" s="101">
        <v>1696.6974064813721</v>
      </c>
      <c r="J204" s="101">
        <v>1822.8479349542486</v>
      </c>
      <c r="K204" s="101">
        <v>1814.7453254232605</v>
      </c>
      <c r="L204" s="101">
        <v>1743.8682975633471</v>
      </c>
      <c r="M204" s="101">
        <v>1783.6376705274633</v>
      </c>
      <c r="N204" s="101">
        <v>1721.1205793314507</v>
      </c>
      <c r="O204" s="101">
        <v>1715.4193577994993</v>
      </c>
      <c r="P204" s="101">
        <v>1728.4351102688954</v>
      </c>
      <c r="Q204" s="101">
        <v>1721.8414752520707</v>
      </c>
      <c r="R204" s="101">
        <v>1699.963316021189</v>
      </c>
      <c r="S204" s="101">
        <v>1703.4063117803253</v>
      </c>
      <c r="T204" s="101">
        <v>1684.2415173153931</v>
      </c>
      <c r="U204" s="101">
        <v>1612.0788514028559</v>
      </c>
      <c r="V204" s="101">
        <v>1626.4628298558812</v>
      </c>
      <c r="W204" s="101">
        <v>1571.9496306121091</v>
      </c>
      <c r="X204" s="101">
        <v>1532.6139557813192</v>
      </c>
      <c r="Y204" s="101">
        <v>1532.5467233874672</v>
      </c>
      <c r="DA204" s="131" t="s">
        <v>2461</v>
      </c>
    </row>
    <row r="205" spans="1:105" ht="12" customHeight="1" x14ac:dyDescent="0.25">
      <c r="A205" s="107" t="s">
        <v>121</v>
      </c>
      <c r="B205" s="104">
        <v>1522.8959331186149</v>
      </c>
      <c r="C205" s="104">
        <v>1472.4771686705189</v>
      </c>
      <c r="D205" s="104">
        <v>1568.4373803693716</v>
      </c>
      <c r="E205" s="104">
        <v>1756.9519994956518</v>
      </c>
      <c r="F205" s="104">
        <v>1827.3009409528631</v>
      </c>
      <c r="G205" s="104">
        <v>1690.9139049342111</v>
      </c>
      <c r="H205" s="104">
        <v>1810.3533976195495</v>
      </c>
      <c r="I205" s="104">
        <v>1696.6042073868875</v>
      </c>
      <c r="J205" s="104">
        <v>1822.7893200197095</v>
      </c>
      <c r="K205" s="104">
        <v>1813.6322216153881</v>
      </c>
      <c r="L205" s="104">
        <v>1742.8479838112924</v>
      </c>
      <c r="M205" s="104">
        <v>1782.9774731117368</v>
      </c>
      <c r="N205" s="104">
        <v>1721.0152857832061</v>
      </c>
      <c r="O205" s="104">
        <v>1715.4207165180092</v>
      </c>
      <c r="P205" s="104">
        <v>1728.2007191690429</v>
      </c>
      <c r="Q205" s="104">
        <v>1720.789053392604</v>
      </c>
      <c r="R205" s="104">
        <v>1699.0494521935157</v>
      </c>
      <c r="S205" s="104">
        <v>1702.5517126361806</v>
      </c>
      <c r="T205" s="104">
        <v>1683.5684934815706</v>
      </c>
      <c r="U205" s="104">
        <v>1611.9687356394916</v>
      </c>
      <c r="V205" s="104">
        <v>1626.0817483821434</v>
      </c>
      <c r="W205" s="104">
        <v>1571.9774521620502</v>
      </c>
      <c r="X205" s="104">
        <v>1534.8466492594566</v>
      </c>
      <c r="Y205" s="104">
        <v>1536.6419770612033</v>
      </c>
      <c r="DA205" s="132" t="s">
        <v>2462</v>
      </c>
    </row>
    <row r="206" spans="1:105" ht="12" customHeight="1" x14ac:dyDescent="0.25">
      <c r="A206" s="108" t="s">
        <v>53</v>
      </c>
      <c r="B206" s="98">
        <v>513.1772380061384</v>
      </c>
      <c r="C206" s="98">
        <v>484.09857740439793</v>
      </c>
      <c r="D206" s="98">
        <v>580.41721483991023</v>
      </c>
      <c r="E206" s="98">
        <v>807.30338823587954</v>
      </c>
      <c r="F206" s="98">
        <v>883.25317592463387</v>
      </c>
      <c r="G206" s="98">
        <v>713.89997204010911</v>
      </c>
      <c r="H206" s="98">
        <v>783.90333706272884</v>
      </c>
      <c r="I206" s="98">
        <v>604.97445617041831</v>
      </c>
      <c r="J206" s="98">
        <v>659.83567088031941</v>
      </c>
      <c r="K206" s="98">
        <v>634.16548703331966</v>
      </c>
      <c r="L206" s="98">
        <v>587.13249375962221</v>
      </c>
      <c r="M206" s="98">
        <v>620.64287967764631</v>
      </c>
      <c r="N206" s="98">
        <v>584.3016630524412</v>
      </c>
      <c r="O206" s="98">
        <v>582.74498232266251</v>
      </c>
      <c r="P206" s="98">
        <v>622.36702765475161</v>
      </c>
      <c r="Q206" s="98">
        <v>611.98845031969995</v>
      </c>
      <c r="R206" s="98">
        <v>599.48078686716246</v>
      </c>
      <c r="S206" s="98">
        <v>605.04175406180218</v>
      </c>
      <c r="T206" s="98">
        <v>607.86079430023881</v>
      </c>
      <c r="U206" s="98">
        <v>545.70050337477028</v>
      </c>
      <c r="V206" s="98">
        <v>635.57222823108509</v>
      </c>
      <c r="W206" s="98">
        <v>718.35746288444307</v>
      </c>
      <c r="X206" s="98">
        <v>791.73842489497463</v>
      </c>
      <c r="Y206" s="98">
        <v>912.01770847373382</v>
      </c>
      <c r="DA206" s="63" t="s">
        <v>2463</v>
      </c>
    </row>
    <row r="207" spans="1:105" ht="12" customHeight="1" x14ac:dyDescent="0.25">
      <c r="A207" s="108" t="s">
        <v>52</v>
      </c>
      <c r="B207" s="98">
        <v>1009.7186951124763</v>
      </c>
      <c r="C207" s="98">
        <v>988.37859126612079</v>
      </c>
      <c r="D207" s="98">
        <v>988.02016552946145</v>
      </c>
      <c r="E207" s="98">
        <v>949.64861125977211</v>
      </c>
      <c r="F207" s="98">
        <v>944.04776502822972</v>
      </c>
      <c r="G207" s="98">
        <v>977.01393289410214</v>
      </c>
      <c r="H207" s="98">
        <v>1026.4500605568207</v>
      </c>
      <c r="I207" s="98">
        <v>1091.629751216469</v>
      </c>
      <c r="J207" s="98">
        <v>1162.9536491393901</v>
      </c>
      <c r="K207" s="98">
        <v>1179.4667345820687</v>
      </c>
      <c r="L207" s="98">
        <v>1155.7154900516705</v>
      </c>
      <c r="M207" s="98">
        <v>1162.3345934340905</v>
      </c>
      <c r="N207" s="98">
        <v>1136.7136227307647</v>
      </c>
      <c r="O207" s="98">
        <v>1132.6757341953466</v>
      </c>
      <c r="P207" s="98">
        <v>1105.8336915142916</v>
      </c>
      <c r="Q207" s="98">
        <v>1108.8006030729041</v>
      </c>
      <c r="R207" s="98">
        <v>1099.5686653263531</v>
      </c>
      <c r="S207" s="98">
        <v>1097.5099585743785</v>
      </c>
      <c r="T207" s="98">
        <v>1075.7076991813319</v>
      </c>
      <c r="U207" s="98">
        <v>1066.2682322647213</v>
      </c>
      <c r="V207" s="98">
        <v>990.50952015105838</v>
      </c>
      <c r="W207" s="98">
        <v>853.61998927760726</v>
      </c>
      <c r="X207" s="98">
        <v>743.10822436448177</v>
      </c>
      <c r="Y207" s="98">
        <v>624.62426858746971</v>
      </c>
      <c r="DA207" s="63" t="s">
        <v>2464</v>
      </c>
    </row>
    <row r="208" spans="1:105" ht="12" customHeight="1" x14ac:dyDescent="0.25">
      <c r="A208" s="121" t="s">
        <v>54</v>
      </c>
      <c r="B208" s="122">
        <v>536.54226547796452</v>
      </c>
      <c r="C208" s="122">
        <v>596.15714458134187</v>
      </c>
      <c r="D208" s="122">
        <v>597.55350961687282</v>
      </c>
      <c r="E208" s="122">
        <v>702.56604207715952</v>
      </c>
      <c r="F208" s="122">
        <v>645.53421777133701</v>
      </c>
      <c r="G208" s="122">
        <v>645.67925334312179</v>
      </c>
      <c r="H208" s="122">
        <v>601.03769450905281</v>
      </c>
      <c r="I208" s="122">
        <v>583.4612833871862</v>
      </c>
      <c r="J208" s="122">
        <v>603.78054857268535</v>
      </c>
      <c r="K208" s="122">
        <v>472.67660551082696</v>
      </c>
      <c r="L208" s="122">
        <v>431.08011472524055</v>
      </c>
      <c r="M208" s="122">
        <v>437.9152756361828</v>
      </c>
      <c r="N208" s="122">
        <v>426.86279758921251</v>
      </c>
      <c r="O208" s="122">
        <v>428.60430888352829</v>
      </c>
      <c r="P208" s="122">
        <v>439.91169683022321</v>
      </c>
      <c r="Q208" s="122">
        <v>439.08735667503277</v>
      </c>
      <c r="R208" s="122">
        <v>432.4455498849245</v>
      </c>
      <c r="S208" s="122">
        <v>428.86710232782252</v>
      </c>
      <c r="T208" s="122">
        <v>420.91502204581934</v>
      </c>
      <c r="U208" s="122">
        <v>405.09911038218644</v>
      </c>
      <c r="V208" s="122">
        <v>540.42868480024083</v>
      </c>
      <c r="W208" s="122">
        <v>548.85568638140523</v>
      </c>
      <c r="X208" s="122">
        <v>428.38620670186759</v>
      </c>
      <c r="Y208" s="122">
        <v>405.61280871490163</v>
      </c>
      <c r="DA208" s="130" t="s">
        <v>2465</v>
      </c>
    </row>
    <row r="209" spans="1:105" ht="12" customHeight="1" x14ac:dyDescent="0.25">
      <c r="A209" s="97" t="s">
        <v>50</v>
      </c>
      <c r="B209" s="98">
        <v>580.21608428892216</v>
      </c>
      <c r="C209" s="98">
        <v>606.80859470754035</v>
      </c>
      <c r="D209" s="98">
        <v>773.22387318703386</v>
      </c>
      <c r="E209" s="98">
        <v>605.19054120160149</v>
      </c>
      <c r="F209" s="98">
        <v>589.85470300649035</v>
      </c>
      <c r="G209" s="98">
        <v>693.1986672155673</v>
      </c>
      <c r="H209" s="98">
        <v>601.25006702295707</v>
      </c>
      <c r="I209" s="98">
        <v>573.14489722505891</v>
      </c>
      <c r="J209" s="98">
        <v>520.02403322123007</v>
      </c>
      <c r="K209" s="98">
        <v>509.15337439398041</v>
      </c>
      <c r="L209" s="98">
        <v>455.14049970470836</v>
      </c>
      <c r="M209" s="98">
        <v>436.1655872268106</v>
      </c>
      <c r="N209" s="98">
        <v>431.05490365392171</v>
      </c>
      <c r="O209" s="98">
        <v>430.33409026917502</v>
      </c>
      <c r="P209" s="98">
        <v>441.88650181865449</v>
      </c>
      <c r="Q209" s="98">
        <v>438.07403074735868</v>
      </c>
      <c r="R209" s="98">
        <v>433.56149328449851</v>
      </c>
      <c r="S209" s="98">
        <v>427.34406555305344</v>
      </c>
      <c r="T209" s="98">
        <v>415.746415362086</v>
      </c>
      <c r="U209" s="98">
        <v>403.18622193515608</v>
      </c>
      <c r="V209" s="98">
        <v>552.60138482533216</v>
      </c>
      <c r="W209" s="98">
        <v>551.89471810736268</v>
      </c>
      <c r="X209" s="98">
        <v>431.68325887981825</v>
      </c>
      <c r="Y209" s="98">
        <v>393.89363101991455</v>
      </c>
      <c r="DA209" s="63" t="s">
        <v>2466</v>
      </c>
    </row>
    <row r="210" spans="1:105" ht="12" customHeight="1" x14ac:dyDescent="0.25">
      <c r="A210" s="109" t="s">
        <v>120</v>
      </c>
      <c r="B210" s="33">
        <v>504.51756712078543</v>
      </c>
      <c r="C210" s="33">
        <v>588.55149914611195</v>
      </c>
      <c r="D210" s="33">
        <v>478.02154338903557</v>
      </c>
      <c r="E210" s="33">
        <v>763.93359087438137</v>
      </c>
      <c r="F210" s="33">
        <v>678.13309639352985</v>
      </c>
      <c r="G210" s="33">
        <v>618.54801455382051</v>
      </c>
      <c r="H210" s="33">
        <v>600.92304663211985</v>
      </c>
      <c r="I210" s="33">
        <v>588.93790494916709</v>
      </c>
      <c r="J210" s="33">
        <v>649.92925576134417</v>
      </c>
      <c r="K210" s="33">
        <v>449.19708494040833</v>
      </c>
      <c r="L210" s="33">
        <v>414.56445080039168</v>
      </c>
      <c r="M210" s="33">
        <v>439.17942894043421</v>
      </c>
      <c r="N210" s="33">
        <v>423.83659243018514</v>
      </c>
      <c r="O210" s="33">
        <v>427.3648497044008</v>
      </c>
      <c r="P210" s="33">
        <v>438.52908066256197</v>
      </c>
      <c r="Q210" s="33">
        <v>439.75675152793707</v>
      </c>
      <c r="R210" s="33">
        <v>431.78202095295899</v>
      </c>
      <c r="S210" s="33">
        <v>429.68720771524949</v>
      </c>
      <c r="T210" s="33">
        <v>423.47581387460349</v>
      </c>
      <c r="U210" s="33">
        <v>405.98389738223892</v>
      </c>
      <c r="V210" s="33">
        <v>534.92232552175801</v>
      </c>
      <c r="W210" s="33">
        <v>547.54858691630193</v>
      </c>
      <c r="X210" s="33">
        <v>427.09295275019622</v>
      </c>
      <c r="Y210" s="33">
        <v>409.76935597334153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4617.9764110499173</v>
      </c>
      <c r="C212" s="117">
        <f t="shared" si="101"/>
        <v>4342.8784525302499</v>
      </c>
      <c r="D212" s="117">
        <f t="shared" si="101"/>
        <v>5214.0282165510498</v>
      </c>
      <c r="E212" s="117">
        <f t="shared" si="101"/>
        <v>5700.9604368930322</v>
      </c>
      <c r="F212" s="117">
        <f t="shared" si="101"/>
        <v>5572.743072092775</v>
      </c>
      <c r="G212" s="117">
        <f t="shared" si="101"/>
        <v>5354.412004853184</v>
      </c>
      <c r="H212" s="117">
        <f t="shared" si="101"/>
        <v>5508.0402020091706</v>
      </c>
      <c r="I212" s="117">
        <f t="shared" si="101"/>
        <v>4525.4181625366782</v>
      </c>
      <c r="J212" s="117">
        <f t="shared" si="101"/>
        <v>5115.9465332754444</v>
      </c>
      <c r="K212" s="117">
        <f t="shared" si="101"/>
        <v>5019.5980741804642</v>
      </c>
      <c r="L212" s="117">
        <f t="shared" si="101"/>
        <v>5365.1497138383083</v>
      </c>
      <c r="M212" s="117">
        <f t="shared" si="101"/>
        <v>4637.7956903643453</v>
      </c>
      <c r="N212" s="117">
        <f t="shared" si="101"/>
        <v>4453.7195322470043</v>
      </c>
      <c r="O212" s="117">
        <f t="shared" si="101"/>
        <v>4170.6257756208843</v>
      </c>
      <c r="P212" s="117">
        <f t="shared" si="101"/>
        <v>3735.6796839672347</v>
      </c>
      <c r="Q212" s="117">
        <f t="shared" si="101"/>
        <v>4051.1476823896055</v>
      </c>
      <c r="R212" s="117">
        <f t="shared" ref="R212:V212" si="102">R213+R216+R218+R227</f>
        <v>4055.5037586108174</v>
      </c>
      <c r="S212" s="117">
        <f t="shared" si="102"/>
        <v>3868.3427417928137</v>
      </c>
      <c r="T212" s="117">
        <f t="shared" si="102"/>
        <v>3574.6034555690353</v>
      </c>
      <c r="U212" s="117">
        <f t="shared" si="102"/>
        <v>3559.3174143367214</v>
      </c>
      <c r="V212" s="117">
        <f t="shared" si="102"/>
        <v>4034.1946275989285</v>
      </c>
      <c r="W212" s="117">
        <f t="shared" ref="W212:Y212" si="103">W213+W216+W218+W227</f>
        <v>3239.2151162797304</v>
      </c>
      <c r="X212" s="117">
        <f t="shared" si="103"/>
        <v>3474.8863181295228</v>
      </c>
      <c r="Y212" s="117">
        <f t="shared" si="103"/>
        <v>3253.6845400259085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4033.8671161462344</v>
      </c>
      <c r="C213" s="122">
        <f t="shared" si="104"/>
        <v>3839.861072880678</v>
      </c>
      <c r="D213" s="122">
        <f t="shared" si="104"/>
        <v>4537.6670074352669</v>
      </c>
      <c r="E213" s="122">
        <f t="shared" si="104"/>
        <v>5001.9773531425844</v>
      </c>
      <c r="F213" s="122">
        <f t="shared" si="104"/>
        <v>4859.6031364690025</v>
      </c>
      <c r="G213" s="122">
        <f t="shared" si="104"/>
        <v>4731.8065588756499</v>
      </c>
      <c r="H213" s="122">
        <f t="shared" si="104"/>
        <v>4781.2702065991289</v>
      </c>
      <c r="I213" s="122">
        <f t="shared" si="104"/>
        <v>3952.6010116111843</v>
      </c>
      <c r="J213" s="122">
        <f t="shared" si="104"/>
        <v>4471.884888301468</v>
      </c>
      <c r="K213" s="122">
        <f t="shared" si="104"/>
        <v>4348.5826784121773</v>
      </c>
      <c r="L213" s="122">
        <f t="shared" si="104"/>
        <v>4680.8022008408707</v>
      </c>
      <c r="M213" s="122">
        <f t="shared" si="104"/>
        <v>4027.714708538731</v>
      </c>
      <c r="N213" s="122">
        <f t="shared" si="104"/>
        <v>3864.3035700540663</v>
      </c>
      <c r="O213" s="122">
        <f t="shared" si="104"/>
        <v>3623.2773351131609</v>
      </c>
      <c r="P213" s="122">
        <f t="shared" si="104"/>
        <v>3159.7355054253062</v>
      </c>
      <c r="Q213" s="122">
        <f t="shared" si="104"/>
        <v>3517.0719492236026</v>
      </c>
      <c r="R213" s="122">
        <f t="shared" ref="R213:V213" si="105">SUM(R214:R215)</f>
        <v>3563.3275607061469</v>
      </c>
      <c r="S213" s="122">
        <f t="shared" si="105"/>
        <v>3402.9263125390471</v>
      </c>
      <c r="T213" s="122">
        <f t="shared" si="105"/>
        <v>3116.6125795896178</v>
      </c>
      <c r="U213" s="122">
        <f t="shared" si="105"/>
        <v>3105.1837374567422</v>
      </c>
      <c r="V213" s="122">
        <f t="shared" si="105"/>
        <v>3508.9009890584516</v>
      </c>
      <c r="W213" s="122">
        <f t="shared" ref="W213:Y213" si="106">SUM(W214:W215)</f>
        <v>2848.8736821378338</v>
      </c>
      <c r="X213" s="122">
        <f t="shared" si="106"/>
        <v>3032.1003904039812</v>
      </c>
      <c r="Y213" s="122">
        <f t="shared" si="106"/>
        <v>2832.050168496598</v>
      </c>
      <c r="DA213" s="130" t="s">
        <v>2619</v>
      </c>
    </row>
    <row r="214" spans="1:105" ht="12" customHeight="1" x14ac:dyDescent="0.25">
      <c r="A214" s="97" t="s">
        <v>211</v>
      </c>
      <c r="B214" s="98">
        <v>4033.8671161462344</v>
      </c>
      <c r="C214" s="98">
        <v>3839.861072880678</v>
      </c>
      <c r="D214" s="98">
        <v>4537.6670074352669</v>
      </c>
      <c r="E214" s="98">
        <v>5001.9773531425844</v>
      </c>
      <c r="F214" s="98">
        <v>4859.6031364690025</v>
      </c>
      <c r="G214" s="98">
        <v>4731.8065588756499</v>
      </c>
      <c r="H214" s="98">
        <v>4781.2702065991289</v>
      </c>
      <c r="I214" s="98">
        <v>3952.6010116111843</v>
      </c>
      <c r="J214" s="98">
        <v>4471.884888301468</v>
      </c>
      <c r="K214" s="98">
        <v>4348.5826784121773</v>
      </c>
      <c r="L214" s="98">
        <v>4680.8022008408707</v>
      </c>
      <c r="M214" s="98">
        <v>4027.714708538731</v>
      </c>
      <c r="N214" s="98">
        <v>3864.3035700540663</v>
      </c>
      <c r="O214" s="98">
        <v>3623.2773351131609</v>
      </c>
      <c r="P214" s="98">
        <v>3159.7355054253062</v>
      </c>
      <c r="Q214" s="98">
        <v>3517.0719492236026</v>
      </c>
      <c r="R214" s="98">
        <v>3563.3275607061469</v>
      </c>
      <c r="S214" s="98">
        <v>3402.9263125390471</v>
      </c>
      <c r="T214" s="98">
        <v>3116.6125795896178</v>
      </c>
      <c r="U214" s="98">
        <v>3105.1837374567422</v>
      </c>
      <c r="V214" s="98">
        <v>3508.9009890584516</v>
      </c>
      <c r="W214" s="98">
        <v>2848.8736821378338</v>
      </c>
      <c r="X214" s="98">
        <v>3032.1003904039812</v>
      </c>
      <c r="Y214" s="98">
        <v>2832.050168496598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492.33844021740163</v>
      </c>
      <c r="C218" s="122">
        <v>408.64738893304332</v>
      </c>
      <c r="D218" s="122">
        <v>559.64527278061416</v>
      </c>
      <c r="E218" s="122">
        <v>611.90746913713758</v>
      </c>
      <c r="F218" s="122">
        <v>632.2044031253281</v>
      </c>
      <c r="G218" s="122">
        <v>529.15861004116891</v>
      </c>
      <c r="H218" s="122">
        <v>648.77306113707346</v>
      </c>
      <c r="I218" s="122">
        <v>499.3597078358199</v>
      </c>
      <c r="J218" s="122">
        <v>575.80677442244428</v>
      </c>
      <c r="K218" s="122">
        <v>597.39060466721151</v>
      </c>
      <c r="L218" s="122">
        <v>615.97333475782557</v>
      </c>
      <c r="M218" s="122">
        <v>542.58140646006461</v>
      </c>
      <c r="N218" s="122">
        <v>522.75932832401691</v>
      </c>
      <c r="O218" s="122">
        <v>481.10436780015101</v>
      </c>
      <c r="P218" s="122">
        <v>508.844095035772</v>
      </c>
      <c r="Q218" s="122">
        <v>469.8287782459654</v>
      </c>
      <c r="R218" s="122">
        <v>432.62635279766113</v>
      </c>
      <c r="S218" s="122">
        <v>410.45513168645215</v>
      </c>
      <c r="T218" s="122">
        <v>407.53555692060581</v>
      </c>
      <c r="U218" s="122">
        <v>407.54785592759316</v>
      </c>
      <c r="V218" s="122">
        <v>462.52403541606742</v>
      </c>
      <c r="W218" s="122">
        <v>329.91001406469786</v>
      </c>
      <c r="X218" s="122">
        <v>398.5744834219754</v>
      </c>
      <c r="Y218" s="122">
        <v>384.22304536446876</v>
      </c>
      <c r="DA218" s="130" t="s">
        <v>2624</v>
      </c>
    </row>
    <row r="219" spans="1:105" ht="12" customHeight="1" x14ac:dyDescent="0.25">
      <c r="A219" s="97" t="s">
        <v>138</v>
      </c>
      <c r="B219" s="98">
        <v>743.14699607844261</v>
      </c>
      <c r="C219" s="98">
        <v>614.74020202388806</v>
      </c>
      <c r="D219" s="98">
        <v>830.93069268574868</v>
      </c>
      <c r="E219" s="98">
        <v>922.7650846518319</v>
      </c>
      <c r="F219" s="98">
        <v>951.40144671713711</v>
      </c>
      <c r="G219" s="98">
        <v>795.19665163225511</v>
      </c>
      <c r="H219" s="98">
        <v>974.17597363716629</v>
      </c>
      <c r="I219" s="98">
        <v>749.3100686170626</v>
      </c>
      <c r="J219" s="98">
        <v>863.08182274582612</v>
      </c>
      <c r="K219" s="98">
        <v>897.3791599327609</v>
      </c>
      <c r="L219" s="98">
        <v>931.14032088717352</v>
      </c>
      <c r="M219" s="98">
        <v>833.76875600184712</v>
      </c>
      <c r="N219" s="98">
        <v>813.83202403699931</v>
      </c>
      <c r="O219" s="98">
        <v>757.61378651022778</v>
      </c>
      <c r="P219" s="98">
        <v>805.25622238610663</v>
      </c>
      <c r="Q219" s="98">
        <v>757.1951062617552</v>
      </c>
      <c r="R219" s="98">
        <v>712.52062458222736</v>
      </c>
      <c r="S219" s="98">
        <v>687.68622586673848</v>
      </c>
      <c r="T219" s="98">
        <v>679.84806911492251</v>
      </c>
      <c r="U219" s="98">
        <v>672.93518324938918</v>
      </c>
      <c r="V219" s="98">
        <v>734.51266684976338</v>
      </c>
      <c r="W219" s="98">
        <v>528.81830935933942</v>
      </c>
      <c r="X219" s="98">
        <v>627.79815101016243</v>
      </c>
      <c r="Y219" s="98">
        <v>587.59124229126758</v>
      </c>
      <c r="DA219" s="63" t="s">
        <v>2625</v>
      </c>
    </row>
    <row r="220" spans="1:105" ht="12" customHeight="1" x14ac:dyDescent="0.25">
      <c r="A220" s="97" t="s">
        <v>137</v>
      </c>
      <c r="B220" s="98">
        <v>250.51927947378303</v>
      </c>
      <c r="C220" s="98">
        <v>202.51557297282181</v>
      </c>
      <c r="D220" s="98">
        <v>306.79478948517396</v>
      </c>
      <c r="E220" s="98">
        <v>422.50519433246222</v>
      </c>
      <c r="F220" s="98">
        <v>458.43182452556613</v>
      </c>
      <c r="G220" s="98">
        <v>334.83658304534964</v>
      </c>
      <c r="H220" s="98">
        <v>420.51110139149222</v>
      </c>
      <c r="I220" s="98">
        <v>266.71942827372141</v>
      </c>
      <c r="J220" s="98">
        <v>312.52718361871024</v>
      </c>
      <c r="K220" s="98">
        <v>311.41820604333975</v>
      </c>
      <c r="L220" s="98">
        <v>311.88522669750444</v>
      </c>
      <c r="M220" s="98">
        <v>289.41836452136221</v>
      </c>
      <c r="N220" s="98">
        <v>275.94451683439758</v>
      </c>
      <c r="O220" s="98">
        <v>259.46772512460547</v>
      </c>
      <c r="P220" s="98">
        <v>292.76509378877284</v>
      </c>
      <c r="Q220" s="98">
        <v>275.70821593250287</v>
      </c>
      <c r="R220" s="98">
        <v>260.948598960509</v>
      </c>
      <c r="S220" s="98">
        <v>258.46839589922655</v>
      </c>
      <c r="T220" s="98">
        <v>255.59451239426588</v>
      </c>
      <c r="U220" s="98">
        <v>235.05087574260793</v>
      </c>
      <c r="V220" s="98">
        <v>296.21178779492095</v>
      </c>
      <c r="W220" s="98">
        <v>250.53677894328499</v>
      </c>
      <c r="X220" s="98">
        <v>339.46483779746359</v>
      </c>
      <c r="Y220" s="98">
        <v>366.46269424510342</v>
      </c>
      <c r="DA220" s="63" t="s">
        <v>2626</v>
      </c>
    </row>
    <row r="221" spans="1:105" ht="12" customHeight="1" x14ac:dyDescent="0.25">
      <c r="A221" s="100" t="s">
        <v>211</v>
      </c>
      <c r="B221" s="101">
        <v>250.51927947378303</v>
      </c>
      <c r="C221" s="101">
        <v>202.51557297282181</v>
      </c>
      <c r="D221" s="101">
        <v>306.79478948517396</v>
      </c>
      <c r="E221" s="101">
        <v>422.50519433246222</v>
      </c>
      <c r="F221" s="101">
        <v>458.43182452556613</v>
      </c>
      <c r="G221" s="101">
        <v>334.83658304534964</v>
      </c>
      <c r="H221" s="101">
        <v>420.51110139149222</v>
      </c>
      <c r="I221" s="101">
        <v>266.71942827372141</v>
      </c>
      <c r="J221" s="101">
        <v>312.52718361871024</v>
      </c>
      <c r="K221" s="101">
        <v>311.41820604333975</v>
      </c>
      <c r="L221" s="101">
        <v>311.88522669750444</v>
      </c>
      <c r="M221" s="101">
        <v>289.41836452136221</v>
      </c>
      <c r="N221" s="101">
        <v>275.94451683439758</v>
      </c>
      <c r="O221" s="101">
        <v>259.46772512460547</v>
      </c>
      <c r="P221" s="101">
        <v>292.76509378877284</v>
      </c>
      <c r="Q221" s="101">
        <v>275.70821593250287</v>
      </c>
      <c r="R221" s="101">
        <v>260.948598960509</v>
      </c>
      <c r="S221" s="101">
        <v>258.46839589922655</v>
      </c>
      <c r="T221" s="101">
        <v>255.59451239426588</v>
      </c>
      <c r="U221" s="101">
        <v>235.05087574260793</v>
      </c>
      <c r="V221" s="101">
        <v>296.21178779492095</v>
      </c>
      <c r="W221" s="101">
        <v>250.53677894328499</v>
      </c>
      <c r="X221" s="101">
        <v>339.46483779746359</v>
      </c>
      <c r="Y221" s="101">
        <v>366.46269424510342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91.770854686281467</v>
      </c>
      <c r="C227" s="122">
        <v>94.36999071652842</v>
      </c>
      <c r="D227" s="122">
        <v>116.71593633516834</v>
      </c>
      <c r="E227" s="122">
        <v>87.075614613309625</v>
      </c>
      <c r="F227" s="122">
        <v>80.935532498444459</v>
      </c>
      <c r="G227" s="122">
        <v>93.446835936365574</v>
      </c>
      <c r="H227" s="122">
        <v>77.996934272968389</v>
      </c>
      <c r="I227" s="122">
        <v>73.45744308967376</v>
      </c>
      <c r="J227" s="122">
        <v>68.254870551531496</v>
      </c>
      <c r="K227" s="122">
        <v>73.62479110107536</v>
      </c>
      <c r="L227" s="122">
        <v>68.374178239611552</v>
      </c>
      <c r="M227" s="122">
        <v>67.499575365549589</v>
      </c>
      <c r="N227" s="122">
        <v>66.656633868921162</v>
      </c>
      <c r="O227" s="122">
        <v>66.244072707572869</v>
      </c>
      <c r="P227" s="122">
        <v>67.100083506156466</v>
      </c>
      <c r="Q227" s="122">
        <v>64.246954920037638</v>
      </c>
      <c r="R227" s="122">
        <v>59.549845107009332</v>
      </c>
      <c r="S227" s="122">
        <v>54.961297567314553</v>
      </c>
      <c r="T227" s="122">
        <v>50.455319058811703</v>
      </c>
      <c r="U227" s="122">
        <v>46.585820952386158</v>
      </c>
      <c r="V227" s="122">
        <v>62.769603124409556</v>
      </c>
      <c r="W227" s="122">
        <v>60.431420077198567</v>
      </c>
      <c r="X227" s="122">
        <v>44.211444303566282</v>
      </c>
      <c r="Y227" s="122">
        <v>37.411326164841768</v>
      </c>
      <c r="DA227" s="130" t="s">
        <v>2633</v>
      </c>
    </row>
    <row r="228" spans="1:105" ht="12" customHeight="1" x14ac:dyDescent="0.25">
      <c r="A228" s="97" t="s">
        <v>50</v>
      </c>
      <c r="B228" s="98">
        <v>216.92374871180476</v>
      </c>
      <c r="C228" s="98">
        <v>226.53198250105578</v>
      </c>
      <c r="D228" s="98">
        <v>288.24771664027492</v>
      </c>
      <c r="E228" s="98">
        <v>225.24361632111058</v>
      </c>
      <c r="F228" s="98">
        <v>219.17498634517682</v>
      </c>
      <c r="G228" s="98">
        <v>257.11569405285223</v>
      </c>
      <c r="H228" s="98">
        <v>222.47762987338083</v>
      </c>
      <c r="I228" s="98">
        <v>211.83022288084652</v>
      </c>
      <c r="J228" s="98">
        <v>192.13244939226308</v>
      </c>
      <c r="K228" s="98">
        <v>188.00508609090994</v>
      </c>
      <c r="L228" s="98">
        <v>167.98319538754657</v>
      </c>
      <c r="M228" s="98">
        <v>160.92433979677742</v>
      </c>
      <c r="N228" s="98">
        <v>158.99395550141051</v>
      </c>
      <c r="O228" s="98">
        <v>158.6938813084962</v>
      </c>
      <c r="P228" s="98">
        <v>162.93982755909946</v>
      </c>
      <c r="Q228" s="98">
        <v>161.50361130472749</v>
      </c>
      <c r="R228" s="98">
        <v>159.70260920121197</v>
      </c>
      <c r="S228" s="98">
        <v>157.03120061560094</v>
      </c>
      <c r="T228" s="98">
        <v>152.29245255243484</v>
      </c>
      <c r="U228" s="98">
        <v>147.30325768004084</v>
      </c>
      <c r="V228" s="98">
        <v>201.5319887379448</v>
      </c>
      <c r="W228" s="98">
        <v>200.93564929799615</v>
      </c>
      <c r="X228" s="98">
        <v>156.92514492132193</v>
      </c>
      <c r="Y228" s="98">
        <v>142.89069446521574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250.16687029733328</v>
      </c>
      <c r="C231" s="118">
        <f t="shared" si="108"/>
        <v>235.05801033804298</v>
      </c>
      <c r="D231" s="118">
        <f t="shared" si="108"/>
        <v>276.46167435437945</v>
      </c>
      <c r="E231" s="118">
        <f t="shared" si="108"/>
        <v>303.30866134943824</v>
      </c>
      <c r="F231" s="118">
        <f t="shared" si="108"/>
        <v>294.25069437755718</v>
      </c>
      <c r="G231" s="118">
        <f t="shared" si="108"/>
        <v>280.0111668439057</v>
      </c>
      <c r="H231" s="118">
        <f t="shared" si="108"/>
        <v>285.99437079001098</v>
      </c>
      <c r="I231" s="118">
        <f t="shared" si="108"/>
        <v>235.62239369546089</v>
      </c>
      <c r="J231" s="118">
        <f t="shared" si="108"/>
        <v>263.60928732187602</v>
      </c>
      <c r="K231" s="118">
        <f t="shared" si="108"/>
        <v>254.86593917069629</v>
      </c>
      <c r="L231" s="118">
        <f t="shared" si="108"/>
        <v>268.94839447983469</v>
      </c>
      <c r="M231" s="118">
        <f t="shared" si="108"/>
        <v>233.8941969457079</v>
      </c>
      <c r="N231" s="118">
        <f t="shared" si="108"/>
        <v>224.45507727073709</v>
      </c>
      <c r="O231" s="118">
        <f t="shared" si="108"/>
        <v>210.97374946326195</v>
      </c>
      <c r="P231" s="118">
        <f t="shared" si="108"/>
        <v>190.06312564334618</v>
      </c>
      <c r="Q231" s="118">
        <f t="shared" si="108"/>
        <v>205.77776876971353</v>
      </c>
      <c r="R231" s="118">
        <f t="shared" ref="R231:V231" si="109">R232+R235+R237+R246</f>
        <v>204.79636036485709</v>
      </c>
      <c r="S231" s="118">
        <f t="shared" si="109"/>
        <v>195.74963248061584</v>
      </c>
      <c r="T231" s="118">
        <f t="shared" si="109"/>
        <v>180.40697672534134</v>
      </c>
      <c r="U231" s="118">
        <f t="shared" si="109"/>
        <v>178.01118802938495</v>
      </c>
      <c r="V231" s="118">
        <f t="shared" si="109"/>
        <v>198.65057021030307</v>
      </c>
      <c r="W231" s="118">
        <f t="shared" ref="W231:Y231" si="110">W232+W235+W237+W246</f>
        <v>161.75206119375639</v>
      </c>
      <c r="X231" s="118">
        <f t="shared" si="110"/>
        <v>169.82872034902843</v>
      </c>
      <c r="Y231" s="118">
        <f t="shared" si="110"/>
        <v>157.79672903955273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204.85143271615314</v>
      </c>
      <c r="C232" s="123">
        <f t="shared" si="111"/>
        <v>193.60208879409828</v>
      </c>
      <c r="D232" s="123">
        <f t="shared" si="111"/>
        <v>227.19449221820048</v>
      </c>
      <c r="E232" s="123">
        <f t="shared" si="111"/>
        <v>248.68406818596614</v>
      </c>
      <c r="F232" s="123">
        <f t="shared" si="111"/>
        <v>239.88551542639505</v>
      </c>
      <c r="G232" s="123">
        <f t="shared" si="111"/>
        <v>231.84105529306754</v>
      </c>
      <c r="H232" s="123">
        <f t="shared" si="111"/>
        <v>232.6251368260622</v>
      </c>
      <c r="I232" s="123">
        <f t="shared" si="111"/>
        <v>190.9341650349626</v>
      </c>
      <c r="J232" s="123">
        <f t="shared" si="111"/>
        <v>214.60634632287525</v>
      </c>
      <c r="K232" s="123">
        <f t="shared" si="111"/>
        <v>207.35486064245191</v>
      </c>
      <c r="L232" s="123">
        <f t="shared" si="111"/>
        <v>221.83919209133188</v>
      </c>
      <c r="M232" s="123">
        <f t="shared" si="111"/>
        <v>189.8152586811517</v>
      </c>
      <c r="N232" s="123">
        <f t="shared" si="111"/>
        <v>181.37875042985902</v>
      </c>
      <c r="O232" s="123">
        <f t="shared" si="111"/>
        <v>169.72054025194439</v>
      </c>
      <c r="P232" s="123">
        <f t="shared" si="111"/>
        <v>147.87235309685195</v>
      </c>
      <c r="Q232" s="123">
        <f t="shared" si="111"/>
        <v>164.35466251320122</v>
      </c>
      <c r="R232" s="123">
        <f t="shared" ref="R232:V232" si="112">SUM(R233:R234)</f>
        <v>165.92825062837625</v>
      </c>
      <c r="S232" s="123">
        <f t="shared" si="112"/>
        <v>157.78777640553196</v>
      </c>
      <c r="T232" s="123">
        <f t="shared" si="112"/>
        <v>143.77076656263299</v>
      </c>
      <c r="U232" s="123">
        <f t="shared" si="112"/>
        <v>142.33468259283489</v>
      </c>
      <c r="V232" s="123">
        <f t="shared" si="112"/>
        <v>159.66655934151603</v>
      </c>
      <c r="W232" s="123">
        <f t="shared" ref="W232:Y232" si="113">SUM(W233:W234)</f>
        <v>128.68473858837308</v>
      </c>
      <c r="X232" s="123">
        <f t="shared" si="113"/>
        <v>136.01360195115856</v>
      </c>
      <c r="Y232" s="123">
        <f t="shared" si="113"/>
        <v>126.17549133070135</v>
      </c>
      <c r="DA232" s="130" t="s">
        <v>2787</v>
      </c>
    </row>
    <row r="233" spans="1:105" ht="12" customHeight="1" x14ac:dyDescent="0.25">
      <c r="A233" s="97" t="s">
        <v>211</v>
      </c>
      <c r="B233" s="99">
        <v>202.55303138310794</v>
      </c>
      <c r="C233" s="99">
        <v>191.47201998325545</v>
      </c>
      <c r="D233" s="99">
        <v>224.70670638964933</v>
      </c>
      <c r="E233" s="99">
        <v>245.95173143708689</v>
      </c>
      <c r="F233" s="99">
        <v>237.2533718256262</v>
      </c>
      <c r="G233" s="99">
        <v>229.38465023835383</v>
      </c>
      <c r="H233" s="99">
        <v>230.16918810225746</v>
      </c>
      <c r="I233" s="99">
        <v>188.97610657650344</v>
      </c>
      <c r="J233" s="99">
        <v>212.374402180685</v>
      </c>
      <c r="K233" s="99">
        <v>205.18053222881269</v>
      </c>
      <c r="L233" s="99">
        <v>219.49035832059673</v>
      </c>
      <c r="M233" s="99">
        <v>187.79409988867371</v>
      </c>
      <c r="N233" s="99">
        <v>179.42605957997884</v>
      </c>
      <c r="O233" s="99">
        <v>167.86218386308184</v>
      </c>
      <c r="P233" s="99">
        <v>146.2699303662441</v>
      </c>
      <c r="Q233" s="99">
        <v>162.56973203137846</v>
      </c>
      <c r="R233" s="99">
        <v>164.12629490311741</v>
      </c>
      <c r="S233" s="99">
        <v>156.03843152335639</v>
      </c>
      <c r="T233" s="99">
        <v>142.13148480101384</v>
      </c>
      <c r="U233" s="99">
        <v>140.67149893686027</v>
      </c>
      <c r="V233" s="99">
        <v>157.78362614899973</v>
      </c>
      <c r="W233" s="99">
        <v>127.13736273276825</v>
      </c>
      <c r="X233" s="99">
        <v>134.35458894369157</v>
      </c>
      <c r="Y233" s="99">
        <v>124.60648317528116</v>
      </c>
      <c r="DA233" s="63" t="s">
        <v>2788</v>
      </c>
    </row>
    <row r="234" spans="1:105" ht="12" customHeight="1" x14ac:dyDescent="0.25">
      <c r="A234" s="97" t="s">
        <v>53</v>
      </c>
      <c r="B234" s="99">
        <v>2.2984013330452062</v>
      </c>
      <c r="C234" s="99">
        <v>2.1300688108428254</v>
      </c>
      <c r="D234" s="99">
        <v>2.4877858285511527</v>
      </c>
      <c r="E234" s="99">
        <v>2.7323367488792534</v>
      </c>
      <c r="F234" s="99">
        <v>2.6321436007688344</v>
      </c>
      <c r="G234" s="99">
        <v>2.4564050547137004</v>
      </c>
      <c r="H234" s="99">
        <v>2.4559487238047257</v>
      </c>
      <c r="I234" s="99">
        <v>1.9580584584591563</v>
      </c>
      <c r="J234" s="99">
        <v>2.2319441421902639</v>
      </c>
      <c r="K234" s="99">
        <v>2.1743284136392202</v>
      </c>
      <c r="L234" s="99">
        <v>2.3488337707351508</v>
      </c>
      <c r="M234" s="99">
        <v>2.0211587924779804</v>
      </c>
      <c r="N234" s="99">
        <v>1.9526908498801769</v>
      </c>
      <c r="O234" s="99">
        <v>1.8583563888625605</v>
      </c>
      <c r="P234" s="99">
        <v>1.6024227306078596</v>
      </c>
      <c r="Q234" s="99">
        <v>1.7849304818227463</v>
      </c>
      <c r="R234" s="99">
        <v>1.8019557252588454</v>
      </c>
      <c r="S234" s="99">
        <v>1.7493448821755602</v>
      </c>
      <c r="T234" s="99">
        <v>1.6392817616191342</v>
      </c>
      <c r="U234" s="99">
        <v>1.6631836559746278</v>
      </c>
      <c r="V234" s="99">
        <v>1.8829331925163002</v>
      </c>
      <c r="W234" s="99">
        <v>1.5473758556048314</v>
      </c>
      <c r="X234" s="99">
        <v>1.6590130074670097</v>
      </c>
      <c r="Y234" s="99">
        <v>1.5690081554201953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0.11349161373623214</v>
      </c>
      <c r="C235" s="123">
        <f t="shared" si="114"/>
        <v>0.13293743942378869</v>
      </c>
      <c r="D235" s="123">
        <f t="shared" si="114"/>
        <v>0.15566497672548421</v>
      </c>
      <c r="E235" s="123">
        <f t="shared" si="114"/>
        <v>0.3519444441199126</v>
      </c>
      <c r="F235" s="123">
        <f t="shared" si="114"/>
        <v>0.20207003861862752</v>
      </c>
      <c r="G235" s="123">
        <f t="shared" si="114"/>
        <v>0.24462328438441083</v>
      </c>
      <c r="H235" s="123">
        <f t="shared" si="114"/>
        <v>0.32034790883226633</v>
      </c>
      <c r="I235" s="123">
        <f t="shared" si="114"/>
        <v>0.2973401331789986</v>
      </c>
      <c r="J235" s="123">
        <f t="shared" si="114"/>
        <v>0.29663092470256341</v>
      </c>
      <c r="K235" s="123">
        <f t="shared" si="114"/>
        <v>0.31142451129384691</v>
      </c>
      <c r="L235" s="123">
        <f t="shared" si="114"/>
        <v>0.41895898892467676</v>
      </c>
      <c r="M235" s="123">
        <f t="shared" si="114"/>
        <v>0.50888848121444918</v>
      </c>
      <c r="N235" s="123">
        <f t="shared" si="114"/>
        <v>1.0156114213392744</v>
      </c>
      <c r="O235" s="123">
        <f t="shared" si="114"/>
        <v>1.079400307428201</v>
      </c>
      <c r="P235" s="123">
        <f t="shared" si="114"/>
        <v>0.43772230717356791</v>
      </c>
      <c r="Q235" s="123">
        <f t="shared" si="114"/>
        <v>1.3835789906168261</v>
      </c>
      <c r="R235" s="123">
        <f t="shared" si="114"/>
        <v>0.79754076163694132</v>
      </c>
      <c r="S235" s="123">
        <f t="shared" si="114"/>
        <v>1.1463600739556745</v>
      </c>
      <c r="T235" s="123">
        <f t="shared" si="114"/>
        <v>0.79281868243924525</v>
      </c>
      <c r="U235" s="123">
        <f t="shared" si="114"/>
        <v>1.1248797080398452</v>
      </c>
      <c r="V235" s="123">
        <f t="shared" si="114"/>
        <v>0.62196367190207091</v>
      </c>
      <c r="W235" s="123">
        <f t="shared" si="114"/>
        <v>1.0824388120952424</v>
      </c>
      <c r="X235" s="123">
        <f t="shared" si="114"/>
        <v>1.4294041412728367</v>
      </c>
      <c r="Y235" s="123">
        <f t="shared" si="114"/>
        <v>1.0171134137444391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0.11349161373623214</v>
      </c>
      <c r="C236" s="99">
        <f>RES_hhdet_fecs!C48</f>
        <v>0.13293743942378869</v>
      </c>
      <c r="D236" s="99">
        <f>RES_hhdet_fecs!D48</f>
        <v>0.15566497672548421</v>
      </c>
      <c r="E236" s="99">
        <f>RES_hhdet_fecs!E48</f>
        <v>0.3519444441199126</v>
      </c>
      <c r="F236" s="99">
        <f>RES_hhdet_fecs!F48</f>
        <v>0.20207003861862752</v>
      </c>
      <c r="G236" s="99">
        <f>RES_hhdet_fecs!G48</f>
        <v>0.24462328438441083</v>
      </c>
      <c r="H236" s="99">
        <f>RES_hhdet_fecs!H48</f>
        <v>0.32034790883226633</v>
      </c>
      <c r="I236" s="99">
        <f>RES_hhdet_fecs!I48</f>
        <v>0.2973401331789986</v>
      </c>
      <c r="J236" s="99">
        <f>RES_hhdet_fecs!J48</f>
        <v>0.29663092470256341</v>
      </c>
      <c r="K236" s="99">
        <f>RES_hhdet_fecs!K48</f>
        <v>0.31142451129384691</v>
      </c>
      <c r="L236" s="99">
        <f>RES_hhdet_fecs!L48</f>
        <v>0.41895898892467676</v>
      </c>
      <c r="M236" s="99">
        <f>RES_hhdet_fecs!M48</f>
        <v>0.50888848121444918</v>
      </c>
      <c r="N236" s="99">
        <f>RES_hhdet_fecs!N48</f>
        <v>1.0156114213392744</v>
      </c>
      <c r="O236" s="99">
        <f>RES_hhdet_fecs!O48</f>
        <v>1.079400307428201</v>
      </c>
      <c r="P236" s="99">
        <f>RES_hhdet_fecs!P48</f>
        <v>0.43772230717356791</v>
      </c>
      <c r="Q236" s="99">
        <f>RES_hhdet_fecs!Q48</f>
        <v>1.3835789906168261</v>
      </c>
      <c r="R236" s="99">
        <f>RES_hhdet_fecs!R48</f>
        <v>0.79754076163694132</v>
      </c>
      <c r="S236" s="99">
        <f>RES_hhdet_fecs!S48</f>
        <v>1.1463600739556745</v>
      </c>
      <c r="T236" s="99">
        <f>RES_hhdet_fecs!T48</f>
        <v>0.79281868243924525</v>
      </c>
      <c r="U236" s="99">
        <f>RES_hhdet_fecs!U48</f>
        <v>1.1248797080398452</v>
      </c>
      <c r="V236" s="99">
        <f>RES_hhdet_fecs!V48</f>
        <v>0.62196367190207091</v>
      </c>
      <c r="W236" s="99">
        <f>RES_hhdet_fecs!W48</f>
        <v>1.0824388120952424</v>
      </c>
      <c r="X236" s="99">
        <f>RES_hhdet_fecs!X48</f>
        <v>1.4294041412728367</v>
      </c>
      <c r="Y236" s="99">
        <f>RES_hhdet_fecs!Y48</f>
        <v>1.0171134137444391</v>
      </c>
      <c r="DA236" s="63" t="s">
        <v>2791</v>
      </c>
    </row>
    <row r="237" spans="1:105" ht="12" customHeight="1" x14ac:dyDescent="0.25">
      <c r="A237" s="121" t="s">
        <v>55</v>
      </c>
      <c r="B237" s="123">
        <v>34.631095865992329</v>
      </c>
      <c r="C237" s="123">
        <v>29.769705761434576</v>
      </c>
      <c r="D237" s="123">
        <v>37.380257805675456</v>
      </c>
      <c r="E237" s="123">
        <v>41.186907465259488</v>
      </c>
      <c r="F237" s="123">
        <v>42.245209687188492</v>
      </c>
      <c r="G237" s="123">
        <v>35.972968883648754</v>
      </c>
      <c r="H237" s="123">
        <v>42.138525711060666</v>
      </c>
      <c r="I237" s="123">
        <v>33.914030641447454</v>
      </c>
      <c r="J237" s="123">
        <v>38.035809867248418</v>
      </c>
      <c r="K237" s="123">
        <v>38.681909193077558</v>
      </c>
      <c r="L237" s="123">
        <v>38.968492949740629</v>
      </c>
      <c r="M237" s="123">
        <v>35.804724017944423</v>
      </c>
      <c r="N237" s="123">
        <v>34.525927076050209</v>
      </c>
      <c r="O237" s="123">
        <v>32.644223172757961</v>
      </c>
      <c r="P237" s="123">
        <v>34.048287049513185</v>
      </c>
      <c r="Q237" s="123">
        <v>32.408024915118382</v>
      </c>
      <c r="R237" s="123">
        <v>30.667949680809137</v>
      </c>
      <c r="S237" s="123">
        <v>29.628989313050102</v>
      </c>
      <c r="T237" s="123">
        <v>28.965448298527196</v>
      </c>
      <c r="U237" s="123">
        <v>28.074776454773943</v>
      </c>
      <c r="V237" s="123">
        <v>29.83982676544915</v>
      </c>
      <c r="W237" s="123">
        <v>23.502355564203224</v>
      </c>
      <c r="X237" s="123">
        <v>25.903153360593645</v>
      </c>
      <c r="Y237" s="123">
        <v>24.630209883136953</v>
      </c>
      <c r="DA237" s="130" t="s">
        <v>2792</v>
      </c>
    </row>
    <row r="238" spans="1:105" ht="12" customHeight="1" x14ac:dyDescent="0.25">
      <c r="A238" s="97" t="s">
        <v>138</v>
      </c>
      <c r="B238" s="99">
        <v>37.315725204836497</v>
      </c>
      <c r="C238" s="99">
        <v>30.653595537019061</v>
      </c>
      <c r="D238" s="99">
        <v>41.147950893165692</v>
      </c>
      <c r="E238" s="99">
        <v>45.373190291879091</v>
      </c>
      <c r="F238" s="99">
        <v>46.448896104184861</v>
      </c>
      <c r="G238" s="99">
        <v>38.548893226251707</v>
      </c>
      <c r="H238" s="99">
        <v>46.896595095444738</v>
      </c>
      <c r="I238" s="99">
        <v>35.824941341120734</v>
      </c>
      <c r="J238" s="99">
        <v>40.988641415651756</v>
      </c>
      <c r="K238" s="99">
        <v>42.341320669860004</v>
      </c>
      <c r="L238" s="99">
        <v>43.66267018109982</v>
      </c>
      <c r="M238" s="99">
        <v>38.874861895437661</v>
      </c>
      <c r="N238" s="99">
        <v>37.78757817179315</v>
      </c>
      <c r="O238" s="99">
        <v>35.099357009174014</v>
      </c>
      <c r="P238" s="99">
        <v>37.276781987974182</v>
      </c>
      <c r="Q238" s="99">
        <v>34.999854224653689</v>
      </c>
      <c r="R238" s="99">
        <v>32.818585482935887</v>
      </c>
      <c r="S238" s="99">
        <v>31.533295231537934</v>
      </c>
      <c r="T238" s="99">
        <v>31.004115216376928</v>
      </c>
      <c r="U238" s="99">
        <v>30.485410500241318</v>
      </c>
      <c r="V238" s="99">
        <v>33.028595674062004</v>
      </c>
      <c r="W238" s="99">
        <v>23.599700344135773</v>
      </c>
      <c r="X238" s="99">
        <v>27.818195857077786</v>
      </c>
      <c r="Y238" s="99">
        <v>25.853241959120101</v>
      </c>
      <c r="DA238" s="63" t="s">
        <v>2793</v>
      </c>
    </row>
    <row r="239" spans="1:105" ht="12" customHeight="1" x14ac:dyDescent="0.25">
      <c r="A239" s="97" t="s">
        <v>137</v>
      </c>
      <c r="B239" s="99">
        <v>25.622084043942326</v>
      </c>
      <c r="C239" s="99">
        <v>20.984911659599653</v>
      </c>
      <c r="D239" s="99">
        <v>28.925537295235433</v>
      </c>
      <c r="E239" s="99">
        <v>33.82312758130805</v>
      </c>
      <c r="F239" s="99">
        <v>35.192380413065308</v>
      </c>
      <c r="G239" s="99">
        <v>28.139415444607991</v>
      </c>
      <c r="H239" s="99">
        <v>34.470225417443395</v>
      </c>
      <c r="I239" s="99">
        <v>25.113316234795533</v>
      </c>
      <c r="J239" s="99">
        <v>28.994451458748877</v>
      </c>
      <c r="K239" s="99">
        <v>29.71366450550212</v>
      </c>
      <c r="L239" s="99">
        <v>30.553446643375263</v>
      </c>
      <c r="M239" s="99">
        <v>27.631709378850786</v>
      </c>
      <c r="N239" s="99">
        <v>26.958525033353588</v>
      </c>
      <c r="O239" s="99">
        <v>25.433607060224922</v>
      </c>
      <c r="P239" s="99">
        <v>27.489381596647522</v>
      </c>
      <c r="Q239" s="99">
        <v>26.118700380990308</v>
      </c>
      <c r="R239" s="99">
        <v>24.819167902726164</v>
      </c>
      <c r="S239" s="99">
        <v>24.452005138854787</v>
      </c>
      <c r="T239" s="99">
        <v>24.320604951662215</v>
      </c>
      <c r="U239" s="99">
        <v>23.889386840778059</v>
      </c>
      <c r="V239" s="99">
        <v>26.731331715095475</v>
      </c>
      <c r="W239" s="99">
        <v>19.830000462685668</v>
      </c>
      <c r="X239" s="99">
        <v>24.305397863046963</v>
      </c>
      <c r="Y239" s="99">
        <v>23.502874991210522</v>
      </c>
      <c r="DA239" s="63" t="s">
        <v>2794</v>
      </c>
    </row>
    <row r="240" spans="1:105" ht="12" customHeight="1" x14ac:dyDescent="0.25">
      <c r="A240" s="100" t="s">
        <v>211</v>
      </c>
      <c r="B240" s="102">
        <v>12.579353264815683</v>
      </c>
      <c r="C240" s="102">
        <v>10.098299156975131</v>
      </c>
      <c r="D240" s="102">
        <v>15.192575076522454</v>
      </c>
      <c r="E240" s="102">
        <v>20.774960930589756</v>
      </c>
      <c r="F240" s="102">
        <v>22.381353593390934</v>
      </c>
      <c r="G240" s="102">
        <v>16.231934153097214</v>
      </c>
      <c r="H240" s="102">
        <v>20.243302430738524</v>
      </c>
      <c r="I240" s="102">
        <v>12.752007843800305</v>
      </c>
      <c r="J240" s="102">
        <v>14.842236650560743</v>
      </c>
      <c r="K240" s="102">
        <v>14.69374230342231</v>
      </c>
      <c r="L240" s="102">
        <v>14.624800883583205</v>
      </c>
      <c r="M240" s="102">
        <v>13.494267888765151</v>
      </c>
      <c r="N240" s="102">
        <v>12.812564132378547</v>
      </c>
      <c r="O240" s="102">
        <v>12.020834993587874</v>
      </c>
      <c r="P240" s="102">
        <v>13.552631164419791</v>
      </c>
      <c r="Q240" s="102">
        <v>12.744069905334435</v>
      </c>
      <c r="R240" s="102">
        <v>12.019250539812981</v>
      </c>
      <c r="S240" s="102">
        <v>11.851859073721998</v>
      </c>
      <c r="T240" s="102">
        <v>11.656253905761899</v>
      </c>
      <c r="U240" s="102">
        <v>10.648309991541996</v>
      </c>
      <c r="V240" s="102">
        <v>13.319660523935658</v>
      </c>
      <c r="W240" s="102">
        <v>11.180764363869296</v>
      </c>
      <c r="X240" s="102">
        <v>15.041935579526937</v>
      </c>
      <c r="Y240" s="102">
        <v>16.12387663635964</v>
      </c>
      <c r="DA240" s="131" t="s">
        <v>2795</v>
      </c>
    </row>
    <row r="241" spans="1:105" ht="12" customHeight="1" x14ac:dyDescent="0.25">
      <c r="A241" s="103" t="s">
        <v>52</v>
      </c>
      <c r="B241" s="105">
        <v>13.042730779126641</v>
      </c>
      <c r="C241" s="105">
        <v>10.886612502624519</v>
      </c>
      <c r="D241" s="105">
        <v>13.732962218712977</v>
      </c>
      <c r="E241" s="105">
        <v>13.048166650718303</v>
      </c>
      <c r="F241" s="105">
        <v>12.811026819674378</v>
      </c>
      <c r="G241" s="105">
        <v>11.907481291510779</v>
      </c>
      <c r="H241" s="105">
        <v>14.226922986704871</v>
      </c>
      <c r="I241" s="105">
        <v>12.361308390995232</v>
      </c>
      <c r="J241" s="105">
        <v>14.152214808188136</v>
      </c>
      <c r="K241" s="105">
        <v>15.019922202079805</v>
      </c>
      <c r="L241" s="105">
        <v>15.928645759792063</v>
      </c>
      <c r="M241" s="105">
        <v>14.137441490085633</v>
      </c>
      <c r="N241" s="105">
        <v>14.145960900975037</v>
      </c>
      <c r="O241" s="105">
        <v>13.412772066637043</v>
      </c>
      <c r="P241" s="105">
        <v>13.936750432227729</v>
      </c>
      <c r="Q241" s="105">
        <v>13.37463047565587</v>
      </c>
      <c r="R241" s="105">
        <v>12.799917362913185</v>
      </c>
      <c r="S241" s="105">
        <v>12.600146065132789</v>
      </c>
      <c r="T241" s="105">
        <v>12.664351045900318</v>
      </c>
      <c r="U241" s="105">
        <v>13.241076849236066</v>
      </c>
      <c r="V241" s="105">
        <v>13.411671191159815</v>
      </c>
      <c r="W241" s="105">
        <v>8.6492360988163774</v>
      </c>
      <c r="X241" s="105">
        <v>9.2634622835200275</v>
      </c>
      <c r="Y241" s="105">
        <v>7.3789983548508751</v>
      </c>
      <c r="DA241" s="132" t="s">
        <v>2796</v>
      </c>
    </row>
    <row r="242" spans="1:105" ht="12" customHeight="1" x14ac:dyDescent="0.25">
      <c r="A242" s="106" t="s">
        <v>122</v>
      </c>
      <c r="B242" s="102">
        <v>30.905286408789923</v>
      </c>
      <c r="C242" s="102">
        <v>29.54603129919591</v>
      </c>
      <c r="D242" s="102">
        <v>31.127612263134637</v>
      </c>
      <c r="E242" s="102">
        <v>34.41095879232995</v>
      </c>
      <c r="F242" s="102">
        <v>35.347602823822754</v>
      </c>
      <c r="G242" s="102">
        <v>32.315930187086991</v>
      </c>
      <c r="H242" s="102">
        <v>34.122291281489929</v>
      </c>
      <c r="I242" s="102">
        <v>31.655616149588703</v>
      </c>
      <c r="J242" s="102">
        <v>33.73602833867325</v>
      </c>
      <c r="K242" s="102">
        <v>33.291989927744254</v>
      </c>
      <c r="L242" s="102">
        <v>31.691589740061847</v>
      </c>
      <c r="M242" s="102">
        <v>32.119306498470841</v>
      </c>
      <c r="N242" s="102">
        <v>30.757765244768475</v>
      </c>
      <c r="O242" s="102">
        <v>30.494733182666906</v>
      </c>
      <c r="P242" s="102">
        <v>30.578191174885809</v>
      </c>
      <c r="Q242" s="102">
        <v>30.165051197186795</v>
      </c>
      <c r="R242" s="102">
        <v>29.187029088148073</v>
      </c>
      <c r="S242" s="102">
        <v>28.493391876398068</v>
      </c>
      <c r="T242" s="102">
        <v>27.433609876543471</v>
      </c>
      <c r="U242" s="102">
        <v>25.744624296511411</v>
      </c>
      <c r="V242" s="102">
        <v>25.63159628868922</v>
      </c>
      <c r="W242" s="102">
        <v>24.361809941600786</v>
      </c>
      <c r="X242" s="102">
        <v>23.339202856574826</v>
      </c>
      <c r="Y242" s="102">
        <v>22.865836642661325</v>
      </c>
      <c r="DA242" s="131" t="s">
        <v>2797</v>
      </c>
    </row>
    <row r="243" spans="1:105" ht="12" customHeight="1" x14ac:dyDescent="0.25">
      <c r="A243" s="107" t="s">
        <v>121</v>
      </c>
      <c r="B243" s="105">
        <v>23.939327216137062</v>
      </c>
      <c r="C243" s="105">
        <v>22.853210017270623</v>
      </c>
      <c r="D243" s="105">
        <v>24.557840122809523</v>
      </c>
      <c r="E243" s="105">
        <v>28.244673446975465</v>
      </c>
      <c r="F243" s="105">
        <v>29.361771825678257</v>
      </c>
      <c r="G243" s="105">
        <v>26.267319235264821</v>
      </c>
      <c r="H243" s="105">
        <v>27.955539288682157</v>
      </c>
      <c r="I243" s="105">
        <v>25.212347214100632</v>
      </c>
      <c r="J243" s="105">
        <v>26.947488344302307</v>
      </c>
      <c r="K243" s="105">
        <v>26.462301602678529</v>
      </c>
      <c r="L243" s="105">
        <v>25.112161255533508</v>
      </c>
      <c r="M243" s="105">
        <v>25.616101187276026</v>
      </c>
      <c r="N243" s="105">
        <v>24.506628740376378</v>
      </c>
      <c r="O243" s="105">
        <v>24.351411663421391</v>
      </c>
      <c r="P243" s="105">
        <v>24.667717179945466</v>
      </c>
      <c r="Q243" s="105">
        <v>24.417635880040361</v>
      </c>
      <c r="R243" s="105">
        <v>23.836517298957965</v>
      </c>
      <c r="S243" s="105">
        <v>23.54650399735371</v>
      </c>
      <c r="T243" s="105">
        <v>22.993985600020807</v>
      </c>
      <c r="U243" s="105">
        <v>21.604451707176249</v>
      </c>
      <c r="V243" s="105">
        <v>21.899522754186954</v>
      </c>
      <c r="W243" s="105">
        <v>21.298485865372122</v>
      </c>
      <c r="X243" s="105">
        <v>20.882683534408251</v>
      </c>
      <c r="Y243" s="105">
        <v>21.020226351760432</v>
      </c>
      <c r="DA243" s="132" t="s">
        <v>2798</v>
      </c>
    </row>
    <row r="244" spans="1:105" ht="12" customHeight="1" x14ac:dyDescent="0.25">
      <c r="A244" s="108" t="s">
        <v>53</v>
      </c>
      <c r="B244" s="99">
        <v>10.414296324617066</v>
      </c>
      <c r="C244" s="99">
        <v>9.7059925750668281</v>
      </c>
      <c r="D244" s="99">
        <v>11.506054580808714</v>
      </c>
      <c r="E244" s="99">
        <v>15.788294571052726</v>
      </c>
      <c r="F244" s="99">
        <v>17.066835985267762</v>
      </c>
      <c r="G244" s="99">
        <v>13.632796631115678</v>
      </c>
      <c r="H244" s="99">
        <v>14.774112213695417</v>
      </c>
      <c r="I244" s="99">
        <v>11.289758567227567</v>
      </c>
      <c r="J244" s="99">
        <v>12.214370313096067</v>
      </c>
      <c r="K244" s="99">
        <v>11.616801722829834</v>
      </c>
      <c r="L244" s="99">
        <v>10.655540070673103</v>
      </c>
      <c r="M244" s="99">
        <v>11.159203258991319</v>
      </c>
      <c r="N244" s="99">
        <v>10.427166840628626</v>
      </c>
      <c r="O244" s="99">
        <v>10.353037524417724</v>
      </c>
      <c r="P244" s="99">
        <v>11.01198940546673</v>
      </c>
      <c r="Q244" s="99">
        <v>10.74561857951133</v>
      </c>
      <c r="R244" s="99">
        <v>10.326202063037282</v>
      </c>
      <c r="S244" s="99">
        <v>10.121692088275173</v>
      </c>
      <c r="T244" s="99">
        <v>9.9075172401505895</v>
      </c>
      <c r="U244" s="99">
        <v>8.7188117854194047</v>
      </c>
      <c r="V244" s="99">
        <v>10.018052593861572</v>
      </c>
      <c r="W244" s="99">
        <v>11.136343135876796</v>
      </c>
      <c r="X244" s="99">
        <v>12.098898376435651</v>
      </c>
      <c r="Y244" s="99">
        <v>13.68895559369154</v>
      </c>
      <c r="DA244" s="63" t="s">
        <v>2799</v>
      </c>
    </row>
    <row r="245" spans="1:105" ht="12" customHeight="1" x14ac:dyDescent="0.25">
      <c r="A245" s="108" t="s">
        <v>52</v>
      </c>
      <c r="B245" s="99">
        <v>13.525030891519998</v>
      </c>
      <c r="C245" s="99">
        <v>13.147217442203795</v>
      </c>
      <c r="D245" s="99">
        <v>13.051785542000811</v>
      </c>
      <c r="E245" s="99">
        <v>12.456378875922741</v>
      </c>
      <c r="F245" s="99">
        <v>12.294935840410499</v>
      </c>
      <c r="G245" s="99">
        <v>12.634522604149142</v>
      </c>
      <c r="H245" s="99">
        <v>13.181427074986741</v>
      </c>
      <c r="I245" s="99">
        <v>13.922588646873061</v>
      </c>
      <c r="J245" s="99">
        <v>14.733118031206246</v>
      </c>
      <c r="K245" s="99">
        <v>14.845499879848695</v>
      </c>
      <c r="L245" s="99">
        <v>14.456621184860406</v>
      </c>
      <c r="M245" s="99">
        <v>14.456897928284707</v>
      </c>
      <c r="N245" s="99">
        <v>14.079461899747749</v>
      </c>
      <c r="O245" s="99">
        <v>13.998374139003667</v>
      </c>
      <c r="P245" s="99">
        <v>13.655727774478736</v>
      </c>
      <c r="Q245" s="99">
        <v>13.672017300529028</v>
      </c>
      <c r="R245" s="99">
        <v>13.510315235920686</v>
      </c>
      <c r="S245" s="99">
        <v>13.424811909078539</v>
      </c>
      <c r="T245" s="99">
        <v>13.086468359870215</v>
      </c>
      <c r="U245" s="99">
        <v>12.885639921756839</v>
      </c>
      <c r="V245" s="99">
        <v>11.881470160325382</v>
      </c>
      <c r="W245" s="99">
        <v>10.162142729495324</v>
      </c>
      <c r="X245" s="99">
        <v>8.7837851579725985</v>
      </c>
      <c r="Y245" s="99">
        <v>7.3312707580688929</v>
      </c>
      <c r="DA245" s="63" t="s">
        <v>2800</v>
      </c>
    </row>
    <row r="246" spans="1:105" ht="12" customHeight="1" x14ac:dyDescent="0.25">
      <c r="A246" s="121" t="s">
        <v>54</v>
      </c>
      <c r="B246" s="123">
        <v>10.570850101451541</v>
      </c>
      <c r="C246" s="123">
        <v>11.553278343086339</v>
      </c>
      <c r="D246" s="123">
        <v>11.731259353778084</v>
      </c>
      <c r="E246" s="123">
        <v>13.085741254092662</v>
      </c>
      <c r="F246" s="123">
        <v>11.917899225355036</v>
      </c>
      <c r="G246" s="123">
        <v>11.95251938280499</v>
      </c>
      <c r="H246" s="123">
        <v>10.910360344055862</v>
      </c>
      <c r="I246" s="123">
        <v>10.476857885871835</v>
      </c>
      <c r="J246" s="123">
        <v>10.670500207049793</v>
      </c>
      <c r="K246" s="123">
        <v>8.5177448238729898</v>
      </c>
      <c r="L246" s="123">
        <v>7.7217504498375069</v>
      </c>
      <c r="M246" s="123">
        <v>7.7653257653973418</v>
      </c>
      <c r="N246" s="123">
        <v>7.5347883434885627</v>
      </c>
      <c r="O246" s="123">
        <v>7.5295857311314229</v>
      </c>
      <c r="P246" s="123">
        <v>7.7047631898074638</v>
      </c>
      <c r="Q246" s="123">
        <v>7.6315023507771196</v>
      </c>
      <c r="R246" s="123">
        <v>7.4026192940347562</v>
      </c>
      <c r="S246" s="123">
        <v>7.1865066880781061</v>
      </c>
      <c r="T246" s="123">
        <v>6.8779431817419097</v>
      </c>
      <c r="U246" s="123">
        <v>6.4768492737362529</v>
      </c>
      <c r="V246" s="123">
        <v>8.5222204314358194</v>
      </c>
      <c r="W246" s="123">
        <v>8.4825282290848634</v>
      </c>
      <c r="X246" s="123">
        <v>6.4825608960033874</v>
      </c>
      <c r="Y246" s="123">
        <v>5.9739144119699956</v>
      </c>
      <c r="DA246" s="130" t="s">
        <v>2801</v>
      </c>
    </row>
    <row r="247" spans="1:105" ht="12" customHeight="1" x14ac:dyDescent="0.25">
      <c r="A247" s="97" t="s">
        <v>50</v>
      </c>
      <c r="B247" s="99">
        <v>12.79125359854253</v>
      </c>
      <c r="C247" s="99">
        <v>13.265028326414381</v>
      </c>
      <c r="D247" s="99">
        <v>16.762474731948018</v>
      </c>
      <c r="E247" s="99">
        <v>13.006172306198511</v>
      </c>
      <c r="F247" s="99">
        <v>12.565837133883049</v>
      </c>
      <c r="G247" s="99">
        <v>14.637092113373317</v>
      </c>
      <c r="H247" s="99">
        <v>12.577058929802666</v>
      </c>
      <c r="I247" s="99">
        <v>11.893253930985171</v>
      </c>
      <c r="J247" s="99">
        <v>10.71522072820126</v>
      </c>
      <c r="K247" s="99">
        <v>10.417100822166844</v>
      </c>
      <c r="L247" s="99">
        <v>9.2501727862574263</v>
      </c>
      <c r="M247" s="99">
        <v>8.8111750082993971</v>
      </c>
      <c r="N247" s="99">
        <v>8.6692942953979273</v>
      </c>
      <c r="O247" s="99">
        <v>8.6337669670672792</v>
      </c>
      <c r="P247" s="99">
        <v>8.8576889514701271</v>
      </c>
      <c r="Q247" s="99">
        <v>8.7665663394789917</v>
      </c>
      <c r="R247" s="99">
        <v>8.6382004767658618</v>
      </c>
      <c r="S247" s="99">
        <v>8.4557830392813216</v>
      </c>
      <c r="T247" s="99">
        <v>8.1559527884798388</v>
      </c>
      <c r="U247" s="99">
        <v>7.8364616475537519</v>
      </c>
      <c r="V247" s="99">
        <v>10.642009888787596</v>
      </c>
      <c r="W247" s="99">
        <v>10.530423767702862</v>
      </c>
      <c r="X247" s="99">
        <v>8.1656416198724919</v>
      </c>
      <c r="Y247" s="99">
        <v>7.3829936038762209</v>
      </c>
      <c r="DA247" s="63" t="s">
        <v>2802</v>
      </c>
    </row>
    <row r="248" spans="1:105" ht="12" customHeight="1" x14ac:dyDescent="0.25">
      <c r="A248" s="109" t="s">
        <v>120</v>
      </c>
      <c r="B248" s="110">
        <v>8.9426949695782607</v>
      </c>
      <c r="C248" s="110">
        <v>10.331006887772235</v>
      </c>
      <c r="D248" s="110">
        <v>8.3078528414542578</v>
      </c>
      <c r="E248" s="110">
        <v>13.135886837414263</v>
      </c>
      <c r="F248" s="110">
        <v>11.538548770811245</v>
      </c>
      <c r="G248" s="110">
        <v>10.419760919163034</v>
      </c>
      <c r="H248" s="110">
        <v>10.010604293566782</v>
      </c>
      <c r="I248" s="110">
        <v>9.7249409840550722</v>
      </c>
      <c r="J248" s="110">
        <v>10.645859804720693</v>
      </c>
      <c r="K248" s="110">
        <v>7.2951593373310306</v>
      </c>
      <c r="L248" s="110">
        <v>6.672602247716676</v>
      </c>
      <c r="M248" s="110">
        <v>7.0096976380795963</v>
      </c>
      <c r="N248" s="110">
        <v>6.7158091212027129</v>
      </c>
      <c r="O248" s="110">
        <v>6.7383946710025855</v>
      </c>
      <c r="P248" s="110">
        <v>6.8975676401070318</v>
      </c>
      <c r="Q248" s="110">
        <v>6.8816883264799902</v>
      </c>
      <c r="R248" s="110">
        <v>6.6679549169281458</v>
      </c>
      <c r="S248" s="110">
        <v>6.5030429720340823</v>
      </c>
      <c r="T248" s="110">
        <v>6.2447519257034001</v>
      </c>
      <c r="U248" s="110">
        <v>5.8479744664615039</v>
      </c>
      <c r="V248" s="110">
        <v>7.5633269794606059</v>
      </c>
      <c r="W248" s="110">
        <v>7.6017203256162444</v>
      </c>
      <c r="X248" s="110">
        <v>5.822380019376018</v>
      </c>
      <c r="Y248" s="110">
        <v>5.4741434890879281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122.12692855423128</v>
      </c>
      <c r="C250" s="118">
        <f t="shared" si="115"/>
        <v>115.84020547918821</v>
      </c>
      <c r="D250" s="118">
        <f t="shared" si="115"/>
        <v>136.51458532361613</v>
      </c>
      <c r="E250" s="118">
        <f t="shared" si="115"/>
        <v>151.94535221301408</v>
      </c>
      <c r="F250" s="118">
        <f t="shared" si="115"/>
        <v>148.31215225447258</v>
      </c>
      <c r="G250" s="118">
        <f t="shared" si="115"/>
        <v>141.36338481137278</v>
      </c>
      <c r="H250" s="118">
        <f t="shared" si="115"/>
        <v>145.2355555757816</v>
      </c>
      <c r="I250" s="118">
        <f t="shared" si="115"/>
        <v>120.69695885326068</v>
      </c>
      <c r="J250" s="118">
        <f t="shared" si="115"/>
        <v>136.20623973379068</v>
      </c>
      <c r="K250" s="118">
        <f t="shared" si="115"/>
        <v>133.34918312353301</v>
      </c>
      <c r="L250" s="118">
        <f t="shared" si="115"/>
        <v>143.06575181143214</v>
      </c>
      <c r="M250" s="118">
        <f t="shared" si="115"/>
        <v>127.46665650728147</v>
      </c>
      <c r="N250" s="118">
        <f t="shared" si="115"/>
        <v>126.4861368879354</v>
      </c>
      <c r="O250" s="118">
        <f t="shared" si="115"/>
        <v>122.25446849575761</v>
      </c>
      <c r="P250" s="118">
        <f t="shared" si="115"/>
        <v>109.69766789894493</v>
      </c>
      <c r="Q250" s="118">
        <f t="shared" si="115"/>
        <v>121.40806850265442</v>
      </c>
      <c r="R250" s="118">
        <f t="shared" ref="R250:V250" si="116">R251+R254+R256+R265</f>
        <v>120.1175638397702</v>
      </c>
      <c r="S250" s="118">
        <f t="shared" si="116"/>
        <v>118.96075803859767</v>
      </c>
      <c r="T250" s="118">
        <f t="shared" si="116"/>
        <v>112.8346929890547</v>
      </c>
      <c r="U250" s="118">
        <f t="shared" si="116"/>
        <v>115.47921922526365</v>
      </c>
      <c r="V250" s="118">
        <f t="shared" si="116"/>
        <v>128.75508131051109</v>
      </c>
      <c r="W250" s="118">
        <f t="shared" ref="W250:Y250" si="117">W251+W254+W256+W265</f>
        <v>108.63339426989893</v>
      </c>
      <c r="X250" s="118">
        <f t="shared" si="117"/>
        <v>116.64516860404626</v>
      </c>
      <c r="Y250" s="118">
        <f t="shared" si="117"/>
        <v>109.80551671332152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94.825693091075493</v>
      </c>
      <c r="C251" s="123">
        <f t="shared" si="118"/>
        <v>90.326456194428403</v>
      </c>
      <c r="D251" s="123">
        <f t="shared" si="118"/>
        <v>106.84580229441299</v>
      </c>
      <c r="E251" s="123">
        <f t="shared" si="118"/>
        <v>118.22001719608809</v>
      </c>
      <c r="F251" s="123">
        <f t="shared" si="118"/>
        <v>114.99818246308698</v>
      </c>
      <c r="G251" s="123">
        <f t="shared" si="118"/>
        <v>111.42641941971695</v>
      </c>
      <c r="H251" s="123">
        <f t="shared" si="118"/>
        <v>112.27429552867861</v>
      </c>
      <c r="I251" s="123">
        <f t="shared" si="118"/>
        <v>92.5146636638095</v>
      </c>
      <c r="J251" s="123">
        <f t="shared" si="118"/>
        <v>105.35417355513506</v>
      </c>
      <c r="K251" s="123">
        <f t="shared" si="118"/>
        <v>103.57732929616698</v>
      </c>
      <c r="L251" s="123">
        <f t="shared" si="118"/>
        <v>113.19939406166937</v>
      </c>
      <c r="M251" s="123">
        <f t="shared" si="118"/>
        <v>98.687354121930312</v>
      </c>
      <c r="N251" s="123">
        <f t="shared" si="118"/>
        <v>96.770091189654593</v>
      </c>
      <c r="O251" s="123">
        <f t="shared" si="118"/>
        <v>92.999787629361933</v>
      </c>
      <c r="P251" s="123">
        <f t="shared" si="118"/>
        <v>81.27142639905324</v>
      </c>
      <c r="Q251" s="123">
        <f t="shared" si="118"/>
        <v>90.66687889375919</v>
      </c>
      <c r="R251" s="123">
        <f t="shared" ref="R251:V251" si="119">SUM(R252:R253)</f>
        <v>92.014469746503281</v>
      </c>
      <c r="S251" s="123">
        <f t="shared" si="119"/>
        <v>89.882120093372095</v>
      </c>
      <c r="T251" s="123">
        <f t="shared" si="119"/>
        <v>84.892502835278705</v>
      </c>
      <c r="U251" s="123">
        <f t="shared" si="119"/>
        <v>86.726268626104343</v>
      </c>
      <c r="V251" s="123">
        <f t="shared" si="119"/>
        <v>98.874690403417986</v>
      </c>
      <c r="W251" s="123">
        <f t="shared" ref="W251:Y251" si="120">SUM(W252:W253)</f>
        <v>81.129658835321038</v>
      </c>
      <c r="X251" s="123">
        <f t="shared" si="120"/>
        <v>87.547832008423498</v>
      </c>
      <c r="Y251" s="123">
        <f t="shared" si="120"/>
        <v>83.204912368779517</v>
      </c>
      <c r="DA251" s="130" t="s">
        <v>2955</v>
      </c>
    </row>
    <row r="252" spans="1:105" ht="12" customHeight="1" x14ac:dyDescent="0.25">
      <c r="A252" s="97" t="s">
        <v>211</v>
      </c>
      <c r="B252" s="99">
        <v>92.527291758030287</v>
      </c>
      <c r="C252" s="99">
        <v>88.196387383585574</v>
      </c>
      <c r="D252" s="99">
        <v>104.35801646586184</v>
      </c>
      <c r="E252" s="99">
        <v>115.48768044720885</v>
      </c>
      <c r="F252" s="99">
        <v>112.36603886231815</v>
      </c>
      <c r="G252" s="99">
        <v>108.97001436500325</v>
      </c>
      <c r="H252" s="99">
        <v>109.81834680487388</v>
      </c>
      <c r="I252" s="99">
        <v>90.556605205350351</v>
      </c>
      <c r="J252" s="99">
        <v>103.1222294129448</v>
      </c>
      <c r="K252" s="99">
        <v>101.40300088252776</v>
      </c>
      <c r="L252" s="99">
        <v>110.85056029093421</v>
      </c>
      <c r="M252" s="99">
        <v>96.666195329452336</v>
      </c>
      <c r="N252" s="99">
        <v>94.817400339774423</v>
      </c>
      <c r="O252" s="99">
        <v>91.141431240499372</v>
      </c>
      <c r="P252" s="99">
        <v>79.669003668445384</v>
      </c>
      <c r="Q252" s="99">
        <v>88.881948411936449</v>
      </c>
      <c r="R252" s="99">
        <v>90.212514021244431</v>
      </c>
      <c r="S252" s="99">
        <v>88.132775211196531</v>
      </c>
      <c r="T252" s="99">
        <v>83.253221073659574</v>
      </c>
      <c r="U252" s="99">
        <v>85.063084970129708</v>
      </c>
      <c r="V252" s="99">
        <v>96.991757210901682</v>
      </c>
      <c r="W252" s="99">
        <v>79.582282979716211</v>
      </c>
      <c r="X252" s="99">
        <v>85.888819000956488</v>
      </c>
      <c r="Y252" s="99">
        <v>81.635904213359325</v>
      </c>
      <c r="DA252" s="63" t="s">
        <v>2956</v>
      </c>
    </row>
    <row r="253" spans="1:105" ht="12" customHeight="1" x14ac:dyDescent="0.25">
      <c r="A253" s="97" t="s">
        <v>53</v>
      </c>
      <c r="B253" s="99">
        <v>2.2984013330452062</v>
      </c>
      <c r="C253" s="99">
        <v>2.1300688108428254</v>
      </c>
      <c r="D253" s="99">
        <v>2.4877858285511527</v>
      </c>
      <c r="E253" s="99">
        <v>2.7323367488792534</v>
      </c>
      <c r="F253" s="99">
        <v>2.6321436007688344</v>
      </c>
      <c r="G253" s="99">
        <v>2.4564050547137004</v>
      </c>
      <c r="H253" s="99">
        <v>2.4559487238047257</v>
      </c>
      <c r="I253" s="99">
        <v>1.9580584584591563</v>
      </c>
      <c r="J253" s="99">
        <v>2.2319441421902639</v>
      </c>
      <c r="K253" s="99">
        <v>2.1743284136392202</v>
      </c>
      <c r="L253" s="99">
        <v>2.3488337707351508</v>
      </c>
      <c r="M253" s="99">
        <v>2.0211587924779804</v>
      </c>
      <c r="N253" s="99">
        <v>1.9526908498801769</v>
      </c>
      <c r="O253" s="99">
        <v>1.8583563888625605</v>
      </c>
      <c r="P253" s="99">
        <v>1.6024227306078596</v>
      </c>
      <c r="Q253" s="99">
        <v>1.7849304818227463</v>
      </c>
      <c r="R253" s="99">
        <v>1.8019557252588454</v>
      </c>
      <c r="S253" s="99">
        <v>1.7493448821755602</v>
      </c>
      <c r="T253" s="99">
        <v>1.6392817616191342</v>
      </c>
      <c r="U253" s="99">
        <v>1.6631836559746278</v>
      </c>
      <c r="V253" s="99">
        <v>1.8829331925163002</v>
      </c>
      <c r="W253" s="99">
        <v>1.5473758556048314</v>
      </c>
      <c r="X253" s="99">
        <v>1.6590130074670097</v>
      </c>
      <c r="Y253" s="99">
        <v>1.5690081554201953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0.19548480930084666</v>
      </c>
      <c r="C254" s="123">
        <f t="shared" si="121"/>
        <v>0.24486472936803017</v>
      </c>
      <c r="D254" s="123">
        <f t="shared" si="121"/>
        <v>0.30501862218838655</v>
      </c>
      <c r="E254" s="123">
        <f t="shared" si="121"/>
        <v>0.72855980744252091</v>
      </c>
      <c r="F254" s="123">
        <f t="shared" si="121"/>
        <v>0.43895498139382738</v>
      </c>
      <c r="G254" s="123">
        <f t="shared" si="121"/>
        <v>0.55340521128394926</v>
      </c>
      <c r="H254" s="123">
        <f t="shared" si="121"/>
        <v>0.75092595281459273</v>
      </c>
      <c r="I254" s="123">
        <f t="shared" si="121"/>
        <v>0.71062910070901264</v>
      </c>
      <c r="J254" s="123">
        <f t="shared" si="121"/>
        <v>0.73279373501842759</v>
      </c>
      <c r="K254" s="123">
        <f t="shared" si="121"/>
        <v>0.80816247351916537</v>
      </c>
      <c r="L254" s="123">
        <f t="shared" si="121"/>
        <v>1.1585533808086945</v>
      </c>
      <c r="M254" s="123">
        <f t="shared" si="121"/>
        <v>1.4725931609991301</v>
      </c>
      <c r="N254" s="123">
        <f t="shared" si="121"/>
        <v>3.0378588536158606</v>
      </c>
      <c r="O254" s="123">
        <f t="shared" si="121"/>
        <v>3.3254058985708963</v>
      </c>
      <c r="P254" s="123">
        <f t="shared" si="121"/>
        <v>1.369370312640414</v>
      </c>
      <c r="Q254" s="123">
        <f t="shared" si="121"/>
        <v>4.3804174309299073</v>
      </c>
      <c r="R254" s="123">
        <f t="shared" si="121"/>
        <v>2.5663673820175701</v>
      </c>
      <c r="S254" s="123">
        <f t="shared" si="121"/>
        <v>3.7794217260997134</v>
      </c>
      <c r="T254" s="123">
        <f t="shared" si="121"/>
        <v>2.7445642701069359</v>
      </c>
      <c r="U254" s="123">
        <f t="shared" si="121"/>
        <v>4.0400041218339089</v>
      </c>
      <c r="V254" s="123">
        <f t="shared" si="121"/>
        <v>2.2734628236531482</v>
      </c>
      <c r="W254" s="123">
        <f t="shared" si="121"/>
        <v>3.9910872086537199</v>
      </c>
      <c r="X254" s="123">
        <f t="shared" si="121"/>
        <v>5.2978439646383872</v>
      </c>
      <c r="Y254" s="123">
        <f t="shared" si="121"/>
        <v>3.7898254891006808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0.19548480930084666</v>
      </c>
      <c r="C255" s="99">
        <f>RES_hhdet_tess!C48</f>
        <v>0.24486472936803017</v>
      </c>
      <c r="D255" s="99">
        <f>RES_hhdet_tess!D48</f>
        <v>0.30501862218838655</v>
      </c>
      <c r="E255" s="99">
        <f>RES_hhdet_tess!E48</f>
        <v>0.72855980744252091</v>
      </c>
      <c r="F255" s="99">
        <f>RES_hhdet_tess!F48</f>
        <v>0.43895498139382738</v>
      </c>
      <c r="G255" s="99">
        <f>RES_hhdet_tess!G48</f>
        <v>0.55340521128394926</v>
      </c>
      <c r="H255" s="99">
        <f>RES_hhdet_tess!H48</f>
        <v>0.75092595281459273</v>
      </c>
      <c r="I255" s="99">
        <f>RES_hhdet_tess!I48</f>
        <v>0.71062910070901264</v>
      </c>
      <c r="J255" s="99">
        <f>RES_hhdet_tess!J48</f>
        <v>0.73279373501842759</v>
      </c>
      <c r="K255" s="99">
        <f>RES_hhdet_tess!K48</f>
        <v>0.80816247351916537</v>
      </c>
      <c r="L255" s="99">
        <f>RES_hhdet_tess!L48</f>
        <v>1.1585533808086945</v>
      </c>
      <c r="M255" s="99">
        <f>RES_hhdet_tess!M48</f>
        <v>1.4725931609991301</v>
      </c>
      <c r="N255" s="99">
        <f>RES_hhdet_tess!N48</f>
        <v>3.0378588536158606</v>
      </c>
      <c r="O255" s="99">
        <f>RES_hhdet_tess!O48</f>
        <v>3.3254058985708963</v>
      </c>
      <c r="P255" s="99">
        <f>RES_hhdet_tess!P48</f>
        <v>1.369370312640414</v>
      </c>
      <c r="Q255" s="99">
        <f>RES_hhdet_tess!Q48</f>
        <v>4.3804174309299073</v>
      </c>
      <c r="R255" s="99">
        <f>RES_hhdet_tess!R48</f>
        <v>2.5663673820175701</v>
      </c>
      <c r="S255" s="99">
        <f>RES_hhdet_tess!S48</f>
        <v>3.7794217260997134</v>
      </c>
      <c r="T255" s="99">
        <f>RES_hhdet_tess!T48</f>
        <v>2.7445642701069359</v>
      </c>
      <c r="U255" s="99">
        <f>RES_hhdet_tess!U48</f>
        <v>4.0400041218339089</v>
      </c>
      <c r="V255" s="99">
        <f>RES_hhdet_tess!V48</f>
        <v>2.2734628236531482</v>
      </c>
      <c r="W255" s="99">
        <f>RES_hhdet_tess!W48</f>
        <v>3.9910872086537199</v>
      </c>
      <c r="X255" s="99">
        <f>RES_hhdet_tess!X48</f>
        <v>5.2978439646383872</v>
      </c>
      <c r="Y255" s="99">
        <f>RES_hhdet_tess!Y48</f>
        <v>3.7898254891006808</v>
      </c>
      <c r="DA255" s="63" t="s">
        <v>2959</v>
      </c>
    </row>
    <row r="256" spans="1:105" ht="12" customHeight="1" x14ac:dyDescent="0.25">
      <c r="A256" s="121" t="s">
        <v>55</v>
      </c>
      <c r="B256" s="123">
        <v>19.91884726153215</v>
      </c>
      <c r="C256" s="123">
        <v>17.338919581652373</v>
      </c>
      <c r="D256" s="123">
        <v>21.470058863859222</v>
      </c>
      <c r="E256" s="123">
        <v>23.781336254793448</v>
      </c>
      <c r="F256" s="123">
        <v>24.467811187142406</v>
      </c>
      <c r="G256" s="123">
        <v>21.033782509107048</v>
      </c>
      <c r="H256" s="123">
        <v>24.491951248471761</v>
      </c>
      <c r="I256" s="123">
        <v>20.030231453121299</v>
      </c>
      <c r="J256" s="123">
        <v>22.4701541028927</v>
      </c>
      <c r="K256" s="123">
        <v>23.014290421564791</v>
      </c>
      <c r="L256" s="123">
        <v>23.315506720827585</v>
      </c>
      <c r="M256" s="123">
        <v>21.8600018159418</v>
      </c>
      <c r="N256" s="123">
        <v>21.391016554016879</v>
      </c>
      <c r="O256" s="123">
        <v>20.632292528624777</v>
      </c>
      <c r="P256" s="123">
        <v>21.62448617057094</v>
      </c>
      <c r="Q256" s="123">
        <v>20.946624746707208</v>
      </c>
      <c r="R256" s="123">
        <v>20.223301651448878</v>
      </c>
      <c r="S256" s="123">
        <v>20.053286432555851</v>
      </c>
      <c r="T256" s="123">
        <v>20.077005177515545</v>
      </c>
      <c r="U256" s="123">
        <v>19.817404144678164</v>
      </c>
      <c r="V256" s="123">
        <v>21.124317708065966</v>
      </c>
      <c r="W256" s="123">
        <v>16.978651959478867</v>
      </c>
      <c r="X256" s="123">
        <v>18.735825885099416</v>
      </c>
      <c r="Y256" s="123">
        <v>18.050065138130282</v>
      </c>
      <c r="DA256" s="130" t="s">
        <v>2960</v>
      </c>
    </row>
    <row r="257" spans="1:105" ht="12" customHeight="1" x14ac:dyDescent="0.25">
      <c r="A257" s="97" t="s">
        <v>138</v>
      </c>
      <c r="B257" s="99">
        <v>19.675438211176218</v>
      </c>
      <c r="C257" s="99">
        <v>16.211033644972424</v>
      </c>
      <c r="D257" s="99">
        <v>21.832783174108759</v>
      </c>
      <c r="E257" s="99">
        <v>24.153824789543187</v>
      </c>
      <c r="F257" s="99">
        <v>24.804789211387849</v>
      </c>
      <c r="G257" s="99">
        <v>20.617393187320943</v>
      </c>
      <c r="H257" s="99">
        <v>25.112010702269789</v>
      </c>
      <c r="I257" s="99">
        <v>19.22932344718523</v>
      </c>
      <c r="J257" s="99">
        <v>22.160977915071591</v>
      </c>
      <c r="K257" s="99">
        <v>23.102416962097642</v>
      </c>
      <c r="L257" s="99">
        <v>24.080081742699882</v>
      </c>
      <c r="M257" s="99">
        <v>21.68839368478093</v>
      </c>
      <c r="N257" s="99">
        <v>21.431626345853275</v>
      </c>
      <c r="O257" s="99">
        <v>20.308195792990201</v>
      </c>
      <c r="P257" s="99">
        <v>21.787152606469892</v>
      </c>
      <c r="Q257" s="99">
        <v>20.776617448007638</v>
      </c>
      <c r="R257" s="99">
        <v>19.799221187762594</v>
      </c>
      <c r="S257" s="99">
        <v>19.530094189946055</v>
      </c>
      <c r="T257" s="99">
        <v>19.804879360219235</v>
      </c>
      <c r="U257" s="99">
        <v>20.034848329059887</v>
      </c>
      <c r="V257" s="99">
        <v>22.06820802385332</v>
      </c>
      <c r="W257" s="99">
        <v>15.938264802008581</v>
      </c>
      <c r="X257" s="99">
        <v>19.085866567255568</v>
      </c>
      <c r="Y257" s="99">
        <v>18.07532766897792</v>
      </c>
      <c r="DA257" s="63" t="s">
        <v>2961</v>
      </c>
    </row>
    <row r="258" spans="1:105" ht="12" customHeight="1" x14ac:dyDescent="0.25">
      <c r="A258" s="97" t="s">
        <v>137</v>
      </c>
      <c r="B258" s="99">
        <v>19.675438211176214</v>
      </c>
      <c r="C258" s="99">
        <v>16.211136145415335</v>
      </c>
      <c r="D258" s="99">
        <v>21.831925597072019</v>
      </c>
      <c r="E258" s="99">
        <v>24.152730008459049</v>
      </c>
      <c r="F258" s="99">
        <v>24.803750063747245</v>
      </c>
      <c r="G258" s="99">
        <v>20.616573962813966</v>
      </c>
      <c r="H258" s="99">
        <v>25.111019427187085</v>
      </c>
      <c r="I258" s="99">
        <v>19.228830632043177</v>
      </c>
      <c r="J258" s="99">
        <v>22.16487185097046</v>
      </c>
      <c r="K258" s="99">
        <v>23.096257982881351</v>
      </c>
      <c r="L258" s="99">
        <v>24.069917315690706</v>
      </c>
      <c r="M258" s="99">
        <v>21.682647519314106</v>
      </c>
      <c r="N258" s="99">
        <v>21.425702760865409</v>
      </c>
      <c r="O258" s="99">
        <v>20.305969123976745</v>
      </c>
      <c r="P258" s="99">
        <v>21.784965325351028</v>
      </c>
      <c r="Q258" s="99">
        <v>20.775022167792915</v>
      </c>
      <c r="R258" s="99">
        <v>19.800540268572767</v>
      </c>
      <c r="S258" s="99">
        <v>19.539069771305392</v>
      </c>
      <c r="T258" s="99">
        <v>19.80749180593261</v>
      </c>
      <c r="U258" s="99">
        <v>20.030075997181967</v>
      </c>
      <c r="V258" s="99">
        <v>22.063582601271939</v>
      </c>
      <c r="W258" s="99">
        <v>15.946024055452954</v>
      </c>
      <c r="X258" s="99">
        <v>19.135457209877902</v>
      </c>
      <c r="Y258" s="99">
        <v>18.156611528424843</v>
      </c>
      <c r="DA258" s="63" t="s">
        <v>2962</v>
      </c>
    </row>
    <row r="259" spans="1:105" ht="12" customHeight="1" x14ac:dyDescent="0.25">
      <c r="A259" s="100" t="s">
        <v>211</v>
      </c>
      <c r="B259" s="102">
        <v>6.6327074320495774</v>
      </c>
      <c r="C259" s="102">
        <v>5.3245236427908154</v>
      </c>
      <c r="D259" s="102">
        <v>8.0989633783590396</v>
      </c>
      <c r="E259" s="102">
        <v>11.104563357740741</v>
      </c>
      <c r="F259" s="102">
        <v>11.992723244072868</v>
      </c>
      <c r="G259" s="102">
        <v>8.7090926713031838</v>
      </c>
      <c r="H259" s="102">
        <v>10.884096440482212</v>
      </c>
      <c r="I259" s="102">
        <v>6.8675222410479453</v>
      </c>
      <c r="J259" s="102">
        <v>8.0126570427823225</v>
      </c>
      <c r="K259" s="102">
        <v>8.076335780801541</v>
      </c>
      <c r="L259" s="102">
        <v>8.1412715558986477</v>
      </c>
      <c r="M259" s="102">
        <v>7.5452060292284706</v>
      </c>
      <c r="N259" s="102">
        <v>7.2797418598903727</v>
      </c>
      <c r="O259" s="102">
        <v>6.8931970573397034</v>
      </c>
      <c r="P259" s="102">
        <v>7.8482148931232949</v>
      </c>
      <c r="Q259" s="102">
        <v>7.4003916921370454</v>
      </c>
      <c r="R259" s="102">
        <v>7.0006229056595819</v>
      </c>
      <c r="S259" s="102">
        <v>6.9389237061726039</v>
      </c>
      <c r="T259" s="102">
        <v>7.1431407600322929</v>
      </c>
      <c r="U259" s="102">
        <v>6.7889991479458995</v>
      </c>
      <c r="V259" s="102">
        <v>8.6519114101121239</v>
      </c>
      <c r="W259" s="102">
        <v>7.2967879566365799</v>
      </c>
      <c r="X259" s="102">
        <v>9.8719949263578783</v>
      </c>
      <c r="Y259" s="102">
        <v>10.777613173573968</v>
      </c>
      <c r="DA259" s="131" t="s">
        <v>2963</v>
      </c>
    </row>
    <row r="260" spans="1:105" ht="12" customHeight="1" x14ac:dyDescent="0.25">
      <c r="A260" s="103" t="s">
        <v>52</v>
      </c>
      <c r="B260" s="105">
        <v>13.042730779126641</v>
      </c>
      <c r="C260" s="105">
        <v>10.886612502624519</v>
      </c>
      <c r="D260" s="105">
        <v>13.732962218712977</v>
      </c>
      <c r="E260" s="105">
        <v>13.048166650718303</v>
      </c>
      <c r="F260" s="105">
        <v>12.811026819674378</v>
      </c>
      <c r="G260" s="105">
        <v>11.907481291510779</v>
      </c>
      <c r="H260" s="105">
        <v>14.226922986704871</v>
      </c>
      <c r="I260" s="105">
        <v>12.361308390995232</v>
      </c>
      <c r="J260" s="105">
        <v>14.152214808188136</v>
      </c>
      <c r="K260" s="105">
        <v>15.019922202079805</v>
      </c>
      <c r="L260" s="105">
        <v>15.928645759792063</v>
      </c>
      <c r="M260" s="105">
        <v>14.137441490085633</v>
      </c>
      <c r="N260" s="105">
        <v>14.145960900975037</v>
      </c>
      <c r="O260" s="105">
        <v>13.412772066637043</v>
      </c>
      <c r="P260" s="105">
        <v>13.936750432227729</v>
      </c>
      <c r="Q260" s="105">
        <v>13.37463047565587</v>
      </c>
      <c r="R260" s="105">
        <v>12.799917362913185</v>
      </c>
      <c r="S260" s="105">
        <v>12.600146065132789</v>
      </c>
      <c r="T260" s="105">
        <v>12.664351045900318</v>
      </c>
      <c r="U260" s="105">
        <v>13.241076849236066</v>
      </c>
      <c r="V260" s="105">
        <v>13.411671191159815</v>
      </c>
      <c r="W260" s="105">
        <v>8.6492360988163774</v>
      </c>
      <c r="X260" s="105">
        <v>9.2634622835200275</v>
      </c>
      <c r="Y260" s="105">
        <v>7.3789983548508751</v>
      </c>
      <c r="DA260" s="132" t="s">
        <v>2964</v>
      </c>
    </row>
    <row r="261" spans="1:105" ht="12" customHeight="1" x14ac:dyDescent="0.25">
      <c r="A261" s="106" t="s">
        <v>122</v>
      </c>
      <c r="B261" s="102">
        <v>20.398963235701036</v>
      </c>
      <c r="C261" s="102">
        <v>19.585079691474647</v>
      </c>
      <c r="D261" s="102">
        <v>20.717307020194212</v>
      </c>
      <c r="E261" s="102">
        <v>23.044562204931381</v>
      </c>
      <c r="F261" s="102">
        <v>23.79736525091781</v>
      </c>
      <c r="G261" s="102">
        <v>21.865868763388704</v>
      </c>
      <c r="H261" s="102">
        <v>23.25016790921967</v>
      </c>
      <c r="I261" s="102">
        <v>21.639589817273325</v>
      </c>
      <c r="J261" s="102">
        <v>23.093124819287233</v>
      </c>
      <c r="K261" s="102">
        <v>22.84151025257459</v>
      </c>
      <c r="L261" s="102">
        <v>21.813710719611112</v>
      </c>
      <c r="M261" s="102">
        <v>22.184548140888847</v>
      </c>
      <c r="N261" s="102">
        <v>21.317991741274742</v>
      </c>
      <c r="O261" s="102">
        <v>21.20031466271827</v>
      </c>
      <c r="P261" s="102">
        <v>21.344113064019563</v>
      </c>
      <c r="Q261" s="102">
        <v>21.231090940222821</v>
      </c>
      <c r="R261" s="102">
        <v>20.887317921278413</v>
      </c>
      <c r="S261" s="102">
        <v>20.836174798898917</v>
      </c>
      <c r="T261" s="102">
        <v>20.489556171720107</v>
      </c>
      <c r="U261" s="102">
        <v>19.481652905044385</v>
      </c>
      <c r="V261" s="102">
        <v>19.509928159866543</v>
      </c>
      <c r="W261" s="102">
        <v>18.713686078715586</v>
      </c>
      <c r="X261" s="102">
        <v>18.116004205452946</v>
      </c>
      <c r="Y261" s="102">
        <v>17.987637598444451</v>
      </c>
      <c r="DA261" s="131" t="s">
        <v>2965</v>
      </c>
    </row>
    <row r="262" spans="1:105" ht="12" customHeight="1" x14ac:dyDescent="0.25">
      <c r="A262" s="107" t="s">
        <v>121</v>
      </c>
      <c r="B262" s="105">
        <v>20.39896323570105</v>
      </c>
      <c r="C262" s="105">
        <v>19.586601415954288</v>
      </c>
      <c r="D262" s="105">
        <v>20.719119952039254</v>
      </c>
      <c r="E262" s="105">
        <v>23.045639737729523</v>
      </c>
      <c r="F262" s="105">
        <v>23.798104992563985</v>
      </c>
      <c r="G262" s="105">
        <v>21.866515137893124</v>
      </c>
      <c r="H262" s="105">
        <v>23.248126925660198</v>
      </c>
      <c r="I262" s="105">
        <v>21.638401160905794</v>
      </c>
      <c r="J262" s="105">
        <v>23.092382243906354</v>
      </c>
      <c r="K262" s="105">
        <v>22.827500037651586</v>
      </c>
      <c r="L262" s="105">
        <v>21.800947812537416</v>
      </c>
      <c r="M262" s="105">
        <v>22.176336730245481</v>
      </c>
      <c r="N262" s="105">
        <v>21.316687563625106</v>
      </c>
      <c r="O262" s="105">
        <v>21.200331454682182</v>
      </c>
      <c r="P262" s="105">
        <v>21.341218613364909</v>
      </c>
      <c r="Q262" s="105">
        <v>21.218114098552455</v>
      </c>
      <c r="R262" s="105">
        <v>20.876089347034796</v>
      </c>
      <c r="S262" s="105">
        <v>20.825721287586177</v>
      </c>
      <c r="T262" s="105">
        <v>20.481368533839053</v>
      </c>
      <c r="U262" s="105">
        <v>19.480322177903236</v>
      </c>
      <c r="V262" s="105">
        <v>19.505356968912036</v>
      </c>
      <c r="W262" s="105">
        <v>18.714017287643454</v>
      </c>
      <c r="X262" s="105">
        <v>18.142395381317456</v>
      </c>
      <c r="Y262" s="105">
        <v>18.035703956117409</v>
      </c>
      <c r="DA262" s="132" t="s">
        <v>2966</v>
      </c>
    </row>
    <row r="263" spans="1:105" ht="12" customHeight="1" x14ac:dyDescent="0.25">
      <c r="A263" s="108" t="s">
        <v>53</v>
      </c>
      <c r="B263" s="99">
        <v>6.8739323441810471</v>
      </c>
      <c r="C263" s="99">
        <v>6.4393839737504894</v>
      </c>
      <c r="D263" s="99">
        <v>7.6673344100384444</v>
      </c>
      <c r="E263" s="99">
        <v>10.58926086180678</v>
      </c>
      <c r="F263" s="99">
        <v>11.503169152153493</v>
      </c>
      <c r="G263" s="99">
        <v>9.2319925337439859</v>
      </c>
      <c r="H263" s="99">
        <v>10.06669985067346</v>
      </c>
      <c r="I263" s="99">
        <v>7.7158125140327325</v>
      </c>
      <c r="J263" s="99">
        <v>8.3592642127001096</v>
      </c>
      <c r="K263" s="99">
        <v>7.9820001578028936</v>
      </c>
      <c r="L263" s="99">
        <v>7.3443266276770149</v>
      </c>
      <c r="M263" s="99">
        <v>7.7194388019607745</v>
      </c>
      <c r="N263" s="99">
        <v>7.2372256638773562</v>
      </c>
      <c r="O263" s="99">
        <v>7.2019573156785128</v>
      </c>
      <c r="P263" s="99">
        <v>7.6854908388861736</v>
      </c>
      <c r="Q263" s="99">
        <v>7.5460967980234281</v>
      </c>
      <c r="R263" s="99">
        <v>7.36577411111411</v>
      </c>
      <c r="S263" s="99">
        <v>7.4009093785076407</v>
      </c>
      <c r="T263" s="99">
        <v>7.39490017396884</v>
      </c>
      <c r="U263" s="99">
        <v>6.5946822561463962</v>
      </c>
      <c r="V263" s="99">
        <v>7.6238868085866542</v>
      </c>
      <c r="W263" s="99">
        <v>8.5518745581481319</v>
      </c>
      <c r="X263" s="99">
        <v>9.3586102233448543</v>
      </c>
      <c r="Y263" s="99">
        <v>10.704433198048518</v>
      </c>
      <c r="DA263" s="63" t="s">
        <v>2967</v>
      </c>
    </row>
    <row r="264" spans="1:105" ht="12" customHeight="1" x14ac:dyDescent="0.25">
      <c r="A264" s="108" t="s">
        <v>52</v>
      </c>
      <c r="B264" s="99">
        <v>13.525030891519998</v>
      </c>
      <c r="C264" s="99">
        <v>13.147217442203795</v>
      </c>
      <c r="D264" s="99">
        <v>13.051785542000811</v>
      </c>
      <c r="E264" s="99">
        <v>12.456378875922741</v>
      </c>
      <c r="F264" s="99">
        <v>12.294935840410499</v>
      </c>
      <c r="G264" s="99">
        <v>12.634522604149142</v>
      </c>
      <c r="H264" s="99">
        <v>13.181427074986741</v>
      </c>
      <c r="I264" s="99">
        <v>13.922588646873061</v>
      </c>
      <c r="J264" s="99">
        <v>14.733118031206246</v>
      </c>
      <c r="K264" s="99">
        <v>14.845499879848695</v>
      </c>
      <c r="L264" s="99">
        <v>14.456621184860406</v>
      </c>
      <c r="M264" s="99">
        <v>14.456897928284707</v>
      </c>
      <c r="N264" s="99">
        <v>14.079461899747749</v>
      </c>
      <c r="O264" s="99">
        <v>13.998374139003667</v>
      </c>
      <c r="P264" s="99">
        <v>13.655727774478736</v>
      </c>
      <c r="Q264" s="99">
        <v>13.672017300529028</v>
      </c>
      <c r="R264" s="99">
        <v>13.510315235920686</v>
      </c>
      <c r="S264" s="99">
        <v>13.424811909078539</v>
      </c>
      <c r="T264" s="99">
        <v>13.086468359870215</v>
      </c>
      <c r="U264" s="99">
        <v>12.885639921756839</v>
      </c>
      <c r="V264" s="99">
        <v>11.881470160325382</v>
      </c>
      <c r="W264" s="99">
        <v>10.162142729495324</v>
      </c>
      <c r="X264" s="99">
        <v>8.7837851579725985</v>
      </c>
      <c r="Y264" s="99">
        <v>7.3312707580688929</v>
      </c>
      <c r="DA264" s="63" t="s">
        <v>2968</v>
      </c>
    </row>
    <row r="265" spans="1:105" ht="12" customHeight="1" x14ac:dyDescent="0.25">
      <c r="A265" s="121" t="s">
        <v>54</v>
      </c>
      <c r="B265" s="123">
        <v>7.1869033923227876</v>
      </c>
      <c r="C265" s="123">
        <v>7.9299649737393985</v>
      </c>
      <c r="D265" s="123">
        <v>7.8937055431555194</v>
      </c>
      <c r="E265" s="123">
        <v>9.2154389546900131</v>
      </c>
      <c r="F265" s="123">
        <v>8.4072036228493534</v>
      </c>
      <c r="G265" s="123">
        <v>8.3497776712648335</v>
      </c>
      <c r="H265" s="123">
        <v>7.7183828458166612</v>
      </c>
      <c r="I265" s="123">
        <v>7.441434635620868</v>
      </c>
      <c r="J265" s="123">
        <v>7.6491183407444794</v>
      </c>
      <c r="K265" s="123">
        <v>5.9494009322820887</v>
      </c>
      <c r="L265" s="123">
        <v>5.3922976481264815</v>
      </c>
      <c r="M265" s="123">
        <v>5.4467074084102336</v>
      </c>
      <c r="N265" s="123">
        <v>5.2871702906480831</v>
      </c>
      <c r="O265" s="123">
        <v>5.2969824392000033</v>
      </c>
      <c r="P265" s="123">
        <v>5.4323850166803416</v>
      </c>
      <c r="Q265" s="123">
        <v>5.4141474312581108</v>
      </c>
      <c r="R265" s="123">
        <v>5.3134250598004646</v>
      </c>
      <c r="S265" s="123">
        <v>5.2459297865700156</v>
      </c>
      <c r="T265" s="123">
        <v>5.1206207061535185</v>
      </c>
      <c r="U265" s="123">
        <v>4.8955423326472394</v>
      </c>
      <c r="V265" s="123">
        <v>6.4826103753739792</v>
      </c>
      <c r="W265" s="123">
        <v>6.5339962664453006</v>
      </c>
      <c r="X265" s="123">
        <v>5.0636667458849605</v>
      </c>
      <c r="Y265" s="123">
        <v>4.7607137173110523</v>
      </c>
      <c r="DA265" s="130" t="s">
        <v>2969</v>
      </c>
    </row>
    <row r="266" spans="1:105" ht="12" customHeight="1" x14ac:dyDescent="0.25">
      <c r="A266" s="97" t="s">
        <v>50</v>
      </c>
      <c r="B266" s="99">
        <v>7.7719076627478785</v>
      </c>
      <c r="C266" s="99">
        <v>8.0716484664023991</v>
      </c>
      <c r="D266" s="99">
        <v>10.21431800775474</v>
      </c>
      <c r="E266" s="99">
        <v>7.9381811166254233</v>
      </c>
      <c r="F266" s="99">
        <v>7.6820538083815357</v>
      </c>
      <c r="G266" s="99">
        <v>8.9642879545817511</v>
      </c>
      <c r="H266" s="99">
        <v>7.7211100830319248</v>
      </c>
      <c r="I266" s="99">
        <v>7.3098599870758507</v>
      </c>
      <c r="J266" s="99">
        <v>6.5880316607476361</v>
      </c>
      <c r="K266" s="99">
        <v>6.408520169980644</v>
      </c>
      <c r="L266" s="99">
        <v>5.6932643429611423</v>
      </c>
      <c r="M266" s="99">
        <v>5.4249451147613259</v>
      </c>
      <c r="N266" s="99">
        <v>5.3390941846153099</v>
      </c>
      <c r="O266" s="99">
        <v>5.3183602495334865</v>
      </c>
      <c r="P266" s="99">
        <v>5.4567715040306881</v>
      </c>
      <c r="Q266" s="99">
        <v>5.4016526602633625</v>
      </c>
      <c r="R266" s="99">
        <v>5.3271365701309401</v>
      </c>
      <c r="S266" s="99">
        <v>5.227299903467685</v>
      </c>
      <c r="T266" s="99">
        <v>5.0577422793441107</v>
      </c>
      <c r="U266" s="99">
        <v>4.872425455492821</v>
      </c>
      <c r="V266" s="99">
        <v>6.6286257030173301</v>
      </c>
      <c r="W266" s="99">
        <v>6.5701752155638413</v>
      </c>
      <c r="X266" s="99">
        <v>5.1026389938512802</v>
      </c>
      <c r="Y266" s="99">
        <v>4.6231646833323303</v>
      </c>
      <c r="DA266" s="63" t="s">
        <v>2970</v>
      </c>
    </row>
    <row r="267" spans="1:105" ht="12" customHeight="1" x14ac:dyDescent="0.25">
      <c r="A267" s="109" t="s">
        <v>120</v>
      </c>
      <c r="B267" s="110">
        <v>6.7579373479492029</v>
      </c>
      <c r="C267" s="110">
        <v>7.8287961754581845</v>
      </c>
      <c r="D267" s="110">
        <v>6.3146835322197568</v>
      </c>
      <c r="E267" s="110">
        <v>10.020386626324916</v>
      </c>
      <c r="F267" s="110">
        <v>8.8317595997571594</v>
      </c>
      <c r="G267" s="110">
        <v>7.9989226443087853</v>
      </c>
      <c r="H267" s="110">
        <v>7.7169105651016361</v>
      </c>
      <c r="I267" s="110">
        <v>7.5112831800537094</v>
      </c>
      <c r="J267" s="110">
        <v>8.233762750692577</v>
      </c>
      <c r="K267" s="110">
        <v>5.6538731233264894</v>
      </c>
      <c r="L267" s="110">
        <v>5.1857064074333845</v>
      </c>
      <c r="M267" s="110">
        <v>5.4624307082143551</v>
      </c>
      <c r="N267" s="110">
        <v>5.2496873755273965</v>
      </c>
      <c r="O267" s="110">
        <v>5.2816643629001039</v>
      </c>
      <c r="P267" s="110">
        <v>5.4153113552906973</v>
      </c>
      <c r="Q267" s="110">
        <v>5.4224013751903462</v>
      </c>
      <c r="R267" s="110">
        <v>5.3052723310790189</v>
      </c>
      <c r="S267" s="110">
        <v>5.2559613680475357</v>
      </c>
      <c r="T267" s="110">
        <v>5.1517738914185331</v>
      </c>
      <c r="U267" s="110">
        <v>4.9062348079035942</v>
      </c>
      <c r="V267" s="110">
        <v>6.4165598810290625</v>
      </c>
      <c r="W267" s="110">
        <v>6.5184355585274041</v>
      </c>
      <c r="X267" s="110">
        <v>5.0483800561488916</v>
      </c>
      <c r="Y267" s="110">
        <v>4.8094994832551823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61.857103288360264</v>
      </c>
      <c r="C269" s="118">
        <f t="shared" si="122"/>
        <v>57.768114207467107</v>
      </c>
      <c r="D269" s="118">
        <f t="shared" si="122"/>
        <v>68.877519373197472</v>
      </c>
      <c r="E269" s="118">
        <f t="shared" si="122"/>
        <v>74.778525779532032</v>
      </c>
      <c r="F269" s="118">
        <f t="shared" si="122"/>
        <v>72.5773854508558</v>
      </c>
      <c r="G269" s="118">
        <f t="shared" si="122"/>
        <v>69.242041724882625</v>
      </c>
      <c r="H269" s="118">
        <f t="shared" si="122"/>
        <v>70.732939710182833</v>
      </c>
      <c r="I269" s="118">
        <f t="shared" si="122"/>
        <v>57.716946118292789</v>
      </c>
      <c r="J269" s="118">
        <f t="shared" si="122"/>
        <v>64.812423239624152</v>
      </c>
      <c r="K269" s="118">
        <f t="shared" si="122"/>
        <v>63.179774742472603</v>
      </c>
      <c r="L269" s="118">
        <f t="shared" si="122"/>
        <v>67.111618456853023</v>
      </c>
      <c r="M269" s="118">
        <f t="shared" si="122"/>
        <v>57.684025999556525</v>
      </c>
      <c r="N269" s="118">
        <f t="shared" si="122"/>
        <v>55.164267597843541</v>
      </c>
      <c r="O269" s="118">
        <f t="shared" si="122"/>
        <v>51.543419037212878</v>
      </c>
      <c r="P269" s="118">
        <f t="shared" si="122"/>
        <v>46.13119061967739</v>
      </c>
      <c r="Q269" s="118">
        <f t="shared" si="122"/>
        <v>49.952499166332998</v>
      </c>
      <c r="R269" s="118">
        <f t="shared" ref="R269:V269" si="123">R270+R273+R275+R284</f>
        <v>49.829661345461567</v>
      </c>
      <c r="S269" s="118">
        <f t="shared" si="123"/>
        <v>47.317815481032156</v>
      </c>
      <c r="T269" s="118">
        <f t="shared" si="123"/>
        <v>43.486660043418908</v>
      </c>
      <c r="U269" s="118">
        <f t="shared" si="123"/>
        <v>43.013644391306364</v>
      </c>
      <c r="V269" s="118">
        <f t="shared" si="123"/>
        <v>48.391420893614139</v>
      </c>
      <c r="W269" s="118">
        <f t="shared" ref="W269:Y269" si="124">W270+W273+W275+W284</f>
        <v>38.562084717615839</v>
      </c>
      <c r="X269" s="118">
        <f t="shared" si="124"/>
        <v>41.074306360869066</v>
      </c>
      <c r="Y269" s="118">
        <f t="shared" si="124"/>
        <v>38.188785681055258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54.033046651757864</v>
      </c>
      <c r="C270" s="123">
        <f t="shared" si="125"/>
        <v>51.077076050733226</v>
      </c>
      <c r="D270" s="123">
        <f t="shared" si="125"/>
        <v>59.942760996502862</v>
      </c>
      <c r="E270" s="123">
        <f t="shared" si="125"/>
        <v>65.610083878157297</v>
      </c>
      <c r="F270" s="123">
        <f t="shared" si="125"/>
        <v>63.289709468204045</v>
      </c>
      <c r="G270" s="123">
        <f t="shared" si="125"/>
        <v>61.190649297583278</v>
      </c>
      <c r="H270" s="123">
        <f t="shared" si="125"/>
        <v>61.399932618158211</v>
      </c>
      <c r="I270" s="123">
        <f t="shared" si="125"/>
        <v>50.411266190348059</v>
      </c>
      <c r="J270" s="123">
        <f t="shared" si="125"/>
        <v>56.652995525719547</v>
      </c>
      <c r="K270" s="123">
        <f t="shared" si="125"/>
        <v>54.733958777358083</v>
      </c>
      <c r="L270" s="123">
        <f t="shared" si="125"/>
        <v>58.55124798560238</v>
      </c>
      <c r="M270" s="123">
        <f t="shared" si="125"/>
        <v>50.095954086302619</v>
      </c>
      <c r="N270" s="123">
        <f t="shared" si="125"/>
        <v>47.863695653555155</v>
      </c>
      <c r="O270" s="123">
        <f t="shared" si="125"/>
        <v>44.778916167315707</v>
      </c>
      <c r="P270" s="123">
        <f t="shared" si="125"/>
        <v>39.018966624499264</v>
      </c>
      <c r="Q270" s="123">
        <f t="shared" si="125"/>
        <v>43.367101716690541</v>
      </c>
      <c r="R270" s="123">
        <f t="shared" ref="R270:V270" si="126">SUM(R271:R272)</f>
        <v>43.782330428355607</v>
      </c>
      <c r="S270" s="123">
        <f t="shared" si="126"/>
        <v>41.62481199317056</v>
      </c>
      <c r="T270" s="123">
        <f t="shared" si="126"/>
        <v>37.914994885518453</v>
      </c>
      <c r="U270" s="123">
        <f t="shared" si="126"/>
        <v>37.525529056396849</v>
      </c>
      <c r="V270" s="123">
        <f t="shared" si="126"/>
        <v>42.090360111507167</v>
      </c>
      <c r="W270" s="123">
        <f t="shared" ref="W270:Y270" si="127">SUM(W271:W272)</f>
        <v>33.915162882593258</v>
      </c>
      <c r="X270" s="123">
        <f t="shared" si="127"/>
        <v>35.840430146619163</v>
      </c>
      <c r="Y270" s="123">
        <f t="shared" si="127"/>
        <v>33.240025451838001</v>
      </c>
      <c r="DA270" s="130" t="s">
        <v>3123</v>
      </c>
    </row>
    <row r="271" spans="1:105" ht="12" customHeight="1" x14ac:dyDescent="0.25">
      <c r="A271" s="97" t="s">
        <v>211</v>
      </c>
      <c r="B271" s="99">
        <v>54.033046651757864</v>
      </c>
      <c r="C271" s="99">
        <v>51.077076050733226</v>
      </c>
      <c r="D271" s="99">
        <v>59.942760996502862</v>
      </c>
      <c r="E271" s="99">
        <v>65.610083878157297</v>
      </c>
      <c r="F271" s="99">
        <v>63.289709468204045</v>
      </c>
      <c r="G271" s="99">
        <v>61.190649297583278</v>
      </c>
      <c r="H271" s="99">
        <v>61.399932618158211</v>
      </c>
      <c r="I271" s="99">
        <v>50.411266190348059</v>
      </c>
      <c r="J271" s="99">
        <v>56.652995525719547</v>
      </c>
      <c r="K271" s="99">
        <v>54.733958777358083</v>
      </c>
      <c r="L271" s="99">
        <v>58.55124798560238</v>
      </c>
      <c r="M271" s="99">
        <v>50.095954086302619</v>
      </c>
      <c r="N271" s="99">
        <v>47.863695653555155</v>
      </c>
      <c r="O271" s="99">
        <v>44.778916167315707</v>
      </c>
      <c r="P271" s="99">
        <v>39.018966624499264</v>
      </c>
      <c r="Q271" s="99">
        <v>43.367101716690541</v>
      </c>
      <c r="R271" s="99">
        <v>43.782330428355607</v>
      </c>
      <c r="S271" s="99">
        <v>41.62481199317056</v>
      </c>
      <c r="T271" s="99">
        <v>37.914994885518453</v>
      </c>
      <c r="U271" s="99">
        <v>37.525529056396849</v>
      </c>
      <c r="V271" s="99">
        <v>42.090360111507167</v>
      </c>
      <c r="W271" s="99">
        <v>33.915162882593258</v>
      </c>
      <c r="X271" s="99">
        <v>35.840430146619163</v>
      </c>
      <c r="Y271" s="99">
        <v>33.240025451838001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6.5947997647813885</v>
      </c>
      <c r="C275" s="123">
        <v>5.4357471185299877</v>
      </c>
      <c r="D275" s="123">
        <v>7.3929362322406096</v>
      </c>
      <c r="E275" s="123">
        <v>8.0262859148163201</v>
      </c>
      <c r="F275" s="123">
        <v>8.2336009494376512</v>
      </c>
      <c r="G275" s="123">
        <v>6.8429591376870817</v>
      </c>
      <c r="H275" s="123">
        <v>8.3313890487328308</v>
      </c>
      <c r="I275" s="123">
        <v>6.3688075478644457</v>
      </c>
      <c r="J275" s="123">
        <v>7.2947268165089252</v>
      </c>
      <c r="K275" s="123">
        <v>7.51912867890446</v>
      </c>
      <c r="L275" s="123">
        <v>7.7050911208008177</v>
      </c>
      <c r="M275" s="123">
        <v>6.7485249559709528</v>
      </c>
      <c r="N275" s="123">
        <v>6.4749554317772144</v>
      </c>
      <c r="O275" s="123">
        <v>5.9458137373797113</v>
      </c>
      <c r="P275" s="123">
        <v>6.2836179570042399</v>
      </c>
      <c r="Q275" s="123">
        <v>5.7932031842905722</v>
      </c>
      <c r="R275" s="123">
        <v>5.3156465712200536</v>
      </c>
      <c r="S275" s="123">
        <v>5.0207133857485173</v>
      </c>
      <c r="T275" s="123">
        <v>4.9578534905183176</v>
      </c>
      <c r="U275" s="123">
        <v>4.9251349364624142</v>
      </c>
      <c r="V275" s="123">
        <v>5.5481198448160249</v>
      </c>
      <c r="W275" s="123">
        <v>3.9275001674368792</v>
      </c>
      <c r="X275" s="123">
        <v>4.7112823099524279</v>
      </c>
      <c r="Y275" s="123">
        <v>4.5096601568599617</v>
      </c>
      <c r="DA275" s="130" t="s">
        <v>3128</v>
      </c>
    </row>
    <row r="276" spans="1:105" ht="12" customHeight="1" x14ac:dyDescent="0.25">
      <c r="A276" s="97" t="s">
        <v>138</v>
      </c>
      <c r="B276" s="99">
        <v>9.9543428556421851</v>
      </c>
      <c r="C276" s="99">
        <v>8.1771531454552058</v>
      </c>
      <c r="D276" s="99">
        <v>10.976627380260881</v>
      </c>
      <c r="E276" s="99">
        <v>12.103752242261661</v>
      </c>
      <c r="F276" s="99">
        <v>12.390707524752354</v>
      </c>
      <c r="G276" s="99">
        <v>10.283302757034907</v>
      </c>
      <c r="H276" s="99">
        <v>12.510135707660838</v>
      </c>
      <c r="I276" s="99">
        <v>9.5566613521573665</v>
      </c>
      <c r="J276" s="99">
        <v>10.934129984039265</v>
      </c>
      <c r="K276" s="99">
        <v>11.294970701891856</v>
      </c>
      <c r="L276" s="99">
        <v>11.647453897510189</v>
      </c>
      <c r="M276" s="99">
        <v>10.370258159226953</v>
      </c>
      <c r="N276" s="99">
        <v>10.080214353107543</v>
      </c>
      <c r="O276" s="99">
        <v>9.3631044757672601</v>
      </c>
      <c r="P276" s="99">
        <v>9.9439543631119935</v>
      </c>
      <c r="Q276" s="99">
        <v>9.3365611129686226</v>
      </c>
      <c r="R276" s="99">
        <v>8.7546858634279747</v>
      </c>
      <c r="S276" s="99">
        <v>8.4118218359650587</v>
      </c>
      <c r="T276" s="99">
        <v>8.2706577751207107</v>
      </c>
      <c r="U276" s="99">
        <v>8.1322881050443723</v>
      </c>
      <c r="V276" s="99">
        <v>8.8107081820127799</v>
      </c>
      <c r="W276" s="99">
        <v>6.2954560638016597</v>
      </c>
      <c r="X276" s="99">
        <v>7.4207819268340716</v>
      </c>
      <c r="Y276" s="99">
        <v>6.8966108250148777</v>
      </c>
      <c r="DA276" s="63" t="s">
        <v>3129</v>
      </c>
    </row>
    <row r="277" spans="1:105" ht="12" customHeight="1" x14ac:dyDescent="0.25">
      <c r="A277" s="97" t="s">
        <v>137</v>
      </c>
      <c r="B277" s="99">
        <v>3.3556682769222315</v>
      </c>
      <c r="C277" s="99">
        <v>2.6938222831146859</v>
      </c>
      <c r="D277" s="99">
        <v>4.0527713274131303</v>
      </c>
      <c r="E277" s="99">
        <v>5.5419285778441232</v>
      </c>
      <c r="F277" s="99">
        <v>5.9704498845729654</v>
      </c>
      <c r="G277" s="99">
        <v>4.3300307546802124</v>
      </c>
      <c r="H277" s="99">
        <v>5.4001033564238092</v>
      </c>
      <c r="I277" s="99">
        <v>3.4017256124121693</v>
      </c>
      <c r="J277" s="99">
        <v>3.9593150489035831</v>
      </c>
      <c r="K277" s="99">
        <v>3.9197026968609356</v>
      </c>
      <c r="L277" s="99">
        <v>3.9013118837046563</v>
      </c>
      <c r="M277" s="99">
        <v>3.5997309020069923</v>
      </c>
      <c r="N277" s="99">
        <v>3.4178796079533007</v>
      </c>
      <c r="O277" s="99">
        <v>3.2066779428895007</v>
      </c>
      <c r="P277" s="99">
        <v>3.6152998894206227</v>
      </c>
      <c r="Q277" s="99">
        <v>3.3996080879470147</v>
      </c>
      <c r="R277" s="99">
        <v>3.2062552740005104</v>
      </c>
      <c r="S277" s="99">
        <v>3.16160192650608</v>
      </c>
      <c r="T277" s="99">
        <v>3.1094222919010441</v>
      </c>
      <c r="U277" s="99">
        <v>2.8405431733437432</v>
      </c>
      <c r="V277" s="99">
        <v>3.5531526413650765</v>
      </c>
      <c r="W277" s="99">
        <v>2.9825807017057735</v>
      </c>
      <c r="X277" s="99">
        <v>4.0125867351946054</v>
      </c>
      <c r="Y277" s="99">
        <v>4.3012053315152983</v>
      </c>
      <c r="DA277" s="63" t="s">
        <v>3130</v>
      </c>
    </row>
    <row r="278" spans="1:105" ht="12" customHeight="1" x14ac:dyDescent="0.25">
      <c r="A278" s="100" t="s">
        <v>211</v>
      </c>
      <c r="B278" s="102">
        <v>3.3556682769222315</v>
      </c>
      <c r="C278" s="102">
        <v>2.6938222831146859</v>
      </c>
      <c r="D278" s="102">
        <v>4.0527713274131303</v>
      </c>
      <c r="E278" s="102">
        <v>5.5419285778441232</v>
      </c>
      <c r="F278" s="102">
        <v>5.9704498845729654</v>
      </c>
      <c r="G278" s="102">
        <v>4.3300307546802124</v>
      </c>
      <c r="H278" s="102">
        <v>5.4001033564238092</v>
      </c>
      <c r="I278" s="102">
        <v>3.4017256124121693</v>
      </c>
      <c r="J278" s="102">
        <v>3.9593150489035831</v>
      </c>
      <c r="K278" s="102">
        <v>3.9197026968609356</v>
      </c>
      <c r="L278" s="102">
        <v>3.9013118837046563</v>
      </c>
      <c r="M278" s="102">
        <v>3.5997309020069923</v>
      </c>
      <c r="N278" s="102">
        <v>3.4178796079533007</v>
      </c>
      <c r="O278" s="102">
        <v>3.2066779428895007</v>
      </c>
      <c r="P278" s="102">
        <v>3.6152998894206227</v>
      </c>
      <c r="Q278" s="102">
        <v>3.3996080879470147</v>
      </c>
      <c r="R278" s="102">
        <v>3.2062552740005104</v>
      </c>
      <c r="S278" s="102">
        <v>3.16160192650608</v>
      </c>
      <c r="T278" s="102">
        <v>3.1094222919010441</v>
      </c>
      <c r="U278" s="102">
        <v>2.8405431733437432</v>
      </c>
      <c r="V278" s="102">
        <v>3.5531526413650765</v>
      </c>
      <c r="W278" s="102">
        <v>2.9825807017057735</v>
      </c>
      <c r="X278" s="102">
        <v>4.0125867351946054</v>
      </c>
      <c r="Y278" s="102">
        <v>4.3012053315152983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1.2292568718210051</v>
      </c>
      <c r="C284" s="123">
        <v>1.2552910382038955</v>
      </c>
      <c r="D284" s="123">
        <v>1.541822144454007</v>
      </c>
      <c r="E284" s="123">
        <v>1.1421559865584001</v>
      </c>
      <c r="F284" s="123">
        <v>1.0540750332141058</v>
      </c>
      <c r="G284" s="123">
        <v>1.2084332896122554</v>
      </c>
      <c r="H284" s="123">
        <v>1.0016180432917945</v>
      </c>
      <c r="I284" s="123">
        <v>0.93687238008027873</v>
      </c>
      <c r="J284" s="123">
        <v>0.86470089739568468</v>
      </c>
      <c r="K284" s="123">
        <v>0.92668728621006091</v>
      </c>
      <c r="L284" s="123">
        <v>0.8552793504498214</v>
      </c>
      <c r="M284" s="123">
        <v>0.83954695728295503</v>
      </c>
      <c r="N284" s="123">
        <v>0.82561651251116919</v>
      </c>
      <c r="O284" s="123">
        <v>0.81868913251746112</v>
      </c>
      <c r="P284" s="123">
        <v>0.82860603817388878</v>
      </c>
      <c r="Q284" s="123">
        <v>0.7921942653518822</v>
      </c>
      <c r="R284" s="123">
        <v>0.73168434588590026</v>
      </c>
      <c r="S284" s="123">
        <v>0.67229010211308238</v>
      </c>
      <c r="T284" s="123">
        <v>0.61381166738213744</v>
      </c>
      <c r="U284" s="123">
        <v>0.56298039844710512</v>
      </c>
      <c r="V284" s="123">
        <v>0.75294093729094191</v>
      </c>
      <c r="W284" s="123">
        <v>0.71942166758569726</v>
      </c>
      <c r="X284" s="123">
        <v>0.52259390429747377</v>
      </c>
      <c r="Y284" s="123">
        <v>0.43910007235729775</v>
      </c>
      <c r="DA284" s="130" t="s">
        <v>3137</v>
      </c>
    </row>
    <row r="285" spans="1:105" ht="12" customHeight="1" x14ac:dyDescent="0.25">
      <c r="A285" s="97" t="s">
        <v>50</v>
      </c>
      <c r="B285" s="99">
        <v>2.9056611674449218</v>
      </c>
      <c r="C285" s="99">
        <v>3.0132838346282913</v>
      </c>
      <c r="D285" s="99">
        <v>3.8077637601093119</v>
      </c>
      <c r="E285" s="99">
        <v>2.9544821010760542</v>
      </c>
      <c r="F285" s="99">
        <v>2.8544555633328743</v>
      </c>
      <c r="G285" s="99">
        <v>3.3249618444738833</v>
      </c>
      <c r="H285" s="99">
        <v>2.8570047064939734</v>
      </c>
      <c r="I285" s="99">
        <v>2.7016715629625923</v>
      </c>
      <c r="J285" s="99">
        <v>2.4340695406181982</v>
      </c>
      <c r="K285" s="99">
        <v>2.3663486227634203</v>
      </c>
      <c r="L285" s="99">
        <v>2.1012692501262373</v>
      </c>
      <c r="M285" s="99">
        <v>2.0015465148852911</v>
      </c>
      <c r="N285" s="99">
        <v>1.9693168921425936</v>
      </c>
      <c r="O285" s="99">
        <v>1.9612465042390037</v>
      </c>
      <c r="P285" s="99">
        <v>2.0121126222159544</v>
      </c>
      <c r="Q285" s="99">
        <v>1.991413209676048</v>
      </c>
      <c r="R285" s="99">
        <v>1.9622536203021335</v>
      </c>
      <c r="S285" s="99">
        <v>1.9208156752031451</v>
      </c>
      <c r="T285" s="99">
        <v>1.8527062354310804</v>
      </c>
      <c r="U285" s="99">
        <v>1.7801306278583102</v>
      </c>
      <c r="V285" s="99">
        <v>2.4174389663369897</v>
      </c>
      <c r="W285" s="99">
        <v>2.3920910630713825</v>
      </c>
      <c r="X285" s="99">
        <v>1.8549071503702357</v>
      </c>
      <c r="Y285" s="99">
        <v>1.6771208270565228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10.077790352084811</v>
      </c>
      <c r="D290" s="117">
        <f t="shared" si="129"/>
        <v>10.709676094469208</v>
      </c>
      <c r="E290" s="117">
        <f t="shared" si="129"/>
        <v>14.79151785716399</v>
      </c>
      <c r="F290" s="117">
        <f t="shared" si="129"/>
        <v>9.4893335436237152</v>
      </c>
      <c r="G290" s="117">
        <f t="shared" si="129"/>
        <v>0</v>
      </c>
      <c r="H290" s="117">
        <f t="shared" si="129"/>
        <v>1.4344801543502552</v>
      </c>
      <c r="I290" s="117">
        <f t="shared" si="129"/>
        <v>0</v>
      </c>
      <c r="J290" s="117">
        <f t="shared" si="129"/>
        <v>7.6897700924458618</v>
      </c>
      <c r="K290" s="117">
        <f t="shared" si="129"/>
        <v>10.87388625389427</v>
      </c>
      <c r="L290" s="117">
        <f t="shared" si="129"/>
        <v>13.737953432559646</v>
      </c>
      <c r="M290" s="117">
        <f t="shared" si="129"/>
        <v>3.6098279269461351</v>
      </c>
      <c r="N290" s="117">
        <f t="shared" si="129"/>
        <v>4.0979572464408101</v>
      </c>
      <c r="O290" s="117">
        <f t="shared" si="129"/>
        <v>1.7014608353425151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2.0846057204781814</v>
      </c>
      <c r="T290" s="117">
        <f t="shared" si="130"/>
        <v>3.1853845125565163</v>
      </c>
      <c r="U290" s="117">
        <f t="shared" si="130"/>
        <v>3.5967069595778645</v>
      </c>
      <c r="V290" s="117">
        <f t="shared" si="130"/>
        <v>1.1504907813047076</v>
      </c>
      <c r="W290" s="117">
        <f t="shared" ref="W290:Y290" si="131">W291+W294+W296+W305</f>
        <v>1.6118711219482378</v>
      </c>
      <c r="X290" s="117">
        <f t="shared" si="131"/>
        <v>2.5915908996332999</v>
      </c>
      <c r="Y290" s="117">
        <f t="shared" si="131"/>
        <v>2.4025240938476737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8.4389392280870368</v>
      </c>
      <c r="D291" s="122">
        <f t="shared" si="132"/>
        <v>8.9993656948901961</v>
      </c>
      <c r="E291" s="122">
        <f t="shared" si="132"/>
        <v>12.42971204754868</v>
      </c>
      <c r="F291" s="122">
        <f t="shared" si="132"/>
        <v>7.9364649683706903</v>
      </c>
      <c r="G291" s="122">
        <f t="shared" si="132"/>
        <v>0</v>
      </c>
      <c r="H291" s="122">
        <f t="shared" si="132"/>
        <v>1.1916713431292905</v>
      </c>
      <c r="I291" s="122">
        <f t="shared" si="132"/>
        <v>0</v>
      </c>
      <c r="J291" s="122">
        <f t="shared" si="132"/>
        <v>6.1887210126291778</v>
      </c>
      <c r="K291" s="122">
        <f t="shared" si="132"/>
        <v>8.7296672168394185</v>
      </c>
      <c r="L291" s="122">
        <f t="shared" si="132"/>
        <v>11.139924602202557</v>
      </c>
      <c r="M291" s="122">
        <f t="shared" si="132"/>
        <v>2.8704690984995835</v>
      </c>
      <c r="N291" s="122">
        <f t="shared" si="132"/>
        <v>3.187416572531796</v>
      </c>
      <c r="O291" s="122">
        <f t="shared" si="132"/>
        <v>1.2864015993694624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1.544058171702398</v>
      </c>
      <c r="T291" s="122">
        <f t="shared" si="133"/>
        <v>2.3231127955699638</v>
      </c>
      <c r="U291" s="122">
        <f t="shared" si="133"/>
        <v>2.6141747907404489</v>
      </c>
      <c r="V291" s="122">
        <f t="shared" si="133"/>
        <v>0.8356892481720205</v>
      </c>
      <c r="W291" s="122">
        <f t="shared" ref="W291:Y291" si="134">SUM(W292:W293)</f>
        <v>1.1268921350050201</v>
      </c>
      <c r="X291" s="122">
        <f t="shared" si="134"/>
        <v>1.7547615814834934</v>
      </c>
      <c r="Y291" s="122">
        <f t="shared" si="134"/>
        <v>1.5450617505248621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8.3364830722455796</v>
      </c>
      <c r="D292" s="98">
        <v>8.8905052046871837</v>
      </c>
      <c r="E292" s="98">
        <v>12.279037857809143</v>
      </c>
      <c r="F292" s="98">
        <v>7.8402951374345795</v>
      </c>
      <c r="G292" s="98">
        <v>0</v>
      </c>
      <c r="H292" s="98">
        <v>1.1776016100443873</v>
      </c>
      <c r="I292" s="98">
        <v>0</v>
      </c>
      <c r="J292" s="98">
        <v>6.116435706954352</v>
      </c>
      <c r="K292" s="98">
        <v>8.6273897226828495</v>
      </c>
      <c r="L292" s="98">
        <v>11.009183270546066</v>
      </c>
      <c r="M292" s="98">
        <v>2.8364169232827816</v>
      </c>
      <c r="N292" s="98">
        <v>3.1487900908925961</v>
      </c>
      <c r="O292" s="98">
        <v>1.2701963932767051</v>
      </c>
      <c r="P292" s="98">
        <v>0</v>
      </c>
      <c r="Q292" s="98">
        <v>0</v>
      </c>
      <c r="R292" s="98">
        <v>0</v>
      </c>
      <c r="S292" s="98">
        <v>1.522794720672441</v>
      </c>
      <c r="T292" s="98">
        <v>2.2912998490521033</v>
      </c>
      <c r="U292" s="98">
        <v>2.5785994221626889</v>
      </c>
      <c r="V292" s="98">
        <v>0.82437454895680995</v>
      </c>
      <c r="W292" s="98">
        <v>1.1115703008004467</v>
      </c>
      <c r="X292" s="98">
        <v>1.731020093439823</v>
      </c>
      <c r="Y292" s="98">
        <v>1.5242390692205716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0.10245615584145798</v>
      </c>
      <c r="D293" s="98">
        <v>0.10886049020301186</v>
      </c>
      <c r="E293" s="98">
        <v>0.15067418973953661</v>
      </c>
      <c r="F293" s="98">
        <v>9.6169830936111089E-2</v>
      </c>
      <c r="G293" s="98">
        <v>0</v>
      </c>
      <c r="H293" s="98">
        <v>1.4069733084903058E-2</v>
      </c>
      <c r="I293" s="98">
        <v>0</v>
      </c>
      <c r="J293" s="98">
        <v>7.2285305674825509E-2</v>
      </c>
      <c r="K293" s="98">
        <v>0.10227749415656927</v>
      </c>
      <c r="L293" s="98">
        <v>0.1307413316564916</v>
      </c>
      <c r="M293" s="98">
        <v>3.4052175216801893E-2</v>
      </c>
      <c r="N293" s="98">
        <v>3.8626481639199926E-2</v>
      </c>
      <c r="O293" s="98">
        <v>1.6205206092757427E-2</v>
      </c>
      <c r="P293" s="98">
        <v>0</v>
      </c>
      <c r="Q293" s="98">
        <v>0</v>
      </c>
      <c r="R293" s="98">
        <v>0</v>
      </c>
      <c r="S293" s="98">
        <v>2.1263451029956946E-2</v>
      </c>
      <c r="T293" s="98">
        <v>3.1812946517860555E-2</v>
      </c>
      <c r="U293" s="98">
        <v>3.5575368577760051E-2</v>
      </c>
      <c r="V293" s="98">
        <v>1.1314699215210607E-2</v>
      </c>
      <c r="W293" s="98">
        <v>1.5321834204573259E-2</v>
      </c>
      <c r="X293" s="98">
        <v>2.3741488043670319E-2</v>
      </c>
      <c r="Y293" s="98">
        <v>2.0822681304290366E-2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2.3063469840050997E-2</v>
      </c>
      <c r="D294" s="122">
        <f t="shared" si="135"/>
        <v>2.4222410386462983E-2</v>
      </c>
      <c r="E294" s="122">
        <f t="shared" si="135"/>
        <v>5.4826300681178095E-2</v>
      </c>
      <c r="F294" s="122">
        <f t="shared" si="135"/>
        <v>2.0155500036930632E-2</v>
      </c>
      <c r="G294" s="122">
        <f t="shared" si="135"/>
        <v>0</v>
      </c>
      <c r="H294" s="122">
        <f t="shared" si="135"/>
        <v>3.9550368303738342E-3</v>
      </c>
      <c r="I294" s="122">
        <f t="shared" si="135"/>
        <v>0</v>
      </c>
      <c r="J294" s="122">
        <f t="shared" si="135"/>
        <v>4.2389948104904457E-2</v>
      </c>
      <c r="K294" s="122">
        <f t="shared" si="135"/>
        <v>3.5197178957389448E-2</v>
      </c>
      <c r="L294" s="122">
        <f t="shared" si="135"/>
        <v>6.0363410839269431E-2</v>
      </c>
      <c r="M294" s="122">
        <f t="shared" si="135"/>
        <v>2.5597289293598655E-2</v>
      </c>
      <c r="N294" s="122">
        <f t="shared" si="135"/>
        <v>2.6534436543473823E-2</v>
      </c>
      <c r="O294" s="122">
        <f t="shared" si="135"/>
        <v>1.7784771616635719E-2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1.7214355242056972E-2</v>
      </c>
      <c r="T294" s="122">
        <f t="shared" si="135"/>
        <v>2.7405528026746874E-2</v>
      </c>
      <c r="U294" s="122">
        <f t="shared" si="135"/>
        <v>4.0212928870863418E-2</v>
      </c>
      <c r="V294" s="122">
        <f t="shared" si="135"/>
        <v>6.8719178329226041E-3</v>
      </c>
      <c r="W294" s="122">
        <f t="shared" si="135"/>
        <v>1.9693407093235034E-2</v>
      </c>
      <c r="X294" s="122">
        <f t="shared" si="135"/>
        <v>2.5619618911338588E-2</v>
      </c>
      <c r="Y294" s="122">
        <f t="shared" si="135"/>
        <v>1.6592679728771847E-2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2.3063469840050997E-2</v>
      </c>
      <c r="D295" s="98">
        <v>2.4222410386462983E-2</v>
      </c>
      <c r="E295" s="98">
        <v>5.4826300681178095E-2</v>
      </c>
      <c r="F295" s="98">
        <v>2.0155500036930632E-2</v>
      </c>
      <c r="G295" s="98">
        <v>0</v>
      </c>
      <c r="H295" s="98">
        <v>3.9550368303738342E-3</v>
      </c>
      <c r="I295" s="98">
        <v>0</v>
      </c>
      <c r="J295" s="98">
        <v>4.2389948104904457E-2</v>
      </c>
      <c r="K295" s="98">
        <v>3.5197178957389448E-2</v>
      </c>
      <c r="L295" s="98">
        <v>6.0363410839269431E-2</v>
      </c>
      <c r="M295" s="98">
        <v>2.5597289293598655E-2</v>
      </c>
      <c r="N295" s="98">
        <v>2.6534436543473823E-2</v>
      </c>
      <c r="O295" s="98">
        <v>1.7784771616635719E-2</v>
      </c>
      <c r="P295" s="98">
        <v>0</v>
      </c>
      <c r="Q295" s="98">
        <v>0</v>
      </c>
      <c r="R295" s="98">
        <v>0</v>
      </c>
      <c r="S295" s="98">
        <v>1.7214355242056972E-2</v>
      </c>
      <c r="T295" s="98">
        <v>2.7405528026746874E-2</v>
      </c>
      <c r="U295" s="98">
        <v>4.0212928870863418E-2</v>
      </c>
      <c r="V295" s="98">
        <v>6.8719178329226041E-3</v>
      </c>
      <c r="W295" s="98">
        <v>1.9693407093235034E-2</v>
      </c>
      <c r="X295" s="98">
        <v>2.5619618911338588E-2</v>
      </c>
      <c r="Y295" s="98">
        <v>1.6592679728771847E-2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1.1505781330005456</v>
      </c>
      <c r="D296" s="122">
        <v>1.262875027130048</v>
      </c>
      <c r="E296" s="122">
        <v>1.6813744624925293</v>
      </c>
      <c r="F296" s="122">
        <v>1.1510801898832077</v>
      </c>
      <c r="G296" s="122">
        <v>0</v>
      </c>
      <c r="H296" s="122">
        <v>0.17862352411549923</v>
      </c>
      <c r="I296" s="122">
        <v>0</v>
      </c>
      <c r="J296" s="122">
        <v>1.1197682923633387</v>
      </c>
      <c r="K296" s="122">
        <v>1.6680362536726419</v>
      </c>
      <c r="L296" s="122">
        <v>2.0763457023689491</v>
      </c>
      <c r="M296" s="122">
        <v>0.57602321794736522</v>
      </c>
      <c r="N296" s="122">
        <v>0.71849606516098252</v>
      </c>
      <c r="O296" s="122">
        <v>0.31914992143653315</v>
      </c>
      <c r="P296" s="122">
        <v>0</v>
      </c>
      <c r="Q296" s="122">
        <v>0</v>
      </c>
      <c r="R296" s="122">
        <v>0</v>
      </c>
      <c r="S296" s="122">
        <v>0.40733804838056631</v>
      </c>
      <c r="T296" s="122">
        <v>0.65663071921606453</v>
      </c>
      <c r="U296" s="122">
        <v>0.7493888105394737</v>
      </c>
      <c r="V296" s="122">
        <v>0.23593052724857641</v>
      </c>
      <c r="W296" s="122">
        <v>0.33331418801248153</v>
      </c>
      <c r="X296" s="122">
        <v>0.63357833866565605</v>
      </c>
      <c r="Y296" s="122">
        <v>0.6582029993405607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0.42311991455943482</v>
      </c>
      <c r="D297" s="98">
        <v>0.61002147721717859</v>
      </c>
      <c r="E297" s="98">
        <v>0.50464655833363081</v>
      </c>
      <c r="F297" s="98">
        <v>0.28592683534950941</v>
      </c>
      <c r="G297" s="98">
        <v>0</v>
      </c>
      <c r="H297" s="98">
        <v>2.9623676969229689E-4</v>
      </c>
      <c r="I297" s="98">
        <v>0</v>
      </c>
      <c r="J297" s="98">
        <v>0.66014718681320417</v>
      </c>
      <c r="K297" s="98">
        <v>0.87404633390848852</v>
      </c>
      <c r="L297" s="98">
        <v>1.1955267077609595</v>
      </c>
      <c r="M297" s="98">
        <v>0.30210251079654138</v>
      </c>
      <c r="N297" s="98">
        <v>0.47175657457687348</v>
      </c>
      <c r="O297" s="98">
        <v>0.21237236813601518</v>
      </c>
      <c r="P297" s="98">
        <v>0</v>
      </c>
      <c r="Q297" s="98">
        <v>0</v>
      </c>
      <c r="R297" s="98">
        <v>0</v>
      </c>
      <c r="S297" s="98">
        <v>0.11487639812964268</v>
      </c>
      <c r="T297" s="98">
        <v>0.27320334466007318</v>
      </c>
      <c r="U297" s="98">
        <v>0.43382933167439031</v>
      </c>
      <c r="V297" s="98">
        <v>0.20361865844346538</v>
      </c>
      <c r="W297" s="98">
        <v>0.12489971058725299</v>
      </c>
      <c r="X297" s="98">
        <v>0.37163857184947124</v>
      </c>
      <c r="Y297" s="98">
        <v>0.39996212698670891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4.0603549305967372E-3</v>
      </c>
      <c r="E298" s="98">
        <v>8.6430509906373519E-4</v>
      </c>
      <c r="F298" s="98">
        <v>4.5092980522969719E-4</v>
      </c>
      <c r="G298" s="98">
        <v>0</v>
      </c>
      <c r="H298" s="98">
        <v>0</v>
      </c>
      <c r="I298" s="98">
        <v>0</v>
      </c>
      <c r="J298" s="98">
        <v>0</v>
      </c>
      <c r="K298" s="98">
        <v>5.2566158923955161E-3</v>
      </c>
      <c r="L298" s="98">
        <v>5.2380112048982311E-3</v>
      </c>
      <c r="M298" s="98">
        <v>0</v>
      </c>
      <c r="N298" s="98">
        <v>1.7624978224063544E-3</v>
      </c>
      <c r="O298" s="98">
        <v>1.6378432309291591E-4</v>
      </c>
      <c r="P298" s="98">
        <v>0</v>
      </c>
      <c r="Q298" s="98">
        <v>0</v>
      </c>
      <c r="R298" s="98">
        <v>0</v>
      </c>
      <c r="S298" s="98">
        <v>0</v>
      </c>
      <c r="T298" s="98">
        <v>1.1915476386197632E-3</v>
      </c>
      <c r="U298" s="98">
        <v>1.9371764947252535E-3</v>
      </c>
      <c r="V298" s="98">
        <v>6.6419507555590834E-4</v>
      </c>
      <c r="W298" s="98">
        <v>0</v>
      </c>
      <c r="X298" s="98">
        <v>0</v>
      </c>
      <c r="Y298" s="98">
        <v>4.2176190816462639E-4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2.1017208325922986E-3</v>
      </c>
      <c r="E299" s="101">
        <v>5.2436716556884724E-4</v>
      </c>
      <c r="F299" s="101">
        <v>2.8330691284956166E-4</v>
      </c>
      <c r="G299" s="101">
        <v>0</v>
      </c>
      <c r="H299" s="101">
        <v>0</v>
      </c>
      <c r="I299" s="101">
        <v>0</v>
      </c>
      <c r="J299" s="101">
        <v>0</v>
      </c>
      <c r="K299" s="101">
        <v>2.5538330580099642E-3</v>
      </c>
      <c r="L299" s="101">
        <v>2.4677994840234217E-3</v>
      </c>
      <c r="M299" s="101">
        <v>0</v>
      </c>
      <c r="N299" s="101">
        <v>8.144969550579643E-4</v>
      </c>
      <c r="O299" s="101">
        <v>7.4106168568042891E-5</v>
      </c>
      <c r="P299" s="101">
        <v>0</v>
      </c>
      <c r="Q299" s="101">
        <v>0</v>
      </c>
      <c r="R299" s="101">
        <v>0</v>
      </c>
      <c r="S299" s="101">
        <v>0</v>
      </c>
      <c r="T299" s="101">
        <v>5.2349801985244982E-4</v>
      </c>
      <c r="U299" s="101">
        <v>7.9838042629099503E-4</v>
      </c>
      <c r="V299" s="101">
        <v>3.0924699313593417E-4</v>
      </c>
      <c r="W299" s="101">
        <v>0</v>
      </c>
      <c r="X299" s="101">
        <v>0</v>
      </c>
      <c r="Y299" s="101">
        <v>2.7855172845112877E-4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1.9586340980044382E-3</v>
      </c>
      <c r="E300" s="104">
        <v>3.3993793349488795E-4</v>
      </c>
      <c r="F300" s="104">
        <v>1.6762289238013553E-4</v>
      </c>
      <c r="G300" s="104">
        <v>0</v>
      </c>
      <c r="H300" s="104">
        <v>0</v>
      </c>
      <c r="I300" s="104">
        <v>0</v>
      </c>
      <c r="J300" s="104">
        <v>0</v>
      </c>
      <c r="K300" s="104">
        <v>2.7027828343855515E-3</v>
      </c>
      <c r="L300" s="104">
        <v>2.7702117208748098E-3</v>
      </c>
      <c r="M300" s="104">
        <v>0</v>
      </c>
      <c r="N300" s="104">
        <v>9.4800086734839022E-4</v>
      </c>
      <c r="O300" s="104">
        <v>8.9678154524873018E-5</v>
      </c>
      <c r="P300" s="104">
        <v>0</v>
      </c>
      <c r="Q300" s="104">
        <v>0</v>
      </c>
      <c r="R300" s="104">
        <v>0</v>
      </c>
      <c r="S300" s="104">
        <v>0</v>
      </c>
      <c r="T300" s="104">
        <v>6.6804961876731342E-4</v>
      </c>
      <c r="U300" s="104">
        <v>1.1387960684342583E-3</v>
      </c>
      <c r="V300" s="104">
        <v>3.5494808241997412E-4</v>
      </c>
      <c r="W300" s="104">
        <v>0</v>
      </c>
      <c r="X300" s="104">
        <v>0</v>
      </c>
      <c r="Y300" s="104">
        <v>1.4321017971349759E-4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0.57207864278552445</v>
      </c>
      <c r="D301" s="101">
        <v>0.51469221312235991</v>
      </c>
      <c r="E301" s="101">
        <v>0.92068222307389536</v>
      </c>
      <c r="F301" s="101">
        <v>0.69690639098951512</v>
      </c>
      <c r="G301" s="101">
        <v>0</v>
      </c>
      <c r="H301" s="101">
        <v>0.14780942002013861</v>
      </c>
      <c r="I301" s="101">
        <v>0</v>
      </c>
      <c r="J301" s="101">
        <v>0.3707060000252832</v>
      </c>
      <c r="K301" s="101">
        <v>0.48051676703670304</v>
      </c>
      <c r="L301" s="101">
        <v>0.65768934322239003</v>
      </c>
      <c r="M301" s="101">
        <v>0.1856171731047063</v>
      </c>
      <c r="N301" s="101">
        <v>0.16284805249576581</v>
      </c>
      <c r="O301" s="101">
        <v>7.9197858873813948E-2</v>
      </c>
      <c r="P301" s="101">
        <v>0</v>
      </c>
      <c r="Q301" s="101">
        <v>0</v>
      </c>
      <c r="R301" s="101">
        <v>0</v>
      </c>
      <c r="S301" s="101">
        <v>0.19758687788634252</v>
      </c>
      <c r="T301" s="101">
        <v>0.26710139157244356</v>
      </c>
      <c r="U301" s="101">
        <v>0.2334356349476833</v>
      </c>
      <c r="V301" s="101">
        <v>2.5201872431535342E-2</v>
      </c>
      <c r="W301" s="101">
        <v>0.14446651746053235</v>
      </c>
      <c r="X301" s="101">
        <v>0.21186609390411487</v>
      </c>
      <c r="Y301" s="101">
        <v>0.20237787001920415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0.15537957565558616</v>
      </c>
      <c r="D302" s="104">
        <v>0.13410098185991282</v>
      </c>
      <c r="E302" s="104">
        <v>0.25518137598593932</v>
      </c>
      <c r="F302" s="104">
        <v>0.16779603373895341</v>
      </c>
      <c r="G302" s="104">
        <v>0</v>
      </c>
      <c r="H302" s="104">
        <v>3.0517867325668323E-2</v>
      </c>
      <c r="I302" s="104">
        <v>0</v>
      </c>
      <c r="J302" s="104">
        <v>8.8915105524851434E-2</v>
      </c>
      <c r="K302" s="104">
        <v>0.30821653683505479</v>
      </c>
      <c r="L302" s="104">
        <v>0.2178916401807012</v>
      </c>
      <c r="M302" s="104">
        <v>8.8303534046117627E-2</v>
      </c>
      <c r="N302" s="104">
        <v>8.2128940265936909E-2</v>
      </c>
      <c r="O302" s="104">
        <v>2.7415910103611114E-2</v>
      </c>
      <c r="P302" s="104">
        <v>0</v>
      </c>
      <c r="Q302" s="104">
        <v>0</v>
      </c>
      <c r="R302" s="104">
        <v>0</v>
      </c>
      <c r="S302" s="104">
        <v>9.4874772364581084E-2</v>
      </c>
      <c r="T302" s="104">
        <v>0.11513443534492794</v>
      </c>
      <c r="U302" s="104">
        <v>8.0186667422674857E-2</v>
      </c>
      <c r="V302" s="104">
        <v>6.4458012980197653E-3</v>
      </c>
      <c r="W302" s="104">
        <v>6.394795996469621E-2</v>
      </c>
      <c r="X302" s="104">
        <v>5.0073672912070037E-2</v>
      </c>
      <c r="Y302" s="104">
        <v>5.5441240426483011E-2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6.5040301462520919E-2</v>
      </c>
      <c r="D303" s="98">
        <v>6.2086692514313105E-2</v>
      </c>
      <c r="E303" s="98">
        <v>0.14153742564333044</v>
      </c>
      <c r="F303" s="98">
        <v>9.6945107724586824E-2</v>
      </c>
      <c r="G303" s="98">
        <v>0</v>
      </c>
      <c r="H303" s="98">
        <v>1.6071869380060826E-2</v>
      </c>
      <c r="I303" s="98">
        <v>0</v>
      </c>
      <c r="J303" s="98">
        <v>4.013444510483908E-2</v>
      </c>
      <c r="K303" s="98">
        <v>0.13481595020664902</v>
      </c>
      <c r="L303" s="98">
        <v>9.21061117335428E-2</v>
      </c>
      <c r="M303" s="98">
        <v>3.8271719298624066E-2</v>
      </c>
      <c r="N303" s="98">
        <v>3.4630072685020975E-2</v>
      </c>
      <c r="O303" s="98">
        <v>1.1465573380755651E-2</v>
      </c>
      <c r="P303" s="98">
        <v>0</v>
      </c>
      <c r="Q303" s="98">
        <v>0</v>
      </c>
      <c r="R303" s="98">
        <v>0</v>
      </c>
      <c r="S303" s="98">
        <v>3.9863978454081385E-2</v>
      </c>
      <c r="T303" s="98">
        <v>4.8751403250945055E-2</v>
      </c>
      <c r="U303" s="98">
        <v>3.1813946386858576E-2</v>
      </c>
      <c r="V303" s="98">
        <v>2.8955925874460122E-3</v>
      </c>
      <c r="W303" s="98">
        <v>3.2892477739356038E-2</v>
      </c>
      <c r="X303" s="98">
        <v>2.8497688358288E-2</v>
      </c>
      <c r="Y303" s="98">
        <v>3.5534499906335733E-2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9.0339274193065242E-2</v>
      </c>
      <c r="D304" s="98">
        <v>7.2014289345599697E-2</v>
      </c>
      <c r="E304" s="98">
        <v>0.11364395034260887</v>
      </c>
      <c r="F304" s="98">
        <v>7.0850926014366572E-2</v>
      </c>
      <c r="G304" s="98">
        <v>0</v>
      </c>
      <c r="H304" s="98">
        <v>1.4445997945607497E-2</v>
      </c>
      <c r="I304" s="98">
        <v>0</v>
      </c>
      <c r="J304" s="98">
        <v>4.8780660420012348E-2</v>
      </c>
      <c r="K304" s="98">
        <v>0.17340058662840577</v>
      </c>
      <c r="L304" s="98">
        <v>0.1257855284471584</v>
      </c>
      <c r="M304" s="98">
        <v>5.0031814747493568E-2</v>
      </c>
      <c r="N304" s="98">
        <v>4.7498867580915934E-2</v>
      </c>
      <c r="O304" s="98">
        <v>1.5950336722855462E-2</v>
      </c>
      <c r="P304" s="98">
        <v>0</v>
      </c>
      <c r="Q304" s="98">
        <v>0</v>
      </c>
      <c r="R304" s="98">
        <v>0</v>
      </c>
      <c r="S304" s="98">
        <v>5.5010793910499692E-2</v>
      </c>
      <c r="T304" s="98">
        <v>6.6383032093982886E-2</v>
      </c>
      <c r="U304" s="98">
        <v>4.8372721035816281E-2</v>
      </c>
      <c r="V304" s="98">
        <v>3.5502087105737531E-3</v>
      </c>
      <c r="W304" s="98">
        <v>3.1055482225340176E-2</v>
      </c>
      <c r="X304" s="98">
        <v>2.1575984553782037E-2</v>
      </c>
      <c r="Y304" s="98">
        <v>1.9906740520147279E-2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0.46520952115717834</v>
      </c>
      <c r="D305" s="122">
        <v>0.42321296206249981</v>
      </c>
      <c r="E305" s="122">
        <v>0.62560504644160231</v>
      </c>
      <c r="F305" s="122">
        <v>0.38163288533288642</v>
      </c>
      <c r="G305" s="122">
        <v>0</v>
      </c>
      <c r="H305" s="122">
        <v>6.0230250275091823E-2</v>
      </c>
      <c r="I305" s="122">
        <v>0</v>
      </c>
      <c r="J305" s="122">
        <v>0.33889083934844033</v>
      </c>
      <c r="K305" s="122">
        <v>0.44098560442482049</v>
      </c>
      <c r="L305" s="122">
        <v>0.46131971714887099</v>
      </c>
      <c r="M305" s="122">
        <v>0.13773832120558749</v>
      </c>
      <c r="N305" s="122">
        <v>0.16551017220455796</v>
      </c>
      <c r="O305" s="122">
        <v>7.8124542919883772E-2</v>
      </c>
      <c r="P305" s="122">
        <v>0</v>
      </c>
      <c r="Q305" s="122">
        <v>0</v>
      </c>
      <c r="R305" s="122">
        <v>0</v>
      </c>
      <c r="S305" s="122">
        <v>0.11599514515316012</v>
      </c>
      <c r="T305" s="122">
        <v>0.1782354697437416</v>
      </c>
      <c r="U305" s="122">
        <v>0.19293042942707839</v>
      </c>
      <c r="V305" s="122">
        <v>7.1999088051188098E-2</v>
      </c>
      <c r="W305" s="122">
        <v>0.1319713918375012</v>
      </c>
      <c r="X305" s="122">
        <v>0.17763136057281201</v>
      </c>
      <c r="Y305" s="122">
        <v>0.18266666425347891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0.20608069809928398</v>
      </c>
      <c r="D306" s="98">
        <v>0.21854877751626339</v>
      </c>
      <c r="E306" s="98">
        <v>0.19504098643833612</v>
      </c>
      <c r="F306" s="98">
        <v>0.1248408907530023</v>
      </c>
      <c r="G306" s="98">
        <v>0</v>
      </c>
      <c r="H306" s="98">
        <v>2.445610562813914E-2</v>
      </c>
      <c r="I306" s="98">
        <v>0</v>
      </c>
      <c r="J306" s="98">
        <v>0.14163274681023982</v>
      </c>
      <c r="K306" s="98">
        <v>0.28072086589460299</v>
      </c>
      <c r="L306" s="98">
        <v>0.22842172514569251</v>
      </c>
      <c r="M306" s="98">
        <v>6.0855115195543624E-2</v>
      </c>
      <c r="N306" s="98">
        <v>5.9951868041693876E-2</v>
      </c>
      <c r="O306" s="98">
        <v>2.94727020195652E-2</v>
      </c>
      <c r="P306" s="98">
        <v>0</v>
      </c>
      <c r="Q306" s="98">
        <v>0</v>
      </c>
      <c r="R306" s="98">
        <v>0</v>
      </c>
      <c r="S306" s="98">
        <v>5.0896939666352121E-2</v>
      </c>
      <c r="T306" s="98">
        <v>6.5842519202935948E-2</v>
      </c>
      <c r="U306" s="98">
        <v>6.4093805556041605E-2</v>
      </c>
      <c r="V306" s="98">
        <v>2.5016539113850475E-2</v>
      </c>
      <c r="W306" s="98">
        <v>4.0176876577881618E-2</v>
      </c>
      <c r="X306" s="98">
        <v>4.3839724569866456E-2</v>
      </c>
      <c r="Y306" s="98">
        <v>4.79564682086406E-2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0.25912882305789436</v>
      </c>
      <c r="D307" s="33">
        <v>0.20466418454623644</v>
      </c>
      <c r="E307" s="33">
        <v>0.43056406000326619</v>
      </c>
      <c r="F307" s="33">
        <v>0.25679199457988411</v>
      </c>
      <c r="G307" s="33">
        <v>0</v>
      </c>
      <c r="H307" s="33">
        <v>3.577414464695268E-2</v>
      </c>
      <c r="I307" s="33">
        <v>0</v>
      </c>
      <c r="J307" s="33">
        <v>0.19725809253820048</v>
      </c>
      <c r="K307" s="33">
        <v>0.16026473853021747</v>
      </c>
      <c r="L307" s="33">
        <v>0.23289799200317848</v>
      </c>
      <c r="M307" s="33">
        <v>7.6883206010043878E-2</v>
      </c>
      <c r="N307" s="33">
        <v>0.10555830416286409</v>
      </c>
      <c r="O307" s="33">
        <v>4.8651840900318565E-2</v>
      </c>
      <c r="P307" s="33">
        <v>0</v>
      </c>
      <c r="Q307" s="33">
        <v>0</v>
      </c>
      <c r="R307" s="33">
        <v>0</v>
      </c>
      <c r="S307" s="33">
        <v>6.5098205486807989E-2</v>
      </c>
      <c r="T307" s="33">
        <v>0.11239295054080566</v>
      </c>
      <c r="U307" s="33">
        <v>0.12883662387103678</v>
      </c>
      <c r="V307" s="33">
        <v>4.698254893733763E-2</v>
      </c>
      <c r="W307" s="33">
        <v>9.1794515259619583E-2</v>
      </c>
      <c r="X307" s="33">
        <v>0.13379163600294555</v>
      </c>
      <c r="Y307" s="33">
        <v>0.1347101960448383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5.475807124452861</v>
      </c>
      <c r="D309" s="117">
        <f t="shared" si="136"/>
        <v>5.825051429333441</v>
      </c>
      <c r="E309" s="117">
        <f t="shared" si="136"/>
        <v>8.2170242175276389</v>
      </c>
      <c r="F309" s="117">
        <f t="shared" si="136"/>
        <v>5.2980569815494745</v>
      </c>
      <c r="G309" s="117">
        <f t="shared" si="136"/>
        <v>0</v>
      </c>
      <c r="H309" s="117">
        <f t="shared" si="136"/>
        <v>0.82340768736076175</v>
      </c>
      <c r="I309" s="117">
        <f t="shared" si="136"/>
        <v>0</v>
      </c>
      <c r="J309" s="117">
        <f t="shared" si="136"/>
        <v>4.4764142191776539</v>
      </c>
      <c r="K309" s="117">
        <f t="shared" si="136"/>
        <v>6.3722908151593174</v>
      </c>
      <c r="L309" s="117">
        <f t="shared" si="136"/>
        <v>8.1403278070170355</v>
      </c>
      <c r="M309" s="117">
        <f t="shared" si="136"/>
        <v>2.2224222788765955</v>
      </c>
      <c r="N309" s="117">
        <f t="shared" si="136"/>
        <v>2.5909349574139804</v>
      </c>
      <c r="O309" s="117">
        <f t="shared" si="136"/>
        <v>1.1409452471174204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1.5588070362074258</v>
      </c>
      <c r="T309" s="117">
        <f t="shared" si="137"/>
        <v>2.3926528874798838</v>
      </c>
      <c r="U309" s="117">
        <f t="shared" si="137"/>
        <v>2.7293629067132277</v>
      </c>
      <c r="V309" s="117">
        <f t="shared" si="137"/>
        <v>0.85382462119175029</v>
      </c>
      <c r="W309" s="117">
        <f t="shared" ref="W309:Y309" si="138">W310+W313+W315+W324</f>
        <v>1.2492647933873868</v>
      </c>
      <c r="X309" s="117">
        <f t="shared" si="138"/>
        <v>1.9915139472356622</v>
      </c>
      <c r="Y309" s="117">
        <f t="shared" si="138"/>
        <v>1.8351903934496567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4.3446960142105295</v>
      </c>
      <c r="D310" s="122">
        <f t="shared" si="139"/>
        <v>4.6753568094234881</v>
      </c>
      <c r="E310" s="122">
        <f t="shared" si="139"/>
        <v>6.5192203374350015</v>
      </c>
      <c r="F310" s="122">
        <f t="shared" si="139"/>
        <v>4.2016536492176009</v>
      </c>
      <c r="G310" s="122">
        <f t="shared" si="139"/>
        <v>0</v>
      </c>
      <c r="H310" s="122">
        <f t="shared" si="139"/>
        <v>0.64320128310204661</v>
      </c>
      <c r="I310" s="122">
        <f t="shared" si="139"/>
        <v>0</v>
      </c>
      <c r="J310" s="122">
        <f t="shared" si="139"/>
        <v>3.412074028016765</v>
      </c>
      <c r="K310" s="122">
        <f t="shared" si="139"/>
        <v>4.8721387373635014</v>
      </c>
      <c r="L310" s="122">
        <f t="shared" si="139"/>
        <v>6.300931001046731</v>
      </c>
      <c r="M310" s="122">
        <f t="shared" si="139"/>
        <v>1.6626694976907208</v>
      </c>
      <c r="N310" s="122">
        <f t="shared" si="139"/>
        <v>1.9142242361561039</v>
      </c>
      <c r="O310" s="122">
        <f t="shared" si="139"/>
        <v>0.81097508214714298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1.0925255954659276</v>
      </c>
      <c r="T310" s="122">
        <f t="shared" si="140"/>
        <v>1.6474780087826768</v>
      </c>
      <c r="U310" s="122">
        <f t="shared" si="140"/>
        <v>1.85506811629861</v>
      </c>
      <c r="V310" s="122">
        <f t="shared" si="140"/>
        <v>0.59414608354569176</v>
      </c>
      <c r="W310" s="122">
        <f t="shared" ref="W310:Y310" si="141">SUM(W311:W312)</f>
        <v>0.80333112168310317</v>
      </c>
      <c r="X310" s="122">
        <f t="shared" si="141"/>
        <v>1.2528628754097193</v>
      </c>
      <c r="Y310" s="122">
        <f t="shared" si="141"/>
        <v>1.1042322292725819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4.2422398583690715</v>
      </c>
      <c r="D311" s="98">
        <v>4.5664963192204766</v>
      </c>
      <c r="E311" s="98">
        <v>6.368546147695465</v>
      </c>
      <c r="F311" s="98">
        <v>4.1054838182814901</v>
      </c>
      <c r="G311" s="98">
        <v>0</v>
      </c>
      <c r="H311" s="98">
        <v>0.62913155001714349</v>
      </c>
      <c r="I311" s="98">
        <v>0</v>
      </c>
      <c r="J311" s="98">
        <v>3.3397887223419396</v>
      </c>
      <c r="K311" s="98">
        <v>4.7698612432069325</v>
      </c>
      <c r="L311" s="98">
        <v>6.1701896693902389</v>
      </c>
      <c r="M311" s="98">
        <v>1.6286173224739189</v>
      </c>
      <c r="N311" s="98">
        <v>1.875597754516904</v>
      </c>
      <c r="O311" s="98">
        <v>0.79476987605438554</v>
      </c>
      <c r="P311" s="98">
        <v>0</v>
      </c>
      <c r="Q311" s="98">
        <v>0</v>
      </c>
      <c r="R311" s="98">
        <v>0</v>
      </c>
      <c r="S311" s="98">
        <v>1.0712621444359707</v>
      </c>
      <c r="T311" s="98">
        <v>1.6156650622648163</v>
      </c>
      <c r="U311" s="98">
        <v>1.81949274772085</v>
      </c>
      <c r="V311" s="98">
        <v>0.58283138433048121</v>
      </c>
      <c r="W311" s="98">
        <v>0.78800928747852994</v>
      </c>
      <c r="X311" s="98">
        <v>1.2291213873660489</v>
      </c>
      <c r="Y311" s="98">
        <v>1.0834095479682915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0.10245615584145798</v>
      </c>
      <c r="D312" s="98">
        <v>0.10886049020301186</v>
      </c>
      <c r="E312" s="98">
        <v>0.15067418973953661</v>
      </c>
      <c r="F312" s="98">
        <v>9.6169830936111089E-2</v>
      </c>
      <c r="G312" s="98">
        <v>0</v>
      </c>
      <c r="H312" s="98">
        <v>1.4069733084903058E-2</v>
      </c>
      <c r="I312" s="98">
        <v>0</v>
      </c>
      <c r="J312" s="98">
        <v>7.2285305674825509E-2</v>
      </c>
      <c r="K312" s="98">
        <v>0.10227749415656927</v>
      </c>
      <c r="L312" s="98">
        <v>0.1307413316564916</v>
      </c>
      <c r="M312" s="98">
        <v>3.4052175216801893E-2</v>
      </c>
      <c r="N312" s="98">
        <v>3.8626481639199926E-2</v>
      </c>
      <c r="O312" s="98">
        <v>1.6205206092757427E-2</v>
      </c>
      <c r="P312" s="98">
        <v>0</v>
      </c>
      <c r="Q312" s="98">
        <v>0</v>
      </c>
      <c r="R312" s="98">
        <v>0</v>
      </c>
      <c r="S312" s="98">
        <v>2.1263451029956946E-2</v>
      </c>
      <c r="T312" s="98">
        <v>3.1812946517860555E-2</v>
      </c>
      <c r="U312" s="98">
        <v>3.5575368577760051E-2</v>
      </c>
      <c r="V312" s="98">
        <v>1.1314699215210607E-2</v>
      </c>
      <c r="W312" s="98">
        <v>1.5321834204573259E-2</v>
      </c>
      <c r="X312" s="98">
        <v>2.3741488043670319E-2</v>
      </c>
      <c r="Y312" s="98">
        <v>2.0822681304290366E-2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4.9864999618552307E-2</v>
      </c>
      <c r="D313" s="122">
        <f t="shared" si="142"/>
        <v>5.44703283325614E-2</v>
      </c>
      <c r="E313" s="122">
        <f t="shared" si="142"/>
        <v>0.12811467448335553</v>
      </c>
      <c r="F313" s="122">
        <f t="shared" si="142"/>
        <v>4.8885636025187217E-2</v>
      </c>
      <c r="G313" s="122">
        <f t="shared" si="142"/>
        <v>0</v>
      </c>
      <c r="H313" s="122">
        <f t="shared" si="142"/>
        <v>1.0308320123561405E-2</v>
      </c>
      <c r="I313" s="122">
        <f t="shared" si="142"/>
        <v>0</v>
      </c>
      <c r="J313" s="122">
        <f t="shared" si="142"/>
        <v>0.11838223340396908</v>
      </c>
      <c r="K313" s="122">
        <f t="shared" si="142"/>
        <v>0.10167874970274662</v>
      </c>
      <c r="L313" s="122">
        <f t="shared" si="142"/>
        <v>0.18031347352355731</v>
      </c>
      <c r="M313" s="122">
        <f t="shared" si="142"/>
        <v>7.9345864134398203E-2</v>
      </c>
      <c r="N313" s="122">
        <f t="shared" si="142"/>
        <v>8.5716332231786763E-2</v>
      </c>
      <c r="O313" s="122">
        <f t="shared" si="142"/>
        <v>6.0089639070930574E-2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6.3257982345201746E-2</v>
      </c>
      <c r="T313" s="122">
        <f t="shared" si="142"/>
        <v>0.100793027805581</v>
      </c>
      <c r="U313" s="122">
        <f t="shared" si="142"/>
        <v>0.14803563169491465</v>
      </c>
      <c r="V313" s="122">
        <f t="shared" si="142"/>
        <v>2.5365472602506298E-2</v>
      </c>
      <c r="W313" s="122">
        <f t="shared" si="142"/>
        <v>7.3330728395123806E-2</v>
      </c>
      <c r="X313" s="122">
        <f t="shared" si="142"/>
        <v>9.6434498613535674E-2</v>
      </c>
      <c r="Y313" s="122">
        <f t="shared" si="142"/>
        <v>6.3213207840627603E-2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4.9864999618552307E-2</v>
      </c>
      <c r="D314" s="98">
        <v>5.44703283325614E-2</v>
      </c>
      <c r="E314" s="98">
        <v>0.12811467448335553</v>
      </c>
      <c r="F314" s="98">
        <v>4.8885636025187217E-2</v>
      </c>
      <c r="G314" s="98">
        <v>0</v>
      </c>
      <c r="H314" s="98">
        <v>1.0308320123561405E-2</v>
      </c>
      <c r="I314" s="98">
        <v>0</v>
      </c>
      <c r="J314" s="98">
        <v>0.11838223340396908</v>
      </c>
      <c r="K314" s="98">
        <v>0.10167874970274662</v>
      </c>
      <c r="L314" s="98">
        <v>0.18031347352355731</v>
      </c>
      <c r="M314" s="98">
        <v>7.9345864134398203E-2</v>
      </c>
      <c r="N314" s="98">
        <v>8.5716332231786763E-2</v>
      </c>
      <c r="O314" s="98">
        <v>6.0089639070930574E-2</v>
      </c>
      <c r="P314" s="98">
        <v>0</v>
      </c>
      <c r="Q314" s="98">
        <v>0</v>
      </c>
      <c r="R314" s="98">
        <v>0</v>
      </c>
      <c r="S314" s="98">
        <v>6.3257982345201746E-2</v>
      </c>
      <c r="T314" s="98">
        <v>0.100793027805581</v>
      </c>
      <c r="U314" s="98">
        <v>0.14803563169491465</v>
      </c>
      <c r="V314" s="98">
        <v>2.5365472602506298E-2</v>
      </c>
      <c r="W314" s="98">
        <v>7.3330728395123806E-2</v>
      </c>
      <c r="X314" s="98">
        <v>9.6434498613535674E-2</v>
      </c>
      <c r="Y314" s="98">
        <v>6.3213207840627603E-2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0.75553247839635984</v>
      </c>
      <c r="D315" s="122">
        <v>0.80340368991632705</v>
      </c>
      <c r="E315" s="122">
        <v>1.1177371805148577</v>
      </c>
      <c r="F315" s="122">
        <v>0.7723554355434874</v>
      </c>
      <c r="G315" s="122">
        <v>0</v>
      </c>
      <c r="H315" s="122">
        <v>0.12710707420006095</v>
      </c>
      <c r="I315" s="122">
        <v>0</v>
      </c>
      <c r="J315" s="122">
        <v>0.70514089938466418</v>
      </c>
      <c r="K315" s="122">
        <v>1.1004857069749436</v>
      </c>
      <c r="L315" s="122">
        <v>1.3360950887768812</v>
      </c>
      <c r="M315" s="122">
        <v>0.38252097602804003</v>
      </c>
      <c r="N315" s="122">
        <v>0.4707319479909764</v>
      </c>
      <c r="O315" s="122">
        <v>0.21305491453123018</v>
      </c>
      <c r="P315" s="122">
        <v>0</v>
      </c>
      <c r="Q315" s="122">
        <v>0</v>
      </c>
      <c r="R315" s="122">
        <v>0</v>
      </c>
      <c r="S315" s="122">
        <v>0.31677918208982042</v>
      </c>
      <c r="T315" s="122">
        <v>0.50710687220639605</v>
      </c>
      <c r="U315" s="122">
        <v>0.57377910462670978</v>
      </c>
      <c r="V315" s="122">
        <v>0.17700602801441612</v>
      </c>
      <c r="W315" s="122">
        <v>0.26515391760665158</v>
      </c>
      <c r="X315" s="122">
        <v>0.49392768350099464</v>
      </c>
      <c r="Y315" s="122">
        <v>0.51520219427202707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0.23175713737506418</v>
      </c>
      <c r="D316" s="98">
        <v>0.33526530863660781</v>
      </c>
      <c r="E316" s="98">
        <v>0.27842193513085728</v>
      </c>
      <c r="F316" s="98">
        <v>0.15836709388950995</v>
      </c>
      <c r="G316" s="98">
        <v>0</v>
      </c>
      <c r="H316" s="98">
        <v>1.6555938114890548E-4</v>
      </c>
      <c r="I316" s="98">
        <v>0</v>
      </c>
      <c r="J316" s="98">
        <v>0.37304039878763262</v>
      </c>
      <c r="K316" s="98">
        <v>0.4973931349682173</v>
      </c>
      <c r="L316" s="98">
        <v>0.68592362763211889</v>
      </c>
      <c r="M316" s="98">
        <v>0.17620626724911365</v>
      </c>
      <c r="N316" s="98">
        <v>0.28256655518421592</v>
      </c>
      <c r="O316" s="98">
        <v>0.13207860150866779</v>
      </c>
      <c r="P316" s="98">
        <v>0</v>
      </c>
      <c r="Q316" s="98">
        <v>0</v>
      </c>
      <c r="R316" s="98">
        <v>0</v>
      </c>
      <c r="S316" s="98">
        <v>8.1126738704559553E-2</v>
      </c>
      <c r="T316" s="98">
        <v>0.19664638042832921</v>
      </c>
      <c r="U316" s="98">
        <v>0.31727615810537646</v>
      </c>
      <c r="V316" s="98">
        <v>0.15076692836202474</v>
      </c>
      <c r="W316" s="98">
        <v>9.317898553026141E-2</v>
      </c>
      <c r="X316" s="98">
        <v>0.27845979564902273</v>
      </c>
      <c r="Y316" s="98">
        <v>0.30033924163431586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3.1137312706834633E-3</v>
      </c>
      <c r="E317" s="98">
        <v>6.2924005702238257E-4</v>
      </c>
      <c r="F317" s="98">
        <v>3.2453888248631122E-4</v>
      </c>
      <c r="G317" s="98">
        <v>0</v>
      </c>
      <c r="H317" s="98">
        <v>0</v>
      </c>
      <c r="I317" s="98">
        <v>0</v>
      </c>
      <c r="J317" s="98">
        <v>0</v>
      </c>
      <c r="K317" s="98">
        <v>4.1560914081184858E-3</v>
      </c>
      <c r="L317" s="98">
        <v>4.1860914024924867E-3</v>
      </c>
      <c r="M317" s="98">
        <v>0</v>
      </c>
      <c r="N317" s="98">
        <v>1.4358575527696526E-3</v>
      </c>
      <c r="O317" s="98">
        <v>1.3576625531472726E-4</v>
      </c>
      <c r="P317" s="98">
        <v>0</v>
      </c>
      <c r="Q317" s="98">
        <v>0</v>
      </c>
      <c r="R317" s="98">
        <v>0</v>
      </c>
      <c r="S317" s="98">
        <v>0</v>
      </c>
      <c r="T317" s="98">
        <v>1.0448531710571564E-3</v>
      </c>
      <c r="U317" s="98">
        <v>1.7226825322251822E-3</v>
      </c>
      <c r="V317" s="98">
        <v>5.839262105380421E-4</v>
      </c>
      <c r="W317" s="98">
        <v>0</v>
      </c>
      <c r="X317" s="98">
        <v>0</v>
      </c>
      <c r="Y317" s="98">
        <v>3.5238002164135593E-4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1.1550971726790251E-3</v>
      </c>
      <c r="E318" s="101">
        <v>2.8930212352749462E-4</v>
      </c>
      <c r="F318" s="101">
        <v>1.5691599010617569E-4</v>
      </c>
      <c r="G318" s="101">
        <v>0</v>
      </c>
      <c r="H318" s="101">
        <v>0</v>
      </c>
      <c r="I318" s="101">
        <v>0</v>
      </c>
      <c r="J318" s="101">
        <v>0</v>
      </c>
      <c r="K318" s="101">
        <v>1.4533085737329339E-3</v>
      </c>
      <c r="L318" s="101">
        <v>1.4158796816176769E-3</v>
      </c>
      <c r="M318" s="101">
        <v>0</v>
      </c>
      <c r="N318" s="101">
        <v>4.8785668542126244E-4</v>
      </c>
      <c r="O318" s="101">
        <v>4.6088100789854256E-5</v>
      </c>
      <c r="P318" s="101">
        <v>0</v>
      </c>
      <c r="Q318" s="101">
        <v>0</v>
      </c>
      <c r="R318" s="101">
        <v>0</v>
      </c>
      <c r="S318" s="101">
        <v>0</v>
      </c>
      <c r="T318" s="101">
        <v>3.7680355228984303E-4</v>
      </c>
      <c r="U318" s="101">
        <v>5.8388646379092389E-4</v>
      </c>
      <c r="V318" s="101">
        <v>2.2897812811806798E-4</v>
      </c>
      <c r="W318" s="101">
        <v>0</v>
      </c>
      <c r="X318" s="101">
        <v>0</v>
      </c>
      <c r="Y318" s="101">
        <v>2.0916984192785831E-4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1.9586340980044382E-3</v>
      </c>
      <c r="E319" s="104">
        <v>3.3993793349488795E-4</v>
      </c>
      <c r="F319" s="104">
        <v>1.6762289238013553E-4</v>
      </c>
      <c r="G319" s="104">
        <v>0</v>
      </c>
      <c r="H319" s="104">
        <v>0</v>
      </c>
      <c r="I319" s="104">
        <v>0</v>
      </c>
      <c r="J319" s="104">
        <v>0</v>
      </c>
      <c r="K319" s="104">
        <v>2.7027828343855515E-3</v>
      </c>
      <c r="L319" s="104">
        <v>2.7702117208748098E-3</v>
      </c>
      <c r="M319" s="104">
        <v>0</v>
      </c>
      <c r="N319" s="104">
        <v>9.4800086734839022E-4</v>
      </c>
      <c r="O319" s="104">
        <v>8.9678154524873018E-5</v>
      </c>
      <c r="P319" s="104">
        <v>0</v>
      </c>
      <c r="Q319" s="104">
        <v>0</v>
      </c>
      <c r="R319" s="104">
        <v>0</v>
      </c>
      <c r="S319" s="104">
        <v>0</v>
      </c>
      <c r="T319" s="104">
        <v>6.6804961876731342E-4</v>
      </c>
      <c r="U319" s="104">
        <v>1.1387960684342583E-3</v>
      </c>
      <c r="V319" s="104">
        <v>3.5494808241997412E-4</v>
      </c>
      <c r="W319" s="104">
        <v>0</v>
      </c>
      <c r="X319" s="104">
        <v>0</v>
      </c>
      <c r="Y319" s="104">
        <v>1.4321017971349759E-4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0.38918873639527735</v>
      </c>
      <c r="D320" s="101">
        <v>0.35070521881620514</v>
      </c>
      <c r="E320" s="101">
        <v>0.62843248268963159</v>
      </c>
      <c r="F320" s="101">
        <v>0.47652459375110606</v>
      </c>
      <c r="G320" s="101">
        <v>0</v>
      </c>
      <c r="H320" s="101">
        <v>0.10146306002818542</v>
      </c>
      <c r="I320" s="101">
        <v>0</v>
      </c>
      <c r="J320" s="101">
        <v>0.25564270977887898</v>
      </c>
      <c r="K320" s="101">
        <v>0.33230336417780304</v>
      </c>
      <c r="L320" s="101">
        <v>0.45629763384719518</v>
      </c>
      <c r="M320" s="101">
        <v>0.12956779000218693</v>
      </c>
      <c r="N320" s="101">
        <v>0.11481496017591007</v>
      </c>
      <c r="O320" s="101">
        <v>5.6683996729330693E-2</v>
      </c>
      <c r="P320" s="101">
        <v>0</v>
      </c>
      <c r="Q320" s="101">
        <v>0</v>
      </c>
      <c r="R320" s="101">
        <v>0</v>
      </c>
      <c r="S320" s="101">
        <v>0.15031497500597055</v>
      </c>
      <c r="T320" s="101">
        <v>0.20552088967078766</v>
      </c>
      <c r="U320" s="101">
        <v>0.18165109103988741</v>
      </c>
      <c r="V320" s="101">
        <v>1.9826931037549251E-2</v>
      </c>
      <c r="W320" s="101">
        <v>0.11478494304442324</v>
      </c>
      <c r="X320" s="101">
        <v>0.17090395152201493</v>
      </c>
      <c r="Y320" s="101">
        <v>0.16553787871338349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0.13458660462601832</v>
      </c>
      <c r="D321" s="104">
        <v>0.11431943119283058</v>
      </c>
      <c r="E321" s="104">
        <v>0.21025352263734653</v>
      </c>
      <c r="F321" s="104">
        <v>0.13713920902038507</v>
      </c>
      <c r="G321" s="104">
        <v>0</v>
      </c>
      <c r="H321" s="104">
        <v>2.5478454790726628E-2</v>
      </c>
      <c r="I321" s="104">
        <v>0</v>
      </c>
      <c r="J321" s="104">
        <v>7.6457790818152543E-2</v>
      </c>
      <c r="K321" s="104">
        <v>0.26663311642080473</v>
      </c>
      <c r="L321" s="104">
        <v>0.18968773589507465</v>
      </c>
      <c r="M321" s="104">
        <v>7.6746918776739448E-2</v>
      </c>
      <c r="N321" s="104">
        <v>7.1914575078080717E-2</v>
      </c>
      <c r="O321" s="104">
        <v>2.4156550037916974E-2</v>
      </c>
      <c r="P321" s="104">
        <v>0</v>
      </c>
      <c r="Q321" s="104">
        <v>0</v>
      </c>
      <c r="R321" s="104">
        <v>0</v>
      </c>
      <c r="S321" s="104">
        <v>8.5337468379290307E-2</v>
      </c>
      <c r="T321" s="104">
        <v>0.10389474893622208</v>
      </c>
      <c r="U321" s="104">
        <v>7.312917294922068E-2</v>
      </c>
      <c r="V321" s="104">
        <v>5.8282424043040772E-3</v>
      </c>
      <c r="W321" s="104">
        <v>5.7189989031966905E-2</v>
      </c>
      <c r="X321" s="104">
        <v>4.4563936329956963E-2</v>
      </c>
      <c r="Y321" s="104">
        <v>4.8972693902686361E-2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4.4247330432953078E-2</v>
      </c>
      <c r="D322" s="98">
        <v>4.230514184723088E-2</v>
      </c>
      <c r="E322" s="98">
        <v>9.6609572294737656E-2</v>
      </c>
      <c r="F322" s="98">
        <v>6.6288283006018481E-2</v>
      </c>
      <c r="G322" s="98">
        <v>0</v>
      </c>
      <c r="H322" s="98">
        <v>1.103245684511913E-2</v>
      </c>
      <c r="I322" s="98">
        <v>0</v>
      </c>
      <c r="J322" s="98">
        <v>2.7677130398140203E-2</v>
      </c>
      <c r="K322" s="98">
        <v>9.3232529792398974E-2</v>
      </c>
      <c r="L322" s="98">
        <v>6.3902207447916248E-2</v>
      </c>
      <c r="M322" s="98">
        <v>2.6715104029245876E-2</v>
      </c>
      <c r="N322" s="98">
        <v>2.441570749716479E-2</v>
      </c>
      <c r="O322" s="98">
        <v>8.2062133150615103E-3</v>
      </c>
      <c r="P322" s="98">
        <v>0</v>
      </c>
      <c r="Q322" s="98">
        <v>0</v>
      </c>
      <c r="R322" s="98">
        <v>0</v>
      </c>
      <c r="S322" s="98">
        <v>3.0326674468790612E-2</v>
      </c>
      <c r="T322" s="98">
        <v>3.7511716842239196E-2</v>
      </c>
      <c r="U322" s="98">
        <v>2.4756451913404399E-2</v>
      </c>
      <c r="V322" s="98">
        <v>2.2780336937303241E-3</v>
      </c>
      <c r="W322" s="98">
        <v>2.6134506806626729E-2</v>
      </c>
      <c r="X322" s="98">
        <v>2.2987951776174929E-2</v>
      </c>
      <c r="Y322" s="98">
        <v>2.9065953382539082E-2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9.0339274193065242E-2</v>
      </c>
      <c r="D323" s="98">
        <v>7.2014289345599697E-2</v>
      </c>
      <c r="E323" s="98">
        <v>0.11364395034260887</v>
      </c>
      <c r="F323" s="98">
        <v>7.0850926014366572E-2</v>
      </c>
      <c r="G323" s="98">
        <v>0</v>
      </c>
      <c r="H323" s="98">
        <v>1.4445997945607497E-2</v>
      </c>
      <c r="I323" s="98">
        <v>0</v>
      </c>
      <c r="J323" s="98">
        <v>4.8780660420012348E-2</v>
      </c>
      <c r="K323" s="98">
        <v>0.17340058662840577</v>
      </c>
      <c r="L323" s="98">
        <v>0.1257855284471584</v>
      </c>
      <c r="M323" s="98">
        <v>5.0031814747493568E-2</v>
      </c>
      <c r="N323" s="98">
        <v>4.7498867580915934E-2</v>
      </c>
      <c r="O323" s="98">
        <v>1.5950336722855462E-2</v>
      </c>
      <c r="P323" s="98">
        <v>0</v>
      </c>
      <c r="Q323" s="98">
        <v>0</v>
      </c>
      <c r="R323" s="98">
        <v>0</v>
      </c>
      <c r="S323" s="98">
        <v>5.5010793910499692E-2</v>
      </c>
      <c r="T323" s="98">
        <v>6.6383032093982886E-2</v>
      </c>
      <c r="U323" s="98">
        <v>4.8372721035816281E-2</v>
      </c>
      <c r="V323" s="98">
        <v>3.5502087105737531E-3</v>
      </c>
      <c r="W323" s="98">
        <v>3.1055482225340176E-2</v>
      </c>
      <c r="X323" s="98">
        <v>2.1575984553782037E-2</v>
      </c>
      <c r="Y323" s="98">
        <v>1.9906740520147279E-2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0.32571363222741895</v>
      </c>
      <c r="D324" s="122">
        <v>0.29182060166106488</v>
      </c>
      <c r="E324" s="122">
        <v>0.45195202509442484</v>
      </c>
      <c r="F324" s="122">
        <v>0.27516226076319877</v>
      </c>
      <c r="G324" s="122">
        <v>0</v>
      </c>
      <c r="H324" s="122">
        <v>4.2791009935092758E-2</v>
      </c>
      <c r="I324" s="122">
        <v>0</v>
      </c>
      <c r="J324" s="122">
        <v>0.24081705837225575</v>
      </c>
      <c r="K324" s="122">
        <v>0.29798762111812627</v>
      </c>
      <c r="L324" s="122">
        <v>0.32298824366986539</v>
      </c>
      <c r="M324" s="122">
        <v>9.788594102343634E-2</v>
      </c>
      <c r="N324" s="122">
        <v>0.12026244103511302</v>
      </c>
      <c r="O324" s="122">
        <v>5.6825611368116626E-2</v>
      </c>
      <c r="P324" s="122">
        <v>0</v>
      </c>
      <c r="Q324" s="122">
        <v>0</v>
      </c>
      <c r="R324" s="122">
        <v>0</v>
      </c>
      <c r="S324" s="122">
        <v>8.6244276306475978E-2</v>
      </c>
      <c r="T324" s="122">
        <v>0.13727497868522986</v>
      </c>
      <c r="U324" s="122">
        <v>0.15248005409299348</v>
      </c>
      <c r="V324" s="122">
        <v>5.7307037029136101E-2</v>
      </c>
      <c r="W324" s="122">
        <v>0.10744902570250831</v>
      </c>
      <c r="X324" s="122">
        <v>0.14828888971141244</v>
      </c>
      <c r="Y324" s="122">
        <v>0.15254276206442025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0.12652715753790073</v>
      </c>
      <c r="D325" s="98">
        <v>0.1342337919144129</v>
      </c>
      <c r="E325" s="98">
        <v>0.11984125678308581</v>
      </c>
      <c r="F325" s="98">
        <v>7.6736901603509877E-2</v>
      </c>
      <c r="G325" s="98">
        <v>0</v>
      </c>
      <c r="H325" s="98">
        <v>1.5044176225595911E-2</v>
      </c>
      <c r="I325" s="98">
        <v>0</v>
      </c>
      <c r="J325" s="98">
        <v>8.7192335750765154E-2</v>
      </c>
      <c r="K325" s="98">
        <v>0.17288449488235827</v>
      </c>
      <c r="L325" s="98">
        <v>0.14072959904885055</v>
      </c>
      <c r="M325" s="98">
        <v>3.7503489873328487E-2</v>
      </c>
      <c r="N325" s="98">
        <v>3.6952858034648282E-2</v>
      </c>
      <c r="O325" s="98">
        <v>1.8168017052636737E-2</v>
      </c>
      <c r="P325" s="98">
        <v>0</v>
      </c>
      <c r="Q325" s="98">
        <v>0</v>
      </c>
      <c r="R325" s="98">
        <v>0</v>
      </c>
      <c r="S325" s="98">
        <v>3.1637423941631951E-2</v>
      </c>
      <c r="T325" s="98">
        <v>4.110992069358544E-2</v>
      </c>
      <c r="U325" s="98">
        <v>4.0179951093967929E-2</v>
      </c>
      <c r="V325" s="98">
        <v>1.5727520066825908E-2</v>
      </c>
      <c r="W325" s="98">
        <v>2.5293197313088982E-2</v>
      </c>
      <c r="X325" s="98">
        <v>2.7615850783025322E-2</v>
      </c>
      <c r="Y325" s="98">
        <v>3.021093025535368E-2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0.19918647468951822</v>
      </c>
      <c r="D326" s="33">
        <v>0.15758680974665198</v>
      </c>
      <c r="E326" s="33">
        <v>0.33211076831133901</v>
      </c>
      <c r="F326" s="33">
        <v>0.1984253591596889</v>
      </c>
      <c r="G326" s="33">
        <v>0</v>
      </c>
      <c r="H326" s="33">
        <v>2.7746833709496849E-2</v>
      </c>
      <c r="I326" s="33">
        <v>0</v>
      </c>
      <c r="J326" s="33">
        <v>0.1536247226214906</v>
      </c>
      <c r="K326" s="33">
        <v>0.12510312623576797</v>
      </c>
      <c r="L326" s="33">
        <v>0.18225864462101485</v>
      </c>
      <c r="M326" s="33">
        <v>6.0382451150107846E-2</v>
      </c>
      <c r="N326" s="33">
        <v>8.3309583000464746E-2</v>
      </c>
      <c r="O326" s="33">
        <v>3.8657594315479889E-2</v>
      </c>
      <c r="P326" s="33">
        <v>0</v>
      </c>
      <c r="Q326" s="33">
        <v>0</v>
      </c>
      <c r="R326" s="33">
        <v>0</v>
      </c>
      <c r="S326" s="33">
        <v>5.4606852364844027E-2</v>
      </c>
      <c r="T326" s="33">
        <v>9.6165057991644418E-2</v>
      </c>
      <c r="U326" s="33">
        <v>0.11230010299902556</v>
      </c>
      <c r="V326" s="33">
        <v>4.1579516962310194E-2</v>
      </c>
      <c r="W326" s="33">
        <v>8.215582838941933E-2</v>
      </c>
      <c r="X326" s="33">
        <v>0.12067303892838711</v>
      </c>
      <c r="Y326" s="33">
        <v>0.12233183180906657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0.54335394299208362</v>
      </c>
      <c r="D328" s="119">
        <f t="shared" si="143"/>
        <v>0.54390547183230586</v>
      </c>
      <c r="E328" s="119">
        <f t="shared" si="143"/>
        <v>0.55552271895800598</v>
      </c>
      <c r="F328" s="119">
        <f t="shared" si="143"/>
        <v>0.55831707855916424</v>
      </c>
      <c r="G328" s="119" t="str">
        <f t="shared" si="143"/>
        <v/>
      </c>
      <c r="H328" s="119">
        <f t="shared" si="143"/>
        <v>0.57401120877390077</v>
      </c>
      <c r="I328" s="119" t="str">
        <f t="shared" si="143"/>
        <v/>
      </c>
      <c r="J328" s="119">
        <f t="shared" si="143"/>
        <v>0.58212588482653249</v>
      </c>
      <c r="K328" s="119">
        <f t="shared" si="143"/>
        <v>0.58601779220168004</v>
      </c>
      <c r="L328" s="119">
        <f t="shared" si="143"/>
        <v>0.59254297570437575</v>
      </c>
      <c r="M328" s="119">
        <f t="shared" si="143"/>
        <v>0.61565878591801304</v>
      </c>
      <c r="N328" s="119">
        <f t="shared" si="143"/>
        <v>0.63225036319358374</v>
      </c>
      <c r="O328" s="119">
        <f t="shared" si="143"/>
        <v>0.67056803390231468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0.74777067955558318</v>
      </c>
      <c r="T328" s="119">
        <f t="shared" si="144"/>
        <v>0.7511347148352886</v>
      </c>
      <c r="U328" s="119">
        <f t="shared" si="144"/>
        <v>0.75885050892040573</v>
      </c>
      <c r="V328" s="119">
        <f t="shared" si="144"/>
        <v>0.74213947218549225</v>
      </c>
      <c r="W328" s="119">
        <f t="shared" ref="W328:Y328" si="145">IF(W309=0,"",W309/W290)</f>
        <v>0.77504012347924223</v>
      </c>
      <c r="X328" s="119">
        <f t="shared" si="145"/>
        <v>0.768452284470305</v>
      </c>
      <c r="Y328" s="119">
        <f t="shared" si="145"/>
        <v>0.76385930869503804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0.51483911624226708</v>
      </c>
      <c r="D329" s="124">
        <f t="shared" si="146"/>
        <v>0.51952070489569468</v>
      </c>
      <c r="E329" s="124">
        <f t="shared" si="146"/>
        <v>0.52448683545494412</v>
      </c>
      <c r="F329" s="124">
        <f t="shared" si="146"/>
        <v>0.52941122602600943</v>
      </c>
      <c r="G329" s="124" t="str">
        <f t="shared" si="146"/>
        <v/>
      </c>
      <c r="H329" s="124">
        <f t="shared" si="146"/>
        <v>0.53974721034494355</v>
      </c>
      <c r="I329" s="124" t="str">
        <f t="shared" si="146"/>
        <v/>
      </c>
      <c r="J329" s="124">
        <f t="shared" si="146"/>
        <v>0.55133750916446633</v>
      </c>
      <c r="K329" s="124">
        <f t="shared" si="146"/>
        <v>0.55811276837279744</v>
      </c>
      <c r="L329" s="124">
        <f t="shared" si="146"/>
        <v>0.56561702399681657</v>
      </c>
      <c r="M329" s="124">
        <f t="shared" si="146"/>
        <v>0.57923267613638862</v>
      </c>
      <c r="N329" s="124">
        <f t="shared" si="146"/>
        <v>0.60055665539682412</v>
      </c>
      <c r="O329" s="124">
        <f t="shared" si="146"/>
        <v>0.63042138826992078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0.70756763928224664</v>
      </c>
      <c r="T329" s="124">
        <f t="shared" si="147"/>
        <v>0.70916832446720546</v>
      </c>
      <c r="U329" s="124">
        <f t="shared" si="147"/>
        <v>0.70961900591703486</v>
      </c>
      <c r="V329" s="124">
        <f t="shared" si="147"/>
        <v>0.71096533172506626</v>
      </c>
      <c r="W329" s="124">
        <f t="shared" ref="W329:Y329" si="148">IF(W310=0,"",W310/W291)</f>
        <v>0.71287312842903505</v>
      </c>
      <c r="X329" s="124">
        <f t="shared" si="148"/>
        <v>0.71397897505285945</v>
      </c>
      <c r="Y329" s="124">
        <f t="shared" si="148"/>
        <v>0.71468485249697689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0.50887644365195706</v>
      </c>
      <c r="D330" s="111">
        <f t="shared" si="149"/>
        <v>0.51363743837785092</v>
      </c>
      <c r="E330" s="111">
        <f t="shared" si="149"/>
        <v>0.51865188636463389</v>
      </c>
      <c r="F330" s="111">
        <f t="shared" si="149"/>
        <v>0.52363893786080662</v>
      </c>
      <c r="G330" s="111" t="str">
        <f t="shared" si="149"/>
        <v/>
      </c>
      <c r="H330" s="111">
        <f t="shared" si="149"/>
        <v>0.53424820809597029</v>
      </c>
      <c r="I330" s="111" t="str">
        <f t="shared" si="149"/>
        <v/>
      </c>
      <c r="J330" s="111">
        <f t="shared" si="149"/>
        <v>0.5460351227994793</v>
      </c>
      <c r="K330" s="111">
        <f t="shared" si="149"/>
        <v>0.55287420604938831</v>
      </c>
      <c r="L330" s="111">
        <f t="shared" si="149"/>
        <v>0.56045843890145286</v>
      </c>
      <c r="M330" s="111">
        <f t="shared" si="149"/>
        <v>0.57418121754435425</v>
      </c>
      <c r="N330" s="111">
        <f t="shared" si="149"/>
        <v>0.59565664918147121</v>
      </c>
      <c r="O330" s="111">
        <f t="shared" si="149"/>
        <v>0.62570629255538235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0.70348427788278578</v>
      </c>
      <c r="T330" s="111">
        <f t="shared" si="150"/>
        <v>0.70513034901704685</v>
      </c>
      <c r="U330" s="111">
        <f t="shared" si="150"/>
        <v>0.7056127958777052</v>
      </c>
      <c r="V330" s="111">
        <f t="shared" si="150"/>
        <v>0.70699827532038051</v>
      </c>
      <c r="W330" s="111">
        <f t="shared" ref="W330:Y330" si="151">IF(W311=0,"",W311/W292)</f>
        <v>0.70891538475891358</v>
      </c>
      <c r="X330" s="111">
        <f t="shared" si="151"/>
        <v>0.71005610623709259</v>
      </c>
      <c r="Y330" s="111">
        <f t="shared" si="151"/>
        <v>0.7107871526494195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>
        <f t="shared" si="152"/>
        <v>1</v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2.2487575539964788</v>
      </c>
      <c r="E332" s="124">
        <f t="shared" si="155"/>
        <v>2.3367375309225884</v>
      </c>
      <c r="F332" s="124">
        <f t="shared" si="155"/>
        <v>2.4254241242149672</v>
      </c>
      <c r="G332" s="124" t="str">
        <f t="shared" si="155"/>
        <v/>
      </c>
      <c r="H332" s="124">
        <f t="shared" si="155"/>
        <v>2.606377782476188</v>
      </c>
      <c r="I332" s="124" t="str">
        <f t="shared" si="155"/>
        <v/>
      </c>
      <c r="J332" s="124">
        <f t="shared" si="155"/>
        <v>2.7926958794807399</v>
      </c>
      <c r="K332" s="124">
        <f t="shared" si="155"/>
        <v>2.8888323642596858</v>
      </c>
      <c r="L332" s="124">
        <f t="shared" si="155"/>
        <v>2.9871319565370609</v>
      </c>
      <c r="M332" s="124">
        <f t="shared" si="155"/>
        <v>3.0997760436391575</v>
      </c>
      <c r="N332" s="124">
        <f t="shared" si="155"/>
        <v>3.230380720214268</v>
      </c>
      <c r="O332" s="124">
        <f t="shared" si="155"/>
        <v>3.3787130004370285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3.6747227215721701</v>
      </c>
      <c r="T332" s="124">
        <f t="shared" si="156"/>
        <v>3.6778356434953703</v>
      </c>
      <c r="U332" s="124">
        <f t="shared" si="156"/>
        <v>3.6812944456322603</v>
      </c>
      <c r="V332" s="124">
        <f t="shared" si="156"/>
        <v>3.6911780989264895</v>
      </c>
      <c r="W332" s="124">
        <f t="shared" ref="W332:Y332" si="157">IF(W313=0,"",W313/W294)</f>
        <v>3.7236181656100511</v>
      </c>
      <c r="X332" s="124">
        <f t="shared" si="157"/>
        <v>3.7640879416382043</v>
      </c>
      <c r="Y332" s="124">
        <f t="shared" si="157"/>
        <v>3.8097045729759591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2.2487575539964788</v>
      </c>
      <c r="E333" s="111">
        <f t="shared" si="158"/>
        <v>2.3367375309225884</v>
      </c>
      <c r="F333" s="111">
        <f t="shared" si="158"/>
        <v>2.4254241242149672</v>
      </c>
      <c r="G333" s="111" t="str">
        <f t="shared" si="158"/>
        <v/>
      </c>
      <c r="H333" s="111">
        <f t="shared" si="158"/>
        <v>2.606377782476188</v>
      </c>
      <c r="I333" s="111" t="str">
        <f t="shared" si="158"/>
        <v/>
      </c>
      <c r="J333" s="111">
        <f t="shared" si="158"/>
        <v>2.7926958794807399</v>
      </c>
      <c r="K333" s="111">
        <f t="shared" si="158"/>
        <v>2.8888323642596858</v>
      </c>
      <c r="L333" s="111">
        <f t="shared" si="158"/>
        <v>2.9871319565370609</v>
      </c>
      <c r="M333" s="111">
        <f t="shared" si="158"/>
        <v>3.0997760436391575</v>
      </c>
      <c r="N333" s="111">
        <f t="shared" si="158"/>
        <v>3.230380720214268</v>
      </c>
      <c r="O333" s="111">
        <f t="shared" si="158"/>
        <v>3.3787130004370285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3.6747227215721701</v>
      </c>
      <c r="T333" s="111">
        <f t="shared" si="159"/>
        <v>3.6778356434953703</v>
      </c>
      <c r="U333" s="111">
        <f t="shared" si="159"/>
        <v>3.6812944456322603</v>
      </c>
      <c r="V333" s="111">
        <f t="shared" si="159"/>
        <v>3.6911780989264895</v>
      </c>
      <c r="W333" s="111">
        <f t="shared" ref="W333:Y333" si="160">IF(W314=0,"",W314/W295)</f>
        <v>3.7236181656100511</v>
      </c>
      <c r="X333" s="111">
        <f t="shared" si="160"/>
        <v>3.7640879416382043</v>
      </c>
      <c r="Y333" s="111">
        <f t="shared" si="160"/>
        <v>3.8097045729759591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0.65665464754317693</v>
      </c>
      <c r="D334" s="124">
        <f t="shared" si="161"/>
        <v>0.63617038317885299</v>
      </c>
      <c r="E334" s="124">
        <f t="shared" si="161"/>
        <v>0.66477587559994478</v>
      </c>
      <c r="F334" s="124">
        <f t="shared" si="161"/>
        <v>0.67098317070494717</v>
      </c>
      <c r="G334" s="124" t="str">
        <f t="shared" si="161"/>
        <v/>
      </c>
      <c r="H334" s="124">
        <f t="shared" si="161"/>
        <v>0.71159201918932369</v>
      </c>
      <c r="I334" s="124" t="str">
        <f t="shared" si="161"/>
        <v/>
      </c>
      <c r="J334" s="124">
        <f t="shared" si="161"/>
        <v>0.62972036643082796</v>
      </c>
      <c r="K334" s="124">
        <f t="shared" si="161"/>
        <v>0.6597492737654358</v>
      </c>
      <c r="L334" s="124">
        <f t="shared" si="161"/>
        <v>0.64348392815921762</v>
      </c>
      <c r="M334" s="124">
        <f t="shared" si="161"/>
        <v>0.66407214867334274</v>
      </c>
      <c r="N334" s="124">
        <f t="shared" si="161"/>
        <v>0.65516287536732243</v>
      </c>
      <c r="O334" s="124">
        <f t="shared" si="161"/>
        <v>0.66757000463056282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0.77768129775557115</v>
      </c>
      <c r="T334" s="124">
        <f t="shared" si="162"/>
        <v>0.77228624456044126</v>
      </c>
      <c r="U334" s="124">
        <f t="shared" si="162"/>
        <v>0.76566275951418983</v>
      </c>
      <c r="V334" s="124">
        <f t="shared" si="162"/>
        <v>0.75024639701636642</v>
      </c>
      <c r="W334" s="124">
        <f t="shared" ref="W334:Y334" si="163">IF(W315=0,"",W315/W296)</f>
        <v>0.79550744355569536</v>
      </c>
      <c r="X334" s="124">
        <f t="shared" si="163"/>
        <v>0.77958423348441508</v>
      </c>
      <c r="Y334" s="124">
        <f t="shared" si="163"/>
        <v>0.78274057515416517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0.54773393877330656</v>
      </c>
      <c r="D335" s="111">
        <f t="shared" si="164"/>
        <v>0.54959590958343807</v>
      </c>
      <c r="E335" s="111">
        <f t="shared" si="164"/>
        <v>0.55171670257738603</v>
      </c>
      <c r="F335" s="111">
        <f t="shared" si="164"/>
        <v>0.55387278950549079</v>
      </c>
      <c r="G335" s="111" t="str">
        <f t="shared" si="164"/>
        <v/>
      </c>
      <c r="H335" s="111">
        <f t="shared" si="164"/>
        <v>0.55887519068234881</v>
      </c>
      <c r="I335" s="111" t="str">
        <f t="shared" si="164"/>
        <v/>
      </c>
      <c r="J335" s="111">
        <f t="shared" si="164"/>
        <v>0.56508670526712168</v>
      </c>
      <c r="K335" s="111">
        <f t="shared" si="164"/>
        <v>0.56906952832124535</v>
      </c>
      <c r="L335" s="111">
        <f t="shared" si="164"/>
        <v>0.57374178525609854</v>
      </c>
      <c r="M335" s="111">
        <f t="shared" si="164"/>
        <v>0.58326647727792058</v>
      </c>
      <c r="N335" s="111">
        <f t="shared" si="164"/>
        <v>0.59896686217389694</v>
      </c>
      <c r="O335" s="111">
        <f t="shared" si="164"/>
        <v>0.62191989790346569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0.7062089343452842</v>
      </c>
      <c r="T335" s="111">
        <f t="shared" si="165"/>
        <v>0.71978028187393472</v>
      </c>
      <c r="U335" s="111">
        <f t="shared" si="165"/>
        <v>0.73133865080267879</v>
      </c>
      <c r="V335" s="111">
        <f t="shared" si="165"/>
        <v>0.74043768638169816</v>
      </c>
      <c r="W335" s="111">
        <f t="shared" ref="W335:Y335" si="166">IF(W316=0,"",W316/W297)</f>
        <v>0.74603043587653484</v>
      </c>
      <c r="X335" s="111">
        <f t="shared" si="166"/>
        <v>0.74927581995393711</v>
      </c>
      <c r="Y335" s="111">
        <f t="shared" si="166"/>
        <v>0.75091920301818071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>
        <f t="shared" si="167"/>
        <v>0.76686184432301541</v>
      </c>
      <c r="E336" s="111">
        <f t="shared" si="167"/>
        <v>0.72803001822390201</v>
      </c>
      <c r="F336" s="111">
        <f t="shared" si="167"/>
        <v>0.71971042659510109</v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0.7906401177477882</v>
      </c>
      <c r="L336" s="111">
        <f t="shared" si="167"/>
        <v>0.79917572504960266</v>
      </c>
      <c r="M336" s="111" t="str">
        <f t="shared" si="167"/>
        <v/>
      </c>
      <c r="N336" s="111">
        <f t="shared" si="167"/>
        <v>0.81467195846475604</v>
      </c>
      <c r="O336" s="111">
        <f t="shared" si="167"/>
        <v>0.82893315276399304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0.87688745056594519</v>
      </c>
      <c r="U336" s="111">
        <f t="shared" si="168"/>
        <v>0.88927495089677278</v>
      </c>
      <c r="V336" s="111">
        <f t="shared" si="168"/>
        <v>0.87914865982605495</v>
      </c>
      <c r="W336" s="111" t="str">
        <f t="shared" ref="W336:Y336" si="169">IF(W317=0,"",W317/W298)</f>
        <v/>
      </c>
      <c r="X336" s="111" t="str">
        <f t="shared" si="169"/>
        <v/>
      </c>
      <c r="Y336" s="111">
        <f t="shared" si="169"/>
        <v>0.83549513320157731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>
        <f t="shared" si="170"/>
        <v>0.54959590958343807</v>
      </c>
      <c r="E337" s="112">
        <f t="shared" si="170"/>
        <v>0.55171670257738603</v>
      </c>
      <c r="F337" s="112">
        <f t="shared" si="170"/>
        <v>0.55387278950549079</v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0.56906952832124535</v>
      </c>
      <c r="L337" s="112">
        <f t="shared" si="170"/>
        <v>0.57374178525609854</v>
      </c>
      <c r="M337" s="112" t="str">
        <f t="shared" si="170"/>
        <v/>
      </c>
      <c r="N337" s="112">
        <f t="shared" si="170"/>
        <v>0.59896686217389694</v>
      </c>
      <c r="O337" s="112">
        <f t="shared" si="170"/>
        <v>0.62191989790346569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0.71978028187393472</v>
      </c>
      <c r="U337" s="112">
        <f t="shared" si="171"/>
        <v>0.7313386508026789</v>
      </c>
      <c r="V337" s="112">
        <f t="shared" si="171"/>
        <v>0.74043768638169816</v>
      </c>
      <c r="W337" s="112" t="str">
        <f t="shared" ref="W337:Y337" si="172">IF(W318=0,"",W318/W299)</f>
        <v/>
      </c>
      <c r="X337" s="112" t="str">
        <f t="shared" si="172"/>
        <v/>
      </c>
      <c r="Y337" s="112">
        <f t="shared" si="172"/>
        <v>0.75091920301818071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0.68030635525959748</v>
      </c>
      <c r="D339" s="112">
        <f t="shared" si="176"/>
        <v>0.68138823528855397</v>
      </c>
      <c r="E339" s="112">
        <f t="shared" si="176"/>
        <v>0.68257262597237378</v>
      </c>
      <c r="F339" s="112">
        <f t="shared" si="176"/>
        <v>0.68377130689604382</v>
      </c>
      <c r="G339" s="112" t="str">
        <f t="shared" si="176"/>
        <v/>
      </c>
      <c r="H339" s="112">
        <f t="shared" si="176"/>
        <v>0.68644515359279112</v>
      </c>
      <c r="I339" s="112" t="str">
        <f t="shared" si="176"/>
        <v/>
      </c>
      <c r="J339" s="112">
        <f t="shared" si="176"/>
        <v>0.68961039141919322</v>
      </c>
      <c r="K339" s="112">
        <f t="shared" si="176"/>
        <v>0.69155414956086414</v>
      </c>
      <c r="L339" s="112">
        <f t="shared" si="176"/>
        <v>0.69378900319645809</v>
      </c>
      <c r="M339" s="112">
        <f t="shared" si="176"/>
        <v>0.69803772913348916</v>
      </c>
      <c r="N339" s="112">
        <f t="shared" si="176"/>
        <v>0.70504349555482315</v>
      </c>
      <c r="O339" s="112">
        <f t="shared" si="176"/>
        <v>0.71572637865936983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0.76075383453569179</v>
      </c>
      <c r="T339" s="112">
        <f t="shared" si="177"/>
        <v>0.7694489664051265</v>
      </c>
      <c r="U339" s="112">
        <f t="shared" si="177"/>
        <v>0.7781635013891447</v>
      </c>
      <c r="V339" s="112">
        <f t="shared" si="177"/>
        <v>0.78672452181527686</v>
      </c>
      <c r="W339" s="112">
        <f t="shared" ref="W339:Y339" si="178">IF(W320=0,"",W320/W301)</f>
        <v>0.79454357357082417</v>
      </c>
      <c r="X339" s="112">
        <f t="shared" si="178"/>
        <v>0.80666022756506595</v>
      </c>
      <c r="Y339" s="112">
        <f t="shared" si="178"/>
        <v>0.81796432928993268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0.86617950948934586</v>
      </c>
      <c r="D340" s="113">
        <f t="shared" si="179"/>
        <v>0.85248765226978862</v>
      </c>
      <c r="E340" s="113">
        <f t="shared" si="179"/>
        <v>0.82393756920932837</v>
      </c>
      <c r="F340" s="113">
        <f t="shared" si="179"/>
        <v>0.81729708363510956</v>
      </c>
      <c r="G340" s="113" t="str">
        <f t="shared" si="179"/>
        <v/>
      </c>
      <c r="H340" s="113">
        <f t="shared" si="179"/>
        <v>0.83487009491311714</v>
      </c>
      <c r="I340" s="113" t="str">
        <f t="shared" si="179"/>
        <v/>
      </c>
      <c r="J340" s="113">
        <f t="shared" si="179"/>
        <v>0.85989653126805188</v>
      </c>
      <c r="K340" s="113">
        <f t="shared" si="179"/>
        <v>0.86508374650739828</v>
      </c>
      <c r="L340" s="113">
        <f t="shared" si="179"/>
        <v>0.87055995235872019</v>
      </c>
      <c r="M340" s="113">
        <f t="shared" si="179"/>
        <v>0.86912624285974116</v>
      </c>
      <c r="N340" s="113">
        <f t="shared" si="179"/>
        <v>0.8756301353118443</v>
      </c>
      <c r="O340" s="113">
        <f t="shared" si="179"/>
        <v>0.88111428534102065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0.89947481561651399</v>
      </c>
      <c r="T340" s="113">
        <f t="shared" si="180"/>
        <v>0.90237771718744952</v>
      </c>
      <c r="U340" s="113">
        <f t="shared" si="180"/>
        <v>0.9119866843168184</v>
      </c>
      <c r="V340" s="113">
        <f t="shared" si="180"/>
        <v>0.90419206780305028</v>
      </c>
      <c r="W340" s="113">
        <f t="shared" ref="W340:Y340" si="181">IF(W321=0,"",W321/W302)</f>
        <v>0.89432077369692198</v>
      </c>
      <c r="X340" s="113">
        <f t="shared" si="181"/>
        <v>0.88996739680374082</v>
      </c>
      <c r="Y340" s="113">
        <f t="shared" si="181"/>
        <v>0.88332608588773975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0.68030635525959748</v>
      </c>
      <c r="D341" s="111">
        <f t="shared" si="182"/>
        <v>0.68138823528855397</v>
      </c>
      <c r="E341" s="111">
        <f t="shared" si="182"/>
        <v>0.68257262597237378</v>
      </c>
      <c r="F341" s="111">
        <f t="shared" si="182"/>
        <v>0.68377130689604382</v>
      </c>
      <c r="G341" s="111" t="str">
        <f t="shared" si="182"/>
        <v/>
      </c>
      <c r="H341" s="111">
        <f t="shared" si="182"/>
        <v>0.68644515359279112</v>
      </c>
      <c r="I341" s="111" t="str">
        <f t="shared" si="182"/>
        <v/>
      </c>
      <c r="J341" s="111">
        <f t="shared" si="182"/>
        <v>0.68961039141919322</v>
      </c>
      <c r="K341" s="111">
        <f t="shared" si="182"/>
        <v>0.69155414956086414</v>
      </c>
      <c r="L341" s="111">
        <f t="shared" si="182"/>
        <v>0.69378900319645809</v>
      </c>
      <c r="M341" s="111">
        <f t="shared" si="182"/>
        <v>0.69803772913348916</v>
      </c>
      <c r="N341" s="111">
        <f t="shared" si="182"/>
        <v>0.70504349555482315</v>
      </c>
      <c r="O341" s="111">
        <f t="shared" si="182"/>
        <v>0.71572637865936983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0.76075383453569179</v>
      </c>
      <c r="T341" s="111">
        <f t="shared" si="183"/>
        <v>0.7694489664051265</v>
      </c>
      <c r="U341" s="111">
        <f t="shared" si="183"/>
        <v>0.7781635013891447</v>
      </c>
      <c r="V341" s="111">
        <f t="shared" si="183"/>
        <v>0.78672452181527686</v>
      </c>
      <c r="W341" s="111">
        <f t="shared" ref="W341:Y341" si="184">IF(W322=0,"",W322/W303)</f>
        <v>0.79454357357082417</v>
      </c>
      <c r="X341" s="111">
        <f t="shared" si="184"/>
        <v>0.80666022756506595</v>
      </c>
      <c r="Y341" s="111">
        <f t="shared" si="184"/>
        <v>0.81796432928993268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0.70014395108945215</v>
      </c>
      <c r="D343" s="124">
        <f t="shared" si="188"/>
        <v>0.68953606770193632</v>
      </c>
      <c r="E343" s="124">
        <f t="shared" si="188"/>
        <v>0.72242388015425441</v>
      </c>
      <c r="F343" s="124">
        <f t="shared" si="188"/>
        <v>0.72101297172853263</v>
      </c>
      <c r="G343" s="124" t="str">
        <f t="shared" si="188"/>
        <v/>
      </c>
      <c r="H343" s="124">
        <f t="shared" si="188"/>
        <v>0.71045711647638543</v>
      </c>
      <c r="I343" s="124" t="str">
        <f t="shared" si="188"/>
        <v/>
      </c>
      <c r="J343" s="124">
        <f t="shared" si="188"/>
        <v>0.71060362338284633</v>
      </c>
      <c r="K343" s="124">
        <f t="shared" si="188"/>
        <v>0.67573094932836386</v>
      </c>
      <c r="L343" s="124">
        <f t="shared" si="188"/>
        <v>0.70013968981437424</v>
      </c>
      <c r="M343" s="124">
        <f t="shared" si="188"/>
        <v>0.71066599452255774</v>
      </c>
      <c r="N343" s="124">
        <f t="shared" si="188"/>
        <v>0.72661661475693351</v>
      </c>
      <c r="O343" s="124">
        <f t="shared" si="188"/>
        <v>0.72737208109352947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0.74351625831062962</v>
      </c>
      <c r="T343" s="124">
        <f t="shared" si="189"/>
        <v>0.7701888904750398</v>
      </c>
      <c r="U343" s="124">
        <f t="shared" si="189"/>
        <v>0.79033698595807111</v>
      </c>
      <c r="V343" s="124">
        <f t="shared" si="189"/>
        <v>0.79594115120449005</v>
      </c>
      <c r="W343" s="124">
        <f t="shared" ref="W343:Y343" si="190">IF(W324=0,"",W324/W305)</f>
        <v>0.81418422740295304</v>
      </c>
      <c r="X343" s="124">
        <f t="shared" si="190"/>
        <v>0.83481255355598127</v>
      </c>
      <c r="Y343" s="124">
        <f t="shared" si="190"/>
        <v>0.83508812452360226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0.61396898741551931</v>
      </c>
      <c r="D344" s="111">
        <f t="shared" si="191"/>
        <v>0.61420518311718231</v>
      </c>
      <c r="E344" s="111">
        <f t="shared" si="191"/>
        <v>0.6144414000950239</v>
      </c>
      <c r="F344" s="111">
        <f t="shared" si="191"/>
        <v>0.61467761997416248</v>
      </c>
      <c r="G344" s="111" t="str">
        <f t="shared" si="191"/>
        <v/>
      </c>
      <c r="H344" s="111">
        <f t="shared" si="191"/>
        <v>0.61515011647177853</v>
      </c>
      <c r="I344" s="111" t="str">
        <f t="shared" si="191"/>
        <v/>
      </c>
      <c r="J344" s="111">
        <f t="shared" si="191"/>
        <v>0.61562271236316435</v>
      </c>
      <c r="K344" s="111">
        <f t="shared" si="191"/>
        <v>0.61585908240703413</v>
      </c>
      <c r="L344" s="111">
        <f t="shared" si="191"/>
        <v>0.61609550912501887</v>
      </c>
      <c r="M344" s="111">
        <f t="shared" si="191"/>
        <v>0.61627506172356794</v>
      </c>
      <c r="N344" s="111">
        <f t="shared" si="191"/>
        <v>0.61637542318029526</v>
      </c>
      <c r="O344" s="111">
        <f t="shared" si="191"/>
        <v>0.61643540658661211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0.62159776499386266</v>
      </c>
      <c r="T344" s="111">
        <f t="shared" si="192"/>
        <v>0.62436737219727056</v>
      </c>
      <c r="U344" s="111">
        <f t="shared" si="192"/>
        <v>0.62689289152655858</v>
      </c>
      <c r="V344" s="111">
        <f t="shared" si="192"/>
        <v>0.62868488703612579</v>
      </c>
      <c r="W344" s="111">
        <f t="shared" ref="W344:Y344" si="193">IF(W325=0,"",W325/W306)</f>
        <v>0.62954613368361056</v>
      </c>
      <c r="X344" s="111">
        <f t="shared" si="193"/>
        <v>0.62992756122394233</v>
      </c>
      <c r="Y344" s="111">
        <f t="shared" si="193"/>
        <v>0.62996570397797558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0.76867741820066127</v>
      </c>
      <c r="D345" s="45">
        <f t="shared" si="194"/>
        <v>0.76997746379533716</v>
      </c>
      <c r="E345" s="45">
        <f t="shared" si="194"/>
        <v>0.77133880684054235</v>
      </c>
      <c r="F345" s="45">
        <f t="shared" si="194"/>
        <v>0.77270850862900153</v>
      </c>
      <c r="G345" s="45" t="str">
        <f t="shared" si="194"/>
        <v/>
      </c>
      <c r="H345" s="45">
        <f t="shared" si="194"/>
        <v>0.77561138032297816</v>
      </c>
      <c r="I345" s="45" t="str">
        <f t="shared" si="194"/>
        <v/>
      </c>
      <c r="J345" s="45">
        <f t="shared" si="194"/>
        <v>0.77880060911437665</v>
      </c>
      <c r="K345" s="45">
        <f t="shared" si="194"/>
        <v>0.78060294100302119</v>
      </c>
      <c r="L345" s="45">
        <f t="shared" si="194"/>
        <v>0.78256855309653106</v>
      </c>
      <c r="M345" s="45">
        <f t="shared" si="194"/>
        <v>0.78537894403388431</v>
      </c>
      <c r="N345" s="45">
        <f t="shared" si="194"/>
        <v>0.78922813000034397</v>
      </c>
      <c r="O345" s="45">
        <f t="shared" si="194"/>
        <v>0.79457618869313462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0.83883805945941148</v>
      </c>
      <c r="T345" s="45">
        <f t="shared" si="195"/>
        <v>0.85561467626682242</v>
      </c>
      <c r="U345" s="45">
        <f t="shared" si="195"/>
        <v>0.87164735946073846</v>
      </c>
      <c r="V345" s="45">
        <f t="shared" si="195"/>
        <v>0.88499917315610821</v>
      </c>
      <c r="W345" s="45">
        <f t="shared" ref="W345:Y345" si="196">IF(W326=0,"",W326/W307)</f>
        <v>0.8949971374331086</v>
      </c>
      <c r="X345" s="45">
        <f t="shared" si="196"/>
        <v>0.90194755467173138</v>
      </c>
      <c r="Y345" s="45">
        <f t="shared" si="196"/>
        <v>0.90811115565705514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27.720395565552145</v>
      </c>
      <c r="D347" s="117">
        <f t="shared" si="197"/>
        <v>30.058510639761014</v>
      </c>
      <c r="E347" s="117">
        <f t="shared" si="197"/>
        <v>40.177242759335563</v>
      </c>
      <c r="F347" s="117">
        <f t="shared" si="197"/>
        <v>25.541636261957386</v>
      </c>
      <c r="G347" s="117">
        <f t="shared" si="197"/>
        <v>0</v>
      </c>
      <c r="H347" s="117">
        <f t="shared" si="197"/>
        <v>3.7189422957762175</v>
      </c>
      <c r="I347" s="117">
        <f t="shared" si="197"/>
        <v>0</v>
      </c>
      <c r="J347" s="117">
        <f t="shared" si="197"/>
        <v>21.397973587504634</v>
      </c>
      <c r="K347" s="117">
        <f t="shared" si="197"/>
        <v>30.22698516721573</v>
      </c>
      <c r="L347" s="117">
        <f t="shared" si="197"/>
        <v>38.475238518509208</v>
      </c>
      <c r="M347" s="117">
        <f t="shared" si="197"/>
        <v>9.8977730483187951</v>
      </c>
      <c r="N347" s="117">
        <f t="shared" si="197"/>
        <v>11.393364041480512</v>
      </c>
      <c r="O347" s="117">
        <f t="shared" si="197"/>
        <v>4.6776421769326895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5.2152048059025162</v>
      </c>
      <c r="T347" s="117">
        <f t="shared" si="198"/>
        <v>8.131734459811927</v>
      </c>
      <c r="U347" s="117">
        <f t="shared" si="198"/>
        <v>9.517620063368188</v>
      </c>
      <c r="V347" s="117">
        <f t="shared" si="198"/>
        <v>3.2563153307982016</v>
      </c>
      <c r="W347" s="117">
        <f t="shared" ref="W347:Y347" si="199">W348+W351+W353+W362</f>
        <v>3.9421899260317237</v>
      </c>
      <c r="X347" s="117">
        <f t="shared" si="199"/>
        <v>6.6391466613975867</v>
      </c>
      <c r="Y347" s="117">
        <f t="shared" si="199"/>
        <v>6.0972369432466111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25.863261809216446</v>
      </c>
      <c r="D348" s="122">
        <f t="shared" si="200"/>
        <v>27.582070488519367</v>
      </c>
      <c r="E348" s="122">
        <f t="shared" si="200"/>
        <v>38.09471789597881</v>
      </c>
      <c r="F348" s="122">
        <f t="shared" si="200"/>
        <v>24.323879031925625</v>
      </c>
      <c r="G348" s="122">
        <f t="shared" si="200"/>
        <v>0</v>
      </c>
      <c r="H348" s="122">
        <f t="shared" si="200"/>
        <v>3.6534133739119765</v>
      </c>
      <c r="I348" s="122">
        <f t="shared" si="200"/>
        <v>0</v>
      </c>
      <c r="J348" s="122">
        <f t="shared" si="200"/>
        <v>18.975745126246473</v>
      </c>
      <c r="K348" s="122">
        <f t="shared" si="200"/>
        <v>26.76577607057806</v>
      </c>
      <c r="L348" s="122">
        <f t="shared" si="200"/>
        <v>34.155097151187604</v>
      </c>
      <c r="M348" s="122">
        <f t="shared" si="200"/>
        <v>8.7997531874306603</v>
      </c>
      <c r="N348" s="122">
        <f t="shared" si="200"/>
        <v>9.7688655752388982</v>
      </c>
      <c r="O348" s="122">
        <f t="shared" si="200"/>
        <v>3.9406811701938431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4.7243469699549303</v>
      </c>
      <c r="T348" s="122">
        <f t="shared" si="201"/>
        <v>7.1085717281364076</v>
      </c>
      <c r="U348" s="122">
        <f t="shared" si="201"/>
        <v>7.999895324986662</v>
      </c>
      <c r="V348" s="122">
        <f t="shared" si="201"/>
        <v>2.5575550989251279</v>
      </c>
      <c r="W348" s="122">
        <f t="shared" ref="W348:Y348" si="202">SUM(W349:W350)</f>
        <v>3.4485565987249616</v>
      </c>
      <c r="X348" s="122">
        <f t="shared" si="202"/>
        <v>5.3703492810654634</v>
      </c>
      <c r="Y348" s="122">
        <f t="shared" si="202"/>
        <v>4.7288279440444025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25.863261809216446</v>
      </c>
      <c r="D349" s="98">
        <v>27.582070488519367</v>
      </c>
      <c r="E349" s="98">
        <v>38.09471789597881</v>
      </c>
      <c r="F349" s="98">
        <v>24.323879031925625</v>
      </c>
      <c r="G349" s="98">
        <v>0</v>
      </c>
      <c r="H349" s="98">
        <v>3.6534133739119765</v>
      </c>
      <c r="I349" s="98">
        <v>0</v>
      </c>
      <c r="J349" s="98">
        <v>18.975745126246473</v>
      </c>
      <c r="K349" s="98">
        <v>26.76577607057806</v>
      </c>
      <c r="L349" s="98">
        <v>34.155097151187604</v>
      </c>
      <c r="M349" s="98">
        <v>8.7997531874306603</v>
      </c>
      <c r="N349" s="98">
        <v>9.7688655752388982</v>
      </c>
      <c r="O349" s="98">
        <v>3.9406811701938431</v>
      </c>
      <c r="P349" s="98">
        <v>0</v>
      </c>
      <c r="Q349" s="98">
        <v>0</v>
      </c>
      <c r="R349" s="98">
        <v>0</v>
      </c>
      <c r="S349" s="98">
        <v>4.7243469699549303</v>
      </c>
      <c r="T349" s="98">
        <v>7.1085717281364076</v>
      </c>
      <c r="U349" s="98">
        <v>7.999895324986662</v>
      </c>
      <c r="V349" s="98">
        <v>2.5575550989251279</v>
      </c>
      <c r="W349" s="98">
        <v>3.4485565987249616</v>
      </c>
      <c r="X349" s="98">
        <v>5.3703492810654634</v>
      </c>
      <c r="Y349" s="98">
        <v>4.7288279440444025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1.3126951775835844</v>
      </c>
      <c r="D353" s="122">
        <v>1.8990625175457325</v>
      </c>
      <c r="E353" s="122">
        <v>1.5672517764821163</v>
      </c>
      <c r="F353" s="122">
        <v>0.88794372610541705</v>
      </c>
      <c r="G353" s="122">
        <v>0</v>
      </c>
      <c r="H353" s="122">
        <v>9.1905052354465211E-4</v>
      </c>
      <c r="I353" s="122">
        <v>0</v>
      </c>
      <c r="J353" s="122">
        <v>2.0480530431363966</v>
      </c>
      <c r="K353" s="122">
        <v>2.7195808380800037</v>
      </c>
      <c r="L353" s="122">
        <v>3.7166806815735716</v>
      </c>
      <c r="M353" s="122">
        <v>0.93724850902239309</v>
      </c>
      <c r="N353" s="122">
        <v>1.4661133766568086</v>
      </c>
      <c r="O353" s="122">
        <v>0.65909793587625587</v>
      </c>
      <c r="P353" s="122">
        <v>0</v>
      </c>
      <c r="Q353" s="122">
        <v>0</v>
      </c>
      <c r="R353" s="122">
        <v>0</v>
      </c>
      <c r="S353" s="122">
        <v>0.35639469723368833</v>
      </c>
      <c r="T353" s="122">
        <v>0.8492153027948437</v>
      </c>
      <c r="U353" s="122">
        <v>1.348397185022141</v>
      </c>
      <c r="V353" s="122">
        <v>0.63266976767113414</v>
      </c>
      <c r="W353" s="122">
        <v>0.3874912102404528</v>
      </c>
      <c r="X353" s="122">
        <v>1.1529784921109505</v>
      </c>
      <c r="Y353" s="122">
        <v>1.2417142061706723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1.3126951775835844</v>
      </c>
      <c r="D354" s="98">
        <v>1.8925420993223465</v>
      </c>
      <c r="E354" s="98">
        <v>1.5656249699295528</v>
      </c>
      <c r="F354" s="98">
        <v>0.88706478941282263</v>
      </c>
      <c r="G354" s="98">
        <v>0</v>
      </c>
      <c r="H354" s="98">
        <v>9.1905052354465211E-4</v>
      </c>
      <c r="I354" s="98">
        <v>0</v>
      </c>
      <c r="J354" s="98">
        <v>2.0480530431363966</v>
      </c>
      <c r="K354" s="98">
        <v>2.7116577783887723</v>
      </c>
      <c r="L354" s="98">
        <v>3.709024534059707</v>
      </c>
      <c r="M354" s="98">
        <v>0.93724850902239309</v>
      </c>
      <c r="N354" s="98">
        <v>1.4635864659908941</v>
      </c>
      <c r="O354" s="98">
        <v>0.6588680275056944</v>
      </c>
      <c r="P354" s="98">
        <v>0</v>
      </c>
      <c r="Q354" s="98">
        <v>0</v>
      </c>
      <c r="R354" s="98">
        <v>0</v>
      </c>
      <c r="S354" s="98">
        <v>0.35639469723368833</v>
      </c>
      <c r="T354" s="98">
        <v>0.84759119269629069</v>
      </c>
      <c r="U354" s="98">
        <v>1.3459202745780638</v>
      </c>
      <c r="V354" s="98">
        <v>0.63171035398578579</v>
      </c>
      <c r="W354" s="98">
        <v>0.3874912102404528</v>
      </c>
      <c r="X354" s="98">
        <v>1.1529784921109505</v>
      </c>
      <c r="Y354" s="98">
        <v>1.240850022051553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6.5204182233859998E-3</v>
      </c>
      <c r="E355" s="98">
        <v>1.6268065525635042E-3</v>
      </c>
      <c r="F355" s="98">
        <v>8.7893669259444173E-4</v>
      </c>
      <c r="G355" s="98">
        <v>0</v>
      </c>
      <c r="H355" s="98">
        <v>0</v>
      </c>
      <c r="I355" s="98">
        <v>0</v>
      </c>
      <c r="J355" s="98">
        <v>0</v>
      </c>
      <c r="K355" s="98">
        <v>7.9230596912316046E-3</v>
      </c>
      <c r="L355" s="98">
        <v>7.6561475138645632E-3</v>
      </c>
      <c r="M355" s="98">
        <v>0</v>
      </c>
      <c r="N355" s="98">
        <v>2.5269106659145833E-3</v>
      </c>
      <c r="O355" s="98">
        <v>2.2990837056146532E-4</v>
      </c>
      <c r="P355" s="98">
        <v>0</v>
      </c>
      <c r="Q355" s="98">
        <v>0</v>
      </c>
      <c r="R355" s="98">
        <v>0</v>
      </c>
      <c r="S355" s="98">
        <v>0</v>
      </c>
      <c r="T355" s="98">
        <v>1.6241100985530136E-3</v>
      </c>
      <c r="U355" s="98">
        <v>2.476910444077197E-3</v>
      </c>
      <c r="V355" s="98">
        <v>9.5941368534839316E-4</v>
      </c>
      <c r="W355" s="98">
        <v>0</v>
      </c>
      <c r="X355" s="98">
        <v>0</v>
      </c>
      <c r="Y355" s="98">
        <v>8.6418411911927688E-4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6.5204182233859998E-3</v>
      </c>
      <c r="E356" s="101">
        <v>1.6268065525635042E-3</v>
      </c>
      <c r="F356" s="101">
        <v>8.7893669259444173E-4</v>
      </c>
      <c r="G356" s="101">
        <v>0</v>
      </c>
      <c r="H356" s="101">
        <v>0</v>
      </c>
      <c r="I356" s="101">
        <v>0</v>
      </c>
      <c r="J356" s="101">
        <v>0</v>
      </c>
      <c r="K356" s="101">
        <v>7.9230596912316046E-3</v>
      </c>
      <c r="L356" s="101">
        <v>7.6561475138645632E-3</v>
      </c>
      <c r="M356" s="101">
        <v>0</v>
      </c>
      <c r="N356" s="101">
        <v>2.5269106659145833E-3</v>
      </c>
      <c r="O356" s="101">
        <v>2.2990837056146532E-4</v>
      </c>
      <c r="P356" s="101">
        <v>0</v>
      </c>
      <c r="Q356" s="101">
        <v>0</v>
      </c>
      <c r="R356" s="101">
        <v>0</v>
      </c>
      <c r="S356" s="101">
        <v>0</v>
      </c>
      <c r="T356" s="101">
        <v>1.6241100985530136E-3</v>
      </c>
      <c r="U356" s="101">
        <v>2.476910444077197E-3</v>
      </c>
      <c r="V356" s="101">
        <v>9.5941368534839316E-4</v>
      </c>
      <c r="W356" s="101">
        <v>0</v>
      </c>
      <c r="X356" s="101">
        <v>0</v>
      </c>
      <c r="Y356" s="101">
        <v>8.6418411911927688E-4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0.54443857875211388</v>
      </c>
      <c r="D362" s="122">
        <v>0.57737763369591288</v>
      </c>
      <c r="E362" s="122">
        <v>0.51527308687463624</v>
      </c>
      <c r="F362" s="122">
        <v>0.32981350392634684</v>
      </c>
      <c r="G362" s="122">
        <v>0</v>
      </c>
      <c r="H362" s="122">
        <v>6.4609871340696456E-2</v>
      </c>
      <c r="I362" s="122">
        <v>0</v>
      </c>
      <c r="J362" s="122">
        <v>0.3741754181217658</v>
      </c>
      <c r="K362" s="122">
        <v>0.74162825855766767</v>
      </c>
      <c r="L362" s="122">
        <v>0.60346068574803091</v>
      </c>
      <c r="M362" s="122">
        <v>0.16077135186574301</v>
      </c>
      <c r="N362" s="122">
        <v>0.15838508958480427</v>
      </c>
      <c r="O362" s="122">
        <v>7.7863070862590339E-2</v>
      </c>
      <c r="P362" s="122">
        <v>0</v>
      </c>
      <c r="Q362" s="122">
        <v>0</v>
      </c>
      <c r="R362" s="122">
        <v>0</v>
      </c>
      <c r="S362" s="122">
        <v>0.13446313871389742</v>
      </c>
      <c r="T362" s="122">
        <v>0.17394742888067574</v>
      </c>
      <c r="U362" s="122">
        <v>0.1693275533593841</v>
      </c>
      <c r="V362" s="122">
        <v>6.6090464201939439E-2</v>
      </c>
      <c r="W362" s="122">
        <v>0.10614211706630938</v>
      </c>
      <c r="X362" s="122">
        <v>0.11581888822117277</v>
      </c>
      <c r="Y362" s="122">
        <v>0.12669479303153594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0.54443857875211388</v>
      </c>
      <c r="D363" s="98">
        <v>0.57737763369591288</v>
      </c>
      <c r="E363" s="98">
        <v>0.51527308687463624</v>
      </c>
      <c r="F363" s="98">
        <v>0.32981350392634684</v>
      </c>
      <c r="G363" s="98">
        <v>0</v>
      </c>
      <c r="H363" s="98">
        <v>6.4609871340696456E-2</v>
      </c>
      <c r="I363" s="98">
        <v>0</v>
      </c>
      <c r="J363" s="98">
        <v>0.3741754181217658</v>
      </c>
      <c r="K363" s="98">
        <v>0.74162825855766767</v>
      </c>
      <c r="L363" s="98">
        <v>0.60346068574803091</v>
      </c>
      <c r="M363" s="98">
        <v>0.16077135186574301</v>
      </c>
      <c r="N363" s="98">
        <v>0.15838508958480427</v>
      </c>
      <c r="O363" s="98">
        <v>7.7863070862590339E-2</v>
      </c>
      <c r="P363" s="98">
        <v>0</v>
      </c>
      <c r="Q363" s="98">
        <v>0</v>
      </c>
      <c r="R363" s="98">
        <v>0</v>
      </c>
      <c r="S363" s="98">
        <v>0.13446313871389742</v>
      </c>
      <c r="T363" s="98">
        <v>0.17394742888067574</v>
      </c>
      <c r="U363" s="98">
        <v>0.1693275533593841</v>
      </c>
      <c r="V363" s="98">
        <v>6.6090464201939439E-2</v>
      </c>
      <c r="W363" s="98">
        <v>0.10614211706630938</v>
      </c>
      <c r="X363" s="98">
        <v>0.11581888822117277</v>
      </c>
      <c r="Y363" s="98">
        <v>0.12669479303153594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18425.515138303159</v>
      </c>
      <c r="D366" s="117">
        <f t="shared" si="204"/>
        <v>21280.28924973122</v>
      </c>
      <c r="E366" s="117">
        <f t="shared" si="204"/>
        <v>23376.185987065797</v>
      </c>
      <c r="F366" s="117">
        <f t="shared" si="204"/>
        <v>22449.338712844554</v>
      </c>
      <c r="G366" s="117">
        <f t="shared" si="204"/>
        <v>0</v>
      </c>
      <c r="H366" s="117">
        <f t="shared" si="204"/>
        <v>20148.555791175684</v>
      </c>
      <c r="I366" s="117">
        <f t="shared" si="204"/>
        <v>0</v>
      </c>
      <c r="J366" s="117">
        <f t="shared" si="204"/>
        <v>19032.14006706647</v>
      </c>
      <c r="K366" s="117">
        <f t="shared" si="204"/>
        <v>17593.669606676456</v>
      </c>
      <c r="L366" s="117">
        <f t="shared" si="204"/>
        <v>18345.66522226073</v>
      </c>
      <c r="M366" s="117">
        <f t="shared" si="204"/>
        <v>16153.250785064853</v>
      </c>
      <c r="N366" s="117">
        <f t="shared" si="204"/>
        <v>14516.979219039482</v>
      </c>
      <c r="O366" s="117">
        <f t="shared" si="204"/>
        <v>12824.361318881045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10365.098131321611</v>
      </c>
      <c r="T366" s="117">
        <f t="shared" si="205"/>
        <v>9772.09756819633</v>
      </c>
      <c r="U366" s="117">
        <f t="shared" si="205"/>
        <v>9558.889840011554</v>
      </c>
      <c r="V366" s="117">
        <f t="shared" si="205"/>
        <v>10834.176345403845</v>
      </c>
      <c r="W366" s="117">
        <f t="shared" ref="W366:Y366" si="206">W367+W370+W372+W381</f>
        <v>8229.1752187260772</v>
      </c>
      <c r="X366" s="117">
        <f t="shared" si="206"/>
        <v>7478.9583530360496</v>
      </c>
      <c r="Y366" s="117">
        <f t="shared" si="206"/>
        <v>6402.693678150421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15429.15629974096</v>
      </c>
      <c r="D367" s="122">
        <f t="shared" si="207"/>
        <v>17881.876478997601</v>
      </c>
      <c r="E367" s="122">
        <f t="shared" si="207"/>
        <v>19643.640591519383</v>
      </c>
      <c r="F367" s="122">
        <f t="shared" si="207"/>
        <v>18775.648409713413</v>
      </c>
      <c r="G367" s="122">
        <f t="shared" si="207"/>
        <v>0</v>
      </c>
      <c r="H367" s="122">
        <f t="shared" si="207"/>
        <v>16738.08903453339</v>
      </c>
      <c r="I367" s="122">
        <f t="shared" si="207"/>
        <v>0</v>
      </c>
      <c r="J367" s="122">
        <f t="shared" si="207"/>
        <v>15317.051580522946</v>
      </c>
      <c r="K367" s="122">
        <f t="shared" si="207"/>
        <v>14124.378092910745</v>
      </c>
      <c r="L367" s="122">
        <f t="shared" si="207"/>
        <v>14876.257104560311</v>
      </c>
      <c r="M367" s="122">
        <f t="shared" si="207"/>
        <v>12844.769378818837</v>
      </c>
      <c r="N367" s="122">
        <f t="shared" si="207"/>
        <v>11291.396508847025</v>
      </c>
      <c r="O367" s="122">
        <f t="shared" si="207"/>
        <v>9695.9498384101425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7677.3820166305632</v>
      </c>
      <c r="T367" s="122">
        <f t="shared" si="208"/>
        <v>7126.8271729038979</v>
      </c>
      <c r="U367" s="122">
        <f t="shared" si="208"/>
        <v>6947.6354699066324</v>
      </c>
      <c r="V367" s="122">
        <f t="shared" si="208"/>
        <v>7869.6890333931979</v>
      </c>
      <c r="W367" s="122">
        <f t="shared" ref="W367:Y367" si="209">SUM(W368:W369)</f>
        <v>5753.1850439457339</v>
      </c>
      <c r="X367" s="122">
        <f t="shared" si="209"/>
        <v>5063.9893778295354</v>
      </c>
      <c r="Y367" s="122">
        <f t="shared" si="209"/>
        <v>4117.568322319923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15241.83275117373</v>
      </c>
      <c r="D368" s="98">
        <v>17665.569029644957</v>
      </c>
      <c r="E368" s="98">
        <v>19405.518451735334</v>
      </c>
      <c r="F368" s="98">
        <v>18548.135160366997</v>
      </c>
      <c r="G368" s="98">
        <v>0</v>
      </c>
      <c r="H368" s="98">
        <v>16540.467058956794</v>
      </c>
      <c r="I368" s="98">
        <v>0</v>
      </c>
      <c r="J368" s="98">
        <v>15138.145833555885</v>
      </c>
      <c r="K368" s="98">
        <v>13958.895725487137</v>
      </c>
      <c r="L368" s="98">
        <v>14701.665109249139</v>
      </c>
      <c r="M368" s="98">
        <v>12692.392773289246</v>
      </c>
      <c r="N368" s="98">
        <v>11154.562521194301</v>
      </c>
      <c r="O368" s="98">
        <v>9573.806904606663</v>
      </c>
      <c r="P368" s="98">
        <v>0</v>
      </c>
      <c r="Q368" s="98">
        <v>0</v>
      </c>
      <c r="R368" s="98">
        <v>0</v>
      </c>
      <c r="S368" s="98">
        <v>7571.6556654213291</v>
      </c>
      <c r="T368" s="98">
        <v>7029.2316656491585</v>
      </c>
      <c r="U368" s="98">
        <v>6853.087586780638</v>
      </c>
      <c r="V368" s="98">
        <v>7763.1384650750606</v>
      </c>
      <c r="W368" s="98">
        <v>5674.9616322691809</v>
      </c>
      <c r="X368" s="98">
        <v>4995.4748602246009</v>
      </c>
      <c r="Y368" s="98">
        <v>4062.076162932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187.32354856723097</v>
      </c>
      <c r="D369" s="98">
        <v>216.30744935264443</v>
      </c>
      <c r="E369" s="98">
        <v>238.12213978404822</v>
      </c>
      <c r="F369" s="98">
        <v>227.51324934641414</v>
      </c>
      <c r="G369" s="98">
        <v>0</v>
      </c>
      <c r="H369" s="98">
        <v>197.62197557659729</v>
      </c>
      <c r="I369" s="98">
        <v>0</v>
      </c>
      <c r="J369" s="98">
        <v>178.90574696706122</v>
      </c>
      <c r="K369" s="98">
        <v>165.48236742360888</v>
      </c>
      <c r="L369" s="98">
        <v>174.59199531117204</v>
      </c>
      <c r="M369" s="98">
        <v>152.37660552959062</v>
      </c>
      <c r="N369" s="98">
        <v>136.83398765272469</v>
      </c>
      <c r="O369" s="98">
        <v>122.14293380347951</v>
      </c>
      <c r="P369" s="98">
        <v>0</v>
      </c>
      <c r="Q369" s="98">
        <v>0</v>
      </c>
      <c r="R369" s="98">
        <v>0</v>
      </c>
      <c r="S369" s="98">
        <v>105.72635120923441</v>
      </c>
      <c r="T369" s="98">
        <v>97.595507254739715</v>
      </c>
      <c r="U369" s="98">
        <v>94.54788312599392</v>
      </c>
      <c r="V369" s="98">
        <v>106.55056831813714</v>
      </c>
      <c r="W369" s="98">
        <v>78.223411676552686</v>
      </c>
      <c r="X369" s="98">
        <v>68.51451760493444</v>
      </c>
      <c r="Y369" s="98">
        <v>55.49215938792323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42.167607960979886</v>
      </c>
      <c r="D370" s="122">
        <f t="shared" si="210"/>
        <v>48.130297760902863</v>
      </c>
      <c r="E370" s="122">
        <f t="shared" si="210"/>
        <v>86.646266737613971</v>
      </c>
      <c r="F370" s="122">
        <f t="shared" si="210"/>
        <v>47.682763512917667</v>
      </c>
      <c r="G370" s="122">
        <f t="shared" si="210"/>
        <v>0</v>
      </c>
      <c r="H370" s="122">
        <f t="shared" si="210"/>
        <v>55.552026977352291</v>
      </c>
      <c r="I370" s="122">
        <f t="shared" si="210"/>
        <v>0</v>
      </c>
      <c r="J370" s="122">
        <f t="shared" si="210"/>
        <v>104.91489603320682</v>
      </c>
      <c r="K370" s="122">
        <f t="shared" si="210"/>
        <v>56.948134567952039</v>
      </c>
      <c r="L370" s="122">
        <f t="shared" si="210"/>
        <v>80.609308538374492</v>
      </c>
      <c r="M370" s="122">
        <f t="shared" si="210"/>
        <v>114.54269891671886</v>
      </c>
      <c r="N370" s="122">
        <f t="shared" si="210"/>
        <v>93.998019189948394</v>
      </c>
      <c r="O370" s="122">
        <f t="shared" si="210"/>
        <v>134.04853784930228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85.593395239470965</v>
      </c>
      <c r="T370" s="122">
        <f t="shared" si="210"/>
        <v>84.074463453196046</v>
      </c>
      <c r="U370" s="122">
        <f t="shared" si="210"/>
        <v>106.87302622672338</v>
      </c>
      <c r="V370" s="122">
        <f t="shared" si="210"/>
        <v>64.712878054161862</v>
      </c>
      <c r="W370" s="122">
        <f t="shared" si="210"/>
        <v>100.54184569548879</v>
      </c>
      <c r="X370" s="122">
        <f t="shared" si="210"/>
        <v>73.934532987312096</v>
      </c>
      <c r="Y370" s="122">
        <f t="shared" si="210"/>
        <v>44.219263346841565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42.167607960979886</v>
      </c>
      <c r="D371" s="98">
        <f>RES_hhdet_in_fech!D48</f>
        <v>48.130297760902863</v>
      </c>
      <c r="E371" s="98">
        <f>RES_hhdet_in_fech!E48</f>
        <v>86.646266737613971</v>
      </c>
      <c r="F371" s="98">
        <f>RES_hhdet_in_fech!F48</f>
        <v>47.682763512917667</v>
      </c>
      <c r="G371" s="98">
        <f>RES_hhdet_in_fech!G48</f>
        <v>0</v>
      </c>
      <c r="H371" s="98">
        <f>RES_hhdet_in_fech!H48</f>
        <v>55.552026977352291</v>
      </c>
      <c r="I371" s="98">
        <f>RES_hhdet_in_fech!I48</f>
        <v>0</v>
      </c>
      <c r="J371" s="98">
        <f>RES_hhdet_in_fech!J48</f>
        <v>104.91489603320682</v>
      </c>
      <c r="K371" s="98">
        <f>RES_hhdet_in_fech!K48</f>
        <v>56.948134567952039</v>
      </c>
      <c r="L371" s="98">
        <f>RES_hhdet_in_fech!L48</f>
        <v>80.609308538374492</v>
      </c>
      <c r="M371" s="98">
        <f>RES_hhdet_in_fech!M48</f>
        <v>114.54269891671886</v>
      </c>
      <c r="N371" s="98">
        <f>RES_hhdet_in_fech!N48</f>
        <v>93.998019189948394</v>
      </c>
      <c r="O371" s="98">
        <f>RES_hhdet_in_fech!O48</f>
        <v>134.04853784930228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85.593395239470965</v>
      </c>
      <c r="T371" s="98">
        <f>RES_hhdet_in_fech!T48</f>
        <v>84.074463453196046</v>
      </c>
      <c r="U371" s="98">
        <f>RES_hhdet_in_fech!U48</f>
        <v>106.87302622672338</v>
      </c>
      <c r="V371" s="98">
        <f>RES_hhdet_in_fech!V48</f>
        <v>64.712878054161862</v>
      </c>
      <c r="W371" s="98">
        <f>RES_hhdet_in_fech!W48</f>
        <v>100.54184569548879</v>
      </c>
      <c r="X371" s="98">
        <f>RES_hhdet_in_fech!X48</f>
        <v>73.934532987312096</v>
      </c>
      <c r="Y371" s="98">
        <f>RES_hhdet_in_fech!Y48</f>
        <v>44.219263346841565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2103.6352282339799</v>
      </c>
      <c r="D372" s="122">
        <v>2509.3518820301483</v>
      </c>
      <c r="E372" s="122">
        <v>2657.2068214143383</v>
      </c>
      <c r="F372" s="122">
        <v>2723.1616371728451</v>
      </c>
      <c r="G372" s="122">
        <v>0</v>
      </c>
      <c r="H372" s="122">
        <v>2508.9270355836425</v>
      </c>
      <c r="I372" s="122">
        <v>0</v>
      </c>
      <c r="J372" s="122">
        <v>2771.4205661173928</v>
      </c>
      <c r="K372" s="122">
        <v>2698.8399596845888</v>
      </c>
      <c r="L372" s="122">
        <v>2772.7523847228017</v>
      </c>
      <c r="M372" s="122">
        <v>2577.5875431811687</v>
      </c>
      <c r="N372" s="122">
        <v>2545.2662923613243</v>
      </c>
      <c r="O372" s="122">
        <v>2405.5175543142454</v>
      </c>
      <c r="P372" s="122">
        <v>0</v>
      </c>
      <c r="Q372" s="122">
        <v>0</v>
      </c>
      <c r="R372" s="122">
        <v>0</v>
      </c>
      <c r="S372" s="122">
        <v>2025.3704586002507</v>
      </c>
      <c r="T372" s="122">
        <v>2014.4065588190003</v>
      </c>
      <c r="U372" s="122">
        <v>1991.634338796636</v>
      </c>
      <c r="V372" s="122">
        <v>2221.7587302841648</v>
      </c>
      <c r="W372" s="122">
        <v>1701.6874480180684</v>
      </c>
      <c r="X372" s="122">
        <v>1828.4159004172654</v>
      </c>
      <c r="Y372" s="122">
        <v>1754.1019437054815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2220.6157970786221</v>
      </c>
      <c r="D373" s="98">
        <v>2994.7445251311892</v>
      </c>
      <c r="E373" s="98">
        <v>3315.8415104068508</v>
      </c>
      <c r="F373" s="98">
        <v>3407.0994826995848</v>
      </c>
      <c r="G373" s="98">
        <v>0</v>
      </c>
      <c r="H373" s="98">
        <v>3445.2336315214129</v>
      </c>
      <c r="I373" s="98">
        <v>0</v>
      </c>
      <c r="J373" s="98">
        <v>3027.4100089264844</v>
      </c>
      <c r="K373" s="98">
        <v>3144.1877090490943</v>
      </c>
      <c r="L373" s="98">
        <v>3260.7822728095589</v>
      </c>
      <c r="M373" s="98">
        <v>2894.1121915681847</v>
      </c>
      <c r="N373" s="98">
        <v>2786.4545263225182</v>
      </c>
      <c r="O373" s="98">
        <v>2538.4282029001606</v>
      </c>
      <c r="P373" s="98">
        <v>0</v>
      </c>
      <c r="Q373" s="98">
        <v>0</v>
      </c>
      <c r="R373" s="98">
        <v>0</v>
      </c>
      <c r="S373" s="98">
        <v>2120.6547781710228</v>
      </c>
      <c r="T373" s="98">
        <v>2111.199268037642</v>
      </c>
      <c r="U373" s="98">
        <v>2106.6534978593563</v>
      </c>
      <c r="V373" s="98">
        <v>2292.4346541118125</v>
      </c>
      <c r="W373" s="98">
        <v>1633.9523443529272</v>
      </c>
      <c r="X373" s="98">
        <v>1939.9266564673924</v>
      </c>
      <c r="Y373" s="98">
        <v>1824.8566248942427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2146.4512655836388</v>
      </c>
      <c r="E374" s="98">
        <v>2512.9670755278098</v>
      </c>
      <c r="F374" s="98">
        <v>2622.1568174106892</v>
      </c>
      <c r="G374" s="98">
        <v>0</v>
      </c>
      <c r="H374" s="98">
        <v>0</v>
      </c>
      <c r="I374" s="98">
        <v>0</v>
      </c>
      <c r="J374" s="98">
        <v>0</v>
      </c>
      <c r="K374" s="98">
        <v>2264.2386232799945</v>
      </c>
      <c r="L374" s="98">
        <v>2343.0027043448627</v>
      </c>
      <c r="M374" s="98">
        <v>0</v>
      </c>
      <c r="N374" s="98">
        <v>2049.78496745859</v>
      </c>
      <c r="O374" s="98">
        <v>1904.8116775706121</v>
      </c>
      <c r="P374" s="98">
        <v>0</v>
      </c>
      <c r="Q374" s="98">
        <v>0</v>
      </c>
      <c r="R374" s="98">
        <v>0</v>
      </c>
      <c r="S374" s="98">
        <v>0</v>
      </c>
      <c r="T374" s="98">
        <v>1732.2123796434807</v>
      </c>
      <c r="U374" s="98">
        <v>1733.0278948965154</v>
      </c>
      <c r="V374" s="98">
        <v>1931.1471821788036</v>
      </c>
      <c r="W374" s="98">
        <v>0</v>
      </c>
      <c r="X374" s="98">
        <v>0</v>
      </c>
      <c r="Y374" s="98">
        <v>1635.030330651535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1111.0460583203833</v>
      </c>
      <c r="E375" s="101">
        <v>1524.5975338914234</v>
      </c>
      <c r="F375" s="101">
        <v>1647.4296982202011</v>
      </c>
      <c r="G375" s="101">
        <v>0</v>
      </c>
      <c r="H375" s="101">
        <v>0</v>
      </c>
      <c r="I375" s="101">
        <v>0</v>
      </c>
      <c r="J375" s="101">
        <v>0</v>
      </c>
      <c r="K375" s="101">
        <v>1100.0399431354031</v>
      </c>
      <c r="L375" s="101">
        <v>1103.8656922766306</v>
      </c>
      <c r="M375" s="101">
        <v>0</v>
      </c>
      <c r="N375" s="101">
        <v>947.25995873241243</v>
      </c>
      <c r="O375" s="101">
        <v>861.85474044633884</v>
      </c>
      <c r="P375" s="101">
        <v>0</v>
      </c>
      <c r="Q375" s="101">
        <v>0</v>
      </c>
      <c r="R375" s="101">
        <v>0</v>
      </c>
      <c r="S375" s="101">
        <v>0</v>
      </c>
      <c r="T375" s="101">
        <v>761.03524636049895</v>
      </c>
      <c r="U375" s="101">
        <v>714.24341213571324</v>
      </c>
      <c r="V375" s="101">
        <v>899.13563254272856</v>
      </c>
      <c r="W375" s="101">
        <v>0</v>
      </c>
      <c r="X375" s="101">
        <v>0</v>
      </c>
      <c r="Y375" s="101">
        <v>1079.8522006288758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1035.4052072632553</v>
      </c>
      <c r="E376" s="104">
        <v>988.36954163638666</v>
      </c>
      <c r="F376" s="104">
        <v>974.727119190488</v>
      </c>
      <c r="G376" s="104">
        <v>0</v>
      </c>
      <c r="H376" s="104">
        <v>0</v>
      </c>
      <c r="I376" s="104">
        <v>0</v>
      </c>
      <c r="J376" s="104">
        <v>0</v>
      </c>
      <c r="K376" s="104">
        <v>1164.1986801445912</v>
      </c>
      <c r="L376" s="104">
        <v>1239.1370120682323</v>
      </c>
      <c r="M376" s="104">
        <v>0</v>
      </c>
      <c r="N376" s="104">
        <v>1102.5250087261779</v>
      </c>
      <c r="O376" s="104">
        <v>1042.9569371242733</v>
      </c>
      <c r="P376" s="104">
        <v>0</v>
      </c>
      <c r="Q376" s="104">
        <v>0</v>
      </c>
      <c r="R376" s="104">
        <v>0</v>
      </c>
      <c r="S376" s="104">
        <v>0</v>
      </c>
      <c r="T376" s="104">
        <v>971.1771332829818</v>
      </c>
      <c r="U376" s="104">
        <v>1018.7844827608019</v>
      </c>
      <c r="V376" s="104">
        <v>1032.0115496360747</v>
      </c>
      <c r="W376" s="104">
        <v>0</v>
      </c>
      <c r="X376" s="104">
        <v>0</v>
      </c>
      <c r="Y376" s="104">
        <v>555.17813002265893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2160.1540959726135</v>
      </c>
      <c r="D377" s="101">
        <v>2292.5585747273253</v>
      </c>
      <c r="E377" s="101">
        <v>2558.550598410849</v>
      </c>
      <c r="F377" s="101">
        <v>2650.4320886880514</v>
      </c>
      <c r="G377" s="101">
        <v>0</v>
      </c>
      <c r="H377" s="101">
        <v>2600.6407788717279</v>
      </c>
      <c r="I377" s="101">
        <v>0</v>
      </c>
      <c r="J377" s="101">
        <v>2589.3758440204469</v>
      </c>
      <c r="K377" s="101">
        <v>2563.4908259802091</v>
      </c>
      <c r="L377" s="101">
        <v>2450.0086680577824</v>
      </c>
      <c r="M377" s="101">
        <v>2481.2962335721081</v>
      </c>
      <c r="N377" s="101">
        <v>2361.4998136231375</v>
      </c>
      <c r="O377" s="101">
        <v>2308.4488689284617</v>
      </c>
      <c r="P377" s="101">
        <v>0</v>
      </c>
      <c r="Q377" s="101">
        <v>0</v>
      </c>
      <c r="R377" s="101">
        <v>0</v>
      </c>
      <c r="S377" s="101">
        <v>2108.1976053377648</v>
      </c>
      <c r="T377" s="101">
        <v>2053.1323093109841</v>
      </c>
      <c r="U377" s="101">
        <v>1935.0366603289783</v>
      </c>
      <c r="V377" s="101">
        <v>1915.6717410376209</v>
      </c>
      <c r="W377" s="101">
        <v>1812.4547983451901</v>
      </c>
      <c r="X377" s="101">
        <v>1724.2845850978699</v>
      </c>
      <c r="Y377" s="101">
        <v>1683.5870016619056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1696.774145422035</v>
      </c>
      <c r="D378" s="104">
        <v>1832.6608919280682</v>
      </c>
      <c r="E378" s="104">
        <v>2119.8281447974814</v>
      </c>
      <c r="F378" s="104">
        <v>2217.577127709123</v>
      </c>
      <c r="G378" s="104">
        <v>0</v>
      </c>
      <c r="H378" s="104">
        <v>2138.0891385392929</v>
      </c>
      <c r="I378" s="104">
        <v>0</v>
      </c>
      <c r="J378" s="104">
        <v>2076.4712394659082</v>
      </c>
      <c r="K378" s="104">
        <v>2050.6626564025669</v>
      </c>
      <c r="L378" s="104">
        <v>1953.8009061692792</v>
      </c>
      <c r="M378" s="104">
        <v>1994.1167008861125</v>
      </c>
      <c r="N378" s="104">
        <v>1902.7083173164269</v>
      </c>
      <c r="O378" s="104">
        <v>1875.5707912058665</v>
      </c>
      <c r="P378" s="104">
        <v>0</v>
      </c>
      <c r="Q378" s="104">
        <v>0</v>
      </c>
      <c r="R378" s="104">
        <v>0</v>
      </c>
      <c r="S378" s="104">
        <v>1782.5421689823556</v>
      </c>
      <c r="T378" s="104">
        <v>1750.3444223026302</v>
      </c>
      <c r="U378" s="104">
        <v>1650.568039160546</v>
      </c>
      <c r="V378" s="104">
        <v>1665.8815354659969</v>
      </c>
      <c r="W378" s="104">
        <v>1609.7722389381317</v>
      </c>
      <c r="X378" s="104">
        <v>1561.2783269902804</v>
      </c>
      <c r="Y378" s="104">
        <v>1557.4435414492691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710.25230611184827</v>
      </c>
      <c r="D379" s="98">
        <v>848.49381191711086</v>
      </c>
      <c r="E379" s="98">
        <v>1175.7716144513806</v>
      </c>
      <c r="F379" s="98">
        <v>1281.2177304965282</v>
      </c>
      <c r="G379" s="98">
        <v>0</v>
      </c>
      <c r="H379" s="98">
        <v>1125.9990415066711</v>
      </c>
      <c r="I379" s="98">
        <v>0</v>
      </c>
      <c r="J379" s="98">
        <v>937.2762983318845</v>
      </c>
      <c r="K379" s="98">
        <v>896.97339868611448</v>
      </c>
      <c r="L379" s="98">
        <v>825.90137198234606</v>
      </c>
      <c r="M379" s="98">
        <v>864.2720299864036</v>
      </c>
      <c r="N379" s="98">
        <v>802.28634527249801</v>
      </c>
      <c r="O379" s="98">
        <v>784.38010834228362</v>
      </c>
      <c r="P379" s="98">
        <v>0</v>
      </c>
      <c r="Q379" s="98">
        <v>0</v>
      </c>
      <c r="R379" s="98">
        <v>0</v>
      </c>
      <c r="S379" s="98">
        <v>748.97911053467931</v>
      </c>
      <c r="T379" s="98">
        <v>741.14878406338698</v>
      </c>
      <c r="U379" s="98">
        <v>654.86052474188534</v>
      </c>
      <c r="V379" s="98">
        <v>748.34981759993593</v>
      </c>
      <c r="W379" s="98">
        <v>828.00761062491495</v>
      </c>
      <c r="X379" s="98">
        <v>888.54722682812178</v>
      </c>
      <c r="Y379" s="98">
        <v>998.2276181417501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986.52183931018658</v>
      </c>
      <c r="D380" s="98">
        <v>984.16708001095708</v>
      </c>
      <c r="E380" s="98">
        <v>944.05653034610089</v>
      </c>
      <c r="F380" s="98">
        <v>936.35939721259456</v>
      </c>
      <c r="G380" s="98">
        <v>0</v>
      </c>
      <c r="H380" s="98">
        <v>1012.0900970326217</v>
      </c>
      <c r="I380" s="98">
        <v>0</v>
      </c>
      <c r="J380" s="98">
        <v>1139.1949411340236</v>
      </c>
      <c r="K380" s="98">
        <v>1153.6892577164524</v>
      </c>
      <c r="L380" s="98">
        <v>1127.8995341869329</v>
      </c>
      <c r="M380" s="98">
        <v>1129.8446708997089</v>
      </c>
      <c r="N380" s="98">
        <v>1100.4219720439289</v>
      </c>
      <c r="O380" s="98">
        <v>1091.1906828635827</v>
      </c>
      <c r="P380" s="98">
        <v>0</v>
      </c>
      <c r="Q380" s="98">
        <v>0</v>
      </c>
      <c r="R380" s="98">
        <v>0</v>
      </c>
      <c r="S380" s="98">
        <v>1033.563058447676</v>
      </c>
      <c r="T380" s="98">
        <v>1009.1956382392431</v>
      </c>
      <c r="U380" s="98">
        <v>995.70751441866082</v>
      </c>
      <c r="V380" s="98">
        <v>917.53171786606106</v>
      </c>
      <c r="W380" s="98">
        <v>781.76462831321703</v>
      </c>
      <c r="X380" s="98">
        <v>672.73110016215844</v>
      </c>
      <c r="Y380" s="98">
        <v>559.21592330751889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850.55600236723546</v>
      </c>
      <c r="D381" s="122">
        <v>840.93059094257183</v>
      </c>
      <c r="E381" s="122">
        <v>988.6923073944605</v>
      </c>
      <c r="F381" s="122">
        <v>902.84590244537617</v>
      </c>
      <c r="G381" s="122">
        <v>0</v>
      </c>
      <c r="H381" s="122">
        <v>845.98769408130192</v>
      </c>
      <c r="I381" s="122">
        <v>0</v>
      </c>
      <c r="J381" s="122">
        <v>838.75302439292636</v>
      </c>
      <c r="K381" s="122">
        <v>713.50341951316955</v>
      </c>
      <c r="L381" s="122">
        <v>616.0464244392432</v>
      </c>
      <c r="M381" s="122">
        <v>616.35116414812717</v>
      </c>
      <c r="N381" s="122">
        <v>586.31839864118467</v>
      </c>
      <c r="O381" s="122">
        <v>588.84538830735471</v>
      </c>
      <c r="P381" s="122">
        <v>0</v>
      </c>
      <c r="Q381" s="122">
        <v>0</v>
      </c>
      <c r="R381" s="122">
        <v>0</v>
      </c>
      <c r="S381" s="122">
        <v>576.75226085132624</v>
      </c>
      <c r="T381" s="122">
        <v>546.78937302023598</v>
      </c>
      <c r="U381" s="122">
        <v>512.74700508156343</v>
      </c>
      <c r="V381" s="122">
        <v>678.01570367232193</v>
      </c>
      <c r="W381" s="122">
        <v>673.76088106678617</v>
      </c>
      <c r="X381" s="122">
        <v>512.61854180193643</v>
      </c>
      <c r="Y381" s="122">
        <v>486.80414877817594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988.3375335648135</v>
      </c>
      <c r="D382" s="98">
        <v>1258.901576282389</v>
      </c>
      <c r="E382" s="98">
        <v>984.94427801903998</v>
      </c>
      <c r="F382" s="98">
        <v>959.6163644794558</v>
      </c>
      <c r="G382" s="98">
        <v>0</v>
      </c>
      <c r="H382" s="98">
        <v>977.40380912459864</v>
      </c>
      <c r="I382" s="98">
        <v>0</v>
      </c>
      <c r="J382" s="98">
        <v>844.71222841184056</v>
      </c>
      <c r="K382" s="98">
        <v>826.73681194080348</v>
      </c>
      <c r="L382" s="98">
        <v>738.74990640834369</v>
      </c>
      <c r="M382" s="98">
        <v>707.74498972417234</v>
      </c>
      <c r="N382" s="98">
        <v>699.33824004503492</v>
      </c>
      <c r="O382" s="98">
        <v>698.10086453674796</v>
      </c>
      <c r="P382" s="98">
        <v>0</v>
      </c>
      <c r="Q382" s="98">
        <v>0</v>
      </c>
      <c r="R382" s="98">
        <v>0</v>
      </c>
      <c r="S382" s="98">
        <v>687.4929248776715</v>
      </c>
      <c r="T382" s="98">
        <v>665.86825941751738</v>
      </c>
      <c r="U382" s="98">
        <v>643.15009371593089</v>
      </c>
      <c r="V382" s="98">
        <v>878.97990904556195</v>
      </c>
      <c r="W382" s="98">
        <v>876.6549242040586</v>
      </c>
      <c r="X382" s="98">
        <v>685.29031820906835</v>
      </c>
      <c r="Y382" s="98">
        <v>625.26202384135661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765.66773683010956</v>
      </c>
      <c r="D383" s="33">
        <v>620.82536939820807</v>
      </c>
      <c r="E383" s="33">
        <v>990.39952884453839</v>
      </c>
      <c r="F383" s="33">
        <v>877.60531794418227</v>
      </c>
      <c r="G383" s="33">
        <v>0</v>
      </c>
      <c r="H383" s="33">
        <v>774.77337475616321</v>
      </c>
      <c r="I383" s="33">
        <v>0</v>
      </c>
      <c r="J383" s="33">
        <v>834.52586985058986</v>
      </c>
      <c r="K383" s="33">
        <v>575.44887592047826</v>
      </c>
      <c r="L383" s="33">
        <v>529.7484152155223</v>
      </c>
      <c r="M383" s="33">
        <v>559.19430012308339</v>
      </c>
      <c r="N383" s="33">
        <v>537.02671802891928</v>
      </c>
      <c r="O383" s="33">
        <v>537.85257573260913</v>
      </c>
      <c r="P383" s="33">
        <v>0</v>
      </c>
      <c r="Q383" s="33">
        <v>0</v>
      </c>
      <c r="R383" s="33">
        <v>0</v>
      </c>
      <c r="S383" s="33">
        <v>512.24095386439569</v>
      </c>
      <c r="T383" s="33">
        <v>494.93752926526679</v>
      </c>
      <c r="U383" s="33">
        <v>465.76622182783888</v>
      </c>
      <c r="V383" s="33">
        <v>604.4325709526953</v>
      </c>
      <c r="W383" s="33">
        <v>611.78808737500037</v>
      </c>
      <c r="X383" s="33">
        <v>473.52304525692534</v>
      </c>
      <c r="Y383" s="33">
        <v>451.23259792669052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10011.576302057343</v>
      </c>
      <c r="D385" s="117">
        <f t="shared" si="211"/>
        <v>11574.46576510301</v>
      </c>
      <c r="E385" s="117">
        <f t="shared" si="211"/>
        <v>12986.002398402834</v>
      </c>
      <c r="F385" s="117">
        <f t="shared" si="211"/>
        <v>12533.849205740516</v>
      </c>
      <c r="G385" s="117">
        <f t="shared" si="211"/>
        <v>0</v>
      </c>
      <c r="H385" s="117">
        <f t="shared" si="211"/>
        <v>11565.496864741135</v>
      </c>
      <c r="I385" s="117">
        <f t="shared" si="211"/>
        <v>0</v>
      </c>
      <c r="J385" s="117">
        <f t="shared" si="211"/>
        <v>11079.101376683573</v>
      </c>
      <c r="K385" s="117">
        <f t="shared" si="211"/>
        <v>10310.203419630338</v>
      </c>
      <c r="L385" s="117">
        <f t="shared" si="211"/>
        <v>10870.595062074648</v>
      </c>
      <c r="M385" s="117">
        <f t="shared" si="211"/>
        <v>9944.8907669622167</v>
      </c>
      <c r="N385" s="117">
        <f t="shared" si="211"/>
        <v>9178.365383711418</v>
      </c>
      <c r="O385" s="117">
        <f t="shared" si="211"/>
        <v>8599.6067556549569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7750.7164733186655</v>
      </c>
      <c r="T385" s="117">
        <f t="shared" si="212"/>
        <v>7340.1617202297666</v>
      </c>
      <c r="U385" s="117">
        <f t="shared" si="212"/>
        <v>7253.7684198068646</v>
      </c>
      <c r="V385" s="117">
        <f t="shared" si="212"/>
        <v>8040.4699145425557</v>
      </c>
      <c r="W385" s="117">
        <f t="shared" ref="W385:Y385" si="213">W386+W389+W391+W400</f>
        <v>6377.9409776537796</v>
      </c>
      <c r="X385" s="117">
        <f t="shared" si="213"/>
        <v>5747.222631848821</v>
      </c>
      <c r="Y385" s="117">
        <f t="shared" si="213"/>
        <v>4890.7571667780721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7943.5331937224428</v>
      </c>
      <c r="D386" s="122">
        <f t="shared" si="214"/>
        <v>9290.005073226579</v>
      </c>
      <c r="E386" s="122">
        <f t="shared" si="214"/>
        <v>10302.830890660291</v>
      </c>
      <c r="F386" s="122">
        <f t="shared" si="214"/>
        <v>9940.0390440196697</v>
      </c>
      <c r="G386" s="122">
        <f t="shared" si="214"/>
        <v>0</v>
      </c>
      <c r="H386" s="122">
        <f t="shared" si="214"/>
        <v>9034.3368628946882</v>
      </c>
      <c r="I386" s="122">
        <f t="shared" si="214"/>
        <v>0</v>
      </c>
      <c r="J386" s="122">
        <f t="shared" si="214"/>
        <v>8444.8650661491756</v>
      </c>
      <c r="K386" s="122">
        <f t="shared" si="214"/>
        <v>7882.995758978509</v>
      </c>
      <c r="L386" s="122">
        <f t="shared" si="214"/>
        <v>8414.2642716929004</v>
      </c>
      <c r="M386" s="122">
        <f t="shared" si="214"/>
        <v>7440.1101416479742</v>
      </c>
      <c r="N386" s="122">
        <f t="shared" si="214"/>
        <v>6781.1233221125449</v>
      </c>
      <c r="O386" s="122">
        <f t="shared" si="214"/>
        <v>6112.5341577260351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5432.2670693752616</v>
      </c>
      <c r="T386" s="122">
        <f t="shared" si="215"/>
        <v>5054.1200849756078</v>
      </c>
      <c r="U386" s="122">
        <f t="shared" si="215"/>
        <v>4930.1741756290758</v>
      </c>
      <c r="V386" s="122">
        <f t="shared" si="215"/>
        <v>5595.0760741995109</v>
      </c>
      <c r="W386" s="122">
        <f t="shared" ref="W386:Y386" si="216">SUM(W387:W388)</f>
        <v>4101.2910207087316</v>
      </c>
      <c r="X386" s="122">
        <f t="shared" si="216"/>
        <v>3615.5819456612994</v>
      </c>
      <c r="Y386" s="122">
        <f t="shared" si="216"/>
        <v>2942.7637090834387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7756.2096451552115</v>
      </c>
      <c r="D387" s="98">
        <v>9073.6976238739353</v>
      </c>
      <c r="E387" s="98">
        <v>10064.708750876242</v>
      </c>
      <c r="F387" s="98">
        <v>9712.5257946732563</v>
      </c>
      <c r="G387" s="98">
        <v>0</v>
      </c>
      <c r="H387" s="98">
        <v>8836.7148873180904</v>
      </c>
      <c r="I387" s="98">
        <v>0</v>
      </c>
      <c r="J387" s="98">
        <v>8265.959319182115</v>
      </c>
      <c r="K387" s="98">
        <v>7717.5133915549004</v>
      </c>
      <c r="L387" s="98">
        <v>8239.6722763817288</v>
      </c>
      <c r="M387" s="98">
        <v>7287.7335361183832</v>
      </c>
      <c r="N387" s="98">
        <v>6644.2893344598206</v>
      </c>
      <c r="O387" s="98">
        <v>5990.3912239225556</v>
      </c>
      <c r="P387" s="98">
        <v>0</v>
      </c>
      <c r="Q387" s="98">
        <v>0</v>
      </c>
      <c r="R387" s="98">
        <v>0</v>
      </c>
      <c r="S387" s="98">
        <v>5326.5407181660275</v>
      </c>
      <c r="T387" s="98">
        <v>4956.5245777208684</v>
      </c>
      <c r="U387" s="98">
        <v>4835.6262925030815</v>
      </c>
      <c r="V387" s="98">
        <v>5488.5255058813736</v>
      </c>
      <c r="W387" s="98">
        <v>4023.0676090321786</v>
      </c>
      <c r="X387" s="98">
        <v>3547.0674280563649</v>
      </c>
      <c r="Y387" s="98">
        <v>2887.2715496955157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187.32354856723097</v>
      </c>
      <c r="D388" s="98">
        <v>216.30744935264443</v>
      </c>
      <c r="E388" s="98">
        <v>238.12213978404822</v>
      </c>
      <c r="F388" s="98">
        <v>227.51324934641414</v>
      </c>
      <c r="G388" s="98">
        <v>0</v>
      </c>
      <c r="H388" s="98">
        <v>197.62197557659729</v>
      </c>
      <c r="I388" s="98">
        <v>0</v>
      </c>
      <c r="J388" s="98">
        <v>178.90574696706122</v>
      </c>
      <c r="K388" s="98">
        <v>165.48236742360888</v>
      </c>
      <c r="L388" s="98">
        <v>174.59199531117204</v>
      </c>
      <c r="M388" s="98">
        <v>152.37660552959062</v>
      </c>
      <c r="N388" s="98">
        <v>136.83398765272469</v>
      </c>
      <c r="O388" s="98">
        <v>122.14293380347951</v>
      </c>
      <c r="P388" s="98">
        <v>0</v>
      </c>
      <c r="Q388" s="98">
        <v>0</v>
      </c>
      <c r="R388" s="98">
        <v>0</v>
      </c>
      <c r="S388" s="98">
        <v>105.72635120923441</v>
      </c>
      <c r="T388" s="98">
        <v>97.595507254739715</v>
      </c>
      <c r="U388" s="98">
        <v>94.54788312599392</v>
      </c>
      <c r="V388" s="98">
        <v>106.55056831813714</v>
      </c>
      <c r="W388" s="98">
        <v>78.223411676552686</v>
      </c>
      <c r="X388" s="98">
        <v>68.51451760493444</v>
      </c>
      <c r="Y388" s="98">
        <v>55.49215938792323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91.169618859261632</v>
      </c>
      <c r="D389" s="122">
        <f t="shared" si="217"/>
        <v>108.23337066593015</v>
      </c>
      <c r="E389" s="122">
        <f t="shared" si="217"/>
        <v>202.4695834001121</v>
      </c>
      <c r="F389" s="122">
        <f t="shared" si="217"/>
        <v>115.65092493346772</v>
      </c>
      <c r="G389" s="122">
        <f t="shared" si="217"/>
        <v>0</v>
      </c>
      <c r="H389" s="122">
        <f t="shared" si="217"/>
        <v>144.78956888528882</v>
      </c>
      <c r="I389" s="122">
        <f t="shared" si="217"/>
        <v>0</v>
      </c>
      <c r="J389" s="122">
        <f t="shared" si="217"/>
        <v>292.99539784808695</v>
      </c>
      <c r="K389" s="122">
        <f t="shared" si="217"/>
        <v>164.51361422411563</v>
      </c>
      <c r="L389" s="122">
        <f t="shared" si="217"/>
        <v>240.79064152933421</v>
      </c>
      <c r="M389" s="122">
        <f t="shared" si="217"/>
        <v>355.05671407581804</v>
      </c>
      <c r="N389" s="122">
        <f t="shared" si="217"/>
        <v>303.64938892954007</v>
      </c>
      <c r="O389" s="122">
        <f t="shared" si="217"/>
        <v>452.91153752101269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314.53199430299117</v>
      </c>
      <c r="T389" s="122">
        <f t="shared" si="217"/>
        <v>309.21205839591323</v>
      </c>
      <c r="U389" s="122">
        <f t="shared" si="217"/>
        <v>393.4310778363477</v>
      </c>
      <c r="V389" s="122">
        <f t="shared" si="217"/>
        <v>238.86675819202287</v>
      </c>
      <c r="W389" s="122">
        <f t="shared" si="217"/>
        <v>374.3794430356848</v>
      </c>
      <c r="X389" s="122">
        <f t="shared" si="217"/>
        <v>278.29608408819354</v>
      </c>
      <c r="Y389" s="122">
        <f t="shared" si="217"/>
        <v>168.46232978609052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91.169618859261632</v>
      </c>
      <c r="D390" s="98">
        <f>RES_hhdet_in_tesh!D48</f>
        <v>108.23337066593015</v>
      </c>
      <c r="E390" s="98">
        <f>RES_hhdet_in_tesh!E48</f>
        <v>202.4695834001121</v>
      </c>
      <c r="F390" s="98">
        <f>RES_hhdet_in_tesh!F48</f>
        <v>115.65092493346772</v>
      </c>
      <c r="G390" s="98">
        <f>RES_hhdet_in_tesh!G48</f>
        <v>0</v>
      </c>
      <c r="H390" s="98">
        <f>RES_hhdet_in_tesh!H48</f>
        <v>144.78956888528882</v>
      </c>
      <c r="I390" s="98">
        <f>RES_hhdet_in_tesh!I48</f>
        <v>0</v>
      </c>
      <c r="J390" s="98">
        <f>RES_hhdet_in_tesh!J48</f>
        <v>292.99539784808695</v>
      </c>
      <c r="K390" s="98">
        <f>RES_hhdet_in_tesh!K48</f>
        <v>164.51361422411563</v>
      </c>
      <c r="L390" s="98">
        <f>RES_hhdet_in_tesh!L48</f>
        <v>240.79064152933421</v>
      </c>
      <c r="M390" s="98">
        <f>RES_hhdet_in_tesh!M48</f>
        <v>355.05671407581804</v>
      </c>
      <c r="N390" s="98">
        <f>RES_hhdet_in_tesh!N48</f>
        <v>303.64938892954007</v>
      </c>
      <c r="O390" s="98">
        <f>RES_hhdet_in_tesh!O48</f>
        <v>452.91153752101269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314.53199430299117</v>
      </c>
      <c r="T390" s="98">
        <f>RES_hhdet_in_tesh!T48</f>
        <v>309.21205839591323</v>
      </c>
      <c r="U390" s="98">
        <f>RES_hhdet_in_tesh!U48</f>
        <v>393.4310778363477</v>
      </c>
      <c r="V390" s="98">
        <f>RES_hhdet_in_tesh!V48</f>
        <v>238.86675819202287</v>
      </c>
      <c r="W390" s="98">
        <f>RES_hhdet_in_tesh!W48</f>
        <v>374.3794430356848</v>
      </c>
      <c r="X390" s="98">
        <f>RES_hhdet_in_tesh!X48</f>
        <v>278.29608408819354</v>
      </c>
      <c r="Y390" s="98">
        <f>RES_hhdet_in_tesh!Y48</f>
        <v>168.46232978609052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1381.3618493553947</v>
      </c>
      <c r="D391" s="122">
        <v>1596.3753483216954</v>
      </c>
      <c r="E391" s="122">
        <v>1766.446991355863</v>
      </c>
      <c r="F391" s="122">
        <v>1827.1956296523103</v>
      </c>
      <c r="G391" s="122">
        <v>0</v>
      </c>
      <c r="H391" s="122">
        <v>1785.3324552496483</v>
      </c>
      <c r="I391" s="122">
        <v>0</v>
      </c>
      <c r="J391" s="122">
        <v>1745.2199744293771</v>
      </c>
      <c r="K391" s="122">
        <v>1780.5577034110454</v>
      </c>
      <c r="L391" s="122">
        <v>1784.2215963342667</v>
      </c>
      <c r="M391" s="122">
        <v>1711.7040981939615</v>
      </c>
      <c r="N391" s="122">
        <v>1667.5639826789691</v>
      </c>
      <c r="O391" s="122">
        <v>1605.8513648724609</v>
      </c>
      <c r="P391" s="122">
        <v>0</v>
      </c>
      <c r="Q391" s="122">
        <v>0</v>
      </c>
      <c r="R391" s="122">
        <v>0</v>
      </c>
      <c r="S391" s="122">
        <v>1575.0927266800393</v>
      </c>
      <c r="T391" s="122">
        <v>1555.6984763282476</v>
      </c>
      <c r="U391" s="122">
        <v>1524.9202437862509</v>
      </c>
      <c r="V391" s="122">
        <v>1666.8664824353518</v>
      </c>
      <c r="W391" s="122">
        <v>1353.705031503669</v>
      </c>
      <c r="X391" s="122">
        <v>1425.4042082175106</v>
      </c>
      <c r="Y391" s="122">
        <v>1373.0067642950676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1216.3066370360996</v>
      </c>
      <c r="D392" s="98">
        <v>1645.8993412594971</v>
      </c>
      <c r="E392" s="98">
        <v>1829.4051443908872</v>
      </c>
      <c r="F392" s="98">
        <v>1887.0996946055336</v>
      </c>
      <c r="G392" s="98">
        <v>0</v>
      </c>
      <c r="H392" s="98">
        <v>1925.4556027617707</v>
      </c>
      <c r="I392" s="98">
        <v>0</v>
      </c>
      <c r="J392" s="98">
        <v>1710.7491474369745</v>
      </c>
      <c r="K392" s="98">
        <v>1789.2614165420252</v>
      </c>
      <c r="L392" s="98">
        <v>1870.8470425331948</v>
      </c>
      <c r="M392" s="98">
        <v>1688.0386228230573</v>
      </c>
      <c r="N392" s="98">
        <v>1668.993924221651</v>
      </c>
      <c r="O392" s="98">
        <v>1578.6990087829461</v>
      </c>
      <c r="P392" s="98">
        <v>0</v>
      </c>
      <c r="Q392" s="98">
        <v>0</v>
      </c>
      <c r="R392" s="98">
        <v>0</v>
      </c>
      <c r="S392" s="98">
        <v>1497.625351006393</v>
      </c>
      <c r="T392" s="98">
        <v>1519.5996042401785</v>
      </c>
      <c r="U392" s="98">
        <v>1540.6771268332059</v>
      </c>
      <c r="V392" s="98">
        <v>1697.4050114717791</v>
      </c>
      <c r="W392" s="98">
        <v>1218.9781796591001</v>
      </c>
      <c r="X392" s="98">
        <v>1453.5401361751051</v>
      </c>
      <c r="Y392" s="98">
        <v>1370.3198823880321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1646.0315762749399</v>
      </c>
      <c r="E393" s="98">
        <v>1829.5154657925773</v>
      </c>
      <c r="F393" s="98">
        <v>1887.1936016578995</v>
      </c>
      <c r="G393" s="98">
        <v>0</v>
      </c>
      <c r="H393" s="98">
        <v>0</v>
      </c>
      <c r="I393" s="98">
        <v>0</v>
      </c>
      <c r="J393" s="98">
        <v>0</v>
      </c>
      <c r="K393" s="98">
        <v>1790.197891719185</v>
      </c>
      <c r="L393" s="98">
        <v>1872.4708850379855</v>
      </c>
      <c r="M393" s="98">
        <v>0</v>
      </c>
      <c r="N393" s="98">
        <v>1669.9023338711056</v>
      </c>
      <c r="O393" s="98">
        <v>1578.9615493102781</v>
      </c>
      <c r="P393" s="98">
        <v>0</v>
      </c>
      <c r="Q393" s="98">
        <v>0</v>
      </c>
      <c r="R393" s="98">
        <v>0</v>
      </c>
      <c r="S393" s="98">
        <v>0</v>
      </c>
      <c r="T393" s="98">
        <v>1518.9552974243411</v>
      </c>
      <c r="U393" s="98">
        <v>1541.1382961368361</v>
      </c>
      <c r="V393" s="98">
        <v>1697.7654571393575</v>
      </c>
      <c r="W393" s="98">
        <v>0</v>
      </c>
      <c r="X393" s="98">
        <v>0</v>
      </c>
      <c r="Y393" s="98">
        <v>1366.0598838963233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610.62636901168469</v>
      </c>
      <c r="E394" s="101">
        <v>841.14592415619063</v>
      </c>
      <c r="F394" s="101">
        <v>912.46648246741154</v>
      </c>
      <c r="G394" s="101">
        <v>0</v>
      </c>
      <c r="H394" s="101">
        <v>0</v>
      </c>
      <c r="I394" s="101">
        <v>0</v>
      </c>
      <c r="J394" s="101">
        <v>0</v>
      </c>
      <c r="K394" s="101">
        <v>625.99921157459335</v>
      </c>
      <c r="L394" s="101">
        <v>633.3338729697532</v>
      </c>
      <c r="M394" s="101">
        <v>0</v>
      </c>
      <c r="N394" s="101">
        <v>567.37732514492825</v>
      </c>
      <c r="O394" s="101">
        <v>536.00461218600503</v>
      </c>
      <c r="P394" s="101">
        <v>0</v>
      </c>
      <c r="Q394" s="101">
        <v>0</v>
      </c>
      <c r="R394" s="101">
        <v>0</v>
      </c>
      <c r="S394" s="101">
        <v>0</v>
      </c>
      <c r="T394" s="101">
        <v>547.7781641413593</v>
      </c>
      <c r="U394" s="101">
        <v>522.35381337603417</v>
      </c>
      <c r="V394" s="101">
        <v>665.75390750328268</v>
      </c>
      <c r="W394" s="101">
        <v>0</v>
      </c>
      <c r="X394" s="101">
        <v>0</v>
      </c>
      <c r="Y394" s="101">
        <v>810.88175387366402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1035.4052072632553</v>
      </c>
      <c r="E395" s="104">
        <v>988.36954163638666</v>
      </c>
      <c r="F395" s="104">
        <v>974.727119190488</v>
      </c>
      <c r="G395" s="104">
        <v>0</v>
      </c>
      <c r="H395" s="104">
        <v>0</v>
      </c>
      <c r="I395" s="104">
        <v>0</v>
      </c>
      <c r="J395" s="104">
        <v>0</v>
      </c>
      <c r="K395" s="104">
        <v>1164.1986801445912</v>
      </c>
      <c r="L395" s="104">
        <v>1239.1370120682323</v>
      </c>
      <c r="M395" s="104">
        <v>0</v>
      </c>
      <c r="N395" s="104">
        <v>1102.5250087261779</v>
      </c>
      <c r="O395" s="104">
        <v>1042.9569371242733</v>
      </c>
      <c r="P395" s="104">
        <v>0</v>
      </c>
      <c r="Q395" s="104">
        <v>0</v>
      </c>
      <c r="R395" s="104">
        <v>0</v>
      </c>
      <c r="S395" s="104">
        <v>0</v>
      </c>
      <c r="T395" s="104">
        <v>971.1771332829818</v>
      </c>
      <c r="U395" s="104">
        <v>1018.7844827608019</v>
      </c>
      <c r="V395" s="104">
        <v>1032.0115496360747</v>
      </c>
      <c r="W395" s="104">
        <v>0</v>
      </c>
      <c r="X395" s="104">
        <v>0</v>
      </c>
      <c r="Y395" s="104">
        <v>555.17813002265893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1469.5665598302194</v>
      </c>
      <c r="D396" s="101">
        <v>1562.1224415290944</v>
      </c>
      <c r="E396" s="101">
        <v>1746.3966006404814</v>
      </c>
      <c r="F396" s="101">
        <v>1812.28941312144</v>
      </c>
      <c r="G396" s="101">
        <v>0</v>
      </c>
      <c r="H396" s="101">
        <v>1785.1972588922793</v>
      </c>
      <c r="I396" s="101">
        <v>0</v>
      </c>
      <c r="J396" s="101">
        <v>1785.6604893263438</v>
      </c>
      <c r="K396" s="101">
        <v>1772.7927180678207</v>
      </c>
      <c r="L396" s="101">
        <v>1699.7890716344905</v>
      </c>
      <c r="M396" s="101">
        <v>1732.0383881901541</v>
      </c>
      <c r="N396" s="101">
        <v>1664.9600833489205</v>
      </c>
      <c r="O396" s="101">
        <v>1652.2177492784863</v>
      </c>
      <c r="P396" s="101">
        <v>0</v>
      </c>
      <c r="Q396" s="101">
        <v>0</v>
      </c>
      <c r="R396" s="101">
        <v>0</v>
      </c>
      <c r="S396" s="101">
        <v>1603.8194122196674</v>
      </c>
      <c r="T396" s="101">
        <v>1579.7805332923072</v>
      </c>
      <c r="U396" s="101">
        <v>1505.7749029179549</v>
      </c>
      <c r="V396" s="101">
        <v>1507.1059344228613</v>
      </c>
      <c r="W396" s="101">
        <v>1440.0743124127748</v>
      </c>
      <c r="X396" s="101">
        <v>1390.9117958019829</v>
      </c>
      <c r="Y396" s="101">
        <v>1377.1141126156294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1469.7109969958619</v>
      </c>
      <c r="D397" s="104">
        <v>1562.3207811664158</v>
      </c>
      <c r="E397" s="104">
        <v>1746.6060487659572</v>
      </c>
      <c r="F397" s="104">
        <v>1812.4193192125888</v>
      </c>
      <c r="G397" s="104">
        <v>0</v>
      </c>
      <c r="H397" s="104">
        <v>1785.0266820250042</v>
      </c>
      <c r="I397" s="104">
        <v>0</v>
      </c>
      <c r="J397" s="104">
        <v>1785.5504160946066</v>
      </c>
      <c r="K397" s="104">
        <v>1773.9949336235463</v>
      </c>
      <c r="L397" s="104">
        <v>1700.9008237931521</v>
      </c>
      <c r="M397" s="104">
        <v>1733.139156065009</v>
      </c>
      <c r="N397" s="104">
        <v>1666.0687413507544</v>
      </c>
      <c r="O397" s="104">
        <v>1652.5922172998496</v>
      </c>
      <c r="P397" s="104">
        <v>0</v>
      </c>
      <c r="Q397" s="104">
        <v>0</v>
      </c>
      <c r="R397" s="104">
        <v>0</v>
      </c>
      <c r="S397" s="104">
        <v>1603.351788774065</v>
      </c>
      <c r="T397" s="104">
        <v>1579.4718040892324</v>
      </c>
      <c r="U397" s="104">
        <v>1505.2960732733391</v>
      </c>
      <c r="V397" s="104">
        <v>1506.2768702679205</v>
      </c>
      <c r="W397" s="104">
        <v>1439.6527542029764</v>
      </c>
      <c r="X397" s="104">
        <v>1389.4868083576396</v>
      </c>
      <c r="Y397" s="104">
        <v>1375.7305074595226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483.18915768567541</v>
      </c>
      <c r="D398" s="98">
        <v>578.15370115545841</v>
      </c>
      <c r="E398" s="98">
        <v>802.54951841985644</v>
      </c>
      <c r="F398" s="98">
        <v>876.05992199999423</v>
      </c>
      <c r="G398" s="98">
        <v>0</v>
      </c>
      <c r="H398" s="98">
        <v>772.93658499238234</v>
      </c>
      <c r="I398" s="98">
        <v>0</v>
      </c>
      <c r="J398" s="98">
        <v>646.35547496058348</v>
      </c>
      <c r="K398" s="98">
        <v>620.30567590709381</v>
      </c>
      <c r="L398" s="98">
        <v>573.00128960621896</v>
      </c>
      <c r="M398" s="98">
        <v>603.29448516530022</v>
      </c>
      <c r="N398" s="98">
        <v>565.64676930682572</v>
      </c>
      <c r="O398" s="98">
        <v>561.40153443626684</v>
      </c>
      <c r="P398" s="98">
        <v>0</v>
      </c>
      <c r="Q398" s="98">
        <v>0</v>
      </c>
      <c r="R398" s="98">
        <v>0</v>
      </c>
      <c r="S398" s="98">
        <v>569.7887303263891</v>
      </c>
      <c r="T398" s="98">
        <v>570.27616584998941</v>
      </c>
      <c r="U398" s="98">
        <v>509.58855885467824</v>
      </c>
      <c r="V398" s="98">
        <v>588.7451524018594</v>
      </c>
      <c r="W398" s="98">
        <v>657.88812588975952</v>
      </c>
      <c r="X398" s="98">
        <v>716.75570819548102</v>
      </c>
      <c r="Y398" s="98">
        <v>816.51458415200364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986.52183931018658</v>
      </c>
      <c r="D399" s="98">
        <v>984.16708001095708</v>
      </c>
      <c r="E399" s="98">
        <v>944.05653034610089</v>
      </c>
      <c r="F399" s="98">
        <v>936.35939721259456</v>
      </c>
      <c r="G399" s="98">
        <v>0</v>
      </c>
      <c r="H399" s="98">
        <v>1012.0900970326217</v>
      </c>
      <c r="I399" s="98">
        <v>0</v>
      </c>
      <c r="J399" s="98">
        <v>1139.1949411340236</v>
      </c>
      <c r="K399" s="98">
        <v>1153.6892577164524</v>
      </c>
      <c r="L399" s="98">
        <v>1127.8995341869329</v>
      </c>
      <c r="M399" s="98">
        <v>1129.8446708997089</v>
      </c>
      <c r="N399" s="98">
        <v>1100.4219720439289</v>
      </c>
      <c r="O399" s="98">
        <v>1091.1906828635827</v>
      </c>
      <c r="P399" s="98">
        <v>0</v>
      </c>
      <c r="Q399" s="98">
        <v>0</v>
      </c>
      <c r="R399" s="98">
        <v>0</v>
      </c>
      <c r="S399" s="98">
        <v>1033.563058447676</v>
      </c>
      <c r="T399" s="98">
        <v>1009.1956382392431</v>
      </c>
      <c r="U399" s="98">
        <v>995.70751441866082</v>
      </c>
      <c r="V399" s="98">
        <v>917.53171786606106</v>
      </c>
      <c r="W399" s="98">
        <v>781.76462831321703</v>
      </c>
      <c r="X399" s="98">
        <v>672.73110016215844</v>
      </c>
      <c r="Y399" s="98">
        <v>559.21592330751889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595.5116401202456</v>
      </c>
      <c r="D400" s="122">
        <v>579.85197288880647</v>
      </c>
      <c r="E400" s="122">
        <v>714.25493298656886</v>
      </c>
      <c r="F400" s="122">
        <v>650.96360713506954</v>
      </c>
      <c r="G400" s="122">
        <v>0</v>
      </c>
      <c r="H400" s="122">
        <v>601.03797771150823</v>
      </c>
      <c r="I400" s="122">
        <v>0</v>
      </c>
      <c r="J400" s="122">
        <v>596.0209382569343</v>
      </c>
      <c r="K400" s="122">
        <v>482.13634301666781</v>
      </c>
      <c r="L400" s="122">
        <v>431.31855251814613</v>
      </c>
      <c r="M400" s="122">
        <v>438.01981304446502</v>
      </c>
      <c r="N400" s="122">
        <v>426.02868999036377</v>
      </c>
      <c r="O400" s="122">
        <v>428.30969553544804</v>
      </c>
      <c r="P400" s="122">
        <v>0</v>
      </c>
      <c r="Q400" s="122">
        <v>0</v>
      </c>
      <c r="R400" s="122">
        <v>0</v>
      </c>
      <c r="S400" s="122">
        <v>428.82468296037433</v>
      </c>
      <c r="T400" s="122">
        <v>421.13110052999821</v>
      </c>
      <c r="U400" s="122">
        <v>405.2429225551906</v>
      </c>
      <c r="V400" s="122">
        <v>539.66059971567029</v>
      </c>
      <c r="W400" s="122">
        <v>548.5654824056943</v>
      </c>
      <c r="X400" s="122">
        <v>427.94039388181801</v>
      </c>
      <c r="Y400" s="122">
        <v>406.5243636134756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606.80859470754035</v>
      </c>
      <c r="D401" s="98">
        <v>773.22387318703409</v>
      </c>
      <c r="E401" s="98">
        <v>605.19054120160138</v>
      </c>
      <c r="F401" s="98">
        <v>589.85470300649035</v>
      </c>
      <c r="G401" s="98">
        <v>0</v>
      </c>
      <c r="H401" s="98">
        <v>601.25006702295696</v>
      </c>
      <c r="I401" s="98">
        <v>0</v>
      </c>
      <c r="J401" s="98">
        <v>520.02403322123018</v>
      </c>
      <c r="K401" s="98">
        <v>509.1533743939799</v>
      </c>
      <c r="L401" s="98">
        <v>455.14049970470847</v>
      </c>
      <c r="M401" s="98">
        <v>436.16558722681032</v>
      </c>
      <c r="N401" s="98">
        <v>431.05490365392126</v>
      </c>
      <c r="O401" s="98">
        <v>430.3340902691757</v>
      </c>
      <c r="P401" s="98">
        <v>0</v>
      </c>
      <c r="Q401" s="98">
        <v>0</v>
      </c>
      <c r="R401" s="98">
        <v>0</v>
      </c>
      <c r="S401" s="98">
        <v>427.34406555305407</v>
      </c>
      <c r="T401" s="98">
        <v>415.74641536208577</v>
      </c>
      <c r="U401" s="98">
        <v>403.18622193515705</v>
      </c>
      <c r="V401" s="98">
        <v>552.6013848253333</v>
      </c>
      <c r="W401" s="98">
        <v>551.89471810736381</v>
      </c>
      <c r="X401" s="98">
        <v>431.6832588798178</v>
      </c>
      <c r="Y401" s="98">
        <v>393.89363101991404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588.55149914611206</v>
      </c>
      <c r="D402" s="33">
        <v>478.02154338903557</v>
      </c>
      <c r="E402" s="33">
        <v>763.93359087438148</v>
      </c>
      <c r="F402" s="33">
        <v>678.13309639352974</v>
      </c>
      <c r="G402" s="33">
        <v>0</v>
      </c>
      <c r="H402" s="33">
        <v>600.92304663211974</v>
      </c>
      <c r="I402" s="33">
        <v>0</v>
      </c>
      <c r="J402" s="33">
        <v>649.92925576134439</v>
      </c>
      <c r="K402" s="33">
        <v>449.19708494040805</v>
      </c>
      <c r="L402" s="33">
        <v>414.56445080039163</v>
      </c>
      <c r="M402" s="33">
        <v>439.17942894043415</v>
      </c>
      <c r="N402" s="33">
        <v>423.83659243018593</v>
      </c>
      <c r="O402" s="33">
        <v>427.36484970440216</v>
      </c>
      <c r="P402" s="33">
        <v>0</v>
      </c>
      <c r="Q402" s="33">
        <v>0</v>
      </c>
      <c r="R402" s="33">
        <v>0</v>
      </c>
      <c r="S402" s="33">
        <v>429.68720771524761</v>
      </c>
      <c r="T402" s="33">
        <v>423.4758138746023</v>
      </c>
      <c r="U402" s="33">
        <v>405.98389738224034</v>
      </c>
      <c r="V402" s="33">
        <v>534.92232552175619</v>
      </c>
      <c r="W402" s="33">
        <v>547.54858691630193</v>
      </c>
      <c r="X402" s="33">
        <v>427.09295275019542</v>
      </c>
      <c r="Y402" s="33">
        <v>409.76935597334221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4357.8675625769765</v>
      </c>
      <c r="D404" s="117">
        <f t="shared" si="218"/>
        <v>5135.5733196242973</v>
      </c>
      <c r="E404" s="117">
        <f t="shared" si="218"/>
        <v>5459.6062996787014</v>
      </c>
      <c r="F404" s="117">
        <f t="shared" si="218"/>
        <v>5195.6135602028862</v>
      </c>
      <c r="G404" s="117">
        <f t="shared" si="218"/>
        <v>0</v>
      </c>
      <c r="H404" s="117">
        <f t="shared" si="218"/>
        <v>4491.4762026282824</v>
      </c>
      <c r="I404" s="117">
        <f t="shared" si="218"/>
        <v>0</v>
      </c>
      <c r="J404" s="117">
        <f t="shared" si="218"/>
        <v>4553.7292163236079</v>
      </c>
      <c r="K404" s="117">
        <f t="shared" si="218"/>
        <v>4205.20105275678</v>
      </c>
      <c r="L404" s="117">
        <f t="shared" si="218"/>
        <v>4417.870997647171</v>
      </c>
      <c r="M404" s="117">
        <f t="shared" si="218"/>
        <v>3808.3005187836852</v>
      </c>
      <c r="N404" s="117">
        <f t="shared" si="218"/>
        <v>3470.4124402925709</v>
      </c>
      <c r="O404" s="117">
        <f t="shared" si="218"/>
        <v>3031.5244179732272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2229.6728541695238</v>
      </c>
      <c r="T404" s="117">
        <f t="shared" si="219"/>
        <v>2145.0104088134867</v>
      </c>
      <c r="U404" s="117">
        <f t="shared" si="219"/>
        <v>2174.9588810256369</v>
      </c>
      <c r="V404" s="117">
        <f t="shared" si="219"/>
        <v>2636.692575545102</v>
      </c>
      <c r="W404" s="117">
        <f t="shared" ref="W404:Y404" si="220">W405+W408+W410+W419</f>
        <v>1730.5486944827585</v>
      </c>
      <c r="X404" s="117">
        <f t="shared" si="220"/>
        <v>1647.430933349277</v>
      </c>
      <c r="Y404" s="117">
        <f t="shared" si="220"/>
        <v>1397.1670355743838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4065.9113047031046</v>
      </c>
      <c r="D405" s="122">
        <f t="shared" si="221"/>
        <v>4712.4671943480889</v>
      </c>
      <c r="E405" s="122">
        <f t="shared" si="221"/>
        <v>5176.6161021849175</v>
      </c>
      <c r="F405" s="122">
        <f t="shared" si="221"/>
        <v>4947.900535379501</v>
      </c>
      <c r="G405" s="122">
        <f t="shared" si="221"/>
        <v>0</v>
      </c>
      <c r="H405" s="122">
        <f t="shared" si="221"/>
        <v>4412.3349926473147</v>
      </c>
      <c r="I405" s="122">
        <f t="shared" si="221"/>
        <v>0</v>
      </c>
      <c r="J405" s="122">
        <f t="shared" si="221"/>
        <v>4038.2517825593682</v>
      </c>
      <c r="K405" s="122">
        <f t="shared" si="221"/>
        <v>3723.6750237309489</v>
      </c>
      <c r="L405" s="122">
        <f t="shared" si="221"/>
        <v>3921.8161845433006</v>
      </c>
      <c r="M405" s="122">
        <f t="shared" si="221"/>
        <v>3385.8226962026401</v>
      </c>
      <c r="N405" s="122">
        <f t="shared" si="221"/>
        <v>2975.5910981537918</v>
      </c>
      <c r="O405" s="122">
        <f t="shared" si="221"/>
        <v>2553.9087298728732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2019.814865307794</v>
      </c>
      <c r="T405" s="122">
        <f t="shared" si="222"/>
        <v>1875.1178391285696</v>
      </c>
      <c r="U405" s="122">
        <f t="shared" si="222"/>
        <v>1828.1296446496028</v>
      </c>
      <c r="V405" s="122">
        <f t="shared" si="222"/>
        <v>2070.8948169434234</v>
      </c>
      <c r="W405" s="122">
        <f t="shared" ref="W405:Y405" si="223">SUM(W406:W407)</f>
        <v>1513.8527650241272</v>
      </c>
      <c r="X405" s="122">
        <f t="shared" si="223"/>
        <v>1332.5928737135143</v>
      </c>
      <c r="Y405" s="122">
        <f t="shared" si="223"/>
        <v>1083.5994372237403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4065.9113047031046</v>
      </c>
      <c r="D406" s="98">
        <v>4712.4671943480889</v>
      </c>
      <c r="E406" s="98">
        <v>5176.6161021849175</v>
      </c>
      <c r="F406" s="98">
        <v>4947.900535379501</v>
      </c>
      <c r="G406" s="98">
        <v>0</v>
      </c>
      <c r="H406" s="98">
        <v>4412.3349926473147</v>
      </c>
      <c r="I406" s="98">
        <v>0</v>
      </c>
      <c r="J406" s="98">
        <v>4038.2517825593682</v>
      </c>
      <c r="K406" s="98">
        <v>3723.6750237309489</v>
      </c>
      <c r="L406" s="98">
        <v>3921.8161845433006</v>
      </c>
      <c r="M406" s="98">
        <v>3385.8226962026401</v>
      </c>
      <c r="N406" s="98">
        <v>2975.5910981537918</v>
      </c>
      <c r="O406" s="98">
        <v>2553.9087298728732</v>
      </c>
      <c r="P406" s="98">
        <v>0</v>
      </c>
      <c r="Q406" s="98">
        <v>0</v>
      </c>
      <c r="R406" s="98">
        <v>0</v>
      </c>
      <c r="S406" s="98">
        <v>2019.814865307794</v>
      </c>
      <c r="T406" s="98">
        <v>1875.1178391285696</v>
      </c>
      <c r="U406" s="98">
        <v>1828.1296446496028</v>
      </c>
      <c r="V406" s="98">
        <v>2070.8948169434234</v>
      </c>
      <c r="W406" s="98">
        <v>1513.8527650241272</v>
      </c>
      <c r="X406" s="98">
        <v>1332.5928737135143</v>
      </c>
      <c r="Y406" s="98">
        <v>1083.5994372237403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206.36616531733762</v>
      </c>
      <c r="D410" s="122">
        <v>324.45968179493121</v>
      </c>
      <c r="E410" s="122">
        <v>212.9707537005186</v>
      </c>
      <c r="F410" s="122">
        <v>180.62321523706612</v>
      </c>
      <c r="G410" s="122">
        <v>0</v>
      </c>
      <c r="H410" s="122">
        <v>1.1099644004162466</v>
      </c>
      <c r="I410" s="122">
        <v>0</v>
      </c>
      <c r="J410" s="122">
        <v>435.84870039080585</v>
      </c>
      <c r="K410" s="122">
        <v>378.35014441847579</v>
      </c>
      <c r="L410" s="122">
        <v>426.76319687375951</v>
      </c>
      <c r="M410" s="122">
        <v>360.61889535297928</v>
      </c>
      <c r="N410" s="122">
        <v>446.57733069046867</v>
      </c>
      <c r="O410" s="122">
        <v>427.15355533133885</v>
      </c>
      <c r="P410" s="122">
        <v>0</v>
      </c>
      <c r="Q410" s="122">
        <v>0</v>
      </c>
      <c r="R410" s="122">
        <v>0</v>
      </c>
      <c r="S410" s="122">
        <v>152.37054178439004</v>
      </c>
      <c r="T410" s="122">
        <v>224.00825713396034</v>
      </c>
      <c r="U410" s="122">
        <v>308.13464008732655</v>
      </c>
      <c r="V410" s="122">
        <v>512.28321268917739</v>
      </c>
      <c r="W410" s="122">
        <v>170.1014970326834</v>
      </c>
      <c r="X410" s="122">
        <v>286.09888141710928</v>
      </c>
      <c r="Y410" s="122">
        <v>284.53579426459038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592.37147002869335</v>
      </c>
      <c r="D411" s="98">
        <v>798.87804952399597</v>
      </c>
      <c r="E411" s="98">
        <v>884.53388131613156</v>
      </c>
      <c r="F411" s="98">
        <v>908.87785800494112</v>
      </c>
      <c r="G411" s="98">
        <v>0</v>
      </c>
      <c r="H411" s="98">
        <v>919.05052354465215</v>
      </c>
      <c r="I411" s="98">
        <v>0</v>
      </c>
      <c r="J411" s="98">
        <v>807.59189398122896</v>
      </c>
      <c r="K411" s="98">
        <v>838.74351326593637</v>
      </c>
      <c r="L411" s="98">
        <v>869.84627909467804</v>
      </c>
      <c r="M411" s="98">
        <v>772.03336822272911</v>
      </c>
      <c r="N411" s="98">
        <v>743.31460944179491</v>
      </c>
      <c r="O411" s="98">
        <v>677.15110740564694</v>
      </c>
      <c r="P411" s="98">
        <v>0</v>
      </c>
      <c r="Q411" s="98">
        <v>0</v>
      </c>
      <c r="R411" s="98">
        <v>0</v>
      </c>
      <c r="S411" s="98">
        <v>565.70586862490211</v>
      </c>
      <c r="T411" s="98">
        <v>563.18351674172141</v>
      </c>
      <c r="U411" s="98">
        <v>561.97088708896194</v>
      </c>
      <c r="V411" s="98">
        <v>611.52986833086709</v>
      </c>
      <c r="W411" s="98">
        <v>435.87312737958695</v>
      </c>
      <c r="X411" s="98">
        <v>517.49483487924169</v>
      </c>
      <c r="Y411" s="98">
        <v>486.79875325678813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296.38264651754548</v>
      </c>
      <c r="E412" s="98">
        <v>406.70163814087607</v>
      </c>
      <c r="F412" s="98">
        <v>439.46834629722088</v>
      </c>
      <c r="G412" s="98">
        <v>0</v>
      </c>
      <c r="H412" s="98">
        <v>0</v>
      </c>
      <c r="I412" s="98">
        <v>0</v>
      </c>
      <c r="J412" s="98">
        <v>0</v>
      </c>
      <c r="K412" s="98">
        <v>293.44665523080016</v>
      </c>
      <c r="L412" s="98">
        <v>294.46721207171396</v>
      </c>
      <c r="M412" s="98">
        <v>0</v>
      </c>
      <c r="N412" s="98">
        <v>252.69106659145831</v>
      </c>
      <c r="O412" s="98">
        <v>229.90837056146532</v>
      </c>
      <c r="P412" s="98">
        <v>0</v>
      </c>
      <c r="Q412" s="98">
        <v>0</v>
      </c>
      <c r="R412" s="98">
        <v>0</v>
      </c>
      <c r="S412" s="98">
        <v>0</v>
      </c>
      <c r="T412" s="98">
        <v>203.0137623191267</v>
      </c>
      <c r="U412" s="98">
        <v>190.53157262132285</v>
      </c>
      <c r="V412" s="98">
        <v>239.8534213370983</v>
      </c>
      <c r="W412" s="98">
        <v>0</v>
      </c>
      <c r="X412" s="98">
        <v>0</v>
      </c>
      <c r="Y412" s="98">
        <v>288.06137303975896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296.38264651754548</v>
      </c>
      <c r="E413" s="101">
        <v>406.70163814087607</v>
      </c>
      <c r="F413" s="101">
        <v>439.46834629722088</v>
      </c>
      <c r="G413" s="101">
        <v>0</v>
      </c>
      <c r="H413" s="101">
        <v>0</v>
      </c>
      <c r="I413" s="101">
        <v>0</v>
      </c>
      <c r="J413" s="101">
        <v>0</v>
      </c>
      <c r="K413" s="101">
        <v>293.44665523080016</v>
      </c>
      <c r="L413" s="101">
        <v>294.46721207171396</v>
      </c>
      <c r="M413" s="101">
        <v>0</v>
      </c>
      <c r="N413" s="101">
        <v>252.69106659145831</v>
      </c>
      <c r="O413" s="101">
        <v>229.90837056146532</v>
      </c>
      <c r="P413" s="101">
        <v>0</v>
      </c>
      <c r="Q413" s="101">
        <v>0</v>
      </c>
      <c r="R413" s="101">
        <v>0</v>
      </c>
      <c r="S413" s="101">
        <v>0</v>
      </c>
      <c r="T413" s="101">
        <v>203.0137623191267</v>
      </c>
      <c r="U413" s="101">
        <v>190.53157262132285</v>
      </c>
      <c r="V413" s="101">
        <v>239.8534213370983</v>
      </c>
      <c r="W413" s="101">
        <v>0</v>
      </c>
      <c r="X413" s="101">
        <v>0</v>
      </c>
      <c r="Y413" s="101">
        <v>288.06137303975896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85.590092556534174</v>
      </c>
      <c r="D419" s="122">
        <v>98.646443481276762</v>
      </c>
      <c r="E419" s="122">
        <v>70.019443793264884</v>
      </c>
      <c r="F419" s="122">
        <v>67.089809586319532</v>
      </c>
      <c r="G419" s="122">
        <v>0</v>
      </c>
      <c r="H419" s="122">
        <v>78.031245580551285</v>
      </c>
      <c r="I419" s="122">
        <v>0</v>
      </c>
      <c r="J419" s="122">
        <v>79.628733373433874</v>
      </c>
      <c r="K419" s="122">
        <v>103.175884607355</v>
      </c>
      <c r="L419" s="122">
        <v>69.291616230110336</v>
      </c>
      <c r="M419" s="122">
        <v>61.858927228065802</v>
      </c>
      <c r="N419" s="122">
        <v>48.244011448310772</v>
      </c>
      <c r="O419" s="122">
        <v>50.46213276901512</v>
      </c>
      <c r="P419" s="122">
        <v>0</v>
      </c>
      <c r="Q419" s="122">
        <v>0</v>
      </c>
      <c r="R419" s="122">
        <v>0</v>
      </c>
      <c r="S419" s="122">
        <v>57.487447077339638</v>
      </c>
      <c r="T419" s="122">
        <v>45.884312550956409</v>
      </c>
      <c r="U419" s="122">
        <v>38.694596288707515</v>
      </c>
      <c r="V419" s="122">
        <v>53.514545912501568</v>
      </c>
      <c r="W419" s="122">
        <v>46.594432425947929</v>
      </c>
      <c r="X419" s="122">
        <v>28.739178218653294</v>
      </c>
      <c r="Y419" s="122">
        <v>29.03180408605315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224.51075412458303</v>
      </c>
      <c r="D420" s="98">
        <v>285.97208206830754</v>
      </c>
      <c r="E420" s="98">
        <v>223.73994219480514</v>
      </c>
      <c r="F420" s="98">
        <v>217.98645335515323</v>
      </c>
      <c r="G420" s="98">
        <v>0</v>
      </c>
      <c r="H420" s="98">
        <v>222.02704928074385</v>
      </c>
      <c r="I420" s="98">
        <v>0</v>
      </c>
      <c r="J420" s="98">
        <v>191.88482980603374</v>
      </c>
      <c r="K420" s="98">
        <v>187.80153420047296</v>
      </c>
      <c r="L420" s="98">
        <v>167.81442873971938</v>
      </c>
      <c r="M420" s="98">
        <v>160.77135186574301</v>
      </c>
      <c r="N420" s="98">
        <v>158.86167460863015</v>
      </c>
      <c r="O420" s="98">
        <v>158.5805923881677</v>
      </c>
      <c r="P420" s="98">
        <v>0</v>
      </c>
      <c r="Q420" s="98">
        <v>0</v>
      </c>
      <c r="R420" s="98">
        <v>0</v>
      </c>
      <c r="S420" s="98">
        <v>156.17089281521186</v>
      </c>
      <c r="T420" s="98">
        <v>151.25863380928325</v>
      </c>
      <c r="U420" s="98">
        <v>146.09797528851087</v>
      </c>
      <c r="V420" s="98">
        <v>199.66907613878985</v>
      </c>
      <c r="W420" s="98">
        <v>199.14093258219395</v>
      </c>
      <c r="X420" s="98">
        <v>155.67054868437202</v>
      </c>
      <c r="Y420" s="98">
        <v>142.03452133580262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199.91656107354544</v>
      </c>
      <c r="D423" s="118">
        <f t="shared" si="225"/>
        <v>231.72225545090782</v>
      </c>
      <c r="E423" s="118">
        <f t="shared" si="225"/>
        <v>250.61415668687584</v>
      </c>
      <c r="F423" s="118">
        <f t="shared" si="225"/>
        <v>240.05590004209796</v>
      </c>
      <c r="G423" s="118">
        <f t="shared" si="225"/>
        <v>0</v>
      </c>
      <c r="H423" s="118">
        <f t="shared" si="225"/>
        <v>228.86056792943023</v>
      </c>
      <c r="I423" s="118">
        <f t="shared" si="225"/>
        <v>0</v>
      </c>
      <c r="J423" s="118">
        <f t="shared" si="225"/>
        <v>209.19913246188383</v>
      </c>
      <c r="K423" s="118">
        <f t="shared" si="225"/>
        <v>201.88639599157025</v>
      </c>
      <c r="L423" s="118">
        <f t="shared" si="225"/>
        <v>212.18368312438287</v>
      </c>
      <c r="M423" s="118">
        <f t="shared" si="225"/>
        <v>178.45905202256344</v>
      </c>
      <c r="N423" s="118">
        <f t="shared" si="225"/>
        <v>169.94525066728696</v>
      </c>
      <c r="O423" s="118">
        <f t="shared" si="225"/>
        <v>156.3027942953147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115.66459878085827</v>
      </c>
      <c r="T423" s="118">
        <f t="shared" si="226"/>
        <v>105.52953815756058</v>
      </c>
      <c r="U423" s="118">
        <f t="shared" si="226"/>
        <v>103.36555592467066</v>
      </c>
      <c r="V423" s="118">
        <f t="shared" si="226"/>
        <v>108.75835509180986</v>
      </c>
      <c r="W423" s="118">
        <f t="shared" ref="W423:Y423" si="227">W424+W427+W429+W438</f>
        <v>81.537225112948704</v>
      </c>
      <c r="X423" s="118">
        <f t="shared" si="227"/>
        <v>79.820506919767979</v>
      </c>
      <c r="Y423" s="118">
        <f t="shared" si="227"/>
        <v>65.983861926441065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167.40611291232014</v>
      </c>
      <c r="D424" s="123">
        <f t="shared" si="228"/>
        <v>194.71674941919304</v>
      </c>
      <c r="E424" s="123">
        <f t="shared" si="228"/>
        <v>210.59784619388418</v>
      </c>
      <c r="F424" s="123">
        <f t="shared" si="228"/>
        <v>200.77229158152923</v>
      </c>
      <c r="G424" s="123">
        <f t="shared" si="228"/>
        <v>0</v>
      </c>
      <c r="H424" s="123">
        <f t="shared" si="228"/>
        <v>190.12224013466903</v>
      </c>
      <c r="I424" s="123">
        <f t="shared" si="228"/>
        <v>0</v>
      </c>
      <c r="J424" s="123">
        <f t="shared" si="228"/>
        <v>168.36329972498072</v>
      </c>
      <c r="K424" s="123">
        <f t="shared" si="228"/>
        <v>162.07646571457397</v>
      </c>
      <c r="L424" s="123">
        <f t="shared" si="228"/>
        <v>172.05694017139055</v>
      </c>
      <c r="M424" s="123">
        <f t="shared" si="228"/>
        <v>141.9073719149998</v>
      </c>
      <c r="N424" s="123">
        <f t="shared" si="228"/>
        <v>132.18447041399719</v>
      </c>
      <c r="O424" s="123">
        <f t="shared" si="228"/>
        <v>118.17384237758996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85.672253112351896</v>
      </c>
      <c r="T424" s="123">
        <f t="shared" si="229"/>
        <v>76.963085441656872</v>
      </c>
      <c r="U424" s="123">
        <f t="shared" si="229"/>
        <v>75.128620031046552</v>
      </c>
      <c r="V424" s="123">
        <f t="shared" si="229"/>
        <v>78.999492630465923</v>
      </c>
      <c r="W424" s="123">
        <f t="shared" ref="W424:Y424" si="230">SUM(W425:W426)</f>
        <v>57.004345098544654</v>
      </c>
      <c r="X424" s="123">
        <f t="shared" si="230"/>
        <v>54.046323043179761</v>
      </c>
      <c r="Y424" s="123">
        <f t="shared" si="230"/>
        <v>42.434180566815861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165.37365523846088</v>
      </c>
      <c r="D425" s="99">
        <v>192.36136554980033</v>
      </c>
      <c r="E425" s="99">
        <v>208.04495842667214</v>
      </c>
      <c r="F425" s="99">
        <v>198.33944050551483</v>
      </c>
      <c r="G425" s="99">
        <v>0</v>
      </c>
      <c r="H425" s="99">
        <v>187.87751956836402</v>
      </c>
      <c r="I425" s="99">
        <v>0</v>
      </c>
      <c r="J425" s="99">
        <v>166.39678797558904</v>
      </c>
      <c r="K425" s="99">
        <v>160.17756460376606</v>
      </c>
      <c r="L425" s="99">
        <v>170.03763085988038</v>
      </c>
      <c r="M425" s="99">
        <v>140.22393463447611</v>
      </c>
      <c r="N425" s="99">
        <v>130.58260228560943</v>
      </c>
      <c r="O425" s="99">
        <v>116.68516926692178</v>
      </c>
      <c r="P425" s="99">
        <v>0</v>
      </c>
      <c r="Q425" s="99">
        <v>0</v>
      </c>
      <c r="R425" s="99">
        <v>0</v>
      </c>
      <c r="S425" s="99">
        <v>84.492447978020678</v>
      </c>
      <c r="T425" s="99">
        <v>75.909145002056192</v>
      </c>
      <c r="U425" s="99">
        <v>74.106221544988955</v>
      </c>
      <c r="V425" s="99">
        <v>77.929889905262527</v>
      </c>
      <c r="W425" s="99">
        <v>56.229283229347843</v>
      </c>
      <c r="X425" s="99">
        <v>53.315089725859686</v>
      </c>
      <c r="Y425" s="99">
        <v>41.862298298646735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2.0324576738592528</v>
      </c>
      <c r="D426" s="99">
        <v>2.3553838693926985</v>
      </c>
      <c r="E426" s="99">
        <v>2.5528877672120331</v>
      </c>
      <c r="F426" s="99">
        <v>2.4328510760144049</v>
      </c>
      <c r="G426" s="99">
        <v>0</v>
      </c>
      <c r="H426" s="99">
        <v>2.2447205663050132</v>
      </c>
      <c r="I426" s="99">
        <v>0</v>
      </c>
      <c r="J426" s="99">
        <v>1.9665117493916875</v>
      </c>
      <c r="K426" s="99">
        <v>1.8989011108079064</v>
      </c>
      <c r="L426" s="99">
        <v>2.0193093115101748</v>
      </c>
      <c r="M426" s="99">
        <v>1.6834372805236963</v>
      </c>
      <c r="N426" s="99">
        <v>1.6018681283877572</v>
      </c>
      <c r="O426" s="99">
        <v>1.4886731106681932</v>
      </c>
      <c r="P426" s="99">
        <v>0</v>
      </c>
      <c r="Q426" s="99">
        <v>0</v>
      </c>
      <c r="R426" s="99">
        <v>0</v>
      </c>
      <c r="S426" s="99">
        <v>1.1798051343312237</v>
      </c>
      <c r="T426" s="99">
        <v>1.0539404396006757</v>
      </c>
      <c r="U426" s="99">
        <v>1.0223984860575959</v>
      </c>
      <c r="V426" s="99">
        <v>1.0696027252033944</v>
      </c>
      <c r="W426" s="99">
        <v>0.77506186919681441</v>
      </c>
      <c r="X426" s="99">
        <v>0.7312333173200749</v>
      </c>
      <c r="Y426" s="99">
        <v>0.57188226816912591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0.45751790975613899</v>
      </c>
      <c r="D427" s="123">
        <f t="shared" si="231"/>
        <v>0.52409349430346919</v>
      </c>
      <c r="E427" s="123">
        <f t="shared" si="231"/>
        <v>0.92892745978869973</v>
      </c>
      <c r="F427" s="123">
        <f t="shared" si="231"/>
        <v>0.50988266772592039</v>
      </c>
      <c r="G427" s="123">
        <f t="shared" si="231"/>
        <v>0</v>
      </c>
      <c r="H427" s="123">
        <f t="shared" si="231"/>
        <v>0.63099651287344305</v>
      </c>
      <c r="I427" s="123">
        <f t="shared" si="231"/>
        <v>0</v>
      </c>
      <c r="J427" s="123">
        <f t="shared" si="231"/>
        <v>1.1532126789280501</v>
      </c>
      <c r="K427" s="123">
        <f t="shared" si="231"/>
        <v>0.65347672790239775</v>
      </c>
      <c r="L427" s="123">
        <f t="shared" si="231"/>
        <v>0.93231724075221878</v>
      </c>
      <c r="M427" s="123">
        <f t="shared" si="231"/>
        <v>1.2654531113751593</v>
      </c>
      <c r="N427" s="123">
        <f t="shared" si="231"/>
        <v>1.1004022732575891</v>
      </c>
      <c r="O427" s="123">
        <f t="shared" si="231"/>
        <v>1.6337781286776256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0.95514056820632431</v>
      </c>
      <c r="T427" s="123">
        <f t="shared" si="231"/>
        <v>0.90792577920382789</v>
      </c>
      <c r="U427" s="123">
        <f t="shared" si="231"/>
        <v>1.1556770664974851</v>
      </c>
      <c r="V427" s="123">
        <f t="shared" si="231"/>
        <v>0.64961709557305347</v>
      </c>
      <c r="W427" s="123">
        <f t="shared" si="231"/>
        <v>0.99619984844769227</v>
      </c>
      <c r="X427" s="123">
        <f t="shared" si="231"/>
        <v>0.78907939091917456</v>
      </c>
      <c r="Y427" s="123">
        <f t="shared" si="231"/>
        <v>0.45570784951401849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0.45751790975613899</v>
      </c>
      <c r="D428" s="99">
        <f>RES_hhdet_in_fecs!D48</f>
        <v>0.52409349430346919</v>
      </c>
      <c r="E428" s="99">
        <f>RES_hhdet_in_fecs!E48</f>
        <v>0.92892745978869973</v>
      </c>
      <c r="F428" s="99">
        <f>RES_hhdet_in_fecs!F48</f>
        <v>0.50988266772592039</v>
      </c>
      <c r="G428" s="99">
        <f>RES_hhdet_in_fecs!G48</f>
        <v>0</v>
      </c>
      <c r="H428" s="99">
        <f>RES_hhdet_in_fecs!H48</f>
        <v>0.63099651287344305</v>
      </c>
      <c r="I428" s="99">
        <f>RES_hhdet_in_fecs!I48</f>
        <v>0</v>
      </c>
      <c r="J428" s="99">
        <f>RES_hhdet_in_fecs!J48</f>
        <v>1.1532126789280501</v>
      </c>
      <c r="K428" s="99">
        <f>RES_hhdet_in_fecs!K48</f>
        <v>0.65347672790239775</v>
      </c>
      <c r="L428" s="99">
        <f>RES_hhdet_in_fecs!L48</f>
        <v>0.93231724075221878</v>
      </c>
      <c r="M428" s="99">
        <f>RES_hhdet_in_fecs!M48</f>
        <v>1.2654531113751593</v>
      </c>
      <c r="N428" s="99">
        <f>RES_hhdet_in_fecs!N48</f>
        <v>1.1004022732575891</v>
      </c>
      <c r="O428" s="99">
        <f>RES_hhdet_in_fecs!O48</f>
        <v>1.6337781286776256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0.95514056820632431</v>
      </c>
      <c r="T428" s="99">
        <f>RES_hhdet_in_fecs!T48</f>
        <v>0.90792577920382789</v>
      </c>
      <c r="U428" s="99">
        <f>RES_hhdet_in_fecs!U48</f>
        <v>1.1556770664974851</v>
      </c>
      <c r="V428" s="99">
        <f>RES_hhdet_in_fecs!V48</f>
        <v>0.64961709557305347</v>
      </c>
      <c r="W428" s="99">
        <f>RES_hhdet_in_fecs!W48</f>
        <v>0.99619984844769227</v>
      </c>
      <c r="X428" s="99">
        <f>RES_hhdet_in_fecs!X48</f>
        <v>0.78907939091917456</v>
      </c>
      <c r="Y428" s="99">
        <f>RES_hhdet_in_fecs!Y48</f>
        <v>0.45570784951401849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22.824410466953683</v>
      </c>
      <c r="D429" s="123">
        <v>27.324472473105619</v>
      </c>
      <c r="E429" s="123">
        <v>28.487694573436144</v>
      </c>
      <c r="F429" s="123">
        <v>29.119388599077748</v>
      </c>
      <c r="G429" s="123">
        <v>0</v>
      </c>
      <c r="H429" s="123">
        <v>28.498045825629344</v>
      </c>
      <c r="I429" s="123">
        <v>0</v>
      </c>
      <c r="J429" s="123">
        <v>30.463141616009874</v>
      </c>
      <c r="K429" s="123">
        <v>30.969040853875814</v>
      </c>
      <c r="L429" s="123">
        <v>32.069309357532248</v>
      </c>
      <c r="M429" s="123">
        <v>28.476858038171841</v>
      </c>
      <c r="N429" s="123">
        <v>29.796551441158662</v>
      </c>
      <c r="O429" s="123">
        <v>29.318350139759936</v>
      </c>
      <c r="P429" s="123">
        <v>0</v>
      </c>
      <c r="Q429" s="123">
        <v>0</v>
      </c>
      <c r="R429" s="123">
        <v>0</v>
      </c>
      <c r="S429" s="123">
        <v>22.601200539403955</v>
      </c>
      <c r="T429" s="123">
        <v>21.753711762516357</v>
      </c>
      <c r="U429" s="123">
        <v>21.536642232936256</v>
      </c>
      <c r="V429" s="123">
        <v>22.303017526485242</v>
      </c>
      <c r="W429" s="123">
        <v>16.860847999103349</v>
      </c>
      <c r="X429" s="123">
        <v>19.514092356487637</v>
      </c>
      <c r="Y429" s="123">
        <v>18.077144757579511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24.093647872817698</v>
      </c>
      <c r="D430" s="99">
        <v>32.609940011572995</v>
      </c>
      <c r="E430" s="99">
        <v>35.54886260306732</v>
      </c>
      <c r="F430" s="99">
        <v>36.432892002491414</v>
      </c>
      <c r="G430" s="99">
        <v>0</v>
      </c>
      <c r="H430" s="99">
        <v>39.133232859542609</v>
      </c>
      <c r="I430" s="99">
        <v>0</v>
      </c>
      <c r="J430" s="99">
        <v>33.276948637519325</v>
      </c>
      <c r="K430" s="99">
        <v>36.079381907912556</v>
      </c>
      <c r="L430" s="99">
        <v>37.713802368523091</v>
      </c>
      <c r="M430" s="99">
        <v>31.973781935691541</v>
      </c>
      <c r="N430" s="99">
        <v>32.620058608874189</v>
      </c>
      <c r="O430" s="99">
        <v>30.938259720363813</v>
      </c>
      <c r="P430" s="99">
        <v>0</v>
      </c>
      <c r="Q430" s="99">
        <v>0</v>
      </c>
      <c r="R430" s="99">
        <v>0</v>
      </c>
      <c r="S430" s="99">
        <v>23.66448257046903</v>
      </c>
      <c r="T430" s="99">
        <v>22.798982732190847</v>
      </c>
      <c r="U430" s="99">
        <v>22.780407933503408</v>
      </c>
      <c r="V430" s="99">
        <v>23.012494368566539</v>
      </c>
      <c r="W430" s="99">
        <v>16.189707544708149</v>
      </c>
      <c r="X430" s="99">
        <v>20.70421063964594</v>
      </c>
      <c r="Y430" s="99">
        <v>18.806317094863221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23.372827438554594</v>
      </c>
      <c r="E431" s="99">
        <v>26.941312186844815</v>
      </c>
      <c r="F431" s="99">
        <v>28.039321019950297</v>
      </c>
      <c r="G431" s="99">
        <v>0</v>
      </c>
      <c r="H431" s="99">
        <v>0</v>
      </c>
      <c r="I431" s="99">
        <v>0</v>
      </c>
      <c r="J431" s="99">
        <v>0</v>
      </c>
      <c r="K431" s="99">
        <v>25.982014300498459</v>
      </c>
      <c r="L431" s="99">
        <v>27.098877983178376</v>
      </c>
      <c r="M431" s="99">
        <v>0</v>
      </c>
      <c r="N431" s="99">
        <v>23.996123081302816</v>
      </c>
      <c r="O431" s="99">
        <v>23.215767273516754</v>
      </c>
      <c r="P431" s="99">
        <v>0</v>
      </c>
      <c r="Q431" s="99">
        <v>0</v>
      </c>
      <c r="R431" s="99">
        <v>0</v>
      </c>
      <c r="S431" s="99">
        <v>0</v>
      </c>
      <c r="T431" s="99">
        <v>18.706277862954806</v>
      </c>
      <c r="U431" s="99">
        <v>18.740187907503227</v>
      </c>
      <c r="V431" s="99">
        <v>19.385727560457344</v>
      </c>
      <c r="W431" s="99">
        <v>0</v>
      </c>
      <c r="X431" s="99">
        <v>0</v>
      </c>
      <c r="Y431" s="99">
        <v>16.850035470448997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12.098242440341442</v>
      </c>
      <c r="E432" s="102">
        <v>16.345084072076617</v>
      </c>
      <c r="F432" s="102">
        <v>17.616341577850495</v>
      </c>
      <c r="G432" s="102">
        <v>0</v>
      </c>
      <c r="H432" s="102">
        <v>0</v>
      </c>
      <c r="I432" s="102">
        <v>0</v>
      </c>
      <c r="J432" s="102">
        <v>0</v>
      </c>
      <c r="K432" s="102">
        <v>12.622898152077504</v>
      </c>
      <c r="L432" s="102">
        <v>12.767173358080008</v>
      </c>
      <c r="M432" s="102">
        <v>0</v>
      </c>
      <c r="N432" s="102">
        <v>11.089244442998872</v>
      </c>
      <c r="O432" s="102">
        <v>10.504250532156695</v>
      </c>
      <c r="P432" s="102">
        <v>0</v>
      </c>
      <c r="Q432" s="102">
        <v>0</v>
      </c>
      <c r="R432" s="102">
        <v>0</v>
      </c>
      <c r="S432" s="102">
        <v>0</v>
      </c>
      <c r="T432" s="102">
        <v>8.2184707540606556</v>
      </c>
      <c r="U432" s="102">
        <v>7.7235085450940204</v>
      </c>
      <c r="V432" s="102">
        <v>9.0259295475899943</v>
      </c>
      <c r="W432" s="102">
        <v>0</v>
      </c>
      <c r="X432" s="102">
        <v>0</v>
      </c>
      <c r="Y432" s="102">
        <v>11.128569019382235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11.274584998213147</v>
      </c>
      <c r="E433" s="105">
        <v>10.596228114768204</v>
      </c>
      <c r="F433" s="105">
        <v>10.422979442099798</v>
      </c>
      <c r="G433" s="105">
        <v>0</v>
      </c>
      <c r="H433" s="105">
        <v>0</v>
      </c>
      <c r="I433" s="105">
        <v>0</v>
      </c>
      <c r="J433" s="105">
        <v>0</v>
      </c>
      <c r="K433" s="105">
        <v>13.359116148420954</v>
      </c>
      <c r="L433" s="105">
        <v>14.33170462509837</v>
      </c>
      <c r="M433" s="105">
        <v>0</v>
      </c>
      <c r="N433" s="105">
        <v>12.906878638303947</v>
      </c>
      <c r="O433" s="105">
        <v>12.711516741360057</v>
      </c>
      <c r="P433" s="105">
        <v>0</v>
      </c>
      <c r="Q433" s="105">
        <v>0</v>
      </c>
      <c r="R433" s="105">
        <v>0</v>
      </c>
      <c r="S433" s="105">
        <v>0</v>
      </c>
      <c r="T433" s="105">
        <v>10.487807108894151</v>
      </c>
      <c r="U433" s="105">
        <v>11.016679362409207</v>
      </c>
      <c r="V433" s="105">
        <v>10.359798012867348</v>
      </c>
      <c r="W433" s="105">
        <v>0</v>
      </c>
      <c r="X433" s="105">
        <v>0</v>
      </c>
      <c r="Y433" s="105">
        <v>5.7214664510667594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23.437639328630912</v>
      </c>
      <c r="D434" s="102">
        <v>24.963798069419759</v>
      </c>
      <c r="E434" s="102">
        <v>27.430009365780279</v>
      </c>
      <c r="F434" s="102">
        <v>28.341674945927547</v>
      </c>
      <c r="G434" s="102">
        <v>0</v>
      </c>
      <c r="H434" s="102">
        <v>29.53979093100498</v>
      </c>
      <c r="I434" s="102">
        <v>0</v>
      </c>
      <c r="J434" s="102">
        <v>28.462126606781023</v>
      </c>
      <c r="K434" s="102">
        <v>29.415916951072216</v>
      </c>
      <c r="L434" s="102">
        <v>28.336495655898744</v>
      </c>
      <c r="M434" s="102">
        <v>27.413043945300064</v>
      </c>
      <c r="N434" s="102">
        <v>27.6452608853076</v>
      </c>
      <c r="O434" s="102">
        <v>28.135280949247253</v>
      </c>
      <c r="P434" s="102">
        <v>0</v>
      </c>
      <c r="Q434" s="102">
        <v>0</v>
      </c>
      <c r="R434" s="102">
        <v>0</v>
      </c>
      <c r="S434" s="102">
        <v>23.525472415480859</v>
      </c>
      <c r="T434" s="102">
        <v>22.171913743790501</v>
      </c>
      <c r="U434" s="102">
        <v>20.924620272565161</v>
      </c>
      <c r="V434" s="102">
        <v>19.230378093254959</v>
      </c>
      <c r="W434" s="102">
        <v>17.958365324805101</v>
      </c>
      <c r="X434" s="102">
        <v>18.402732460808821</v>
      </c>
      <c r="Y434" s="102">
        <v>17.350443085839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18.409973860981342</v>
      </c>
      <c r="D435" s="105">
        <v>19.955946574344988</v>
      </c>
      <c r="E435" s="105">
        <v>22.726502224249696</v>
      </c>
      <c r="F435" s="105">
        <v>23.713058104486631</v>
      </c>
      <c r="G435" s="105">
        <v>0</v>
      </c>
      <c r="H435" s="105">
        <v>24.285824731128098</v>
      </c>
      <c r="I435" s="105">
        <v>0</v>
      </c>
      <c r="J435" s="105">
        <v>22.8243371658454</v>
      </c>
      <c r="K435" s="105">
        <v>23.53124176769289</v>
      </c>
      <c r="L435" s="105">
        <v>22.59741837323617</v>
      </c>
      <c r="M435" s="105">
        <v>22.030746677413674</v>
      </c>
      <c r="N435" s="105">
        <v>22.274347648647169</v>
      </c>
      <c r="O435" s="105">
        <v>22.859380539484818</v>
      </c>
      <c r="P435" s="105">
        <v>0</v>
      </c>
      <c r="Q435" s="105">
        <v>0</v>
      </c>
      <c r="R435" s="105">
        <v>0</v>
      </c>
      <c r="S435" s="105">
        <v>19.891468674307308</v>
      </c>
      <c r="T435" s="105">
        <v>18.902087009795569</v>
      </c>
      <c r="U435" s="105">
        <v>17.848503938729056</v>
      </c>
      <c r="V435" s="105">
        <v>16.722871199337753</v>
      </c>
      <c r="W435" s="105">
        <v>15.950123546791259</v>
      </c>
      <c r="X435" s="105">
        <v>16.66301931640276</v>
      </c>
      <c r="Y435" s="105">
        <v>16.050453881295557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7.7062267983630477</v>
      </c>
      <c r="D436" s="99">
        <v>9.2392963989460135</v>
      </c>
      <c r="E436" s="99">
        <v>12.605350238706155</v>
      </c>
      <c r="F436" s="99">
        <v>13.700353466013825</v>
      </c>
      <c r="G436" s="99">
        <v>0</v>
      </c>
      <c r="H436" s="99">
        <v>12.78983877544575</v>
      </c>
      <c r="I436" s="99">
        <v>0</v>
      </c>
      <c r="J436" s="99">
        <v>10.302435133262371</v>
      </c>
      <c r="K436" s="99">
        <v>10.292720666547622</v>
      </c>
      <c r="L436" s="99">
        <v>9.5522725876440084</v>
      </c>
      <c r="M436" s="99">
        <v>9.5483670261342297</v>
      </c>
      <c r="N436" s="99">
        <v>9.3920885328165014</v>
      </c>
      <c r="O436" s="99">
        <v>9.5599928663159197</v>
      </c>
      <c r="P436" s="99">
        <v>0</v>
      </c>
      <c r="Q436" s="99">
        <v>0</v>
      </c>
      <c r="R436" s="99">
        <v>0</v>
      </c>
      <c r="S436" s="99">
        <v>8.3578917650046307</v>
      </c>
      <c r="T436" s="99">
        <v>8.0037155116823993</v>
      </c>
      <c r="U436" s="99">
        <v>7.0813685821265508</v>
      </c>
      <c r="V436" s="99">
        <v>7.5122734392220361</v>
      </c>
      <c r="W436" s="99">
        <v>8.2041566922924183</v>
      </c>
      <c r="X436" s="99">
        <v>9.4831775656008759</v>
      </c>
      <c r="Y436" s="99">
        <v>10.287375382551907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10.703747062618293</v>
      </c>
      <c r="D437" s="99">
        <v>10.716650175398973</v>
      </c>
      <c r="E437" s="99">
        <v>10.121151985543541</v>
      </c>
      <c r="F437" s="99">
        <v>10.012704638472803</v>
      </c>
      <c r="G437" s="99">
        <v>0</v>
      </c>
      <c r="H437" s="99">
        <v>11.495985955682348</v>
      </c>
      <c r="I437" s="99">
        <v>0</v>
      </c>
      <c r="J437" s="99">
        <v>12.521902032583029</v>
      </c>
      <c r="K437" s="99">
        <v>13.238521101145269</v>
      </c>
      <c r="L437" s="99">
        <v>13.04514578559216</v>
      </c>
      <c r="M437" s="99">
        <v>12.482379651279444</v>
      </c>
      <c r="N437" s="99">
        <v>12.882259115830665</v>
      </c>
      <c r="O437" s="99">
        <v>13.299387673168892</v>
      </c>
      <c r="P437" s="99">
        <v>0</v>
      </c>
      <c r="Q437" s="99">
        <v>0</v>
      </c>
      <c r="R437" s="99">
        <v>0</v>
      </c>
      <c r="S437" s="99">
        <v>11.533576909302672</v>
      </c>
      <c r="T437" s="99">
        <v>10.898371498113169</v>
      </c>
      <c r="U437" s="99">
        <v>10.767135356602507</v>
      </c>
      <c r="V437" s="99">
        <v>9.2105977601157196</v>
      </c>
      <c r="W437" s="99">
        <v>7.7459668544988425</v>
      </c>
      <c r="X437" s="99">
        <v>7.1798417508018799</v>
      </c>
      <c r="Y437" s="99">
        <v>5.7630784987436483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9.2285197845154752</v>
      </c>
      <c r="D438" s="123">
        <v>9.1569400643056884</v>
      </c>
      <c r="E438" s="123">
        <v>10.599688459766819</v>
      </c>
      <c r="F438" s="123">
        <v>9.6543371937650591</v>
      </c>
      <c r="G438" s="123">
        <v>0</v>
      </c>
      <c r="H438" s="123">
        <v>9.6092854562584176</v>
      </c>
      <c r="I438" s="123">
        <v>0</v>
      </c>
      <c r="J438" s="123">
        <v>9.2194784419652027</v>
      </c>
      <c r="K438" s="123">
        <v>8.1874126952180752</v>
      </c>
      <c r="L438" s="123">
        <v>7.1251163547078775</v>
      </c>
      <c r="M438" s="123">
        <v>6.8093689580166172</v>
      </c>
      <c r="N438" s="123">
        <v>6.8638265388735062</v>
      </c>
      <c r="O438" s="123">
        <v>7.1768236492871766</v>
      </c>
      <c r="P438" s="123">
        <v>0</v>
      </c>
      <c r="Q438" s="123">
        <v>0</v>
      </c>
      <c r="R438" s="123">
        <v>0</v>
      </c>
      <c r="S438" s="123">
        <v>6.4360045608961025</v>
      </c>
      <c r="T438" s="123">
        <v>5.9048151741835255</v>
      </c>
      <c r="U438" s="123">
        <v>5.5446165941903631</v>
      </c>
      <c r="V438" s="123">
        <v>6.8062278392856506</v>
      </c>
      <c r="W438" s="123">
        <v>6.6758321668530112</v>
      </c>
      <c r="X438" s="123">
        <v>5.4710121291814087</v>
      </c>
      <c r="Y438" s="123">
        <v>5.0168287525316764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10.723447317868764</v>
      </c>
      <c r="D439" s="99">
        <v>13.708249414445467</v>
      </c>
      <c r="E439" s="99">
        <v>10.55950614680617</v>
      </c>
      <c r="F439" s="99">
        <v>10.261396694880757</v>
      </c>
      <c r="G439" s="99">
        <v>0</v>
      </c>
      <c r="H439" s="99">
        <v>11.101996250798855</v>
      </c>
      <c r="I439" s="99">
        <v>0</v>
      </c>
      <c r="J439" s="99">
        <v>9.2849813389871443</v>
      </c>
      <c r="K439" s="99">
        <v>9.4867596770688163</v>
      </c>
      <c r="L439" s="99">
        <v>8.5442895719754759</v>
      </c>
      <c r="M439" s="99">
        <v>7.8190762726641845</v>
      </c>
      <c r="N439" s="99">
        <v>8.1869107003885624</v>
      </c>
      <c r="O439" s="99">
        <v>8.5084249510672088</v>
      </c>
      <c r="P439" s="99">
        <v>0</v>
      </c>
      <c r="Q439" s="99">
        <v>0</v>
      </c>
      <c r="R439" s="99">
        <v>0</v>
      </c>
      <c r="S439" s="99">
        <v>7.6717646387121592</v>
      </c>
      <c r="T439" s="99">
        <v>7.1907560684618801</v>
      </c>
      <c r="U439" s="99">
        <v>6.9547372229023265</v>
      </c>
      <c r="V439" s="99">
        <v>8.823597292386566</v>
      </c>
      <c r="W439" s="99">
        <v>8.6861693913800053</v>
      </c>
      <c r="X439" s="99">
        <v>7.3138822285929201</v>
      </c>
      <c r="Y439" s="99">
        <v>6.4437258945852536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8.307483385028247</v>
      </c>
      <c r="D440" s="110">
        <v>6.7602020418924873</v>
      </c>
      <c r="E440" s="110">
        <v>10.617991439740788</v>
      </c>
      <c r="F440" s="110">
        <v>9.3844338657638673</v>
      </c>
      <c r="G440" s="110">
        <v>0</v>
      </c>
      <c r="H440" s="110">
        <v>8.8003863106135949</v>
      </c>
      <c r="I440" s="110">
        <v>0</v>
      </c>
      <c r="J440" s="110">
        <v>9.1730140370205717</v>
      </c>
      <c r="K440" s="110">
        <v>6.6032443619891197</v>
      </c>
      <c r="L440" s="110">
        <v>6.127004309080208</v>
      </c>
      <c r="M440" s="110">
        <v>6.1779072227773648</v>
      </c>
      <c r="N440" s="110">
        <v>6.2867858962529857</v>
      </c>
      <c r="O440" s="110">
        <v>6.5553253230761506</v>
      </c>
      <c r="P440" s="110">
        <v>0</v>
      </c>
      <c r="Q440" s="110">
        <v>0</v>
      </c>
      <c r="R440" s="110">
        <v>0</v>
      </c>
      <c r="S440" s="110">
        <v>5.7161199688801183</v>
      </c>
      <c r="T440" s="110">
        <v>5.3448636299123748</v>
      </c>
      <c r="U440" s="110">
        <v>5.0365874338928291</v>
      </c>
      <c r="V440" s="110">
        <v>6.0675671213913986</v>
      </c>
      <c r="W440" s="110">
        <v>6.0617864701923301</v>
      </c>
      <c r="X440" s="110">
        <v>5.0537585217674801</v>
      </c>
      <c r="Y440" s="110">
        <v>4.6502411227183726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108.62545172872859</v>
      </c>
      <c r="D442" s="118">
        <f t="shared" si="232"/>
        <v>126.03500268507216</v>
      </c>
      <c r="E442" s="118">
        <f t="shared" si="232"/>
        <v>139.22185773206107</v>
      </c>
      <c r="F442" s="118">
        <f t="shared" si="232"/>
        <v>134.02730880239488</v>
      </c>
      <c r="G442" s="118">
        <f t="shared" si="232"/>
        <v>0</v>
      </c>
      <c r="H442" s="118">
        <f t="shared" si="232"/>
        <v>131.36853123785366</v>
      </c>
      <c r="I442" s="118">
        <f t="shared" si="232"/>
        <v>0</v>
      </c>
      <c r="J442" s="118">
        <f t="shared" si="232"/>
        <v>121.78023008931714</v>
      </c>
      <c r="K442" s="118">
        <f t="shared" si="232"/>
        <v>118.30902005453412</v>
      </c>
      <c r="L442" s="118">
        <f t="shared" si="232"/>
        <v>125.72795099443613</v>
      </c>
      <c r="M442" s="118">
        <f t="shared" si="232"/>
        <v>109.86988330429094</v>
      </c>
      <c r="N442" s="118">
        <f t="shared" si="232"/>
        <v>107.44794645741678</v>
      </c>
      <c r="O442" s="118">
        <f t="shared" si="232"/>
        <v>104.81165746404707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86.490595630886276</v>
      </c>
      <c r="T442" s="118">
        <f t="shared" si="233"/>
        <v>79.266899550678971</v>
      </c>
      <c r="U442" s="118">
        <f t="shared" si="233"/>
        <v>78.439004718277005</v>
      </c>
      <c r="V442" s="118">
        <f t="shared" si="233"/>
        <v>80.713868243598114</v>
      </c>
      <c r="W442" s="118">
        <f t="shared" ref="W442:Y442" si="234">W443+W446+W448+W457</f>
        <v>63.194621019694537</v>
      </c>
      <c r="X442" s="118">
        <f t="shared" si="234"/>
        <v>61.338250890073489</v>
      </c>
      <c r="Y442" s="118">
        <f t="shared" si="234"/>
        <v>50.402387156160117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86.187215225332054</v>
      </c>
      <c r="D443" s="123">
        <f t="shared" si="235"/>
        <v>101.15938291325753</v>
      </c>
      <c r="E443" s="123">
        <f t="shared" si="235"/>
        <v>110.45579790385739</v>
      </c>
      <c r="F443" s="123">
        <f t="shared" si="235"/>
        <v>106.29110503822884</v>
      </c>
      <c r="G443" s="123">
        <f t="shared" si="235"/>
        <v>0</v>
      </c>
      <c r="H443" s="123">
        <f t="shared" si="235"/>
        <v>102.61794873721908</v>
      </c>
      <c r="I443" s="123">
        <f t="shared" si="235"/>
        <v>0</v>
      </c>
      <c r="J443" s="123">
        <f t="shared" si="235"/>
        <v>92.825002305081384</v>
      </c>
      <c r="K443" s="123">
        <f t="shared" si="235"/>
        <v>90.456944968039664</v>
      </c>
      <c r="L443" s="123">
        <f t="shared" si="235"/>
        <v>97.318334457740221</v>
      </c>
      <c r="M443" s="123">
        <f t="shared" si="235"/>
        <v>82.197386797807141</v>
      </c>
      <c r="N443" s="123">
        <f t="shared" si="235"/>
        <v>79.384263447230595</v>
      </c>
      <c r="O443" s="123">
        <f t="shared" si="235"/>
        <v>74.499317768871038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60.618913886697939</v>
      </c>
      <c r="T443" s="123">
        <f t="shared" si="236"/>
        <v>54.579782348486169</v>
      </c>
      <c r="U443" s="123">
        <f t="shared" si="236"/>
        <v>53.312696662349886</v>
      </c>
      <c r="V443" s="123">
        <f t="shared" si="236"/>
        <v>56.165900484131129</v>
      </c>
      <c r="W443" s="123">
        <f t="shared" ref="W443:Y443" si="237">SUM(W444:W445)</f>
        <v>40.63686582444786</v>
      </c>
      <c r="X443" s="123">
        <f t="shared" si="237"/>
        <v>38.587938331745228</v>
      </c>
      <c r="Y443" s="123">
        <f t="shared" si="237"/>
        <v>30.327066079224874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84.154757551472798</v>
      </c>
      <c r="D444" s="99">
        <v>98.803999043864835</v>
      </c>
      <c r="E444" s="99">
        <v>107.90291013664536</v>
      </c>
      <c r="F444" s="99">
        <v>103.85825396221443</v>
      </c>
      <c r="G444" s="99">
        <v>0</v>
      </c>
      <c r="H444" s="99">
        <v>100.37322817091406</v>
      </c>
      <c r="I444" s="99">
        <v>0</v>
      </c>
      <c r="J444" s="99">
        <v>90.858490555689698</v>
      </c>
      <c r="K444" s="99">
        <v>88.558043857231752</v>
      </c>
      <c r="L444" s="99">
        <v>95.299025146230051</v>
      </c>
      <c r="M444" s="99">
        <v>80.51394951728345</v>
      </c>
      <c r="N444" s="99">
        <v>77.782395318842831</v>
      </c>
      <c r="O444" s="99">
        <v>73.01064465820285</v>
      </c>
      <c r="P444" s="99">
        <v>0</v>
      </c>
      <c r="Q444" s="99">
        <v>0</v>
      </c>
      <c r="R444" s="99">
        <v>0</v>
      </c>
      <c r="S444" s="99">
        <v>59.439108752366714</v>
      </c>
      <c r="T444" s="99">
        <v>53.525841908885496</v>
      </c>
      <c r="U444" s="99">
        <v>52.290298176292289</v>
      </c>
      <c r="V444" s="99">
        <v>55.096297758927733</v>
      </c>
      <c r="W444" s="99">
        <v>39.861803955251048</v>
      </c>
      <c r="X444" s="99">
        <v>37.856705014425152</v>
      </c>
      <c r="Y444" s="99">
        <v>29.755183811055748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2.0324576738592528</v>
      </c>
      <c r="D445" s="99">
        <v>2.3553838693926985</v>
      </c>
      <c r="E445" s="99">
        <v>2.5528877672120331</v>
      </c>
      <c r="F445" s="99">
        <v>2.4328510760144049</v>
      </c>
      <c r="G445" s="99">
        <v>0</v>
      </c>
      <c r="H445" s="99">
        <v>2.2447205663050132</v>
      </c>
      <c r="I445" s="99">
        <v>0</v>
      </c>
      <c r="J445" s="99">
        <v>1.9665117493916875</v>
      </c>
      <c r="K445" s="99">
        <v>1.8989011108079064</v>
      </c>
      <c r="L445" s="99">
        <v>2.0193093115101748</v>
      </c>
      <c r="M445" s="99">
        <v>1.6834372805236963</v>
      </c>
      <c r="N445" s="99">
        <v>1.6018681283877572</v>
      </c>
      <c r="O445" s="99">
        <v>1.4886731106681932</v>
      </c>
      <c r="P445" s="99">
        <v>0</v>
      </c>
      <c r="Q445" s="99">
        <v>0</v>
      </c>
      <c r="R445" s="99">
        <v>0</v>
      </c>
      <c r="S445" s="99">
        <v>1.1798051343312237</v>
      </c>
      <c r="T445" s="99">
        <v>1.0539404396006757</v>
      </c>
      <c r="U445" s="99">
        <v>1.0223984860575959</v>
      </c>
      <c r="V445" s="99">
        <v>1.0696027252033944</v>
      </c>
      <c r="W445" s="99">
        <v>0.77506186919681441</v>
      </c>
      <c r="X445" s="99">
        <v>0.7312333173200749</v>
      </c>
      <c r="Y445" s="99">
        <v>0.57188226816912591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0.98918898820041001</v>
      </c>
      <c r="D446" s="123">
        <f t="shared" si="238"/>
        <v>1.1785592043153372</v>
      </c>
      <c r="E446" s="123">
        <f t="shared" si="238"/>
        <v>2.1706596587928386</v>
      </c>
      <c r="F446" s="123">
        <f t="shared" si="238"/>
        <v>1.2366817228215314</v>
      </c>
      <c r="G446" s="123">
        <f t="shared" si="238"/>
        <v>0</v>
      </c>
      <c r="H446" s="123">
        <f t="shared" si="238"/>
        <v>1.6446152919732915</v>
      </c>
      <c r="I446" s="123">
        <f t="shared" si="238"/>
        <v>0</v>
      </c>
      <c r="J446" s="123">
        <f t="shared" si="238"/>
        <v>3.2205722966073114</v>
      </c>
      <c r="K446" s="123">
        <f t="shared" si="238"/>
        <v>1.887784720854967</v>
      </c>
      <c r="L446" s="123">
        <f t="shared" si="238"/>
        <v>2.7849546234814095</v>
      </c>
      <c r="M446" s="123">
        <f t="shared" si="238"/>
        <v>3.9226212389893536</v>
      </c>
      <c r="N446" s="123">
        <f t="shared" si="238"/>
        <v>3.5547182880112684</v>
      </c>
      <c r="O446" s="123">
        <f t="shared" si="238"/>
        <v>5.5200674031927743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3.509876748283133</v>
      </c>
      <c r="T446" s="123">
        <f t="shared" si="238"/>
        <v>3.3392017924041451</v>
      </c>
      <c r="U446" s="123">
        <f t="shared" si="238"/>
        <v>4.2543875658417765</v>
      </c>
      <c r="V446" s="123">
        <f t="shared" si="238"/>
        <v>2.3978523958674907</v>
      </c>
      <c r="W446" s="123">
        <f t="shared" si="238"/>
        <v>3.7094678522578071</v>
      </c>
      <c r="X446" s="123">
        <f t="shared" si="238"/>
        <v>2.9701642203540843</v>
      </c>
      <c r="Y446" s="123">
        <f t="shared" si="238"/>
        <v>1.7361122782345964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0.98918898820041001</v>
      </c>
      <c r="D447" s="99">
        <f>RES_hhdet_in_tess!D48</f>
        <v>1.1785592043153372</v>
      </c>
      <c r="E447" s="99">
        <f>RES_hhdet_in_tess!E48</f>
        <v>2.1706596587928386</v>
      </c>
      <c r="F447" s="99">
        <f>RES_hhdet_in_tess!F48</f>
        <v>1.2366817228215314</v>
      </c>
      <c r="G447" s="99">
        <f>RES_hhdet_in_tess!G48</f>
        <v>0</v>
      </c>
      <c r="H447" s="99">
        <f>RES_hhdet_in_tess!H48</f>
        <v>1.6446152919732915</v>
      </c>
      <c r="I447" s="99">
        <f>RES_hhdet_in_tess!I48</f>
        <v>0</v>
      </c>
      <c r="J447" s="99">
        <f>RES_hhdet_in_tess!J48</f>
        <v>3.2205722966073114</v>
      </c>
      <c r="K447" s="99">
        <f>RES_hhdet_in_tess!K48</f>
        <v>1.887784720854967</v>
      </c>
      <c r="L447" s="99">
        <f>RES_hhdet_in_tess!L48</f>
        <v>2.7849546234814095</v>
      </c>
      <c r="M447" s="99">
        <f>RES_hhdet_in_tess!M48</f>
        <v>3.9226212389893536</v>
      </c>
      <c r="N447" s="99">
        <f>RES_hhdet_in_tess!N48</f>
        <v>3.5547182880112684</v>
      </c>
      <c r="O447" s="99">
        <f>RES_hhdet_in_tess!O48</f>
        <v>5.5200674031927743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3.509876748283133</v>
      </c>
      <c r="T447" s="99">
        <f>RES_hhdet_in_tess!T48</f>
        <v>3.3392017924041451</v>
      </c>
      <c r="U447" s="99">
        <f>RES_hhdet_in_tess!U48</f>
        <v>4.2543875658417765</v>
      </c>
      <c r="V447" s="99">
        <f>RES_hhdet_in_tess!V48</f>
        <v>2.3978523958674907</v>
      </c>
      <c r="W447" s="99">
        <f>RES_hhdet_in_tess!W48</f>
        <v>3.7094678522578071</v>
      </c>
      <c r="X447" s="99">
        <f>RES_hhdet_in_tess!X48</f>
        <v>2.9701642203540843</v>
      </c>
      <c r="Y447" s="99">
        <f>RES_hhdet_in_tess!Y48</f>
        <v>1.7361122782345964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14.987755210558271</v>
      </c>
      <c r="D448" s="123">
        <v>17.383020123375623</v>
      </c>
      <c r="E448" s="123">
        <v>18.93793210387981</v>
      </c>
      <c r="F448" s="123">
        <v>19.538619691198676</v>
      </c>
      <c r="G448" s="123">
        <v>0</v>
      </c>
      <c r="H448" s="123">
        <v>20.278981972009461</v>
      </c>
      <c r="I448" s="123">
        <v>0</v>
      </c>
      <c r="J448" s="123">
        <v>19.18326070106794</v>
      </c>
      <c r="K448" s="123">
        <v>20.431802212556679</v>
      </c>
      <c r="L448" s="123">
        <v>20.636085158738005</v>
      </c>
      <c r="M448" s="123">
        <v>18.91068830487453</v>
      </c>
      <c r="N448" s="123">
        <v>19.521594318219844</v>
      </c>
      <c r="O448" s="123">
        <v>19.572051138560003</v>
      </c>
      <c r="P448" s="123">
        <v>0</v>
      </c>
      <c r="Q448" s="123">
        <v>0</v>
      </c>
      <c r="R448" s="123">
        <v>0</v>
      </c>
      <c r="S448" s="123">
        <v>17.576530966317584</v>
      </c>
      <c r="T448" s="123">
        <v>16.800092362324058</v>
      </c>
      <c r="U448" s="123">
        <v>16.489804922739815</v>
      </c>
      <c r="V448" s="123">
        <v>16.732758541838429</v>
      </c>
      <c r="W448" s="123">
        <v>13.412930087947869</v>
      </c>
      <c r="X448" s="123">
        <v>15.212878731876499</v>
      </c>
      <c r="Y448" s="123">
        <v>14.149714684692889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13.196908648795539</v>
      </c>
      <c r="D449" s="99">
        <v>17.922289642121811</v>
      </c>
      <c r="E449" s="99">
        <v>19.612901255740859</v>
      </c>
      <c r="F449" s="99">
        <v>20.179187523172207</v>
      </c>
      <c r="G449" s="99">
        <v>0</v>
      </c>
      <c r="H449" s="99">
        <v>21.870592976393631</v>
      </c>
      <c r="I449" s="99">
        <v>0</v>
      </c>
      <c r="J449" s="99">
        <v>18.804361266919027</v>
      </c>
      <c r="K449" s="99">
        <v>20.53167684445787</v>
      </c>
      <c r="L449" s="99">
        <v>21.637984299712116</v>
      </c>
      <c r="M449" s="99">
        <v>18.649235154883215</v>
      </c>
      <c r="N449" s="99">
        <v>19.538334148885987</v>
      </c>
      <c r="O449" s="99">
        <v>19.24111932659957</v>
      </c>
      <c r="P449" s="99">
        <v>0</v>
      </c>
      <c r="Q449" s="99">
        <v>0</v>
      </c>
      <c r="R449" s="99">
        <v>0</v>
      </c>
      <c r="S449" s="99">
        <v>16.712069017923483</v>
      </c>
      <c r="T449" s="99">
        <v>16.410258217415297</v>
      </c>
      <c r="U449" s="99">
        <v>16.660192802823026</v>
      </c>
      <c r="V449" s="99">
        <v>17.039318088133268</v>
      </c>
      <c r="W449" s="99">
        <v>12.078014576292246</v>
      </c>
      <c r="X449" s="99">
        <v>15.51316440351974</v>
      </c>
      <c r="Y449" s="99">
        <v>14.122024644581881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17.923729556573555</v>
      </c>
      <c r="E450" s="99">
        <v>19.614084002364468</v>
      </c>
      <c r="F450" s="99">
        <v>20.18019169270541</v>
      </c>
      <c r="G450" s="99">
        <v>0</v>
      </c>
      <c r="H450" s="99">
        <v>0</v>
      </c>
      <c r="I450" s="99">
        <v>0</v>
      </c>
      <c r="J450" s="99">
        <v>0</v>
      </c>
      <c r="K450" s="99">
        <v>20.542422845870824</v>
      </c>
      <c r="L450" s="99">
        <v>21.656765460237292</v>
      </c>
      <c r="M450" s="99">
        <v>0</v>
      </c>
      <c r="N450" s="99">
        <v>19.5489685862063</v>
      </c>
      <c r="O450" s="99">
        <v>19.244319159871374</v>
      </c>
      <c r="P450" s="99">
        <v>0</v>
      </c>
      <c r="Q450" s="99">
        <v>0</v>
      </c>
      <c r="R450" s="99">
        <v>0</v>
      </c>
      <c r="S450" s="99">
        <v>0</v>
      </c>
      <c r="T450" s="99">
        <v>16.403300304824619</v>
      </c>
      <c r="U450" s="99">
        <v>16.665179681241227</v>
      </c>
      <c r="V450" s="99">
        <v>17.04293640452909</v>
      </c>
      <c r="W450" s="99">
        <v>0</v>
      </c>
      <c r="X450" s="99">
        <v>0</v>
      </c>
      <c r="Y450" s="99">
        <v>14.078122629834088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6.6491445583604092</v>
      </c>
      <c r="E451" s="102">
        <v>9.017855887596264</v>
      </c>
      <c r="F451" s="102">
        <v>9.7572122506056118</v>
      </c>
      <c r="G451" s="102">
        <v>0</v>
      </c>
      <c r="H451" s="102">
        <v>0</v>
      </c>
      <c r="I451" s="102">
        <v>0</v>
      </c>
      <c r="J451" s="102">
        <v>0</v>
      </c>
      <c r="K451" s="102">
        <v>7.1833066974498649</v>
      </c>
      <c r="L451" s="102">
        <v>7.325060835138923</v>
      </c>
      <c r="M451" s="102">
        <v>0</v>
      </c>
      <c r="N451" s="102">
        <v>6.6420899479023596</v>
      </c>
      <c r="O451" s="102">
        <v>6.5328024185113174</v>
      </c>
      <c r="P451" s="102">
        <v>0</v>
      </c>
      <c r="Q451" s="102">
        <v>0</v>
      </c>
      <c r="R451" s="102">
        <v>0</v>
      </c>
      <c r="S451" s="102">
        <v>0</v>
      </c>
      <c r="T451" s="102">
        <v>5.9154931959304671</v>
      </c>
      <c r="U451" s="102">
        <v>5.6485003188320215</v>
      </c>
      <c r="V451" s="102">
        <v>6.6831383916617426</v>
      </c>
      <c r="W451" s="102">
        <v>0</v>
      </c>
      <c r="X451" s="102">
        <v>0</v>
      </c>
      <c r="Y451" s="102">
        <v>8.3566561787673255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11.274584998213147</v>
      </c>
      <c r="E452" s="105">
        <v>10.596228114768204</v>
      </c>
      <c r="F452" s="105">
        <v>10.422979442099798</v>
      </c>
      <c r="G452" s="105">
        <v>0</v>
      </c>
      <c r="H452" s="105">
        <v>0</v>
      </c>
      <c r="I452" s="105">
        <v>0</v>
      </c>
      <c r="J452" s="105">
        <v>0</v>
      </c>
      <c r="K452" s="105">
        <v>13.359116148420954</v>
      </c>
      <c r="L452" s="105">
        <v>14.33170462509837</v>
      </c>
      <c r="M452" s="105">
        <v>0</v>
      </c>
      <c r="N452" s="105">
        <v>12.906878638303947</v>
      </c>
      <c r="O452" s="105">
        <v>12.711516741360057</v>
      </c>
      <c r="P452" s="105">
        <v>0</v>
      </c>
      <c r="Q452" s="105">
        <v>0</v>
      </c>
      <c r="R452" s="105">
        <v>0</v>
      </c>
      <c r="S452" s="105">
        <v>0</v>
      </c>
      <c r="T452" s="105">
        <v>10.487807108894151</v>
      </c>
      <c r="U452" s="105">
        <v>11.016679362409207</v>
      </c>
      <c r="V452" s="105">
        <v>10.359798012867348</v>
      </c>
      <c r="W452" s="105">
        <v>0</v>
      </c>
      <c r="X452" s="105">
        <v>0</v>
      </c>
      <c r="Y452" s="105">
        <v>5.7214664510667594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15.944774987549895</v>
      </c>
      <c r="D453" s="102">
        <v>17.010038312621738</v>
      </c>
      <c r="E453" s="102">
        <v>18.72297352324745</v>
      </c>
      <c r="F453" s="102">
        <v>19.37922411739974</v>
      </c>
      <c r="G453" s="102">
        <v>0</v>
      </c>
      <c r="H453" s="102">
        <v>20.277446322732651</v>
      </c>
      <c r="I453" s="102">
        <v>0</v>
      </c>
      <c r="J453" s="102">
        <v>19.627778269924889</v>
      </c>
      <c r="K453" s="102">
        <v>20.342699430651752</v>
      </c>
      <c r="L453" s="102">
        <v>19.659549075186753</v>
      </c>
      <c r="M453" s="102">
        <v>19.135338944213803</v>
      </c>
      <c r="N453" s="102">
        <v>19.491111370102299</v>
      </c>
      <c r="O453" s="102">
        <v>20.137162746368695</v>
      </c>
      <c r="P453" s="102">
        <v>0</v>
      </c>
      <c r="Q453" s="102">
        <v>0</v>
      </c>
      <c r="R453" s="102">
        <v>0</v>
      </c>
      <c r="S453" s="102">
        <v>17.897093349340704</v>
      </c>
      <c r="T453" s="102">
        <v>17.060156113383222</v>
      </c>
      <c r="U453" s="102">
        <v>16.282775776537587</v>
      </c>
      <c r="V453" s="102">
        <v>15.129010009742986</v>
      </c>
      <c r="W453" s="102">
        <v>14.268703760661021</v>
      </c>
      <c r="X453" s="102">
        <v>14.844752354655068</v>
      </c>
      <c r="Y453" s="102">
        <v>14.192043541591449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15.946342128616493</v>
      </c>
      <c r="D454" s="105">
        <v>17.012198043984693</v>
      </c>
      <c r="E454" s="105">
        <v>18.725218999278692</v>
      </c>
      <c r="F454" s="105">
        <v>19.380613232866818</v>
      </c>
      <c r="G454" s="105">
        <v>0</v>
      </c>
      <c r="H454" s="105">
        <v>20.275508798320242</v>
      </c>
      <c r="I454" s="105">
        <v>0</v>
      </c>
      <c r="J454" s="105">
        <v>19.626568357402938</v>
      </c>
      <c r="K454" s="105">
        <v>20.35649478836714</v>
      </c>
      <c r="L454" s="105">
        <v>19.672407462434549</v>
      </c>
      <c r="M454" s="105">
        <v>19.147500087135271</v>
      </c>
      <c r="N454" s="105">
        <v>19.504090045567978</v>
      </c>
      <c r="O454" s="105">
        <v>20.141726747386599</v>
      </c>
      <c r="P454" s="105">
        <v>0</v>
      </c>
      <c r="Q454" s="105">
        <v>0</v>
      </c>
      <c r="R454" s="105">
        <v>0</v>
      </c>
      <c r="S454" s="105">
        <v>17.891875118164226</v>
      </c>
      <c r="T454" s="105">
        <v>17.05682212597787</v>
      </c>
      <c r="U454" s="105">
        <v>16.27759792709719</v>
      </c>
      <c r="V454" s="105">
        <v>15.120687489333282</v>
      </c>
      <c r="W454" s="105">
        <v>14.264526830927853</v>
      </c>
      <c r="X454" s="105">
        <v>14.829543923909412</v>
      </c>
      <c r="Y454" s="105">
        <v>14.177784603686485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5.2425950659982021</v>
      </c>
      <c r="D455" s="99">
        <v>6.2955478685857162</v>
      </c>
      <c r="E455" s="99">
        <v>8.6040670137351505</v>
      </c>
      <c r="F455" s="99">
        <v>9.3679085943940148</v>
      </c>
      <c r="G455" s="99">
        <v>0</v>
      </c>
      <c r="H455" s="99">
        <v>8.779522842637892</v>
      </c>
      <c r="I455" s="99">
        <v>0</v>
      </c>
      <c r="J455" s="99">
        <v>7.1046663248199122</v>
      </c>
      <c r="K455" s="99">
        <v>7.1179736872218706</v>
      </c>
      <c r="L455" s="99">
        <v>6.6272616768423873</v>
      </c>
      <c r="M455" s="99">
        <v>6.6651204358558278</v>
      </c>
      <c r="N455" s="99">
        <v>6.6218309297373166</v>
      </c>
      <c r="O455" s="99">
        <v>6.842339074217703</v>
      </c>
      <c r="P455" s="99">
        <v>0</v>
      </c>
      <c r="Q455" s="99">
        <v>0</v>
      </c>
      <c r="R455" s="99">
        <v>0</v>
      </c>
      <c r="S455" s="99">
        <v>6.3582982088615552</v>
      </c>
      <c r="T455" s="99">
        <v>6.1584506278647</v>
      </c>
      <c r="U455" s="99">
        <v>5.5104625704946812</v>
      </c>
      <c r="V455" s="99">
        <v>5.9100897292175629</v>
      </c>
      <c r="W455" s="99">
        <v>6.5185599764290112</v>
      </c>
      <c r="X455" s="99">
        <v>7.6497021731075314</v>
      </c>
      <c r="Y455" s="99">
        <v>8.4147061049428356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10.703747062618293</v>
      </c>
      <c r="D456" s="99">
        <v>10.716650175398973</v>
      </c>
      <c r="E456" s="99">
        <v>10.121151985543541</v>
      </c>
      <c r="F456" s="99">
        <v>10.012704638472803</v>
      </c>
      <c r="G456" s="99">
        <v>0</v>
      </c>
      <c r="H456" s="99">
        <v>11.495985955682348</v>
      </c>
      <c r="I456" s="99">
        <v>0</v>
      </c>
      <c r="J456" s="99">
        <v>12.521902032583029</v>
      </c>
      <c r="K456" s="99">
        <v>13.238521101145269</v>
      </c>
      <c r="L456" s="99">
        <v>13.04514578559216</v>
      </c>
      <c r="M456" s="99">
        <v>12.482379651279444</v>
      </c>
      <c r="N456" s="99">
        <v>12.882259115830665</v>
      </c>
      <c r="O456" s="99">
        <v>13.299387673168892</v>
      </c>
      <c r="P456" s="99">
        <v>0</v>
      </c>
      <c r="Q456" s="99">
        <v>0</v>
      </c>
      <c r="R456" s="99">
        <v>0</v>
      </c>
      <c r="S456" s="99">
        <v>11.533576909302672</v>
      </c>
      <c r="T456" s="99">
        <v>10.898371498113169</v>
      </c>
      <c r="U456" s="99">
        <v>10.767135356602507</v>
      </c>
      <c r="V456" s="99">
        <v>9.2105977601157196</v>
      </c>
      <c r="W456" s="99">
        <v>7.7459668544988425</v>
      </c>
      <c r="X456" s="99">
        <v>7.1798417508018799</v>
      </c>
      <c r="Y456" s="99">
        <v>5.7630784987436483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6.4612923046378441</v>
      </c>
      <c r="D457" s="123">
        <v>6.3140404441236591</v>
      </c>
      <c r="E457" s="123">
        <v>7.6574680655310168</v>
      </c>
      <c r="F457" s="123">
        <v>6.9609023501458474</v>
      </c>
      <c r="G457" s="123">
        <v>0</v>
      </c>
      <c r="H457" s="123">
        <v>6.8269852366518222</v>
      </c>
      <c r="I457" s="123">
        <v>0</v>
      </c>
      <c r="J457" s="123">
        <v>6.5513947865605111</v>
      </c>
      <c r="K457" s="123">
        <v>5.5324881530828067</v>
      </c>
      <c r="L457" s="123">
        <v>4.9885767544764992</v>
      </c>
      <c r="M457" s="123">
        <v>4.8391869626199124</v>
      </c>
      <c r="N457" s="123">
        <v>4.9873704039550661</v>
      </c>
      <c r="O457" s="123">
        <v>5.2202211534232719</v>
      </c>
      <c r="P457" s="123">
        <v>0</v>
      </c>
      <c r="Q457" s="123">
        <v>0</v>
      </c>
      <c r="R457" s="123">
        <v>0</v>
      </c>
      <c r="S457" s="123">
        <v>4.7852740295876171</v>
      </c>
      <c r="T457" s="123">
        <v>4.547823047464588</v>
      </c>
      <c r="U457" s="123">
        <v>4.382115567345517</v>
      </c>
      <c r="V457" s="123">
        <v>5.4173568217610688</v>
      </c>
      <c r="W457" s="123">
        <v>5.4353572550410014</v>
      </c>
      <c r="X457" s="123">
        <v>4.5672696060976774</v>
      </c>
      <c r="Y457" s="123">
        <v>4.1894941140077613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6.5838640913555508</v>
      </c>
      <c r="D458" s="99">
        <v>8.419677841815485</v>
      </c>
      <c r="E458" s="99">
        <v>6.4881977411555933</v>
      </c>
      <c r="F458" s="99">
        <v>6.3074508980200408</v>
      </c>
      <c r="G458" s="99">
        <v>0</v>
      </c>
      <c r="H458" s="99">
        <v>6.8293942867481663</v>
      </c>
      <c r="I458" s="99">
        <v>0</v>
      </c>
      <c r="J458" s="99">
        <v>5.7160453961486315</v>
      </c>
      <c r="K458" s="99">
        <v>5.842507109735652</v>
      </c>
      <c r="L458" s="99">
        <v>5.2640984339578196</v>
      </c>
      <c r="M458" s="99">
        <v>4.8187017125574068</v>
      </c>
      <c r="N458" s="99">
        <v>5.0462105474912873</v>
      </c>
      <c r="O458" s="99">
        <v>5.2448943941227908</v>
      </c>
      <c r="P458" s="99">
        <v>0</v>
      </c>
      <c r="Q458" s="99">
        <v>0</v>
      </c>
      <c r="R458" s="99">
        <v>0</v>
      </c>
      <c r="S458" s="99">
        <v>4.7687517529824257</v>
      </c>
      <c r="T458" s="99">
        <v>4.4896734705771211</v>
      </c>
      <c r="U458" s="99">
        <v>4.3598753274726274</v>
      </c>
      <c r="V458" s="99">
        <v>5.5472622670163148</v>
      </c>
      <c r="W458" s="99">
        <v>5.4683443568642041</v>
      </c>
      <c r="X458" s="99">
        <v>4.6072159953366709</v>
      </c>
      <c r="Y458" s="99">
        <v>4.0593263194235103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6.3857748801484036</v>
      </c>
      <c r="D459" s="110">
        <v>5.2052032229604368</v>
      </c>
      <c r="E459" s="110">
        <v>8.1900688481727499</v>
      </c>
      <c r="F459" s="110">
        <v>7.2514318967418925</v>
      </c>
      <c r="G459" s="110">
        <v>0</v>
      </c>
      <c r="H459" s="110">
        <v>6.8256797737504513</v>
      </c>
      <c r="I459" s="110">
        <v>0</v>
      </c>
      <c r="J459" s="110">
        <v>7.1439489194463484</v>
      </c>
      <c r="K459" s="110">
        <v>5.1545119691303265</v>
      </c>
      <c r="L459" s="110">
        <v>4.7948008969731086</v>
      </c>
      <c r="M459" s="110">
        <v>4.8519982509641926</v>
      </c>
      <c r="N459" s="110">
        <v>4.9617082766122804</v>
      </c>
      <c r="O459" s="110">
        <v>5.2087054108534394</v>
      </c>
      <c r="P459" s="110">
        <v>0</v>
      </c>
      <c r="Q459" s="110">
        <v>0</v>
      </c>
      <c r="R459" s="110">
        <v>0</v>
      </c>
      <c r="S459" s="110">
        <v>4.7948989823325903</v>
      </c>
      <c r="T459" s="110">
        <v>4.5731437643977912</v>
      </c>
      <c r="U459" s="110">
        <v>4.3901281374458216</v>
      </c>
      <c r="V459" s="110">
        <v>5.3697918855005771</v>
      </c>
      <c r="W459" s="110">
        <v>5.4252815385528832</v>
      </c>
      <c r="X459" s="110">
        <v>4.5582251406096033</v>
      </c>
      <c r="Y459" s="110">
        <v>4.2229358400357428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47.282797261568135</v>
      </c>
      <c r="D461" s="118">
        <f t="shared" si="239"/>
        <v>55.921544049119454</v>
      </c>
      <c r="E461" s="118">
        <f t="shared" si="239"/>
        <v>58.531987613094671</v>
      </c>
      <c r="F461" s="118">
        <f t="shared" si="239"/>
        <v>55.557881032451839</v>
      </c>
      <c r="G461" s="118">
        <f t="shared" si="239"/>
        <v>0</v>
      </c>
      <c r="H461" s="118">
        <f t="shared" si="239"/>
        <v>51.017145110977161</v>
      </c>
      <c r="I461" s="118">
        <f t="shared" si="239"/>
        <v>0</v>
      </c>
      <c r="J461" s="118">
        <f t="shared" si="239"/>
        <v>50.054076849176319</v>
      </c>
      <c r="K461" s="118">
        <f t="shared" si="239"/>
        <v>48.254451967135644</v>
      </c>
      <c r="L461" s="118">
        <f t="shared" si="239"/>
        <v>51.096546704216649</v>
      </c>
      <c r="M461" s="118">
        <f t="shared" si="239"/>
        <v>42.073617839670305</v>
      </c>
      <c r="N461" s="118">
        <f t="shared" si="239"/>
        <v>40.626917155800321</v>
      </c>
      <c r="O461" s="118">
        <f t="shared" si="239"/>
        <v>36.948096339587238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24.881020210582996</v>
      </c>
      <c r="T461" s="118">
        <f t="shared" si="240"/>
        <v>23.16411151296229</v>
      </c>
      <c r="U461" s="118">
        <f t="shared" si="240"/>
        <v>23.519031771815339</v>
      </c>
      <c r="V461" s="118">
        <f t="shared" si="240"/>
        <v>26.468310857864648</v>
      </c>
      <c r="W461" s="118">
        <f t="shared" ref="W461:Y461" si="241">W462+W465+W467+W476</f>
        <v>17.146814197110253</v>
      </c>
      <c r="X461" s="118">
        <f t="shared" si="241"/>
        <v>17.582498258178486</v>
      </c>
      <c r="Y461" s="118">
        <f t="shared" si="241"/>
        <v>14.398701764871349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44.11507627141183</v>
      </c>
      <c r="D462" s="123">
        <f t="shared" si="242"/>
        <v>51.314317874064734</v>
      </c>
      <c r="E462" s="123">
        <f t="shared" si="242"/>
        <v>55.49807310989906</v>
      </c>
      <c r="F462" s="123">
        <f t="shared" si="242"/>
        <v>52.909029149251147</v>
      </c>
      <c r="G462" s="123">
        <f t="shared" si="242"/>
        <v>0</v>
      </c>
      <c r="H462" s="123">
        <f t="shared" si="242"/>
        <v>50.118207120056788</v>
      </c>
      <c r="I462" s="123">
        <f t="shared" si="242"/>
        <v>0</v>
      </c>
      <c r="J462" s="123">
        <f t="shared" si="242"/>
        <v>44.388007160368133</v>
      </c>
      <c r="K462" s="123">
        <f t="shared" si="242"/>
        <v>42.728967133700635</v>
      </c>
      <c r="L462" s="123">
        <f t="shared" si="242"/>
        <v>45.359238408181689</v>
      </c>
      <c r="M462" s="123">
        <f t="shared" si="242"/>
        <v>37.406136803092856</v>
      </c>
      <c r="N462" s="123">
        <f t="shared" si="242"/>
        <v>34.834214985709167</v>
      </c>
      <c r="O462" s="123">
        <f t="shared" si="242"/>
        <v>31.126935753644048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22.539205422616796</v>
      </c>
      <c r="T462" s="123">
        <f t="shared" si="243"/>
        <v>20.249523520748511</v>
      </c>
      <c r="U462" s="123">
        <f t="shared" si="243"/>
        <v>19.768575659341252</v>
      </c>
      <c r="V462" s="123">
        <f t="shared" si="243"/>
        <v>20.788577431127834</v>
      </c>
      <c r="W462" s="123">
        <f t="shared" ref="W462:Y462" si="244">SUM(W463:W464)</f>
        <v>14.999723594260836</v>
      </c>
      <c r="X462" s="123">
        <f t="shared" si="244"/>
        <v>14.222333335270326</v>
      </c>
      <c r="Y462" s="123">
        <f t="shared" si="244"/>
        <v>11.167186694147002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44.11507627141183</v>
      </c>
      <c r="D463" s="99">
        <v>51.314317874064734</v>
      </c>
      <c r="E463" s="99">
        <v>55.49807310989906</v>
      </c>
      <c r="F463" s="99">
        <v>52.909029149251147</v>
      </c>
      <c r="G463" s="99">
        <v>0</v>
      </c>
      <c r="H463" s="99">
        <v>50.118207120056788</v>
      </c>
      <c r="I463" s="99">
        <v>0</v>
      </c>
      <c r="J463" s="99">
        <v>44.388007160368133</v>
      </c>
      <c r="K463" s="99">
        <v>42.728967133700635</v>
      </c>
      <c r="L463" s="99">
        <v>45.359238408181689</v>
      </c>
      <c r="M463" s="99">
        <v>37.406136803092856</v>
      </c>
      <c r="N463" s="99">
        <v>34.834214985709167</v>
      </c>
      <c r="O463" s="99">
        <v>31.126935753644048</v>
      </c>
      <c r="P463" s="99">
        <v>0</v>
      </c>
      <c r="Q463" s="99">
        <v>0</v>
      </c>
      <c r="R463" s="99">
        <v>0</v>
      </c>
      <c r="S463" s="99">
        <v>22.539205422616796</v>
      </c>
      <c r="T463" s="99">
        <v>20.249523520748511</v>
      </c>
      <c r="U463" s="99">
        <v>19.768575659341252</v>
      </c>
      <c r="V463" s="99">
        <v>20.788577431127834</v>
      </c>
      <c r="W463" s="99">
        <v>14.999723594260836</v>
      </c>
      <c r="X463" s="99">
        <v>14.222333335270326</v>
      </c>
      <c r="Y463" s="99">
        <v>11.167186694147002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2.2390697781042475</v>
      </c>
      <c r="D467" s="123">
        <v>3.5330595550694834</v>
      </c>
      <c r="E467" s="123">
        <v>2.2832418371053231</v>
      </c>
      <c r="F467" s="123">
        <v>1.9314452446397872</v>
      </c>
      <c r="G467" s="123">
        <v>0</v>
      </c>
      <c r="H467" s="123">
        <v>1.2607706760400466E-2</v>
      </c>
      <c r="I467" s="123">
        <v>0</v>
      </c>
      <c r="J467" s="123">
        <v>4.7907996518044786</v>
      </c>
      <c r="K467" s="123">
        <v>4.3415472034640255</v>
      </c>
      <c r="L467" s="123">
        <v>4.9358900774409591</v>
      </c>
      <c r="M467" s="123">
        <v>3.9840715074899591</v>
      </c>
      <c r="N467" s="123">
        <v>5.2279262277225396</v>
      </c>
      <c r="O467" s="123">
        <v>5.2061301636261144</v>
      </c>
      <c r="P467" s="123">
        <v>0</v>
      </c>
      <c r="Q467" s="123">
        <v>0</v>
      </c>
      <c r="R467" s="123">
        <v>0</v>
      </c>
      <c r="S467" s="123">
        <v>1.7003097663163491</v>
      </c>
      <c r="T467" s="123">
        <v>2.4190802183312758</v>
      </c>
      <c r="U467" s="123">
        <v>3.3320300689056079</v>
      </c>
      <c r="V467" s="123">
        <v>5.1425302465986329</v>
      </c>
      <c r="W467" s="123">
        <v>1.6854184881180081</v>
      </c>
      <c r="X467" s="123">
        <v>3.0534409560686822</v>
      </c>
      <c r="Y467" s="123">
        <v>2.9323237227411032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6.4272215065528497</v>
      </c>
      <c r="D468" s="99">
        <v>8.6990275974872127</v>
      </c>
      <c r="E468" s="99">
        <v>9.4830145879942389</v>
      </c>
      <c r="F468" s="99">
        <v>9.7188382705846088</v>
      </c>
      <c r="G468" s="99">
        <v>0</v>
      </c>
      <c r="H468" s="99">
        <v>10.439181197611587</v>
      </c>
      <c r="I468" s="99">
        <v>0</v>
      </c>
      <c r="J468" s="99">
        <v>8.8769588185446544</v>
      </c>
      <c r="K468" s="99">
        <v>9.624535917754752</v>
      </c>
      <c r="L468" s="99">
        <v>10.060533919827222</v>
      </c>
      <c r="M468" s="99">
        <v>8.5293260691650765</v>
      </c>
      <c r="N468" s="99">
        <v>8.7017268345032797</v>
      </c>
      <c r="O468" s="99">
        <v>8.2530901630042521</v>
      </c>
      <c r="P468" s="99">
        <v>0</v>
      </c>
      <c r="Q468" s="99">
        <v>0</v>
      </c>
      <c r="R468" s="99">
        <v>0</v>
      </c>
      <c r="S468" s="99">
        <v>6.3127373704983185</v>
      </c>
      <c r="T468" s="99">
        <v>6.081856633639231</v>
      </c>
      <c r="U468" s="99">
        <v>6.0769016203413697</v>
      </c>
      <c r="V468" s="99">
        <v>6.1388129977588104</v>
      </c>
      <c r="W468" s="99">
        <v>4.3187663846263469</v>
      </c>
      <c r="X468" s="99">
        <v>5.523055230231952</v>
      </c>
      <c r="Y468" s="99">
        <v>5.0167731482257123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3.2273271533854837</v>
      </c>
      <c r="E469" s="99">
        <v>4.3602146270671573</v>
      </c>
      <c r="F469" s="99">
        <v>4.699335279307399</v>
      </c>
      <c r="G469" s="99">
        <v>0</v>
      </c>
      <c r="H469" s="99">
        <v>0</v>
      </c>
      <c r="I469" s="99">
        <v>0</v>
      </c>
      <c r="J469" s="99">
        <v>0</v>
      </c>
      <c r="K469" s="99">
        <v>3.3672843110481954</v>
      </c>
      <c r="L469" s="99">
        <v>3.4057711650014229</v>
      </c>
      <c r="M469" s="99">
        <v>0</v>
      </c>
      <c r="N469" s="99">
        <v>2.958166847614379</v>
      </c>
      <c r="O469" s="99">
        <v>2.8021138719581193</v>
      </c>
      <c r="P469" s="99">
        <v>0</v>
      </c>
      <c r="Q469" s="99">
        <v>0</v>
      </c>
      <c r="R469" s="99">
        <v>0</v>
      </c>
      <c r="S469" s="99">
        <v>0</v>
      </c>
      <c r="T469" s="99">
        <v>2.1923592583532203</v>
      </c>
      <c r="U469" s="99">
        <v>2.0603231394892809</v>
      </c>
      <c r="V469" s="99">
        <v>2.407756966115107</v>
      </c>
      <c r="W469" s="99">
        <v>0</v>
      </c>
      <c r="X469" s="99">
        <v>0</v>
      </c>
      <c r="Y469" s="99">
        <v>2.9686570716104055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3.2273271533854837</v>
      </c>
      <c r="E470" s="102">
        <v>4.3602146270671573</v>
      </c>
      <c r="F470" s="102">
        <v>4.699335279307399</v>
      </c>
      <c r="G470" s="102">
        <v>0</v>
      </c>
      <c r="H470" s="102">
        <v>0</v>
      </c>
      <c r="I470" s="102">
        <v>0</v>
      </c>
      <c r="J470" s="102">
        <v>0</v>
      </c>
      <c r="K470" s="102">
        <v>3.3672843110481954</v>
      </c>
      <c r="L470" s="102">
        <v>3.4057711650014229</v>
      </c>
      <c r="M470" s="102">
        <v>0</v>
      </c>
      <c r="N470" s="102">
        <v>2.958166847614379</v>
      </c>
      <c r="O470" s="102">
        <v>2.8021138719581193</v>
      </c>
      <c r="P470" s="102">
        <v>0</v>
      </c>
      <c r="Q470" s="102">
        <v>0</v>
      </c>
      <c r="R470" s="102">
        <v>0</v>
      </c>
      <c r="S470" s="102">
        <v>0</v>
      </c>
      <c r="T470" s="102">
        <v>2.1923592583532203</v>
      </c>
      <c r="U470" s="102">
        <v>2.0603231394892809</v>
      </c>
      <c r="V470" s="102">
        <v>2.407756966115107</v>
      </c>
      <c r="W470" s="102">
        <v>0</v>
      </c>
      <c r="X470" s="102">
        <v>0</v>
      </c>
      <c r="Y470" s="102">
        <v>2.9686570716104055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0.92865121205205803</v>
      </c>
      <c r="D476" s="123">
        <v>1.0741666199852364</v>
      </c>
      <c r="E476" s="123">
        <v>0.75067266609029104</v>
      </c>
      <c r="F476" s="123">
        <v>0.7174066385609007</v>
      </c>
      <c r="G476" s="123">
        <v>0</v>
      </c>
      <c r="H476" s="123">
        <v>0.88633028415997261</v>
      </c>
      <c r="I476" s="123">
        <v>0</v>
      </c>
      <c r="J476" s="123">
        <v>0.87527003700370798</v>
      </c>
      <c r="K476" s="123">
        <v>1.1839376299709823</v>
      </c>
      <c r="L476" s="123">
        <v>0.8014182185939992</v>
      </c>
      <c r="M476" s="123">
        <v>0.68340952908749386</v>
      </c>
      <c r="N476" s="123">
        <v>0.56477594236861572</v>
      </c>
      <c r="O476" s="123">
        <v>0.61503042231707961</v>
      </c>
      <c r="P476" s="123">
        <v>0</v>
      </c>
      <c r="Q476" s="123">
        <v>0</v>
      </c>
      <c r="R476" s="123">
        <v>0</v>
      </c>
      <c r="S476" s="123">
        <v>0.64150502164985224</v>
      </c>
      <c r="T476" s="123">
        <v>0.49550777388250355</v>
      </c>
      <c r="U476" s="123">
        <v>0.41842604356847735</v>
      </c>
      <c r="V476" s="123">
        <v>0.53720318013818158</v>
      </c>
      <c r="W476" s="123">
        <v>0.46167211473141145</v>
      </c>
      <c r="X476" s="123">
        <v>0.30672396683947722</v>
      </c>
      <c r="Y476" s="123">
        <v>0.29919134798324387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2.4359382927270685</v>
      </c>
      <c r="D477" s="99">
        <v>3.1139659369854331</v>
      </c>
      <c r="E477" s="99">
        <v>2.3986974163084898</v>
      </c>
      <c r="F477" s="99">
        <v>2.330978873209113</v>
      </c>
      <c r="G477" s="99">
        <v>0</v>
      </c>
      <c r="H477" s="99">
        <v>2.5219294683314684</v>
      </c>
      <c r="I477" s="99">
        <v>0</v>
      </c>
      <c r="J477" s="99">
        <v>2.1091763609643199</v>
      </c>
      <c r="K477" s="99">
        <v>2.155012328242953</v>
      </c>
      <c r="L477" s="99">
        <v>1.9409208191699494</v>
      </c>
      <c r="M477" s="99">
        <v>1.7761813660983965</v>
      </c>
      <c r="N477" s="99">
        <v>1.859738634700266</v>
      </c>
      <c r="O477" s="99">
        <v>1.9327738118844278</v>
      </c>
      <c r="P477" s="99">
        <v>0</v>
      </c>
      <c r="Q477" s="99">
        <v>0</v>
      </c>
      <c r="R477" s="99">
        <v>0</v>
      </c>
      <c r="S477" s="99">
        <v>1.742718055329854</v>
      </c>
      <c r="T477" s="99">
        <v>1.6334521485118008</v>
      </c>
      <c r="U477" s="99">
        <v>1.5798381075544925</v>
      </c>
      <c r="V477" s="99">
        <v>2.0043683609385323</v>
      </c>
      <c r="W477" s="99">
        <v>1.9731502389458822</v>
      </c>
      <c r="X477" s="99">
        <v>1.6614214870471684</v>
      </c>
      <c r="Y477" s="99">
        <v>1.4637567742139868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37823</v>
      </c>
      <c r="C5" s="120">
        <v>39118</v>
      </c>
      <c r="D5" s="120">
        <v>44644</v>
      </c>
      <c r="E5" s="120">
        <v>49905</v>
      </c>
      <c r="F5" s="120">
        <v>54898</v>
      </c>
      <c r="G5" s="120">
        <v>56435</v>
      </c>
      <c r="H5" s="120">
        <v>57844</v>
      </c>
      <c r="I5" s="120">
        <v>58950</v>
      </c>
      <c r="J5" s="120">
        <v>63533</v>
      </c>
      <c r="K5" s="120">
        <v>68549</v>
      </c>
      <c r="L5" s="120">
        <v>73722</v>
      </c>
      <c r="M5" s="120">
        <v>77759</v>
      </c>
      <c r="N5" s="120">
        <v>80435</v>
      </c>
      <c r="O5" s="120">
        <v>80487</v>
      </c>
      <c r="P5" s="120">
        <v>79784</v>
      </c>
      <c r="Q5" s="120">
        <v>82522</v>
      </c>
      <c r="R5" s="120">
        <v>87983</v>
      </c>
      <c r="S5" s="120">
        <v>93544</v>
      </c>
      <c r="T5" s="120">
        <v>96408</v>
      </c>
      <c r="U5" s="120">
        <v>97048</v>
      </c>
      <c r="V5" s="120">
        <v>96837</v>
      </c>
      <c r="W5" s="120">
        <v>95494</v>
      </c>
      <c r="X5" s="120">
        <v>94024</v>
      </c>
      <c r="Y5" s="120">
        <v>88025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37823</v>
      </c>
      <c r="C7" s="52">
        <v>39118</v>
      </c>
      <c r="D7" s="52">
        <v>44644</v>
      </c>
      <c r="E7" s="52">
        <v>49905</v>
      </c>
      <c r="F7" s="52">
        <v>54898</v>
      </c>
      <c r="G7" s="52">
        <v>56435</v>
      </c>
      <c r="H7" s="52">
        <v>57844</v>
      </c>
      <c r="I7" s="52">
        <v>58950</v>
      </c>
      <c r="J7" s="52">
        <v>63533</v>
      </c>
      <c r="K7" s="52">
        <v>68549</v>
      </c>
      <c r="L7" s="52">
        <v>73722</v>
      </c>
      <c r="M7" s="52">
        <v>77759</v>
      </c>
      <c r="N7" s="52">
        <v>80435</v>
      </c>
      <c r="O7" s="52">
        <v>80487</v>
      </c>
      <c r="P7" s="52">
        <v>79784</v>
      </c>
      <c r="Q7" s="52">
        <v>82522</v>
      </c>
      <c r="R7" s="52">
        <v>87983</v>
      </c>
      <c r="S7" s="52">
        <v>93544</v>
      </c>
      <c r="T7" s="52">
        <v>96408</v>
      </c>
      <c r="U7" s="52">
        <v>97048</v>
      </c>
      <c r="V7" s="52">
        <v>96837</v>
      </c>
      <c r="W7" s="52">
        <v>95494</v>
      </c>
      <c r="X7" s="52">
        <v>94024</v>
      </c>
      <c r="Y7" s="52">
        <v>88025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657</v>
      </c>
      <c r="C9" s="52">
        <v>844</v>
      </c>
      <c r="D9" s="52">
        <v>1274</v>
      </c>
      <c r="E9" s="52">
        <v>1800</v>
      </c>
      <c r="F9" s="52">
        <v>2498</v>
      </c>
      <c r="G9" s="52">
        <v>3228</v>
      </c>
      <c r="H9" s="52">
        <v>3818</v>
      </c>
      <c r="I9" s="52">
        <v>4562</v>
      </c>
      <c r="J9" s="52">
        <v>5734</v>
      </c>
      <c r="K9" s="52">
        <v>6793</v>
      </c>
      <c r="L9" s="52">
        <v>8699</v>
      </c>
      <c r="M9" s="52">
        <v>10654</v>
      </c>
      <c r="N9" s="52">
        <v>12110</v>
      </c>
      <c r="O9" s="52">
        <v>14048</v>
      </c>
      <c r="P9" s="52">
        <v>14442</v>
      </c>
      <c r="Q9" s="52">
        <v>15094</v>
      </c>
      <c r="R9" s="52">
        <v>17481</v>
      </c>
      <c r="S9" s="52">
        <v>20987</v>
      </c>
      <c r="T9" s="52">
        <v>24163</v>
      </c>
      <c r="U9" s="52">
        <v>26382</v>
      </c>
      <c r="V9" s="52">
        <v>28010</v>
      </c>
      <c r="W9" s="52">
        <v>29159</v>
      </c>
      <c r="X9" s="52">
        <v>29794</v>
      </c>
      <c r="Y9" s="52">
        <v>29155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36386</v>
      </c>
      <c r="C11" s="52">
        <v>37644</v>
      </c>
      <c r="D11" s="52">
        <v>42990</v>
      </c>
      <c r="E11" s="52">
        <v>48069</v>
      </c>
      <c r="F11" s="52">
        <v>52874</v>
      </c>
      <c r="G11" s="52">
        <v>54351</v>
      </c>
      <c r="H11" s="52">
        <v>55712</v>
      </c>
      <c r="I11" s="52">
        <v>56783</v>
      </c>
      <c r="J11" s="52">
        <v>61207</v>
      </c>
      <c r="K11" s="52">
        <v>66013</v>
      </c>
      <c r="L11" s="52">
        <v>70995</v>
      </c>
      <c r="M11" s="52">
        <v>74852</v>
      </c>
      <c r="N11" s="52">
        <v>77356</v>
      </c>
      <c r="O11" s="52">
        <v>77315</v>
      </c>
      <c r="P11" s="52">
        <v>76490</v>
      </c>
      <c r="Q11" s="52">
        <v>78788</v>
      </c>
      <c r="R11" s="52">
        <v>83572</v>
      </c>
      <c r="S11" s="52">
        <v>88667</v>
      </c>
      <c r="T11" s="52">
        <v>91698</v>
      </c>
      <c r="U11" s="52">
        <v>93012</v>
      </c>
      <c r="V11" s="52">
        <v>93773</v>
      </c>
      <c r="W11" s="52">
        <v>92536</v>
      </c>
      <c r="X11" s="52">
        <v>91049</v>
      </c>
      <c r="Y11" s="52">
        <v>85368</v>
      </c>
      <c r="DA11" s="63" t="s">
        <v>1087</v>
      </c>
    </row>
    <row r="12" spans="1:105" ht="12" customHeight="1" x14ac:dyDescent="0.25">
      <c r="A12" s="97" t="s">
        <v>133</v>
      </c>
      <c r="B12" s="52">
        <v>95</v>
      </c>
      <c r="C12" s="52">
        <v>96</v>
      </c>
      <c r="D12" s="52">
        <v>113</v>
      </c>
      <c r="E12" s="52">
        <v>129</v>
      </c>
      <c r="F12" s="52">
        <v>149</v>
      </c>
      <c r="G12" s="52">
        <v>148</v>
      </c>
      <c r="H12" s="52">
        <v>151</v>
      </c>
      <c r="I12" s="52">
        <v>145</v>
      </c>
      <c r="J12" s="52">
        <v>163</v>
      </c>
      <c r="K12" s="52">
        <v>218</v>
      </c>
      <c r="L12" s="52">
        <v>248</v>
      </c>
      <c r="M12" s="52">
        <v>277</v>
      </c>
      <c r="N12" s="52">
        <v>337</v>
      </c>
      <c r="O12" s="52">
        <v>339</v>
      </c>
      <c r="P12" s="52">
        <v>326</v>
      </c>
      <c r="Q12" s="52">
        <v>318</v>
      </c>
      <c r="R12" s="52">
        <v>349</v>
      </c>
      <c r="S12" s="52">
        <v>375</v>
      </c>
      <c r="T12" s="52">
        <v>384</v>
      </c>
      <c r="U12" s="52">
        <v>382</v>
      </c>
      <c r="V12" s="52">
        <v>358</v>
      </c>
      <c r="W12" s="52">
        <v>343</v>
      </c>
      <c r="X12" s="52">
        <v>317</v>
      </c>
      <c r="Y12" s="52">
        <v>286</v>
      </c>
      <c r="DA12" s="63" t="s">
        <v>1088</v>
      </c>
    </row>
    <row r="13" spans="1:105" ht="12" customHeight="1" x14ac:dyDescent="0.25">
      <c r="A13" s="97" t="s">
        <v>122</v>
      </c>
      <c r="B13" s="52">
        <v>1050</v>
      </c>
      <c r="C13" s="52">
        <v>1069</v>
      </c>
      <c r="D13" s="52">
        <v>1186</v>
      </c>
      <c r="E13" s="52">
        <v>1303</v>
      </c>
      <c r="F13" s="52">
        <v>1433</v>
      </c>
      <c r="G13" s="52">
        <v>1479</v>
      </c>
      <c r="H13" s="52">
        <v>1521</v>
      </c>
      <c r="I13" s="52">
        <v>1548</v>
      </c>
      <c r="J13" s="52">
        <v>1660</v>
      </c>
      <c r="K13" s="52">
        <v>1683</v>
      </c>
      <c r="L13" s="52">
        <v>1776</v>
      </c>
      <c r="M13" s="52">
        <v>1826</v>
      </c>
      <c r="N13" s="52">
        <v>1841</v>
      </c>
      <c r="O13" s="52">
        <v>1890</v>
      </c>
      <c r="P13" s="52">
        <v>1963</v>
      </c>
      <c r="Q13" s="52">
        <v>2307</v>
      </c>
      <c r="R13" s="52">
        <v>2744</v>
      </c>
      <c r="S13" s="52">
        <v>3027</v>
      </c>
      <c r="T13" s="52">
        <v>2904</v>
      </c>
      <c r="U13" s="52">
        <v>2470</v>
      </c>
      <c r="V13" s="52">
        <v>1816</v>
      </c>
      <c r="W13" s="52">
        <v>1753</v>
      </c>
      <c r="X13" s="52">
        <v>1848</v>
      </c>
      <c r="Y13" s="52">
        <v>1691</v>
      </c>
      <c r="DA13" s="63" t="s">
        <v>1089</v>
      </c>
    </row>
    <row r="14" spans="1:105" ht="12" customHeight="1" x14ac:dyDescent="0.25">
      <c r="A14" s="97" t="s">
        <v>121</v>
      </c>
      <c r="B14" s="52">
        <v>292</v>
      </c>
      <c r="C14" s="52">
        <v>309</v>
      </c>
      <c r="D14" s="52">
        <v>355</v>
      </c>
      <c r="E14" s="52">
        <v>404</v>
      </c>
      <c r="F14" s="52">
        <v>442</v>
      </c>
      <c r="G14" s="52">
        <v>457</v>
      </c>
      <c r="H14" s="52">
        <v>460</v>
      </c>
      <c r="I14" s="52">
        <v>474</v>
      </c>
      <c r="J14" s="52">
        <v>503</v>
      </c>
      <c r="K14" s="52">
        <v>635</v>
      </c>
      <c r="L14" s="52">
        <v>703</v>
      </c>
      <c r="M14" s="52">
        <v>804</v>
      </c>
      <c r="N14" s="52">
        <v>901</v>
      </c>
      <c r="O14" s="52">
        <v>943</v>
      </c>
      <c r="P14" s="52">
        <v>1005</v>
      </c>
      <c r="Q14" s="52">
        <v>1109</v>
      </c>
      <c r="R14" s="52">
        <v>1318</v>
      </c>
      <c r="S14" s="52">
        <v>1475</v>
      </c>
      <c r="T14" s="52">
        <v>1422</v>
      </c>
      <c r="U14" s="52">
        <v>1184</v>
      </c>
      <c r="V14" s="52">
        <v>890</v>
      </c>
      <c r="W14" s="52">
        <v>862</v>
      </c>
      <c r="X14" s="52">
        <v>810</v>
      </c>
      <c r="Y14" s="52">
        <v>680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36295</v>
      </c>
      <c r="C16" s="52">
        <v>37551</v>
      </c>
      <c r="D16" s="52">
        <v>42896</v>
      </c>
      <c r="E16" s="52">
        <v>47974</v>
      </c>
      <c r="F16" s="52">
        <v>52782</v>
      </c>
      <c r="G16" s="52">
        <v>54264</v>
      </c>
      <c r="H16" s="52">
        <v>55631</v>
      </c>
      <c r="I16" s="52">
        <v>56706</v>
      </c>
      <c r="J16" s="52">
        <v>61141</v>
      </c>
      <c r="K16" s="52">
        <v>65975</v>
      </c>
      <c r="L16" s="52">
        <v>70989</v>
      </c>
      <c r="M16" s="52">
        <v>74886</v>
      </c>
      <c r="N16" s="52">
        <v>77655</v>
      </c>
      <c r="O16" s="52">
        <v>77991</v>
      </c>
      <c r="P16" s="52">
        <v>77212</v>
      </c>
      <c r="Q16" s="52">
        <v>78054</v>
      </c>
      <c r="R16" s="52">
        <v>78629</v>
      </c>
      <c r="S16" s="52">
        <v>77813</v>
      </c>
      <c r="T16" s="52">
        <v>76285</v>
      </c>
      <c r="U16" s="52">
        <v>74246</v>
      </c>
      <c r="V16" s="52">
        <v>72396</v>
      </c>
      <c r="W16" s="52">
        <v>68729</v>
      </c>
      <c r="X16" s="52">
        <v>66340</v>
      </c>
      <c r="Y16" s="52">
        <v>64873</v>
      </c>
      <c r="DA16" s="63" t="s">
        <v>1091</v>
      </c>
    </row>
    <row r="17" spans="1:105" ht="12" customHeight="1" x14ac:dyDescent="0.25">
      <c r="A17" s="109" t="s">
        <v>120</v>
      </c>
      <c r="B17" s="36">
        <v>1528</v>
      </c>
      <c r="C17" s="36">
        <v>1567</v>
      </c>
      <c r="D17" s="36">
        <v>1748</v>
      </c>
      <c r="E17" s="36">
        <v>1931</v>
      </c>
      <c r="F17" s="36">
        <v>2116</v>
      </c>
      <c r="G17" s="36">
        <v>2171</v>
      </c>
      <c r="H17" s="36">
        <v>2213</v>
      </c>
      <c r="I17" s="36">
        <v>2244</v>
      </c>
      <c r="J17" s="36">
        <v>2392</v>
      </c>
      <c r="K17" s="36">
        <v>2574</v>
      </c>
      <c r="L17" s="36">
        <v>2733</v>
      </c>
      <c r="M17" s="36">
        <v>2873</v>
      </c>
      <c r="N17" s="36">
        <v>2780</v>
      </c>
      <c r="O17" s="36">
        <v>2496</v>
      </c>
      <c r="P17" s="36">
        <v>2572</v>
      </c>
      <c r="Q17" s="36">
        <v>4468</v>
      </c>
      <c r="R17" s="36">
        <v>9354</v>
      </c>
      <c r="S17" s="36">
        <v>15731</v>
      </c>
      <c r="T17" s="36">
        <v>20123</v>
      </c>
      <c r="U17" s="36">
        <v>22802</v>
      </c>
      <c r="V17" s="36">
        <v>24441</v>
      </c>
      <c r="W17" s="36">
        <v>26765</v>
      </c>
      <c r="X17" s="36">
        <v>27684</v>
      </c>
      <c r="Y17" s="36">
        <v>23152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2955</v>
      </c>
      <c r="D21" s="52">
        <v>2956</v>
      </c>
      <c r="E21" s="52">
        <v>2964</v>
      </c>
      <c r="F21" s="52">
        <v>2992</v>
      </c>
      <c r="G21" s="52">
        <v>3048</v>
      </c>
      <c r="H21" s="52">
        <v>3149</v>
      </c>
      <c r="I21" s="52">
        <v>3295</v>
      </c>
      <c r="J21" s="52">
        <v>3498</v>
      </c>
      <c r="K21" s="52">
        <v>3766</v>
      </c>
      <c r="L21" s="52">
        <v>4108</v>
      </c>
      <c r="M21" s="52">
        <v>4536</v>
      </c>
      <c r="N21" s="52">
        <v>5068</v>
      </c>
      <c r="O21" s="52">
        <v>5113</v>
      </c>
      <c r="P21" s="52">
        <v>3516</v>
      </c>
      <c r="Q21" s="52">
        <v>4414</v>
      </c>
      <c r="R21" s="52">
        <v>5449</v>
      </c>
      <c r="S21" s="52">
        <v>6630</v>
      </c>
      <c r="T21" s="52">
        <v>7129</v>
      </c>
      <c r="U21" s="52">
        <v>6856</v>
      </c>
      <c r="V21" s="52">
        <v>6608</v>
      </c>
      <c r="W21" s="52">
        <v>6388</v>
      </c>
      <c r="X21" s="52">
        <v>6847</v>
      </c>
      <c r="Y21" s="52">
        <v>7367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103</v>
      </c>
      <c r="D23" s="52">
        <v>102</v>
      </c>
      <c r="E23" s="52">
        <v>108</v>
      </c>
      <c r="F23" s="52">
        <v>122</v>
      </c>
      <c r="G23" s="52">
        <v>153</v>
      </c>
      <c r="H23" s="52">
        <v>214</v>
      </c>
      <c r="I23" s="52">
        <v>241</v>
      </c>
      <c r="J23" s="52">
        <v>346</v>
      </c>
      <c r="K23" s="52">
        <v>550</v>
      </c>
      <c r="L23" s="52">
        <v>695</v>
      </c>
      <c r="M23" s="52">
        <v>819</v>
      </c>
      <c r="N23" s="52">
        <v>963</v>
      </c>
      <c r="O23" s="52">
        <v>1169</v>
      </c>
      <c r="P23" s="52">
        <v>1281</v>
      </c>
      <c r="Q23" s="52">
        <v>1614</v>
      </c>
      <c r="R23" s="52">
        <v>1994</v>
      </c>
      <c r="S23" s="52">
        <v>2300</v>
      </c>
      <c r="T23" s="52">
        <v>2697</v>
      </c>
      <c r="U23" s="52">
        <v>2978</v>
      </c>
      <c r="V23" s="52">
        <v>2989</v>
      </c>
      <c r="W23" s="52">
        <v>3362</v>
      </c>
      <c r="X23" s="52">
        <v>3530</v>
      </c>
      <c r="Y23" s="52">
        <v>4267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2843</v>
      </c>
      <c r="D25" s="52">
        <v>2843</v>
      </c>
      <c r="E25" s="52">
        <v>2852</v>
      </c>
      <c r="F25" s="52">
        <v>2878</v>
      </c>
      <c r="G25" s="52">
        <v>2932</v>
      </c>
      <c r="H25" s="52">
        <v>3029</v>
      </c>
      <c r="I25" s="52">
        <v>3187</v>
      </c>
      <c r="J25" s="52">
        <v>3462</v>
      </c>
      <c r="K25" s="52">
        <v>3720</v>
      </c>
      <c r="L25" s="52">
        <v>4051</v>
      </c>
      <c r="M25" s="52">
        <v>4478</v>
      </c>
      <c r="N25" s="52">
        <v>5011</v>
      </c>
      <c r="O25" s="52">
        <v>5061</v>
      </c>
      <c r="P25" s="52">
        <v>3462</v>
      </c>
      <c r="Q25" s="52">
        <v>4354</v>
      </c>
      <c r="R25" s="52">
        <v>5378</v>
      </c>
      <c r="S25" s="52">
        <v>6547</v>
      </c>
      <c r="T25" s="52">
        <v>7039</v>
      </c>
      <c r="U25" s="52">
        <v>6770</v>
      </c>
      <c r="V25" s="52">
        <v>6524</v>
      </c>
      <c r="W25" s="52">
        <v>6323</v>
      </c>
      <c r="X25" s="52">
        <v>6748</v>
      </c>
      <c r="Y25" s="52">
        <v>7243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7</v>
      </c>
      <c r="D26" s="52">
        <v>8</v>
      </c>
      <c r="E26" s="52">
        <v>7</v>
      </c>
      <c r="F26" s="52">
        <v>8</v>
      </c>
      <c r="G26" s="52">
        <v>7</v>
      </c>
      <c r="H26" s="52">
        <v>8</v>
      </c>
      <c r="I26" s="52">
        <v>7</v>
      </c>
      <c r="J26" s="52">
        <v>8</v>
      </c>
      <c r="K26" s="52">
        <v>12</v>
      </c>
      <c r="L26" s="52">
        <v>12</v>
      </c>
      <c r="M26" s="52">
        <v>12</v>
      </c>
      <c r="N26" s="52">
        <v>10</v>
      </c>
      <c r="O26" s="52">
        <v>13</v>
      </c>
      <c r="P26" s="52">
        <v>13</v>
      </c>
      <c r="Q26" s="52">
        <v>11</v>
      </c>
      <c r="R26" s="52">
        <v>16</v>
      </c>
      <c r="S26" s="52">
        <v>22</v>
      </c>
      <c r="T26" s="52">
        <v>23</v>
      </c>
      <c r="U26" s="52">
        <v>23</v>
      </c>
      <c r="V26" s="52">
        <v>24</v>
      </c>
      <c r="W26" s="52">
        <v>23</v>
      </c>
      <c r="X26" s="52">
        <v>29</v>
      </c>
      <c r="Y26" s="52">
        <v>31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164</v>
      </c>
      <c r="D27" s="52">
        <v>164</v>
      </c>
      <c r="E27" s="52">
        <v>167</v>
      </c>
      <c r="F27" s="52">
        <v>175</v>
      </c>
      <c r="G27" s="52">
        <v>192</v>
      </c>
      <c r="H27" s="52">
        <v>222</v>
      </c>
      <c r="I27" s="52">
        <v>166</v>
      </c>
      <c r="J27" s="52">
        <v>164</v>
      </c>
      <c r="K27" s="52">
        <v>247</v>
      </c>
      <c r="L27" s="52">
        <v>276</v>
      </c>
      <c r="M27" s="52">
        <v>269</v>
      </c>
      <c r="N27" s="52">
        <v>268</v>
      </c>
      <c r="O27" s="52">
        <v>246</v>
      </c>
      <c r="P27" s="52">
        <v>260</v>
      </c>
      <c r="Q27" s="52">
        <v>261</v>
      </c>
      <c r="R27" s="52">
        <v>295</v>
      </c>
      <c r="S27" s="52">
        <v>318</v>
      </c>
      <c r="T27" s="52">
        <v>347</v>
      </c>
      <c r="U27" s="52">
        <v>434</v>
      </c>
      <c r="V27" s="52">
        <v>654</v>
      </c>
      <c r="W27" s="52">
        <v>170</v>
      </c>
      <c r="X27" s="52">
        <v>373</v>
      </c>
      <c r="Y27" s="52">
        <v>511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46</v>
      </c>
      <c r="D28" s="52">
        <v>45</v>
      </c>
      <c r="E28" s="52">
        <v>47</v>
      </c>
      <c r="F28" s="52">
        <v>49</v>
      </c>
      <c r="G28" s="52">
        <v>56</v>
      </c>
      <c r="H28" s="52">
        <v>63</v>
      </c>
      <c r="I28" s="52">
        <v>52</v>
      </c>
      <c r="J28" s="52">
        <v>52</v>
      </c>
      <c r="K28" s="52">
        <v>82</v>
      </c>
      <c r="L28" s="52">
        <v>86</v>
      </c>
      <c r="M28" s="52">
        <v>86</v>
      </c>
      <c r="N28" s="52">
        <v>79</v>
      </c>
      <c r="O28" s="52">
        <v>85</v>
      </c>
      <c r="P28" s="52">
        <v>97</v>
      </c>
      <c r="Q28" s="52">
        <v>120</v>
      </c>
      <c r="R28" s="52">
        <v>145</v>
      </c>
      <c r="S28" s="52">
        <v>184</v>
      </c>
      <c r="T28" s="52">
        <v>167</v>
      </c>
      <c r="U28" s="52">
        <v>238</v>
      </c>
      <c r="V28" s="52">
        <v>294</v>
      </c>
      <c r="W28" s="52">
        <v>81</v>
      </c>
      <c r="X28" s="52">
        <v>174</v>
      </c>
      <c r="Y28" s="52">
        <v>229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5671</v>
      </c>
      <c r="D30" s="52">
        <v>5685</v>
      </c>
      <c r="E30" s="52">
        <v>5787</v>
      </c>
      <c r="F30" s="52">
        <v>6099</v>
      </c>
      <c r="G30" s="52">
        <v>6750</v>
      </c>
      <c r="H30" s="52">
        <v>7862</v>
      </c>
      <c r="I30" s="52">
        <v>6136</v>
      </c>
      <c r="J30" s="52">
        <v>7138</v>
      </c>
      <c r="K30" s="52">
        <v>9270</v>
      </c>
      <c r="L30" s="52">
        <v>10451</v>
      </c>
      <c r="M30" s="52">
        <v>10322</v>
      </c>
      <c r="N30" s="52">
        <v>10262</v>
      </c>
      <c r="O30" s="52">
        <v>9761</v>
      </c>
      <c r="P30" s="52">
        <v>8971</v>
      </c>
      <c r="Q30" s="52">
        <v>10950</v>
      </c>
      <c r="R30" s="52">
        <v>13164</v>
      </c>
      <c r="S30" s="52">
        <v>14161</v>
      </c>
      <c r="T30" s="52">
        <v>14078</v>
      </c>
      <c r="U30" s="52">
        <v>12856</v>
      </c>
      <c r="V30" s="52">
        <v>11752</v>
      </c>
      <c r="W30" s="52">
        <v>10713</v>
      </c>
      <c r="X30" s="52">
        <v>10949</v>
      </c>
      <c r="Y30" s="52">
        <v>12121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239</v>
      </c>
      <c r="D31" s="36">
        <v>238</v>
      </c>
      <c r="E31" s="36">
        <v>245</v>
      </c>
      <c r="F31" s="36">
        <v>254</v>
      </c>
      <c r="G31" s="36">
        <v>281</v>
      </c>
      <c r="H31" s="36">
        <v>324</v>
      </c>
      <c r="I31" s="36">
        <v>248</v>
      </c>
      <c r="J31" s="36">
        <v>248</v>
      </c>
      <c r="K31" s="36">
        <v>366</v>
      </c>
      <c r="L31" s="36">
        <v>403</v>
      </c>
      <c r="M31" s="36">
        <v>403</v>
      </c>
      <c r="N31" s="36">
        <v>390</v>
      </c>
      <c r="O31" s="36">
        <v>370</v>
      </c>
      <c r="P31" s="36">
        <v>376</v>
      </c>
      <c r="Q31" s="36">
        <v>400</v>
      </c>
      <c r="R31" s="36">
        <v>474</v>
      </c>
      <c r="S31" s="36">
        <v>537</v>
      </c>
      <c r="T31" s="36">
        <v>626</v>
      </c>
      <c r="U31" s="36">
        <v>805</v>
      </c>
      <c r="V31" s="36">
        <v>1194</v>
      </c>
      <c r="W31" s="36">
        <v>1913</v>
      </c>
      <c r="X31" s="36">
        <v>3030</v>
      </c>
      <c r="Y31" s="36">
        <v>6105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4250</v>
      </c>
      <c r="D35" s="52">
        <v>8482</v>
      </c>
      <c r="E35" s="52">
        <v>8225</v>
      </c>
      <c r="F35" s="52">
        <v>7985</v>
      </c>
      <c r="G35" s="52">
        <v>4585</v>
      </c>
      <c r="H35" s="52">
        <v>4558</v>
      </c>
      <c r="I35" s="52">
        <v>4401</v>
      </c>
      <c r="J35" s="52">
        <v>8081</v>
      </c>
      <c r="K35" s="52">
        <v>8782</v>
      </c>
      <c r="L35" s="52">
        <v>9281</v>
      </c>
      <c r="M35" s="52">
        <v>8573</v>
      </c>
      <c r="N35" s="52">
        <v>7744</v>
      </c>
      <c r="O35" s="52">
        <v>5165</v>
      </c>
      <c r="P35" s="52">
        <v>2813</v>
      </c>
      <c r="Q35" s="52">
        <v>7152</v>
      </c>
      <c r="R35" s="52">
        <v>10910</v>
      </c>
      <c r="S35" s="52">
        <v>12191</v>
      </c>
      <c r="T35" s="52">
        <v>9993</v>
      </c>
      <c r="U35" s="52">
        <v>7496</v>
      </c>
      <c r="V35" s="52">
        <v>6397</v>
      </c>
      <c r="W35" s="52">
        <v>5045</v>
      </c>
      <c r="X35" s="52">
        <v>5377</v>
      </c>
      <c r="Y35" s="52">
        <v>1368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290</v>
      </c>
      <c r="D37" s="52">
        <v>532</v>
      </c>
      <c r="E37" s="52">
        <v>634</v>
      </c>
      <c r="F37" s="52">
        <v>820</v>
      </c>
      <c r="G37" s="52">
        <v>883</v>
      </c>
      <c r="H37" s="52">
        <v>804</v>
      </c>
      <c r="I37" s="52">
        <v>985</v>
      </c>
      <c r="J37" s="52">
        <v>1518</v>
      </c>
      <c r="K37" s="52">
        <v>1609</v>
      </c>
      <c r="L37" s="52">
        <v>2601</v>
      </c>
      <c r="M37" s="52">
        <v>2774</v>
      </c>
      <c r="N37" s="52">
        <v>2419</v>
      </c>
      <c r="O37" s="52">
        <v>3107</v>
      </c>
      <c r="P37" s="52">
        <v>1675</v>
      </c>
      <c r="Q37" s="52">
        <v>2266</v>
      </c>
      <c r="R37" s="52">
        <v>4381</v>
      </c>
      <c r="S37" s="52">
        <v>5806</v>
      </c>
      <c r="T37" s="52">
        <v>5873</v>
      </c>
      <c r="U37" s="52">
        <v>5197</v>
      </c>
      <c r="V37" s="52">
        <v>4617</v>
      </c>
      <c r="W37" s="52">
        <v>4511</v>
      </c>
      <c r="X37" s="52">
        <v>4165</v>
      </c>
      <c r="Y37" s="52">
        <v>3628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4101</v>
      </c>
      <c r="D39" s="52">
        <v>8189</v>
      </c>
      <c r="E39" s="52">
        <v>7931</v>
      </c>
      <c r="F39" s="52">
        <v>7683</v>
      </c>
      <c r="G39" s="52">
        <v>4409</v>
      </c>
      <c r="H39" s="52">
        <v>4390</v>
      </c>
      <c r="I39" s="52">
        <v>4258</v>
      </c>
      <c r="J39" s="52">
        <v>7886</v>
      </c>
      <c r="K39" s="52">
        <v>8526</v>
      </c>
      <c r="L39" s="52">
        <v>9033</v>
      </c>
      <c r="M39" s="52">
        <v>8335</v>
      </c>
      <c r="N39" s="52">
        <v>7515</v>
      </c>
      <c r="O39" s="52">
        <v>5020</v>
      </c>
      <c r="P39" s="52">
        <v>2637</v>
      </c>
      <c r="Q39" s="52">
        <v>6652</v>
      </c>
      <c r="R39" s="52">
        <v>10162</v>
      </c>
      <c r="S39" s="52">
        <v>11642</v>
      </c>
      <c r="T39" s="52">
        <v>10070</v>
      </c>
      <c r="U39" s="52">
        <v>8084</v>
      </c>
      <c r="V39" s="52">
        <v>7285</v>
      </c>
      <c r="W39" s="52">
        <v>5086</v>
      </c>
      <c r="X39" s="52">
        <v>5261</v>
      </c>
      <c r="Y39" s="52">
        <v>1562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8</v>
      </c>
      <c r="D40" s="52">
        <v>25</v>
      </c>
      <c r="E40" s="52">
        <v>23</v>
      </c>
      <c r="F40" s="52">
        <v>28</v>
      </c>
      <c r="G40" s="52">
        <v>6</v>
      </c>
      <c r="H40" s="52">
        <v>11</v>
      </c>
      <c r="I40" s="52">
        <v>1</v>
      </c>
      <c r="J40" s="52">
        <v>26</v>
      </c>
      <c r="K40" s="52">
        <v>67</v>
      </c>
      <c r="L40" s="52">
        <v>42</v>
      </c>
      <c r="M40" s="52">
        <v>41</v>
      </c>
      <c r="N40" s="52">
        <v>70</v>
      </c>
      <c r="O40" s="52">
        <v>15</v>
      </c>
      <c r="P40" s="52">
        <v>0</v>
      </c>
      <c r="Q40" s="52">
        <v>3</v>
      </c>
      <c r="R40" s="52">
        <v>47</v>
      </c>
      <c r="S40" s="52">
        <v>48</v>
      </c>
      <c r="T40" s="52">
        <v>32</v>
      </c>
      <c r="U40" s="52">
        <v>21</v>
      </c>
      <c r="V40" s="52">
        <v>0</v>
      </c>
      <c r="W40" s="52">
        <v>8</v>
      </c>
      <c r="X40" s="52">
        <v>3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183</v>
      </c>
      <c r="D41" s="52">
        <v>281</v>
      </c>
      <c r="E41" s="52">
        <v>284</v>
      </c>
      <c r="F41" s="52">
        <v>305</v>
      </c>
      <c r="G41" s="52">
        <v>238</v>
      </c>
      <c r="H41" s="52">
        <v>264</v>
      </c>
      <c r="I41" s="52">
        <v>193</v>
      </c>
      <c r="J41" s="52">
        <v>276</v>
      </c>
      <c r="K41" s="52">
        <v>270</v>
      </c>
      <c r="L41" s="52">
        <v>369</v>
      </c>
      <c r="M41" s="52">
        <v>319</v>
      </c>
      <c r="N41" s="52">
        <v>283</v>
      </c>
      <c r="O41" s="52">
        <v>295</v>
      </c>
      <c r="P41" s="52">
        <v>333</v>
      </c>
      <c r="Q41" s="52">
        <v>605</v>
      </c>
      <c r="R41" s="52">
        <v>732</v>
      </c>
      <c r="S41" s="52">
        <v>601</v>
      </c>
      <c r="T41" s="52">
        <v>224</v>
      </c>
      <c r="U41" s="52">
        <v>0</v>
      </c>
      <c r="V41" s="52">
        <v>0</v>
      </c>
      <c r="W41" s="52">
        <v>107</v>
      </c>
      <c r="X41" s="52">
        <v>468</v>
      </c>
      <c r="Y41" s="52">
        <v>354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63</v>
      </c>
      <c r="D42" s="52">
        <v>91</v>
      </c>
      <c r="E42" s="52">
        <v>96</v>
      </c>
      <c r="F42" s="52">
        <v>87</v>
      </c>
      <c r="G42" s="52">
        <v>71</v>
      </c>
      <c r="H42" s="52">
        <v>66</v>
      </c>
      <c r="I42" s="52">
        <v>66</v>
      </c>
      <c r="J42" s="52">
        <v>81</v>
      </c>
      <c r="K42" s="52">
        <v>214</v>
      </c>
      <c r="L42" s="52">
        <v>154</v>
      </c>
      <c r="M42" s="52">
        <v>187</v>
      </c>
      <c r="N42" s="52">
        <v>176</v>
      </c>
      <c r="O42" s="52">
        <v>127</v>
      </c>
      <c r="P42" s="52">
        <v>159</v>
      </c>
      <c r="Q42" s="52">
        <v>224</v>
      </c>
      <c r="R42" s="52">
        <v>354</v>
      </c>
      <c r="S42" s="52">
        <v>341</v>
      </c>
      <c r="T42" s="52">
        <v>114</v>
      </c>
      <c r="U42" s="52">
        <v>0</v>
      </c>
      <c r="V42" s="52">
        <v>0</v>
      </c>
      <c r="W42" s="52">
        <v>53</v>
      </c>
      <c r="X42" s="52">
        <v>122</v>
      </c>
      <c r="Y42" s="52">
        <v>99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6927</v>
      </c>
      <c r="D44" s="52">
        <v>11030</v>
      </c>
      <c r="E44" s="52">
        <v>10865</v>
      </c>
      <c r="F44" s="52">
        <v>10907</v>
      </c>
      <c r="G44" s="52">
        <v>8232</v>
      </c>
      <c r="H44" s="52">
        <v>9229</v>
      </c>
      <c r="I44" s="52">
        <v>7211</v>
      </c>
      <c r="J44" s="52">
        <v>11573</v>
      </c>
      <c r="K44" s="52">
        <v>14104</v>
      </c>
      <c r="L44" s="52">
        <v>15465</v>
      </c>
      <c r="M44" s="52">
        <v>14219</v>
      </c>
      <c r="N44" s="52">
        <v>13031</v>
      </c>
      <c r="O44" s="52">
        <v>10097</v>
      </c>
      <c r="P44" s="52">
        <v>8192</v>
      </c>
      <c r="Q44" s="52">
        <v>11792</v>
      </c>
      <c r="R44" s="52">
        <v>13739</v>
      </c>
      <c r="S44" s="52">
        <v>13345</v>
      </c>
      <c r="T44" s="52">
        <v>12550</v>
      </c>
      <c r="U44" s="52">
        <v>10817</v>
      </c>
      <c r="V44" s="52">
        <v>9902</v>
      </c>
      <c r="W44" s="52">
        <v>7046</v>
      </c>
      <c r="X44" s="52">
        <v>8560</v>
      </c>
      <c r="Y44" s="52">
        <v>10654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278</v>
      </c>
      <c r="D45" s="36">
        <v>419</v>
      </c>
      <c r="E45" s="36">
        <v>428</v>
      </c>
      <c r="F45" s="36">
        <v>439</v>
      </c>
      <c r="G45" s="36">
        <v>336</v>
      </c>
      <c r="H45" s="36">
        <v>366</v>
      </c>
      <c r="I45" s="36">
        <v>279</v>
      </c>
      <c r="J45" s="36">
        <v>396</v>
      </c>
      <c r="K45" s="36">
        <v>548</v>
      </c>
      <c r="L45" s="36">
        <v>562</v>
      </c>
      <c r="M45" s="36">
        <v>543</v>
      </c>
      <c r="N45" s="36">
        <v>297</v>
      </c>
      <c r="O45" s="36">
        <v>86</v>
      </c>
      <c r="P45" s="36">
        <v>452</v>
      </c>
      <c r="Q45" s="36">
        <v>2296</v>
      </c>
      <c r="R45" s="36">
        <v>5360</v>
      </c>
      <c r="S45" s="36">
        <v>6914</v>
      </c>
      <c r="T45" s="36">
        <v>5018</v>
      </c>
      <c r="U45" s="36">
        <v>3484</v>
      </c>
      <c r="V45" s="36">
        <v>2833</v>
      </c>
      <c r="W45" s="36">
        <v>4237</v>
      </c>
      <c r="X45" s="36">
        <v>3949</v>
      </c>
      <c r="Y45" s="36">
        <v>1573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1503</v>
      </c>
      <c r="D49" s="52">
        <v>3071</v>
      </c>
      <c r="E49" s="52">
        <v>2903</v>
      </c>
      <c r="F49" s="52">
        <v>2835</v>
      </c>
      <c r="G49" s="52">
        <v>1537</v>
      </c>
      <c r="H49" s="52">
        <v>2136</v>
      </c>
      <c r="I49" s="52">
        <v>1670</v>
      </c>
      <c r="J49" s="52">
        <v>3258</v>
      </c>
      <c r="K49" s="52">
        <v>4153</v>
      </c>
      <c r="L49" s="52">
        <v>4496</v>
      </c>
      <c r="M49" s="52">
        <v>2879</v>
      </c>
      <c r="N49" s="52">
        <v>2914</v>
      </c>
      <c r="O49" s="52">
        <v>1684</v>
      </c>
      <c r="P49" s="52">
        <v>1472</v>
      </c>
      <c r="Q49" s="52">
        <v>3668</v>
      </c>
      <c r="R49" s="52">
        <v>5028</v>
      </c>
      <c r="S49" s="52">
        <v>3925</v>
      </c>
      <c r="T49" s="52">
        <v>3255</v>
      </c>
      <c r="U49" s="52">
        <v>2981</v>
      </c>
      <c r="V49" s="52">
        <v>1968</v>
      </c>
      <c r="W49" s="52">
        <v>1473</v>
      </c>
      <c r="X49" s="52">
        <v>2139</v>
      </c>
      <c r="Y49" s="52">
        <v>455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136</v>
      </c>
      <c r="D51" s="52">
        <v>333</v>
      </c>
      <c r="E51" s="52">
        <v>292</v>
      </c>
      <c r="F51" s="52">
        <v>323</v>
      </c>
      <c r="G51" s="52">
        <v>253</v>
      </c>
      <c r="H51" s="52">
        <v>239</v>
      </c>
      <c r="I51" s="52">
        <v>429</v>
      </c>
      <c r="J51" s="52">
        <v>860</v>
      </c>
      <c r="K51" s="52">
        <v>640</v>
      </c>
      <c r="L51" s="52">
        <v>951</v>
      </c>
      <c r="M51" s="52">
        <v>913</v>
      </c>
      <c r="N51" s="52">
        <v>507</v>
      </c>
      <c r="O51" s="52">
        <v>515</v>
      </c>
      <c r="P51" s="52">
        <v>148</v>
      </c>
      <c r="Q51" s="52">
        <v>431</v>
      </c>
      <c r="R51" s="52">
        <v>741</v>
      </c>
      <c r="S51" s="52">
        <v>729</v>
      </c>
      <c r="T51" s="52">
        <v>816</v>
      </c>
      <c r="U51" s="52">
        <v>757</v>
      </c>
      <c r="V51" s="52">
        <v>620</v>
      </c>
      <c r="W51" s="52">
        <v>482</v>
      </c>
      <c r="X51" s="52">
        <v>523</v>
      </c>
      <c r="Y51" s="52">
        <v>112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1413</v>
      </c>
      <c r="D53" s="52">
        <v>2927</v>
      </c>
      <c r="E53" s="52">
        <v>2761</v>
      </c>
      <c r="F53" s="52">
        <v>2686</v>
      </c>
      <c r="G53" s="52">
        <v>1431</v>
      </c>
      <c r="H53" s="52">
        <v>1976</v>
      </c>
      <c r="I53" s="52">
        <v>1572</v>
      </c>
      <c r="J53" s="52">
        <v>3103</v>
      </c>
      <c r="K53" s="52">
        <v>3892</v>
      </c>
      <c r="L53" s="52">
        <v>4222</v>
      </c>
      <c r="M53" s="52">
        <v>2695</v>
      </c>
      <c r="N53" s="52">
        <v>2715</v>
      </c>
      <c r="O53" s="52">
        <v>1540</v>
      </c>
      <c r="P53" s="52">
        <v>1215</v>
      </c>
      <c r="Q53" s="52">
        <v>3242</v>
      </c>
      <c r="R53" s="52">
        <v>4506</v>
      </c>
      <c r="S53" s="52">
        <v>3606</v>
      </c>
      <c r="T53" s="52">
        <v>3135</v>
      </c>
      <c r="U53" s="52">
        <v>2973</v>
      </c>
      <c r="V53" s="52">
        <v>1968</v>
      </c>
      <c r="W53" s="52">
        <v>1423</v>
      </c>
      <c r="X53" s="52">
        <v>1902</v>
      </c>
      <c r="Y53" s="52">
        <v>322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3</v>
      </c>
      <c r="D54" s="52">
        <v>9</v>
      </c>
      <c r="E54" s="52">
        <v>8</v>
      </c>
      <c r="F54" s="52">
        <v>10</v>
      </c>
      <c r="G54" s="52">
        <v>2</v>
      </c>
      <c r="H54" s="52">
        <v>5</v>
      </c>
      <c r="I54" s="52">
        <v>0</v>
      </c>
      <c r="J54" s="52">
        <v>11</v>
      </c>
      <c r="K54" s="52">
        <v>32</v>
      </c>
      <c r="L54" s="52">
        <v>21</v>
      </c>
      <c r="M54" s="52">
        <v>14</v>
      </c>
      <c r="N54" s="52">
        <v>26</v>
      </c>
      <c r="O54" s="52">
        <v>6</v>
      </c>
      <c r="P54" s="52">
        <v>0</v>
      </c>
      <c r="Q54" s="52">
        <v>2</v>
      </c>
      <c r="R54" s="52">
        <v>22</v>
      </c>
      <c r="S54" s="52">
        <v>16</v>
      </c>
      <c r="T54" s="52">
        <v>11</v>
      </c>
      <c r="U54" s="52">
        <v>8</v>
      </c>
      <c r="V54" s="52">
        <v>0</v>
      </c>
      <c r="W54" s="52">
        <v>3</v>
      </c>
      <c r="X54" s="52">
        <v>2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65</v>
      </c>
      <c r="D55" s="52">
        <v>102</v>
      </c>
      <c r="E55" s="52">
        <v>100</v>
      </c>
      <c r="F55" s="52">
        <v>108</v>
      </c>
      <c r="G55" s="52">
        <v>80</v>
      </c>
      <c r="H55" s="52">
        <v>124</v>
      </c>
      <c r="I55" s="52">
        <v>73</v>
      </c>
      <c r="J55" s="52">
        <v>111</v>
      </c>
      <c r="K55" s="52">
        <v>127</v>
      </c>
      <c r="L55" s="52">
        <v>179</v>
      </c>
      <c r="M55" s="52">
        <v>107</v>
      </c>
      <c r="N55" s="52">
        <v>106</v>
      </c>
      <c r="O55" s="52">
        <v>97</v>
      </c>
      <c r="P55" s="52">
        <v>175</v>
      </c>
      <c r="Q55" s="52">
        <v>309</v>
      </c>
      <c r="R55" s="52">
        <v>337</v>
      </c>
      <c r="S55" s="52">
        <v>193</v>
      </c>
      <c r="T55" s="52">
        <v>72</v>
      </c>
      <c r="U55" s="52">
        <v>0</v>
      </c>
      <c r="V55" s="52">
        <v>0</v>
      </c>
      <c r="W55" s="52">
        <v>31</v>
      </c>
      <c r="X55" s="52">
        <v>186</v>
      </c>
      <c r="Y55" s="52">
        <v>103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22</v>
      </c>
      <c r="D56" s="52">
        <v>33</v>
      </c>
      <c r="E56" s="52">
        <v>34</v>
      </c>
      <c r="F56" s="52">
        <v>31</v>
      </c>
      <c r="G56" s="52">
        <v>24</v>
      </c>
      <c r="H56" s="52">
        <v>31</v>
      </c>
      <c r="I56" s="52">
        <v>25</v>
      </c>
      <c r="J56" s="52">
        <v>33</v>
      </c>
      <c r="K56" s="52">
        <v>102</v>
      </c>
      <c r="L56" s="52">
        <v>74</v>
      </c>
      <c r="M56" s="52">
        <v>63</v>
      </c>
      <c r="N56" s="52">
        <v>67</v>
      </c>
      <c r="O56" s="52">
        <v>41</v>
      </c>
      <c r="P56" s="52">
        <v>82</v>
      </c>
      <c r="Q56" s="52">
        <v>115</v>
      </c>
      <c r="R56" s="52">
        <v>163</v>
      </c>
      <c r="S56" s="52">
        <v>110</v>
      </c>
      <c r="T56" s="52">
        <v>37</v>
      </c>
      <c r="U56" s="52">
        <v>0</v>
      </c>
      <c r="V56" s="52">
        <v>0</v>
      </c>
      <c r="W56" s="52">
        <v>16</v>
      </c>
      <c r="X56" s="52">
        <v>49</v>
      </c>
      <c r="Y56" s="52">
        <v>30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1405</v>
      </c>
      <c r="D58" s="52">
        <v>2919</v>
      </c>
      <c r="E58" s="52">
        <v>2752</v>
      </c>
      <c r="F58" s="52">
        <v>2679</v>
      </c>
      <c r="G58" s="52">
        <v>1424</v>
      </c>
      <c r="H58" s="52">
        <v>1983</v>
      </c>
      <c r="I58" s="52">
        <v>1569</v>
      </c>
      <c r="J58" s="52">
        <v>3104</v>
      </c>
      <c r="K58" s="52">
        <v>3922</v>
      </c>
      <c r="L58" s="52">
        <v>4265</v>
      </c>
      <c r="M58" s="52">
        <v>2732</v>
      </c>
      <c r="N58" s="52">
        <v>2825</v>
      </c>
      <c r="O58" s="52">
        <v>1663</v>
      </c>
      <c r="P58" s="52">
        <v>1342</v>
      </c>
      <c r="Q58" s="52">
        <v>2753</v>
      </c>
      <c r="R58" s="52">
        <v>3032</v>
      </c>
      <c r="S58" s="52">
        <v>2152</v>
      </c>
      <c r="T58" s="52">
        <v>2037</v>
      </c>
      <c r="U58" s="52">
        <v>2027</v>
      </c>
      <c r="V58" s="52">
        <v>1365</v>
      </c>
      <c r="W58" s="52">
        <v>692</v>
      </c>
      <c r="X58" s="52">
        <v>1123</v>
      </c>
      <c r="Y58" s="52">
        <v>348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98</v>
      </c>
      <c r="D59" s="36">
        <v>152</v>
      </c>
      <c r="E59" s="36">
        <v>151</v>
      </c>
      <c r="F59" s="36">
        <v>156</v>
      </c>
      <c r="G59" s="36">
        <v>113</v>
      </c>
      <c r="H59" s="36">
        <v>153</v>
      </c>
      <c r="I59" s="36">
        <v>101</v>
      </c>
      <c r="J59" s="36">
        <v>154</v>
      </c>
      <c r="K59" s="36">
        <v>231</v>
      </c>
      <c r="L59" s="36">
        <v>231</v>
      </c>
      <c r="M59" s="36">
        <v>147</v>
      </c>
      <c r="N59" s="36">
        <v>89</v>
      </c>
      <c r="O59" s="36">
        <v>21</v>
      </c>
      <c r="P59" s="36">
        <v>130</v>
      </c>
      <c r="Q59" s="36">
        <v>915</v>
      </c>
      <c r="R59" s="36">
        <v>1996</v>
      </c>
      <c r="S59" s="36">
        <v>1773</v>
      </c>
      <c r="T59" s="36">
        <v>1218</v>
      </c>
      <c r="U59" s="36">
        <v>954</v>
      </c>
      <c r="V59" s="36">
        <v>603</v>
      </c>
      <c r="W59" s="36">
        <v>781</v>
      </c>
      <c r="X59" s="36">
        <v>1016</v>
      </c>
      <c r="Y59" s="36">
        <v>107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2747</v>
      </c>
      <c r="D63" s="52">
        <v>5411</v>
      </c>
      <c r="E63" s="52">
        <v>5322</v>
      </c>
      <c r="F63" s="52">
        <v>5150</v>
      </c>
      <c r="G63" s="52">
        <v>3048</v>
      </c>
      <c r="H63" s="52">
        <v>2422</v>
      </c>
      <c r="I63" s="52">
        <v>2731</v>
      </c>
      <c r="J63" s="52">
        <v>4823</v>
      </c>
      <c r="K63" s="52">
        <v>4629</v>
      </c>
      <c r="L63" s="52">
        <v>4785</v>
      </c>
      <c r="M63" s="52">
        <v>5694</v>
      </c>
      <c r="N63" s="52">
        <v>4830</v>
      </c>
      <c r="O63" s="52">
        <v>3481</v>
      </c>
      <c r="P63" s="52">
        <v>1341</v>
      </c>
      <c r="Q63" s="52">
        <v>3484</v>
      </c>
      <c r="R63" s="52">
        <v>5882</v>
      </c>
      <c r="S63" s="52">
        <v>8266</v>
      </c>
      <c r="T63" s="52">
        <v>6738</v>
      </c>
      <c r="U63" s="52">
        <v>4515</v>
      </c>
      <c r="V63" s="52">
        <v>4429</v>
      </c>
      <c r="W63" s="52">
        <v>3572</v>
      </c>
      <c r="X63" s="52">
        <v>3238</v>
      </c>
      <c r="Y63" s="52">
        <v>913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154</v>
      </c>
      <c r="D65" s="52">
        <v>199</v>
      </c>
      <c r="E65" s="52">
        <v>342</v>
      </c>
      <c r="F65" s="52">
        <v>497</v>
      </c>
      <c r="G65" s="52">
        <v>630</v>
      </c>
      <c r="H65" s="52">
        <v>565</v>
      </c>
      <c r="I65" s="52">
        <v>556</v>
      </c>
      <c r="J65" s="52">
        <v>658</v>
      </c>
      <c r="K65" s="52">
        <v>969</v>
      </c>
      <c r="L65" s="52">
        <v>1650</v>
      </c>
      <c r="M65" s="52">
        <v>1861</v>
      </c>
      <c r="N65" s="52">
        <v>1912</v>
      </c>
      <c r="O65" s="52">
        <v>2592</v>
      </c>
      <c r="P65" s="52">
        <v>1527</v>
      </c>
      <c r="Q65" s="52">
        <v>1835</v>
      </c>
      <c r="R65" s="52">
        <v>3640</v>
      </c>
      <c r="S65" s="52">
        <v>5077</v>
      </c>
      <c r="T65" s="52">
        <v>5057</v>
      </c>
      <c r="U65" s="52">
        <v>4440</v>
      </c>
      <c r="V65" s="52">
        <v>3997</v>
      </c>
      <c r="W65" s="52">
        <v>4029</v>
      </c>
      <c r="X65" s="52">
        <v>3642</v>
      </c>
      <c r="Y65" s="52">
        <v>3516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2688</v>
      </c>
      <c r="D67" s="52">
        <f t="shared" si="0"/>
        <v>5262</v>
      </c>
      <c r="E67" s="52">
        <f t="shared" si="0"/>
        <v>5170</v>
      </c>
      <c r="F67" s="52">
        <f t="shared" si="0"/>
        <v>4997</v>
      </c>
      <c r="G67" s="52">
        <f t="shared" si="0"/>
        <v>2978</v>
      </c>
      <c r="H67" s="52">
        <f t="shared" si="0"/>
        <v>2414</v>
      </c>
      <c r="I67" s="52">
        <f t="shared" si="0"/>
        <v>2686</v>
      </c>
      <c r="J67" s="52">
        <f t="shared" si="0"/>
        <v>4783</v>
      </c>
      <c r="K67" s="52">
        <f t="shared" si="0"/>
        <v>4634</v>
      </c>
      <c r="L67" s="52">
        <f t="shared" si="0"/>
        <v>4811</v>
      </c>
      <c r="M67" s="52">
        <f t="shared" si="0"/>
        <v>5640</v>
      </c>
      <c r="N67" s="52">
        <f t="shared" si="0"/>
        <v>4800</v>
      </c>
      <c r="O67" s="52">
        <f t="shared" si="0"/>
        <v>3480</v>
      </c>
      <c r="P67" s="52">
        <f t="shared" si="0"/>
        <v>1422</v>
      </c>
      <c r="Q67" s="52">
        <f t="shared" si="0"/>
        <v>3410</v>
      </c>
      <c r="R67" s="52">
        <f t="shared" ref="R67:V67" si="1">R39-R53</f>
        <v>5656</v>
      </c>
      <c r="S67" s="52">
        <f t="shared" si="1"/>
        <v>8036</v>
      </c>
      <c r="T67" s="52">
        <f t="shared" si="1"/>
        <v>6935</v>
      </c>
      <c r="U67" s="52">
        <f t="shared" si="1"/>
        <v>5111</v>
      </c>
      <c r="V67" s="52">
        <f t="shared" si="1"/>
        <v>5317</v>
      </c>
      <c r="W67" s="52">
        <f t="shared" ref="W67:Y67" si="2">W39-W53</f>
        <v>3663</v>
      </c>
      <c r="X67" s="52">
        <f t="shared" si="2"/>
        <v>3359</v>
      </c>
      <c r="Y67" s="52">
        <f t="shared" si="2"/>
        <v>1240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</v>
      </c>
      <c r="D68" s="52">
        <f t="shared" si="3"/>
        <v>16</v>
      </c>
      <c r="E68" s="52">
        <f t="shared" si="3"/>
        <v>15</v>
      </c>
      <c r="F68" s="52">
        <f t="shared" si="3"/>
        <v>18</v>
      </c>
      <c r="G68" s="52">
        <f t="shared" si="3"/>
        <v>4</v>
      </c>
      <c r="H68" s="52">
        <f t="shared" si="3"/>
        <v>6</v>
      </c>
      <c r="I68" s="52">
        <f t="shared" si="3"/>
        <v>1</v>
      </c>
      <c r="J68" s="52">
        <f t="shared" si="3"/>
        <v>15</v>
      </c>
      <c r="K68" s="52">
        <f t="shared" si="3"/>
        <v>35</v>
      </c>
      <c r="L68" s="52">
        <f t="shared" si="3"/>
        <v>21</v>
      </c>
      <c r="M68" s="52">
        <f t="shared" si="3"/>
        <v>27</v>
      </c>
      <c r="N68" s="52">
        <f t="shared" si="3"/>
        <v>44</v>
      </c>
      <c r="O68" s="52">
        <f t="shared" si="3"/>
        <v>9</v>
      </c>
      <c r="P68" s="52">
        <f t="shared" si="3"/>
        <v>0</v>
      </c>
      <c r="Q68" s="52">
        <f t="shared" si="3"/>
        <v>1</v>
      </c>
      <c r="R68" s="52">
        <f t="shared" ref="R68:V68" si="4">R40-R54</f>
        <v>25</v>
      </c>
      <c r="S68" s="52">
        <f t="shared" si="4"/>
        <v>32</v>
      </c>
      <c r="T68" s="52">
        <f t="shared" si="4"/>
        <v>21</v>
      </c>
      <c r="U68" s="52">
        <f t="shared" si="4"/>
        <v>13</v>
      </c>
      <c r="V68" s="52">
        <f t="shared" si="4"/>
        <v>0</v>
      </c>
      <c r="W68" s="52">
        <f t="shared" ref="W68:Y68" si="5">W40-W54</f>
        <v>5</v>
      </c>
      <c r="X68" s="52">
        <f t="shared" si="5"/>
        <v>1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118</v>
      </c>
      <c r="D69" s="52">
        <f t="shared" si="6"/>
        <v>179</v>
      </c>
      <c r="E69" s="52">
        <f t="shared" si="6"/>
        <v>184</v>
      </c>
      <c r="F69" s="52">
        <f t="shared" si="6"/>
        <v>197</v>
      </c>
      <c r="G69" s="52">
        <f t="shared" si="6"/>
        <v>158</v>
      </c>
      <c r="H69" s="52">
        <f t="shared" si="6"/>
        <v>140</v>
      </c>
      <c r="I69" s="52">
        <f t="shared" si="6"/>
        <v>120</v>
      </c>
      <c r="J69" s="52">
        <f t="shared" si="6"/>
        <v>165</v>
      </c>
      <c r="K69" s="52">
        <f t="shared" si="6"/>
        <v>143</v>
      </c>
      <c r="L69" s="52">
        <f t="shared" si="6"/>
        <v>190</v>
      </c>
      <c r="M69" s="52">
        <f t="shared" si="6"/>
        <v>212</v>
      </c>
      <c r="N69" s="52">
        <f t="shared" si="6"/>
        <v>177</v>
      </c>
      <c r="O69" s="52">
        <f t="shared" si="6"/>
        <v>198</v>
      </c>
      <c r="P69" s="52">
        <f t="shared" si="6"/>
        <v>158</v>
      </c>
      <c r="Q69" s="52">
        <f t="shared" si="6"/>
        <v>296</v>
      </c>
      <c r="R69" s="52">
        <f t="shared" ref="R69:V69" si="7">R41-R55</f>
        <v>395</v>
      </c>
      <c r="S69" s="52">
        <f t="shared" si="7"/>
        <v>408</v>
      </c>
      <c r="T69" s="52">
        <f t="shared" si="7"/>
        <v>152</v>
      </c>
      <c r="U69" s="52">
        <f t="shared" si="7"/>
        <v>0</v>
      </c>
      <c r="V69" s="52">
        <f t="shared" si="7"/>
        <v>0</v>
      </c>
      <c r="W69" s="52">
        <f t="shared" ref="W69:Y69" si="8">W41-W55</f>
        <v>76</v>
      </c>
      <c r="X69" s="52">
        <f t="shared" si="8"/>
        <v>282</v>
      </c>
      <c r="Y69" s="52">
        <f t="shared" si="8"/>
        <v>251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41</v>
      </c>
      <c r="D70" s="52">
        <f t="shared" si="9"/>
        <v>58</v>
      </c>
      <c r="E70" s="52">
        <f t="shared" si="9"/>
        <v>62</v>
      </c>
      <c r="F70" s="52">
        <f t="shared" si="9"/>
        <v>56</v>
      </c>
      <c r="G70" s="52">
        <f t="shared" si="9"/>
        <v>47</v>
      </c>
      <c r="H70" s="52">
        <f t="shared" si="9"/>
        <v>35</v>
      </c>
      <c r="I70" s="52">
        <f t="shared" si="9"/>
        <v>41</v>
      </c>
      <c r="J70" s="52">
        <f t="shared" si="9"/>
        <v>48</v>
      </c>
      <c r="K70" s="52">
        <f t="shared" si="9"/>
        <v>112</v>
      </c>
      <c r="L70" s="52">
        <f t="shared" si="9"/>
        <v>80</v>
      </c>
      <c r="M70" s="52">
        <f t="shared" si="9"/>
        <v>124</v>
      </c>
      <c r="N70" s="52">
        <f t="shared" si="9"/>
        <v>109</v>
      </c>
      <c r="O70" s="52">
        <f t="shared" si="9"/>
        <v>86</v>
      </c>
      <c r="P70" s="52">
        <f t="shared" si="9"/>
        <v>77</v>
      </c>
      <c r="Q70" s="52">
        <f t="shared" si="9"/>
        <v>109</v>
      </c>
      <c r="R70" s="52">
        <f t="shared" ref="R70:V70" si="10">R42-R56</f>
        <v>191</v>
      </c>
      <c r="S70" s="52">
        <f t="shared" si="10"/>
        <v>231</v>
      </c>
      <c r="T70" s="52">
        <f t="shared" si="10"/>
        <v>77</v>
      </c>
      <c r="U70" s="52">
        <f t="shared" si="10"/>
        <v>0</v>
      </c>
      <c r="V70" s="52">
        <f t="shared" si="10"/>
        <v>0</v>
      </c>
      <c r="W70" s="52">
        <f t="shared" ref="W70:Y70" si="11">W42-W56</f>
        <v>37</v>
      </c>
      <c r="X70" s="52">
        <f t="shared" si="11"/>
        <v>73</v>
      </c>
      <c r="Y70" s="52">
        <f t="shared" si="11"/>
        <v>69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5522</v>
      </c>
      <c r="D72" s="52">
        <v>8111</v>
      </c>
      <c r="E72" s="52">
        <v>8113</v>
      </c>
      <c r="F72" s="52">
        <v>8228</v>
      </c>
      <c r="G72" s="52">
        <v>6808</v>
      </c>
      <c r="H72" s="52">
        <v>7246</v>
      </c>
      <c r="I72" s="52">
        <v>5642</v>
      </c>
      <c r="J72" s="52">
        <v>8469</v>
      </c>
      <c r="K72" s="52">
        <v>10182</v>
      </c>
      <c r="L72" s="52">
        <v>11200</v>
      </c>
      <c r="M72" s="52">
        <v>11487</v>
      </c>
      <c r="N72" s="52">
        <v>10206</v>
      </c>
      <c r="O72" s="52">
        <v>8434</v>
      </c>
      <c r="P72" s="52">
        <v>6850</v>
      </c>
      <c r="Q72" s="52">
        <v>9039</v>
      </c>
      <c r="R72" s="52">
        <v>10707</v>
      </c>
      <c r="S72" s="52">
        <v>11193</v>
      </c>
      <c r="T72" s="52">
        <v>10513</v>
      </c>
      <c r="U72" s="52">
        <v>8790</v>
      </c>
      <c r="V72" s="52">
        <v>8537</v>
      </c>
      <c r="W72" s="52">
        <v>6354</v>
      </c>
      <c r="X72" s="52">
        <v>7437</v>
      </c>
      <c r="Y72" s="52">
        <v>10306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180</v>
      </c>
      <c r="D73" s="36">
        <v>267</v>
      </c>
      <c r="E73" s="36">
        <v>277</v>
      </c>
      <c r="F73" s="36">
        <v>283</v>
      </c>
      <c r="G73" s="36">
        <v>223</v>
      </c>
      <c r="H73" s="36">
        <v>213</v>
      </c>
      <c r="I73" s="36">
        <v>178</v>
      </c>
      <c r="J73" s="36">
        <v>242</v>
      </c>
      <c r="K73" s="36">
        <v>317</v>
      </c>
      <c r="L73" s="36">
        <v>331</v>
      </c>
      <c r="M73" s="36">
        <v>396</v>
      </c>
      <c r="N73" s="36">
        <v>208</v>
      </c>
      <c r="O73" s="36">
        <v>65</v>
      </c>
      <c r="P73" s="36">
        <v>322</v>
      </c>
      <c r="Q73" s="36">
        <v>1381</v>
      </c>
      <c r="R73" s="36">
        <v>3364</v>
      </c>
      <c r="S73" s="36">
        <v>5141</v>
      </c>
      <c r="T73" s="36">
        <v>3800</v>
      </c>
      <c r="U73" s="36">
        <v>2530</v>
      </c>
      <c r="V73" s="36">
        <v>2230</v>
      </c>
      <c r="W73" s="36">
        <v>3456</v>
      </c>
      <c r="X73" s="36">
        <v>2933</v>
      </c>
      <c r="Y73" s="36">
        <v>1466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1421</v>
      </c>
      <c r="K79" s="52">
        <f>RES_hhdet_numvin!K64</f>
        <v>2899</v>
      </c>
      <c r="L79" s="52">
        <f>RES_hhdet_numvin!L64</f>
        <v>4303</v>
      </c>
      <c r="M79" s="52">
        <f>RES_hhdet_numvin!M64</f>
        <v>4957</v>
      </c>
      <c r="N79" s="52">
        <f>RES_hhdet_numvin!N64</f>
        <v>5226</v>
      </c>
      <c r="O79" s="52">
        <f>RES_hhdet_numvin!O64</f>
        <v>3904</v>
      </c>
      <c r="P79" s="52">
        <f>RES_hhdet_numvin!P64</f>
        <v>2311</v>
      </c>
      <c r="Q79" s="52">
        <f>RES_hhdet_numvin!Q64</f>
        <v>6258</v>
      </c>
      <c r="R79" s="52">
        <f>RES_hhdet_numvin!R64</f>
        <v>9996</v>
      </c>
      <c r="S79" s="52">
        <f>RES_hhdet_numvin!S64</f>
        <v>11548</v>
      </c>
      <c r="T79" s="52">
        <f>RES_hhdet_numvin!T64</f>
        <v>9687</v>
      </c>
      <c r="U79" s="52">
        <f>RES_hhdet_numvin!U64</f>
        <v>7379</v>
      </c>
      <c r="V79" s="52">
        <f>RES_hhdet_numvin!V64</f>
        <v>6356</v>
      </c>
      <c r="W79" s="52">
        <f>RES_hhdet_numvin!W64</f>
        <v>5036</v>
      </c>
      <c r="X79" s="52">
        <f>RES_hhdet_numvin!X64</f>
        <v>5376</v>
      </c>
      <c r="Y79" s="52">
        <f>RES_hhdet_numvin!Y64</f>
        <v>1368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1391</v>
      </c>
      <c r="S82" s="138">
        <f>RES_hhdet_numvin!S67</f>
        <v>3281</v>
      </c>
      <c r="T82" s="138">
        <f>RES_hhdet_numvin!T67</f>
        <v>4288</v>
      </c>
      <c r="U82" s="138">
        <f>RES_hhdet_numvin!U67</f>
        <v>4415</v>
      </c>
      <c r="V82" s="138">
        <f>RES_hhdet_numvin!V67</f>
        <v>4132</v>
      </c>
      <c r="W82" s="138">
        <f>RES_hhdet_numvin!W67</f>
        <v>4084</v>
      </c>
      <c r="X82" s="138">
        <f>RES_hhdet_numvin!X67</f>
        <v>3936</v>
      </c>
      <c r="Y82" s="138">
        <f>RES_hhdet_numvin!Y67</f>
        <v>3628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1187</v>
      </c>
      <c r="K84" s="138">
        <f>RES_hhdet_numvin!K69</f>
        <v>2530</v>
      </c>
      <c r="L84" s="138">
        <f>RES_hhdet_numvin!L69</f>
        <v>3879</v>
      </c>
      <c r="M84" s="138">
        <f>RES_hhdet_numvin!M69</f>
        <v>4529</v>
      </c>
      <c r="N84" s="138">
        <f>RES_hhdet_numvin!N69</f>
        <v>4807</v>
      </c>
      <c r="O84" s="138">
        <f>RES_hhdet_numvin!O69</f>
        <v>3578</v>
      </c>
      <c r="P84" s="138">
        <f>RES_hhdet_numvin!P69</f>
        <v>1981</v>
      </c>
      <c r="Q84" s="138">
        <f>RES_hhdet_numvin!Q69</f>
        <v>5749</v>
      </c>
      <c r="R84" s="138">
        <f>RES_hhdet_numvin!R69</f>
        <v>9289</v>
      </c>
      <c r="S84" s="138">
        <f>RES_hhdet_numvin!S69</f>
        <v>11016</v>
      </c>
      <c r="T84" s="138">
        <f>RES_hhdet_numvin!T69</f>
        <v>9748</v>
      </c>
      <c r="U84" s="138">
        <f>RES_hhdet_numvin!U69</f>
        <v>7952</v>
      </c>
      <c r="V84" s="138">
        <f>RES_hhdet_numvin!V69</f>
        <v>7226</v>
      </c>
      <c r="W84" s="138">
        <f>RES_hhdet_numvin!W69</f>
        <v>5075</v>
      </c>
      <c r="X84" s="138">
        <f>RES_hhdet_numvin!X69</f>
        <v>5260</v>
      </c>
      <c r="Y84" s="138">
        <f>RES_hhdet_numvin!Y69</f>
        <v>1562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5</v>
      </c>
      <c r="K85" s="138">
        <f>RES_hhdet_numvin!K70</f>
        <v>20</v>
      </c>
      <c r="L85" s="138">
        <f>RES_hhdet_numvin!L70</f>
        <v>19</v>
      </c>
      <c r="M85" s="138">
        <f>RES_hhdet_numvin!M70</f>
        <v>24</v>
      </c>
      <c r="N85" s="138">
        <f>RES_hhdet_numvin!N70</f>
        <v>49</v>
      </c>
      <c r="O85" s="138">
        <f>RES_hhdet_numvin!O70</f>
        <v>12</v>
      </c>
      <c r="P85" s="138">
        <f>RES_hhdet_numvin!P70</f>
        <v>0</v>
      </c>
      <c r="Q85" s="138">
        <f>RES_hhdet_numvin!Q70</f>
        <v>3</v>
      </c>
      <c r="R85" s="138">
        <f>RES_hhdet_numvin!R70</f>
        <v>44</v>
      </c>
      <c r="S85" s="138">
        <f>RES_hhdet_numvin!S70</f>
        <v>46</v>
      </c>
      <c r="T85" s="138">
        <f>RES_hhdet_numvin!T70</f>
        <v>32</v>
      </c>
      <c r="U85" s="138">
        <f>RES_hhdet_numvin!U70</f>
        <v>21</v>
      </c>
      <c r="V85" s="138">
        <f>RES_hhdet_numvin!V70</f>
        <v>0</v>
      </c>
      <c r="W85" s="138">
        <f>RES_hhdet_numvin!W70</f>
        <v>8</v>
      </c>
      <c r="X85" s="138">
        <f>RES_hhdet_numvin!X70</f>
        <v>3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242</v>
      </c>
      <c r="S88" s="138">
        <f>RES_hhdet_numvin!S73</f>
        <v>349</v>
      </c>
      <c r="T88" s="138">
        <f>RES_hhdet_numvin!T73</f>
        <v>171</v>
      </c>
      <c r="U88" s="138">
        <f>RES_hhdet_numvin!U73</f>
        <v>0</v>
      </c>
      <c r="V88" s="138">
        <f>RES_hhdet_numvin!V73</f>
        <v>0</v>
      </c>
      <c r="W88" s="138">
        <f>RES_hhdet_numvin!W73</f>
        <v>107</v>
      </c>
      <c r="X88" s="138">
        <f>RES_hhdet_numvin!X73</f>
        <v>468</v>
      </c>
      <c r="Y88" s="138">
        <f>RES_hhdet_numvin!Y73</f>
        <v>354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119</v>
      </c>
      <c r="S89" s="138">
        <f>RES_hhdet_numvin!S74</f>
        <v>200</v>
      </c>
      <c r="T89" s="138">
        <f>RES_hhdet_numvin!T74</f>
        <v>87</v>
      </c>
      <c r="U89" s="138">
        <f>RES_hhdet_numvin!U74</f>
        <v>0</v>
      </c>
      <c r="V89" s="138">
        <f>RES_hhdet_numvin!V74</f>
        <v>0</v>
      </c>
      <c r="W89" s="138">
        <f>RES_hhdet_numvin!W74</f>
        <v>53</v>
      </c>
      <c r="X89" s="138">
        <f>RES_hhdet_numvin!X74</f>
        <v>122</v>
      </c>
      <c r="Y89" s="138">
        <f>RES_hhdet_numvin!Y74</f>
        <v>99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4301</v>
      </c>
      <c r="S93" s="138">
        <f>RES_hhdet_numvin!S78</f>
        <v>7356</v>
      </c>
      <c r="T93" s="138">
        <f>RES_hhdet_numvin!T78</f>
        <v>9116</v>
      </c>
      <c r="U93" s="138">
        <f>RES_hhdet_numvin!U78</f>
        <v>9107</v>
      </c>
      <c r="V93" s="138">
        <f>RES_hhdet_numvin!V78</f>
        <v>9023</v>
      </c>
      <c r="W93" s="138">
        <f>RES_hhdet_numvin!W78</f>
        <v>6788</v>
      </c>
      <c r="X93" s="138">
        <f>RES_hhdet_numvin!X78</f>
        <v>8528</v>
      </c>
      <c r="Y93" s="138">
        <f>RES_hhdet_numvin!Y78</f>
        <v>10654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4000</v>
      </c>
      <c r="T94" s="39">
        <f>RES_hhdet_numvin!T79</f>
        <v>3795</v>
      </c>
      <c r="U94" s="39">
        <f>RES_hhdet_numvin!U79</f>
        <v>3047</v>
      </c>
      <c r="V94" s="39">
        <f>RES_hhdet_numvin!V79</f>
        <v>2670</v>
      </c>
      <c r="W94" s="39">
        <f>RES_hhdet_numvin!W79</f>
        <v>4130</v>
      </c>
      <c r="X94" s="39">
        <f>RES_hhdet_numvin!X79</f>
        <v>3937</v>
      </c>
      <c r="Y94" s="39">
        <f>RES_hhdet_numvin!Y79</f>
        <v>1573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59.561288914367324</v>
      </c>
      <c r="C98" s="117">
        <f t="shared" si="12"/>
        <v>62.882151961179588</v>
      </c>
      <c r="D98" s="117">
        <f t="shared" si="12"/>
        <v>69.481107441678219</v>
      </c>
      <c r="E98" s="117">
        <f t="shared" si="12"/>
        <v>87.801526756535523</v>
      </c>
      <c r="F98" s="117">
        <f t="shared" si="12"/>
        <v>99.680598093619366</v>
      </c>
      <c r="G98" s="117">
        <f t="shared" si="12"/>
        <v>100.1309366816066</v>
      </c>
      <c r="H98" s="117">
        <f t="shared" si="12"/>
        <v>95.098285098628992</v>
      </c>
      <c r="I98" s="117">
        <f t="shared" si="12"/>
        <v>86.868445226821535</v>
      </c>
      <c r="J98" s="117">
        <f t="shared" si="12"/>
        <v>104.14141147705431</v>
      </c>
      <c r="K98" s="117">
        <f t="shared" si="12"/>
        <v>107.98498464545301</v>
      </c>
      <c r="L98" s="117">
        <f t="shared" si="12"/>
        <v>115.8177808418982</v>
      </c>
      <c r="M98" s="117">
        <f t="shared" si="12"/>
        <v>115.42455512560538</v>
      </c>
      <c r="N98" s="117">
        <f t="shared" si="12"/>
        <v>119.71481079781648</v>
      </c>
      <c r="O98" s="117">
        <f t="shared" si="12"/>
        <v>116.89048937254253</v>
      </c>
      <c r="P98" s="117">
        <f t="shared" si="12"/>
        <v>90.368151057845253</v>
      </c>
      <c r="Q98" s="117">
        <f t="shared" si="12"/>
        <v>106.14244436709754</v>
      </c>
      <c r="R98" s="117">
        <f t="shared" ref="R98:V98" si="13">R99+R102+R104+R113</f>
        <v>117.84372534946566</v>
      </c>
      <c r="S98" s="117">
        <f t="shared" si="13"/>
        <v>122.81538822125725</v>
      </c>
      <c r="T98" s="117">
        <f t="shared" si="13"/>
        <v>114.590632517546</v>
      </c>
      <c r="U98" s="117">
        <f t="shared" si="13"/>
        <v>109.59885814327093</v>
      </c>
      <c r="V98" s="117">
        <f t="shared" si="13"/>
        <v>109.11764640047262</v>
      </c>
      <c r="W98" s="117">
        <f t="shared" ref="W98:Y98" si="14">W99+W102+W104+W113</f>
        <v>116.597699627444</v>
      </c>
      <c r="X98" s="117">
        <f t="shared" si="14"/>
        <v>104.14504429321758</v>
      </c>
      <c r="Y98" s="117">
        <f t="shared" si="14"/>
        <v>87.103938242346885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47.413639083843492</v>
      </c>
      <c r="C99" s="122">
        <f t="shared" si="15"/>
        <v>51.033720436965631</v>
      </c>
      <c r="D99" s="122">
        <f t="shared" si="15"/>
        <v>55.177005317585774</v>
      </c>
      <c r="E99" s="122">
        <f t="shared" si="15"/>
        <v>69.572168721415807</v>
      </c>
      <c r="F99" s="122">
        <f t="shared" si="15"/>
        <v>78.640200696840438</v>
      </c>
      <c r="G99" s="122">
        <f t="shared" si="15"/>
        <v>81.064610915559598</v>
      </c>
      <c r="H99" s="122">
        <f t="shared" si="15"/>
        <v>74.612903764757007</v>
      </c>
      <c r="I99" s="122">
        <f t="shared" si="15"/>
        <v>68.935806367677941</v>
      </c>
      <c r="J99" s="122">
        <f t="shared" si="15"/>
        <v>82.55332765361598</v>
      </c>
      <c r="K99" s="122">
        <f t="shared" si="15"/>
        <v>85.632778396025017</v>
      </c>
      <c r="L99" s="122">
        <f t="shared" si="15"/>
        <v>93.050204844307956</v>
      </c>
      <c r="M99" s="122">
        <f t="shared" si="15"/>
        <v>91.664175396591801</v>
      </c>
      <c r="N99" s="122">
        <f t="shared" si="15"/>
        <v>94.677568295854073</v>
      </c>
      <c r="O99" s="122">
        <f t="shared" si="15"/>
        <v>92.59648101274685</v>
      </c>
      <c r="P99" s="122">
        <f t="shared" si="15"/>
        <v>68.729488115416601</v>
      </c>
      <c r="Q99" s="122">
        <f t="shared" si="15"/>
        <v>82.853783278108892</v>
      </c>
      <c r="R99" s="122">
        <f t="shared" ref="R99:V99" si="16">SUM(R100:R101)</f>
        <v>93.28403482021011</v>
      </c>
      <c r="S99" s="122">
        <f t="shared" si="16"/>
        <v>96.678511983279549</v>
      </c>
      <c r="T99" s="122">
        <f t="shared" si="16"/>
        <v>89.141151196468471</v>
      </c>
      <c r="U99" s="122">
        <f t="shared" si="16"/>
        <v>84.952756027667121</v>
      </c>
      <c r="V99" s="122">
        <f t="shared" si="16"/>
        <v>83.760951892196573</v>
      </c>
      <c r="W99" s="122">
        <f t="shared" ref="W99:Y99" si="17">SUM(W100:W101)</f>
        <v>91.96108464608804</v>
      </c>
      <c r="X99" s="122">
        <f t="shared" si="17"/>
        <v>80.979153065077909</v>
      </c>
      <c r="Y99" s="122">
        <f t="shared" si="17"/>
        <v>68.167884815915428</v>
      </c>
      <c r="DA99" s="130" t="s">
        <v>1629</v>
      </c>
    </row>
    <row r="100" spans="1:105" ht="12" customHeight="1" x14ac:dyDescent="0.25">
      <c r="A100" s="97" t="s">
        <v>212</v>
      </c>
      <c r="B100" s="98">
        <v>46.827687871483477</v>
      </c>
      <c r="C100" s="98">
        <v>50.413816512133174</v>
      </c>
      <c r="D100" s="98">
        <v>54.502961957815444</v>
      </c>
      <c r="E100" s="98">
        <v>68.715420967269196</v>
      </c>
      <c r="F100" s="98">
        <v>77.668240271929761</v>
      </c>
      <c r="G100" s="98">
        <v>80.091480566955781</v>
      </c>
      <c r="H100" s="98">
        <v>73.716289700975153</v>
      </c>
      <c r="I100" s="98">
        <v>68.127304352494946</v>
      </c>
      <c r="J100" s="98">
        <v>81.5714180241295</v>
      </c>
      <c r="K100" s="98">
        <v>84.610172571830461</v>
      </c>
      <c r="L100" s="98">
        <v>91.937151073892522</v>
      </c>
      <c r="M100" s="98">
        <v>90.56667430541232</v>
      </c>
      <c r="N100" s="98">
        <v>93.543316595547665</v>
      </c>
      <c r="O100" s="98">
        <v>91.482157089074505</v>
      </c>
      <c r="P100" s="98">
        <v>67.90718659252191</v>
      </c>
      <c r="Q100" s="98">
        <v>81.845179718303569</v>
      </c>
      <c r="R100" s="98">
        <v>92.121867786466154</v>
      </c>
      <c r="S100" s="98">
        <v>95.44207475982266</v>
      </c>
      <c r="T100" s="98">
        <v>87.978061290915349</v>
      </c>
      <c r="U100" s="98">
        <v>83.826943327268523</v>
      </c>
      <c r="V100" s="98">
        <v>82.635915210247632</v>
      </c>
      <c r="W100" s="98">
        <v>90.702135164364549</v>
      </c>
      <c r="X100" s="98">
        <v>79.857893188542675</v>
      </c>
      <c r="Y100" s="98">
        <v>67.214520550076671</v>
      </c>
      <c r="DA100" s="63" t="s">
        <v>1630</v>
      </c>
    </row>
    <row r="101" spans="1:105" ht="12" customHeight="1" x14ac:dyDescent="0.25">
      <c r="A101" s="97" t="s">
        <v>53</v>
      </c>
      <c r="B101" s="98">
        <v>0.58595121236001668</v>
      </c>
      <c r="C101" s="98">
        <v>0.61990392483245493</v>
      </c>
      <c r="D101" s="98">
        <v>0.67404335977033325</v>
      </c>
      <c r="E101" s="98">
        <v>0.85674775414661664</v>
      </c>
      <c r="F101" s="98">
        <v>0.97196042491067214</v>
      </c>
      <c r="G101" s="98">
        <v>0.97313034860382008</v>
      </c>
      <c r="H101" s="98">
        <v>0.89661406378185182</v>
      </c>
      <c r="I101" s="98">
        <v>0.80850201518299603</v>
      </c>
      <c r="J101" s="98">
        <v>0.98190962948648408</v>
      </c>
      <c r="K101" s="98">
        <v>1.0226058241945544</v>
      </c>
      <c r="L101" s="98">
        <v>1.113053770415434</v>
      </c>
      <c r="M101" s="98">
        <v>1.0975010911794747</v>
      </c>
      <c r="N101" s="98">
        <v>1.134251700306411</v>
      </c>
      <c r="O101" s="98">
        <v>1.114323923672339</v>
      </c>
      <c r="P101" s="98">
        <v>0.82230152289468772</v>
      </c>
      <c r="Q101" s="98">
        <v>1.0086035598053267</v>
      </c>
      <c r="R101" s="98">
        <v>1.1621670337439589</v>
      </c>
      <c r="S101" s="98">
        <v>1.2364372234568826</v>
      </c>
      <c r="T101" s="98">
        <v>1.163089905553125</v>
      </c>
      <c r="U101" s="98">
        <v>1.1258127003985969</v>
      </c>
      <c r="V101" s="98">
        <v>1.1250366819489472</v>
      </c>
      <c r="W101" s="98">
        <v>1.2589494817234972</v>
      </c>
      <c r="X101" s="98">
        <v>1.1212598765352373</v>
      </c>
      <c r="Y101" s="98">
        <v>0.95336426583875333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2.7536309136143775E-2</v>
      </c>
      <c r="C102" s="122">
        <f t="shared" si="18"/>
        <v>3.4264082259909914E-2</v>
      </c>
      <c r="D102" s="122">
        <f t="shared" si="18"/>
        <v>4.939921070075589E-2</v>
      </c>
      <c r="E102" s="122">
        <f t="shared" si="18"/>
        <v>0.13681304543442674</v>
      </c>
      <c r="F102" s="122">
        <f t="shared" si="18"/>
        <v>9.4078281875668648E-2</v>
      </c>
      <c r="G102" s="122">
        <f t="shared" si="18"/>
        <v>0.12555038807658278</v>
      </c>
      <c r="H102" s="122">
        <f t="shared" si="18"/>
        <v>0.18542533491417107</v>
      </c>
      <c r="I102" s="122">
        <f t="shared" si="18"/>
        <v>0.19403000424807393</v>
      </c>
      <c r="J102" s="122">
        <f t="shared" si="18"/>
        <v>0.22185919575703622</v>
      </c>
      <c r="K102" s="122">
        <f t="shared" si="18"/>
        <v>0.25421725278109486</v>
      </c>
      <c r="L102" s="122">
        <f t="shared" si="18"/>
        <v>0.33331757818040331</v>
      </c>
      <c r="M102" s="122">
        <f t="shared" si="18"/>
        <v>0.37282485825700518</v>
      </c>
      <c r="N102" s="122">
        <f t="shared" si="18"/>
        <v>0.67535714364254151</v>
      </c>
      <c r="O102" s="122">
        <f t="shared" si="18"/>
        <v>0.66542446867790639</v>
      </c>
      <c r="P102" s="122">
        <f t="shared" si="18"/>
        <v>0.24715343778611926</v>
      </c>
      <c r="Q102" s="122">
        <f t="shared" si="18"/>
        <v>0.75305372536893622</v>
      </c>
      <c r="R102" s="122">
        <f t="shared" si="18"/>
        <v>0.50169894386037639</v>
      </c>
      <c r="S102" s="122">
        <f t="shared" si="18"/>
        <v>0.95091729710861206</v>
      </c>
      <c r="T102" s="122">
        <f t="shared" si="18"/>
        <v>0.77890555913203363</v>
      </c>
      <c r="U102" s="122">
        <f t="shared" si="18"/>
        <v>1.0954832796071412</v>
      </c>
      <c r="V102" s="122">
        <f t="shared" si="18"/>
        <v>0.55548919553235732</v>
      </c>
      <c r="W102" s="122">
        <f t="shared" si="18"/>
        <v>0.94275005571461978</v>
      </c>
      <c r="X102" s="122">
        <f t="shared" si="18"/>
        <v>1.1336170449438863</v>
      </c>
      <c r="Y102" s="122">
        <f t="shared" si="18"/>
        <v>0.72759254899604997</v>
      </c>
      <c r="DA102" s="130" t="s">
        <v>1632</v>
      </c>
    </row>
    <row r="103" spans="1:105" ht="12" customHeight="1" x14ac:dyDescent="0.25">
      <c r="A103" s="97" t="s">
        <v>53</v>
      </c>
      <c r="B103" s="98">
        <v>2.7536309136143775E-2</v>
      </c>
      <c r="C103" s="98">
        <v>3.4264082259909914E-2</v>
      </c>
      <c r="D103" s="98">
        <v>4.939921070075589E-2</v>
      </c>
      <c r="E103" s="98">
        <v>0.13681304543442674</v>
      </c>
      <c r="F103" s="98">
        <v>9.4078281875668648E-2</v>
      </c>
      <c r="G103" s="98">
        <v>0.12555038807658278</v>
      </c>
      <c r="H103" s="98">
        <v>0.18542533491417107</v>
      </c>
      <c r="I103" s="98">
        <v>0.19403000424807393</v>
      </c>
      <c r="J103" s="98">
        <v>0.22185919575703622</v>
      </c>
      <c r="K103" s="98">
        <v>0.25421725278109486</v>
      </c>
      <c r="L103" s="98">
        <v>0.33331757818040331</v>
      </c>
      <c r="M103" s="98">
        <v>0.37282485825700518</v>
      </c>
      <c r="N103" s="98">
        <v>0.67535714364254151</v>
      </c>
      <c r="O103" s="98">
        <v>0.66542446867790639</v>
      </c>
      <c r="P103" s="98">
        <v>0.24715343778611926</v>
      </c>
      <c r="Q103" s="98">
        <v>0.75305372536893622</v>
      </c>
      <c r="R103" s="98">
        <v>0.50169894386037639</v>
      </c>
      <c r="S103" s="98">
        <v>0.95091729710861206</v>
      </c>
      <c r="T103" s="98">
        <v>0.77890555913203363</v>
      </c>
      <c r="U103" s="98">
        <v>1.0954832796071412</v>
      </c>
      <c r="V103" s="98">
        <v>0.55548919553235732</v>
      </c>
      <c r="W103" s="98">
        <v>0.94275005571461978</v>
      </c>
      <c r="X103" s="98">
        <v>1.1336170449438863</v>
      </c>
      <c r="Y103" s="98">
        <v>0.72759254899604997</v>
      </c>
      <c r="DA103" s="63" t="s">
        <v>1633</v>
      </c>
    </row>
    <row r="104" spans="1:105" ht="12" customHeight="1" x14ac:dyDescent="0.25">
      <c r="A104" s="121" t="s">
        <v>55</v>
      </c>
      <c r="B104" s="122">
        <v>9.2209621004877462</v>
      </c>
      <c r="C104" s="122">
        <v>8.6133747468217283</v>
      </c>
      <c r="D104" s="122">
        <v>10.632210196876786</v>
      </c>
      <c r="E104" s="122">
        <v>13.158927092558704</v>
      </c>
      <c r="F104" s="122">
        <v>15.701043056227718</v>
      </c>
      <c r="G104" s="122">
        <v>13.868552844572985</v>
      </c>
      <c r="H104" s="122">
        <v>15.430983457707041</v>
      </c>
      <c r="I104" s="122">
        <v>13.265623300571535</v>
      </c>
      <c r="J104" s="122">
        <v>16.054208761745137</v>
      </c>
      <c r="K104" s="122">
        <v>17.534223021822008</v>
      </c>
      <c r="L104" s="122">
        <v>18.002698254767125</v>
      </c>
      <c r="M104" s="122">
        <v>18.700088561944217</v>
      </c>
      <c r="N104" s="122">
        <v>19.390125503106912</v>
      </c>
      <c r="O104" s="122">
        <v>18.750478112891638</v>
      </c>
      <c r="P104" s="122">
        <v>16.780765875046786</v>
      </c>
      <c r="Q104" s="122">
        <v>17.52423471504742</v>
      </c>
      <c r="R104" s="122">
        <v>18.738713355024988</v>
      </c>
      <c r="S104" s="122">
        <v>19.836919844700191</v>
      </c>
      <c r="T104" s="122">
        <v>19.408273497066553</v>
      </c>
      <c r="U104" s="122">
        <v>18.451455284519451</v>
      </c>
      <c r="V104" s="122">
        <v>17.904530362501745</v>
      </c>
      <c r="W104" s="122">
        <v>17.287152551428296</v>
      </c>
      <c r="X104" s="122">
        <v>16.879352411852466</v>
      </c>
      <c r="Y104" s="122">
        <v>13.815078174480513</v>
      </c>
      <c r="DA104" s="130" t="s">
        <v>1634</v>
      </c>
    </row>
    <row r="105" spans="1:105" ht="12" customHeight="1" x14ac:dyDescent="0.25">
      <c r="A105" s="97" t="s">
        <v>134</v>
      </c>
      <c r="B105" s="98">
        <v>8.9514411892490244</v>
      </c>
      <c r="C105" s="98">
        <v>8.3488534567985759</v>
      </c>
      <c r="D105" s="98">
        <v>10.316596032037699</v>
      </c>
      <c r="E105" s="98">
        <v>12.765234711124053</v>
      </c>
      <c r="F105" s="98">
        <v>15.249085749647856</v>
      </c>
      <c r="G105" s="98">
        <v>13.444780369711427</v>
      </c>
      <c r="H105" s="98">
        <v>14.967576668237573</v>
      </c>
      <c r="I105" s="98">
        <v>12.831629757580894</v>
      </c>
      <c r="J105" s="98">
        <v>15.552815187529418</v>
      </c>
      <c r="K105" s="98">
        <v>16.996705386868374</v>
      </c>
      <c r="L105" s="98">
        <v>17.450757025900625</v>
      </c>
      <c r="M105" s="98">
        <v>18.10358310721389</v>
      </c>
      <c r="N105" s="98">
        <v>18.784123556896951</v>
      </c>
      <c r="O105" s="98">
        <v>18.13264169881591</v>
      </c>
      <c r="P105" s="98">
        <v>16.144890976726757</v>
      </c>
      <c r="Q105" s="98">
        <v>16.812926440792229</v>
      </c>
      <c r="R105" s="98">
        <v>17.9203735172592</v>
      </c>
      <c r="S105" s="98">
        <v>18.937963705033745</v>
      </c>
      <c r="T105" s="98">
        <v>18.554889037281601</v>
      </c>
      <c r="U105" s="98">
        <v>17.755688101061441</v>
      </c>
      <c r="V105" s="98">
        <v>17.374337179101925</v>
      </c>
      <c r="W105" s="98">
        <v>16.787399098601878</v>
      </c>
      <c r="X105" s="98">
        <v>16.389427922004696</v>
      </c>
      <c r="Y105" s="98">
        <v>13.385611483106024</v>
      </c>
      <c r="DA105" s="63" t="s">
        <v>1635</v>
      </c>
    </row>
    <row r="106" spans="1:105" ht="12" customHeight="1" x14ac:dyDescent="0.25">
      <c r="A106" s="97" t="s">
        <v>133</v>
      </c>
      <c r="B106" s="98">
        <v>1.6341427620934865E-2</v>
      </c>
      <c r="C106" s="98">
        <v>1.4902720804730724E-2</v>
      </c>
      <c r="D106" s="98">
        <v>1.9630053305083082E-2</v>
      </c>
      <c r="E106" s="98">
        <v>2.6282655759929333E-2</v>
      </c>
      <c r="F106" s="98">
        <v>3.3519151452699181E-2</v>
      </c>
      <c r="G106" s="98">
        <v>2.7790029388025075E-2</v>
      </c>
      <c r="H106" s="98">
        <v>3.1110043760553117E-2</v>
      </c>
      <c r="I106" s="98">
        <v>2.428868483995706E-2</v>
      </c>
      <c r="J106" s="98">
        <v>3.0978780070857657E-2</v>
      </c>
      <c r="K106" s="98">
        <v>4.1753579064837454E-2</v>
      </c>
      <c r="L106" s="98">
        <v>4.5418368728864358E-2</v>
      </c>
      <c r="M106" s="98">
        <v>5.0572708824613927E-2</v>
      </c>
      <c r="N106" s="98">
        <v>6.194196551052663E-2</v>
      </c>
      <c r="O106" s="98">
        <v>6.0768246736657289E-2</v>
      </c>
      <c r="P106" s="98">
        <v>5.3362563146728464E-2</v>
      </c>
      <c r="Q106" s="98">
        <v>5.3355062246014079E-2</v>
      </c>
      <c r="R106" s="98">
        <v>5.9552521810937134E-2</v>
      </c>
      <c r="S106" s="98">
        <v>6.4866974105976596E-2</v>
      </c>
      <c r="T106" s="98">
        <v>6.4111332768875165E-2</v>
      </c>
      <c r="U106" s="98">
        <v>6.0602162595837179E-2</v>
      </c>
      <c r="V106" s="98">
        <v>5.7019671101940061E-2</v>
      </c>
      <c r="W106" s="98">
        <v>5.5224451397651433E-2</v>
      </c>
      <c r="X106" s="98">
        <v>5.2064461700944607E-2</v>
      </c>
      <c r="Y106" s="98">
        <v>4.2136215879162581E-2</v>
      </c>
      <c r="DA106" s="63" t="s">
        <v>1636</v>
      </c>
    </row>
    <row r="107" spans="1:105" ht="12" customHeight="1" x14ac:dyDescent="0.25">
      <c r="A107" s="100" t="s">
        <v>212</v>
      </c>
      <c r="B107" s="101">
        <v>7.8868617715078821E-3</v>
      </c>
      <c r="C107" s="101">
        <v>7.023869114700567E-3</v>
      </c>
      <c r="D107" s="101">
        <v>1.0041102682426866E-2</v>
      </c>
      <c r="E107" s="101">
        <v>1.5716028635488037E-2</v>
      </c>
      <c r="F107" s="101">
        <v>2.0674039283893622E-2</v>
      </c>
      <c r="G107" s="101">
        <v>1.5432847552865243E-2</v>
      </c>
      <c r="H107" s="101">
        <v>1.7546046925974858E-2</v>
      </c>
      <c r="I107" s="101">
        <v>1.1726047356062006E-2</v>
      </c>
      <c r="J107" s="101">
        <v>1.4994538742522488E-2</v>
      </c>
      <c r="K107" s="101">
        <v>1.9371581375976964E-2</v>
      </c>
      <c r="L107" s="101">
        <v>2.0282214574802275E-2</v>
      </c>
      <c r="M107" s="101">
        <v>2.2979353436774708E-2</v>
      </c>
      <c r="N107" s="101">
        <v>2.7308624838037629E-2</v>
      </c>
      <c r="O107" s="101">
        <v>2.666183058142611E-2</v>
      </c>
      <c r="P107" s="101">
        <v>2.451132381851294E-2</v>
      </c>
      <c r="Q107" s="101">
        <v>2.4209660179742468E-2</v>
      </c>
      <c r="R107" s="101">
        <v>2.6498545324044574E-2</v>
      </c>
      <c r="S107" s="101">
        <v>2.8626864273235925E-2</v>
      </c>
      <c r="T107" s="101">
        <v>2.8370967303138268E-2</v>
      </c>
      <c r="U107" s="101">
        <v>2.5159724818049456E-2</v>
      </c>
      <c r="V107" s="101">
        <v>2.6763947709811466E-2</v>
      </c>
      <c r="W107" s="101">
        <v>2.9525639584532384E-2</v>
      </c>
      <c r="X107" s="101">
        <v>3.070506696293087E-2</v>
      </c>
      <c r="Y107" s="101">
        <v>2.7851152066120561E-2</v>
      </c>
      <c r="DA107" s="131" t="s">
        <v>1637</v>
      </c>
    </row>
    <row r="108" spans="1:105" ht="12" customHeight="1" x14ac:dyDescent="0.25">
      <c r="A108" s="103" t="s">
        <v>52</v>
      </c>
      <c r="B108" s="104">
        <v>8.4545658494269843E-3</v>
      </c>
      <c r="C108" s="104">
        <v>7.8788516900301572E-3</v>
      </c>
      <c r="D108" s="104">
        <v>9.5889506226562154E-3</v>
      </c>
      <c r="E108" s="104">
        <v>1.0566627124441296E-2</v>
      </c>
      <c r="F108" s="104">
        <v>1.2845112168805557E-2</v>
      </c>
      <c r="G108" s="104">
        <v>1.2357181835159832E-2</v>
      </c>
      <c r="H108" s="104">
        <v>1.3563996834578261E-2</v>
      </c>
      <c r="I108" s="104">
        <v>1.2562637483895052E-2</v>
      </c>
      <c r="J108" s="104">
        <v>1.5984241328335171E-2</v>
      </c>
      <c r="K108" s="104">
        <v>2.238199768886049E-2</v>
      </c>
      <c r="L108" s="104">
        <v>2.5136154154062087E-2</v>
      </c>
      <c r="M108" s="104">
        <v>2.7593355387839223E-2</v>
      </c>
      <c r="N108" s="104">
        <v>3.4633340672489001E-2</v>
      </c>
      <c r="O108" s="104">
        <v>3.4106416155231183E-2</v>
      </c>
      <c r="P108" s="104">
        <v>2.8851239328215521E-2</v>
      </c>
      <c r="Q108" s="104">
        <v>2.9145402066271614E-2</v>
      </c>
      <c r="R108" s="104">
        <v>3.305397648689256E-2</v>
      </c>
      <c r="S108" s="104">
        <v>3.6240109832740668E-2</v>
      </c>
      <c r="T108" s="104">
        <v>3.5740365465736897E-2</v>
      </c>
      <c r="U108" s="104">
        <v>3.5442437777787723E-2</v>
      </c>
      <c r="V108" s="104">
        <v>3.0255723392128599E-2</v>
      </c>
      <c r="W108" s="104">
        <v>2.5698811813119046E-2</v>
      </c>
      <c r="X108" s="104">
        <v>2.1359394738013737E-2</v>
      </c>
      <c r="Y108" s="104">
        <v>1.4285063813042016E-2</v>
      </c>
      <c r="DA108" s="132" t="s">
        <v>1638</v>
      </c>
    </row>
    <row r="109" spans="1:105" ht="12" customHeight="1" x14ac:dyDescent="0.25">
      <c r="A109" s="106" t="s">
        <v>122</v>
      </c>
      <c r="B109" s="101">
        <v>0.20830729946469134</v>
      </c>
      <c r="C109" s="101">
        <v>0.20399066275212432</v>
      </c>
      <c r="D109" s="101">
        <v>0.23935087583044967</v>
      </c>
      <c r="E109" s="101">
        <v>0.29277479109352339</v>
      </c>
      <c r="F109" s="101">
        <v>0.332964514490176</v>
      </c>
      <c r="G109" s="101">
        <v>0.31636294083284622</v>
      </c>
      <c r="H109" s="101">
        <v>0.34638665150594344</v>
      </c>
      <c r="I109" s="101">
        <v>0.32934227274266287</v>
      </c>
      <c r="J109" s="101">
        <v>0.37869379050564028</v>
      </c>
      <c r="K109" s="101">
        <v>0.38133417596552122</v>
      </c>
      <c r="L109" s="101">
        <v>0.38553071538286354</v>
      </c>
      <c r="M109" s="101">
        <v>0.4040137780113236</v>
      </c>
      <c r="N109" s="101">
        <v>0.39137676895599821</v>
      </c>
      <c r="O109" s="101">
        <v>0.39809691902810118</v>
      </c>
      <c r="P109" s="101">
        <v>0.41160827725369287</v>
      </c>
      <c r="Q109" s="101">
        <v>0.47218502240958171</v>
      </c>
      <c r="R109" s="101">
        <v>0.54348514053027708</v>
      </c>
      <c r="S109" s="101">
        <v>0.59375024170000046</v>
      </c>
      <c r="T109" s="101">
        <v>0.5599717521437394</v>
      </c>
      <c r="U109" s="101">
        <v>0.4538988801286909</v>
      </c>
      <c r="V109" s="101">
        <v>0.33402407996813194</v>
      </c>
      <c r="W109" s="101">
        <v>0.31158256323315869</v>
      </c>
      <c r="X109" s="101">
        <v>0.31463812833820365</v>
      </c>
      <c r="Y109" s="101">
        <v>0.28256459965662628</v>
      </c>
      <c r="DA109" s="131" t="s">
        <v>1639</v>
      </c>
    </row>
    <row r="110" spans="1:105" ht="12" customHeight="1" x14ac:dyDescent="0.25">
      <c r="A110" s="107" t="s">
        <v>121</v>
      </c>
      <c r="B110" s="104">
        <v>4.4872184153096087E-2</v>
      </c>
      <c r="C110" s="104">
        <v>4.5627906466297358E-2</v>
      </c>
      <c r="D110" s="104">
        <v>5.663323570355451E-2</v>
      </c>
      <c r="E110" s="104">
        <v>7.4634934581197923E-2</v>
      </c>
      <c r="F110" s="104">
        <v>8.5473640636987758E-2</v>
      </c>
      <c r="G110" s="104">
        <v>7.9619504640686345E-2</v>
      </c>
      <c r="H110" s="104">
        <v>8.591009420297202E-2</v>
      </c>
      <c r="I110" s="104">
        <v>8.0362585408020826E-2</v>
      </c>
      <c r="J110" s="104">
        <v>9.1721003639221005E-2</v>
      </c>
      <c r="K110" s="104">
        <v>0.11442987992327613</v>
      </c>
      <c r="L110" s="104">
        <v>0.12099214475477246</v>
      </c>
      <c r="M110" s="104">
        <v>0.14191896789439057</v>
      </c>
      <c r="N110" s="104">
        <v>0.15268321174343791</v>
      </c>
      <c r="O110" s="104">
        <v>0.15897124831097081</v>
      </c>
      <c r="P110" s="104">
        <v>0.17090405791961147</v>
      </c>
      <c r="Q110" s="104">
        <v>0.18576818959959673</v>
      </c>
      <c r="R110" s="104">
        <v>0.21530217542457525</v>
      </c>
      <c r="S110" s="104">
        <v>0.24033892386047026</v>
      </c>
      <c r="T110" s="104">
        <v>0.22930137487233976</v>
      </c>
      <c r="U110" s="104">
        <v>0.18126614073348141</v>
      </c>
      <c r="V110" s="104">
        <v>0.1391494323297478</v>
      </c>
      <c r="W110" s="104">
        <v>0.13294643819560611</v>
      </c>
      <c r="X110" s="104">
        <v>0.12322189980862171</v>
      </c>
      <c r="Y110" s="104">
        <v>0.10476587583870184</v>
      </c>
      <c r="DA110" s="132" t="s">
        <v>1640</v>
      </c>
    </row>
    <row r="111" spans="1:105" ht="12" customHeight="1" x14ac:dyDescent="0.25">
      <c r="A111" s="108" t="s">
        <v>53</v>
      </c>
      <c r="B111" s="98">
        <v>1.9520691550100128E-2</v>
      </c>
      <c r="C111" s="98">
        <v>1.9368005634029382E-2</v>
      </c>
      <c r="D111" s="98">
        <v>2.6479952284551734E-2</v>
      </c>
      <c r="E111" s="98">
        <v>4.1652857478655624E-2</v>
      </c>
      <c r="F111" s="98">
        <v>4.9605371192119628E-2</v>
      </c>
      <c r="G111" s="98">
        <v>4.1256964069962467E-2</v>
      </c>
      <c r="H111" s="98">
        <v>4.5371005507804964E-2</v>
      </c>
      <c r="I111" s="98">
        <v>3.5966825980030433E-2</v>
      </c>
      <c r="J111" s="98">
        <v>4.1547130099110964E-2</v>
      </c>
      <c r="K111" s="98">
        <v>5.0209728654988385E-2</v>
      </c>
      <c r="L111" s="98">
        <v>5.1324194935732335E-2</v>
      </c>
      <c r="M111" s="98">
        <v>6.180747392240421E-2</v>
      </c>
      <c r="N111" s="98">
        <v>6.4908824291467618E-2</v>
      </c>
      <c r="O111" s="98">
        <v>6.7431593399265605E-2</v>
      </c>
      <c r="P111" s="98">
        <v>7.5933147238824966E-2</v>
      </c>
      <c r="Q111" s="98">
        <v>8.1081777250913312E-2</v>
      </c>
      <c r="R111" s="98">
        <v>9.2425025355092019E-2</v>
      </c>
      <c r="S111" s="98">
        <v>0.10288830028928453</v>
      </c>
      <c r="T111" s="98">
        <v>9.9055139509853563E-2</v>
      </c>
      <c r="U111" s="98">
        <v>7.3542431204163219E-2</v>
      </c>
      <c r="V111" s="98">
        <v>6.3890200398505931E-2</v>
      </c>
      <c r="W111" s="98">
        <v>6.9931477597094907E-2</v>
      </c>
      <c r="X111" s="98">
        <v>7.166628480514739E-2</v>
      </c>
      <c r="Y111" s="98">
        <v>6.8334168702911202E-2</v>
      </c>
      <c r="DA111" s="63" t="s">
        <v>1641</v>
      </c>
    </row>
    <row r="112" spans="1:105" ht="12" customHeight="1" x14ac:dyDescent="0.25">
      <c r="A112" s="108" t="s">
        <v>52</v>
      </c>
      <c r="B112" s="98">
        <v>2.5351492602995958E-2</v>
      </c>
      <c r="C112" s="98">
        <v>2.6259900832267976E-2</v>
      </c>
      <c r="D112" s="98">
        <v>3.0153283419002773E-2</v>
      </c>
      <c r="E112" s="98">
        <v>3.29820771025423E-2</v>
      </c>
      <c r="F112" s="98">
        <v>3.5868269444868137E-2</v>
      </c>
      <c r="G112" s="98">
        <v>3.8362540570723878E-2</v>
      </c>
      <c r="H112" s="98">
        <v>4.053908869516705E-2</v>
      </c>
      <c r="I112" s="98">
        <v>4.4395759427990393E-2</v>
      </c>
      <c r="J112" s="98">
        <v>5.0173873540110034E-2</v>
      </c>
      <c r="K112" s="98">
        <v>6.4220151268287756E-2</v>
      </c>
      <c r="L112" s="98">
        <v>6.966794981904012E-2</v>
      </c>
      <c r="M112" s="98">
        <v>8.0111493971986344E-2</v>
      </c>
      <c r="N112" s="98">
        <v>8.7774387451970304E-2</v>
      </c>
      <c r="O112" s="98">
        <v>9.1539654911705223E-2</v>
      </c>
      <c r="P112" s="98">
        <v>9.4970910680786502E-2</v>
      </c>
      <c r="Q112" s="98">
        <v>0.10468641234868344</v>
      </c>
      <c r="R112" s="98">
        <v>0.12287715006948323</v>
      </c>
      <c r="S112" s="98">
        <v>0.13745062357118573</v>
      </c>
      <c r="T112" s="98">
        <v>0.1302462353624862</v>
      </c>
      <c r="U112" s="98">
        <v>0.10772370952931817</v>
      </c>
      <c r="V112" s="98">
        <v>7.5259231931241871E-2</v>
      </c>
      <c r="W112" s="98">
        <v>6.3014960598511208E-2</v>
      </c>
      <c r="X112" s="98">
        <v>5.1555615003474317E-2</v>
      </c>
      <c r="Y112" s="98">
        <v>3.6431707135790636E-2</v>
      </c>
      <c r="DA112" s="63" t="s">
        <v>1642</v>
      </c>
    </row>
    <row r="113" spans="1:105" ht="12" customHeight="1" x14ac:dyDescent="0.25">
      <c r="A113" s="121" t="s">
        <v>54</v>
      </c>
      <c r="B113" s="122">
        <v>2.8991514208999405</v>
      </c>
      <c r="C113" s="122">
        <v>3.2007926951323182</v>
      </c>
      <c r="D113" s="122">
        <v>3.6224927165148975</v>
      </c>
      <c r="E113" s="122">
        <v>4.9336178971265907</v>
      </c>
      <c r="F113" s="122">
        <v>5.2452760586755387</v>
      </c>
      <c r="G113" s="122">
        <v>5.0722225333974373</v>
      </c>
      <c r="H113" s="122">
        <v>4.8689725412507689</v>
      </c>
      <c r="I113" s="122">
        <v>4.4729855543239783</v>
      </c>
      <c r="J113" s="122">
        <v>5.3120158659361536</v>
      </c>
      <c r="K113" s="122">
        <v>4.5637659748248867</v>
      </c>
      <c r="L113" s="122">
        <v>4.431560164642721</v>
      </c>
      <c r="M113" s="122">
        <v>4.6874663088123585</v>
      </c>
      <c r="N113" s="122">
        <v>4.9717598552129454</v>
      </c>
      <c r="O113" s="122">
        <v>4.8781057782261223</v>
      </c>
      <c r="P113" s="122">
        <v>4.6107436295957482</v>
      </c>
      <c r="Q113" s="122">
        <v>5.011372648572288</v>
      </c>
      <c r="R113" s="122">
        <v>5.3192782303701849</v>
      </c>
      <c r="S113" s="122">
        <v>5.3490390961688981</v>
      </c>
      <c r="T113" s="122">
        <v>5.2623022648789446</v>
      </c>
      <c r="U113" s="122">
        <v>5.0991635514772238</v>
      </c>
      <c r="V113" s="122">
        <v>6.8966749502419482</v>
      </c>
      <c r="W113" s="122">
        <v>6.4067123742130381</v>
      </c>
      <c r="X113" s="122">
        <v>5.152921771343312</v>
      </c>
      <c r="Y113" s="122">
        <v>4.3933827029549022</v>
      </c>
      <c r="DA113" s="130" t="s">
        <v>1643</v>
      </c>
    </row>
    <row r="114" spans="1:105" ht="12" customHeight="1" x14ac:dyDescent="0.25">
      <c r="A114" s="97" t="s">
        <v>175</v>
      </c>
      <c r="B114" s="98">
        <v>2.8114363560858475</v>
      </c>
      <c r="C114" s="98">
        <v>3.0961703064075454</v>
      </c>
      <c r="D114" s="98">
        <v>3.5280965222537781</v>
      </c>
      <c r="E114" s="98">
        <v>4.7676007779239669</v>
      </c>
      <c r="F114" s="98">
        <v>5.0843559150628002</v>
      </c>
      <c r="G114" s="98">
        <v>4.9220809363301878</v>
      </c>
      <c r="H114" s="98">
        <v>4.7207715907400631</v>
      </c>
      <c r="I114" s="98">
        <v>4.3259864461794599</v>
      </c>
      <c r="J114" s="98">
        <v>5.1393621034248351</v>
      </c>
      <c r="K114" s="98">
        <v>4.4356593163310052</v>
      </c>
      <c r="L114" s="98">
        <v>4.3063410699828673</v>
      </c>
      <c r="M114" s="98">
        <v>4.5483797429654054</v>
      </c>
      <c r="N114" s="98">
        <v>4.8421557798971548</v>
      </c>
      <c r="O114" s="98">
        <v>4.7609469481661923</v>
      </c>
      <c r="P114" s="98">
        <v>4.4874695764083157</v>
      </c>
      <c r="Q114" s="98">
        <v>4.8000573535534086</v>
      </c>
      <c r="R114" s="98">
        <v>4.8925671156969548</v>
      </c>
      <c r="S114" s="98">
        <v>4.6450749976115535</v>
      </c>
      <c r="T114" s="98">
        <v>4.3835626253941014</v>
      </c>
      <c r="U114" s="98">
        <v>4.1518821056654236</v>
      </c>
      <c r="V114" s="98">
        <v>5.568142734307834</v>
      </c>
      <c r="W114" s="98">
        <v>4.9327887646890458</v>
      </c>
      <c r="X114" s="98">
        <v>3.9764020254132069</v>
      </c>
      <c r="Y114" s="98">
        <v>3.4622145791535361</v>
      </c>
      <c r="DA114" s="63" t="s">
        <v>1644</v>
      </c>
    </row>
    <row r="115" spans="1:105" ht="12" customHeight="1" x14ac:dyDescent="0.25">
      <c r="A115" s="109" t="s">
        <v>120</v>
      </c>
      <c r="B115" s="33">
        <v>8.7715064814093052E-2</v>
      </c>
      <c r="C115" s="33">
        <v>0.10462238872477264</v>
      </c>
      <c r="D115" s="33">
        <v>9.4396194261119518E-2</v>
      </c>
      <c r="E115" s="33">
        <v>0.16601711920262424</v>
      </c>
      <c r="F115" s="33">
        <v>0.16092014361273832</v>
      </c>
      <c r="G115" s="33">
        <v>0.15014159706724925</v>
      </c>
      <c r="H115" s="33">
        <v>0.14820095051070595</v>
      </c>
      <c r="I115" s="33">
        <v>0.14699910814451839</v>
      </c>
      <c r="J115" s="33">
        <v>0.17265376251131812</v>
      </c>
      <c r="K115" s="33">
        <v>0.12810665849388156</v>
      </c>
      <c r="L115" s="33">
        <v>0.12521909465985337</v>
      </c>
      <c r="M115" s="33">
        <v>0.13908656584695325</v>
      </c>
      <c r="N115" s="33">
        <v>0.12960407531579093</v>
      </c>
      <c r="O115" s="33">
        <v>0.11715883005993027</v>
      </c>
      <c r="P115" s="33">
        <v>0.12327405318743227</v>
      </c>
      <c r="Q115" s="33">
        <v>0.21131529501887916</v>
      </c>
      <c r="R115" s="33">
        <v>0.42671111467323025</v>
      </c>
      <c r="S115" s="33">
        <v>0.70396409855734432</v>
      </c>
      <c r="T115" s="33">
        <v>0.87873963948484302</v>
      </c>
      <c r="U115" s="33">
        <v>0.94728144581180029</v>
      </c>
      <c r="V115" s="33">
        <v>1.328532215934114</v>
      </c>
      <c r="W115" s="33">
        <v>1.4739236095239923</v>
      </c>
      <c r="X115" s="33">
        <v>1.1765197459301051</v>
      </c>
      <c r="Y115" s="33">
        <v>0.93116812380136593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31.070025564514051</v>
      </c>
      <c r="C117" s="117">
        <f t="shared" si="19"/>
        <v>33.103496460986939</v>
      </c>
      <c r="D117" s="117">
        <f t="shared" si="19"/>
        <v>37.290202310261087</v>
      </c>
      <c r="E117" s="117">
        <f t="shared" si="19"/>
        <v>47.965565987492525</v>
      </c>
      <c r="F117" s="117">
        <f t="shared" si="19"/>
        <v>55.058641814867464</v>
      </c>
      <c r="G117" s="117">
        <f t="shared" si="19"/>
        <v>55.727442381115445</v>
      </c>
      <c r="H117" s="117">
        <f t="shared" si="19"/>
        <v>53.610944650838263</v>
      </c>
      <c r="I117" s="117">
        <f t="shared" si="19"/>
        <v>49.412039291216495</v>
      </c>
      <c r="J117" s="117">
        <f t="shared" si="19"/>
        <v>59.976615548303485</v>
      </c>
      <c r="K117" s="117">
        <f t="shared" si="19"/>
        <v>63.03936737255394</v>
      </c>
      <c r="L117" s="117">
        <f t="shared" si="19"/>
        <v>68.589598493214169</v>
      </c>
      <c r="M117" s="117">
        <f t="shared" si="19"/>
        <v>69.456927093878662</v>
      </c>
      <c r="N117" s="117">
        <f t="shared" si="19"/>
        <v>73.817296176998099</v>
      </c>
      <c r="O117" s="117">
        <f t="shared" si="19"/>
        <v>73.104588359229396</v>
      </c>
      <c r="P117" s="117">
        <f t="shared" si="19"/>
        <v>56.411061657037727</v>
      </c>
      <c r="Q117" s="117">
        <f t="shared" si="19"/>
        <v>68.547066050917024</v>
      </c>
      <c r="R117" s="117">
        <f t="shared" ref="R117:V117" si="20">R118+R121+R123+R132</f>
        <v>77.273700286780652</v>
      </c>
      <c r="S117" s="117">
        <f t="shared" si="20"/>
        <v>84.298054777214915</v>
      </c>
      <c r="T117" s="117">
        <f t="shared" si="20"/>
        <v>80.499746914434269</v>
      </c>
      <c r="U117" s="117">
        <f t="shared" si="20"/>
        <v>79.667121977861726</v>
      </c>
      <c r="V117" s="117">
        <f t="shared" si="20"/>
        <v>79.154828875799566</v>
      </c>
      <c r="W117" s="117">
        <f t="shared" ref="W117:Y117" si="21">W118+W121+W123+W132</f>
        <v>86.995481964180357</v>
      </c>
      <c r="X117" s="117">
        <f t="shared" si="21"/>
        <v>79.924401157073532</v>
      </c>
      <c r="Y117" s="117">
        <f t="shared" si="21"/>
        <v>67.070537948147589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24.17472920448472</v>
      </c>
      <c r="C118" s="122">
        <f t="shared" si="22"/>
        <v>26.287284441753499</v>
      </c>
      <c r="D118" s="122">
        <f t="shared" si="22"/>
        <v>28.948916232803477</v>
      </c>
      <c r="E118" s="122">
        <f t="shared" si="22"/>
        <v>37.068906045152652</v>
      </c>
      <c r="F118" s="122">
        <f t="shared" si="22"/>
        <v>42.46488765207512</v>
      </c>
      <c r="G118" s="122">
        <f t="shared" si="22"/>
        <v>44.142732146519968</v>
      </c>
      <c r="H118" s="122">
        <f t="shared" si="22"/>
        <v>40.988930834134642</v>
      </c>
      <c r="I118" s="122">
        <f t="shared" si="22"/>
        <v>38.200234361249692</v>
      </c>
      <c r="J118" s="122">
        <f t="shared" si="22"/>
        <v>46.348954512302868</v>
      </c>
      <c r="K118" s="122">
        <f t="shared" si="22"/>
        <v>48.713331219132222</v>
      </c>
      <c r="L118" s="122">
        <f t="shared" si="22"/>
        <v>53.642370924209068</v>
      </c>
      <c r="M118" s="122">
        <f t="shared" si="22"/>
        <v>53.587812712945869</v>
      </c>
      <c r="N118" s="122">
        <f t="shared" si="22"/>
        <v>56.210454654103344</v>
      </c>
      <c r="O118" s="122">
        <f t="shared" si="22"/>
        <v>55.765346664895951</v>
      </c>
      <c r="P118" s="122">
        <f t="shared" si="22"/>
        <v>41.705360526441083</v>
      </c>
      <c r="Q118" s="122">
        <f t="shared" si="22"/>
        <v>51.232772222758811</v>
      </c>
      <c r="R118" s="122">
        <f t="shared" ref="R118:V118" si="23">SUM(R119:R120)</f>
        <v>59.344512114167529</v>
      </c>
      <c r="S118" s="122">
        <f t="shared" si="23"/>
        <v>63.528695878686101</v>
      </c>
      <c r="T118" s="122">
        <f t="shared" si="23"/>
        <v>60.232240372959843</v>
      </c>
      <c r="U118" s="122">
        <f t="shared" si="23"/>
        <v>58.705203316967882</v>
      </c>
      <c r="V118" s="122">
        <f t="shared" si="23"/>
        <v>59.076792560832139</v>
      </c>
      <c r="W118" s="122">
        <f t="shared" ref="W118:Y118" si="24">SUM(W119:W120)</f>
        <v>66.00732561075678</v>
      </c>
      <c r="X118" s="122">
        <f t="shared" si="24"/>
        <v>59.170043192470096</v>
      </c>
      <c r="Y118" s="122">
        <f t="shared" si="24"/>
        <v>50.557156073797145</v>
      </c>
      <c r="DA118" s="130" t="s">
        <v>1797</v>
      </c>
    </row>
    <row r="119" spans="1:105" ht="12" customHeight="1" x14ac:dyDescent="0.25">
      <c r="A119" s="97" t="s">
        <v>212</v>
      </c>
      <c r="B119" s="98">
        <v>23.588777992124704</v>
      </c>
      <c r="C119" s="98">
        <v>25.667380516921046</v>
      </c>
      <c r="D119" s="98">
        <v>28.274872873033143</v>
      </c>
      <c r="E119" s="98">
        <v>36.212158291006034</v>
      </c>
      <c r="F119" s="98">
        <v>41.492927227164451</v>
      </c>
      <c r="G119" s="98">
        <v>43.169601797916151</v>
      </c>
      <c r="H119" s="98">
        <v>40.092316770352788</v>
      </c>
      <c r="I119" s="98">
        <v>37.391732346066696</v>
      </c>
      <c r="J119" s="98">
        <v>45.367044882816387</v>
      </c>
      <c r="K119" s="98">
        <v>47.690725394937665</v>
      </c>
      <c r="L119" s="98">
        <v>52.529317153793635</v>
      </c>
      <c r="M119" s="98">
        <v>52.490311621766395</v>
      </c>
      <c r="N119" s="98">
        <v>55.07620295379693</v>
      </c>
      <c r="O119" s="98">
        <v>54.651022741223613</v>
      </c>
      <c r="P119" s="98">
        <v>40.883059003546393</v>
      </c>
      <c r="Q119" s="98">
        <v>50.224168662953481</v>
      </c>
      <c r="R119" s="98">
        <v>58.182345080423573</v>
      </c>
      <c r="S119" s="98">
        <v>62.292258655229219</v>
      </c>
      <c r="T119" s="98">
        <v>59.069150467406722</v>
      </c>
      <c r="U119" s="98">
        <v>57.579390616569285</v>
      </c>
      <c r="V119" s="98">
        <v>57.951755878883191</v>
      </c>
      <c r="W119" s="98">
        <v>64.748376129033289</v>
      </c>
      <c r="X119" s="98">
        <v>58.048783315934863</v>
      </c>
      <c r="Y119" s="98">
        <v>49.603791807958395</v>
      </c>
      <c r="DA119" s="63" t="s">
        <v>1798</v>
      </c>
    </row>
    <row r="120" spans="1:105" ht="12" customHeight="1" x14ac:dyDescent="0.25">
      <c r="A120" s="97" t="s">
        <v>53</v>
      </c>
      <c r="B120" s="98">
        <v>0.58595121236001668</v>
      </c>
      <c r="C120" s="98">
        <v>0.61990392483245493</v>
      </c>
      <c r="D120" s="98">
        <v>0.67404335977033325</v>
      </c>
      <c r="E120" s="98">
        <v>0.85674775414661664</v>
      </c>
      <c r="F120" s="98">
        <v>0.97196042491067214</v>
      </c>
      <c r="G120" s="98">
        <v>0.97313034860382008</v>
      </c>
      <c r="H120" s="98">
        <v>0.89661406378185182</v>
      </c>
      <c r="I120" s="98">
        <v>0.80850201518299603</v>
      </c>
      <c r="J120" s="98">
        <v>0.98190962948648408</v>
      </c>
      <c r="K120" s="98">
        <v>1.0226058241945544</v>
      </c>
      <c r="L120" s="98">
        <v>1.113053770415434</v>
      </c>
      <c r="M120" s="98">
        <v>1.0975010911794747</v>
      </c>
      <c r="N120" s="98">
        <v>1.134251700306411</v>
      </c>
      <c r="O120" s="98">
        <v>1.114323923672339</v>
      </c>
      <c r="P120" s="98">
        <v>0.82230152289468772</v>
      </c>
      <c r="Q120" s="98">
        <v>1.0086035598053267</v>
      </c>
      <c r="R120" s="98">
        <v>1.1621670337439589</v>
      </c>
      <c r="S120" s="98">
        <v>1.2364372234568826</v>
      </c>
      <c r="T120" s="98">
        <v>1.163089905553125</v>
      </c>
      <c r="U120" s="98">
        <v>1.1258127003985969</v>
      </c>
      <c r="V120" s="98">
        <v>1.1250366819489472</v>
      </c>
      <c r="W120" s="98">
        <v>1.2589494817234972</v>
      </c>
      <c r="X120" s="98">
        <v>1.1212598765352373</v>
      </c>
      <c r="Y120" s="98">
        <v>0.95336426583875333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4.7430201784237479E-2</v>
      </c>
      <c r="C121" s="122">
        <f t="shared" si="25"/>
        <v>6.3706057986334705E-2</v>
      </c>
      <c r="D121" s="122">
        <f t="shared" si="25"/>
        <v>9.9960354454006584E-2</v>
      </c>
      <c r="E121" s="122">
        <f t="shared" si="25"/>
        <v>0.29410965348144913</v>
      </c>
      <c r="F121" s="122">
        <f t="shared" si="25"/>
        <v>0.21229295606629375</v>
      </c>
      <c r="G121" s="122">
        <f t="shared" si="25"/>
        <v>0.29428634247318036</v>
      </c>
      <c r="H121" s="122">
        <f t="shared" si="25"/>
        <v>0.44830310552634761</v>
      </c>
      <c r="I121" s="122">
        <f t="shared" si="25"/>
        <v>0.48232569817944904</v>
      </c>
      <c r="J121" s="122">
        <f t="shared" si="25"/>
        <v>0.57003527733797277</v>
      </c>
      <c r="K121" s="122">
        <f t="shared" si="25"/>
        <v>0.67555194200432611</v>
      </c>
      <c r="L121" s="122">
        <f t="shared" si="25"/>
        <v>0.92290340687038419</v>
      </c>
      <c r="M121" s="122">
        <f t="shared" si="25"/>
        <v>1.0707161694998117</v>
      </c>
      <c r="N121" s="122">
        <f t="shared" si="25"/>
        <v>2.0012241385925558</v>
      </c>
      <c r="O121" s="122">
        <f t="shared" si="25"/>
        <v>2.0421818165502144</v>
      </c>
      <c r="P121" s="122">
        <f t="shared" si="25"/>
        <v>0.77638071506235173</v>
      </c>
      <c r="Q121" s="122">
        <f t="shared" si="25"/>
        <v>2.4354233085425148</v>
      </c>
      <c r="R121" s="122">
        <f t="shared" si="25"/>
        <v>1.6871267195081436</v>
      </c>
      <c r="S121" s="122">
        <f t="shared" si="25"/>
        <v>3.310292552377871</v>
      </c>
      <c r="T121" s="122">
        <f t="shared" si="25"/>
        <v>2.7815115961745933</v>
      </c>
      <c r="U121" s="122">
        <f t="shared" si="25"/>
        <v>3.9732137305530513</v>
      </c>
      <c r="V121" s="122">
        <f t="shared" si="25"/>
        <v>2.0327063877421114</v>
      </c>
      <c r="W121" s="122">
        <f t="shared" si="25"/>
        <v>3.4714522697307544</v>
      </c>
      <c r="X121" s="122">
        <f t="shared" si="25"/>
        <v>4.191353165187329</v>
      </c>
      <c r="Y121" s="122">
        <f t="shared" si="25"/>
        <v>2.7014330853150632</v>
      </c>
      <c r="DA121" s="130" t="s">
        <v>1800</v>
      </c>
    </row>
    <row r="122" spans="1:105" ht="12" customHeight="1" x14ac:dyDescent="0.25">
      <c r="A122" s="97" t="s">
        <v>53</v>
      </c>
      <c r="B122" s="98">
        <v>4.7430201784237479E-2</v>
      </c>
      <c r="C122" s="98">
        <v>6.3706057986334705E-2</v>
      </c>
      <c r="D122" s="98">
        <v>9.9960354454006584E-2</v>
      </c>
      <c r="E122" s="98">
        <v>0.29410965348144913</v>
      </c>
      <c r="F122" s="98">
        <v>0.21229295606629375</v>
      </c>
      <c r="G122" s="98">
        <v>0.29428634247318036</v>
      </c>
      <c r="H122" s="98">
        <v>0.44830310552634761</v>
      </c>
      <c r="I122" s="98">
        <v>0.48232569817944904</v>
      </c>
      <c r="J122" s="98">
        <v>0.57003527733797277</v>
      </c>
      <c r="K122" s="98">
        <v>0.67555194200432611</v>
      </c>
      <c r="L122" s="98">
        <v>0.92290340687038419</v>
      </c>
      <c r="M122" s="98">
        <v>1.0707161694998117</v>
      </c>
      <c r="N122" s="98">
        <v>2.0012241385925558</v>
      </c>
      <c r="O122" s="98">
        <v>2.0421818165502144</v>
      </c>
      <c r="P122" s="98">
        <v>0.77638071506235173</v>
      </c>
      <c r="Q122" s="98">
        <v>2.4354233085425148</v>
      </c>
      <c r="R122" s="98">
        <v>1.6871267195081436</v>
      </c>
      <c r="S122" s="98">
        <v>3.310292552377871</v>
      </c>
      <c r="T122" s="98">
        <v>2.7815115961745933</v>
      </c>
      <c r="U122" s="98">
        <v>3.9732137305530513</v>
      </c>
      <c r="V122" s="98">
        <v>2.0327063877421114</v>
      </c>
      <c r="W122" s="98">
        <v>3.4714522697307544</v>
      </c>
      <c r="X122" s="98">
        <v>4.191353165187329</v>
      </c>
      <c r="Y122" s="98">
        <v>2.7014330853150632</v>
      </c>
      <c r="DA122" s="63" t="s">
        <v>1801</v>
      </c>
    </row>
    <row r="123" spans="1:105" ht="12" customHeight="1" x14ac:dyDescent="0.25">
      <c r="A123" s="121" t="s">
        <v>55</v>
      </c>
      <c r="B123" s="122">
        <v>5.0760232184755987</v>
      </c>
      <c r="C123" s="122">
        <v>4.7912193902651863</v>
      </c>
      <c r="D123" s="122">
        <v>6.0192297363076444</v>
      </c>
      <c r="E123" s="122">
        <v>7.5636280882232949</v>
      </c>
      <c r="F123" s="122">
        <v>9.1466019345530789</v>
      </c>
      <c r="G123" s="122">
        <v>8.1580816099828315</v>
      </c>
      <c r="H123" s="122">
        <v>9.1611812538729858</v>
      </c>
      <c r="I123" s="122">
        <v>7.9577681279423258</v>
      </c>
      <c r="J123" s="122">
        <v>9.7642557021664356</v>
      </c>
      <c r="K123" s="122">
        <v>10.821932070318141</v>
      </c>
      <c r="L123" s="122">
        <v>11.275226538430138</v>
      </c>
      <c r="M123" s="122">
        <v>11.88732812874472</v>
      </c>
      <c r="N123" s="122">
        <v>12.519118545714043</v>
      </c>
      <c r="O123" s="122">
        <v>12.269120813493853</v>
      </c>
      <c r="P123" s="122">
        <v>11.063977079675757</v>
      </c>
      <c r="Q123" s="122">
        <v>11.746958434822282</v>
      </c>
      <c r="R123" s="122">
        <v>12.870252257048143</v>
      </c>
      <c r="S123" s="122">
        <v>13.99899943404362</v>
      </c>
      <c r="T123" s="122">
        <v>14.026693883953875</v>
      </c>
      <c r="U123" s="122">
        <v>13.599615597983096</v>
      </c>
      <c r="V123" s="122">
        <v>13.428371160513189</v>
      </c>
      <c r="W123" s="122">
        <v>13.150945068206903</v>
      </c>
      <c r="X123" s="122">
        <v>13.032867005173381</v>
      </c>
      <c r="Y123" s="122">
        <v>10.798342312841516</v>
      </c>
      <c r="DA123" s="130" t="s">
        <v>1802</v>
      </c>
    </row>
    <row r="124" spans="1:105" ht="12" customHeight="1" x14ac:dyDescent="0.25">
      <c r="A124" s="97" t="s">
        <v>134</v>
      </c>
      <c r="B124" s="98">
        <v>4.8875335507439548</v>
      </c>
      <c r="C124" s="98">
        <v>4.6050208050155952</v>
      </c>
      <c r="D124" s="98">
        <v>5.796224622391339</v>
      </c>
      <c r="E124" s="98">
        <v>7.2862574883941384</v>
      </c>
      <c r="F124" s="98">
        <v>8.8272272406291066</v>
      </c>
      <c r="G124" s="98">
        <v>7.8554413622645178</v>
      </c>
      <c r="H124" s="98">
        <v>8.8293603375934566</v>
      </c>
      <c r="I124" s="98">
        <v>7.643919340582185</v>
      </c>
      <c r="J124" s="98">
        <v>9.4010632506362928</v>
      </c>
      <c r="K124" s="98">
        <v>10.42689547947943</v>
      </c>
      <c r="L124" s="98">
        <v>10.86670019772234</v>
      </c>
      <c r="M124" s="98">
        <v>11.442950182630993</v>
      </c>
      <c r="N124" s="98">
        <v>12.062150753898495</v>
      </c>
      <c r="O124" s="98">
        <v>11.800896811709141</v>
      </c>
      <c r="P124" s="98">
        <v>10.58059436271048</v>
      </c>
      <c r="Q124" s="98">
        <v>11.201479313077513</v>
      </c>
      <c r="R124" s="98">
        <v>12.234095467420833</v>
      </c>
      <c r="S124" s="98">
        <v>13.292101034744624</v>
      </c>
      <c r="T124" s="98">
        <v>13.35079296633741</v>
      </c>
      <c r="U124" s="98">
        <v>13.043398496276652</v>
      </c>
      <c r="V124" s="98">
        <v>13.002975862912042</v>
      </c>
      <c r="W124" s="98">
        <v>12.751579627105128</v>
      </c>
      <c r="X124" s="98">
        <v>12.639868251951592</v>
      </c>
      <c r="Y124" s="98">
        <v>10.451483886128827</v>
      </c>
      <c r="DA124" s="63" t="s">
        <v>1803</v>
      </c>
    </row>
    <row r="125" spans="1:105" ht="12" customHeight="1" x14ac:dyDescent="0.25">
      <c r="A125" s="97" t="s">
        <v>133</v>
      </c>
      <c r="B125" s="98">
        <v>1.2760833488723018E-2</v>
      </c>
      <c r="C125" s="98">
        <v>1.1743773683760271E-2</v>
      </c>
      <c r="D125" s="98">
        <v>1.5235290666600459E-2</v>
      </c>
      <c r="E125" s="98">
        <v>1.9553231723185766E-2</v>
      </c>
      <c r="F125" s="98">
        <v>2.4873331050407895E-2</v>
      </c>
      <c r="G125" s="98">
        <v>2.1390276060240965E-2</v>
      </c>
      <c r="H125" s="98">
        <v>2.3930646219149289E-2</v>
      </c>
      <c r="I125" s="98">
        <v>1.9522041069242584E-2</v>
      </c>
      <c r="J125" s="98">
        <v>2.503643587800624E-2</v>
      </c>
      <c r="K125" s="98">
        <v>3.441329202267758E-2</v>
      </c>
      <c r="L125" s="98">
        <v>3.7934679523054987E-2</v>
      </c>
      <c r="M125" s="98">
        <v>4.2317990344037659E-2</v>
      </c>
      <c r="N125" s="98">
        <v>5.2506589324080387E-2</v>
      </c>
      <c r="O125" s="98">
        <v>5.1705061619076946E-2</v>
      </c>
      <c r="P125" s="98">
        <v>4.5070855716350125E-2</v>
      </c>
      <c r="Q125" s="98">
        <v>4.5216280075551736E-2</v>
      </c>
      <c r="R125" s="98">
        <v>5.1090001827722969E-2</v>
      </c>
      <c r="S125" s="98">
        <v>5.6224248236120961E-2</v>
      </c>
      <c r="T125" s="98">
        <v>5.5926031339918865E-2</v>
      </c>
      <c r="U125" s="98">
        <v>5.3600655179917842E-2</v>
      </c>
      <c r="V125" s="98">
        <v>4.9700503783427941E-2</v>
      </c>
      <c r="W125" s="98">
        <v>4.7349950542543845E-2</v>
      </c>
      <c r="X125" s="98">
        <v>4.4123674594372921E-2</v>
      </c>
      <c r="Y125" s="98">
        <v>3.5132562417116014E-2</v>
      </c>
      <c r="DA125" s="63" t="s">
        <v>1804</v>
      </c>
    </row>
    <row r="126" spans="1:105" ht="12" customHeight="1" x14ac:dyDescent="0.25">
      <c r="A126" s="100" t="s">
        <v>212</v>
      </c>
      <c r="B126" s="101">
        <v>4.3062676392960336E-3</v>
      </c>
      <c r="C126" s="101">
        <v>3.8649219937301137E-3</v>
      </c>
      <c r="D126" s="101">
        <v>5.6463400439442438E-3</v>
      </c>
      <c r="E126" s="101">
        <v>8.9866045987444711E-3</v>
      </c>
      <c r="F126" s="101">
        <v>1.2028218881602338E-2</v>
      </c>
      <c r="G126" s="101">
        <v>9.0330942250811345E-3</v>
      </c>
      <c r="H126" s="101">
        <v>1.0366649384571026E-2</v>
      </c>
      <c r="I126" s="101">
        <v>6.9594035853475312E-3</v>
      </c>
      <c r="J126" s="101">
        <v>9.0521945496710703E-3</v>
      </c>
      <c r="K126" s="101">
        <v>1.2031294333817088E-2</v>
      </c>
      <c r="L126" s="101">
        <v>1.27985253689929E-2</v>
      </c>
      <c r="M126" s="101">
        <v>1.472463495619844E-2</v>
      </c>
      <c r="N126" s="101">
        <v>1.7873248651591386E-2</v>
      </c>
      <c r="O126" s="101">
        <v>1.7598645463845763E-2</v>
      </c>
      <c r="P126" s="101">
        <v>1.62196163881346E-2</v>
      </c>
      <c r="Q126" s="101">
        <v>1.6070878009280122E-2</v>
      </c>
      <c r="R126" s="101">
        <v>1.803602534083041E-2</v>
      </c>
      <c r="S126" s="101">
        <v>1.9984138403380289E-2</v>
      </c>
      <c r="T126" s="101">
        <v>2.0185665874181968E-2</v>
      </c>
      <c r="U126" s="101">
        <v>1.8158217402130115E-2</v>
      </c>
      <c r="V126" s="101">
        <v>1.9444780391299338E-2</v>
      </c>
      <c r="W126" s="101">
        <v>2.1651138729424799E-2</v>
      </c>
      <c r="X126" s="101">
        <v>2.2764279856359183E-2</v>
      </c>
      <c r="Y126" s="101">
        <v>2.0847498604073995E-2</v>
      </c>
      <c r="DA126" s="131" t="s">
        <v>1805</v>
      </c>
    </row>
    <row r="127" spans="1:105" ht="12" customHeight="1" x14ac:dyDescent="0.25">
      <c r="A127" s="103" t="s">
        <v>52</v>
      </c>
      <c r="B127" s="104">
        <v>8.4545658494269843E-3</v>
      </c>
      <c r="C127" s="104">
        <v>7.8788516900301572E-3</v>
      </c>
      <c r="D127" s="104">
        <v>9.5889506226562154E-3</v>
      </c>
      <c r="E127" s="104">
        <v>1.0566627124441296E-2</v>
      </c>
      <c r="F127" s="104">
        <v>1.2845112168805557E-2</v>
      </c>
      <c r="G127" s="104">
        <v>1.2357181835159832E-2</v>
      </c>
      <c r="H127" s="104">
        <v>1.3563996834578261E-2</v>
      </c>
      <c r="I127" s="104">
        <v>1.2562637483895052E-2</v>
      </c>
      <c r="J127" s="104">
        <v>1.5984241328335171E-2</v>
      </c>
      <c r="K127" s="104">
        <v>2.238199768886049E-2</v>
      </c>
      <c r="L127" s="104">
        <v>2.5136154154062087E-2</v>
      </c>
      <c r="M127" s="104">
        <v>2.7593355387839223E-2</v>
      </c>
      <c r="N127" s="104">
        <v>3.4633340672489001E-2</v>
      </c>
      <c r="O127" s="104">
        <v>3.4106416155231183E-2</v>
      </c>
      <c r="P127" s="104">
        <v>2.8851239328215521E-2</v>
      </c>
      <c r="Q127" s="104">
        <v>2.9145402066271614E-2</v>
      </c>
      <c r="R127" s="104">
        <v>3.305397648689256E-2</v>
      </c>
      <c r="S127" s="104">
        <v>3.6240109832740668E-2</v>
      </c>
      <c r="T127" s="104">
        <v>3.5740365465736897E-2</v>
      </c>
      <c r="U127" s="104">
        <v>3.5442437777787723E-2</v>
      </c>
      <c r="V127" s="104">
        <v>3.0255723392128599E-2</v>
      </c>
      <c r="W127" s="104">
        <v>2.5698811813119046E-2</v>
      </c>
      <c r="X127" s="104">
        <v>2.1359394738013737E-2</v>
      </c>
      <c r="Y127" s="104">
        <v>1.4285063813042016E-2</v>
      </c>
      <c r="DA127" s="132" t="s">
        <v>1806</v>
      </c>
    </row>
    <row r="128" spans="1:105" ht="12" customHeight="1" x14ac:dyDescent="0.25">
      <c r="A128" s="106" t="s">
        <v>122</v>
      </c>
      <c r="B128" s="101">
        <v>0.13749275406487918</v>
      </c>
      <c r="C128" s="101">
        <v>0.1353330572413724</v>
      </c>
      <c r="D128" s="101">
        <v>0.15990284795381918</v>
      </c>
      <c r="E128" s="101">
        <v>0.19679698053760442</v>
      </c>
      <c r="F128" s="101">
        <v>0.22507466124369754</v>
      </c>
      <c r="G128" s="101">
        <v>0.21485608402180506</v>
      </c>
      <c r="H128" s="101">
        <v>0.23639134402798792</v>
      </c>
      <c r="I128" s="101">
        <v>0.22532713158478704</v>
      </c>
      <c r="J128" s="101">
        <v>0.25951453161654248</v>
      </c>
      <c r="K128" s="101">
        <v>0.26187381127033305</v>
      </c>
      <c r="L128" s="101">
        <v>0.26553064320621644</v>
      </c>
      <c r="M128" s="101">
        <v>0.27917194237298609</v>
      </c>
      <c r="N128" s="101">
        <v>0.27156839687680528</v>
      </c>
      <c r="O128" s="101">
        <v>0.27788348106842065</v>
      </c>
      <c r="P128" s="101">
        <v>0.28989099344744013</v>
      </c>
      <c r="Q128" s="101">
        <v>0.33779608983907344</v>
      </c>
      <c r="R128" s="101">
        <v>0.39519746804165234</v>
      </c>
      <c r="S128" s="101">
        <v>0.43744893817459013</v>
      </c>
      <c r="T128" s="101">
        <v>0.41612912183909895</v>
      </c>
      <c r="U128" s="101">
        <v>0.33976131627515499</v>
      </c>
      <c r="V128" s="101">
        <v>0.25214457955830782</v>
      </c>
      <c r="W128" s="101">
        <v>0.23597076520835344</v>
      </c>
      <c r="X128" s="101">
        <v>0.24238996603662707</v>
      </c>
      <c r="Y128" s="101">
        <v>0.22209999912152811</v>
      </c>
      <c r="DA128" s="131" t="s">
        <v>1807</v>
      </c>
    </row>
    <row r="129" spans="1:105" ht="12" customHeight="1" x14ac:dyDescent="0.25">
      <c r="A129" s="107" t="s">
        <v>121</v>
      </c>
      <c r="B129" s="104">
        <v>3.82360801780426E-2</v>
      </c>
      <c r="C129" s="104">
        <v>3.9121754324457476E-2</v>
      </c>
      <c r="D129" s="104">
        <v>4.7866975295885995E-2</v>
      </c>
      <c r="E129" s="104">
        <v>6.1020387568365586E-2</v>
      </c>
      <c r="F129" s="104">
        <v>6.9426701629867735E-2</v>
      </c>
      <c r="G129" s="104">
        <v>6.639388763626855E-2</v>
      </c>
      <c r="H129" s="104">
        <v>7.1498926032391552E-2</v>
      </c>
      <c r="I129" s="104">
        <v>6.8999614706111365E-2</v>
      </c>
      <c r="J129" s="104">
        <v>7.8641484035594789E-2</v>
      </c>
      <c r="K129" s="104">
        <v>9.8749487545701342E-2</v>
      </c>
      <c r="L129" s="104">
        <v>0.10506101797852675</v>
      </c>
      <c r="M129" s="104">
        <v>0.12288801339670172</v>
      </c>
      <c r="N129" s="104">
        <v>0.13289280561466268</v>
      </c>
      <c r="O129" s="104">
        <v>0.13863545909721653</v>
      </c>
      <c r="P129" s="104">
        <v>0.14842086780148805</v>
      </c>
      <c r="Q129" s="104">
        <v>0.16246675183014334</v>
      </c>
      <c r="R129" s="104">
        <v>0.18986931975793553</v>
      </c>
      <c r="S129" s="104">
        <v>0.21322521288828372</v>
      </c>
      <c r="T129" s="104">
        <v>0.20384576443744812</v>
      </c>
      <c r="U129" s="104">
        <v>0.16285513025137155</v>
      </c>
      <c r="V129" s="104">
        <v>0.1235502142594124</v>
      </c>
      <c r="W129" s="104">
        <v>0.11604472535087829</v>
      </c>
      <c r="X129" s="104">
        <v>0.10648511259078891</v>
      </c>
      <c r="Y129" s="104">
        <v>8.9625865174043556E-2</v>
      </c>
      <c r="DA129" s="132" t="s">
        <v>1808</v>
      </c>
    </row>
    <row r="130" spans="1:105" ht="12" customHeight="1" x14ac:dyDescent="0.25">
      <c r="A130" s="108" t="s">
        <v>53</v>
      </c>
      <c r="B130" s="98">
        <v>1.2884587575046642E-2</v>
      </c>
      <c r="C130" s="98">
        <v>1.28618534921895E-2</v>
      </c>
      <c r="D130" s="98">
        <v>1.7713691876883222E-2</v>
      </c>
      <c r="E130" s="98">
        <v>2.8038310465823287E-2</v>
      </c>
      <c r="F130" s="98">
        <v>3.3558432184999598E-2</v>
      </c>
      <c r="G130" s="98">
        <v>2.8031347065544665E-2</v>
      </c>
      <c r="H130" s="98">
        <v>3.0959837337224499E-2</v>
      </c>
      <c r="I130" s="98">
        <v>2.4603855278120972E-2</v>
      </c>
      <c r="J130" s="98">
        <v>2.8467610495484762E-2</v>
      </c>
      <c r="K130" s="98">
        <v>3.4529336277413579E-2</v>
      </c>
      <c r="L130" s="98">
        <v>3.5393068159486632E-2</v>
      </c>
      <c r="M130" s="98">
        <v>4.2776519424715366E-2</v>
      </c>
      <c r="N130" s="98">
        <v>4.5118418162692381E-2</v>
      </c>
      <c r="O130" s="98">
        <v>4.7095804185511292E-2</v>
      </c>
      <c r="P130" s="98">
        <v>5.3449957120701552E-2</v>
      </c>
      <c r="Q130" s="98">
        <v>5.77803394814599E-2</v>
      </c>
      <c r="R130" s="98">
        <v>6.6992169688452299E-2</v>
      </c>
      <c r="S130" s="98">
        <v>7.5774589317098004E-2</v>
      </c>
      <c r="T130" s="98">
        <v>7.3599529074961936E-2</v>
      </c>
      <c r="U130" s="98">
        <v>5.5131420722053376E-2</v>
      </c>
      <c r="V130" s="98">
        <v>4.8290982328170529E-2</v>
      </c>
      <c r="W130" s="98">
        <v>5.3029764752367078E-2</v>
      </c>
      <c r="X130" s="98">
        <v>5.4929497587314587E-2</v>
      </c>
      <c r="Y130" s="98">
        <v>5.3194158038252927E-2</v>
      </c>
      <c r="DA130" s="63" t="s">
        <v>1809</v>
      </c>
    </row>
    <row r="131" spans="1:105" ht="12" customHeight="1" x14ac:dyDescent="0.25">
      <c r="A131" s="108" t="s">
        <v>52</v>
      </c>
      <c r="B131" s="98">
        <v>2.5351492602995958E-2</v>
      </c>
      <c r="C131" s="98">
        <v>2.6259900832267976E-2</v>
      </c>
      <c r="D131" s="98">
        <v>3.0153283419002773E-2</v>
      </c>
      <c r="E131" s="98">
        <v>3.29820771025423E-2</v>
      </c>
      <c r="F131" s="98">
        <v>3.5868269444868137E-2</v>
      </c>
      <c r="G131" s="98">
        <v>3.8362540570723878E-2</v>
      </c>
      <c r="H131" s="98">
        <v>4.053908869516705E-2</v>
      </c>
      <c r="I131" s="98">
        <v>4.4395759427990393E-2</v>
      </c>
      <c r="J131" s="98">
        <v>5.0173873540110034E-2</v>
      </c>
      <c r="K131" s="98">
        <v>6.4220151268287756E-2</v>
      </c>
      <c r="L131" s="98">
        <v>6.966794981904012E-2</v>
      </c>
      <c r="M131" s="98">
        <v>8.0111493971986344E-2</v>
      </c>
      <c r="N131" s="98">
        <v>8.7774387451970304E-2</v>
      </c>
      <c r="O131" s="98">
        <v>9.1539654911705223E-2</v>
      </c>
      <c r="P131" s="98">
        <v>9.4970910680786502E-2</v>
      </c>
      <c r="Q131" s="98">
        <v>0.10468641234868344</v>
      </c>
      <c r="R131" s="98">
        <v>0.12287715006948323</v>
      </c>
      <c r="S131" s="98">
        <v>0.13745062357118573</v>
      </c>
      <c r="T131" s="98">
        <v>0.1302462353624862</v>
      </c>
      <c r="U131" s="98">
        <v>0.10772370952931817</v>
      </c>
      <c r="V131" s="98">
        <v>7.5259231931241871E-2</v>
      </c>
      <c r="W131" s="98">
        <v>6.3014960598511208E-2</v>
      </c>
      <c r="X131" s="98">
        <v>5.1555615003474317E-2</v>
      </c>
      <c r="Y131" s="98">
        <v>3.6431707135790636E-2</v>
      </c>
      <c r="DA131" s="63" t="s">
        <v>1810</v>
      </c>
    </row>
    <row r="132" spans="1:105" ht="12" customHeight="1" x14ac:dyDescent="0.25">
      <c r="A132" s="121" t="s">
        <v>54</v>
      </c>
      <c r="B132" s="122">
        <v>1.7718429397694961</v>
      </c>
      <c r="C132" s="122">
        <v>1.9612865709819209</v>
      </c>
      <c r="D132" s="122">
        <v>2.2220959866959609</v>
      </c>
      <c r="E132" s="122">
        <v>3.0389222006351284</v>
      </c>
      <c r="F132" s="122">
        <v>3.2348592721729781</v>
      </c>
      <c r="G132" s="122">
        <v>3.1323422821394695</v>
      </c>
      <c r="H132" s="122">
        <v>3.0125294573042791</v>
      </c>
      <c r="I132" s="122">
        <v>2.7717111038450306</v>
      </c>
      <c r="J132" s="122">
        <v>3.2933700564962116</v>
      </c>
      <c r="K132" s="122">
        <v>2.8285521410992511</v>
      </c>
      <c r="L132" s="122">
        <v>2.7490976237045803</v>
      </c>
      <c r="M132" s="122">
        <v>2.9110700826882527</v>
      </c>
      <c r="N132" s="122">
        <v>3.0864988385881627</v>
      </c>
      <c r="O132" s="122">
        <v>3.0279390642893911</v>
      </c>
      <c r="P132" s="122">
        <v>2.865343335858531</v>
      </c>
      <c r="Q132" s="122">
        <v>3.1319120847934112</v>
      </c>
      <c r="R132" s="122">
        <v>3.3718091960568479</v>
      </c>
      <c r="S132" s="122">
        <v>3.4600669121073162</v>
      </c>
      <c r="T132" s="122">
        <v>3.4593010613459496</v>
      </c>
      <c r="U132" s="122">
        <v>3.3890893323577052</v>
      </c>
      <c r="V132" s="122">
        <v>4.6169587667121288</v>
      </c>
      <c r="W132" s="122">
        <v>4.3657590154859101</v>
      </c>
      <c r="X132" s="122">
        <v>3.5301377942427141</v>
      </c>
      <c r="Y132" s="122">
        <v>3.0136064761938743</v>
      </c>
      <c r="DA132" s="130" t="s">
        <v>1811</v>
      </c>
    </row>
    <row r="133" spans="1:105" ht="12" customHeight="1" x14ac:dyDescent="0.25">
      <c r="A133" s="97" t="s">
        <v>175</v>
      </c>
      <c r="B133" s="98">
        <v>1.7055572267376338</v>
      </c>
      <c r="C133" s="98">
        <v>1.8819864678725522</v>
      </c>
      <c r="D133" s="98">
        <v>2.1502488965975917</v>
      </c>
      <c r="E133" s="98">
        <v>2.9120816362345754</v>
      </c>
      <c r="F133" s="98">
        <v>3.1114775325368038</v>
      </c>
      <c r="G133" s="98">
        <v>3.0168764403856998</v>
      </c>
      <c r="H133" s="98">
        <v>2.8981835671755705</v>
      </c>
      <c r="I133" s="98">
        <v>2.6580759655212187</v>
      </c>
      <c r="J133" s="98">
        <v>3.1596958707884615</v>
      </c>
      <c r="K133" s="98">
        <v>2.729133972858786</v>
      </c>
      <c r="L133" s="98">
        <v>2.6516767600728115</v>
      </c>
      <c r="M133" s="98">
        <v>2.8025780363128558</v>
      </c>
      <c r="N133" s="98">
        <v>2.9851862223408783</v>
      </c>
      <c r="O133" s="98">
        <v>2.9362191446967696</v>
      </c>
      <c r="P133" s="98">
        <v>2.7683616681488052</v>
      </c>
      <c r="Q133" s="98">
        <v>2.9629668426758857</v>
      </c>
      <c r="R133" s="98">
        <v>3.0245272507435192</v>
      </c>
      <c r="S133" s="98">
        <v>2.8788623149819026</v>
      </c>
      <c r="T133" s="98">
        <v>2.7265750250090082</v>
      </c>
      <c r="U133" s="98">
        <v>2.5931095535004518</v>
      </c>
      <c r="V133" s="98">
        <v>3.4927939723804635</v>
      </c>
      <c r="W133" s="98">
        <v>3.1056439743152437</v>
      </c>
      <c r="X133" s="98">
        <v>2.5134876391321033</v>
      </c>
      <c r="Y133" s="98">
        <v>2.1978730170799619</v>
      </c>
      <c r="DA133" s="63" t="s">
        <v>1812</v>
      </c>
    </row>
    <row r="134" spans="1:105" ht="12" customHeight="1" x14ac:dyDescent="0.25">
      <c r="A134" s="109" t="s">
        <v>120</v>
      </c>
      <c r="B134" s="33">
        <v>6.6285713031862439E-2</v>
      </c>
      <c r="C134" s="33">
        <v>7.9300103109368678E-2</v>
      </c>
      <c r="D134" s="33">
        <v>7.1847090098369232E-2</v>
      </c>
      <c r="E134" s="33">
        <v>0.12684056440055294</v>
      </c>
      <c r="F134" s="33">
        <v>0.12338173963617446</v>
      </c>
      <c r="G134" s="33">
        <v>0.11546584175376989</v>
      </c>
      <c r="H134" s="33">
        <v>0.11434589012870863</v>
      </c>
      <c r="I134" s="33">
        <v>0.11363513832381168</v>
      </c>
      <c r="J134" s="33">
        <v>0.1336741857077503</v>
      </c>
      <c r="K134" s="33">
        <v>9.9418168240465149E-2</v>
      </c>
      <c r="L134" s="33">
        <v>9.7420863631768759E-2</v>
      </c>
      <c r="M134" s="33">
        <v>0.108492046375397</v>
      </c>
      <c r="N134" s="33">
        <v>0.10131261624728442</v>
      </c>
      <c r="O134" s="33">
        <v>9.1719919592621504E-2</v>
      </c>
      <c r="P134" s="33">
        <v>9.6981667709725813E-2</v>
      </c>
      <c r="Q134" s="33">
        <v>0.16894524211752554</v>
      </c>
      <c r="R134" s="33">
        <v>0.34728194531332851</v>
      </c>
      <c r="S134" s="33">
        <v>0.58120459712541372</v>
      </c>
      <c r="T134" s="33">
        <v>0.73272603633694167</v>
      </c>
      <c r="U134" s="33">
        <v>0.79597977885725335</v>
      </c>
      <c r="V134" s="33">
        <v>1.1241647943316648</v>
      </c>
      <c r="W134" s="33">
        <v>1.2601150411706665</v>
      </c>
      <c r="X134" s="33">
        <v>1.0166501551106111</v>
      </c>
      <c r="Y134" s="33">
        <v>0.81573345911391237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0.52164797187623257</v>
      </c>
      <c r="C136" s="119">
        <f t="shared" si="26"/>
        <v>0.52643707997498945</v>
      </c>
      <c r="D136" s="119">
        <f t="shared" si="26"/>
        <v>0.53669556636762195</v>
      </c>
      <c r="E136" s="119">
        <f t="shared" si="26"/>
        <v>0.54629535224935255</v>
      </c>
      <c r="F136" s="119">
        <f t="shared" si="26"/>
        <v>0.55235063661191863</v>
      </c>
      <c r="G136" s="119">
        <f t="shared" si="26"/>
        <v>0.55654570133819803</v>
      </c>
      <c r="H136" s="119">
        <f t="shared" si="26"/>
        <v>0.56374249646286378</v>
      </c>
      <c r="I136" s="119">
        <f t="shared" si="26"/>
        <v>0.56881459271196921</v>
      </c>
      <c r="J136" s="119">
        <f t="shared" si="26"/>
        <v>0.57591513978585029</v>
      </c>
      <c r="K136" s="119">
        <f t="shared" si="26"/>
        <v>0.58377900945701877</v>
      </c>
      <c r="L136" s="119">
        <f t="shared" si="26"/>
        <v>0.59221993371505888</v>
      </c>
      <c r="M136" s="119">
        <f t="shared" si="26"/>
        <v>0.60175174180481272</v>
      </c>
      <c r="N136" s="119">
        <f t="shared" si="26"/>
        <v>0.61660955469968026</v>
      </c>
      <c r="O136" s="119">
        <f t="shared" si="26"/>
        <v>0.62541091881510757</v>
      </c>
      <c r="P136" s="119">
        <f t="shared" si="26"/>
        <v>0.62423609420678128</v>
      </c>
      <c r="Q136" s="119">
        <f t="shared" si="26"/>
        <v>0.64580259536745244</v>
      </c>
      <c r="R136" s="119">
        <f t="shared" ref="R136:V136" si="27">IF(R117=0,"",R117/R98)</f>
        <v>0.65573029075265088</v>
      </c>
      <c r="S136" s="119">
        <f t="shared" si="27"/>
        <v>0.68638023295051853</v>
      </c>
      <c r="T136" s="119">
        <f t="shared" si="27"/>
        <v>0.70249849525970831</v>
      </c>
      <c r="U136" s="119">
        <f t="shared" si="27"/>
        <v>0.7268973721762545</v>
      </c>
      <c r="V136" s="119">
        <f t="shared" si="27"/>
        <v>0.72540813962659589</v>
      </c>
      <c r="W136" s="119">
        <f t="shared" ref="W136:Y136" si="28">IF(W117=0,"",W117/W98)</f>
        <v>0.74611662358820607</v>
      </c>
      <c r="X136" s="119">
        <f t="shared" si="28"/>
        <v>0.76743355096233401</v>
      </c>
      <c r="Y136" s="119">
        <f t="shared" si="28"/>
        <v>0.77000580342922131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0.50986867221340149</v>
      </c>
      <c r="C137" s="124">
        <f t="shared" si="29"/>
        <v>0.51509637582120382</v>
      </c>
      <c r="D137" s="124">
        <f t="shared" si="29"/>
        <v>0.52465544416882304</v>
      </c>
      <c r="E137" s="124">
        <f t="shared" si="29"/>
        <v>0.53281228293436889</v>
      </c>
      <c r="F137" s="124">
        <f t="shared" si="29"/>
        <v>0.53998956355386374</v>
      </c>
      <c r="G137" s="124">
        <f t="shared" si="29"/>
        <v>0.54453764285010808</v>
      </c>
      <c r="H137" s="124">
        <f t="shared" si="29"/>
        <v>0.54935445165579433</v>
      </c>
      <c r="I137" s="124">
        <f t="shared" si="29"/>
        <v>0.5541421269159289</v>
      </c>
      <c r="J137" s="124">
        <f t="shared" si="29"/>
        <v>0.56144259510382921</v>
      </c>
      <c r="K137" s="124">
        <f t="shared" si="29"/>
        <v>0.56886314016168182</v>
      </c>
      <c r="L137" s="124">
        <f t="shared" si="29"/>
        <v>0.57648847752633903</v>
      </c>
      <c r="M137" s="124">
        <f t="shared" si="29"/>
        <v>0.58461020874397496</v>
      </c>
      <c r="N137" s="124">
        <f t="shared" si="29"/>
        <v>0.59370403851579279</v>
      </c>
      <c r="O137" s="124">
        <f t="shared" si="29"/>
        <v>0.60224045293059547</v>
      </c>
      <c r="P137" s="124">
        <f t="shared" si="29"/>
        <v>0.60680446879519567</v>
      </c>
      <c r="Q137" s="124">
        <f t="shared" si="29"/>
        <v>0.61835163339240318</v>
      </c>
      <c r="R137" s="124">
        <f t="shared" ref="R137:V137" si="30">IF(R118=0,"",R118/R99)</f>
        <v>0.63617008235701289</v>
      </c>
      <c r="S137" s="124">
        <f t="shared" si="30"/>
        <v>0.65711288450191829</v>
      </c>
      <c r="T137" s="124">
        <f t="shared" si="30"/>
        <v>0.67569511459647924</v>
      </c>
      <c r="U137" s="124">
        <f t="shared" si="30"/>
        <v>0.69103353513156152</v>
      </c>
      <c r="V137" s="124">
        <f t="shared" si="30"/>
        <v>0.70530230645977077</v>
      </c>
      <c r="W137" s="124">
        <f t="shared" ref="W137:Y137" si="31">IF(W118=0,"",W118/W99)</f>
        <v>0.71777454414316422</v>
      </c>
      <c r="X137" s="124">
        <f t="shared" si="31"/>
        <v>0.73068241581779469</v>
      </c>
      <c r="Y137" s="124">
        <f t="shared" si="31"/>
        <v>0.74165651773301555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0.50373569707014076</v>
      </c>
      <c r="C138" s="111">
        <f t="shared" si="32"/>
        <v>0.5091338504543419</v>
      </c>
      <c r="D138" s="111">
        <f t="shared" si="32"/>
        <v>0.51877681244034979</v>
      </c>
      <c r="E138" s="111">
        <f t="shared" si="32"/>
        <v>0.52698736006077518</v>
      </c>
      <c r="F138" s="111">
        <f t="shared" si="32"/>
        <v>0.5342328741051765</v>
      </c>
      <c r="G138" s="111">
        <f t="shared" si="32"/>
        <v>0.5390036679597493</v>
      </c>
      <c r="H138" s="111">
        <f t="shared" si="32"/>
        <v>0.54387323253767106</v>
      </c>
      <c r="I138" s="111">
        <f t="shared" si="32"/>
        <v>0.54885090055228847</v>
      </c>
      <c r="J138" s="111">
        <f t="shared" si="32"/>
        <v>0.55616349429399936</v>
      </c>
      <c r="K138" s="111">
        <f t="shared" si="32"/>
        <v>0.56365238298563047</v>
      </c>
      <c r="L138" s="111">
        <f t="shared" si="32"/>
        <v>0.57136115857640968</v>
      </c>
      <c r="M138" s="111">
        <f t="shared" si="32"/>
        <v>0.57957645043646633</v>
      </c>
      <c r="N138" s="111">
        <f t="shared" si="32"/>
        <v>0.58877753064849492</v>
      </c>
      <c r="O138" s="111">
        <f t="shared" si="32"/>
        <v>0.59739543185466115</v>
      </c>
      <c r="P138" s="111">
        <f t="shared" si="32"/>
        <v>0.60204318651670552</v>
      </c>
      <c r="Q138" s="111">
        <f t="shared" si="32"/>
        <v>0.61364846208189738</v>
      </c>
      <c r="R138" s="111">
        <f t="shared" ref="R138:V138" si="33">IF(R119=0,"",R119/R100)</f>
        <v>0.63158017177080383</v>
      </c>
      <c r="S138" s="111">
        <f t="shared" si="33"/>
        <v>0.65267083528921566</v>
      </c>
      <c r="T138" s="111">
        <f t="shared" si="33"/>
        <v>0.67140773052595359</v>
      </c>
      <c r="U138" s="111">
        <f t="shared" si="33"/>
        <v>0.68688405339764991</v>
      </c>
      <c r="V138" s="111">
        <f t="shared" si="33"/>
        <v>0.70129018032218304</v>
      </c>
      <c r="W138" s="111">
        <f t="shared" ref="W138:Y138" si="34">IF(W119=0,"",W119/W100)</f>
        <v>0.71385724284991159</v>
      </c>
      <c r="X138" s="111">
        <f t="shared" si="34"/>
        <v>0.7269010112611286</v>
      </c>
      <c r="Y138" s="111">
        <f t="shared" si="34"/>
        <v>0.73799219873929178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1.8592664325019104</v>
      </c>
      <c r="D140" s="124">
        <f t="shared" si="38"/>
        <v>2.0235212878103135</v>
      </c>
      <c r="E140" s="124">
        <f t="shared" si="38"/>
        <v>2.1497193673860089</v>
      </c>
      <c r="F140" s="124">
        <f t="shared" si="38"/>
        <v>2.2565564743928301</v>
      </c>
      <c r="G140" s="124">
        <f t="shared" si="38"/>
        <v>2.343969994689882</v>
      </c>
      <c r="H140" s="124">
        <f t="shared" si="38"/>
        <v>2.4177014739321159</v>
      </c>
      <c r="I140" s="124">
        <f t="shared" si="38"/>
        <v>2.4858304778614513</v>
      </c>
      <c r="J140" s="124">
        <f t="shared" si="38"/>
        <v>2.5693560971988432</v>
      </c>
      <c r="K140" s="124">
        <f t="shared" si="38"/>
        <v>2.6573803886789711</v>
      </c>
      <c r="L140" s="124">
        <f t="shared" si="38"/>
        <v>2.7688410911556427</v>
      </c>
      <c r="M140" s="124">
        <f t="shared" si="38"/>
        <v>2.8719012313329126</v>
      </c>
      <c r="N140" s="124">
        <f t="shared" si="38"/>
        <v>2.9632086628993739</v>
      </c>
      <c r="O140" s="124">
        <f t="shared" si="38"/>
        <v>3.0689911668077188</v>
      </c>
      <c r="P140" s="124">
        <f t="shared" si="38"/>
        <v>3.141290374177248</v>
      </c>
      <c r="Q140" s="124">
        <f t="shared" si="38"/>
        <v>3.2340631571131948</v>
      </c>
      <c r="R140" s="124">
        <f t="shared" ref="R140:V140" si="39">IF(R121=0,"",R121/R102)</f>
        <v>3.362826930681508</v>
      </c>
      <c r="S140" s="124">
        <f t="shared" si="39"/>
        <v>3.4811571547212852</v>
      </c>
      <c r="T140" s="124">
        <f t="shared" si="39"/>
        <v>3.5710511544867463</v>
      </c>
      <c r="U140" s="124">
        <f t="shared" si="39"/>
        <v>3.6269049510074796</v>
      </c>
      <c r="V140" s="124">
        <f t="shared" si="39"/>
        <v>3.6593085951816788</v>
      </c>
      <c r="W140" s="124">
        <f t="shared" ref="W140:Y140" si="40">IF(W121=0,"",W121/W102)</f>
        <v>3.6822615376027077</v>
      </c>
      <c r="X140" s="124">
        <f t="shared" si="40"/>
        <v>3.697327226933854</v>
      </c>
      <c r="Y140" s="124">
        <f t="shared" si="40"/>
        <v>3.7128377538260482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1.8592664325019104</v>
      </c>
      <c r="D141" s="111">
        <f t="shared" si="41"/>
        <v>2.0235212878103135</v>
      </c>
      <c r="E141" s="111">
        <f t="shared" si="41"/>
        <v>2.1497193673860089</v>
      </c>
      <c r="F141" s="111">
        <f t="shared" si="41"/>
        <v>2.2565564743928301</v>
      </c>
      <c r="G141" s="111">
        <f t="shared" si="41"/>
        <v>2.343969994689882</v>
      </c>
      <c r="H141" s="111">
        <f t="shared" si="41"/>
        <v>2.4177014739321159</v>
      </c>
      <c r="I141" s="111">
        <f t="shared" si="41"/>
        <v>2.4858304778614513</v>
      </c>
      <c r="J141" s="111">
        <f t="shared" si="41"/>
        <v>2.5693560971988432</v>
      </c>
      <c r="K141" s="111">
        <f t="shared" si="41"/>
        <v>2.6573803886789711</v>
      </c>
      <c r="L141" s="111">
        <f t="shared" si="41"/>
        <v>2.7688410911556427</v>
      </c>
      <c r="M141" s="111">
        <f t="shared" si="41"/>
        <v>2.8719012313329126</v>
      </c>
      <c r="N141" s="111">
        <f t="shared" si="41"/>
        <v>2.9632086628993739</v>
      </c>
      <c r="O141" s="111">
        <f t="shared" si="41"/>
        <v>3.0689911668077188</v>
      </c>
      <c r="P141" s="111">
        <f t="shared" si="41"/>
        <v>3.141290374177248</v>
      </c>
      <c r="Q141" s="111">
        <f t="shared" si="41"/>
        <v>3.2340631571131948</v>
      </c>
      <c r="R141" s="111">
        <f t="shared" ref="R141:V141" si="42">IF(R122=0,"",R122/R103)</f>
        <v>3.362826930681508</v>
      </c>
      <c r="S141" s="111">
        <f t="shared" si="42"/>
        <v>3.4811571547212852</v>
      </c>
      <c r="T141" s="111">
        <f t="shared" si="42"/>
        <v>3.5710511544867463</v>
      </c>
      <c r="U141" s="111">
        <f t="shared" si="42"/>
        <v>3.6269049510074796</v>
      </c>
      <c r="V141" s="111">
        <f t="shared" si="42"/>
        <v>3.6593085951816788</v>
      </c>
      <c r="W141" s="111">
        <f t="shared" ref="W141:Y141" si="43">IF(W122=0,"",W122/W103)</f>
        <v>3.6822615376027077</v>
      </c>
      <c r="X141" s="111">
        <f t="shared" si="43"/>
        <v>3.697327226933854</v>
      </c>
      <c r="Y141" s="111">
        <f t="shared" si="43"/>
        <v>3.7128377538260482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0.55048737465335651</v>
      </c>
      <c r="C142" s="124">
        <f t="shared" si="44"/>
        <v>0.55625344665667897</v>
      </c>
      <c r="D142" s="124">
        <f t="shared" si="44"/>
        <v>0.56613155918190883</v>
      </c>
      <c r="E142" s="124">
        <f t="shared" si="44"/>
        <v>0.57479063718655921</v>
      </c>
      <c r="F142" s="124">
        <f t="shared" si="44"/>
        <v>0.58254740795231041</v>
      </c>
      <c r="G142" s="124">
        <f t="shared" si="44"/>
        <v>0.58824317875208121</v>
      </c>
      <c r="H142" s="124">
        <f t="shared" si="44"/>
        <v>0.59368745219523977</v>
      </c>
      <c r="I142" s="124">
        <f t="shared" si="44"/>
        <v>0.59987894632885241</v>
      </c>
      <c r="J142" s="124">
        <f t="shared" si="44"/>
        <v>0.60820535269438181</v>
      </c>
      <c r="K142" s="124">
        <f t="shared" si="44"/>
        <v>0.61718914244730627</v>
      </c>
      <c r="L142" s="124">
        <f t="shared" si="44"/>
        <v>0.62630758894403238</v>
      </c>
      <c r="M142" s="124">
        <f t="shared" si="44"/>
        <v>0.63568298563762604</v>
      </c>
      <c r="N142" s="124">
        <f t="shared" si="44"/>
        <v>0.64564401832819929</v>
      </c>
      <c r="O142" s="124">
        <f t="shared" si="44"/>
        <v>0.6543364248967275</v>
      </c>
      <c r="P142" s="124">
        <f t="shared" si="44"/>
        <v>0.65932491770998558</v>
      </c>
      <c r="Q142" s="124">
        <f t="shared" si="44"/>
        <v>0.67032647221596486</v>
      </c>
      <c r="R142" s="124">
        <f t="shared" ref="R142:V142" si="45">IF(R123=0,"",R123/R104)</f>
        <v>0.68682689217810389</v>
      </c>
      <c r="S142" s="124">
        <f t="shared" si="45"/>
        <v>0.70570428996232082</v>
      </c>
      <c r="T142" s="124">
        <f t="shared" si="45"/>
        <v>0.72271724149363048</v>
      </c>
      <c r="U142" s="124">
        <f t="shared" si="45"/>
        <v>0.7370484001548111</v>
      </c>
      <c r="V142" s="124">
        <f t="shared" si="45"/>
        <v>0.74999851370783921</v>
      </c>
      <c r="W142" s="124">
        <f t="shared" ref="W142:Y142" si="46">IF(W123=0,"",W123/W104)</f>
        <v>0.76073517770399668</v>
      </c>
      <c r="X142" s="124">
        <f t="shared" si="46"/>
        <v>0.77211889930219524</v>
      </c>
      <c r="Y142" s="124">
        <f t="shared" si="46"/>
        <v>0.78163454281340428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0.54600521272642033</v>
      </c>
      <c r="C143" s="111">
        <f t="shared" si="47"/>
        <v>0.55157523471269809</v>
      </c>
      <c r="D143" s="111">
        <f t="shared" si="47"/>
        <v>0.56183498940846754</v>
      </c>
      <c r="E143" s="111">
        <f t="shared" si="47"/>
        <v>0.57078915141643649</v>
      </c>
      <c r="F143" s="111">
        <f t="shared" si="47"/>
        <v>0.57886927685700451</v>
      </c>
      <c r="G143" s="111">
        <f t="shared" si="47"/>
        <v>0.58427442816108444</v>
      </c>
      <c r="H143" s="111">
        <f t="shared" si="47"/>
        <v>0.58989912216919416</v>
      </c>
      <c r="I143" s="111">
        <f t="shared" si="47"/>
        <v>0.59570915659144363</v>
      </c>
      <c r="J143" s="111">
        <f t="shared" si="47"/>
        <v>0.60446055182178637</v>
      </c>
      <c r="K143" s="111">
        <f t="shared" si="47"/>
        <v>0.61346568303379734</v>
      </c>
      <c r="L143" s="111">
        <f t="shared" si="47"/>
        <v>0.62270652107492253</v>
      </c>
      <c r="M143" s="111">
        <f t="shared" si="47"/>
        <v>0.63208206435505143</v>
      </c>
      <c r="N143" s="111">
        <f t="shared" si="47"/>
        <v>0.64214605048579154</v>
      </c>
      <c r="O143" s="111">
        <f t="shared" si="47"/>
        <v>0.65080957357028446</v>
      </c>
      <c r="P143" s="111">
        <f t="shared" si="47"/>
        <v>0.65535248134921797</v>
      </c>
      <c r="Q143" s="111">
        <f t="shared" si="47"/>
        <v>0.66624209369643195</v>
      </c>
      <c r="R143" s="111">
        <f t="shared" ref="R143:V143" si="48">IF(R124=0,"",R124/R105)</f>
        <v>0.68269199052341822</v>
      </c>
      <c r="S143" s="111">
        <f t="shared" si="48"/>
        <v>0.70187593776048685</v>
      </c>
      <c r="T143" s="111">
        <f t="shared" si="48"/>
        <v>0.71952965816783887</v>
      </c>
      <c r="U143" s="111">
        <f t="shared" si="48"/>
        <v>0.73460394336938784</v>
      </c>
      <c r="V143" s="111">
        <f t="shared" si="48"/>
        <v>0.74840126151990349</v>
      </c>
      <c r="W143" s="111">
        <f t="shared" ref="W143:Y143" si="49">IF(W124=0,"",W124/W105)</f>
        <v>0.75959233185604857</v>
      </c>
      <c r="X143" s="111">
        <f t="shared" si="49"/>
        <v>0.77122083285049337</v>
      </c>
      <c r="Y143" s="111">
        <f t="shared" si="49"/>
        <v>0.78079988346588736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0.78088853585688078</v>
      </c>
      <c r="C144" s="111">
        <f t="shared" si="50"/>
        <v>0.78802883296534176</v>
      </c>
      <c r="D144" s="111">
        <f t="shared" si="50"/>
        <v>0.77612069767815528</v>
      </c>
      <c r="E144" s="111">
        <f t="shared" si="50"/>
        <v>0.74395951085722167</v>
      </c>
      <c r="F144" s="111">
        <f t="shared" si="50"/>
        <v>0.74206326748778517</v>
      </c>
      <c r="G144" s="111">
        <f t="shared" si="50"/>
        <v>0.76971045124040749</v>
      </c>
      <c r="H144" s="111">
        <f t="shared" si="50"/>
        <v>0.76922573312136722</v>
      </c>
      <c r="I144" s="111">
        <f t="shared" si="50"/>
        <v>0.80375043761641141</v>
      </c>
      <c r="J144" s="111">
        <f t="shared" si="50"/>
        <v>0.80818017432385925</v>
      </c>
      <c r="K144" s="111">
        <f t="shared" si="50"/>
        <v>0.82419981217031868</v>
      </c>
      <c r="L144" s="111">
        <f t="shared" si="50"/>
        <v>0.83522769717941625</v>
      </c>
      <c r="M144" s="111">
        <f t="shared" si="50"/>
        <v>0.83677523564728129</v>
      </c>
      <c r="N144" s="111">
        <f t="shared" si="50"/>
        <v>0.84767392980381351</v>
      </c>
      <c r="O144" s="111">
        <f t="shared" si="50"/>
        <v>0.85085656400691989</v>
      </c>
      <c r="P144" s="111">
        <f t="shared" si="50"/>
        <v>0.84461564547454304</v>
      </c>
      <c r="Q144" s="111">
        <f t="shared" si="50"/>
        <v>0.84745998171766068</v>
      </c>
      <c r="R144" s="111">
        <f t="shared" ref="R144:V144" si="51">IF(R125=0,"",R125/R106)</f>
        <v>0.85789820941453432</v>
      </c>
      <c r="S144" s="111">
        <f t="shared" si="51"/>
        <v>0.86676230872530668</v>
      </c>
      <c r="T144" s="111">
        <f t="shared" si="51"/>
        <v>0.87232676228296868</v>
      </c>
      <c r="U144" s="111">
        <f t="shared" si="51"/>
        <v>0.88446769692670546</v>
      </c>
      <c r="V144" s="111">
        <f t="shared" si="51"/>
        <v>0.87163785449714581</v>
      </c>
      <c r="W144" s="111">
        <f t="shared" ref="W144:Y144" si="52">IF(W125=0,"",W125/W106)</f>
        <v>0.8574091610542921</v>
      </c>
      <c r="X144" s="111">
        <f t="shared" si="52"/>
        <v>0.84748162475618916</v>
      </c>
      <c r="Y144" s="111">
        <f t="shared" si="52"/>
        <v>0.83378541912421589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0.54600521272642033</v>
      </c>
      <c r="C145" s="112">
        <f t="shared" si="53"/>
        <v>0.55025541202654915</v>
      </c>
      <c r="D145" s="112">
        <f t="shared" si="53"/>
        <v>0.56232270722876043</v>
      </c>
      <c r="E145" s="112">
        <f t="shared" si="53"/>
        <v>0.57181141668652891</v>
      </c>
      <c r="F145" s="112">
        <f t="shared" si="53"/>
        <v>0.58180303889492357</v>
      </c>
      <c r="G145" s="112">
        <f t="shared" si="53"/>
        <v>0.58531610541335655</v>
      </c>
      <c r="H145" s="112">
        <f t="shared" si="53"/>
        <v>0.59082535389919777</v>
      </c>
      <c r="I145" s="112">
        <f t="shared" si="53"/>
        <v>0.59349952921260662</v>
      </c>
      <c r="J145" s="112">
        <f t="shared" si="53"/>
        <v>0.60369943384788949</v>
      </c>
      <c r="K145" s="112">
        <f t="shared" si="53"/>
        <v>0.62107961659430166</v>
      </c>
      <c r="L145" s="112">
        <f t="shared" si="53"/>
        <v>0.63102208695164985</v>
      </c>
      <c r="M145" s="112">
        <f t="shared" si="53"/>
        <v>0.64077673015090419</v>
      </c>
      <c r="N145" s="112">
        <f t="shared" si="53"/>
        <v>0.65449098069178868</v>
      </c>
      <c r="O145" s="112">
        <f t="shared" si="53"/>
        <v>0.66006891050105954</v>
      </c>
      <c r="P145" s="112">
        <f t="shared" si="53"/>
        <v>0.66171931423321295</v>
      </c>
      <c r="Q145" s="112">
        <f t="shared" si="53"/>
        <v>0.66382088348053292</v>
      </c>
      <c r="R145" s="112">
        <f t="shared" ref="R145:V145" si="54">IF(R126=0,"",R126/R107)</f>
        <v>0.68064209262327546</v>
      </c>
      <c r="S145" s="112">
        <f t="shared" si="54"/>
        <v>0.69809037457392886</v>
      </c>
      <c r="T145" s="112">
        <f t="shared" si="54"/>
        <v>0.71149022373830451</v>
      </c>
      <c r="U145" s="112">
        <f t="shared" si="54"/>
        <v>0.72171764728934973</v>
      </c>
      <c r="V145" s="112">
        <f t="shared" si="54"/>
        <v>0.72652885897587616</v>
      </c>
      <c r="W145" s="112">
        <f t="shared" ref="W145:Y145" si="55">IF(W126=0,"",W126/W107)</f>
        <v>0.73329956722655365</v>
      </c>
      <c r="X145" s="112">
        <f t="shared" si="55"/>
        <v>0.74138512330364514</v>
      </c>
      <c r="Y145" s="112">
        <f t="shared" si="55"/>
        <v>0.748532719744612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0.66004770076808839</v>
      </c>
      <c r="C147" s="112">
        <f t="shared" si="59"/>
        <v>0.66342770505050019</v>
      </c>
      <c r="D147" s="112">
        <f t="shared" si="59"/>
        <v>0.66806878144490456</v>
      </c>
      <c r="E147" s="112">
        <f t="shared" si="59"/>
        <v>0.67217870706204341</v>
      </c>
      <c r="F147" s="112">
        <f t="shared" si="59"/>
        <v>0.67597191727269867</v>
      </c>
      <c r="G147" s="112">
        <f t="shared" si="59"/>
        <v>0.67914428743196753</v>
      </c>
      <c r="H147" s="112">
        <f t="shared" si="59"/>
        <v>0.68244934670622492</v>
      </c>
      <c r="I147" s="112">
        <f t="shared" si="59"/>
        <v>0.68417312393070839</v>
      </c>
      <c r="J147" s="112">
        <f t="shared" si="59"/>
        <v>0.6852885843996358</v>
      </c>
      <c r="K147" s="112">
        <f t="shared" si="59"/>
        <v>0.68673050509380695</v>
      </c>
      <c r="L147" s="112">
        <f t="shared" si="59"/>
        <v>0.68874056621538648</v>
      </c>
      <c r="M147" s="112">
        <f t="shared" si="59"/>
        <v>0.69099609361629621</v>
      </c>
      <c r="N147" s="112">
        <f t="shared" si="59"/>
        <v>0.69387970471833815</v>
      </c>
      <c r="O147" s="112">
        <f t="shared" si="59"/>
        <v>0.69802972036768063</v>
      </c>
      <c r="P147" s="112">
        <f t="shared" si="59"/>
        <v>0.70428854196429858</v>
      </c>
      <c r="Q147" s="112">
        <f t="shared" si="59"/>
        <v>0.7153892516863084</v>
      </c>
      <c r="R147" s="112">
        <f t="shared" ref="R147:V147" si="60">IF(R128=0,"",R128/R109)</f>
        <v>0.72715413646095117</v>
      </c>
      <c r="S147" s="112">
        <f t="shared" si="60"/>
        <v>0.73675580648540862</v>
      </c>
      <c r="T147" s="112">
        <f t="shared" si="60"/>
        <v>0.74312520273751703</v>
      </c>
      <c r="U147" s="112">
        <f t="shared" si="60"/>
        <v>0.74853966632132851</v>
      </c>
      <c r="V147" s="112">
        <f t="shared" si="60"/>
        <v>0.75486946804063959</v>
      </c>
      <c r="W147" s="112">
        <f t="shared" ref="W147:Y147" si="61">IF(W128=0,"",W128/W109)</f>
        <v>0.75732981576307079</v>
      </c>
      <c r="X147" s="112">
        <f t="shared" si="61"/>
        <v>0.77037696390083654</v>
      </c>
      <c r="Y147" s="112">
        <f t="shared" si="61"/>
        <v>0.78601494805586047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0.85211096583994539</v>
      </c>
      <c r="C148" s="113">
        <f t="shared" si="62"/>
        <v>0.85740848867029229</v>
      </c>
      <c r="D148" s="113">
        <f t="shared" si="62"/>
        <v>0.84520996727866082</v>
      </c>
      <c r="E148" s="113">
        <f t="shared" si="62"/>
        <v>0.81758479337821888</v>
      </c>
      <c r="F148" s="113">
        <f t="shared" si="62"/>
        <v>0.8122586228042814</v>
      </c>
      <c r="G148" s="113">
        <f t="shared" si="62"/>
        <v>0.83388973513332587</v>
      </c>
      <c r="H148" s="113">
        <f t="shared" si="62"/>
        <v>0.83225291155504377</v>
      </c>
      <c r="I148" s="113">
        <f t="shared" si="62"/>
        <v>0.85860371907876243</v>
      </c>
      <c r="J148" s="113">
        <f t="shared" si="62"/>
        <v>0.85739886084245531</v>
      </c>
      <c r="K148" s="113">
        <f t="shared" si="62"/>
        <v>0.86296942382454389</v>
      </c>
      <c r="L148" s="113">
        <f t="shared" si="62"/>
        <v>0.86832924725373695</v>
      </c>
      <c r="M148" s="113">
        <f t="shared" si="62"/>
        <v>0.86590267122115205</v>
      </c>
      <c r="N148" s="113">
        <f t="shared" si="62"/>
        <v>0.87038256594948926</v>
      </c>
      <c r="O148" s="113">
        <f t="shared" si="62"/>
        <v>0.87207882287006688</v>
      </c>
      <c r="P148" s="113">
        <f t="shared" si="62"/>
        <v>0.86844554546095754</v>
      </c>
      <c r="Q148" s="113">
        <f t="shared" si="62"/>
        <v>0.87456712680638637</v>
      </c>
      <c r="R148" s="113">
        <f t="shared" ref="R148:V148" si="63">IF(R129=0,"",R129/R110)</f>
        <v>0.88187367073051537</v>
      </c>
      <c r="S148" s="113">
        <f t="shared" si="63"/>
        <v>0.88718551894687059</v>
      </c>
      <c r="T148" s="113">
        <f t="shared" si="63"/>
        <v>0.88898622849922426</v>
      </c>
      <c r="U148" s="113">
        <f t="shared" si="63"/>
        <v>0.89843105608355245</v>
      </c>
      <c r="V148" s="113">
        <f t="shared" si="63"/>
        <v>0.88789592735549705</v>
      </c>
      <c r="W148" s="113">
        <f t="shared" ref="W148:Y148" si="64">IF(W129=0,"",W129/W110)</f>
        <v>0.87286825375599697</v>
      </c>
      <c r="X148" s="113">
        <f t="shared" si="64"/>
        <v>0.86417359865553911</v>
      </c>
      <c r="Y148" s="113">
        <f t="shared" si="64"/>
        <v>0.85548719424664643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0.66004770076808839</v>
      </c>
      <c r="C149" s="111">
        <f t="shared" si="65"/>
        <v>0.6640773312039604</v>
      </c>
      <c r="D149" s="111">
        <f t="shared" si="65"/>
        <v>0.66894727326292414</v>
      </c>
      <c r="E149" s="111">
        <f t="shared" si="65"/>
        <v>0.67314254442666011</v>
      </c>
      <c r="F149" s="111">
        <f t="shared" si="65"/>
        <v>0.67650803488656752</v>
      </c>
      <c r="G149" s="111">
        <f t="shared" si="65"/>
        <v>0.67943310171853288</v>
      </c>
      <c r="H149" s="111">
        <f t="shared" si="65"/>
        <v>0.68237053577969797</v>
      </c>
      <c r="I149" s="111">
        <f t="shared" si="65"/>
        <v>0.68407079601023368</v>
      </c>
      <c r="J149" s="111">
        <f t="shared" si="65"/>
        <v>0.6851883734827191</v>
      </c>
      <c r="K149" s="111">
        <f t="shared" si="65"/>
        <v>0.68770210878212057</v>
      </c>
      <c r="L149" s="111">
        <f t="shared" si="65"/>
        <v>0.68959811651805725</v>
      </c>
      <c r="M149" s="111">
        <f t="shared" si="65"/>
        <v>0.69209298989340462</v>
      </c>
      <c r="N149" s="111">
        <f t="shared" si="65"/>
        <v>0.69510453555732143</v>
      </c>
      <c r="O149" s="111">
        <f t="shared" si="65"/>
        <v>0.69842342159490201</v>
      </c>
      <c r="P149" s="111">
        <f t="shared" si="65"/>
        <v>0.70390809632308171</v>
      </c>
      <c r="Q149" s="111">
        <f t="shared" si="65"/>
        <v>0.71261806833185881</v>
      </c>
      <c r="R149" s="111">
        <f t="shared" ref="R149:V149" si="66">IF(R130=0,"",R130/R111)</f>
        <v>0.72482717133235242</v>
      </c>
      <c r="S149" s="111">
        <f t="shared" si="66"/>
        <v>0.73647430372595701</v>
      </c>
      <c r="T149" s="111">
        <f t="shared" si="66"/>
        <v>0.74301575303561695</v>
      </c>
      <c r="U149" s="111">
        <f t="shared" si="66"/>
        <v>0.74965458469820612</v>
      </c>
      <c r="V149" s="111">
        <f t="shared" si="66"/>
        <v>0.75584333789786973</v>
      </c>
      <c r="W149" s="111">
        <f t="shared" ref="W149:Y149" si="67">IF(W130=0,"",W130/W111)</f>
        <v>0.75831037144523372</v>
      </c>
      <c r="X149" s="111">
        <f t="shared" si="67"/>
        <v>0.76646218981019798</v>
      </c>
      <c r="Y149" s="111">
        <f t="shared" si="67"/>
        <v>0.77844157685621673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0.61115915746804605</v>
      </c>
      <c r="C151" s="124">
        <f t="shared" si="71"/>
        <v>0.61275026463431836</v>
      </c>
      <c r="D151" s="124">
        <f t="shared" si="71"/>
        <v>0.61341627453533698</v>
      </c>
      <c r="E151" s="124">
        <f t="shared" si="71"/>
        <v>0.61596221353198832</v>
      </c>
      <c r="F151" s="124">
        <f t="shared" si="71"/>
        <v>0.61671859326119016</v>
      </c>
      <c r="G151" s="124">
        <f t="shared" si="71"/>
        <v>0.61754827622702668</v>
      </c>
      <c r="H151" s="124">
        <f t="shared" si="71"/>
        <v>0.6187197466778902</v>
      </c>
      <c r="I151" s="124">
        <f t="shared" si="71"/>
        <v>0.61965572438874805</v>
      </c>
      <c r="J151" s="124">
        <f t="shared" si="71"/>
        <v>0.61998498114722977</v>
      </c>
      <c r="K151" s="124">
        <f t="shared" si="71"/>
        <v>0.61978465957772599</v>
      </c>
      <c r="L151" s="124">
        <f t="shared" si="71"/>
        <v>0.62034532344574789</v>
      </c>
      <c r="M151" s="124">
        <f t="shared" si="71"/>
        <v>0.62103274795074037</v>
      </c>
      <c r="N151" s="124">
        <f t="shared" si="71"/>
        <v>0.62080609853911872</v>
      </c>
      <c r="O151" s="124">
        <f t="shared" si="71"/>
        <v>0.62072025535093522</v>
      </c>
      <c r="P151" s="124">
        <f t="shared" si="71"/>
        <v>0.62144928585191217</v>
      </c>
      <c r="Q151" s="124">
        <f t="shared" si="71"/>
        <v>0.62496092476492948</v>
      </c>
      <c r="R151" s="124">
        <f t="shared" ref="R151:V151" si="72">IF(R132=0,"",R132/R113)</f>
        <v>0.63388472082653091</v>
      </c>
      <c r="S151" s="124">
        <f t="shared" si="72"/>
        <v>0.64685765983379961</v>
      </c>
      <c r="T151" s="124">
        <f t="shared" si="72"/>
        <v>0.65737407074345022</v>
      </c>
      <c r="U151" s="124">
        <f t="shared" si="72"/>
        <v>0.66463632675125484</v>
      </c>
      <c r="V151" s="124">
        <f t="shared" si="72"/>
        <v>0.66944705963707296</v>
      </c>
      <c r="W151" s="124">
        <f t="shared" ref="W151:Y151" si="73">IF(W132=0,"",W132/W113)</f>
        <v>0.68143515121079146</v>
      </c>
      <c r="X151" s="124">
        <f t="shared" si="73"/>
        <v>0.68507498287179402</v>
      </c>
      <c r="Y151" s="124">
        <f t="shared" si="73"/>
        <v>0.68594217256943779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0.60664977282720833</v>
      </c>
      <c r="C152" s="111">
        <f t="shared" si="74"/>
        <v>0.60784332954093911</v>
      </c>
      <c r="D152" s="111">
        <f t="shared" si="74"/>
        <v>0.60946430547880659</v>
      </c>
      <c r="E152" s="111">
        <f t="shared" si="74"/>
        <v>0.6108065192284472</v>
      </c>
      <c r="F152" s="111">
        <f t="shared" si="74"/>
        <v>0.61197083455916401</v>
      </c>
      <c r="G152" s="111">
        <f t="shared" si="74"/>
        <v>0.61292702810267619</v>
      </c>
      <c r="H152" s="111">
        <f t="shared" si="74"/>
        <v>0.61392158283201959</v>
      </c>
      <c r="I152" s="111">
        <f t="shared" si="74"/>
        <v>0.61444389588153381</v>
      </c>
      <c r="J152" s="111">
        <f t="shared" si="74"/>
        <v>0.61480312287839423</v>
      </c>
      <c r="K152" s="111">
        <f t="shared" si="74"/>
        <v>0.61527132230619852</v>
      </c>
      <c r="L152" s="111">
        <f t="shared" si="74"/>
        <v>0.61576097131650587</v>
      </c>
      <c r="M152" s="111">
        <f t="shared" si="74"/>
        <v>0.61617063541085515</v>
      </c>
      <c r="N152" s="111">
        <f t="shared" si="74"/>
        <v>0.61649941844792988</v>
      </c>
      <c r="O152" s="111">
        <f t="shared" si="74"/>
        <v>0.61673007001847269</v>
      </c>
      <c r="P152" s="111">
        <f t="shared" si="74"/>
        <v>0.61690928952537849</v>
      </c>
      <c r="Q152" s="111">
        <f t="shared" si="74"/>
        <v>0.61727738325510773</v>
      </c>
      <c r="R152" s="111">
        <f t="shared" ref="R152:V152" si="75">IF(R133=0,"",R133/R114)</f>
        <v>0.61818819838768224</v>
      </c>
      <c r="S152" s="111">
        <f t="shared" si="75"/>
        <v>0.61976659504145404</v>
      </c>
      <c r="T152" s="111">
        <f t="shared" si="75"/>
        <v>0.62199978830321312</v>
      </c>
      <c r="U152" s="111">
        <f t="shared" si="75"/>
        <v>0.62456242434293618</v>
      </c>
      <c r="V152" s="111">
        <f t="shared" si="75"/>
        <v>0.6272816878166193</v>
      </c>
      <c r="W152" s="111">
        <f t="shared" ref="W152:Y152" si="76">IF(W133=0,"",W133/W114)</f>
        <v>0.62959192506817552</v>
      </c>
      <c r="X152" s="111">
        <f t="shared" si="76"/>
        <v>0.63210098553123906</v>
      </c>
      <c r="Y152" s="111">
        <f t="shared" si="76"/>
        <v>0.63481709952746823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0.7556935991822058</v>
      </c>
      <c r="C153" s="45">
        <f t="shared" si="77"/>
        <v>0.75796494494100464</v>
      </c>
      <c r="D153" s="45">
        <f t="shared" si="77"/>
        <v>0.76112274081331321</v>
      </c>
      <c r="E153" s="45">
        <f t="shared" si="77"/>
        <v>0.76402099379729493</v>
      </c>
      <c r="F153" s="45">
        <f t="shared" si="77"/>
        <v>0.7667265071121131</v>
      </c>
      <c r="G153" s="45">
        <f t="shared" si="77"/>
        <v>0.76904631367449827</v>
      </c>
      <c r="H153" s="45">
        <f t="shared" si="77"/>
        <v>0.77155976216527944</v>
      </c>
      <c r="I153" s="45">
        <f t="shared" si="77"/>
        <v>0.77303284188700128</v>
      </c>
      <c r="J153" s="45">
        <f t="shared" si="77"/>
        <v>0.77423268258626832</v>
      </c>
      <c r="K153" s="45">
        <f t="shared" si="77"/>
        <v>0.77605777411806753</v>
      </c>
      <c r="L153" s="45">
        <f t="shared" si="77"/>
        <v>0.77800325818042326</v>
      </c>
      <c r="M153" s="45">
        <f t="shared" si="77"/>
        <v>0.78003253380185145</v>
      </c>
      <c r="N153" s="45">
        <f t="shared" si="77"/>
        <v>0.78170856896612195</v>
      </c>
      <c r="O153" s="45">
        <f t="shared" si="77"/>
        <v>0.78286817601118075</v>
      </c>
      <c r="P153" s="45">
        <f t="shared" si="77"/>
        <v>0.78671598119897823</v>
      </c>
      <c r="Q153" s="45">
        <f t="shared" si="77"/>
        <v>0.79949367651040959</v>
      </c>
      <c r="R153" s="45">
        <f t="shared" ref="R153:V153" si="78">IF(R134=0,"",R134/R115)</f>
        <v>0.81385727573389421</v>
      </c>
      <c r="S153" s="45">
        <f t="shared" si="78"/>
        <v>0.82561681528432274</v>
      </c>
      <c r="T153" s="45">
        <f t="shared" si="78"/>
        <v>0.83383746836150341</v>
      </c>
      <c r="U153" s="45">
        <f t="shared" si="78"/>
        <v>0.84027802125387918</v>
      </c>
      <c r="V153" s="45">
        <f t="shared" si="78"/>
        <v>0.84617051874895266</v>
      </c>
      <c r="W153" s="45">
        <f t="shared" ref="W153:Y153" si="79">IF(W134=0,"",W134/W115)</f>
        <v>0.85493917936332142</v>
      </c>
      <c r="X153" s="45">
        <f t="shared" si="79"/>
        <v>0.86411652556404128</v>
      </c>
      <c r="Y153" s="45">
        <f t="shared" si="79"/>
        <v>0.87603241376411445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137.63574000000003</v>
      </c>
      <c r="C155" s="117">
        <f t="shared" si="80"/>
        <v>145.31022000000002</v>
      </c>
      <c r="D155" s="117">
        <f t="shared" si="80"/>
        <v>160.55820000000006</v>
      </c>
      <c r="E155" s="117">
        <f t="shared" si="80"/>
        <v>202.61637000000002</v>
      </c>
      <c r="F155" s="117">
        <f t="shared" si="80"/>
        <v>230.23439999999997</v>
      </c>
      <c r="G155" s="117">
        <f t="shared" si="80"/>
        <v>231.29468999999995</v>
      </c>
      <c r="H155" s="117">
        <f t="shared" si="80"/>
        <v>219.42954000000003</v>
      </c>
      <c r="I155" s="117">
        <f t="shared" si="80"/>
        <v>200.34432000000004</v>
      </c>
      <c r="J155" s="117">
        <f t="shared" si="80"/>
        <v>240.23141999999993</v>
      </c>
      <c r="K155" s="117">
        <f t="shared" si="80"/>
        <v>249.11765999999994</v>
      </c>
      <c r="L155" s="117">
        <f t="shared" si="80"/>
        <v>267.09210000000002</v>
      </c>
      <c r="M155" s="117">
        <f t="shared" si="80"/>
        <v>265.9813200000001</v>
      </c>
      <c r="N155" s="117">
        <f t="shared" si="80"/>
        <v>275.27148000000022</v>
      </c>
      <c r="O155" s="117">
        <f t="shared" si="80"/>
        <v>268.70778000000013</v>
      </c>
      <c r="P155" s="117">
        <f t="shared" si="80"/>
        <v>208.0188</v>
      </c>
      <c r="Q155" s="117">
        <f t="shared" si="80"/>
        <v>243.05886000000015</v>
      </c>
      <c r="R155" s="117">
        <f t="shared" ref="R155:V155" si="81">R156+R159+R161+R170</f>
        <v>270.02052000000003</v>
      </c>
      <c r="S155" s="117">
        <f t="shared" si="81"/>
        <v>279.63280620000006</v>
      </c>
      <c r="T155" s="117">
        <f t="shared" si="81"/>
        <v>260.58676643999991</v>
      </c>
      <c r="U155" s="117">
        <f t="shared" si="81"/>
        <v>248.40777060000011</v>
      </c>
      <c r="V155" s="117">
        <f t="shared" si="81"/>
        <v>248.04484848000016</v>
      </c>
      <c r="W155" s="117">
        <f t="shared" ref="W155:Y155" si="82">W156+W159+W161+W170</f>
        <v>264.12631740000029</v>
      </c>
      <c r="X155" s="117">
        <f t="shared" si="82"/>
        <v>235.47707964000011</v>
      </c>
      <c r="Y155" s="117">
        <f t="shared" si="82"/>
        <v>197.5106192399999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109.98862976856347</v>
      </c>
      <c r="C156" s="122">
        <f t="shared" si="83"/>
        <v>118.41171007185255</v>
      </c>
      <c r="D156" s="122">
        <f t="shared" si="83"/>
        <v>128.01627363111476</v>
      </c>
      <c r="E156" s="122">
        <f t="shared" si="83"/>
        <v>161.39842344773288</v>
      </c>
      <c r="F156" s="122">
        <f t="shared" si="83"/>
        <v>182.42675887585924</v>
      </c>
      <c r="G156" s="122">
        <f t="shared" si="83"/>
        <v>188.11845307996683</v>
      </c>
      <c r="H156" s="122">
        <f t="shared" si="83"/>
        <v>173.14443792494401</v>
      </c>
      <c r="I156" s="122">
        <f t="shared" si="83"/>
        <v>160.01705820115751</v>
      </c>
      <c r="J156" s="122">
        <f t="shared" si="83"/>
        <v>191.59452248370167</v>
      </c>
      <c r="K156" s="122">
        <f t="shared" si="83"/>
        <v>198.73193336381803</v>
      </c>
      <c r="L156" s="122">
        <f t="shared" si="83"/>
        <v>215.94150236917321</v>
      </c>
      <c r="M156" s="122">
        <f t="shared" si="83"/>
        <v>212.72253366184609</v>
      </c>
      <c r="N156" s="122">
        <f t="shared" si="83"/>
        <v>219.71405559437608</v>
      </c>
      <c r="O156" s="122">
        <f t="shared" si="83"/>
        <v>214.87281486360135</v>
      </c>
      <c r="P156" s="122">
        <f t="shared" si="83"/>
        <v>159.50004675114519</v>
      </c>
      <c r="Q156" s="122">
        <f t="shared" si="83"/>
        <v>192.2375325274169</v>
      </c>
      <c r="R156" s="122">
        <f t="shared" ref="R156:V156" si="84">SUM(R157:R158)</f>
        <v>216.37536402313924</v>
      </c>
      <c r="S156" s="122">
        <f t="shared" si="84"/>
        <v>224.17384889708273</v>
      </c>
      <c r="T156" s="122">
        <f t="shared" si="84"/>
        <v>206.64241287418329</v>
      </c>
      <c r="U156" s="122">
        <f t="shared" si="84"/>
        <v>196.89228858698303</v>
      </c>
      <c r="V156" s="122">
        <f t="shared" si="84"/>
        <v>194.09480793907056</v>
      </c>
      <c r="W156" s="122">
        <f t="shared" ref="W156:Y156" si="85">SUM(W157:W158)</f>
        <v>213.04070342295662</v>
      </c>
      <c r="X156" s="122">
        <f t="shared" si="85"/>
        <v>187.56980426020448</v>
      </c>
      <c r="Y156" s="122">
        <f t="shared" si="85"/>
        <v>157.87311635251325</v>
      </c>
      <c r="DA156" s="130" t="s">
        <v>2133</v>
      </c>
    </row>
    <row r="157" spans="1:105" ht="12" customHeight="1" x14ac:dyDescent="0.25">
      <c r="A157" s="97" t="s">
        <v>212</v>
      </c>
      <c r="B157" s="98">
        <v>109.98862976856347</v>
      </c>
      <c r="C157" s="98">
        <v>118.41171007185255</v>
      </c>
      <c r="D157" s="98">
        <v>128.01627363111476</v>
      </c>
      <c r="E157" s="98">
        <v>161.39842344773288</v>
      </c>
      <c r="F157" s="98">
        <v>182.42675887585924</v>
      </c>
      <c r="G157" s="98">
        <v>188.11845307996683</v>
      </c>
      <c r="H157" s="98">
        <v>173.14443792494401</v>
      </c>
      <c r="I157" s="98">
        <v>160.01705820115751</v>
      </c>
      <c r="J157" s="98">
        <v>191.59452248370167</v>
      </c>
      <c r="K157" s="98">
        <v>198.73193336381803</v>
      </c>
      <c r="L157" s="98">
        <v>215.94150236917321</v>
      </c>
      <c r="M157" s="98">
        <v>212.72253366184609</v>
      </c>
      <c r="N157" s="98">
        <v>219.71405559437608</v>
      </c>
      <c r="O157" s="98">
        <v>214.87281486360135</v>
      </c>
      <c r="P157" s="98">
        <v>159.50004675114519</v>
      </c>
      <c r="Q157" s="98">
        <v>192.2375325274169</v>
      </c>
      <c r="R157" s="98">
        <v>216.37536402313924</v>
      </c>
      <c r="S157" s="98">
        <v>224.17384889708273</v>
      </c>
      <c r="T157" s="98">
        <v>206.64241287418329</v>
      </c>
      <c r="U157" s="98">
        <v>196.89228858698303</v>
      </c>
      <c r="V157" s="98">
        <v>194.09480793907056</v>
      </c>
      <c r="W157" s="98">
        <v>213.04070342295662</v>
      </c>
      <c r="X157" s="98">
        <v>187.56980426020448</v>
      </c>
      <c r="Y157" s="98">
        <v>157.87311635251325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21.043623137731164</v>
      </c>
      <c r="C161" s="122">
        <v>19.626241212543015</v>
      </c>
      <c r="D161" s="122">
        <v>24.255151603517536</v>
      </c>
      <c r="E161" s="122">
        <v>30.01983063660337</v>
      </c>
      <c r="F161" s="122">
        <v>35.865532389491989</v>
      </c>
      <c r="G161" s="122">
        <v>31.615278811601645</v>
      </c>
      <c r="H161" s="122">
        <v>35.196978310738025</v>
      </c>
      <c r="I161" s="122">
        <v>30.166407329185741</v>
      </c>
      <c r="J161" s="122">
        <v>36.565590532456959</v>
      </c>
      <c r="K161" s="122">
        <v>39.967273099412104</v>
      </c>
      <c r="L161" s="122">
        <v>41.035886118624639</v>
      </c>
      <c r="M161" s="122">
        <v>42.575575649451494</v>
      </c>
      <c r="N161" s="122">
        <v>44.184194089011804</v>
      </c>
      <c r="O161" s="122">
        <v>42.652477701470119</v>
      </c>
      <c r="P161" s="122">
        <v>37.978608042628771</v>
      </c>
      <c r="Q161" s="122">
        <v>39.546977720855246</v>
      </c>
      <c r="R161" s="122">
        <v>42.153519776860804</v>
      </c>
      <c r="S161" s="122">
        <v>44.548629302917277</v>
      </c>
      <c r="T161" s="122">
        <v>43.648264465816617</v>
      </c>
      <c r="U161" s="122">
        <v>41.763562913017054</v>
      </c>
      <c r="V161" s="122">
        <v>40.871615840929557</v>
      </c>
      <c r="W161" s="122">
        <v>39.499505377043604</v>
      </c>
      <c r="X161" s="122">
        <v>38.567522979795626</v>
      </c>
      <c r="Y161" s="122">
        <v>31.505471287486635</v>
      </c>
      <c r="DA161" s="130" t="s">
        <v>2138</v>
      </c>
    </row>
    <row r="162" spans="1:105" ht="12" customHeight="1" x14ac:dyDescent="0.25">
      <c r="A162" s="97" t="s">
        <v>134</v>
      </c>
      <c r="B162" s="98">
        <v>21.025098517813927</v>
      </c>
      <c r="C162" s="98">
        <v>19.609743585290524</v>
      </c>
      <c r="D162" s="98">
        <v>24.231567113750785</v>
      </c>
      <c r="E162" s="98">
        <v>29.982916910267683</v>
      </c>
      <c r="F162" s="98">
        <v>35.816973313526987</v>
      </c>
      <c r="G162" s="98">
        <v>31.579030219520281</v>
      </c>
      <c r="H162" s="98">
        <v>35.155766246957739</v>
      </c>
      <c r="I162" s="98">
        <v>30.138865250131268</v>
      </c>
      <c r="J162" s="98">
        <v>36.530371437830127</v>
      </c>
      <c r="K162" s="98">
        <v>39.92177322980843</v>
      </c>
      <c r="L162" s="98">
        <v>40.98824735849886</v>
      </c>
      <c r="M162" s="98">
        <v>42.521601863591833</v>
      </c>
      <c r="N162" s="98">
        <v>44.120051732997069</v>
      </c>
      <c r="O162" s="98">
        <v>42.589854532441983</v>
      </c>
      <c r="P162" s="98">
        <v>37.921035972702732</v>
      </c>
      <c r="Q162" s="98">
        <v>39.4901141969153</v>
      </c>
      <c r="R162" s="98">
        <v>42.091280131396125</v>
      </c>
      <c r="S162" s="98">
        <v>44.481390672971997</v>
      </c>
      <c r="T162" s="98">
        <v>43.581626885344036</v>
      </c>
      <c r="U162" s="98">
        <v>41.70446788219499</v>
      </c>
      <c r="V162" s="98">
        <v>40.808752819721278</v>
      </c>
      <c r="W162" s="98">
        <v>39.430155708320783</v>
      </c>
      <c r="X162" s="98">
        <v>38.495403078179443</v>
      </c>
      <c r="Y162" s="98">
        <v>31.440054646339721</v>
      </c>
      <c r="DA162" s="63" t="s">
        <v>2139</v>
      </c>
    </row>
    <row r="163" spans="1:105" ht="12" customHeight="1" x14ac:dyDescent="0.25">
      <c r="A163" s="97" t="s">
        <v>133</v>
      </c>
      <c r="B163" s="98">
        <v>1.8524619917236505E-2</v>
      </c>
      <c r="C163" s="98">
        <v>1.6497627252489298E-2</v>
      </c>
      <c r="D163" s="98">
        <v>2.3584489766750278E-2</v>
      </c>
      <c r="E163" s="98">
        <v>3.6913726335685404E-2</v>
      </c>
      <c r="F163" s="98">
        <v>4.8559075965005069E-2</v>
      </c>
      <c r="G163" s="98">
        <v>3.6248592081362614E-2</v>
      </c>
      <c r="H163" s="98">
        <v>4.1212063780285739E-2</v>
      </c>
      <c r="I163" s="98">
        <v>2.7542079054472191E-2</v>
      </c>
      <c r="J163" s="98">
        <v>3.5219094626835361E-2</v>
      </c>
      <c r="K163" s="98">
        <v>4.5499869603671542E-2</v>
      </c>
      <c r="L163" s="98">
        <v>4.7638760125779799E-2</v>
      </c>
      <c r="M163" s="98">
        <v>5.397378585965857E-2</v>
      </c>
      <c r="N163" s="98">
        <v>6.4142356014733629E-2</v>
      </c>
      <c r="O163" s="98">
        <v>6.2623169028134626E-2</v>
      </c>
      <c r="P163" s="98">
        <v>5.7572069926039346E-2</v>
      </c>
      <c r="Q163" s="98">
        <v>5.6863523939946183E-2</v>
      </c>
      <c r="R163" s="98">
        <v>6.2239645464680221E-2</v>
      </c>
      <c r="S163" s="98">
        <v>6.7238629945282333E-2</v>
      </c>
      <c r="T163" s="98">
        <v>6.6637580472581198E-2</v>
      </c>
      <c r="U163" s="98">
        <v>5.9095030822065513E-2</v>
      </c>
      <c r="V163" s="98">
        <v>6.2863021208277095E-2</v>
      </c>
      <c r="W163" s="98">
        <v>6.9349668722823832E-2</v>
      </c>
      <c r="X163" s="98">
        <v>7.2119901616183826E-2</v>
      </c>
      <c r="Y163" s="98">
        <v>6.5416641146913243E-2</v>
      </c>
      <c r="DA163" s="63" t="s">
        <v>2140</v>
      </c>
    </row>
    <row r="164" spans="1:105" ht="12" customHeight="1" x14ac:dyDescent="0.25">
      <c r="A164" s="100" t="s">
        <v>212</v>
      </c>
      <c r="B164" s="101">
        <v>1.8524619917236505E-2</v>
      </c>
      <c r="C164" s="101">
        <v>1.6497627252489298E-2</v>
      </c>
      <c r="D164" s="101">
        <v>2.3584489766750278E-2</v>
      </c>
      <c r="E164" s="101">
        <v>3.6913726335685404E-2</v>
      </c>
      <c r="F164" s="101">
        <v>4.8559075965005069E-2</v>
      </c>
      <c r="G164" s="101">
        <v>3.6248592081362614E-2</v>
      </c>
      <c r="H164" s="101">
        <v>4.1212063780285739E-2</v>
      </c>
      <c r="I164" s="101">
        <v>2.7542079054472191E-2</v>
      </c>
      <c r="J164" s="101">
        <v>3.5219094626835361E-2</v>
      </c>
      <c r="K164" s="101">
        <v>4.5499869603671542E-2</v>
      </c>
      <c r="L164" s="101">
        <v>4.7638760125779799E-2</v>
      </c>
      <c r="M164" s="101">
        <v>5.397378585965857E-2</v>
      </c>
      <c r="N164" s="101">
        <v>6.4142356014733629E-2</v>
      </c>
      <c r="O164" s="101">
        <v>6.2623169028134626E-2</v>
      </c>
      <c r="P164" s="101">
        <v>5.7572069926039346E-2</v>
      </c>
      <c r="Q164" s="101">
        <v>5.6863523939946183E-2</v>
      </c>
      <c r="R164" s="101">
        <v>6.2239645464680221E-2</v>
      </c>
      <c r="S164" s="101">
        <v>6.7238629945282333E-2</v>
      </c>
      <c r="T164" s="101">
        <v>6.6637580472581198E-2</v>
      </c>
      <c r="U164" s="101">
        <v>5.9095030822065513E-2</v>
      </c>
      <c r="V164" s="101">
        <v>6.2863021208277095E-2</v>
      </c>
      <c r="W164" s="101">
        <v>6.9349668722823832E-2</v>
      </c>
      <c r="X164" s="101">
        <v>7.2119901616183826E-2</v>
      </c>
      <c r="Y164" s="101">
        <v>6.5416641146913243E-2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6.6034870937053878</v>
      </c>
      <c r="C170" s="122">
        <v>7.2722687156044499</v>
      </c>
      <c r="D170" s="122">
        <v>8.2867747653677597</v>
      </c>
      <c r="E170" s="122">
        <v>11.19811591566377</v>
      </c>
      <c r="F170" s="122">
        <v>11.942108734648748</v>
      </c>
      <c r="G170" s="122">
        <v>11.560958108431478</v>
      </c>
      <c r="H170" s="122">
        <v>11.08812376431799</v>
      </c>
      <c r="I170" s="122">
        <v>10.160854469656798</v>
      </c>
      <c r="J170" s="122">
        <v>12.071306983841316</v>
      </c>
      <c r="K170" s="122">
        <v>10.418453536769821</v>
      </c>
      <c r="L170" s="122">
        <v>10.114711512202195</v>
      </c>
      <c r="M170" s="122">
        <v>10.683210688702482</v>
      </c>
      <c r="N170" s="122">
        <v>11.373230316612384</v>
      </c>
      <c r="O170" s="122">
        <v>11.182487434928623</v>
      </c>
      <c r="P170" s="122">
        <v>10.540145206226056</v>
      </c>
      <c r="Q170" s="122">
        <v>11.274349751728009</v>
      </c>
      <c r="R170" s="122">
        <v>11.491636200000007</v>
      </c>
      <c r="S170" s="122">
        <v>10.91032800000003</v>
      </c>
      <c r="T170" s="122">
        <v>10.296089100000014</v>
      </c>
      <c r="U170" s="122">
        <v>9.7519190999999985</v>
      </c>
      <c r="V170" s="122">
        <v>13.078424700000024</v>
      </c>
      <c r="W170" s="122">
        <v>11.586108600000056</v>
      </c>
      <c r="X170" s="122">
        <v>9.3397524000000089</v>
      </c>
      <c r="Y170" s="122">
        <v>8.1320316000000155</v>
      </c>
      <c r="DA170" s="130" t="s">
        <v>2147</v>
      </c>
    </row>
    <row r="171" spans="1:105" ht="12" customHeight="1" x14ac:dyDescent="0.25">
      <c r="A171" s="97" t="s">
        <v>175</v>
      </c>
      <c r="B171" s="98">
        <v>6.6034870937053878</v>
      </c>
      <c r="C171" s="98">
        <v>7.2722687156044499</v>
      </c>
      <c r="D171" s="98">
        <v>8.2867747653677597</v>
      </c>
      <c r="E171" s="98">
        <v>11.19811591566377</v>
      </c>
      <c r="F171" s="98">
        <v>11.942108734648748</v>
      </c>
      <c r="G171" s="98">
        <v>11.560958108431478</v>
      </c>
      <c r="H171" s="98">
        <v>11.08812376431799</v>
      </c>
      <c r="I171" s="98">
        <v>10.160854469656798</v>
      </c>
      <c r="J171" s="98">
        <v>12.071306983841316</v>
      </c>
      <c r="K171" s="98">
        <v>10.418453536769821</v>
      </c>
      <c r="L171" s="98">
        <v>10.114711512202195</v>
      </c>
      <c r="M171" s="98">
        <v>10.683210688702482</v>
      </c>
      <c r="N171" s="98">
        <v>11.373230316612384</v>
      </c>
      <c r="O171" s="98">
        <v>11.182487434928623</v>
      </c>
      <c r="P171" s="98">
        <v>10.540145206226056</v>
      </c>
      <c r="Q171" s="98">
        <v>11.274349751728009</v>
      </c>
      <c r="R171" s="98">
        <v>11.491636200000007</v>
      </c>
      <c r="S171" s="98">
        <v>10.91032800000003</v>
      </c>
      <c r="T171" s="98">
        <v>10.296089100000014</v>
      </c>
      <c r="U171" s="98">
        <v>9.7519190999999985</v>
      </c>
      <c r="V171" s="98">
        <v>13.078424700000024</v>
      </c>
      <c r="W171" s="98">
        <v>11.586108600000056</v>
      </c>
      <c r="X171" s="98">
        <v>9.3397524000000089</v>
      </c>
      <c r="Y171" s="98">
        <v>8.1320316000000155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18314.194804063452</v>
      </c>
      <c r="C174" s="117">
        <f t="shared" si="87"/>
        <v>18695.215177374059</v>
      </c>
      <c r="D174" s="117">
        <f t="shared" si="87"/>
        <v>18100.198896754722</v>
      </c>
      <c r="E174" s="117">
        <f t="shared" si="87"/>
        <v>20461.511996363257</v>
      </c>
      <c r="F174" s="117">
        <f t="shared" si="87"/>
        <v>21117.078141804675</v>
      </c>
      <c r="G174" s="117">
        <f t="shared" si="87"/>
        <v>20634.762002429077</v>
      </c>
      <c r="H174" s="117">
        <f t="shared" si="87"/>
        <v>19120.272728321957</v>
      </c>
      <c r="I174" s="117">
        <f t="shared" si="87"/>
        <v>17137.913791143925</v>
      </c>
      <c r="J174" s="117">
        <f t="shared" si="87"/>
        <v>19063.551468971113</v>
      </c>
      <c r="K174" s="117">
        <f t="shared" si="87"/>
        <v>18320.695727532402</v>
      </c>
      <c r="L174" s="117">
        <f t="shared" si="87"/>
        <v>18270.811849804344</v>
      </c>
      <c r="M174" s="117">
        <f t="shared" si="87"/>
        <v>17263.43672257604</v>
      </c>
      <c r="N174" s="117">
        <f t="shared" si="87"/>
        <v>17309.420644975515</v>
      </c>
      <c r="O174" s="117">
        <f t="shared" si="87"/>
        <v>16890.136188485958</v>
      </c>
      <c r="P174" s="117">
        <f t="shared" si="87"/>
        <v>13172.836618905298</v>
      </c>
      <c r="Q174" s="117">
        <f t="shared" si="87"/>
        <v>14958.8791836037</v>
      </c>
      <c r="R174" s="117">
        <f t="shared" ref="R174:V174" si="88">R175+R178+R180+R189</f>
        <v>15577.128829595329</v>
      </c>
      <c r="S174" s="117">
        <f t="shared" si="88"/>
        <v>15269.20983722336</v>
      </c>
      <c r="T174" s="117">
        <f t="shared" si="88"/>
        <v>13823.428099110657</v>
      </c>
      <c r="U174" s="117">
        <f t="shared" si="88"/>
        <v>13134.064794805052</v>
      </c>
      <c r="V174" s="117">
        <f t="shared" si="88"/>
        <v>13104.889945346271</v>
      </c>
      <c r="W174" s="117">
        <f t="shared" ref="W174:Y174" si="89">W175+W178+W180+W189</f>
        <v>14200.172227230754</v>
      </c>
      <c r="X174" s="117">
        <f t="shared" si="89"/>
        <v>12881.890422978393</v>
      </c>
      <c r="Y174" s="117">
        <f t="shared" si="89"/>
        <v>11508.307887060429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14578.976351561214</v>
      </c>
      <c r="C175" s="122">
        <f t="shared" si="90"/>
        <v>15172.610273580198</v>
      </c>
      <c r="D175" s="122">
        <f t="shared" si="90"/>
        <v>14373.904037351551</v>
      </c>
      <c r="E175" s="122">
        <f t="shared" si="90"/>
        <v>16213.291698829094</v>
      </c>
      <c r="F175" s="122">
        <f t="shared" si="90"/>
        <v>16659.724108423881</v>
      </c>
      <c r="G175" s="122">
        <f t="shared" si="90"/>
        <v>16705.615751713623</v>
      </c>
      <c r="H175" s="122">
        <f t="shared" si="90"/>
        <v>15001.522556948412</v>
      </c>
      <c r="I175" s="122">
        <f t="shared" si="90"/>
        <v>13600.058151926964</v>
      </c>
      <c r="J175" s="122">
        <f t="shared" si="90"/>
        <v>15111.75610488335</v>
      </c>
      <c r="K175" s="122">
        <f t="shared" si="90"/>
        <v>14528.428025875955</v>
      </c>
      <c r="L175" s="122">
        <f t="shared" si="90"/>
        <v>14679.117255897851</v>
      </c>
      <c r="M175" s="122">
        <f t="shared" si="90"/>
        <v>13709.723117097217</v>
      </c>
      <c r="N175" s="122">
        <f t="shared" si="90"/>
        <v>13689.315836150714</v>
      </c>
      <c r="O175" s="122">
        <f t="shared" si="90"/>
        <v>13379.764113189032</v>
      </c>
      <c r="P175" s="122">
        <f t="shared" si="90"/>
        <v>10018.599553573335</v>
      </c>
      <c r="Q175" s="122">
        <f t="shared" si="90"/>
        <v>11676.758919129523</v>
      </c>
      <c r="R175" s="122">
        <f t="shared" ref="R175:V175" si="91">SUM(R176:R177)</f>
        <v>12330.715308173667</v>
      </c>
      <c r="S175" s="122">
        <f t="shared" si="91"/>
        <v>12019.702967219075</v>
      </c>
      <c r="T175" s="122">
        <f t="shared" si="91"/>
        <v>10753.377192918932</v>
      </c>
      <c r="U175" s="122">
        <f t="shared" si="91"/>
        <v>10180.534916760453</v>
      </c>
      <c r="V175" s="122">
        <f t="shared" si="91"/>
        <v>10059.583325652862</v>
      </c>
      <c r="W175" s="122">
        <f t="shared" ref="W175:Y175" si="92">SUM(W176:W177)</f>
        <v>11199.734165853393</v>
      </c>
      <c r="X175" s="122">
        <f t="shared" si="92"/>
        <v>10016.459097111972</v>
      </c>
      <c r="Y175" s="122">
        <f t="shared" si="92"/>
        <v>9006.4470367406575</v>
      </c>
      <c r="DA175" s="130" t="s">
        <v>2301</v>
      </c>
    </row>
    <row r="176" spans="1:105" ht="12" customHeight="1" x14ac:dyDescent="0.25">
      <c r="A176" s="97" t="s">
        <v>212</v>
      </c>
      <c r="B176" s="98">
        <v>14398.805222889585</v>
      </c>
      <c r="C176" s="98">
        <v>14988.309372567839</v>
      </c>
      <c r="D176" s="98">
        <v>14198.312148763409</v>
      </c>
      <c r="E176" s="98">
        <v>16013.632819343569</v>
      </c>
      <c r="F176" s="98">
        <v>16453.816794100752</v>
      </c>
      <c r="G176" s="98">
        <v>16505.075201447609</v>
      </c>
      <c r="H176" s="98">
        <v>14821.25111026798</v>
      </c>
      <c r="I176" s="98">
        <v>13440.552156395526</v>
      </c>
      <c r="J176" s="98">
        <v>14932.013152544758</v>
      </c>
      <c r="K176" s="98">
        <v>14354.93306992645</v>
      </c>
      <c r="L176" s="98">
        <v>14503.527671378555</v>
      </c>
      <c r="M176" s="98">
        <v>13545.575716919524</v>
      </c>
      <c r="N176" s="98">
        <v>13525.315745710439</v>
      </c>
      <c r="O176" s="98">
        <v>13218.749449550069</v>
      </c>
      <c r="P176" s="98">
        <v>9898.733832234906</v>
      </c>
      <c r="Q176" s="98">
        <v>11534.614286176662</v>
      </c>
      <c r="R176" s="98">
        <v>12177.094692799763</v>
      </c>
      <c r="S176" s="98">
        <v>11865.981029854802</v>
      </c>
      <c r="T176" s="98">
        <v>10613.070002627848</v>
      </c>
      <c r="U176" s="98">
        <v>10045.620217790503</v>
      </c>
      <c r="V176" s="98">
        <v>9924.4678572774865</v>
      </c>
      <c r="W176" s="98">
        <v>11046.40953318072</v>
      </c>
      <c r="X176" s="98">
        <v>9877.7684185181588</v>
      </c>
      <c r="Y176" s="98">
        <v>8880.4870661447512</v>
      </c>
      <c r="DA176" s="63" t="s">
        <v>2302</v>
      </c>
    </row>
    <row r="177" spans="1:105" ht="12" customHeight="1" x14ac:dyDescent="0.25">
      <c r="A177" s="97" t="s">
        <v>53</v>
      </c>
      <c r="B177" s="98">
        <v>180.17112867162822</v>
      </c>
      <c r="C177" s="98">
        <v>184.30090101235879</v>
      </c>
      <c r="D177" s="98">
        <v>175.59188858814122</v>
      </c>
      <c r="E177" s="98">
        <v>199.65887948552552</v>
      </c>
      <c r="F177" s="98">
        <v>205.90731432312867</v>
      </c>
      <c r="G177" s="98">
        <v>200.54055026601273</v>
      </c>
      <c r="H177" s="98">
        <v>180.27144668043249</v>
      </c>
      <c r="I177" s="98">
        <v>159.50599553143755</v>
      </c>
      <c r="J177" s="98">
        <v>179.74295233859269</v>
      </c>
      <c r="K177" s="98">
        <v>173.49495594950571</v>
      </c>
      <c r="L177" s="98">
        <v>175.58958451929541</v>
      </c>
      <c r="M177" s="98">
        <v>164.14740017769378</v>
      </c>
      <c r="N177" s="98">
        <v>164.00009044027547</v>
      </c>
      <c r="O177" s="98">
        <v>161.01466363896409</v>
      </c>
      <c r="P177" s="98">
        <v>119.86572133842898</v>
      </c>
      <c r="Q177" s="98">
        <v>142.14463295286043</v>
      </c>
      <c r="R177" s="98">
        <v>153.62061537390454</v>
      </c>
      <c r="S177" s="98">
        <v>153.72193736427292</v>
      </c>
      <c r="T177" s="98">
        <v>140.30719029108417</v>
      </c>
      <c r="U177" s="98">
        <v>134.91469896994974</v>
      </c>
      <c r="V177" s="98">
        <v>135.11546837537568</v>
      </c>
      <c r="W177" s="98">
        <v>153.32463267267337</v>
      </c>
      <c r="X177" s="98">
        <v>138.69067859381445</v>
      </c>
      <c r="Y177" s="98">
        <v>125.95997059590685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8.466998261728369</v>
      </c>
      <c r="C178" s="122">
        <f t="shared" si="93"/>
        <v>10.186903131109778</v>
      </c>
      <c r="D178" s="122">
        <f t="shared" si="93"/>
        <v>12.868757737877226</v>
      </c>
      <c r="E178" s="122">
        <f t="shared" si="93"/>
        <v>31.88329262403332</v>
      </c>
      <c r="F178" s="122">
        <f t="shared" si="93"/>
        <v>19.930241870633289</v>
      </c>
      <c r="G178" s="122">
        <f t="shared" si="93"/>
        <v>25.873146333492649</v>
      </c>
      <c r="H178" s="122">
        <f t="shared" si="93"/>
        <v>37.281250346653231</v>
      </c>
      <c r="I178" s="122">
        <f t="shared" si="93"/>
        <v>38.279371491180655</v>
      </c>
      <c r="J178" s="122">
        <f t="shared" si="93"/>
        <v>40.612318742296623</v>
      </c>
      <c r="K178" s="122">
        <f t="shared" si="93"/>
        <v>43.130412549331623</v>
      </c>
      <c r="L178" s="122">
        <f t="shared" si="93"/>
        <v>52.58245075063197</v>
      </c>
      <c r="M178" s="122">
        <f t="shared" si="93"/>
        <v>55.761430850820744</v>
      </c>
      <c r="N178" s="122">
        <f t="shared" si="93"/>
        <v>97.649077895975097</v>
      </c>
      <c r="O178" s="122">
        <f t="shared" si="93"/>
        <v>96.150764356033292</v>
      </c>
      <c r="P178" s="122">
        <f t="shared" si="93"/>
        <v>36.0272044702267</v>
      </c>
      <c r="Q178" s="122">
        <f t="shared" si="93"/>
        <v>106.12945427935252</v>
      </c>
      <c r="R178" s="122">
        <f t="shared" si="93"/>
        <v>66.316887547550976</v>
      </c>
      <c r="S178" s="122">
        <f t="shared" si="93"/>
        <v>118.22423849069055</v>
      </c>
      <c r="T178" s="122">
        <f t="shared" si="93"/>
        <v>93.961825291527177</v>
      </c>
      <c r="U178" s="122">
        <f t="shared" si="93"/>
        <v>131.28009378689981</v>
      </c>
      <c r="V178" s="122">
        <f t="shared" si="93"/>
        <v>66.713542799150275</v>
      </c>
      <c r="W178" s="122">
        <f t="shared" si="93"/>
        <v>114.81541403607585</v>
      </c>
      <c r="X178" s="122">
        <f t="shared" si="93"/>
        <v>140.21915928589931</v>
      </c>
      <c r="Y178" s="122">
        <f t="shared" si="93"/>
        <v>96.130659980960672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8.466998261728369</v>
      </c>
      <c r="C179" s="98">
        <f>RES_hhdet_fech!C67</f>
        <v>10.186903131109778</v>
      </c>
      <c r="D179" s="98">
        <f>RES_hhdet_fech!D67</f>
        <v>12.868757737877226</v>
      </c>
      <c r="E179" s="98">
        <f>RES_hhdet_fech!E67</f>
        <v>31.88329262403332</v>
      </c>
      <c r="F179" s="98">
        <f>RES_hhdet_fech!F67</f>
        <v>19.930241870633289</v>
      </c>
      <c r="G179" s="98">
        <f>RES_hhdet_fech!G67</f>
        <v>25.873146333492649</v>
      </c>
      <c r="H179" s="98">
        <f>RES_hhdet_fech!H67</f>
        <v>37.281250346653231</v>
      </c>
      <c r="I179" s="98">
        <f>RES_hhdet_fech!I67</f>
        <v>38.279371491180655</v>
      </c>
      <c r="J179" s="98">
        <f>RES_hhdet_fech!J67</f>
        <v>40.612318742296623</v>
      </c>
      <c r="K179" s="98">
        <f>RES_hhdet_fech!K67</f>
        <v>43.130412549331623</v>
      </c>
      <c r="L179" s="98">
        <f>RES_hhdet_fech!L67</f>
        <v>52.58245075063197</v>
      </c>
      <c r="M179" s="98">
        <f>RES_hhdet_fech!M67</f>
        <v>55.761430850820744</v>
      </c>
      <c r="N179" s="98">
        <f>RES_hhdet_fech!N67</f>
        <v>97.649077895975097</v>
      </c>
      <c r="O179" s="98">
        <f>RES_hhdet_fech!O67</f>
        <v>96.150764356033292</v>
      </c>
      <c r="P179" s="98">
        <f>RES_hhdet_fech!P67</f>
        <v>36.0272044702267</v>
      </c>
      <c r="Q179" s="98">
        <f>RES_hhdet_fech!Q67</f>
        <v>106.12945427935252</v>
      </c>
      <c r="R179" s="98">
        <f>RES_hhdet_fech!R67</f>
        <v>66.316887547550976</v>
      </c>
      <c r="S179" s="98">
        <f>RES_hhdet_fech!S67</f>
        <v>118.22423849069055</v>
      </c>
      <c r="T179" s="98">
        <f>RES_hhdet_fech!T67</f>
        <v>93.961825291527177</v>
      </c>
      <c r="U179" s="98">
        <f>RES_hhdet_fech!U67</f>
        <v>131.28009378689981</v>
      </c>
      <c r="V179" s="98">
        <f>RES_hhdet_fech!V67</f>
        <v>66.713542799150275</v>
      </c>
      <c r="W179" s="98">
        <f>RES_hhdet_fech!W67</f>
        <v>114.81541403607585</v>
      </c>
      <c r="X179" s="98">
        <f>RES_hhdet_fech!X67</f>
        <v>140.21915928589931</v>
      </c>
      <c r="Y179" s="98">
        <f>RES_hhdet_fech!Y67</f>
        <v>96.130659980960672</v>
      </c>
      <c r="DA179" s="63" t="s">
        <v>2305</v>
      </c>
    </row>
    <row r="180" spans="1:105" ht="12" customHeight="1" x14ac:dyDescent="0.25">
      <c r="A180" s="121" t="s">
        <v>55</v>
      </c>
      <c r="B180" s="122">
        <v>2835.3062747183585</v>
      </c>
      <c r="C180" s="122">
        <v>2560.8044456653383</v>
      </c>
      <c r="D180" s="122">
        <v>2769.7474372743709</v>
      </c>
      <c r="E180" s="122">
        <v>3066.5929683690556</v>
      </c>
      <c r="F180" s="122">
        <v>3326.2255591083167</v>
      </c>
      <c r="G180" s="122">
        <v>2858.0007013800628</v>
      </c>
      <c r="H180" s="122">
        <v>3102.5229516135278</v>
      </c>
      <c r="I180" s="122">
        <v>2617.119575668311</v>
      </c>
      <c r="J180" s="122">
        <v>2938.7947664850699</v>
      </c>
      <c r="K180" s="122">
        <v>2974.8503077184196</v>
      </c>
      <c r="L180" s="122">
        <v>2840.0122175597744</v>
      </c>
      <c r="M180" s="122">
        <v>2796.8727732534012</v>
      </c>
      <c r="N180" s="122">
        <v>2803.5949474872054</v>
      </c>
      <c r="O180" s="122">
        <v>2709.3575416269678</v>
      </c>
      <c r="P180" s="122">
        <v>2446.108331580193</v>
      </c>
      <c r="Q180" s="122">
        <v>2469.7274634158343</v>
      </c>
      <c r="R180" s="122">
        <v>2476.9698273409704</v>
      </c>
      <c r="S180" s="122">
        <v>2466.2552145927393</v>
      </c>
      <c r="T180" s="122">
        <v>2341.2810220197912</v>
      </c>
      <c r="U180" s="122">
        <v>2211.1782309677806</v>
      </c>
      <c r="V180" s="122">
        <v>2150.311225212422</v>
      </c>
      <c r="W180" s="122">
        <v>2105.3635220339611</v>
      </c>
      <c r="X180" s="122">
        <v>2087.837877029739</v>
      </c>
      <c r="Y180" s="122">
        <v>1825.269629868882</v>
      </c>
      <c r="DA180" s="130" t="s">
        <v>2306</v>
      </c>
    </row>
    <row r="181" spans="1:105" ht="12" customHeight="1" x14ac:dyDescent="0.25">
      <c r="A181" s="97" t="s">
        <v>134</v>
      </c>
      <c r="B181" s="98">
        <v>2861.1350802771985</v>
      </c>
      <c r="C181" s="98">
        <v>2579.3530364086555</v>
      </c>
      <c r="D181" s="98">
        <v>2790.9283985252023</v>
      </c>
      <c r="E181" s="98">
        <v>3088.4703174680722</v>
      </c>
      <c r="F181" s="98">
        <v>3354.1413032568857</v>
      </c>
      <c r="G181" s="98">
        <v>2876.9074294814059</v>
      </c>
      <c r="H181" s="98">
        <v>3124.5138686746659</v>
      </c>
      <c r="I181" s="98">
        <v>2628.107956266238</v>
      </c>
      <c r="J181" s="98">
        <v>2955.2051339057157</v>
      </c>
      <c r="K181" s="98">
        <v>2994.4356967457802</v>
      </c>
      <c r="L181" s="98">
        <v>2858.6844737125753</v>
      </c>
      <c r="M181" s="98">
        <v>2812.8129046237582</v>
      </c>
      <c r="N181" s="98">
        <v>2824.0777310966382</v>
      </c>
      <c r="O181" s="98">
        <v>2727.5770931543557</v>
      </c>
      <c r="P181" s="98">
        <v>2454.7664016123958</v>
      </c>
      <c r="Q181" s="98">
        <v>2481.7781198458347</v>
      </c>
      <c r="R181" s="98">
        <v>2493.8250132308012</v>
      </c>
      <c r="S181" s="98">
        <v>2483.9965025267852</v>
      </c>
      <c r="T181" s="98">
        <v>2353.3049739752778</v>
      </c>
      <c r="U181" s="98">
        <v>2220.1291512422545</v>
      </c>
      <c r="V181" s="98">
        <v>2154.8157933835473</v>
      </c>
      <c r="W181" s="98">
        <v>2109.8540191572993</v>
      </c>
      <c r="X181" s="98">
        <v>2093.4776519557008</v>
      </c>
      <c r="Y181" s="98">
        <v>1823.5716140535455</v>
      </c>
      <c r="DA181" s="63" t="s">
        <v>2307</v>
      </c>
    </row>
    <row r="182" spans="1:105" ht="12" customHeight="1" x14ac:dyDescent="0.25">
      <c r="A182" s="97" t="s">
        <v>133</v>
      </c>
      <c r="B182" s="98">
        <v>2000.5347708576053</v>
      </c>
      <c r="C182" s="98">
        <v>1805.4025308231076</v>
      </c>
      <c r="D182" s="98">
        <v>2020.3320348505863</v>
      </c>
      <c r="E182" s="98">
        <v>2369.5138487440167</v>
      </c>
      <c r="F182" s="98">
        <v>2616.2934992945738</v>
      </c>
      <c r="G182" s="98">
        <v>2183.7705525860242</v>
      </c>
      <c r="H182" s="98">
        <v>2396.0914499022037</v>
      </c>
      <c r="I182" s="98">
        <v>1948.1200323358664</v>
      </c>
      <c r="J182" s="98">
        <v>2210.3264553624203</v>
      </c>
      <c r="K182" s="98">
        <v>2227.4959840553192</v>
      </c>
      <c r="L182" s="98">
        <v>2129.901727083437</v>
      </c>
      <c r="M182" s="98">
        <v>2123.3234788096029</v>
      </c>
      <c r="N182" s="98">
        <v>2137.6411242950289</v>
      </c>
      <c r="O182" s="98">
        <v>2084.7631550068563</v>
      </c>
      <c r="P182" s="98">
        <v>1903.7012558173376</v>
      </c>
      <c r="Q182" s="98">
        <v>1951.3187859155462</v>
      </c>
      <c r="R182" s="98">
        <v>1984.5152683701972</v>
      </c>
      <c r="S182" s="98">
        <v>2011.7410902733543</v>
      </c>
      <c r="T182" s="98">
        <v>1941.7052085990056</v>
      </c>
      <c r="U182" s="98">
        <v>1845.0344266743098</v>
      </c>
      <c r="V182" s="98">
        <v>1852.3429466915163</v>
      </c>
      <c r="W182" s="98">
        <v>1872.4792121127875</v>
      </c>
      <c r="X182" s="98">
        <v>1910.1252037286615</v>
      </c>
      <c r="Y182" s="98">
        <v>1713.4412261351777</v>
      </c>
      <c r="DA182" s="63" t="s">
        <v>2308</v>
      </c>
    </row>
    <row r="183" spans="1:105" ht="12" customHeight="1" x14ac:dyDescent="0.25">
      <c r="A183" s="100" t="s">
        <v>212</v>
      </c>
      <c r="B183" s="101">
        <v>965.51792002775449</v>
      </c>
      <c r="C183" s="101">
        <v>850.91247712466247</v>
      </c>
      <c r="D183" s="101">
        <v>1033.433842448004</v>
      </c>
      <c r="E183" s="101">
        <v>1416.8791707808207</v>
      </c>
      <c r="F183" s="101">
        <v>1613.6850796757237</v>
      </c>
      <c r="G183" s="101">
        <v>1212.7298448636673</v>
      </c>
      <c r="H183" s="101">
        <v>1351.3942102588585</v>
      </c>
      <c r="I183" s="101">
        <v>940.50986724828351</v>
      </c>
      <c r="J183" s="101">
        <v>1069.855739727218</v>
      </c>
      <c r="K183" s="101">
        <v>1033.4472082688626</v>
      </c>
      <c r="L183" s="101">
        <v>951.137723810284</v>
      </c>
      <c r="M183" s="101">
        <v>964.80101252595614</v>
      </c>
      <c r="N183" s="101">
        <v>942.43117764503734</v>
      </c>
      <c r="O183" s="101">
        <v>914.68168041883689</v>
      </c>
      <c r="P183" s="101">
        <v>874.43771781995542</v>
      </c>
      <c r="Q183" s="101">
        <v>885.4036097182543</v>
      </c>
      <c r="R183" s="101">
        <v>883.03175392159994</v>
      </c>
      <c r="S183" s="101">
        <v>887.81448399395686</v>
      </c>
      <c r="T183" s="101">
        <v>859.25611910285954</v>
      </c>
      <c r="U183" s="101">
        <v>765.98848071705538</v>
      </c>
      <c r="V183" s="101">
        <v>869.45450241650099</v>
      </c>
      <c r="W183" s="101">
        <v>1001.1171672539697</v>
      </c>
      <c r="X183" s="101">
        <v>1126.4981980406499</v>
      </c>
      <c r="Y183" s="101">
        <v>1132.5485962551822</v>
      </c>
      <c r="DA183" s="131" t="s">
        <v>2309</v>
      </c>
    </row>
    <row r="184" spans="1:105" ht="12" customHeight="1" x14ac:dyDescent="0.25">
      <c r="A184" s="103" t="s">
        <v>52</v>
      </c>
      <c r="B184" s="104">
        <v>1035.0168508298509</v>
      </c>
      <c r="C184" s="104">
        <v>954.49005369844508</v>
      </c>
      <c r="D184" s="104">
        <v>986.89819240258214</v>
      </c>
      <c r="E184" s="104">
        <v>952.63467796319594</v>
      </c>
      <c r="F184" s="104">
        <v>1002.6084196188498</v>
      </c>
      <c r="G184" s="104">
        <v>971.04070772235696</v>
      </c>
      <c r="H184" s="104">
        <v>1044.6972396433455</v>
      </c>
      <c r="I184" s="104">
        <v>1007.6101650875825</v>
      </c>
      <c r="J184" s="104">
        <v>1140.4707156352029</v>
      </c>
      <c r="K184" s="104">
        <v>1194.0487757864564</v>
      </c>
      <c r="L184" s="104">
        <v>1178.7640032731533</v>
      </c>
      <c r="M184" s="104">
        <v>1158.522466283647</v>
      </c>
      <c r="N184" s="104">
        <v>1195.2099466499913</v>
      </c>
      <c r="O184" s="104">
        <v>1170.0814745880195</v>
      </c>
      <c r="P184" s="104">
        <v>1029.2635379973819</v>
      </c>
      <c r="Q184" s="104">
        <v>1065.9151761972921</v>
      </c>
      <c r="R184" s="104">
        <v>1101.4835144485974</v>
      </c>
      <c r="S184" s="104">
        <v>1123.9266062793972</v>
      </c>
      <c r="T184" s="104">
        <v>1082.4490894961461</v>
      </c>
      <c r="U184" s="104">
        <v>1079.0459459572546</v>
      </c>
      <c r="V184" s="104">
        <v>982.88844427501579</v>
      </c>
      <c r="W184" s="104">
        <v>871.36204485881785</v>
      </c>
      <c r="X184" s="104">
        <v>783.62700568801188</v>
      </c>
      <c r="Y184" s="104">
        <v>580.8926298799953</v>
      </c>
      <c r="DA184" s="132" t="s">
        <v>2310</v>
      </c>
    </row>
    <row r="185" spans="1:105" ht="12" customHeight="1" x14ac:dyDescent="0.25">
      <c r="A185" s="106" t="s">
        <v>122</v>
      </c>
      <c r="B185" s="101">
        <v>2307.2513264517715</v>
      </c>
      <c r="C185" s="101">
        <v>2219.28101759327</v>
      </c>
      <c r="D185" s="101">
        <v>2347.091640731981</v>
      </c>
      <c r="E185" s="101">
        <v>2613.1779128301432</v>
      </c>
      <c r="F185" s="101">
        <v>2702.2870226941709</v>
      </c>
      <c r="G185" s="101">
        <v>2487.6950655077762</v>
      </c>
      <c r="H185" s="101">
        <v>2648.5711748942285</v>
      </c>
      <c r="I185" s="101">
        <v>2474.3221136932616</v>
      </c>
      <c r="J185" s="101">
        <v>2653.1378214340943</v>
      </c>
      <c r="K185" s="101">
        <v>2635.1256485317954</v>
      </c>
      <c r="L185" s="101">
        <v>2524.6183670623327</v>
      </c>
      <c r="M185" s="101">
        <v>2573.2093309264478</v>
      </c>
      <c r="N185" s="101">
        <v>2472.4127229539699</v>
      </c>
      <c r="O185" s="101">
        <v>2449.6651684110143</v>
      </c>
      <c r="P185" s="101">
        <v>2438.6165381866776</v>
      </c>
      <c r="Q185" s="101">
        <v>2380.3692287054337</v>
      </c>
      <c r="R185" s="101">
        <v>2303.4738281221289</v>
      </c>
      <c r="S185" s="101">
        <v>2281.2406048797507</v>
      </c>
      <c r="T185" s="101">
        <v>2242.586596911739</v>
      </c>
      <c r="U185" s="101">
        <v>2137.1837959095851</v>
      </c>
      <c r="V185" s="101">
        <v>2139.1520099280697</v>
      </c>
      <c r="W185" s="101">
        <v>2067.1450144903797</v>
      </c>
      <c r="X185" s="101">
        <v>1980.1090003102317</v>
      </c>
      <c r="Y185" s="101">
        <v>1943.3626812575774</v>
      </c>
      <c r="DA185" s="131" t="s">
        <v>2311</v>
      </c>
    </row>
    <row r="186" spans="1:105" ht="12" customHeight="1" x14ac:dyDescent="0.25">
      <c r="A186" s="107" t="s">
        <v>121</v>
      </c>
      <c r="B186" s="104">
        <v>1787.2037729469437</v>
      </c>
      <c r="C186" s="104">
        <v>1717.3221754143633</v>
      </c>
      <c r="D186" s="104">
        <v>1855.3367076967295</v>
      </c>
      <c r="E186" s="104">
        <v>2148.5254682656728</v>
      </c>
      <c r="F186" s="104">
        <v>2249.0009968510581</v>
      </c>
      <c r="G186" s="104">
        <v>2026.2031487334405</v>
      </c>
      <c r="H186" s="104">
        <v>2172.0312947403577</v>
      </c>
      <c r="I186" s="104">
        <v>1971.7655449267559</v>
      </c>
      <c r="J186" s="104">
        <v>2120.7063068074358</v>
      </c>
      <c r="K186" s="104">
        <v>2095.7787456814194</v>
      </c>
      <c r="L186" s="104">
        <v>2001.6196920312998</v>
      </c>
      <c r="M186" s="104">
        <v>2052.8825828504505</v>
      </c>
      <c r="N186" s="104">
        <v>1970.8165955340542</v>
      </c>
      <c r="O186" s="104">
        <v>1960.589202392991</v>
      </c>
      <c r="P186" s="104">
        <v>1977.7255657762005</v>
      </c>
      <c r="Q186" s="104">
        <v>1948.1371010309374</v>
      </c>
      <c r="R186" s="104">
        <v>1899.8211685795222</v>
      </c>
      <c r="S186" s="104">
        <v>1895.0113115235724</v>
      </c>
      <c r="T186" s="104">
        <v>1875.3691911148464</v>
      </c>
      <c r="U186" s="104">
        <v>1780.5111627790445</v>
      </c>
      <c r="V186" s="104">
        <v>1818.3234808932214</v>
      </c>
      <c r="W186" s="104">
        <v>1793.6973041936187</v>
      </c>
      <c r="X186" s="104">
        <v>1769.223079968235</v>
      </c>
      <c r="Y186" s="104">
        <v>1791.8046117707386</v>
      </c>
      <c r="DA186" s="132" t="s">
        <v>2312</v>
      </c>
    </row>
    <row r="187" spans="1:105" ht="12" customHeight="1" x14ac:dyDescent="0.25">
      <c r="A187" s="108" t="s">
        <v>53</v>
      </c>
      <c r="B187" s="98">
        <v>777.48507783446746</v>
      </c>
      <c r="C187" s="98">
        <v>728.96409554615434</v>
      </c>
      <c r="D187" s="98">
        <v>867.49815512489192</v>
      </c>
      <c r="E187" s="98">
        <v>1199.0661694969428</v>
      </c>
      <c r="F187" s="98">
        <v>1305.2273008243242</v>
      </c>
      <c r="G187" s="98">
        <v>1049.9310549970755</v>
      </c>
      <c r="H187" s="98">
        <v>1147.0973783821123</v>
      </c>
      <c r="I187" s="98">
        <v>882.47718596572554</v>
      </c>
      <c r="J187" s="98">
        <v>960.62251103908648</v>
      </c>
      <c r="K187" s="98">
        <v>919.58920355514169</v>
      </c>
      <c r="L187" s="98">
        <v>849.0759418244196</v>
      </c>
      <c r="M187" s="98">
        <v>894.05587278303608</v>
      </c>
      <c r="N187" s="98">
        <v>837.83532354025351</v>
      </c>
      <c r="O187" s="98">
        <v>831.63248275022158</v>
      </c>
      <c r="P187" s="98">
        <v>878.70895759953669</v>
      </c>
      <c r="Q187" s="98">
        <v>850.29852969172384</v>
      </c>
      <c r="R187" s="98">
        <v>815.55617972664663</v>
      </c>
      <c r="S187" s="98">
        <v>811.24808973856204</v>
      </c>
      <c r="T187" s="98">
        <v>810.13450949338744</v>
      </c>
      <c r="U187" s="98">
        <v>722.3804686692722</v>
      </c>
      <c r="V187" s="98">
        <v>834.87980970182468</v>
      </c>
      <c r="W187" s="98">
        <v>943.50705853157046</v>
      </c>
      <c r="X187" s="98">
        <v>1028.9862867702027</v>
      </c>
      <c r="Y187" s="98">
        <v>1168.7152676689079</v>
      </c>
      <c r="DA187" s="63" t="s">
        <v>2313</v>
      </c>
    </row>
    <row r="188" spans="1:105" ht="12" customHeight="1" x14ac:dyDescent="0.25">
      <c r="A188" s="108" t="s">
        <v>52</v>
      </c>
      <c r="B188" s="98">
        <v>1009.718695112476</v>
      </c>
      <c r="C188" s="98">
        <v>988.35807986820907</v>
      </c>
      <c r="D188" s="98">
        <v>987.83855257183723</v>
      </c>
      <c r="E188" s="98">
        <v>949.45929876873015</v>
      </c>
      <c r="F188" s="98">
        <v>943.773696026734</v>
      </c>
      <c r="G188" s="98">
        <v>976.2720937363647</v>
      </c>
      <c r="H188" s="98">
        <v>1024.9339163582451</v>
      </c>
      <c r="I188" s="98">
        <v>1089.2883589610303</v>
      </c>
      <c r="J188" s="98">
        <v>1160.0837957683493</v>
      </c>
      <c r="K188" s="98">
        <v>1176.1895421262782</v>
      </c>
      <c r="L188" s="98">
        <v>1152.5437502068798</v>
      </c>
      <c r="M188" s="98">
        <v>1158.8267100674145</v>
      </c>
      <c r="N188" s="98">
        <v>1132.9812719938009</v>
      </c>
      <c r="O188" s="98">
        <v>1128.9567196427695</v>
      </c>
      <c r="P188" s="98">
        <v>1099.0166081766638</v>
      </c>
      <c r="Q188" s="98">
        <v>1097.8385713392142</v>
      </c>
      <c r="R188" s="98">
        <v>1084.2649888528756</v>
      </c>
      <c r="S188" s="98">
        <v>1083.7632217850103</v>
      </c>
      <c r="T188" s="98">
        <v>1065.2346816214588</v>
      </c>
      <c r="U188" s="98">
        <v>1058.1306941097723</v>
      </c>
      <c r="V188" s="98">
        <v>983.44367119139645</v>
      </c>
      <c r="W188" s="98">
        <v>850.19024566204791</v>
      </c>
      <c r="X188" s="98">
        <v>740.2367931980325</v>
      </c>
      <c r="Y188" s="98">
        <v>623.08934410183099</v>
      </c>
      <c r="DA188" s="63" t="s">
        <v>2314</v>
      </c>
    </row>
    <row r="189" spans="1:105" ht="12" customHeight="1" x14ac:dyDescent="0.25">
      <c r="A189" s="121" t="s">
        <v>54</v>
      </c>
      <c r="B189" s="122">
        <v>891.44517952215074</v>
      </c>
      <c r="C189" s="122">
        <v>951.61355499741455</v>
      </c>
      <c r="D189" s="122">
        <v>943.67866439092063</v>
      </c>
      <c r="E189" s="122">
        <v>1149.7440365410732</v>
      </c>
      <c r="F189" s="122">
        <v>1111.1982324018456</v>
      </c>
      <c r="G189" s="122">
        <v>1045.2724030018994</v>
      </c>
      <c r="H189" s="122">
        <v>978.94596941336079</v>
      </c>
      <c r="I189" s="122">
        <v>882.45669205747015</v>
      </c>
      <c r="J189" s="122">
        <v>972.38827886039485</v>
      </c>
      <c r="K189" s="122">
        <v>774.28698138869186</v>
      </c>
      <c r="L189" s="122">
        <v>699.09992559608861</v>
      </c>
      <c r="M189" s="122">
        <v>701.07940137460264</v>
      </c>
      <c r="N189" s="122">
        <v>718.8607834416182</v>
      </c>
      <c r="O189" s="122">
        <v>704.86376931392408</v>
      </c>
      <c r="P189" s="122">
        <v>672.10152928154207</v>
      </c>
      <c r="Q189" s="122">
        <v>706.26334677898876</v>
      </c>
      <c r="R189" s="122">
        <v>703.12680653313987</v>
      </c>
      <c r="S189" s="122">
        <v>665.02741692085317</v>
      </c>
      <c r="T189" s="122">
        <v>634.8080588804055</v>
      </c>
      <c r="U189" s="122">
        <v>611.07155328991962</v>
      </c>
      <c r="V189" s="122">
        <v>828.28185168183495</v>
      </c>
      <c r="W189" s="122">
        <v>780.25912530732433</v>
      </c>
      <c r="X189" s="122">
        <v>637.3742895507819</v>
      </c>
      <c r="Y189" s="122">
        <v>580.46056046992908</v>
      </c>
      <c r="DA189" s="130" t="s">
        <v>2315</v>
      </c>
    </row>
    <row r="190" spans="1:105" ht="12" customHeight="1" x14ac:dyDescent="0.25">
      <c r="A190" s="97" t="s">
        <v>175</v>
      </c>
      <c r="B190" s="98">
        <v>900.86802097474595</v>
      </c>
      <c r="C190" s="98">
        <v>958.92148447497414</v>
      </c>
      <c r="D190" s="98">
        <v>956.54052950884557</v>
      </c>
      <c r="E190" s="98">
        <v>1155.7759838090578</v>
      </c>
      <c r="F190" s="98">
        <v>1120.2883424686515</v>
      </c>
      <c r="G190" s="98">
        <v>1054.9130416025373</v>
      </c>
      <c r="H190" s="98">
        <v>986.90610631315155</v>
      </c>
      <c r="I190" s="98">
        <v>887.22925914483687</v>
      </c>
      <c r="J190" s="98">
        <v>977.58919976498305</v>
      </c>
      <c r="K190" s="98">
        <v>781.91311631571944</v>
      </c>
      <c r="L190" s="98">
        <v>705.50010063391153</v>
      </c>
      <c r="M190" s="98">
        <v>706.3757766563532</v>
      </c>
      <c r="N190" s="98">
        <v>725.18539334497348</v>
      </c>
      <c r="O190" s="98">
        <v>709.95131498727824</v>
      </c>
      <c r="P190" s="98">
        <v>675.92176311491357</v>
      </c>
      <c r="Q190" s="98">
        <v>715.20571683483411</v>
      </c>
      <c r="R190" s="98">
        <v>723.65864446394562</v>
      </c>
      <c r="S190" s="98">
        <v>694.25702931672561</v>
      </c>
      <c r="T190" s="98">
        <v>668.29433484083904</v>
      </c>
      <c r="U190" s="98">
        <v>650.35677193234483</v>
      </c>
      <c r="V190" s="98">
        <v>894.49002707332056</v>
      </c>
      <c r="W190" s="98">
        <v>834.70344881103472</v>
      </c>
      <c r="X190" s="98">
        <v>697.09911901651492</v>
      </c>
      <c r="Y190" s="98">
        <v>620.68280417979167</v>
      </c>
      <c r="DA190" s="63" t="s">
        <v>2316</v>
      </c>
    </row>
    <row r="191" spans="1:105" ht="12" customHeight="1" x14ac:dyDescent="0.25">
      <c r="A191" s="109" t="s">
        <v>120</v>
      </c>
      <c r="B191" s="33">
        <v>667.62186111773713</v>
      </c>
      <c r="C191" s="33">
        <v>776.48907521959541</v>
      </c>
      <c r="D191" s="33">
        <v>628.04790575332947</v>
      </c>
      <c r="E191" s="33">
        <v>999.88560141197308</v>
      </c>
      <c r="F191" s="33">
        <v>884.45239613239448</v>
      </c>
      <c r="G191" s="33">
        <v>804.30528507236704</v>
      </c>
      <c r="H191" s="33">
        <v>778.84186825102131</v>
      </c>
      <c r="I191" s="33">
        <v>761.85366654222321</v>
      </c>
      <c r="J191" s="33">
        <v>839.44952257802242</v>
      </c>
      <c r="K191" s="33">
        <v>578.81912909240191</v>
      </c>
      <c r="L191" s="33">
        <v>532.85695971243854</v>
      </c>
      <c r="M191" s="33">
        <v>563.02706606337142</v>
      </c>
      <c r="N191" s="33">
        <v>542.19258846138439</v>
      </c>
      <c r="O191" s="33">
        <v>545.8963115372552</v>
      </c>
      <c r="P191" s="33">
        <v>557.41727782653084</v>
      </c>
      <c r="Q191" s="33">
        <v>550.04406469775381</v>
      </c>
      <c r="R191" s="33">
        <v>530.53776605192081</v>
      </c>
      <c r="S191" s="33">
        <v>520.44386664687022</v>
      </c>
      <c r="T191" s="33">
        <v>507.86373836946399</v>
      </c>
      <c r="U191" s="33">
        <v>483.15425027590732</v>
      </c>
      <c r="V191" s="33">
        <v>632.16847392961608</v>
      </c>
      <c r="W191" s="33">
        <v>640.45326279708684</v>
      </c>
      <c r="X191" s="33">
        <v>494.25388835309644</v>
      </c>
      <c r="Y191" s="33">
        <v>467.75592950111803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9553.5625760859402</v>
      </c>
      <c r="C193" s="117">
        <f t="shared" si="94"/>
        <v>9841.8544874809068</v>
      </c>
      <c r="D193" s="117">
        <f t="shared" si="94"/>
        <v>9714.2964982603808</v>
      </c>
      <c r="E193" s="117">
        <f t="shared" si="94"/>
        <v>11178.028903607616</v>
      </c>
      <c r="F193" s="117">
        <f t="shared" si="94"/>
        <v>11664.031555009447</v>
      </c>
      <c r="G193" s="117">
        <f t="shared" si="94"/>
        <v>11484.18809058869</v>
      </c>
      <c r="H193" s="117">
        <f t="shared" si="94"/>
        <v>10778.910280915028</v>
      </c>
      <c r="I193" s="117">
        <f t="shared" si="94"/>
        <v>9748.2954530423722</v>
      </c>
      <c r="J193" s="117">
        <f t="shared" si="94"/>
        <v>10978.987909067249</v>
      </c>
      <c r="K193" s="117">
        <f t="shared" si="94"/>
        <v>10695.237604382299</v>
      </c>
      <c r="L193" s="117">
        <f t="shared" si="94"/>
        <v>10820.338982611442</v>
      </c>
      <c r="M193" s="117">
        <f t="shared" si="94"/>
        <v>10388.303117347301</v>
      </c>
      <c r="N193" s="117">
        <f t="shared" si="94"/>
        <v>10673.154156007808</v>
      </c>
      <c r="O193" s="117">
        <f t="shared" si="94"/>
        <v>10563.275592553307</v>
      </c>
      <c r="P193" s="117">
        <f t="shared" si="94"/>
        <v>8222.9600806095023</v>
      </c>
      <c r="Q193" s="117">
        <f t="shared" si="94"/>
        <v>9660.4830005594249</v>
      </c>
      <c r="R193" s="117">
        <f t="shared" ref="R193:V193" si="95">R194+R197+R199+R208</f>
        <v>10214.395216522045</v>
      </c>
      <c r="S193" s="117">
        <f t="shared" si="95"/>
        <v>10480.483805043714</v>
      </c>
      <c r="T193" s="117">
        <f t="shared" si="95"/>
        <v>9710.9374389560053</v>
      </c>
      <c r="U193" s="117">
        <f t="shared" si="95"/>
        <v>9547.1171853364503</v>
      </c>
      <c r="V193" s="117">
        <f t="shared" si="95"/>
        <v>9506.3938352649184</v>
      </c>
      <c r="W193" s="117">
        <f t="shared" ref="W193:Y193" si="96">W194+W197+W199+W208</f>
        <v>10594.984556552427</v>
      </c>
      <c r="X193" s="117">
        <f t="shared" si="96"/>
        <v>9885.9949104139905</v>
      </c>
      <c r="Y193" s="117">
        <f t="shared" si="96"/>
        <v>8861.463860686812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7433.3633146010989</v>
      </c>
      <c r="C194" s="122">
        <f t="shared" si="97"/>
        <v>7815.3565636687263</v>
      </c>
      <c r="D194" s="122">
        <f t="shared" si="97"/>
        <v>7541.3470071567162</v>
      </c>
      <c r="E194" s="122">
        <f t="shared" si="97"/>
        <v>8638.6409639339818</v>
      </c>
      <c r="F194" s="122">
        <f t="shared" si="97"/>
        <v>8996.0771502355947</v>
      </c>
      <c r="G194" s="122">
        <f t="shared" si="97"/>
        <v>9096.8366237977716</v>
      </c>
      <c r="H194" s="122">
        <f t="shared" si="97"/>
        <v>8241.1531982744254</v>
      </c>
      <c r="I194" s="122">
        <f t="shared" si="97"/>
        <v>7536.365150489125</v>
      </c>
      <c r="J194" s="122">
        <f t="shared" si="97"/>
        <v>8484.3835641018431</v>
      </c>
      <c r="K194" s="122">
        <f t="shared" si="97"/>
        <v>8264.6871884127795</v>
      </c>
      <c r="L194" s="122">
        <f t="shared" si="97"/>
        <v>8462.3419582831648</v>
      </c>
      <c r="M194" s="122">
        <f t="shared" si="97"/>
        <v>8014.8440933083048</v>
      </c>
      <c r="N194" s="122">
        <f t="shared" si="97"/>
        <v>8127.4020964408755</v>
      </c>
      <c r="O194" s="122">
        <f t="shared" si="97"/>
        <v>8057.8351996314923</v>
      </c>
      <c r="P194" s="122">
        <f t="shared" si="97"/>
        <v>6079.3309801778514</v>
      </c>
      <c r="Q194" s="122">
        <f t="shared" si="97"/>
        <v>7220.3429503730513</v>
      </c>
      <c r="R194" s="122">
        <f t="shared" ref="R194:V194" si="98">SUM(R195:R196)</f>
        <v>7844.4321731217215</v>
      </c>
      <c r="S194" s="122">
        <f t="shared" si="98"/>
        <v>7898.3016876455922</v>
      </c>
      <c r="T194" s="122">
        <f t="shared" si="98"/>
        <v>7266.0044346685245</v>
      </c>
      <c r="U194" s="122">
        <f t="shared" si="98"/>
        <v>7035.0910330592733</v>
      </c>
      <c r="V194" s="122">
        <f t="shared" si="98"/>
        <v>7095.0473216072132</v>
      </c>
      <c r="W194" s="122">
        <f t="shared" ref="W194:Y194" si="99">SUM(W195:W196)</f>
        <v>8038.8840854200416</v>
      </c>
      <c r="X194" s="122">
        <f t="shared" si="99"/>
        <v>7318.8505310179025</v>
      </c>
      <c r="Y194" s="122">
        <f t="shared" si="99"/>
        <v>6679.6901464159146</v>
      </c>
      <c r="DA194" s="130" t="s">
        <v>2469</v>
      </c>
    </row>
    <row r="195" spans="1:105" ht="12" customHeight="1" x14ac:dyDescent="0.25">
      <c r="A195" s="97" t="s">
        <v>212</v>
      </c>
      <c r="B195" s="98">
        <v>7253.1921859294707</v>
      </c>
      <c r="C195" s="98">
        <v>7631.0556626563675</v>
      </c>
      <c r="D195" s="98">
        <v>7365.7551185685752</v>
      </c>
      <c r="E195" s="98">
        <v>8438.9820844484566</v>
      </c>
      <c r="F195" s="98">
        <v>8790.1698359124657</v>
      </c>
      <c r="G195" s="98">
        <v>8896.2960735317592</v>
      </c>
      <c r="H195" s="98">
        <v>8060.8817515939927</v>
      </c>
      <c r="I195" s="98">
        <v>7376.8591549576877</v>
      </c>
      <c r="J195" s="98">
        <v>8304.6406117632505</v>
      </c>
      <c r="K195" s="98">
        <v>8091.1922324632742</v>
      </c>
      <c r="L195" s="98">
        <v>8286.7523737638694</v>
      </c>
      <c r="M195" s="98">
        <v>7850.6966931306106</v>
      </c>
      <c r="N195" s="98">
        <v>7963.4020060006005</v>
      </c>
      <c r="O195" s="98">
        <v>7896.8205359925278</v>
      </c>
      <c r="P195" s="98">
        <v>5959.4652588394229</v>
      </c>
      <c r="Q195" s="98">
        <v>7078.1983174201905</v>
      </c>
      <c r="R195" s="98">
        <v>7690.8115577478166</v>
      </c>
      <c r="S195" s="98">
        <v>7744.5797502813193</v>
      </c>
      <c r="T195" s="98">
        <v>7125.6972443774403</v>
      </c>
      <c r="U195" s="98">
        <v>6900.176334089324</v>
      </c>
      <c r="V195" s="98">
        <v>6959.9318532318375</v>
      </c>
      <c r="W195" s="98">
        <v>7885.5594527473686</v>
      </c>
      <c r="X195" s="98">
        <v>7180.1598524240881</v>
      </c>
      <c r="Y195" s="98">
        <v>6553.7301758200074</v>
      </c>
      <c r="DA195" s="63" t="s">
        <v>2470</v>
      </c>
    </row>
    <row r="196" spans="1:105" ht="12" customHeight="1" x14ac:dyDescent="0.25">
      <c r="A196" s="97" t="s">
        <v>53</v>
      </c>
      <c r="B196" s="98">
        <v>180.17112867162822</v>
      </c>
      <c r="C196" s="98">
        <v>184.30090101235879</v>
      </c>
      <c r="D196" s="98">
        <v>175.59188858814122</v>
      </c>
      <c r="E196" s="98">
        <v>199.65887948552552</v>
      </c>
      <c r="F196" s="98">
        <v>205.90731432312867</v>
      </c>
      <c r="G196" s="98">
        <v>200.54055026601273</v>
      </c>
      <c r="H196" s="98">
        <v>180.27144668043249</v>
      </c>
      <c r="I196" s="98">
        <v>159.50599553143755</v>
      </c>
      <c r="J196" s="98">
        <v>179.74295233859269</v>
      </c>
      <c r="K196" s="98">
        <v>173.49495594950571</v>
      </c>
      <c r="L196" s="98">
        <v>175.58958451929541</v>
      </c>
      <c r="M196" s="98">
        <v>164.14740017769378</v>
      </c>
      <c r="N196" s="98">
        <v>164.00009044027547</v>
      </c>
      <c r="O196" s="98">
        <v>161.01466363896409</v>
      </c>
      <c r="P196" s="98">
        <v>119.86572133842898</v>
      </c>
      <c r="Q196" s="98">
        <v>142.14463295286043</v>
      </c>
      <c r="R196" s="98">
        <v>153.62061537390454</v>
      </c>
      <c r="S196" s="98">
        <v>153.72193736427292</v>
      </c>
      <c r="T196" s="98">
        <v>140.30719029108417</v>
      </c>
      <c r="U196" s="98">
        <v>134.91469896994974</v>
      </c>
      <c r="V196" s="98">
        <v>135.11546837537568</v>
      </c>
      <c r="W196" s="98">
        <v>153.32463267267337</v>
      </c>
      <c r="X196" s="98">
        <v>138.69067859381445</v>
      </c>
      <c r="Y196" s="98">
        <v>125.95997059590685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14.584069131234484</v>
      </c>
      <c r="C197" s="122">
        <f t="shared" si="100"/>
        <v>18.94016704282102</v>
      </c>
      <c r="D197" s="122">
        <f t="shared" si="100"/>
        <v>26.04020523026827</v>
      </c>
      <c r="E197" s="122">
        <f t="shared" si="100"/>
        <v>68.540131649919914</v>
      </c>
      <c r="F197" s="122">
        <f t="shared" si="100"/>
        <v>44.973716329392623</v>
      </c>
      <c r="G197" s="122">
        <f t="shared" si="100"/>
        <v>60.645878673927307</v>
      </c>
      <c r="H197" s="122">
        <f t="shared" si="100"/>
        <v>90.134933913135711</v>
      </c>
      <c r="I197" s="122">
        <f t="shared" si="100"/>
        <v>95.156028326157625</v>
      </c>
      <c r="J197" s="122">
        <f t="shared" si="100"/>
        <v>104.34750878190268</v>
      </c>
      <c r="K197" s="122">
        <f t="shared" si="100"/>
        <v>114.61391246422723</v>
      </c>
      <c r="L197" s="122">
        <f t="shared" si="100"/>
        <v>145.59245031201769</v>
      </c>
      <c r="M197" s="122">
        <f t="shared" si="100"/>
        <v>160.14132192135713</v>
      </c>
      <c r="N197" s="122">
        <f t="shared" si="100"/>
        <v>289.35459354548919</v>
      </c>
      <c r="O197" s="122">
        <f t="shared" si="100"/>
        <v>295.08584649047663</v>
      </c>
      <c r="P197" s="122">
        <f t="shared" si="100"/>
        <v>113.17191061083867</v>
      </c>
      <c r="Q197" s="122">
        <f t="shared" si="100"/>
        <v>343.22935796938327</v>
      </c>
      <c r="R197" s="122">
        <f t="shared" si="100"/>
        <v>223.01221540388156</v>
      </c>
      <c r="S197" s="122">
        <f t="shared" si="100"/>
        <v>411.55715368334302</v>
      </c>
      <c r="T197" s="122">
        <f t="shared" si="100"/>
        <v>335.54248468499003</v>
      </c>
      <c r="U197" s="122">
        <f t="shared" si="100"/>
        <v>476.14042212443314</v>
      </c>
      <c r="V197" s="122">
        <f t="shared" si="100"/>
        <v>244.1254405799514</v>
      </c>
      <c r="W197" s="122">
        <f t="shared" si="100"/>
        <v>422.78038302897221</v>
      </c>
      <c r="X197" s="122">
        <f t="shared" si="100"/>
        <v>518.43611536553044</v>
      </c>
      <c r="Y197" s="122">
        <f t="shared" si="100"/>
        <v>356.91754367752549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14.584069131234484</v>
      </c>
      <c r="C198" s="98">
        <f>RES_hhdet_tesh!C67</f>
        <v>18.94016704282102</v>
      </c>
      <c r="D198" s="98">
        <f>RES_hhdet_tesh!D67</f>
        <v>26.04020523026827</v>
      </c>
      <c r="E198" s="98">
        <f>RES_hhdet_tesh!E67</f>
        <v>68.540131649919914</v>
      </c>
      <c r="F198" s="98">
        <f>RES_hhdet_tesh!F67</f>
        <v>44.973716329392623</v>
      </c>
      <c r="G198" s="98">
        <f>RES_hhdet_tesh!G67</f>
        <v>60.645878673927307</v>
      </c>
      <c r="H198" s="98">
        <f>RES_hhdet_tesh!H67</f>
        <v>90.134933913135711</v>
      </c>
      <c r="I198" s="98">
        <f>RES_hhdet_tesh!I67</f>
        <v>95.156028326157625</v>
      </c>
      <c r="J198" s="98">
        <f>RES_hhdet_tesh!J67</f>
        <v>104.34750878190268</v>
      </c>
      <c r="K198" s="98">
        <f>RES_hhdet_tesh!K67</f>
        <v>114.61391246422723</v>
      </c>
      <c r="L198" s="98">
        <f>RES_hhdet_tesh!L67</f>
        <v>145.59245031201769</v>
      </c>
      <c r="M198" s="98">
        <f>RES_hhdet_tesh!M67</f>
        <v>160.14132192135713</v>
      </c>
      <c r="N198" s="98">
        <f>RES_hhdet_tesh!N67</f>
        <v>289.35459354548919</v>
      </c>
      <c r="O198" s="98">
        <f>RES_hhdet_tesh!O67</f>
        <v>295.08584649047663</v>
      </c>
      <c r="P198" s="98">
        <f>RES_hhdet_tesh!P67</f>
        <v>113.17191061083867</v>
      </c>
      <c r="Q198" s="98">
        <f>RES_hhdet_tesh!Q67</f>
        <v>343.22935796938327</v>
      </c>
      <c r="R198" s="98">
        <f>RES_hhdet_tesh!R67</f>
        <v>223.01221540388156</v>
      </c>
      <c r="S198" s="98">
        <f>RES_hhdet_tesh!S67</f>
        <v>411.55715368334302</v>
      </c>
      <c r="T198" s="98">
        <f>RES_hhdet_tesh!T67</f>
        <v>335.54248468499003</v>
      </c>
      <c r="U198" s="98">
        <f>RES_hhdet_tesh!U67</f>
        <v>476.14042212443314</v>
      </c>
      <c r="V198" s="98">
        <f>RES_hhdet_tesh!V67</f>
        <v>244.1254405799514</v>
      </c>
      <c r="W198" s="98">
        <f>RES_hhdet_tesh!W67</f>
        <v>422.78038302897221</v>
      </c>
      <c r="X198" s="98">
        <f>RES_hhdet_tesh!X67</f>
        <v>518.43611536553044</v>
      </c>
      <c r="Y198" s="98">
        <f>RES_hhdet_tesh!Y67</f>
        <v>356.91754367752549</v>
      </c>
      <c r="DA198" s="63" t="s">
        <v>2473</v>
      </c>
    </row>
    <row r="199" spans="1:105" ht="12" customHeight="1" x14ac:dyDescent="0.25">
      <c r="A199" s="121" t="s">
        <v>55</v>
      </c>
      <c r="B199" s="122">
        <v>1560.8003075078977</v>
      </c>
      <c r="C199" s="122">
        <v>1424.4562991150906</v>
      </c>
      <c r="D199" s="122">
        <v>1568.0414352042358</v>
      </c>
      <c r="E199" s="122">
        <v>1762.6489262806717</v>
      </c>
      <c r="F199" s="122">
        <v>1937.6840777232744</v>
      </c>
      <c r="G199" s="122">
        <v>1681.1994174554859</v>
      </c>
      <c r="H199" s="122">
        <v>1841.9289465206907</v>
      </c>
      <c r="I199" s="122">
        <v>1569.95493346852</v>
      </c>
      <c r="J199" s="122">
        <v>1787.3907074464553</v>
      </c>
      <c r="K199" s="122">
        <v>1836.0453103298369</v>
      </c>
      <c r="L199" s="122">
        <v>1778.721204551457</v>
      </c>
      <c r="M199" s="122">
        <v>1777.9244349503092</v>
      </c>
      <c r="N199" s="122">
        <v>1810.1243076602764</v>
      </c>
      <c r="O199" s="122">
        <v>1772.8313275551766</v>
      </c>
      <c r="P199" s="122">
        <v>1612.7801744288211</v>
      </c>
      <c r="Q199" s="122">
        <v>1655.5236978864198</v>
      </c>
      <c r="R199" s="122">
        <v>1701.2494885315334</v>
      </c>
      <c r="S199" s="122">
        <v>1740.4468850800404</v>
      </c>
      <c r="T199" s="122">
        <v>1692.0841617955311</v>
      </c>
      <c r="U199" s="122">
        <v>1629.7453775919482</v>
      </c>
      <c r="V199" s="122">
        <v>1612.7302229185991</v>
      </c>
      <c r="W199" s="122">
        <v>1601.6240930660176</v>
      </c>
      <c r="X199" s="122">
        <v>1612.0590835336343</v>
      </c>
      <c r="Y199" s="122">
        <v>1426.6937926537557</v>
      </c>
      <c r="DA199" s="130" t="s">
        <v>2474</v>
      </c>
    </row>
    <row r="200" spans="1:105" ht="12" customHeight="1" x14ac:dyDescent="0.25">
      <c r="A200" s="97" t="s">
        <v>134</v>
      </c>
      <c r="B200" s="98">
        <v>1562.1946681457757</v>
      </c>
      <c r="C200" s="98">
        <v>1422.7072564640148</v>
      </c>
      <c r="D200" s="98">
        <v>1568.0412272251986</v>
      </c>
      <c r="E200" s="98">
        <v>1762.8653516824529</v>
      </c>
      <c r="F200" s="98">
        <v>1941.6093506925238</v>
      </c>
      <c r="G200" s="98">
        <v>1680.9034432326239</v>
      </c>
      <c r="H200" s="98">
        <v>1843.147988336658</v>
      </c>
      <c r="I200" s="98">
        <v>1565.5879740586236</v>
      </c>
      <c r="J200" s="98">
        <v>1786.3049259872253</v>
      </c>
      <c r="K200" s="98">
        <v>1836.9835400049351</v>
      </c>
      <c r="L200" s="98">
        <v>1780.1214634764533</v>
      </c>
      <c r="M200" s="98">
        <v>1777.9285873991137</v>
      </c>
      <c r="N200" s="98">
        <v>1813.4703612885812</v>
      </c>
      <c r="O200" s="98">
        <v>1775.133284875862</v>
      </c>
      <c r="P200" s="98">
        <v>1608.7372524293748</v>
      </c>
      <c r="Q200" s="98">
        <v>1653.4650506560831</v>
      </c>
      <c r="R200" s="98">
        <v>1702.514362299625</v>
      </c>
      <c r="S200" s="98">
        <v>1743.4573746047568</v>
      </c>
      <c r="T200" s="98">
        <v>1693.2727234891065</v>
      </c>
      <c r="U200" s="98">
        <v>1630.9156292918917</v>
      </c>
      <c r="V200" s="98">
        <v>1612.6668581112583</v>
      </c>
      <c r="W200" s="98">
        <v>1602.6289342875493</v>
      </c>
      <c r="X200" s="98">
        <v>1614.5335782951709</v>
      </c>
      <c r="Y200" s="98">
        <v>1423.8445037447082</v>
      </c>
      <c r="DA200" s="63" t="s">
        <v>2475</v>
      </c>
    </row>
    <row r="201" spans="1:105" ht="12" customHeight="1" x14ac:dyDescent="0.25">
      <c r="A201" s="97" t="s">
        <v>133</v>
      </c>
      <c r="B201" s="98">
        <v>1562.1946681457759</v>
      </c>
      <c r="C201" s="98">
        <v>1422.7092493972079</v>
      </c>
      <c r="D201" s="98">
        <v>1568.021508429764</v>
      </c>
      <c r="E201" s="98">
        <v>1762.8223638810111</v>
      </c>
      <c r="F201" s="98">
        <v>1941.4553027935826</v>
      </c>
      <c r="G201" s="98">
        <v>1680.8710174365028</v>
      </c>
      <c r="H201" s="98">
        <v>1843.1352021768623</v>
      </c>
      <c r="I201" s="98">
        <v>1565.8023285192501</v>
      </c>
      <c r="J201" s="98">
        <v>1786.3420200074388</v>
      </c>
      <c r="K201" s="98">
        <v>1835.9017716685332</v>
      </c>
      <c r="L201" s="98">
        <v>1778.9529147303608</v>
      </c>
      <c r="M201" s="98">
        <v>1776.7445043363105</v>
      </c>
      <c r="N201" s="98">
        <v>1812.022652341409</v>
      </c>
      <c r="O201" s="98">
        <v>1773.8344148373596</v>
      </c>
      <c r="P201" s="98">
        <v>1607.8958649728586</v>
      </c>
      <c r="Q201" s="98">
        <v>1653.6645826373169</v>
      </c>
      <c r="R201" s="98">
        <v>1702.5120952905961</v>
      </c>
      <c r="S201" s="98">
        <v>1743.7013519628983</v>
      </c>
      <c r="T201" s="98">
        <v>1693.8014179251468</v>
      </c>
      <c r="U201" s="98">
        <v>1631.8733501111112</v>
      </c>
      <c r="V201" s="98">
        <v>1614.5722318471146</v>
      </c>
      <c r="W201" s="98">
        <v>1605.4808303492271</v>
      </c>
      <c r="X201" s="98">
        <v>1618.7960111437133</v>
      </c>
      <c r="Y201" s="98">
        <v>1428.6423108778297</v>
      </c>
      <c r="DA201" s="63" t="s">
        <v>2476</v>
      </c>
    </row>
    <row r="202" spans="1:105" ht="12" customHeight="1" x14ac:dyDescent="0.25">
      <c r="A202" s="100" t="s">
        <v>212</v>
      </c>
      <c r="B202" s="101">
        <v>527.17781731592493</v>
      </c>
      <c r="C202" s="101">
        <v>468.2191956987628</v>
      </c>
      <c r="D202" s="101">
        <v>581.123316027182</v>
      </c>
      <c r="E202" s="101">
        <v>810.18768591781554</v>
      </c>
      <c r="F202" s="101">
        <v>938.84688317473285</v>
      </c>
      <c r="G202" s="101">
        <v>709.83030971414587</v>
      </c>
      <c r="H202" s="101">
        <v>798.43796253351672</v>
      </c>
      <c r="I202" s="101">
        <v>558.1921634316675</v>
      </c>
      <c r="J202" s="101">
        <v>645.87130437223641</v>
      </c>
      <c r="K202" s="101">
        <v>641.8529958820767</v>
      </c>
      <c r="L202" s="101">
        <v>600.18891145720738</v>
      </c>
      <c r="M202" s="101">
        <v>618.22203805266372</v>
      </c>
      <c r="N202" s="101">
        <v>616.81270569141782</v>
      </c>
      <c r="O202" s="101">
        <v>603.75294024933987</v>
      </c>
      <c r="P202" s="101">
        <v>578.63232697547664</v>
      </c>
      <c r="Q202" s="101">
        <v>587.74940644002459</v>
      </c>
      <c r="R202" s="101">
        <v>601.02858084199909</v>
      </c>
      <c r="S202" s="101">
        <v>619.77474568350078</v>
      </c>
      <c r="T202" s="101">
        <v>611.35232842900075</v>
      </c>
      <c r="U202" s="101">
        <v>552.82740415385661</v>
      </c>
      <c r="V202" s="101">
        <v>631.68378757209871</v>
      </c>
      <c r="W202" s="101">
        <v>734.11878549040944</v>
      </c>
      <c r="X202" s="101">
        <v>835.16900545570115</v>
      </c>
      <c r="Y202" s="101">
        <v>847.74968099783416</v>
      </c>
      <c r="DA202" s="131" t="s">
        <v>2477</v>
      </c>
    </row>
    <row r="203" spans="1:105" ht="12" customHeight="1" x14ac:dyDescent="0.25">
      <c r="A203" s="103" t="s">
        <v>52</v>
      </c>
      <c r="B203" s="104">
        <v>1035.0168508298509</v>
      </c>
      <c r="C203" s="104">
        <v>954.49005369844508</v>
      </c>
      <c r="D203" s="104">
        <v>986.89819240258214</v>
      </c>
      <c r="E203" s="104">
        <v>952.63467796319594</v>
      </c>
      <c r="F203" s="104">
        <v>1002.6084196188498</v>
      </c>
      <c r="G203" s="104">
        <v>971.04070772235696</v>
      </c>
      <c r="H203" s="104">
        <v>1044.6972396433455</v>
      </c>
      <c r="I203" s="104">
        <v>1007.6101650875825</v>
      </c>
      <c r="J203" s="104">
        <v>1140.4707156352029</v>
      </c>
      <c r="K203" s="104">
        <v>1194.0487757864564</v>
      </c>
      <c r="L203" s="104">
        <v>1178.7640032731533</v>
      </c>
      <c r="M203" s="104">
        <v>1158.522466283647</v>
      </c>
      <c r="N203" s="104">
        <v>1195.2099466499913</v>
      </c>
      <c r="O203" s="104">
        <v>1170.0814745880195</v>
      </c>
      <c r="P203" s="104">
        <v>1029.2635379973819</v>
      </c>
      <c r="Q203" s="104">
        <v>1065.9151761972921</v>
      </c>
      <c r="R203" s="104">
        <v>1101.4835144485974</v>
      </c>
      <c r="S203" s="104">
        <v>1123.9266062793972</v>
      </c>
      <c r="T203" s="104">
        <v>1082.4490894961461</v>
      </c>
      <c r="U203" s="104">
        <v>1079.0459459572546</v>
      </c>
      <c r="V203" s="104">
        <v>982.88844427501579</v>
      </c>
      <c r="W203" s="104">
        <v>871.36204485881785</v>
      </c>
      <c r="X203" s="104">
        <v>783.62700568801188</v>
      </c>
      <c r="Y203" s="104">
        <v>580.8926298799953</v>
      </c>
      <c r="DA203" s="132" t="s">
        <v>2478</v>
      </c>
    </row>
    <row r="204" spans="1:105" ht="12" customHeight="1" x14ac:dyDescent="0.25">
      <c r="A204" s="106" t="s">
        <v>122</v>
      </c>
      <c r="B204" s="101">
        <v>1522.8959331186143</v>
      </c>
      <c r="C204" s="101">
        <v>1472.3325123640423</v>
      </c>
      <c r="D204" s="101">
        <v>1568.0186523633363</v>
      </c>
      <c r="E204" s="101">
        <v>1756.5225507692551</v>
      </c>
      <c r="F204" s="101">
        <v>1826.6701397517115</v>
      </c>
      <c r="G204" s="101">
        <v>1689.5038926123009</v>
      </c>
      <c r="H204" s="101">
        <v>1807.5156680115053</v>
      </c>
      <c r="I204" s="101">
        <v>1692.8646901363525</v>
      </c>
      <c r="J204" s="101">
        <v>1818.1650618677043</v>
      </c>
      <c r="K204" s="101">
        <v>1809.6211676018852</v>
      </c>
      <c r="L204" s="101">
        <v>1738.8070836082757</v>
      </c>
      <c r="M204" s="101">
        <v>1778.0775957271785</v>
      </c>
      <c r="N204" s="101">
        <v>1715.5570101451631</v>
      </c>
      <c r="O204" s="101">
        <v>1709.9390925003875</v>
      </c>
      <c r="P204" s="101">
        <v>1717.4896860895203</v>
      </c>
      <c r="Q204" s="101">
        <v>1702.8905612606952</v>
      </c>
      <c r="R204" s="101">
        <v>1674.9805223485482</v>
      </c>
      <c r="S204" s="101">
        <v>1680.7172616354421</v>
      </c>
      <c r="T204" s="101">
        <v>1666.522619486474</v>
      </c>
      <c r="U204" s="101">
        <v>1599.7668454575112</v>
      </c>
      <c r="V204" s="101">
        <v>1614.7805397924669</v>
      </c>
      <c r="W204" s="101">
        <v>1565.5105529795496</v>
      </c>
      <c r="X204" s="101">
        <v>1525.4303598517172</v>
      </c>
      <c r="Y204" s="101">
        <v>1527.5121169623724</v>
      </c>
      <c r="DA204" s="131" t="s">
        <v>2479</v>
      </c>
    </row>
    <row r="205" spans="1:105" ht="12" customHeight="1" x14ac:dyDescent="0.25">
      <c r="A205" s="107" t="s">
        <v>121</v>
      </c>
      <c r="B205" s="104">
        <v>1522.8959331186145</v>
      </c>
      <c r="C205" s="104">
        <v>1472.4466109820078</v>
      </c>
      <c r="D205" s="104">
        <v>1568.1490780032509</v>
      </c>
      <c r="E205" s="104">
        <v>1756.601751039831</v>
      </c>
      <c r="F205" s="104">
        <v>1826.7704523876962</v>
      </c>
      <c r="G205" s="104">
        <v>1689.6300070236393</v>
      </c>
      <c r="H205" s="104">
        <v>1807.6793690363343</v>
      </c>
      <c r="I205" s="104">
        <v>1692.9652300254747</v>
      </c>
      <c r="J205" s="104">
        <v>1818.2911716381061</v>
      </c>
      <c r="K205" s="104">
        <v>1808.5929766244201</v>
      </c>
      <c r="L205" s="104">
        <v>1738.0649204697957</v>
      </c>
      <c r="M205" s="104">
        <v>1777.5965121935833</v>
      </c>
      <c r="N205" s="104">
        <v>1715.3644054367669</v>
      </c>
      <c r="O205" s="104">
        <v>1709.7883237546428</v>
      </c>
      <c r="P205" s="104">
        <v>1717.5469577425931</v>
      </c>
      <c r="Q205" s="104">
        <v>1703.77666707355</v>
      </c>
      <c r="R205" s="104">
        <v>1675.4022676667605</v>
      </c>
      <c r="S205" s="104">
        <v>1681.2265938242301</v>
      </c>
      <c r="T205" s="104">
        <v>1667.1773842528282</v>
      </c>
      <c r="U205" s="104">
        <v>1599.6665243441309</v>
      </c>
      <c r="V205" s="104">
        <v>1614.4820132999621</v>
      </c>
      <c r="W205" s="104">
        <v>1565.661433678323</v>
      </c>
      <c r="X205" s="104">
        <v>1528.9158758405863</v>
      </c>
      <c r="Y205" s="104">
        <v>1532.8658999619508</v>
      </c>
      <c r="DA205" s="132" t="s">
        <v>2480</v>
      </c>
    </row>
    <row r="206" spans="1:105" ht="12" customHeight="1" x14ac:dyDescent="0.25">
      <c r="A206" s="108" t="s">
        <v>53</v>
      </c>
      <c r="B206" s="98">
        <v>513.17723800613851</v>
      </c>
      <c r="C206" s="98">
        <v>484.08853111379898</v>
      </c>
      <c r="D206" s="98">
        <v>580.31052543141368</v>
      </c>
      <c r="E206" s="98">
        <v>807.14245227110109</v>
      </c>
      <c r="F206" s="98">
        <v>882.99675636096231</v>
      </c>
      <c r="G206" s="98">
        <v>713.35791328727441</v>
      </c>
      <c r="H206" s="98">
        <v>782.7454526780889</v>
      </c>
      <c r="I206" s="98">
        <v>603.67687106444498</v>
      </c>
      <c r="J206" s="98">
        <v>658.20737586975702</v>
      </c>
      <c r="K206" s="98">
        <v>632.40343449814168</v>
      </c>
      <c r="L206" s="98">
        <v>585.52117026291546</v>
      </c>
      <c r="M206" s="98">
        <v>618.76980212616877</v>
      </c>
      <c r="N206" s="98">
        <v>582.38313344296614</v>
      </c>
      <c r="O206" s="98">
        <v>580.83160411187316</v>
      </c>
      <c r="P206" s="98">
        <v>618.53034956592933</v>
      </c>
      <c r="Q206" s="98">
        <v>605.93809573433612</v>
      </c>
      <c r="R206" s="98">
        <v>591.13727881388479</v>
      </c>
      <c r="S206" s="98">
        <v>597.46337203922019</v>
      </c>
      <c r="T206" s="98">
        <v>601.94270263136946</v>
      </c>
      <c r="U206" s="98">
        <v>541.53583023435874</v>
      </c>
      <c r="V206" s="98">
        <v>631.03834210856542</v>
      </c>
      <c r="W206" s="98">
        <v>715.47118801627505</v>
      </c>
      <c r="X206" s="98">
        <v>788.67908264255402</v>
      </c>
      <c r="Y206" s="98">
        <v>909.77655586011997</v>
      </c>
      <c r="DA206" s="63" t="s">
        <v>2481</v>
      </c>
    </row>
    <row r="207" spans="1:105" ht="12" customHeight="1" x14ac:dyDescent="0.25">
      <c r="A207" s="108" t="s">
        <v>52</v>
      </c>
      <c r="B207" s="98">
        <v>1009.718695112476</v>
      </c>
      <c r="C207" s="98">
        <v>988.35807986820907</v>
      </c>
      <c r="D207" s="98">
        <v>987.83855257183723</v>
      </c>
      <c r="E207" s="98">
        <v>949.45929876873015</v>
      </c>
      <c r="F207" s="98">
        <v>943.773696026734</v>
      </c>
      <c r="G207" s="98">
        <v>976.2720937363647</v>
      </c>
      <c r="H207" s="98">
        <v>1024.9339163582451</v>
      </c>
      <c r="I207" s="98">
        <v>1089.2883589610303</v>
      </c>
      <c r="J207" s="98">
        <v>1160.0837957683493</v>
      </c>
      <c r="K207" s="98">
        <v>1176.1895421262782</v>
      </c>
      <c r="L207" s="98">
        <v>1152.5437502068798</v>
      </c>
      <c r="M207" s="98">
        <v>1158.8267100674145</v>
      </c>
      <c r="N207" s="98">
        <v>1132.9812719938009</v>
      </c>
      <c r="O207" s="98">
        <v>1128.9567196427695</v>
      </c>
      <c r="P207" s="98">
        <v>1099.0166081766638</v>
      </c>
      <c r="Q207" s="98">
        <v>1097.8385713392142</v>
      </c>
      <c r="R207" s="98">
        <v>1084.2649888528756</v>
      </c>
      <c r="S207" s="98">
        <v>1083.7632217850103</v>
      </c>
      <c r="T207" s="98">
        <v>1065.2346816214588</v>
      </c>
      <c r="U207" s="98">
        <v>1058.1306941097723</v>
      </c>
      <c r="V207" s="98">
        <v>983.44367119139645</v>
      </c>
      <c r="W207" s="98">
        <v>850.19024566204791</v>
      </c>
      <c r="X207" s="98">
        <v>740.2367931980325</v>
      </c>
      <c r="Y207" s="98">
        <v>623.08934410183099</v>
      </c>
      <c r="DA207" s="63" t="s">
        <v>2482</v>
      </c>
    </row>
    <row r="208" spans="1:105" ht="12" customHeight="1" x14ac:dyDescent="0.25">
      <c r="A208" s="121" t="s">
        <v>54</v>
      </c>
      <c r="B208" s="122">
        <v>544.81488484570866</v>
      </c>
      <c r="C208" s="122">
        <v>583.10145765427012</v>
      </c>
      <c r="D208" s="122">
        <v>578.86785066916104</v>
      </c>
      <c r="E208" s="122">
        <v>708.19888174304253</v>
      </c>
      <c r="F208" s="122">
        <v>685.29661072118711</v>
      </c>
      <c r="G208" s="122">
        <v>645.50617066150494</v>
      </c>
      <c r="H208" s="122">
        <v>605.69320220677616</v>
      </c>
      <c r="I208" s="122">
        <v>546.81934075857009</v>
      </c>
      <c r="J208" s="122">
        <v>602.86612873704917</v>
      </c>
      <c r="K208" s="122">
        <v>479.89119317545538</v>
      </c>
      <c r="L208" s="122">
        <v>433.68336946480383</v>
      </c>
      <c r="M208" s="122">
        <v>435.3932671673295</v>
      </c>
      <c r="N208" s="122">
        <v>446.27315836116526</v>
      </c>
      <c r="O208" s="122">
        <v>437.52321887616159</v>
      </c>
      <c r="P208" s="122">
        <v>417.67701539199226</v>
      </c>
      <c r="Q208" s="122">
        <v>441.38699433057093</v>
      </c>
      <c r="R208" s="122">
        <v>445.70133946490955</v>
      </c>
      <c r="S208" s="122">
        <v>430.17807863473968</v>
      </c>
      <c r="T208" s="122">
        <v>417.30635780695991</v>
      </c>
      <c r="U208" s="122">
        <v>406.1403525607958</v>
      </c>
      <c r="V208" s="122">
        <v>554.49085015915466</v>
      </c>
      <c r="W208" s="122">
        <v>531.69599503739641</v>
      </c>
      <c r="X208" s="122">
        <v>436.6491804969238</v>
      </c>
      <c r="Y208" s="122">
        <v>398.1623779396167</v>
      </c>
      <c r="DA208" s="130" t="s">
        <v>2483</v>
      </c>
    </row>
    <row r="209" spans="1:105" ht="12" customHeight="1" x14ac:dyDescent="0.25">
      <c r="A209" s="97" t="s">
        <v>175</v>
      </c>
      <c r="B209" s="98">
        <v>546.51138027162642</v>
      </c>
      <c r="C209" s="98">
        <v>582.87402789160819</v>
      </c>
      <c r="D209" s="98">
        <v>582.97730947943842</v>
      </c>
      <c r="E209" s="98">
        <v>705.95550567824466</v>
      </c>
      <c r="F209" s="98">
        <v>685.58379188744323</v>
      </c>
      <c r="G209" s="98">
        <v>646.58471549619799</v>
      </c>
      <c r="H209" s="98">
        <v>605.88295889435528</v>
      </c>
      <c r="I209" s="98">
        <v>545.15260252904056</v>
      </c>
      <c r="J209" s="98">
        <v>601.024892907702</v>
      </c>
      <c r="K209" s="98">
        <v>481.08871700413312</v>
      </c>
      <c r="L209" s="98">
        <v>434.41942723023004</v>
      </c>
      <c r="M209" s="98">
        <v>435.24801114118145</v>
      </c>
      <c r="N209" s="98">
        <v>447.07637326410941</v>
      </c>
      <c r="O209" s="98">
        <v>437.8483242018109</v>
      </c>
      <c r="P209" s="98">
        <v>416.98241465796258</v>
      </c>
      <c r="Q209" s="98">
        <v>441.48031337689997</v>
      </c>
      <c r="R209" s="98">
        <v>447.35723366883889</v>
      </c>
      <c r="S209" s="98">
        <v>430.27731514322193</v>
      </c>
      <c r="T209" s="98">
        <v>415.67893479523843</v>
      </c>
      <c r="U209" s="98">
        <v>406.18840216591138</v>
      </c>
      <c r="V209" s="98">
        <v>561.09721391768585</v>
      </c>
      <c r="W209" s="98">
        <v>525.52255119798463</v>
      </c>
      <c r="X209" s="98">
        <v>440.6370401432975</v>
      </c>
      <c r="Y209" s="98">
        <v>394.02005747599088</v>
      </c>
      <c r="DA209" s="63" t="s">
        <v>2484</v>
      </c>
    </row>
    <row r="210" spans="1:105" ht="12" customHeight="1" x14ac:dyDescent="0.25">
      <c r="A210" s="109" t="s">
        <v>120</v>
      </c>
      <c r="B210" s="33">
        <v>504.51756712078549</v>
      </c>
      <c r="C210" s="33">
        <v>588.55149914611218</v>
      </c>
      <c r="D210" s="33">
        <v>478.02154338903557</v>
      </c>
      <c r="E210" s="33">
        <v>763.93359087438159</v>
      </c>
      <c r="F210" s="33">
        <v>678.13309639352974</v>
      </c>
      <c r="G210" s="33">
        <v>618.54801455382028</v>
      </c>
      <c r="H210" s="33">
        <v>600.92304663211996</v>
      </c>
      <c r="I210" s="33">
        <v>588.93790494916664</v>
      </c>
      <c r="J210" s="33">
        <v>649.92925576134451</v>
      </c>
      <c r="K210" s="33">
        <v>449.19708494040788</v>
      </c>
      <c r="L210" s="33">
        <v>414.56445080039174</v>
      </c>
      <c r="M210" s="33">
        <v>439.17942894043409</v>
      </c>
      <c r="N210" s="33">
        <v>423.83659243018627</v>
      </c>
      <c r="O210" s="33">
        <v>427.36484970440227</v>
      </c>
      <c r="P210" s="33">
        <v>438.52908066256271</v>
      </c>
      <c r="Q210" s="33">
        <v>439.7567515279369</v>
      </c>
      <c r="R210" s="33">
        <v>431.7820209529624</v>
      </c>
      <c r="S210" s="33">
        <v>429.68720771524772</v>
      </c>
      <c r="T210" s="33">
        <v>423.47581387460275</v>
      </c>
      <c r="U210" s="33">
        <v>405.98389738224091</v>
      </c>
      <c r="V210" s="33">
        <v>534.92232552175687</v>
      </c>
      <c r="W210" s="33">
        <v>547.54858691630307</v>
      </c>
      <c r="X210" s="33">
        <v>427.09295275019531</v>
      </c>
      <c r="Y210" s="33">
        <v>409.76935597334142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3638.9429712079959</v>
      </c>
      <c r="C212" s="117">
        <f t="shared" si="101"/>
        <v>3714.6638376195106</v>
      </c>
      <c r="D212" s="117">
        <f t="shared" si="101"/>
        <v>3596.4116118627371</v>
      </c>
      <c r="E212" s="117">
        <f t="shared" si="101"/>
        <v>4060.0414788097396</v>
      </c>
      <c r="F212" s="117">
        <f t="shared" si="101"/>
        <v>4193.8576997340515</v>
      </c>
      <c r="G212" s="117">
        <f t="shared" si="101"/>
        <v>4098.4263311774594</v>
      </c>
      <c r="H212" s="117">
        <f t="shared" si="101"/>
        <v>3793.4710600926633</v>
      </c>
      <c r="I212" s="117">
        <f t="shared" si="101"/>
        <v>3398.546564885497</v>
      </c>
      <c r="J212" s="117">
        <f t="shared" si="101"/>
        <v>3781.2069318307017</v>
      </c>
      <c r="K212" s="117">
        <f t="shared" si="101"/>
        <v>3634.1545463828788</v>
      </c>
      <c r="L212" s="117">
        <f t="shared" si="101"/>
        <v>3622.963294538944</v>
      </c>
      <c r="M212" s="117">
        <f t="shared" si="101"/>
        <v>3420.5856556797289</v>
      </c>
      <c r="N212" s="117">
        <f t="shared" si="101"/>
        <v>3422.2848262572302</v>
      </c>
      <c r="O212" s="117">
        <f t="shared" si="101"/>
        <v>3338.523985239854</v>
      </c>
      <c r="P212" s="117">
        <f t="shared" si="101"/>
        <v>2607.2746415321371</v>
      </c>
      <c r="Q212" s="117">
        <f t="shared" si="101"/>
        <v>2945.3825646494292</v>
      </c>
      <c r="R212" s="117">
        <f t="shared" ref="R212:V212" si="102">R213+R216+R218+R227</f>
        <v>3069.0078765216012</v>
      </c>
      <c r="S212" s="117">
        <f t="shared" si="102"/>
        <v>2989.3184619002827</v>
      </c>
      <c r="T212" s="117">
        <f t="shared" si="102"/>
        <v>2702.9579126213584</v>
      </c>
      <c r="U212" s="117">
        <f t="shared" si="102"/>
        <v>2559.6382264446465</v>
      </c>
      <c r="V212" s="117">
        <f t="shared" si="102"/>
        <v>2561.4677084172386</v>
      </c>
      <c r="W212" s="117">
        <f t="shared" ref="W212:Y212" si="103">W213+W216+W218+W227</f>
        <v>2765.8943745156789</v>
      </c>
      <c r="X212" s="117">
        <f t="shared" si="103"/>
        <v>2504.4358848804573</v>
      </c>
      <c r="Y212" s="117">
        <f t="shared" si="103"/>
        <v>2243.8014114172097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2907.9827028147811</v>
      </c>
      <c r="C213" s="122">
        <f t="shared" si="104"/>
        <v>3027.0389608838018</v>
      </c>
      <c r="D213" s="122">
        <f t="shared" si="104"/>
        <v>2867.4911215642583</v>
      </c>
      <c r="E213" s="122">
        <f t="shared" si="104"/>
        <v>3234.1132841946278</v>
      </c>
      <c r="F213" s="122">
        <f t="shared" si="104"/>
        <v>3323.0128397365884</v>
      </c>
      <c r="G213" s="122">
        <f t="shared" si="104"/>
        <v>3333.3649876843592</v>
      </c>
      <c r="H213" s="122">
        <f t="shared" si="104"/>
        <v>2993.2998742297214</v>
      </c>
      <c r="I213" s="122">
        <f t="shared" si="104"/>
        <v>2714.4539135056407</v>
      </c>
      <c r="J213" s="122">
        <f t="shared" si="104"/>
        <v>3015.6693762879399</v>
      </c>
      <c r="K213" s="122">
        <f t="shared" si="104"/>
        <v>2899.122282802346</v>
      </c>
      <c r="L213" s="122">
        <f t="shared" si="104"/>
        <v>2929.1324485116138</v>
      </c>
      <c r="M213" s="122">
        <f t="shared" si="104"/>
        <v>2735.6644717890672</v>
      </c>
      <c r="N213" s="122">
        <f t="shared" si="104"/>
        <v>2731.5727680036812</v>
      </c>
      <c r="O213" s="122">
        <f t="shared" si="104"/>
        <v>2669.6586388311325</v>
      </c>
      <c r="P213" s="122">
        <f t="shared" si="104"/>
        <v>1999.1482847581619</v>
      </c>
      <c r="Q213" s="122">
        <f t="shared" si="104"/>
        <v>2329.5307012362391</v>
      </c>
      <c r="R213" s="122">
        <f t="shared" ref="R213:V213" si="105">SUM(R214:R215)</f>
        <v>2459.28604415784</v>
      </c>
      <c r="S213" s="122">
        <f t="shared" si="105"/>
        <v>2396.453528789476</v>
      </c>
      <c r="T213" s="122">
        <f t="shared" si="105"/>
        <v>2143.4156177307204</v>
      </c>
      <c r="U213" s="122">
        <f t="shared" si="105"/>
        <v>2028.8134591849705</v>
      </c>
      <c r="V213" s="122">
        <f t="shared" si="105"/>
        <v>2004.3455284557613</v>
      </c>
      <c r="W213" s="122">
        <f t="shared" ref="W213:Y213" si="106">SUM(W214:W215)</f>
        <v>2230.9328693211783</v>
      </c>
      <c r="X213" s="122">
        <f t="shared" si="106"/>
        <v>1994.9141098039274</v>
      </c>
      <c r="Y213" s="122">
        <f t="shared" si="106"/>
        <v>1793.5031678785942</v>
      </c>
      <c r="DA213" s="130" t="s">
        <v>2637</v>
      </c>
    </row>
    <row r="214" spans="1:105" ht="12" customHeight="1" x14ac:dyDescent="0.25">
      <c r="A214" s="97" t="s">
        <v>212</v>
      </c>
      <c r="B214" s="98">
        <v>2907.9827028147811</v>
      </c>
      <c r="C214" s="98">
        <v>3027.0389608838018</v>
      </c>
      <c r="D214" s="98">
        <v>2867.4911215642583</v>
      </c>
      <c r="E214" s="98">
        <v>3234.1132841946278</v>
      </c>
      <c r="F214" s="98">
        <v>3323.0128397365884</v>
      </c>
      <c r="G214" s="98">
        <v>3333.3649876843592</v>
      </c>
      <c r="H214" s="98">
        <v>2993.2998742297214</v>
      </c>
      <c r="I214" s="98">
        <v>2714.4539135056407</v>
      </c>
      <c r="J214" s="98">
        <v>3015.6693762879399</v>
      </c>
      <c r="K214" s="98">
        <v>2899.122282802346</v>
      </c>
      <c r="L214" s="98">
        <v>2929.1324485116138</v>
      </c>
      <c r="M214" s="98">
        <v>2735.6644717890672</v>
      </c>
      <c r="N214" s="98">
        <v>2731.5727680036812</v>
      </c>
      <c r="O214" s="98">
        <v>2669.6586388311325</v>
      </c>
      <c r="P214" s="98">
        <v>1999.1482847581619</v>
      </c>
      <c r="Q214" s="98">
        <v>2329.5307012362391</v>
      </c>
      <c r="R214" s="98">
        <v>2459.28604415784</v>
      </c>
      <c r="S214" s="98">
        <v>2396.453528789476</v>
      </c>
      <c r="T214" s="98">
        <v>2143.4156177307204</v>
      </c>
      <c r="U214" s="98">
        <v>2028.8134591849705</v>
      </c>
      <c r="V214" s="98">
        <v>2004.3455284557613</v>
      </c>
      <c r="W214" s="98">
        <v>2230.9328693211783</v>
      </c>
      <c r="X214" s="98">
        <v>1994.9141098039274</v>
      </c>
      <c r="Y214" s="98">
        <v>1793.5031678785942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556.37107415411697</v>
      </c>
      <c r="C218" s="122">
        <v>501.71893278140533</v>
      </c>
      <c r="D218" s="122">
        <v>543.30148740071536</v>
      </c>
      <c r="E218" s="122">
        <v>601.53953785398994</v>
      </c>
      <c r="F218" s="122">
        <v>653.31218604488311</v>
      </c>
      <c r="G218" s="122">
        <v>560.20694270579691</v>
      </c>
      <c r="H218" s="122">
        <v>608.48105785799783</v>
      </c>
      <c r="I218" s="122">
        <v>511.72870787422806</v>
      </c>
      <c r="J218" s="122">
        <v>575.53697342258283</v>
      </c>
      <c r="K218" s="122">
        <v>583.04677091441317</v>
      </c>
      <c r="L218" s="122">
        <v>556.63012558835408</v>
      </c>
      <c r="M218" s="122">
        <v>547.53244832690098</v>
      </c>
      <c r="N218" s="122">
        <v>549.31552295657116</v>
      </c>
      <c r="O218" s="122">
        <v>529.93002225788166</v>
      </c>
      <c r="P218" s="122">
        <v>476.01784872441556</v>
      </c>
      <c r="Q218" s="122">
        <v>479.229511171024</v>
      </c>
      <c r="R218" s="122">
        <v>479.10982549879867</v>
      </c>
      <c r="S218" s="122">
        <v>476.23181928202001</v>
      </c>
      <c r="T218" s="122">
        <v>452.74525418862146</v>
      </c>
      <c r="U218" s="122">
        <v>430.33924360128037</v>
      </c>
      <c r="V218" s="122">
        <v>422.06610945123828</v>
      </c>
      <c r="W218" s="122">
        <v>413.63337358413725</v>
      </c>
      <c r="X218" s="122">
        <v>410.18806878877336</v>
      </c>
      <c r="Y218" s="122">
        <v>357.9150387672438</v>
      </c>
      <c r="DA218" s="130" t="s">
        <v>2642</v>
      </c>
    </row>
    <row r="219" spans="1:105" ht="12" customHeight="1" x14ac:dyDescent="0.25">
      <c r="A219" s="97" t="s">
        <v>134</v>
      </c>
      <c r="B219" s="98">
        <v>577.83484081278311</v>
      </c>
      <c r="C219" s="98">
        <v>520.92613923309227</v>
      </c>
      <c r="D219" s="98">
        <v>563.65589936614992</v>
      </c>
      <c r="E219" s="98">
        <v>623.74746531585185</v>
      </c>
      <c r="F219" s="98">
        <v>677.40237760576065</v>
      </c>
      <c r="G219" s="98">
        <v>581.02022445806483</v>
      </c>
      <c r="H219" s="98">
        <v>631.02682091753559</v>
      </c>
      <c r="I219" s="98">
        <v>530.7726828475295</v>
      </c>
      <c r="J219" s="98">
        <v>596.83322884359836</v>
      </c>
      <c r="K219" s="98">
        <v>604.75623331477777</v>
      </c>
      <c r="L219" s="98">
        <v>577.33991631099184</v>
      </c>
      <c r="M219" s="98">
        <v>568.07569421781432</v>
      </c>
      <c r="N219" s="98">
        <v>570.35073857227712</v>
      </c>
      <c r="O219" s="98">
        <v>550.86146973345376</v>
      </c>
      <c r="P219" s="98">
        <v>495.76462246963962</v>
      </c>
      <c r="Q219" s="98">
        <v>501.2199090840648</v>
      </c>
      <c r="R219" s="98">
        <v>503.65289967209259</v>
      </c>
      <c r="S219" s="98">
        <v>501.66793365030958</v>
      </c>
      <c r="T219" s="98">
        <v>475.27347254404714</v>
      </c>
      <c r="U219" s="98">
        <v>448.37728338488569</v>
      </c>
      <c r="V219" s="98">
        <v>435.18659763174128</v>
      </c>
      <c r="W219" s="98">
        <v>426.10611770900817</v>
      </c>
      <c r="X219" s="98">
        <v>422.79874658897342</v>
      </c>
      <c r="Y219" s="98">
        <v>368.28852317425407</v>
      </c>
      <c r="DA219" s="63" t="s">
        <v>2643</v>
      </c>
    </row>
    <row r="220" spans="1:105" ht="12" customHeight="1" x14ac:dyDescent="0.25">
      <c r="A220" s="97" t="s">
        <v>133</v>
      </c>
      <c r="B220" s="98">
        <v>194.99599912880532</v>
      </c>
      <c r="C220" s="98">
        <v>171.85028388009687</v>
      </c>
      <c r="D220" s="98">
        <v>208.71229882079891</v>
      </c>
      <c r="E220" s="98">
        <v>286.15291733089458</v>
      </c>
      <c r="F220" s="98">
        <v>325.89983869130918</v>
      </c>
      <c r="G220" s="98">
        <v>244.92291946866632</v>
      </c>
      <c r="H220" s="98">
        <v>272.92757470387909</v>
      </c>
      <c r="I220" s="98">
        <v>189.94537278946336</v>
      </c>
      <c r="J220" s="98">
        <v>216.06806519530895</v>
      </c>
      <c r="K220" s="98">
        <v>208.71499818197955</v>
      </c>
      <c r="L220" s="98">
        <v>192.09177470072501</v>
      </c>
      <c r="M220" s="98">
        <v>194.85121248974212</v>
      </c>
      <c r="N220" s="98">
        <v>190.33340063719177</v>
      </c>
      <c r="O220" s="98">
        <v>184.72911217738826</v>
      </c>
      <c r="P220" s="98">
        <v>176.60144149091823</v>
      </c>
      <c r="Q220" s="98">
        <v>178.8161130186987</v>
      </c>
      <c r="R220" s="98">
        <v>178.33709302200637</v>
      </c>
      <c r="S220" s="98">
        <v>179.30301318741954</v>
      </c>
      <c r="T220" s="98">
        <v>173.53536581401355</v>
      </c>
      <c r="U220" s="98">
        <v>154.69903356561653</v>
      </c>
      <c r="V220" s="98">
        <v>175.59503130803657</v>
      </c>
      <c r="W220" s="98">
        <v>202.18562309861176</v>
      </c>
      <c r="X220" s="98">
        <v>227.50757607628967</v>
      </c>
      <c r="Y220" s="98">
        <v>228.72951449969665</v>
      </c>
      <c r="DA220" s="63" t="s">
        <v>2644</v>
      </c>
    </row>
    <row r="221" spans="1:105" ht="12" customHeight="1" x14ac:dyDescent="0.25">
      <c r="A221" s="100" t="s">
        <v>212</v>
      </c>
      <c r="B221" s="101">
        <v>194.99599912880532</v>
      </c>
      <c r="C221" s="101">
        <v>171.85028388009687</v>
      </c>
      <c r="D221" s="101">
        <v>208.71229882079891</v>
      </c>
      <c r="E221" s="101">
        <v>286.15291733089458</v>
      </c>
      <c r="F221" s="101">
        <v>325.89983869130918</v>
      </c>
      <c r="G221" s="101">
        <v>244.92291946866632</v>
      </c>
      <c r="H221" s="101">
        <v>272.92757470387909</v>
      </c>
      <c r="I221" s="101">
        <v>189.94537278946336</v>
      </c>
      <c r="J221" s="101">
        <v>216.06806519530895</v>
      </c>
      <c r="K221" s="101">
        <v>208.71499818197955</v>
      </c>
      <c r="L221" s="101">
        <v>192.09177470072501</v>
      </c>
      <c r="M221" s="101">
        <v>194.85121248974212</v>
      </c>
      <c r="N221" s="101">
        <v>190.33340063719177</v>
      </c>
      <c r="O221" s="101">
        <v>184.72911217738826</v>
      </c>
      <c r="P221" s="101">
        <v>176.60144149091823</v>
      </c>
      <c r="Q221" s="101">
        <v>178.8161130186987</v>
      </c>
      <c r="R221" s="101">
        <v>178.33709302200637</v>
      </c>
      <c r="S221" s="101">
        <v>179.30301318741954</v>
      </c>
      <c r="T221" s="101">
        <v>173.53536581401355</v>
      </c>
      <c r="U221" s="101">
        <v>154.69903356561653</v>
      </c>
      <c r="V221" s="101">
        <v>175.59503130803657</v>
      </c>
      <c r="W221" s="101">
        <v>202.18562309861176</v>
      </c>
      <c r="X221" s="101">
        <v>227.50757607628967</v>
      </c>
      <c r="Y221" s="101">
        <v>228.72951449969665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174.58919423909759</v>
      </c>
      <c r="C227" s="122">
        <v>185.90594395430364</v>
      </c>
      <c r="D227" s="122">
        <v>185.61900289776364</v>
      </c>
      <c r="E227" s="122">
        <v>224.38865676112152</v>
      </c>
      <c r="F227" s="122">
        <v>217.53267395258018</v>
      </c>
      <c r="G227" s="122">
        <v>204.8544007873036</v>
      </c>
      <c r="H227" s="122">
        <v>191.69012800494414</v>
      </c>
      <c r="I227" s="122">
        <v>172.36394350562844</v>
      </c>
      <c r="J227" s="122">
        <v>190.00058212017873</v>
      </c>
      <c r="K227" s="122">
        <v>151.98549266611943</v>
      </c>
      <c r="L227" s="122">
        <v>137.20072043897611</v>
      </c>
      <c r="M227" s="122">
        <v>137.38873556376089</v>
      </c>
      <c r="N227" s="122">
        <v>141.39653529697748</v>
      </c>
      <c r="O227" s="122">
        <v>138.93532415083953</v>
      </c>
      <c r="P227" s="122">
        <v>132.1085080495595</v>
      </c>
      <c r="Q227" s="122">
        <v>136.62235224216585</v>
      </c>
      <c r="R227" s="122">
        <v>130.61200686496264</v>
      </c>
      <c r="S227" s="122">
        <v>116.63311382878678</v>
      </c>
      <c r="T227" s="122">
        <v>106.79704070201659</v>
      </c>
      <c r="U227" s="122">
        <v>100.48552365839582</v>
      </c>
      <c r="V227" s="122">
        <v>135.0560705102391</v>
      </c>
      <c r="W227" s="122">
        <v>121.32813161036354</v>
      </c>
      <c r="X227" s="122">
        <v>99.333706287756414</v>
      </c>
      <c r="Y227" s="122">
        <v>92.38320477137195</v>
      </c>
      <c r="DA227" s="130" t="s">
        <v>2651</v>
      </c>
    </row>
    <row r="228" spans="1:105" ht="12" customHeight="1" x14ac:dyDescent="0.25">
      <c r="A228" s="97" t="s">
        <v>175</v>
      </c>
      <c r="B228" s="98">
        <v>181.93930551605973</v>
      </c>
      <c r="C228" s="98">
        <v>193.66378300456577</v>
      </c>
      <c r="D228" s="98">
        <v>193.18292533960647</v>
      </c>
      <c r="E228" s="98">
        <v>233.42051769007733</v>
      </c>
      <c r="F228" s="98">
        <v>226.25343364496888</v>
      </c>
      <c r="G228" s="98">
        <v>213.05023788204849</v>
      </c>
      <c r="H228" s="98">
        <v>199.31555723100411</v>
      </c>
      <c r="I228" s="98">
        <v>179.18482117689129</v>
      </c>
      <c r="J228" s="98">
        <v>197.433914784536</v>
      </c>
      <c r="K228" s="98">
        <v>157.9151729711227</v>
      </c>
      <c r="L228" s="98">
        <v>142.48280032402479</v>
      </c>
      <c r="M228" s="98">
        <v>142.65965185351712</v>
      </c>
      <c r="N228" s="98">
        <v>146.45844203995085</v>
      </c>
      <c r="O228" s="98">
        <v>143.38176757483072</v>
      </c>
      <c r="P228" s="98">
        <v>136.50915927868797</v>
      </c>
      <c r="Q228" s="98">
        <v>144.44294657196312</v>
      </c>
      <c r="R228" s="98">
        <v>146.15009983593848</v>
      </c>
      <c r="S228" s="98">
        <v>140.2121496408059</v>
      </c>
      <c r="T228" s="98">
        <v>134.96872386445585</v>
      </c>
      <c r="U228" s="98">
        <v>131.34605365945637</v>
      </c>
      <c r="V228" s="98">
        <v>180.65120586772781</v>
      </c>
      <c r="W228" s="98">
        <v>168.57670852187658</v>
      </c>
      <c r="X228" s="98">
        <v>140.78613807657536</v>
      </c>
      <c r="Y228" s="98">
        <v>125.35309913215075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245.31590003954616</v>
      </c>
      <c r="C231" s="118">
        <f t="shared" si="108"/>
        <v>248.68007182436673</v>
      </c>
      <c r="D231" s="118">
        <f t="shared" si="108"/>
        <v>239.10434473916402</v>
      </c>
      <c r="E231" s="118">
        <f t="shared" si="108"/>
        <v>268.39016324451694</v>
      </c>
      <c r="F231" s="118">
        <f t="shared" si="108"/>
        <v>275.02117001745103</v>
      </c>
      <c r="G231" s="118">
        <f t="shared" si="108"/>
        <v>266.84406247785432</v>
      </c>
      <c r="H231" s="118">
        <f t="shared" si="108"/>
        <v>245.53798602292736</v>
      </c>
      <c r="I231" s="118">
        <f t="shared" si="108"/>
        <v>218.5760544853039</v>
      </c>
      <c r="J231" s="118">
        <f t="shared" si="108"/>
        <v>241.51053147661816</v>
      </c>
      <c r="K231" s="118">
        <f t="shared" si="108"/>
        <v>230.59563974748286</v>
      </c>
      <c r="L231" s="118">
        <f t="shared" si="108"/>
        <v>228.54604608671548</v>
      </c>
      <c r="M231" s="118">
        <f t="shared" si="108"/>
        <v>214.71936222109505</v>
      </c>
      <c r="N231" s="118">
        <f t="shared" si="108"/>
        <v>214.39641753582023</v>
      </c>
      <c r="O231" s="118">
        <f t="shared" si="108"/>
        <v>208.7397465022193</v>
      </c>
      <c r="P231" s="118">
        <f t="shared" si="108"/>
        <v>162.66882829291228</v>
      </c>
      <c r="Q231" s="118">
        <f t="shared" si="108"/>
        <v>184.44980497661774</v>
      </c>
      <c r="R231" s="118">
        <f t="shared" ref="R231:V231" si="109">R232+R235+R237+R246</f>
        <v>191.39497840811862</v>
      </c>
      <c r="S231" s="118">
        <f t="shared" si="109"/>
        <v>186.7739499432372</v>
      </c>
      <c r="T231" s="118">
        <f t="shared" si="109"/>
        <v>168.16822505000795</v>
      </c>
      <c r="U231" s="118">
        <f t="shared" si="109"/>
        <v>158.72256579886908</v>
      </c>
      <c r="V231" s="118">
        <f t="shared" si="109"/>
        <v>157.19723604093565</v>
      </c>
      <c r="W231" s="118">
        <f t="shared" ref="W231:Y231" si="110">W232+W235+W237+W246</f>
        <v>169.04966937179472</v>
      </c>
      <c r="X231" s="118">
        <f t="shared" si="110"/>
        <v>152.26820830943728</v>
      </c>
      <c r="Y231" s="118">
        <f t="shared" si="110"/>
        <v>135.07403623310364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195.28320756667796</v>
      </c>
      <c r="C232" s="123">
        <f t="shared" si="111"/>
        <v>201.82307487765559</v>
      </c>
      <c r="D232" s="123">
        <f t="shared" si="111"/>
        <v>189.87984197293989</v>
      </c>
      <c r="E232" s="123">
        <f t="shared" si="111"/>
        <v>212.66698211515978</v>
      </c>
      <c r="F232" s="123">
        <f t="shared" si="111"/>
        <v>216.97020703807993</v>
      </c>
      <c r="G232" s="123">
        <f t="shared" si="111"/>
        <v>216.03323425084989</v>
      </c>
      <c r="H232" s="123">
        <f t="shared" si="111"/>
        <v>192.64597781884765</v>
      </c>
      <c r="I232" s="123">
        <f t="shared" si="111"/>
        <v>173.45442904229188</v>
      </c>
      <c r="J232" s="123">
        <f t="shared" si="111"/>
        <v>191.4463972977845</v>
      </c>
      <c r="K232" s="123">
        <f t="shared" si="111"/>
        <v>182.8638063191807</v>
      </c>
      <c r="L232" s="123">
        <f t="shared" si="111"/>
        <v>183.61823417904969</v>
      </c>
      <c r="M232" s="123">
        <f t="shared" si="111"/>
        <v>170.5189442425027</v>
      </c>
      <c r="N232" s="123">
        <f t="shared" si="111"/>
        <v>169.55739501535675</v>
      </c>
      <c r="O232" s="123">
        <f t="shared" si="111"/>
        <v>165.35619003181796</v>
      </c>
      <c r="P232" s="123">
        <f t="shared" si="111"/>
        <v>123.71776084861992</v>
      </c>
      <c r="Q232" s="123">
        <f t="shared" si="111"/>
        <v>143.97976472416181</v>
      </c>
      <c r="R232" s="123">
        <f t="shared" ref="R232:V232" si="112">SUM(R233:R234)</f>
        <v>151.50654629501881</v>
      </c>
      <c r="S232" s="123">
        <f t="shared" si="112"/>
        <v>147.02577436974912</v>
      </c>
      <c r="T232" s="123">
        <f t="shared" si="112"/>
        <v>130.81967387979233</v>
      </c>
      <c r="U232" s="123">
        <f t="shared" si="112"/>
        <v>123.02974352862398</v>
      </c>
      <c r="V232" s="123">
        <f t="shared" si="112"/>
        <v>120.66783476328766</v>
      </c>
      <c r="W232" s="123">
        <f t="shared" ref="W232:Y232" si="113">SUM(W233:W234)</f>
        <v>133.33016864111184</v>
      </c>
      <c r="X232" s="123">
        <f t="shared" si="113"/>
        <v>118.39786166799024</v>
      </c>
      <c r="Y232" s="123">
        <f t="shared" si="113"/>
        <v>105.70947226221429</v>
      </c>
      <c r="DA232" s="130" t="s">
        <v>2805</v>
      </c>
    </row>
    <row r="233" spans="1:105" ht="12" customHeight="1" x14ac:dyDescent="0.25">
      <c r="A233" s="97" t="s">
        <v>212</v>
      </c>
      <c r="B233" s="99">
        <v>192.86984224736756</v>
      </c>
      <c r="C233" s="99">
        <v>199.37154057509687</v>
      </c>
      <c r="D233" s="99">
        <v>187.56026616596313</v>
      </c>
      <c r="E233" s="99">
        <v>210.04809064380314</v>
      </c>
      <c r="F233" s="99">
        <v>214.28854482515322</v>
      </c>
      <c r="G233" s="99">
        <v>213.43988933520572</v>
      </c>
      <c r="H233" s="99">
        <v>190.3309748591991</v>
      </c>
      <c r="I233" s="99">
        <v>171.42009793321441</v>
      </c>
      <c r="J233" s="99">
        <v>189.16928665451709</v>
      </c>
      <c r="K233" s="99">
        <v>180.68009119421333</v>
      </c>
      <c r="L233" s="99">
        <v>181.42181808075114</v>
      </c>
      <c r="M233" s="99">
        <v>168.47730991193436</v>
      </c>
      <c r="N233" s="99">
        <v>167.52607157668626</v>
      </c>
      <c r="O233" s="99">
        <v>163.36626172715162</v>
      </c>
      <c r="P233" s="99">
        <v>122.23756208758591</v>
      </c>
      <c r="Q233" s="99">
        <v>142.2270565496506</v>
      </c>
      <c r="R233" s="99">
        <v>149.61902166296539</v>
      </c>
      <c r="S233" s="99">
        <v>145.14543781399234</v>
      </c>
      <c r="T233" s="99">
        <v>129.11277375459667</v>
      </c>
      <c r="U233" s="99">
        <v>121.39932617352136</v>
      </c>
      <c r="V233" s="99">
        <v>119.04708264224233</v>
      </c>
      <c r="W233" s="99">
        <v>131.50487539500858</v>
      </c>
      <c r="X233" s="99">
        <v>116.7584919446591</v>
      </c>
      <c r="Y233" s="99">
        <v>104.23106885146422</v>
      </c>
      <c r="DA233" s="63" t="s">
        <v>2806</v>
      </c>
    </row>
    <row r="234" spans="1:105" ht="12" customHeight="1" x14ac:dyDescent="0.25">
      <c r="A234" s="97" t="s">
        <v>53</v>
      </c>
      <c r="B234" s="99">
        <v>2.4133653193103948</v>
      </c>
      <c r="C234" s="99">
        <v>2.4515343025587186</v>
      </c>
      <c r="D234" s="99">
        <v>2.3195758069767662</v>
      </c>
      <c r="E234" s="99">
        <v>2.6188914713566507</v>
      </c>
      <c r="F234" s="99">
        <v>2.6816622129266969</v>
      </c>
      <c r="G234" s="99">
        <v>2.593344915644181</v>
      </c>
      <c r="H234" s="99">
        <v>2.3150029596485577</v>
      </c>
      <c r="I234" s="99">
        <v>2.0343311090774843</v>
      </c>
      <c r="J234" s="99">
        <v>2.277110643267398</v>
      </c>
      <c r="K234" s="99">
        <v>2.1837151249673732</v>
      </c>
      <c r="L234" s="99">
        <v>2.1964160982985468</v>
      </c>
      <c r="M234" s="99">
        <v>2.0416343305683307</v>
      </c>
      <c r="N234" s="99">
        <v>2.031323438670487</v>
      </c>
      <c r="O234" s="99">
        <v>1.9899283046663407</v>
      </c>
      <c r="P234" s="99">
        <v>1.4801987610340039</v>
      </c>
      <c r="Q234" s="99">
        <v>1.7527081745112263</v>
      </c>
      <c r="R234" s="99">
        <v>1.8875246320534012</v>
      </c>
      <c r="S234" s="99">
        <v>1.8803365557567828</v>
      </c>
      <c r="T234" s="99">
        <v>1.7069001251956708</v>
      </c>
      <c r="U234" s="99">
        <v>1.6304173551026178</v>
      </c>
      <c r="V234" s="99">
        <v>1.6207521210453242</v>
      </c>
      <c r="W234" s="99">
        <v>1.8252932461032545</v>
      </c>
      <c r="X234" s="99">
        <v>1.6393697233311402</v>
      </c>
      <c r="Y234" s="99">
        <v>1.4784034107500803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0.11341417525756113</v>
      </c>
      <c r="C235" s="123">
        <f t="shared" si="114"/>
        <v>0.13550417998815845</v>
      </c>
      <c r="D235" s="123">
        <f t="shared" si="114"/>
        <v>0.16999679970775727</v>
      </c>
      <c r="E235" s="123">
        <f t="shared" si="114"/>
        <v>0.41820771180829253</v>
      </c>
      <c r="F235" s="123">
        <f t="shared" si="114"/>
        <v>0.25956424469261025</v>
      </c>
      <c r="G235" s="123">
        <f t="shared" si="114"/>
        <v>0.33458566063909273</v>
      </c>
      <c r="H235" s="123">
        <f t="shared" si="114"/>
        <v>0.47875693284303761</v>
      </c>
      <c r="I235" s="123">
        <f t="shared" si="114"/>
        <v>0.48821309820353648</v>
      </c>
      <c r="J235" s="123">
        <f t="shared" si="114"/>
        <v>0.51450553166415036</v>
      </c>
      <c r="K235" s="123">
        <f t="shared" si="114"/>
        <v>0.54286612377059362</v>
      </c>
      <c r="L235" s="123">
        <f t="shared" si="114"/>
        <v>0.65774369039518465</v>
      </c>
      <c r="M235" s="123">
        <f t="shared" si="114"/>
        <v>0.69355013496045692</v>
      </c>
      <c r="N235" s="123">
        <f t="shared" si="114"/>
        <v>1.2094923860233524</v>
      </c>
      <c r="O235" s="123">
        <f t="shared" si="114"/>
        <v>1.1882962904322292</v>
      </c>
      <c r="P235" s="123">
        <f t="shared" si="114"/>
        <v>0.44489302550295917</v>
      </c>
      <c r="Q235" s="123">
        <f t="shared" si="114"/>
        <v>1.3086245903742604</v>
      </c>
      <c r="R235" s="123">
        <f t="shared" si="114"/>
        <v>0.81483047351717164</v>
      </c>
      <c r="S235" s="123">
        <f t="shared" si="114"/>
        <v>1.4461264359670984</v>
      </c>
      <c r="T235" s="123">
        <f t="shared" si="114"/>
        <v>1.1430878989236881</v>
      </c>
      <c r="U235" s="123">
        <f t="shared" si="114"/>
        <v>1.5864938729718052</v>
      </c>
      <c r="V235" s="123">
        <f t="shared" si="114"/>
        <v>0.80024972191767507</v>
      </c>
      <c r="W235" s="123">
        <f t="shared" si="114"/>
        <v>1.366850167096141</v>
      </c>
      <c r="X235" s="123">
        <f t="shared" si="114"/>
        <v>1.6574368709917178</v>
      </c>
      <c r="Y235" s="123">
        <f t="shared" si="114"/>
        <v>1.1282941312319328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0.11341417525756113</v>
      </c>
      <c r="C236" s="99">
        <f>RES_hhdet_fecs!C67</f>
        <v>0.13550417998815845</v>
      </c>
      <c r="D236" s="99">
        <f>RES_hhdet_fecs!D67</f>
        <v>0.16999679970775727</v>
      </c>
      <c r="E236" s="99">
        <f>RES_hhdet_fecs!E67</f>
        <v>0.41820771180829253</v>
      </c>
      <c r="F236" s="99">
        <f>RES_hhdet_fecs!F67</f>
        <v>0.25956424469261025</v>
      </c>
      <c r="G236" s="99">
        <f>RES_hhdet_fecs!G67</f>
        <v>0.33458566063909273</v>
      </c>
      <c r="H236" s="99">
        <f>RES_hhdet_fecs!H67</f>
        <v>0.47875693284303761</v>
      </c>
      <c r="I236" s="99">
        <f>RES_hhdet_fecs!I67</f>
        <v>0.48821309820353648</v>
      </c>
      <c r="J236" s="99">
        <f>RES_hhdet_fecs!J67</f>
        <v>0.51450553166415036</v>
      </c>
      <c r="K236" s="99">
        <f>RES_hhdet_fecs!K67</f>
        <v>0.54286612377059362</v>
      </c>
      <c r="L236" s="99">
        <f>RES_hhdet_fecs!L67</f>
        <v>0.65774369039518465</v>
      </c>
      <c r="M236" s="99">
        <f>RES_hhdet_fecs!M67</f>
        <v>0.69355013496045692</v>
      </c>
      <c r="N236" s="99">
        <f>RES_hhdet_fecs!N67</f>
        <v>1.2094923860233524</v>
      </c>
      <c r="O236" s="99">
        <f>RES_hhdet_fecs!O67</f>
        <v>1.1882962904322292</v>
      </c>
      <c r="P236" s="99">
        <f>RES_hhdet_fecs!P67</f>
        <v>0.44489302550295917</v>
      </c>
      <c r="Q236" s="99">
        <f>RES_hhdet_fecs!Q67</f>
        <v>1.3086245903742604</v>
      </c>
      <c r="R236" s="99">
        <f>RES_hhdet_fecs!R67</f>
        <v>0.81483047351717164</v>
      </c>
      <c r="S236" s="99">
        <f>RES_hhdet_fecs!S67</f>
        <v>1.4461264359670984</v>
      </c>
      <c r="T236" s="99">
        <f>RES_hhdet_fecs!T67</f>
        <v>1.1430878989236881</v>
      </c>
      <c r="U236" s="99">
        <f>RES_hhdet_fecs!U67</f>
        <v>1.5864938729718052</v>
      </c>
      <c r="V236" s="99">
        <f>RES_hhdet_fecs!V67</f>
        <v>0.80024972191767507</v>
      </c>
      <c r="W236" s="99">
        <f>RES_hhdet_fecs!W67</f>
        <v>1.366850167096141</v>
      </c>
      <c r="X236" s="99">
        <f>RES_hhdet_fecs!X67</f>
        <v>1.6574368709917178</v>
      </c>
      <c r="Y236" s="99">
        <f>RES_hhdet_fecs!Y67</f>
        <v>1.1282941312319328</v>
      </c>
      <c r="DA236" s="63" t="s">
        <v>2809</v>
      </c>
    </row>
    <row r="237" spans="1:105" ht="12" customHeight="1" x14ac:dyDescent="0.25">
      <c r="A237" s="121" t="s">
        <v>55</v>
      </c>
      <c r="B237" s="123">
        <v>37.978503456563814</v>
      </c>
      <c r="C237" s="123">
        <v>34.06331659915466</v>
      </c>
      <c r="D237" s="123">
        <v>36.588473411814675</v>
      </c>
      <c r="E237" s="123">
        <v>40.223976973517054</v>
      </c>
      <c r="F237" s="123">
        <v>43.319555805258851</v>
      </c>
      <c r="G237" s="123">
        <v>36.959016907054064</v>
      </c>
      <c r="H237" s="123">
        <v>39.841860414506243</v>
      </c>
      <c r="I237" s="123">
        <v>33.378605934021884</v>
      </c>
      <c r="J237" s="123">
        <v>37.230727291802957</v>
      </c>
      <c r="K237" s="123">
        <v>37.443311109109302</v>
      </c>
      <c r="L237" s="123">
        <v>35.525162674596849</v>
      </c>
      <c r="M237" s="123">
        <v>34.786974791708971</v>
      </c>
      <c r="N237" s="123">
        <v>34.725640175441768</v>
      </c>
      <c r="O237" s="123">
        <v>33.484076156154764</v>
      </c>
      <c r="P237" s="123">
        <v>30.206521775622519</v>
      </c>
      <c r="Q237" s="123">
        <v>30.452866379973297</v>
      </c>
      <c r="R237" s="123">
        <v>30.434336892738028</v>
      </c>
      <c r="S237" s="123">
        <v>30.167391299755433</v>
      </c>
      <c r="T237" s="123">
        <v>28.482737494158037</v>
      </c>
      <c r="U237" s="123">
        <v>26.72164997972509</v>
      </c>
      <c r="V237" s="123">
        <v>25.793652799902173</v>
      </c>
      <c r="W237" s="123">
        <v>25.063851452785251</v>
      </c>
      <c r="X237" s="123">
        <v>24.678934716663584</v>
      </c>
      <c r="Y237" s="123">
        <v>21.423352463249788</v>
      </c>
      <c r="DA237" s="130" t="s">
        <v>2810</v>
      </c>
    </row>
    <row r="238" spans="1:105" ht="12" customHeight="1" x14ac:dyDescent="0.25">
      <c r="A238" s="97" t="s">
        <v>134</v>
      </c>
      <c r="B238" s="99">
        <v>38.324476443659456</v>
      </c>
      <c r="C238" s="99">
        <v>34.31004630162267</v>
      </c>
      <c r="D238" s="99">
        <v>36.86827474934217</v>
      </c>
      <c r="E238" s="99">
        <v>40.510938430572914</v>
      </c>
      <c r="F238" s="99">
        <v>43.683120336587109</v>
      </c>
      <c r="G238" s="99">
        <v>37.203514427022199</v>
      </c>
      <c r="H238" s="99">
        <v>40.124262530977674</v>
      </c>
      <c r="I238" s="99">
        <v>33.518751164389357</v>
      </c>
      <c r="J238" s="99">
        <v>37.438625414245543</v>
      </c>
      <c r="K238" s="99">
        <v>37.689824963148183</v>
      </c>
      <c r="L238" s="99">
        <v>35.758730309703701</v>
      </c>
      <c r="M238" s="99">
        <v>34.985235132136296</v>
      </c>
      <c r="N238" s="99">
        <v>34.979342221113562</v>
      </c>
      <c r="O238" s="99">
        <v>33.709245718126894</v>
      </c>
      <c r="P238" s="99">
        <v>30.31343861883267</v>
      </c>
      <c r="Q238" s="99">
        <v>30.601456471588591</v>
      </c>
      <c r="R238" s="99">
        <v>30.641435259499936</v>
      </c>
      <c r="S238" s="99">
        <v>30.384403866865757</v>
      </c>
      <c r="T238" s="99">
        <v>28.629014281937682</v>
      </c>
      <c r="U238" s="99">
        <v>26.829820074392778</v>
      </c>
      <c r="V238" s="99">
        <v>25.847686497934895</v>
      </c>
      <c r="W238" s="99">
        <v>25.117309751872611</v>
      </c>
      <c r="X238" s="99">
        <v>24.745598722880626</v>
      </c>
      <c r="Y238" s="99">
        <v>21.403422700158984</v>
      </c>
      <c r="DA238" s="63" t="s">
        <v>2811</v>
      </c>
    </row>
    <row r="239" spans="1:105" ht="12" customHeight="1" x14ac:dyDescent="0.25">
      <c r="A239" s="97" t="s">
        <v>133</v>
      </c>
      <c r="B239" s="99">
        <v>26.796864023989357</v>
      </c>
      <c r="C239" s="99">
        <v>24.015109041395164</v>
      </c>
      <c r="D239" s="99">
        <v>26.688666246374982</v>
      </c>
      <c r="E239" s="99">
        <v>31.080509044863451</v>
      </c>
      <c r="F239" s="99">
        <v>34.073658034186401</v>
      </c>
      <c r="G239" s="99">
        <v>28.240025530847717</v>
      </c>
      <c r="H239" s="99">
        <v>30.770035411904747</v>
      </c>
      <c r="I239" s="99">
        <v>24.846220813165505</v>
      </c>
      <c r="J239" s="99">
        <v>28.001976328507194</v>
      </c>
      <c r="K239" s="99">
        <v>28.036646048668835</v>
      </c>
      <c r="L239" s="99">
        <v>26.642528108754991</v>
      </c>
      <c r="M239" s="99">
        <v>26.40949600509456</v>
      </c>
      <c r="N239" s="99">
        <v>26.477061735693091</v>
      </c>
      <c r="O239" s="99">
        <v>25.764915548162154</v>
      </c>
      <c r="P239" s="99">
        <v>23.508441018627522</v>
      </c>
      <c r="Q239" s="99">
        <v>24.060650874421039</v>
      </c>
      <c r="R239" s="99">
        <v>24.383585774719624</v>
      </c>
      <c r="S239" s="99">
        <v>24.607745502159908</v>
      </c>
      <c r="T239" s="99">
        <v>23.621717866167945</v>
      </c>
      <c r="U239" s="99">
        <v>22.296874788132833</v>
      </c>
      <c r="V239" s="99">
        <v>22.219430505269663</v>
      </c>
      <c r="W239" s="99">
        <v>22.2914191918189</v>
      </c>
      <c r="X239" s="99">
        <v>22.578312100811605</v>
      </c>
      <c r="Y239" s="99">
        <v>20.11081251332368</v>
      </c>
      <c r="DA239" s="63" t="s">
        <v>2812</v>
      </c>
    </row>
    <row r="240" spans="1:105" ht="12" customHeight="1" x14ac:dyDescent="0.25">
      <c r="A240" s="100" t="s">
        <v>212</v>
      </c>
      <c r="B240" s="102">
        <v>12.932968120627759</v>
      </c>
      <c r="C240" s="102">
        <v>11.318670254392496</v>
      </c>
      <c r="D240" s="102">
        <v>13.651702013844174</v>
      </c>
      <c r="E240" s="102">
        <v>18.584962441251115</v>
      </c>
      <c r="F240" s="102">
        <v>21.01604945873417</v>
      </c>
      <c r="G240" s="102">
        <v>15.682747319957672</v>
      </c>
      <c r="H240" s="102">
        <v>17.354282411385135</v>
      </c>
      <c r="I240" s="102">
        <v>11.995213565250705</v>
      </c>
      <c r="J240" s="102">
        <v>13.553687974949826</v>
      </c>
      <c r="K240" s="102">
        <v>13.007607553782901</v>
      </c>
      <c r="L240" s="102">
        <v>11.897597536865153</v>
      </c>
      <c r="M240" s="102">
        <v>12.000012593606419</v>
      </c>
      <c r="N240" s="102">
        <v>11.673057833961144</v>
      </c>
      <c r="O240" s="102">
        <v>11.304255926071789</v>
      </c>
      <c r="P240" s="102">
        <v>10.798263357245018</v>
      </c>
      <c r="Q240" s="102">
        <v>10.917430452752829</v>
      </c>
      <c r="R240" s="102">
        <v>10.849742935579117</v>
      </c>
      <c r="S240" s="102">
        <v>10.859803471174384</v>
      </c>
      <c r="T240" s="102">
        <v>10.453237458672255</v>
      </c>
      <c r="U240" s="102">
        <v>9.2568187329087372</v>
      </c>
      <c r="V240" s="102">
        <v>10.429377523445474</v>
      </c>
      <c r="W240" s="102">
        <v>11.91806151492821</v>
      </c>
      <c r="X240" s="102">
        <v>13.315581537123522</v>
      </c>
      <c r="Y240" s="102">
        <v>13.292823899708711</v>
      </c>
      <c r="DA240" s="131" t="s">
        <v>2813</v>
      </c>
    </row>
    <row r="241" spans="1:105" ht="12" customHeight="1" x14ac:dyDescent="0.25">
      <c r="A241" s="103" t="s">
        <v>52</v>
      </c>
      <c r="B241" s="105">
        <v>13.8638959033616</v>
      </c>
      <c r="C241" s="105">
        <v>12.69643878700267</v>
      </c>
      <c r="D241" s="105">
        <v>13.036964232530806</v>
      </c>
      <c r="E241" s="105">
        <v>12.495546603612336</v>
      </c>
      <c r="F241" s="105">
        <v>13.057608575452232</v>
      </c>
      <c r="G241" s="105">
        <v>12.557278210890047</v>
      </c>
      <c r="H241" s="105">
        <v>13.415753000519612</v>
      </c>
      <c r="I241" s="105">
        <v>12.851007247914794</v>
      </c>
      <c r="J241" s="105">
        <v>14.448288353557373</v>
      </c>
      <c r="K241" s="105">
        <v>15.029038494885933</v>
      </c>
      <c r="L241" s="105">
        <v>14.744930571889844</v>
      </c>
      <c r="M241" s="105">
        <v>14.409483411488145</v>
      </c>
      <c r="N241" s="105">
        <v>14.804003901731942</v>
      </c>
      <c r="O241" s="105">
        <v>14.460659622090366</v>
      </c>
      <c r="P241" s="105">
        <v>12.710177661382502</v>
      </c>
      <c r="Q241" s="105">
        <v>13.143220421668214</v>
      </c>
      <c r="R241" s="105">
        <v>13.533842839140506</v>
      </c>
      <c r="S241" s="105">
        <v>13.747942030985522</v>
      </c>
      <c r="T241" s="105">
        <v>13.168480407495693</v>
      </c>
      <c r="U241" s="105">
        <v>13.040056055224097</v>
      </c>
      <c r="V241" s="105">
        <v>11.790052981824195</v>
      </c>
      <c r="W241" s="105">
        <v>10.373357676890688</v>
      </c>
      <c r="X241" s="105">
        <v>9.2627305636880841</v>
      </c>
      <c r="Y241" s="105">
        <v>6.8179886136149683</v>
      </c>
      <c r="DA241" s="132" t="s">
        <v>2814</v>
      </c>
    </row>
    <row r="242" spans="1:105" ht="12" customHeight="1" x14ac:dyDescent="0.25">
      <c r="A242" s="106" t="s">
        <v>122</v>
      </c>
      <c r="B242" s="102">
        <v>30.905286408789916</v>
      </c>
      <c r="C242" s="102">
        <v>29.520439193525615</v>
      </c>
      <c r="D242" s="102">
        <v>31.005173589590235</v>
      </c>
      <c r="E242" s="102">
        <v>34.276609017755064</v>
      </c>
      <c r="F242" s="102">
        <v>35.193606507193245</v>
      </c>
      <c r="G242" s="102">
        <v>32.170308405207813</v>
      </c>
      <c r="H242" s="102">
        <v>34.01231987442376</v>
      </c>
      <c r="I242" s="102">
        <v>31.55737458641466</v>
      </c>
      <c r="J242" s="102">
        <v>33.611823399129086</v>
      </c>
      <c r="K242" s="102">
        <v>33.167325836049663</v>
      </c>
      <c r="L242" s="102">
        <v>31.579962095454178</v>
      </c>
      <c r="M242" s="102">
        <v>32.005091180677212</v>
      </c>
      <c r="N242" s="102">
        <v>30.623580149990826</v>
      </c>
      <c r="O242" s="102">
        <v>30.274621859947747</v>
      </c>
      <c r="P242" s="102">
        <v>30.114007058527591</v>
      </c>
      <c r="Q242" s="102">
        <v>29.351038578365397</v>
      </c>
      <c r="R242" s="102">
        <v>28.302604954995061</v>
      </c>
      <c r="S242" s="102">
        <v>27.904280777227889</v>
      </c>
      <c r="T242" s="102">
        <v>27.282075388220662</v>
      </c>
      <c r="U242" s="102">
        <v>25.827441920699833</v>
      </c>
      <c r="V242" s="102">
        <v>25.659794537345082</v>
      </c>
      <c r="W242" s="102">
        <v>24.608869220123569</v>
      </c>
      <c r="X242" s="102">
        <v>23.40554373889163</v>
      </c>
      <c r="Y242" s="102">
        <v>22.809421141520861</v>
      </c>
      <c r="DA242" s="131" t="s">
        <v>2815</v>
      </c>
    </row>
    <row r="243" spans="1:105" ht="12" customHeight="1" x14ac:dyDescent="0.25">
      <c r="A243" s="107" t="s">
        <v>121</v>
      </c>
      <c r="B243" s="105">
        <v>23.939327216137066</v>
      </c>
      <c r="C243" s="105">
        <v>22.843481493835753</v>
      </c>
      <c r="D243" s="105">
        <v>24.509071435888103</v>
      </c>
      <c r="E243" s="105">
        <v>28.181842146627101</v>
      </c>
      <c r="F243" s="105">
        <v>29.290173639123186</v>
      </c>
      <c r="G243" s="105">
        <v>26.202399598784019</v>
      </c>
      <c r="H243" s="105">
        <v>27.892708292771513</v>
      </c>
      <c r="I243" s="105">
        <v>25.14779444175208</v>
      </c>
      <c r="J243" s="105">
        <v>26.866605002563173</v>
      </c>
      <c r="K243" s="105">
        <v>26.37877118953039</v>
      </c>
      <c r="L243" s="105">
        <v>25.037872982527674</v>
      </c>
      <c r="M243" s="105">
        <v>25.533365458338935</v>
      </c>
      <c r="N243" s="105">
        <v>24.410754488498394</v>
      </c>
      <c r="O243" s="105">
        <v>24.230289710836661</v>
      </c>
      <c r="P243" s="105">
        <v>24.422552998800271</v>
      </c>
      <c r="Q243" s="105">
        <v>24.021419248223644</v>
      </c>
      <c r="R243" s="105">
        <v>23.34295591423253</v>
      </c>
      <c r="S243" s="105">
        <v>23.1798993931918</v>
      </c>
      <c r="T243" s="105">
        <v>22.814710354195206</v>
      </c>
      <c r="U243" s="105">
        <v>21.517123952487129</v>
      </c>
      <c r="V243" s="105">
        <v>21.811356418620793</v>
      </c>
      <c r="W243" s="105">
        <v>21.353539335638317</v>
      </c>
      <c r="X243" s="105">
        <v>20.912802363690723</v>
      </c>
      <c r="Y243" s="105">
        <v>21.030570560689419</v>
      </c>
      <c r="DA243" s="132" t="s">
        <v>2816</v>
      </c>
    </row>
    <row r="244" spans="1:105" ht="12" customHeight="1" x14ac:dyDescent="0.25">
      <c r="A244" s="108" t="s">
        <v>53</v>
      </c>
      <c r="B244" s="99">
        <v>10.414296324617068</v>
      </c>
      <c r="C244" s="99">
        <v>9.6965368902089697</v>
      </c>
      <c r="D244" s="99">
        <v>11.459685008254846</v>
      </c>
      <c r="E244" s="99">
        <v>15.727946450363033</v>
      </c>
      <c r="F244" s="99">
        <v>16.998807174028286</v>
      </c>
      <c r="G244" s="99">
        <v>13.577470290381756</v>
      </c>
      <c r="H244" s="99">
        <v>14.730751180286255</v>
      </c>
      <c r="I244" s="99">
        <v>11.255067789018627</v>
      </c>
      <c r="J244" s="99">
        <v>12.169844300369213</v>
      </c>
      <c r="K244" s="99">
        <v>11.574520086592665</v>
      </c>
      <c r="L244" s="99">
        <v>10.620926476970052</v>
      </c>
      <c r="M244" s="99">
        <v>11.120097920187016</v>
      </c>
      <c r="N244" s="99">
        <v>10.377521901874685</v>
      </c>
      <c r="O244" s="99">
        <v>10.277877673398065</v>
      </c>
      <c r="P244" s="99">
        <v>10.851008076579454</v>
      </c>
      <c r="Q244" s="99">
        <v>10.484568800144562</v>
      </c>
      <c r="R244" s="99">
        <v>10.020675768747834</v>
      </c>
      <c r="S244" s="99">
        <v>9.9232384464977841</v>
      </c>
      <c r="T244" s="99">
        <v>9.8556509670728385</v>
      </c>
      <c r="U244" s="99">
        <v>8.7298245639482008</v>
      </c>
      <c r="V244" s="99">
        <v>10.014643317024927</v>
      </c>
      <c r="W244" s="99">
        <v>11.2322268872806</v>
      </c>
      <c r="X244" s="99">
        <v>12.162958472461026</v>
      </c>
      <c r="Y244" s="99">
        <v>13.717315348226618</v>
      </c>
      <c r="DA244" s="63" t="s">
        <v>2817</v>
      </c>
    </row>
    <row r="245" spans="1:105" ht="12" customHeight="1" x14ac:dyDescent="0.25">
      <c r="A245" s="108" t="s">
        <v>52</v>
      </c>
      <c r="B245" s="99">
        <v>13.525030891519995</v>
      </c>
      <c r="C245" s="99">
        <v>13.146944603626784</v>
      </c>
      <c r="D245" s="99">
        <v>13.049386427633252</v>
      </c>
      <c r="E245" s="99">
        <v>12.453895696264073</v>
      </c>
      <c r="F245" s="99">
        <v>12.291366465094903</v>
      </c>
      <c r="G245" s="99">
        <v>12.62492930840226</v>
      </c>
      <c r="H245" s="99">
        <v>13.161957112485256</v>
      </c>
      <c r="I245" s="99">
        <v>13.892726652733453</v>
      </c>
      <c r="J245" s="99">
        <v>14.696760702193959</v>
      </c>
      <c r="K245" s="99">
        <v>14.80425110293773</v>
      </c>
      <c r="L245" s="99">
        <v>14.416946505557616</v>
      </c>
      <c r="M245" s="99">
        <v>14.413267538151921</v>
      </c>
      <c r="N245" s="99">
        <v>14.033232586623713</v>
      </c>
      <c r="O245" s="99">
        <v>13.952412037438599</v>
      </c>
      <c r="P245" s="99">
        <v>13.571544922220815</v>
      </c>
      <c r="Q245" s="99">
        <v>13.536850448079091</v>
      </c>
      <c r="R245" s="99">
        <v>13.322280145484694</v>
      </c>
      <c r="S245" s="99">
        <v>13.256660946694016</v>
      </c>
      <c r="T245" s="99">
        <v>12.959059387122366</v>
      </c>
      <c r="U245" s="99">
        <v>12.78729938853893</v>
      </c>
      <c r="V245" s="99">
        <v>11.796713101595865</v>
      </c>
      <c r="W245" s="99">
        <v>10.121312448357713</v>
      </c>
      <c r="X245" s="99">
        <v>8.7498438912296983</v>
      </c>
      <c r="Y245" s="99">
        <v>7.3132552124628045</v>
      </c>
      <c r="DA245" s="63" t="s">
        <v>2818</v>
      </c>
    </row>
    <row r="246" spans="1:105" ht="12" customHeight="1" x14ac:dyDescent="0.25">
      <c r="A246" s="121" t="s">
        <v>54</v>
      </c>
      <c r="B246" s="123">
        <v>11.940774841046817</v>
      </c>
      <c r="C246" s="123">
        <v>12.658176167568328</v>
      </c>
      <c r="D246" s="123">
        <v>12.466032554701725</v>
      </c>
      <c r="E246" s="123">
        <v>15.080996444031809</v>
      </c>
      <c r="F246" s="123">
        <v>14.47184292941969</v>
      </c>
      <c r="G246" s="123">
        <v>13.517225659311283</v>
      </c>
      <c r="H246" s="123">
        <v>12.571390856730433</v>
      </c>
      <c r="I246" s="123">
        <v>11.254806410786594</v>
      </c>
      <c r="J246" s="123">
        <v>12.318901355366535</v>
      </c>
      <c r="K246" s="123">
        <v>9.7456561954222884</v>
      </c>
      <c r="L246" s="123">
        <v>8.7449055426737381</v>
      </c>
      <c r="M246" s="123">
        <v>8.7198930519229183</v>
      </c>
      <c r="N246" s="123">
        <v>8.903889958998338</v>
      </c>
      <c r="O246" s="123">
        <v>8.7111840238143401</v>
      </c>
      <c r="P246" s="123">
        <v>8.2996526431668887</v>
      </c>
      <c r="Q246" s="123">
        <v>8.7085492821083701</v>
      </c>
      <c r="R246" s="123">
        <v>8.6392647468446047</v>
      </c>
      <c r="S246" s="123">
        <v>8.1346578377655465</v>
      </c>
      <c r="T246" s="123">
        <v>7.7227257771338849</v>
      </c>
      <c r="U246" s="123">
        <v>7.3846784175481917</v>
      </c>
      <c r="V246" s="123">
        <v>9.9354987558281476</v>
      </c>
      <c r="W246" s="123">
        <v>9.2887991108014809</v>
      </c>
      <c r="X246" s="123">
        <v>7.5339750537917487</v>
      </c>
      <c r="Y246" s="123">
        <v>6.8129173764076176</v>
      </c>
      <c r="DA246" s="130" t="s">
        <v>2819</v>
      </c>
    </row>
    <row r="247" spans="1:105" ht="12" customHeight="1" x14ac:dyDescent="0.25">
      <c r="A247" s="97" t="s">
        <v>175</v>
      </c>
      <c r="B247" s="99">
        <v>12.066992392875003</v>
      </c>
      <c r="C247" s="99">
        <v>12.755384806790966</v>
      </c>
      <c r="D247" s="99">
        <v>12.635938302626757</v>
      </c>
      <c r="E247" s="99">
        <v>15.160116467626567</v>
      </c>
      <c r="F247" s="99">
        <v>14.590229227437467</v>
      </c>
      <c r="G247" s="99">
        <v>13.641896211303703</v>
      </c>
      <c r="H247" s="99">
        <v>12.673613037899758</v>
      </c>
      <c r="I247" s="99">
        <v>11.315675481341851</v>
      </c>
      <c r="J247" s="99">
        <v>12.384790293945446</v>
      </c>
      <c r="K247" s="99">
        <v>9.8416434596862636</v>
      </c>
      <c r="L247" s="99">
        <v>8.8249640924076935</v>
      </c>
      <c r="M247" s="99">
        <v>8.785768366372551</v>
      </c>
      <c r="N247" s="99">
        <v>8.9822272837073864</v>
      </c>
      <c r="O247" s="99">
        <v>8.7740593601836441</v>
      </c>
      <c r="P247" s="99">
        <v>8.3468279767307791</v>
      </c>
      <c r="Q247" s="99">
        <v>8.8188127846465374</v>
      </c>
      <c r="R247" s="99">
        <v>8.8915378531682467</v>
      </c>
      <c r="S247" s="99">
        <v>8.4921963234295603</v>
      </c>
      <c r="T247" s="99">
        <v>8.1301013970904972</v>
      </c>
      <c r="U247" s="99">
        <v>7.8594324863237324</v>
      </c>
      <c r="V247" s="99">
        <v>10.729686438308532</v>
      </c>
      <c r="W247" s="99">
        <v>9.9369458191789839</v>
      </c>
      <c r="X247" s="99">
        <v>8.2399423051597509</v>
      </c>
      <c r="Y247" s="99">
        <v>7.2850094387299489</v>
      </c>
      <c r="DA247" s="63" t="s">
        <v>2820</v>
      </c>
    </row>
    <row r="248" spans="1:105" ht="12" customHeight="1" x14ac:dyDescent="0.25">
      <c r="A248" s="109" t="s">
        <v>120</v>
      </c>
      <c r="B248" s="110">
        <v>8.9426949695782625</v>
      </c>
      <c r="C248" s="110">
        <v>10.328704813739815</v>
      </c>
      <c r="D248" s="110">
        <v>8.2965377246146552</v>
      </c>
      <c r="E248" s="110">
        <v>13.11532890807378</v>
      </c>
      <c r="F248" s="110">
        <v>11.518787361378848</v>
      </c>
      <c r="G248" s="110">
        <v>10.401093538944336</v>
      </c>
      <c r="H248" s="110">
        <v>10.001701674339728</v>
      </c>
      <c r="I248" s="110">
        <v>9.7166417428247787</v>
      </c>
      <c r="J248" s="110">
        <v>10.634739317886055</v>
      </c>
      <c r="K248" s="110">
        <v>7.285376568454188</v>
      </c>
      <c r="L248" s="110">
        <v>6.6654044863020241</v>
      </c>
      <c r="M248" s="110">
        <v>7.0028242047683005</v>
      </c>
      <c r="N248" s="110">
        <v>6.7156579624943626</v>
      </c>
      <c r="O248" s="110">
        <v>6.7465564762268357</v>
      </c>
      <c r="P248" s="110">
        <v>6.8834388581221049</v>
      </c>
      <c r="Q248" s="110">
        <v>6.7822942626110212</v>
      </c>
      <c r="R248" s="110">
        <v>6.5186765410372987</v>
      </c>
      <c r="S248" s="110">
        <v>6.3661026165479528</v>
      </c>
      <c r="T248" s="110">
        <v>6.1783909777307038</v>
      </c>
      <c r="U248" s="110">
        <v>5.8388232035183298</v>
      </c>
      <c r="V248" s="110">
        <v>7.5830577157377386</v>
      </c>
      <c r="W248" s="110">
        <v>7.6244436047272242</v>
      </c>
      <c r="X248" s="110">
        <v>5.8422445431808097</v>
      </c>
      <c r="Y248" s="110">
        <v>5.490093069261949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127.96854172462191</v>
      </c>
      <c r="C250" s="118">
        <f t="shared" si="115"/>
        <v>130.91441085919033</v>
      </c>
      <c r="D250" s="118">
        <f t="shared" si="115"/>
        <v>128.3262417207448</v>
      </c>
      <c r="E250" s="118">
        <f t="shared" si="115"/>
        <v>146.6202987699246</v>
      </c>
      <c r="F250" s="118">
        <f t="shared" si="115"/>
        <v>151.90811834089385</v>
      </c>
      <c r="G250" s="118">
        <f t="shared" si="115"/>
        <v>148.51091589967135</v>
      </c>
      <c r="H250" s="118">
        <f t="shared" si="115"/>
        <v>138.4201972170288</v>
      </c>
      <c r="I250" s="118">
        <f t="shared" si="115"/>
        <v>124.32924940864734</v>
      </c>
      <c r="J250" s="118">
        <f t="shared" si="115"/>
        <v>139.08957149511153</v>
      </c>
      <c r="K250" s="118">
        <f t="shared" si="115"/>
        <v>134.61689415689312</v>
      </c>
      <c r="L250" s="118">
        <f t="shared" si="115"/>
        <v>135.34952426431343</v>
      </c>
      <c r="M250" s="118">
        <f t="shared" si="115"/>
        <v>129.20775021576245</v>
      </c>
      <c r="N250" s="118">
        <f t="shared" si="115"/>
        <v>132.19887954596885</v>
      </c>
      <c r="O250" s="118">
        <f t="shared" si="115"/>
        <v>130.54811665318567</v>
      </c>
      <c r="P250" s="118">
        <f t="shared" si="115"/>
        <v>101.54375402276112</v>
      </c>
      <c r="Q250" s="118">
        <f t="shared" si="115"/>
        <v>119.11816276892016</v>
      </c>
      <c r="R250" s="118">
        <f t="shared" ref="R250:V250" si="116">R251+R254+R256+R265</f>
        <v>125.50348484015294</v>
      </c>
      <c r="S250" s="118">
        <f t="shared" si="116"/>
        <v>128.19794727112762</v>
      </c>
      <c r="T250" s="118">
        <f t="shared" si="116"/>
        <v>118.13792504812655</v>
      </c>
      <c r="U250" s="118">
        <f t="shared" si="116"/>
        <v>115.37501598427059</v>
      </c>
      <c r="V250" s="118">
        <f t="shared" si="116"/>
        <v>114.032154550898</v>
      </c>
      <c r="W250" s="118">
        <f t="shared" ref="W250:Y250" si="117">W251+W254+W256+W265</f>
        <v>126.13076853038606</v>
      </c>
      <c r="X250" s="118">
        <f t="shared" si="117"/>
        <v>116.85573180158384</v>
      </c>
      <c r="Y250" s="118">
        <f t="shared" si="117"/>
        <v>104.00779179209871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99.568789747596213</v>
      </c>
      <c r="C251" s="123">
        <f t="shared" si="118"/>
        <v>103.95833442657188</v>
      </c>
      <c r="D251" s="123">
        <f t="shared" si="118"/>
        <v>99.621492829018706</v>
      </c>
      <c r="E251" s="123">
        <f t="shared" si="118"/>
        <v>113.31158024554088</v>
      </c>
      <c r="F251" s="123">
        <f t="shared" si="118"/>
        <v>117.16164740268425</v>
      </c>
      <c r="G251" s="123">
        <f t="shared" si="118"/>
        <v>117.63822815624303</v>
      </c>
      <c r="H251" s="123">
        <f t="shared" si="118"/>
        <v>105.83092550836737</v>
      </c>
      <c r="I251" s="123">
        <f t="shared" si="118"/>
        <v>96.118406232483693</v>
      </c>
      <c r="J251" s="123">
        <f t="shared" si="118"/>
        <v>107.48616212214685</v>
      </c>
      <c r="K251" s="123">
        <f t="shared" si="118"/>
        <v>104.02447908464673</v>
      </c>
      <c r="L251" s="123">
        <f t="shared" si="118"/>
        <v>105.85379626795516</v>
      </c>
      <c r="M251" s="123">
        <f t="shared" si="118"/>
        <v>99.687115588411743</v>
      </c>
      <c r="N251" s="123">
        <f t="shared" si="118"/>
        <v>100.66691018083486</v>
      </c>
      <c r="O251" s="123">
        <f t="shared" si="118"/>
        <v>99.584186779639694</v>
      </c>
      <c r="P251" s="123">
        <f t="shared" si="118"/>
        <v>75.072490152277865</v>
      </c>
      <c r="Q251" s="123">
        <f t="shared" si="118"/>
        <v>89.030122692639353</v>
      </c>
      <c r="R251" s="123">
        <f t="shared" ref="R251:V251" si="119">SUM(R252:R253)</f>
        <v>96.383932034128676</v>
      </c>
      <c r="S251" s="123">
        <f t="shared" si="119"/>
        <v>96.61253069223406</v>
      </c>
      <c r="T251" s="123">
        <f t="shared" si="119"/>
        <v>88.394214533680326</v>
      </c>
      <c r="U251" s="123">
        <f t="shared" si="119"/>
        <v>85.017678596914394</v>
      </c>
      <c r="V251" s="123">
        <f t="shared" si="119"/>
        <v>85.107302174053274</v>
      </c>
      <c r="W251" s="123">
        <f t="shared" ref="W251:Y251" si="120">SUM(W252:W253)</f>
        <v>95.701001016905266</v>
      </c>
      <c r="X251" s="123">
        <f t="shared" si="120"/>
        <v>86.511235591228171</v>
      </c>
      <c r="Y251" s="123">
        <f t="shared" si="120"/>
        <v>78.400119089388653</v>
      </c>
      <c r="DA251" s="130" t="s">
        <v>2973</v>
      </c>
    </row>
    <row r="252" spans="1:105" ht="12" customHeight="1" x14ac:dyDescent="0.25">
      <c r="A252" s="97" t="s">
        <v>212</v>
      </c>
      <c r="B252" s="99">
        <v>97.155424428285812</v>
      </c>
      <c r="C252" s="99">
        <v>101.50680012401317</v>
      </c>
      <c r="D252" s="99">
        <v>97.301917022041934</v>
      </c>
      <c r="E252" s="99">
        <v>110.69268877418423</v>
      </c>
      <c r="F252" s="99">
        <v>114.47998518975756</v>
      </c>
      <c r="G252" s="99">
        <v>115.04488324059885</v>
      </c>
      <c r="H252" s="99">
        <v>103.51592254871882</v>
      </c>
      <c r="I252" s="99">
        <v>94.084075123406208</v>
      </c>
      <c r="J252" s="99">
        <v>105.20905147887946</v>
      </c>
      <c r="K252" s="99">
        <v>101.84076395967935</v>
      </c>
      <c r="L252" s="99">
        <v>103.65738016965662</v>
      </c>
      <c r="M252" s="99">
        <v>97.645481257843414</v>
      </c>
      <c r="N252" s="99">
        <v>98.635586742164378</v>
      </c>
      <c r="O252" s="99">
        <v>97.594258474973358</v>
      </c>
      <c r="P252" s="99">
        <v>73.592291391243862</v>
      </c>
      <c r="Q252" s="99">
        <v>87.277414518128126</v>
      </c>
      <c r="R252" s="99">
        <v>94.496407402075278</v>
      </c>
      <c r="S252" s="99">
        <v>94.732194136477275</v>
      </c>
      <c r="T252" s="99">
        <v>86.687314408484653</v>
      </c>
      <c r="U252" s="99">
        <v>83.387261241811771</v>
      </c>
      <c r="V252" s="99">
        <v>83.486550053007946</v>
      </c>
      <c r="W252" s="99">
        <v>93.875707770802009</v>
      </c>
      <c r="X252" s="99">
        <v>84.871865867897029</v>
      </c>
      <c r="Y252" s="99">
        <v>76.921715678638577</v>
      </c>
      <c r="DA252" s="63" t="s">
        <v>2974</v>
      </c>
    </row>
    <row r="253" spans="1:105" ht="12" customHeight="1" x14ac:dyDescent="0.25">
      <c r="A253" s="97" t="s">
        <v>53</v>
      </c>
      <c r="B253" s="99">
        <v>2.4133653193103948</v>
      </c>
      <c r="C253" s="99">
        <v>2.4515343025587186</v>
      </c>
      <c r="D253" s="99">
        <v>2.3195758069767662</v>
      </c>
      <c r="E253" s="99">
        <v>2.6188914713566507</v>
      </c>
      <c r="F253" s="99">
        <v>2.6816622129266969</v>
      </c>
      <c r="G253" s="99">
        <v>2.593344915644181</v>
      </c>
      <c r="H253" s="99">
        <v>2.3150029596485577</v>
      </c>
      <c r="I253" s="99">
        <v>2.0343311090774843</v>
      </c>
      <c r="J253" s="99">
        <v>2.277110643267398</v>
      </c>
      <c r="K253" s="99">
        <v>2.1837151249673732</v>
      </c>
      <c r="L253" s="99">
        <v>2.1964160982985468</v>
      </c>
      <c r="M253" s="99">
        <v>2.0416343305683307</v>
      </c>
      <c r="N253" s="99">
        <v>2.031323438670487</v>
      </c>
      <c r="O253" s="99">
        <v>1.9899283046663407</v>
      </c>
      <c r="P253" s="99">
        <v>1.4801987610340039</v>
      </c>
      <c r="Q253" s="99">
        <v>1.7527081745112263</v>
      </c>
      <c r="R253" s="99">
        <v>1.8875246320534012</v>
      </c>
      <c r="S253" s="99">
        <v>1.8803365557567828</v>
      </c>
      <c r="T253" s="99">
        <v>1.7069001251956708</v>
      </c>
      <c r="U253" s="99">
        <v>1.6304173551026178</v>
      </c>
      <c r="V253" s="99">
        <v>1.6207521210453242</v>
      </c>
      <c r="W253" s="99">
        <v>1.8252932461032545</v>
      </c>
      <c r="X253" s="99">
        <v>1.6393697233311402</v>
      </c>
      <c r="Y253" s="99">
        <v>1.4784034107500803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0.19535142458864468</v>
      </c>
      <c r="C254" s="123">
        <f t="shared" si="121"/>
        <v>0.25193837331568014</v>
      </c>
      <c r="D254" s="123">
        <f t="shared" si="121"/>
        <v>0.34399214306827303</v>
      </c>
      <c r="E254" s="123">
        <f t="shared" si="121"/>
        <v>0.89902921766447297</v>
      </c>
      <c r="F254" s="123">
        <f t="shared" si="121"/>
        <v>0.58572137688199444</v>
      </c>
      <c r="G254" s="123">
        <f t="shared" si="121"/>
        <v>0.78425874919152483</v>
      </c>
      <c r="H254" s="123">
        <f t="shared" si="121"/>
        <v>1.157491342189831</v>
      </c>
      <c r="I254" s="123">
        <f t="shared" si="121"/>
        <v>1.2136149992055167</v>
      </c>
      <c r="J254" s="123">
        <f t="shared" si="121"/>
        <v>1.3219479248238173</v>
      </c>
      <c r="K254" s="123">
        <f t="shared" si="121"/>
        <v>1.4426017909861464</v>
      </c>
      <c r="L254" s="123">
        <f t="shared" si="121"/>
        <v>1.8211877574145425</v>
      </c>
      <c r="M254" s="123">
        <f t="shared" si="121"/>
        <v>1.9918074865840438</v>
      </c>
      <c r="N254" s="123">
        <f t="shared" si="121"/>
        <v>3.5839783159752319</v>
      </c>
      <c r="O254" s="123">
        <f t="shared" si="121"/>
        <v>3.6468708188868906</v>
      </c>
      <c r="P254" s="123">
        <f t="shared" si="121"/>
        <v>1.3975381785510388</v>
      </c>
      <c r="Q254" s="123">
        <f t="shared" si="121"/>
        <v>4.2321745742217418</v>
      </c>
      <c r="R254" s="123">
        <f t="shared" si="121"/>
        <v>2.7401338602835099</v>
      </c>
      <c r="S254" s="123">
        <f t="shared" si="121"/>
        <v>5.0341933891984576</v>
      </c>
      <c r="T254" s="123">
        <f t="shared" si="121"/>
        <v>4.0820253611312651</v>
      </c>
      <c r="U254" s="123">
        <f t="shared" si="121"/>
        <v>5.7540624826244713</v>
      </c>
      <c r="V254" s="123">
        <f t="shared" si="121"/>
        <v>2.9283606857050968</v>
      </c>
      <c r="W254" s="123">
        <f t="shared" si="121"/>
        <v>5.0330997979639545</v>
      </c>
      <c r="X254" s="123">
        <f t="shared" si="121"/>
        <v>6.1280864700417315</v>
      </c>
      <c r="Y254" s="123">
        <f t="shared" si="121"/>
        <v>4.1891730478582803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0.19535142458864468</v>
      </c>
      <c r="C255" s="99">
        <f>RES_hhdet_tess!C67</f>
        <v>0.25193837331568014</v>
      </c>
      <c r="D255" s="99">
        <f>RES_hhdet_tess!D67</f>
        <v>0.34399214306827303</v>
      </c>
      <c r="E255" s="99">
        <f>RES_hhdet_tess!E67</f>
        <v>0.89902921766447297</v>
      </c>
      <c r="F255" s="99">
        <f>RES_hhdet_tess!F67</f>
        <v>0.58572137688199444</v>
      </c>
      <c r="G255" s="99">
        <f>RES_hhdet_tess!G67</f>
        <v>0.78425874919152483</v>
      </c>
      <c r="H255" s="99">
        <f>RES_hhdet_tess!H67</f>
        <v>1.157491342189831</v>
      </c>
      <c r="I255" s="99">
        <f>RES_hhdet_tess!I67</f>
        <v>1.2136149992055167</v>
      </c>
      <c r="J255" s="99">
        <f>RES_hhdet_tess!J67</f>
        <v>1.3219479248238173</v>
      </c>
      <c r="K255" s="99">
        <f>RES_hhdet_tess!K67</f>
        <v>1.4426017909861464</v>
      </c>
      <c r="L255" s="99">
        <f>RES_hhdet_tess!L67</f>
        <v>1.8211877574145425</v>
      </c>
      <c r="M255" s="99">
        <f>RES_hhdet_tess!M67</f>
        <v>1.9918074865840438</v>
      </c>
      <c r="N255" s="99">
        <f>RES_hhdet_tess!N67</f>
        <v>3.5839783159752319</v>
      </c>
      <c r="O255" s="99">
        <f>RES_hhdet_tess!O67</f>
        <v>3.6468708188868906</v>
      </c>
      <c r="P255" s="99">
        <f>RES_hhdet_tess!P67</f>
        <v>1.3975381785510388</v>
      </c>
      <c r="Q255" s="99">
        <f>RES_hhdet_tess!Q67</f>
        <v>4.2321745742217418</v>
      </c>
      <c r="R255" s="99">
        <f>RES_hhdet_tess!R67</f>
        <v>2.7401338602835099</v>
      </c>
      <c r="S255" s="99">
        <f>RES_hhdet_tess!S67</f>
        <v>5.0341933891984576</v>
      </c>
      <c r="T255" s="99">
        <f>RES_hhdet_tess!T67</f>
        <v>4.0820253611312651</v>
      </c>
      <c r="U255" s="99">
        <f>RES_hhdet_tess!U67</f>
        <v>5.7540624826244713</v>
      </c>
      <c r="V255" s="99">
        <f>RES_hhdet_tess!V67</f>
        <v>2.9283606857050968</v>
      </c>
      <c r="W255" s="99">
        <f>RES_hhdet_tess!W67</f>
        <v>5.0330997979639545</v>
      </c>
      <c r="X255" s="99">
        <f>RES_hhdet_tess!X67</f>
        <v>6.1280864700417315</v>
      </c>
      <c r="Y255" s="99">
        <f>RES_hhdet_tess!Y67</f>
        <v>4.1891730478582803</v>
      </c>
      <c r="DA255" s="63" t="s">
        <v>2977</v>
      </c>
    </row>
    <row r="256" spans="1:105" ht="12" customHeight="1" x14ac:dyDescent="0.25">
      <c r="A256" s="121" t="s">
        <v>55</v>
      </c>
      <c r="B256" s="123">
        <v>20.906686661067244</v>
      </c>
      <c r="C256" s="123">
        <v>18.947837262837446</v>
      </c>
      <c r="D256" s="123">
        <v>20.713889500716455</v>
      </c>
      <c r="E256" s="123">
        <v>23.120365354785356</v>
      </c>
      <c r="F256" s="123">
        <v>25.235694947999008</v>
      </c>
      <c r="G256" s="123">
        <v>21.740889588957398</v>
      </c>
      <c r="H256" s="123">
        <v>23.653612600206596</v>
      </c>
      <c r="I256" s="123">
        <v>20.023122957627034</v>
      </c>
      <c r="J256" s="123">
        <v>22.643927623579362</v>
      </c>
      <c r="K256" s="123">
        <v>23.109605073818873</v>
      </c>
      <c r="L256" s="123">
        <v>22.249678981571286</v>
      </c>
      <c r="M256" s="123">
        <v>22.113487996894392</v>
      </c>
      <c r="N256" s="123">
        <v>22.420401861891381</v>
      </c>
      <c r="O256" s="123">
        <v>21.909850682988065</v>
      </c>
      <c r="P256" s="123">
        <v>19.915912484017205</v>
      </c>
      <c r="Q256" s="123">
        <v>20.413362489351663</v>
      </c>
      <c r="R256" s="123">
        <v>20.903121023540674</v>
      </c>
      <c r="S256" s="123">
        <v>21.289257457209406</v>
      </c>
      <c r="T256" s="123">
        <v>20.584965471965095</v>
      </c>
      <c r="U256" s="123">
        <v>19.695149367053219</v>
      </c>
      <c r="V256" s="123">
        <v>19.345201263022673</v>
      </c>
      <c r="W256" s="123">
        <v>19.066953488881161</v>
      </c>
      <c r="X256" s="123">
        <v>19.05507190938102</v>
      </c>
      <c r="Y256" s="123">
        <v>16.745232308142672</v>
      </c>
      <c r="DA256" s="130" t="s">
        <v>2978</v>
      </c>
    </row>
    <row r="257" spans="1:105" ht="12" customHeight="1" x14ac:dyDescent="0.25">
      <c r="A257" s="97" t="s">
        <v>134</v>
      </c>
      <c r="B257" s="99">
        <v>20.925363913248969</v>
      </c>
      <c r="C257" s="99">
        <v>18.924571841821066</v>
      </c>
      <c r="D257" s="99">
        <v>20.713886753305133</v>
      </c>
      <c r="E257" s="99">
        <v>23.123204169870213</v>
      </c>
      <c r="F257" s="99">
        <v>25.286816280097682</v>
      </c>
      <c r="G257" s="99">
        <v>21.737062117431051</v>
      </c>
      <c r="H257" s="99">
        <v>23.669267244710017</v>
      </c>
      <c r="I257" s="99">
        <v>19.967426986136857</v>
      </c>
      <c r="J257" s="99">
        <v>22.630172177344022</v>
      </c>
      <c r="K257" s="99">
        <v>23.121414214441966</v>
      </c>
      <c r="L257" s="99">
        <v>22.267194549211975</v>
      </c>
      <c r="M257" s="99">
        <v>22.113539644267583</v>
      </c>
      <c r="N257" s="99">
        <v>22.461846455878963</v>
      </c>
      <c r="O257" s="99">
        <v>21.938299831190101</v>
      </c>
      <c r="P257" s="99">
        <v>19.865987217079205</v>
      </c>
      <c r="Q257" s="99">
        <v>20.38797842979141</v>
      </c>
      <c r="R257" s="99">
        <v>20.918662429802456</v>
      </c>
      <c r="S257" s="99">
        <v>21.326081957349764</v>
      </c>
      <c r="T257" s="99">
        <v>20.599424859964795</v>
      </c>
      <c r="U257" s="99">
        <v>19.709291626540093</v>
      </c>
      <c r="V257" s="99">
        <v>19.344441182425449</v>
      </c>
      <c r="W257" s="99">
        <v>19.078915884375586</v>
      </c>
      <c r="X257" s="99">
        <v>19.084321256444102</v>
      </c>
      <c r="Y257" s="99">
        <v>16.711789950055259</v>
      </c>
      <c r="DA257" s="63" t="s">
        <v>2979</v>
      </c>
    </row>
    <row r="258" spans="1:105" ht="12" customHeight="1" x14ac:dyDescent="0.25">
      <c r="A258" s="97" t="s">
        <v>133</v>
      </c>
      <c r="B258" s="99">
        <v>20.925363913248972</v>
      </c>
      <c r="C258" s="99">
        <v>18.924598351426059</v>
      </c>
      <c r="D258" s="99">
        <v>20.713626267235984</v>
      </c>
      <c r="E258" s="99">
        <v>23.122640306210066</v>
      </c>
      <c r="F258" s="99">
        <v>25.284810016109784</v>
      </c>
      <c r="G258" s="99">
        <v>21.736642794389429</v>
      </c>
      <c r="H258" s="99">
        <v>23.669103047892857</v>
      </c>
      <c r="I258" s="99">
        <v>19.970160851695763</v>
      </c>
      <c r="J258" s="99">
        <v>22.630642110585523</v>
      </c>
      <c r="K258" s="99">
        <v>23.107798407198562</v>
      </c>
      <c r="L258" s="99">
        <v>22.252577399313303</v>
      </c>
      <c r="M258" s="99">
        <v>22.098812242988934</v>
      </c>
      <c r="N258" s="99">
        <v>22.443914971153138</v>
      </c>
      <c r="O258" s="99">
        <v>21.922247515237718</v>
      </c>
      <c r="P258" s="99">
        <v>19.855597085048306</v>
      </c>
      <c r="Q258" s="99">
        <v>20.390438750151876</v>
      </c>
      <c r="R258" s="99">
        <v>20.918634575237672</v>
      </c>
      <c r="S258" s="99">
        <v>21.329066303976905</v>
      </c>
      <c r="T258" s="99">
        <v>20.60585666575604</v>
      </c>
      <c r="U258" s="99">
        <v>19.720865492522968</v>
      </c>
      <c r="V258" s="99">
        <v>19.367296733761684</v>
      </c>
      <c r="W258" s="99">
        <v>19.112867027966988</v>
      </c>
      <c r="X258" s="99">
        <v>19.134704623448147</v>
      </c>
      <c r="Y258" s="99">
        <v>16.768102240350114</v>
      </c>
      <c r="DA258" s="63" t="s">
        <v>2980</v>
      </c>
    </row>
    <row r="259" spans="1:105" ht="12" customHeight="1" x14ac:dyDescent="0.25">
      <c r="A259" s="100" t="s">
        <v>212</v>
      </c>
      <c r="B259" s="102">
        <v>7.0614680098873714</v>
      </c>
      <c r="C259" s="102">
        <v>6.2281595644233896</v>
      </c>
      <c r="D259" s="102">
        <v>7.6766620347051777</v>
      </c>
      <c r="E259" s="102">
        <v>10.627093702597731</v>
      </c>
      <c r="F259" s="102">
        <v>12.227201440657552</v>
      </c>
      <c r="G259" s="102">
        <v>9.17936458349938</v>
      </c>
      <c r="H259" s="102">
        <v>10.253350047373242</v>
      </c>
      <c r="I259" s="102">
        <v>7.1191536037809673</v>
      </c>
      <c r="J259" s="102">
        <v>8.1823537570281566</v>
      </c>
      <c r="K259" s="102">
        <v>8.078759912312627</v>
      </c>
      <c r="L259" s="102">
        <v>7.5076468274234571</v>
      </c>
      <c r="M259" s="102">
        <v>7.6893288315007924</v>
      </c>
      <c r="N259" s="102">
        <v>7.6399110694211965</v>
      </c>
      <c r="O259" s="102">
        <v>7.4615878931473505</v>
      </c>
      <c r="P259" s="102">
        <v>7.1454194236658042</v>
      </c>
      <c r="Q259" s="102">
        <v>7.2472183284836573</v>
      </c>
      <c r="R259" s="102">
        <v>7.3847917360971707</v>
      </c>
      <c r="S259" s="102">
        <v>7.5811242729913788</v>
      </c>
      <c r="T259" s="102">
        <v>7.4373762582603486</v>
      </c>
      <c r="U259" s="102">
        <v>6.6808094372988736</v>
      </c>
      <c r="V259" s="102">
        <v>7.5772437519374902</v>
      </c>
      <c r="W259" s="102">
        <v>8.7395093510763022</v>
      </c>
      <c r="X259" s="102">
        <v>9.8719740597600616</v>
      </c>
      <c r="Y259" s="102">
        <v>9.950113626735142</v>
      </c>
      <c r="DA259" s="131" t="s">
        <v>2981</v>
      </c>
    </row>
    <row r="260" spans="1:105" ht="12" customHeight="1" x14ac:dyDescent="0.25">
      <c r="A260" s="103" t="s">
        <v>52</v>
      </c>
      <c r="B260" s="105">
        <v>13.8638959033616</v>
      </c>
      <c r="C260" s="105">
        <v>12.69643878700267</v>
      </c>
      <c r="D260" s="105">
        <v>13.036964232530806</v>
      </c>
      <c r="E260" s="105">
        <v>12.495546603612336</v>
      </c>
      <c r="F260" s="105">
        <v>13.057608575452232</v>
      </c>
      <c r="G260" s="105">
        <v>12.557278210890047</v>
      </c>
      <c r="H260" s="105">
        <v>13.415753000519612</v>
      </c>
      <c r="I260" s="105">
        <v>12.851007247914794</v>
      </c>
      <c r="J260" s="105">
        <v>14.448288353557373</v>
      </c>
      <c r="K260" s="105">
        <v>15.029038494885933</v>
      </c>
      <c r="L260" s="105">
        <v>14.744930571889844</v>
      </c>
      <c r="M260" s="105">
        <v>14.409483411488145</v>
      </c>
      <c r="N260" s="105">
        <v>14.804003901731942</v>
      </c>
      <c r="O260" s="105">
        <v>14.460659622090366</v>
      </c>
      <c r="P260" s="105">
        <v>12.710177661382502</v>
      </c>
      <c r="Q260" s="105">
        <v>13.143220421668214</v>
      </c>
      <c r="R260" s="105">
        <v>13.533842839140506</v>
      </c>
      <c r="S260" s="105">
        <v>13.747942030985522</v>
      </c>
      <c r="T260" s="105">
        <v>13.168480407495693</v>
      </c>
      <c r="U260" s="105">
        <v>13.040056055224097</v>
      </c>
      <c r="V260" s="105">
        <v>11.790052981824195</v>
      </c>
      <c r="W260" s="105">
        <v>10.373357676890688</v>
      </c>
      <c r="X260" s="105">
        <v>9.2627305636880841</v>
      </c>
      <c r="Y260" s="105">
        <v>6.8179886136149683</v>
      </c>
      <c r="DA260" s="132" t="s">
        <v>2982</v>
      </c>
    </row>
    <row r="261" spans="1:105" ht="12" customHeight="1" x14ac:dyDescent="0.25">
      <c r="A261" s="106" t="s">
        <v>122</v>
      </c>
      <c r="B261" s="102">
        <v>20.398963235701039</v>
      </c>
      <c r="C261" s="102">
        <v>19.584677226243542</v>
      </c>
      <c r="D261" s="102">
        <v>20.713588538485286</v>
      </c>
      <c r="E261" s="102">
        <v>23.040006732025777</v>
      </c>
      <c r="F261" s="102">
        <v>23.789889666408342</v>
      </c>
      <c r="G261" s="102">
        <v>21.848281178321503</v>
      </c>
      <c r="H261" s="102">
        <v>23.21168547826365</v>
      </c>
      <c r="I261" s="102">
        <v>21.590707553838868</v>
      </c>
      <c r="J261" s="102">
        <v>23.033798876279729</v>
      </c>
      <c r="K261" s="102">
        <v>22.777014424001258</v>
      </c>
      <c r="L261" s="102">
        <v>21.750400974683554</v>
      </c>
      <c r="M261" s="102">
        <v>22.115392981681325</v>
      </c>
      <c r="N261" s="102">
        <v>21.249080751893995</v>
      </c>
      <c r="O261" s="102">
        <v>21.132585831136595</v>
      </c>
      <c r="P261" s="102">
        <v>21.208950123952992</v>
      </c>
      <c r="Q261" s="102">
        <v>20.997417524792791</v>
      </c>
      <c r="R261" s="102">
        <v>20.580356265644873</v>
      </c>
      <c r="S261" s="102">
        <v>20.558640888421817</v>
      </c>
      <c r="T261" s="102">
        <v>20.273997803971699</v>
      </c>
      <c r="U261" s="102">
        <v>19.332864757254146</v>
      </c>
      <c r="V261" s="102">
        <v>19.369795452437792</v>
      </c>
      <c r="W261" s="102">
        <v>18.637030392613685</v>
      </c>
      <c r="X261" s="102">
        <v>18.031091724015571</v>
      </c>
      <c r="Y261" s="102">
        <v>17.928545973736764</v>
      </c>
      <c r="DA261" s="131" t="s">
        <v>2983</v>
      </c>
    </row>
    <row r="262" spans="1:105" ht="12" customHeight="1" x14ac:dyDescent="0.25">
      <c r="A262" s="107" t="s">
        <v>121</v>
      </c>
      <c r="B262" s="105">
        <v>20.398963235701043</v>
      </c>
      <c r="C262" s="105">
        <v>19.586194943597501</v>
      </c>
      <c r="D262" s="105">
        <v>20.715311466357342</v>
      </c>
      <c r="E262" s="105">
        <v>23.0410455884677</v>
      </c>
      <c r="F262" s="105">
        <v>23.791196101812464</v>
      </c>
      <c r="G262" s="105">
        <v>21.849912061287565</v>
      </c>
      <c r="H262" s="105">
        <v>23.213787687814609</v>
      </c>
      <c r="I262" s="105">
        <v>21.591989834316561</v>
      </c>
      <c r="J262" s="105">
        <v>23.035396523901877</v>
      </c>
      <c r="K262" s="105">
        <v>22.764072974628522</v>
      </c>
      <c r="L262" s="105">
        <v>21.741117399752934</v>
      </c>
      <c r="M262" s="105">
        <v>22.109409355641581</v>
      </c>
      <c r="N262" s="105">
        <v>21.246695128462246</v>
      </c>
      <c r="O262" s="105">
        <v>21.130722528827128</v>
      </c>
      <c r="P262" s="105">
        <v>21.209657360592242</v>
      </c>
      <c r="Q262" s="105">
        <v>21.008343613730581</v>
      </c>
      <c r="R262" s="105">
        <v>20.585538217784833</v>
      </c>
      <c r="S262" s="105">
        <v>20.564871072285115</v>
      </c>
      <c r="T262" s="105">
        <v>20.281963312078197</v>
      </c>
      <c r="U262" s="105">
        <v>19.331652396513714</v>
      </c>
      <c r="V262" s="105">
        <v>19.366214534192583</v>
      </c>
      <c r="W262" s="105">
        <v>18.638826591408606</v>
      </c>
      <c r="X262" s="105">
        <v>18.072291676602678</v>
      </c>
      <c r="Y262" s="105">
        <v>17.991383802370315</v>
      </c>
      <c r="DA262" s="132" t="s">
        <v>2984</v>
      </c>
    </row>
    <row r="263" spans="1:105" ht="12" customHeight="1" x14ac:dyDescent="0.25">
      <c r="A263" s="108" t="s">
        <v>53</v>
      </c>
      <c r="B263" s="99">
        <v>6.8739323441810489</v>
      </c>
      <c r="C263" s="99">
        <v>6.4392503399707222</v>
      </c>
      <c r="D263" s="99">
        <v>7.6659250387240903</v>
      </c>
      <c r="E263" s="99">
        <v>10.58714989220363</v>
      </c>
      <c r="F263" s="99">
        <v>11.499829636717562</v>
      </c>
      <c r="G263" s="99">
        <v>9.2249827528853032</v>
      </c>
      <c r="H263" s="99">
        <v>10.051830575329349</v>
      </c>
      <c r="I263" s="99">
        <v>7.6992631815831132</v>
      </c>
      <c r="J263" s="99">
        <v>8.3386358217079213</v>
      </c>
      <c r="K263" s="99">
        <v>7.9598218716907878</v>
      </c>
      <c r="L263" s="99">
        <v>7.3241708941953148</v>
      </c>
      <c r="M263" s="99">
        <v>7.6961418174896608</v>
      </c>
      <c r="N263" s="99">
        <v>7.2134625418385347</v>
      </c>
      <c r="O263" s="99">
        <v>7.1783104913885287</v>
      </c>
      <c r="P263" s="99">
        <v>7.6381124383714276</v>
      </c>
      <c r="Q263" s="99">
        <v>7.471493165651494</v>
      </c>
      <c r="R263" s="99">
        <v>7.263258072300137</v>
      </c>
      <c r="S263" s="99">
        <v>7.3082101255911027</v>
      </c>
      <c r="T263" s="99">
        <v>7.3229039249558312</v>
      </c>
      <c r="U263" s="99">
        <v>6.5443530079747863</v>
      </c>
      <c r="V263" s="99">
        <v>7.5695014325967138</v>
      </c>
      <c r="W263" s="99">
        <v>8.517514143050894</v>
      </c>
      <c r="X263" s="99">
        <v>9.3224477853729795</v>
      </c>
      <c r="Y263" s="99">
        <v>10.67812858990751</v>
      </c>
      <c r="DA263" s="63" t="s">
        <v>2985</v>
      </c>
    </row>
    <row r="264" spans="1:105" ht="12" customHeight="1" x14ac:dyDescent="0.25">
      <c r="A264" s="108" t="s">
        <v>52</v>
      </c>
      <c r="B264" s="99">
        <v>13.525030891519995</v>
      </c>
      <c r="C264" s="99">
        <v>13.146944603626784</v>
      </c>
      <c r="D264" s="99">
        <v>13.049386427633252</v>
      </c>
      <c r="E264" s="99">
        <v>12.453895696264073</v>
      </c>
      <c r="F264" s="99">
        <v>12.291366465094903</v>
      </c>
      <c r="G264" s="99">
        <v>12.62492930840226</v>
      </c>
      <c r="H264" s="99">
        <v>13.161957112485256</v>
      </c>
      <c r="I264" s="99">
        <v>13.892726652733453</v>
      </c>
      <c r="J264" s="99">
        <v>14.696760702193959</v>
      </c>
      <c r="K264" s="99">
        <v>14.80425110293773</v>
      </c>
      <c r="L264" s="99">
        <v>14.416946505557616</v>
      </c>
      <c r="M264" s="99">
        <v>14.413267538151921</v>
      </c>
      <c r="N264" s="99">
        <v>14.033232586623713</v>
      </c>
      <c r="O264" s="99">
        <v>13.952412037438599</v>
      </c>
      <c r="P264" s="99">
        <v>13.571544922220815</v>
      </c>
      <c r="Q264" s="99">
        <v>13.536850448079091</v>
      </c>
      <c r="R264" s="99">
        <v>13.322280145484694</v>
      </c>
      <c r="S264" s="99">
        <v>13.256660946694016</v>
      </c>
      <c r="T264" s="99">
        <v>12.959059387122366</v>
      </c>
      <c r="U264" s="99">
        <v>12.78729938853893</v>
      </c>
      <c r="V264" s="99">
        <v>11.796713101595865</v>
      </c>
      <c r="W264" s="99">
        <v>10.121312448357713</v>
      </c>
      <c r="X264" s="99">
        <v>8.7498438912296983</v>
      </c>
      <c r="Y264" s="99">
        <v>7.3132552124628045</v>
      </c>
      <c r="DA264" s="63" t="s">
        <v>2986</v>
      </c>
    </row>
    <row r="265" spans="1:105" ht="12" customHeight="1" x14ac:dyDescent="0.25">
      <c r="A265" s="121" t="s">
        <v>54</v>
      </c>
      <c r="B265" s="123">
        <v>7.2977138913698143</v>
      </c>
      <c r="C265" s="123">
        <v>7.7563007964653137</v>
      </c>
      <c r="D265" s="123">
        <v>7.6468672479413611</v>
      </c>
      <c r="E265" s="123">
        <v>9.2893239519338753</v>
      </c>
      <c r="F265" s="123">
        <v>8.9250546133286104</v>
      </c>
      <c r="G265" s="123">
        <v>8.3475394052794165</v>
      </c>
      <c r="H265" s="123">
        <v>7.778167766264998</v>
      </c>
      <c r="I265" s="123">
        <v>6.9741052193310935</v>
      </c>
      <c r="J265" s="123">
        <v>7.6375338245615048</v>
      </c>
      <c r="K265" s="123">
        <v>6.0402082074413581</v>
      </c>
      <c r="L265" s="123">
        <v>5.4248612573724531</v>
      </c>
      <c r="M265" s="123">
        <v>5.4153391438722567</v>
      </c>
      <c r="N265" s="123">
        <v>5.5275891872673917</v>
      </c>
      <c r="O265" s="123">
        <v>5.4072083716710235</v>
      </c>
      <c r="P265" s="123">
        <v>5.1578132079149972</v>
      </c>
      <c r="Q265" s="123">
        <v>5.4425030127074097</v>
      </c>
      <c r="R265" s="123">
        <v>5.4762979222000823</v>
      </c>
      <c r="S265" s="123">
        <v>5.2619657324856979</v>
      </c>
      <c r="T265" s="123">
        <v>5.0767196813498758</v>
      </c>
      <c r="U265" s="123">
        <v>4.9081255376784991</v>
      </c>
      <c r="V265" s="123">
        <v>6.6512904281169511</v>
      </c>
      <c r="W265" s="123">
        <v>6.3297142266356712</v>
      </c>
      <c r="X265" s="123">
        <v>5.1613378309329061</v>
      </c>
      <c r="Y265" s="123">
        <v>4.6732673467091157</v>
      </c>
      <c r="DA265" s="130" t="s">
        <v>2987</v>
      </c>
    </row>
    <row r="266" spans="1:105" ht="12" customHeight="1" x14ac:dyDescent="0.25">
      <c r="A266" s="97" t="s">
        <v>175</v>
      </c>
      <c r="B266" s="99">
        <v>7.3204381938452716</v>
      </c>
      <c r="C266" s="99">
        <v>7.7532755705357284</v>
      </c>
      <c r="D266" s="99">
        <v>7.701153361683466</v>
      </c>
      <c r="E266" s="99">
        <v>9.2598979706888453</v>
      </c>
      <c r="F266" s="99">
        <v>8.9287947567244128</v>
      </c>
      <c r="G266" s="99">
        <v>8.3614869024795357</v>
      </c>
      <c r="H266" s="99">
        <v>7.7806045764279377</v>
      </c>
      <c r="I266" s="99">
        <v>6.9528477272868372</v>
      </c>
      <c r="J266" s="99">
        <v>7.6142077489116868</v>
      </c>
      <c r="K266" s="99">
        <v>6.0552809851073182</v>
      </c>
      <c r="L266" s="99">
        <v>5.4340684613742489</v>
      </c>
      <c r="M266" s="99">
        <v>5.4135324768803663</v>
      </c>
      <c r="N266" s="99">
        <v>5.537537896772732</v>
      </c>
      <c r="O266" s="99">
        <v>5.4112262435522949</v>
      </c>
      <c r="P266" s="99">
        <v>5.1492357169155376</v>
      </c>
      <c r="Q266" s="99">
        <v>5.4436536791233046</v>
      </c>
      <c r="R266" s="99">
        <v>5.4966437663459589</v>
      </c>
      <c r="S266" s="99">
        <v>5.2631795997954924</v>
      </c>
      <c r="T266" s="99">
        <v>5.0569213478739456</v>
      </c>
      <c r="U266" s="99">
        <v>4.9087062076179819</v>
      </c>
      <c r="V266" s="99">
        <v>6.7305358187652642</v>
      </c>
      <c r="W266" s="99">
        <v>6.2562208475950554</v>
      </c>
      <c r="X266" s="99">
        <v>5.2084756518120274</v>
      </c>
      <c r="Y266" s="99">
        <v>4.6246485619247757</v>
      </c>
      <c r="DA266" s="63" t="s">
        <v>2988</v>
      </c>
    </row>
    <row r="267" spans="1:105" ht="12" customHeight="1" x14ac:dyDescent="0.25">
      <c r="A267" s="109" t="s">
        <v>120</v>
      </c>
      <c r="B267" s="110">
        <v>6.7579373479492029</v>
      </c>
      <c r="C267" s="110">
        <v>7.8287961754581872</v>
      </c>
      <c r="D267" s="110">
        <v>6.3146835322197568</v>
      </c>
      <c r="E267" s="110">
        <v>10.020386626324919</v>
      </c>
      <c r="F267" s="110">
        <v>8.8317595997571576</v>
      </c>
      <c r="G267" s="110">
        <v>7.9989226443087817</v>
      </c>
      <c r="H267" s="110">
        <v>7.7169105651016379</v>
      </c>
      <c r="I267" s="110">
        <v>7.5112831800537041</v>
      </c>
      <c r="J267" s="110">
        <v>8.2337627506925823</v>
      </c>
      <c r="K267" s="110">
        <v>5.6538731233264832</v>
      </c>
      <c r="L267" s="110">
        <v>5.1857064074333854</v>
      </c>
      <c r="M267" s="110">
        <v>5.4624307082143542</v>
      </c>
      <c r="N267" s="110">
        <v>5.2496873755274098</v>
      </c>
      <c r="O267" s="110">
        <v>5.2816643629001225</v>
      </c>
      <c r="P267" s="110">
        <v>5.4153113552907071</v>
      </c>
      <c r="Q267" s="110">
        <v>5.4224013751903444</v>
      </c>
      <c r="R267" s="110">
        <v>5.3052723310790606</v>
      </c>
      <c r="S267" s="110">
        <v>5.2559613680475143</v>
      </c>
      <c r="T267" s="110">
        <v>5.1517738914185243</v>
      </c>
      <c r="U267" s="110">
        <v>4.9062348079036182</v>
      </c>
      <c r="V267" s="110">
        <v>6.4165598810290483</v>
      </c>
      <c r="W267" s="110">
        <v>6.5184355585274174</v>
      </c>
      <c r="X267" s="110">
        <v>5.048380056148881</v>
      </c>
      <c r="Y267" s="110">
        <v>4.8094994832551805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48.743096801416819</v>
      </c>
      <c r="C269" s="118">
        <f t="shared" si="122"/>
        <v>49.411727074454028</v>
      </c>
      <c r="D269" s="118">
        <f t="shared" si="122"/>
        <v>47.508739918926516</v>
      </c>
      <c r="E269" s="118">
        <f t="shared" si="122"/>
        <v>53.254871657135119</v>
      </c>
      <c r="F269" s="118">
        <f t="shared" si="122"/>
        <v>54.619282256867422</v>
      </c>
      <c r="G269" s="118">
        <f t="shared" si="122"/>
        <v>52.999919836674657</v>
      </c>
      <c r="H269" s="118">
        <f t="shared" si="122"/>
        <v>48.714851370907077</v>
      </c>
      <c r="I269" s="118">
        <f t="shared" si="122"/>
        <v>43.344884808623583</v>
      </c>
      <c r="J269" s="118">
        <f t="shared" si="122"/>
        <v>47.902999460298993</v>
      </c>
      <c r="K269" s="118">
        <f t="shared" si="122"/>
        <v>45.741723187127874</v>
      </c>
      <c r="L269" s="118">
        <f t="shared" si="122"/>
        <v>45.318946026639907</v>
      </c>
      <c r="M269" s="118">
        <f t="shared" si="122"/>
        <v>42.544597707459317</v>
      </c>
      <c r="N269" s="118">
        <f t="shared" si="122"/>
        <v>42.388802120291004</v>
      </c>
      <c r="O269" s="118">
        <f t="shared" si="122"/>
        <v>41.259741342145745</v>
      </c>
      <c r="P269" s="118">
        <f t="shared" si="122"/>
        <v>32.196733569682841</v>
      </c>
      <c r="Q269" s="118">
        <f t="shared" si="122"/>
        <v>36.317910784826502</v>
      </c>
      <c r="R269" s="118">
        <f t="shared" ref="R269:V269" si="123">R270+R273+R275+R284</f>
        <v>37.708662660938998</v>
      </c>
      <c r="S269" s="118">
        <f t="shared" si="123"/>
        <v>36.565534347839424</v>
      </c>
      <c r="T269" s="118">
        <f t="shared" si="123"/>
        <v>32.882699666926499</v>
      </c>
      <c r="U269" s="118">
        <f t="shared" si="123"/>
        <v>30.932719852185805</v>
      </c>
      <c r="V269" s="118">
        <f t="shared" si="123"/>
        <v>30.725602858976153</v>
      </c>
      <c r="W269" s="118">
        <f t="shared" ref="W269:Y269" si="124">W270+W273+W275+W284</f>
        <v>32.927313982329515</v>
      </c>
      <c r="X269" s="118">
        <f t="shared" si="124"/>
        <v>29.603261050596423</v>
      </c>
      <c r="Y269" s="118">
        <f t="shared" si="124"/>
        <v>26.335697317103403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38.951993340278364</v>
      </c>
      <c r="C270" s="123">
        <f t="shared" si="125"/>
        <v>40.265076334546578</v>
      </c>
      <c r="D270" s="123">
        <f t="shared" si="125"/>
        <v>37.879671354877914</v>
      </c>
      <c r="E270" s="123">
        <f t="shared" si="125"/>
        <v>42.421312386422485</v>
      </c>
      <c r="F270" s="123">
        <f t="shared" si="125"/>
        <v>43.277714512887954</v>
      </c>
      <c r="G270" s="123">
        <f t="shared" si="125"/>
        <v>43.106320050138144</v>
      </c>
      <c r="H270" s="123">
        <f t="shared" si="125"/>
        <v>38.439243682563855</v>
      </c>
      <c r="I270" s="123">
        <f t="shared" si="125"/>
        <v>34.620002978591984</v>
      </c>
      <c r="J270" s="123">
        <f t="shared" si="125"/>
        <v>38.204629132746277</v>
      </c>
      <c r="K270" s="123">
        <f t="shared" si="125"/>
        <v>36.490151217583325</v>
      </c>
      <c r="L270" s="123">
        <f t="shared" si="125"/>
        <v>36.639950379588512</v>
      </c>
      <c r="M270" s="123">
        <f t="shared" si="125"/>
        <v>34.025677509814265</v>
      </c>
      <c r="N270" s="123">
        <f t="shared" si="125"/>
        <v>33.833565415627568</v>
      </c>
      <c r="O270" s="123">
        <f t="shared" si="125"/>
        <v>32.993450218415553</v>
      </c>
      <c r="P270" s="123">
        <f t="shared" si="125"/>
        <v>24.687098039208855</v>
      </c>
      <c r="Q270" s="123">
        <f t="shared" si="125"/>
        <v>28.724176340767439</v>
      </c>
      <c r="R270" s="123">
        <f t="shared" ref="R270:V270" si="126">SUM(R271:R272)</f>
        <v>30.217057615052489</v>
      </c>
      <c r="S270" s="123">
        <f t="shared" si="126"/>
        <v>29.313572620913895</v>
      </c>
      <c r="T270" s="123">
        <f t="shared" si="126"/>
        <v>26.075615787478345</v>
      </c>
      <c r="U270" s="123">
        <f t="shared" si="126"/>
        <v>24.517807914004379</v>
      </c>
      <c r="V270" s="123">
        <f t="shared" si="126"/>
        <v>24.042748810427263</v>
      </c>
      <c r="W270" s="123">
        <f t="shared" ref="W270:Y270" si="127">SUM(W271:W272)</f>
        <v>26.558724634775931</v>
      </c>
      <c r="X270" s="123">
        <f t="shared" si="127"/>
        <v>23.580545033143352</v>
      </c>
      <c r="Y270" s="123">
        <f t="shared" si="127"/>
        <v>21.050506665241716</v>
      </c>
      <c r="DA270" s="130" t="s">
        <v>3141</v>
      </c>
    </row>
    <row r="271" spans="1:105" ht="12" customHeight="1" x14ac:dyDescent="0.25">
      <c r="A271" s="97" t="s">
        <v>212</v>
      </c>
      <c r="B271" s="99">
        <v>38.951993340278364</v>
      </c>
      <c r="C271" s="99">
        <v>40.265076334546578</v>
      </c>
      <c r="D271" s="99">
        <v>37.879671354877914</v>
      </c>
      <c r="E271" s="99">
        <v>42.421312386422485</v>
      </c>
      <c r="F271" s="99">
        <v>43.277714512887954</v>
      </c>
      <c r="G271" s="99">
        <v>43.106320050138144</v>
      </c>
      <c r="H271" s="99">
        <v>38.439243682563855</v>
      </c>
      <c r="I271" s="99">
        <v>34.620002978591984</v>
      </c>
      <c r="J271" s="99">
        <v>38.204629132746277</v>
      </c>
      <c r="K271" s="99">
        <v>36.490151217583325</v>
      </c>
      <c r="L271" s="99">
        <v>36.639950379588512</v>
      </c>
      <c r="M271" s="99">
        <v>34.025677509814265</v>
      </c>
      <c r="N271" s="99">
        <v>33.833565415627568</v>
      </c>
      <c r="O271" s="99">
        <v>32.993450218415553</v>
      </c>
      <c r="P271" s="99">
        <v>24.687098039208855</v>
      </c>
      <c r="Q271" s="99">
        <v>28.724176340767439</v>
      </c>
      <c r="R271" s="99">
        <v>30.217057615052489</v>
      </c>
      <c r="S271" s="99">
        <v>29.313572620913895</v>
      </c>
      <c r="T271" s="99">
        <v>26.075615787478345</v>
      </c>
      <c r="U271" s="99">
        <v>24.517807914004379</v>
      </c>
      <c r="V271" s="99">
        <v>24.042748810427263</v>
      </c>
      <c r="W271" s="99">
        <v>26.558724634775931</v>
      </c>
      <c r="X271" s="99">
        <v>23.580545033143352</v>
      </c>
      <c r="Y271" s="99">
        <v>21.050506665241716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7.4525073186293396</v>
      </c>
      <c r="C275" s="123">
        <v>6.6737664721144663</v>
      </c>
      <c r="D275" s="123">
        <v>7.1770341796659887</v>
      </c>
      <c r="E275" s="123">
        <v>7.8902915283757427</v>
      </c>
      <c r="F275" s="123">
        <v>8.5085010618503745</v>
      </c>
      <c r="G275" s="123">
        <v>7.2444691342849534</v>
      </c>
      <c r="H275" s="123">
        <v>7.8139687441929775</v>
      </c>
      <c r="I275" s="123">
        <v>6.5265611262329459</v>
      </c>
      <c r="J275" s="123">
        <v>7.2913087869263729</v>
      </c>
      <c r="K275" s="123">
        <v>7.3385882905999171</v>
      </c>
      <c r="L275" s="123">
        <v>6.9627784130091896</v>
      </c>
      <c r="M275" s="123">
        <v>6.8101050786927981</v>
      </c>
      <c r="N275" s="123">
        <v>6.8038834247690714</v>
      </c>
      <c r="O275" s="123">
        <v>6.549234255756553</v>
      </c>
      <c r="P275" s="123">
        <v>5.878252948752384</v>
      </c>
      <c r="Q275" s="123">
        <v>5.9091185101236006</v>
      </c>
      <c r="R275" s="123">
        <v>5.886785408889903</v>
      </c>
      <c r="S275" s="123">
        <v>5.8252980294448271</v>
      </c>
      <c r="T275" s="123">
        <v>5.507849807647462</v>
      </c>
      <c r="U275" s="123">
        <v>5.2005643321750954</v>
      </c>
      <c r="V275" s="123">
        <v>5.0628144233936627</v>
      </c>
      <c r="W275" s="123">
        <v>4.9242068283825864</v>
      </c>
      <c r="X275" s="123">
        <v>4.8485587327278177</v>
      </c>
      <c r="Y275" s="123">
        <v>4.2008807367047396</v>
      </c>
      <c r="DA275" s="130" t="s">
        <v>3146</v>
      </c>
    </row>
    <row r="276" spans="1:105" ht="12" customHeight="1" x14ac:dyDescent="0.25">
      <c r="A276" s="97" t="s">
        <v>134</v>
      </c>
      <c r="B276" s="99">
        <v>7.740011262561465</v>
      </c>
      <c r="C276" s="99">
        <v>6.9292569510757174</v>
      </c>
      <c r="D276" s="99">
        <v>7.4459167683771454</v>
      </c>
      <c r="E276" s="99">
        <v>8.1815891254385047</v>
      </c>
      <c r="F276" s="99">
        <v>8.8222429831771318</v>
      </c>
      <c r="G276" s="99">
        <v>7.5136217736814039</v>
      </c>
      <c r="H276" s="99">
        <v>8.1034960607562514</v>
      </c>
      <c r="I276" s="99">
        <v>6.7694469851600756</v>
      </c>
      <c r="J276" s="99">
        <v>7.5611047886610301</v>
      </c>
      <c r="K276" s="99">
        <v>7.6118370495574066</v>
      </c>
      <c r="L276" s="99">
        <v>7.2218331733477612</v>
      </c>
      <c r="M276" s="99">
        <v>7.0656180872862473</v>
      </c>
      <c r="N276" s="99">
        <v>7.0644279549760949</v>
      </c>
      <c r="O276" s="99">
        <v>6.8079192652329095</v>
      </c>
      <c r="P276" s="99">
        <v>6.1221020634594474</v>
      </c>
      <c r="Q276" s="99">
        <v>6.1802701490020322</v>
      </c>
      <c r="R276" s="99">
        <v>6.1883442650086069</v>
      </c>
      <c r="S276" s="99">
        <v>6.1364342049522094</v>
      </c>
      <c r="T276" s="99">
        <v>5.7819157243801342</v>
      </c>
      <c r="U276" s="99">
        <v>5.4185504622243652</v>
      </c>
      <c r="V276" s="99">
        <v>5.220198765122932</v>
      </c>
      <c r="W276" s="99">
        <v>5.0726918774881922</v>
      </c>
      <c r="X276" s="99">
        <v>4.9976211180729724</v>
      </c>
      <c r="Y276" s="99">
        <v>4.3226352485241089</v>
      </c>
      <c r="DA276" s="63" t="s">
        <v>3147</v>
      </c>
    </row>
    <row r="277" spans="1:105" ht="12" customHeight="1" x14ac:dyDescent="0.25">
      <c r="A277" s="97" t="s">
        <v>133</v>
      </c>
      <c r="B277" s="99">
        <v>2.6119422416419824</v>
      </c>
      <c r="C277" s="99">
        <v>2.2859186445771087</v>
      </c>
      <c r="D277" s="99">
        <v>2.7570977387159696</v>
      </c>
      <c r="E277" s="99">
        <v>3.7534190146350754</v>
      </c>
      <c r="F277" s="99">
        <v>4.2444013486859529</v>
      </c>
      <c r="G277" s="99">
        <v>3.1672876487386525</v>
      </c>
      <c r="H277" s="99">
        <v>3.5048708758033422</v>
      </c>
      <c r="I277" s="99">
        <v>2.4225533316380328</v>
      </c>
      <c r="J277" s="99">
        <v>2.7373028234208667</v>
      </c>
      <c r="K277" s="99">
        <v>2.6270164215619953</v>
      </c>
      <c r="L277" s="99">
        <v>2.4028387985452868</v>
      </c>
      <c r="M277" s="99">
        <v>2.4235225434047525</v>
      </c>
      <c r="N277" s="99">
        <v>2.3574907601467929</v>
      </c>
      <c r="O277" s="99">
        <v>2.2830075268294583</v>
      </c>
      <c r="P277" s="99">
        <v>2.1808172676292044</v>
      </c>
      <c r="Q277" s="99">
        <v>2.2048842542379621</v>
      </c>
      <c r="R277" s="99">
        <v>2.1912140832695588</v>
      </c>
      <c r="S277" s="99">
        <v>2.1932459090383785</v>
      </c>
      <c r="T277" s="99">
        <v>2.1111358371534492</v>
      </c>
      <c r="U277" s="99">
        <v>1.8695071112982491</v>
      </c>
      <c r="V277" s="99">
        <v>2.1063170846350481</v>
      </c>
      <c r="W277" s="99">
        <v>2.4069717035549019</v>
      </c>
      <c r="X277" s="99">
        <v>2.6892148472374666</v>
      </c>
      <c r="Y277" s="99">
        <v>2.6846187147851719</v>
      </c>
      <c r="DA277" s="63" t="s">
        <v>3148</v>
      </c>
    </row>
    <row r="278" spans="1:105" ht="12" customHeight="1" x14ac:dyDescent="0.25">
      <c r="A278" s="100" t="s">
        <v>212</v>
      </c>
      <c r="B278" s="102">
        <v>2.6119422416419824</v>
      </c>
      <c r="C278" s="102">
        <v>2.2859186445771087</v>
      </c>
      <c r="D278" s="102">
        <v>2.7570977387159696</v>
      </c>
      <c r="E278" s="102">
        <v>3.7534190146350754</v>
      </c>
      <c r="F278" s="102">
        <v>4.2444013486859529</v>
      </c>
      <c r="G278" s="102">
        <v>3.1672876487386525</v>
      </c>
      <c r="H278" s="102">
        <v>3.5048708758033422</v>
      </c>
      <c r="I278" s="102">
        <v>2.4225533316380328</v>
      </c>
      <c r="J278" s="102">
        <v>2.7373028234208667</v>
      </c>
      <c r="K278" s="102">
        <v>2.6270164215619953</v>
      </c>
      <c r="L278" s="102">
        <v>2.4028387985452868</v>
      </c>
      <c r="M278" s="102">
        <v>2.4235225434047525</v>
      </c>
      <c r="N278" s="102">
        <v>2.3574907601467929</v>
      </c>
      <c r="O278" s="102">
        <v>2.2830075268294583</v>
      </c>
      <c r="P278" s="102">
        <v>2.1808172676292044</v>
      </c>
      <c r="Q278" s="102">
        <v>2.2048842542379621</v>
      </c>
      <c r="R278" s="102">
        <v>2.1912140832695588</v>
      </c>
      <c r="S278" s="102">
        <v>2.1932459090383785</v>
      </c>
      <c r="T278" s="102">
        <v>2.1111358371534492</v>
      </c>
      <c r="U278" s="102">
        <v>1.8695071112982491</v>
      </c>
      <c r="V278" s="102">
        <v>2.1063170846350481</v>
      </c>
      <c r="W278" s="102">
        <v>2.4069717035549019</v>
      </c>
      <c r="X278" s="102">
        <v>2.6892148472374666</v>
      </c>
      <c r="Y278" s="102">
        <v>2.6846187147851719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2.3385961425091208</v>
      </c>
      <c r="C284" s="123">
        <v>2.4728842677929839</v>
      </c>
      <c r="D284" s="123">
        <v>2.4520343843826109</v>
      </c>
      <c r="E284" s="123">
        <v>2.9432677423368903</v>
      </c>
      <c r="F284" s="123">
        <v>2.8330666821290902</v>
      </c>
      <c r="G284" s="123">
        <v>2.6491306522515603</v>
      </c>
      <c r="H284" s="123">
        <v>2.4616389441502426</v>
      </c>
      <c r="I284" s="123">
        <v>2.198320703798649</v>
      </c>
      <c r="J284" s="123">
        <v>2.4070615406263434</v>
      </c>
      <c r="K284" s="123">
        <v>1.9129836789446346</v>
      </c>
      <c r="L284" s="123">
        <v>1.7162172340422073</v>
      </c>
      <c r="M284" s="123">
        <v>1.7088151189522498</v>
      </c>
      <c r="N284" s="123">
        <v>1.7513532798943663</v>
      </c>
      <c r="O284" s="123">
        <v>1.7170568679736389</v>
      </c>
      <c r="P284" s="123">
        <v>1.6313825817216046</v>
      </c>
      <c r="Q284" s="123">
        <v>1.6846159339354607</v>
      </c>
      <c r="R284" s="123">
        <v>1.6048196369966072</v>
      </c>
      <c r="S284" s="123">
        <v>1.426663697480697</v>
      </c>
      <c r="T284" s="123">
        <v>1.2992340718006881</v>
      </c>
      <c r="U284" s="123">
        <v>1.2143476060063307</v>
      </c>
      <c r="V284" s="123">
        <v>1.6200396251552294</v>
      </c>
      <c r="W284" s="123">
        <v>1.4443825191709945</v>
      </c>
      <c r="X284" s="123">
        <v>1.1741572847252533</v>
      </c>
      <c r="Y284" s="123">
        <v>1.0843099151569477</v>
      </c>
      <c r="DA284" s="130" t="s">
        <v>3155</v>
      </c>
    </row>
    <row r="285" spans="1:105" ht="12" customHeight="1" x14ac:dyDescent="0.25">
      <c r="A285" s="97" t="s">
        <v>175</v>
      </c>
      <c r="B285" s="99">
        <v>2.437049783665036</v>
      </c>
      <c r="C285" s="99">
        <v>2.5760775155795033</v>
      </c>
      <c r="D285" s="99">
        <v>2.5519540995984999</v>
      </c>
      <c r="E285" s="99">
        <v>3.0617371218018619</v>
      </c>
      <c r="F285" s="99">
        <v>2.9466426947732711</v>
      </c>
      <c r="G285" s="99">
        <v>2.7551173588348963</v>
      </c>
      <c r="H285" s="99">
        <v>2.5595628891342352</v>
      </c>
      <c r="I285" s="99">
        <v>2.2853138202118006</v>
      </c>
      <c r="J285" s="99">
        <v>2.5012322477652225</v>
      </c>
      <c r="K285" s="99">
        <v>1.9876183131182379</v>
      </c>
      <c r="L285" s="99">
        <v>1.7822897481026581</v>
      </c>
      <c r="M285" s="99">
        <v>1.7743737792726009</v>
      </c>
      <c r="N285" s="99">
        <v>1.8140506222175439</v>
      </c>
      <c r="O285" s="99">
        <v>1.7720090283826888</v>
      </c>
      <c r="P285" s="99">
        <v>1.6857253781805484</v>
      </c>
      <c r="Q285" s="99">
        <v>1.781047429987215</v>
      </c>
      <c r="R285" s="99">
        <v>1.7957349848258592</v>
      </c>
      <c r="S285" s="99">
        <v>1.7150839694798339</v>
      </c>
      <c r="T285" s="99">
        <v>1.6419552781563969</v>
      </c>
      <c r="U285" s="99">
        <v>1.5872909849379413</v>
      </c>
      <c r="V285" s="99">
        <v>2.1669674730807906</v>
      </c>
      <c r="W285" s="99">
        <v>2.006865577641388</v>
      </c>
      <c r="X285" s="99">
        <v>1.6641387479500633</v>
      </c>
      <c r="Y285" s="99">
        <v>1.4712805062459007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2.5311445520230746</v>
      </c>
      <c r="D290" s="117">
        <f t="shared" si="129"/>
        <v>4.9447340151275503</v>
      </c>
      <c r="E290" s="117">
        <f t="shared" si="129"/>
        <v>5.2890148402355823</v>
      </c>
      <c r="F290" s="117">
        <f t="shared" si="129"/>
        <v>5.2670404919737068</v>
      </c>
      <c r="G290" s="117">
        <f t="shared" si="129"/>
        <v>2.7572843492570689</v>
      </c>
      <c r="H290" s="117">
        <f t="shared" si="129"/>
        <v>3.3445350022543812</v>
      </c>
      <c r="I290" s="117">
        <f t="shared" si="129"/>
        <v>2.3667057045614244</v>
      </c>
      <c r="J290" s="117">
        <f t="shared" si="129"/>
        <v>5.0511222030314737</v>
      </c>
      <c r="K290" s="117">
        <f t="shared" si="129"/>
        <v>5.9041127999307932</v>
      </c>
      <c r="L290" s="117">
        <f t="shared" si="129"/>
        <v>6.2424911982788416</v>
      </c>
      <c r="M290" s="117">
        <f t="shared" si="129"/>
        <v>3.7870547474421059</v>
      </c>
      <c r="N290" s="117">
        <f t="shared" si="129"/>
        <v>3.5469389024070326</v>
      </c>
      <c r="O290" s="117">
        <f t="shared" si="129"/>
        <v>1.8515844123825891</v>
      </c>
      <c r="P290" s="117">
        <f t="shared" si="129"/>
        <v>1.1464524833763916</v>
      </c>
      <c r="Q290" s="117">
        <f t="shared" si="129"/>
        <v>3.1202378343630253</v>
      </c>
      <c r="R290" s="117">
        <f t="shared" ref="R290:V290" si="130">R291+R294+R296+R305</f>
        <v>4.5102699683726737</v>
      </c>
      <c r="S290" s="117">
        <f t="shared" si="130"/>
        <v>3.4752077832189689</v>
      </c>
      <c r="T290" s="117">
        <f t="shared" si="130"/>
        <v>2.6075972680265402</v>
      </c>
      <c r="U290" s="117">
        <f t="shared" si="130"/>
        <v>2.1937361766408618</v>
      </c>
      <c r="V290" s="117">
        <f t="shared" si="130"/>
        <v>1.4545864705366354</v>
      </c>
      <c r="W290" s="117">
        <f t="shared" ref="W290:Y290" si="131">W291+W294+W296+W305</f>
        <v>1.0724155875902548</v>
      </c>
      <c r="X290" s="117">
        <f t="shared" si="131"/>
        <v>1.2287437646959762</v>
      </c>
      <c r="Y290" s="117">
        <f t="shared" si="131"/>
        <v>0.21200827582452481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2.1020276688152832</v>
      </c>
      <c r="D291" s="122">
        <f t="shared" si="132"/>
        <v>4.0118026703419698</v>
      </c>
      <c r="E291" s="122">
        <f t="shared" si="132"/>
        <v>4.2751264292524231</v>
      </c>
      <c r="F291" s="122">
        <f t="shared" si="132"/>
        <v>4.2368882313735403</v>
      </c>
      <c r="G291" s="122">
        <f t="shared" si="132"/>
        <v>2.2638384562045415</v>
      </c>
      <c r="H291" s="122">
        <f t="shared" si="132"/>
        <v>2.6342240753010642</v>
      </c>
      <c r="I291" s="122">
        <f t="shared" si="132"/>
        <v>1.880165051981082</v>
      </c>
      <c r="J291" s="122">
        <f t="shared" si="132"/>
        <v>3.9964145398024269</v>
      </c>
      <c r="K291" s="122">
        <f t="shared" si="132"/>
        <v>4.6410015076170277</v>
      </c>
      <c r="L291" s="122">
        <f t="shared" si="132"/>
        <v>4.9409753947575243</v>
      </c>
      <c r="M291" s="122">
        <f t="shared" si="132"/>
        <v>2.9599815984679712</v>
      </c>
      <c r="N291" s="122">
        <f t="shared" si="132"/>
        <v>2.7194888056075279</v>
      </c>
      <c r="O291" s="122">
        <f t="shared" si="132"/>
        <v>1.3904530473273906</v>
      </c>
      <c r="P291" s="122">
        <f t="shared" si="132"/>
        <v>0.7999600487788332</v>
      </c>
      <c r="Q291" s="122">
        <f t="shared" si="132"/>
        <v>2.2531771933263274</v>
      </c>
      <c r="R291" s="122">
        <f t="shared" ref="R291:V291" si="133">SUM(R292:R293)</f>
        <v>3.3398167647855606</v>
      </c>
      <c r="S291" s="122">
        <f t="shared" si="133"/>
        <v>2.5577931460143937</v>
      </c>
      <c r="T291" s="122">
        <f t="shared" si="133"/>
        <v>1.8763639555020601</v>
      </c>
      <c r="U291" s="122">
        <f t="shared" si="133"/>
        <v>1.5485107685663948</v>
      </c>
      <c r="V291" s="122">
        <f t="shared" si="133"/>
        <v>1.0085052643969867</v>
      </c>
      <c r="W291" s="122">
        <f t="shared" ref="W291:Y291" si="134">SUM(W292:W293)</f>
        <v>0.75045080016306431</v>
      </c>
      <c r="X291" s="122">
        <f t="shared" si="134"/>
        <v>0.79224407241410089</v>
      </c>
      <c r="Y291" s="122">
        <f t="shared" si="134"/>
        <v>0.12759122289859523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2.0742203901017655</v>
      </c>
      <c r="D292" s="98">
        <v>3.9589673473191818</v>
      </c>
      <c r="E292" s="98">
        <v>4.2187457201844687</v>
      </c>
      <c r="F292" s="98">
        <v>4.1810726290124531</v>
      </c>
      <c r="G292" s="98">
        <v>2.2348616616472152</v>
      </c>
      <c r="H292" s="98">
        <v>2.6004526300734807</v>
      </c>
      <c r="I292" s="98">
        <v>1.85661904502663</v>
      </c>
      <c r="J292" s="98">
        <v>3.9457770914355081</v>
      </c>
      <c r="K292" s="98">
        <v>4.582034626428892</v>
      </c>
      <c r="L292" s="98">
        <v>4.8781003436159196</v>
      </c>
      <c r="M292" s="98">
        <v>2.921901001866551</v>
      </c>
      <c r="N292" s="98">
        <v>2.6837224541928117</v>
      </c>
      <c r="O292" s="98">
        <v>1.371411264817652</v>
      </c>
      <c r="P292" s="98">
        <v>0.78852763054218866</v>
      </c>
      <c r="Q292" s="98">
        <v>2.2195485981057814</v>
      </c>
      <c r="R292" s="98">
        <v>3.2891263499428915</v>
      </c>
      <c r="S292" s="98">
        <v>2.5185673969386362</v>
      </c>
      <c r="T292" s="98">
        <v>1.8474329833497856</v>
      </c>
      <c r="U292" s="98">
        <v>1.5245264261919012</v>
      </c>
      <c r="V292" s="98">
        <v>0.99283322128365825</v>
      </c>
      <c r="W292" s="98">
        <v>0.73868044104949615</v>
      </c>
      <c r="X292" s="98">
        <v>0.77983818977186026</v>
      </c>
      <c r="Y292" s="98">
        <v>0.12559620540619257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2.7807278713517531E-2</v>
      </c>
      <c r="D293" s="98">
        <v>5.283532302278765E-2</v>
      </c>
      <c r="E293" s="98">
        <v>5.6380709067954206E-2</v>
      </c>
      <c r="F293" s="98">
        <v>5.5815602361086888E-2</v>
      </c>
      <c r="G293" s="98">
        <v>2.8976794557326126E-2</v>
      </c>
      <c r="H293" s="98">
        <v>3.3771445227583415E-2</v>
      </c>
      <c r="I293" s="98">
        <v>2.354600695445188E-2</v>
      </c>
      <c r="J293" s="98">
        <v>5.0637448366918712E-2</v>
      </c>
      <c r="K293" s="98">
        <v>5.8966881188135256E-2</v>
      </c>
      <c r="L293" s="98">
        <v>6.287505114160459E-2</v>
      </c>
      <c r="M293" s="98">
        <v>3.8080596601419971E-2</v>
      </c>
      <c r="N293" s="98">
        <v>3.5766351414716215E-2</v>
      </c>
      <c r="O293" s="98">
        <v>1.9041782509738668E-2</v>
      </c>
      <c r="P293" s="98">
        <v>1.1432418236644482E-2</v>
      </c>
      <c r="Q293" s="98">
        <v>3.3628595220545815E-2</v>
      </c>
      <c r="R293" s="98">
        <v>5.0690414842668903E-2</v>
      </c>
      <c r="S293" s="98">
        <v>3.9225749075757307E-2</v>
      </c>
      <c r="T293" s="98">
        <v>2.8930972152274501E-2</v>
      </c>
      <c r="U293" s="98">
        <v>2.3984342374493595E-2</v>
      </c>
      <c r="V293" s="98">
        <v>1.5672043113328513E-2</v>
      </c>
      <c r="W293" s="98">
        <v>1.1770359113568123E-2</v>
      </c>
      <c r="X293" s="98">
        <v>1.2405882642240634E-2</v>
      </c>
      <c r="Y293" s="98">
        <v>1.9950174924026707E-3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5.4361038097867163E-3</v>
      </c>
      <c r="D294" s="122">
        <f t="shared" si="135"/>
        <v>1.2722496307085447E-2</v>
      </c>
      <c r="E294" s="122">
        <f t="shared" si="135"/>
        <v>2.1634161890410814E-2</v>
      </c>
      <c r="F294" s="122">
        <f t="shared" si="135"/>
        <v>1.1646201273575305E-2</v>
      </c>
      <c r="G294" s="122">
        <f t="shared" si="135"/>
        <v>9.2418267627407437E-3</v>
      </c>
      <c r="H294" s="122">
        <f t="shared" si="135"/>
        <v>1.0164019381283293E-2</v>
      </c>
      <c r="I294" s="122">
        <f t="shared" si="135"/>
        <v>1.6196247142310091E-2</v>
      </c>
      <c r="J294" s="122">
        <f t="shared" si="135"/>
        <v>2.937578998405949E-2</v>
      </c>
      <c r="K294" s="122">
        <f t="shared" si="135"/>
        <v>2.0348865883224248E-2</v>
      </c>
      <c r="L294" s="122">
        <f t="shared" si="135"/>
        <v>3.1164822860013697E-2</v>
      </c>
      <c r="M294" s="122">
        <f t="shared" si="135"/>
        <v>2.8362045054679094E-2</v>
      </c>
      <c r="N294" s="122">
        <f t="shared" si="135"/>
        <v>2.3560349085010902E-2</v>
      </c>
      <c r="O294" s="122">
        <f t="shared" si="135"/>
        <v>1.9404994454591942E-2</v>
      </c>
      <c r="P294" s="122">
        <f t="shared" si="135"/>
        <v>1.8616658723247677E-3</v>
      </c>
      <c r="Q294" s="122">
        <f t="shared" si="135"/>
        <v>1.6094945232176461E-2</v>
      </c>
      <c r="R294" s="122">
        <f t="shared" si="135"/>
        <v>1.7424161329819551E-2</v>
      </c>
      <c r="S294" s="122">
        <f t="shared" si="135"/>
        <v>2.8848884991860994E-2</v>
      </c>
      <c r="T294" s="122">
        <f t="shared" si="135"/>
        <v>2.3539906178763635E-2</v>
      </c>
      <c r="U294" s="122">
        <f t="shared" si="135"/>
        <v>2.7399808420561306E-2</v>
      </c>
      <c r="V294" s="122">
        <f t="shared" si="135"/>
        <v>1.0952671096174846E-2</v>
      </c>
      <c r="W294" s="122">
        <f t="shared" si="135"/>
        <v>1.2707124791083383E-2</v>
      </c>
      <c r="X294" s="122">
        <f t="shared" si="135"/>
        <v>1.358931104526377E-2</v>
      </c>
      <c r="Y294" s="122">
        <f t="shared" si="135"/>
        <v>1.733563553752283E-3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5.4361038097867163E-3</v>
      </c>
      <c r="D295" s="98">
        <v>1.2722496307085447E-2</v>
      </c>
      <c r="E295" s="98">
        <v>2.1634161890410814E-2</v>
      </c>
      <c r="F295" s="98">
        <v>1.1646201273575305E-2</v>
      </c>
      <c r="G295" s="98">
        <v>9.2418267627407437E-3</v>
      </c>
      <c r="H295" s="98">
        <v>1.0164019381283293E-2</v>
      </c>
      <c r="I295" s="98">
        <v>1.6196247142310091E-2</v>
      </c>
      <c r="J295" s="98">
        <v>2.937578998405949E-2</v>
      </c>
      <c r="K295" s="98">
        <v>2.0348865883224248E-2</v>
      </c>
      <c r="L295" s="98">
        <v>3.1164822860013697E-2</v>
      </c>
      <c r="M295" s="98">
        <v>2.8362045054679094E-2</v>
      </c>
      <c r="N295" s="98">
        <v>2.3560349085010902E-2</v>
      </c>
      <c r="O295" s="98">
        <v>1.9404994454591942E-2</v>
      </c>
      <c r="P295" s="98">
        <v>1.8616658723247677E-3</v>
      </c>
      <c r="Q295" s="98">
        <v>1.6094945232176461E-2</v>
      </c>
      <c r="R295" s="98">
        <v>1.7424161329819551E-2</v>
      </c>
      <c r="S295" s="98">
        <v>2.8848884991860994E-2</v>
      </c>
      <c r="T295" s="98">
        <v>2.3539906178763635E-2</v>
      </c>
      <c r="U295" s="98">
        <v>2.7399808420561306E-2</v>
      </c>
      <c r="V295" s="98">
        <v>1.0952671096174846E-2</v>
      </c>
      <c r="W295" s="98">
        <v>1.2707124791083383E-2</v>
      </c>
      <c r="X295" s="98">
        <v>1.358931104526377E-2</v>
      </c>
      <c r="Y295" s="98">
        <v>1.733563553752283E-3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0.30239089303499661</v>
      </c>
      <c r="D296" s="122">
        <v>0.67362272603203277</v>
      </c>
      <c r="E296" s="122">
        <v>0.70731613658412873</v>
      </c>
      <c r="F296" s="122">
        <v>0.74968260203334769</v>
      </c>
      <c r="G296" s="122">
        <v>0.347662992974618</v>
      </c>
      <c r="H296" s="122">
        <v>0.52202191940238196</v>
      </c>
      <c r="I296" s="122">
        <v>0.34428679546809871</v>
      </c>
      <c r="J296" s="122">
        <v>0.75386187684931849</v>
      </c>
      <c r="K296" s="122">
        <v>0.96811767355418377</v>
      </c>
      <c r="L296" s="122">
        <v>1.0015287896733693</v>
      </c>
      <c r="M296" s="122">
        <v>0.6259515710148954</v>
      </c>
      <c r="N296" s="122">
        <v>0.62384054016571688</v>
      </c>
      <c r="O296" s="122">
        <v>0.33933885029832478</v>
      </c>
      <c r="P296" s="122">
        <v>0.26061140342178002</v>
      </c>
      <c r="Q296" s="122">
        <v>0.63940490987935317</v>
      </c>
      <c r="R296" s="122">
        <v>0.87545052946550372</v>
      </c>
      <c r="S296" s="122">
        <v>0.68330353854253323</v>
      </c>
      <c r="T296" s="122">
        <v>0.54043119781525062</v>
      </c>
      <c r="U296" s="122">
        <v>0.46813490729125651</v>
      </c>
      <c r="V296" s="122">
        <v>0.30057602106132159</v>
      </c>
      <c r="W296" s="122">
        <v>0.21927768555449409</v>
      </c>
      <c r="X296" s="122">
        <v>0.31505165695261134</v>
      </c>
      <c r="Y296" s="122">
        <v>6.0108298194860001E-2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0.28666205040420295</v>
      </c>
      <c r="D297" s="98">
        <v>0.64681797594873669</v>
      </c>
      <c r="E297" s="98">
        <v>0.67756557318812016</v>
      </c>
      <c r="F297" s="98">
        <v>0.71701274891491773</v>
      </c>
      <c r="G297" s="98">
        <v>0.32639396036531099</v>
      </c>
      <c r="H297" s="98">
        <v>0.48761707095136303</v>
      </c>
      <c r="I297" s="98">
        <v>0.32491107177145317</v>
      </c>
      <c r="J297" s="98">
        <v>0.72127426142743467</v>
      </c>
      <c r="K297" s="98">
        <v>0.91628478703831084</v>
      </c>
      <c r="L297" s="98">
        <v>0.94771711849785645</v>
      </c>
      <c r="M297" s="98">
        <v>0.58989627280237</v>
      </c>
      <c r="N297" s="98">
        <v>0.58684935968832741</v>
      </c>
      <c r="O297" s="98">
        <v>0.31247595414433932</v>
      </c>
      <c r="P297" s="98">
        <v>0.21323792394040325</v>
      </c>
      <c r="Q297" s="98">
        <v>0.5622944666728027</v>
      </c>
      <c r="R297" s="98">
        <v>0.78502124218486513</v>
      </c>
      <c r="S297" s="98">
        <v>0.62900652360813014</v>
      </c>
      <c r="T297" s="98">
        <v>0.52053242977806014</v>
      </c>
      <c r="U297" s="98">
        <v>0.4670181419825799</v>
      </c>
      <c r="V297" s="98">
        <v>0.30057602106132159</v>
      </c>
      <c r="W297" s="98">
        <v>0.21182344648862791</v>
      </c>
      <c r="X297" s="98">
        <v>0.28062410152912143</v>
      </c>
      <c r="Y297" s="98">
        <v>4.1180287239171748E-2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4.4603545645966527E-4</v>
      </c>
      <c r="D298" s="98">
        <v>1.4978898893310173E-3</v>
      </c>
      <c r="E298" s="98">
        <v>1.5537261849853878E-3</v>
      </c>
      <c r="F298" s="98">
        <v>2.146073536547478E-3</v>
      </c>
      <c r="G298" s="98">
        <v>3.5780945983559728E-4</v>
      </c>
      <c r="H298" s="98">
        <v>9.7748646694222258E-4</v>
      </c>
      <c r="I298" s="98">
        <v>0</v>
      </c>
      <c r="J298" s="98">
        <v>1.9819172629289158E-3</v>
      </c>
      <c r="K298" s="98">
        <v>5.8543030375798706E-3</v>
      </c>
      <c r="L298" s="98">
        <v>3.6712740440536088E-3</v>
      </c>
      <c r="M298" s="98">
        <v>2.4243395583516641E-3</v>
      </c>
      <c r="N298" s="98">
        <v>4.5061901502824846E-3</v>
      </c>
      <c r="O298" s="98">
        <v>9.9720890329748962E-4</v>
      </c>
      <c r="P298" s="98">
        <v>0</v>
      </c>
      <c r="Q298" s="98">
        <v>2.9793363395909682E-4</v>
      </c>
      <c r="R298" s="98">
        <v>3.3313355994611486E-3</v>
      </c>
      <c r="S298" s="98">
        <v>2.451634330942384E-3</v>
      </c>
      <c r="T298" s="98">
        <v>1.6194671003384739E-3</v>
      </c>
      <c r="U298" s="98">
        <v>1.1167653086766264E-3</v>
      </c>
      <c r="V298" s="98">
        <v>0</v>
      </c>
      <c r="W298" s="98">
        <v>4.0845621361244801E-4</v>
      </c>
      <c r="X298" s="98">
        <v>2.7282018267073065E-4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2.002984108114967E-4</v>
      </c>
      <c r="D299" s="101">
        <v>7.3710347111111542E-4</v>
      </c>
      <c r="E299" s="101">
        <v>9.0233070079341951E-4</v>
      </c>
      <c r="F299" s="101">
        <v>1.2910061673855732E-3</v>
      </c>
      <c r="G299" s="101">
        <v>1.9264853479150054E-4</v>
      </c>
      <c r="H299" s="101">
        <v>5.3450434725197022E-4</v>
      </c>
      <c r="I299" s="101">
        <v>0</v>
      </c>
      <c r="J299" s="101">
        <v>9.2443249184395607E-4</v>
      </c>
      <c r="K299" s="101">
        <v>2.6368702004802907E-3</v>
      </c>
      <c r="L299" s="101">
        <v>1.5925263577045009E-3</v>
      </c>
      <c r="M299" s="101">
        <v>1.0676537590919857E-3</v>
      </c>
      <c r="N299" s="101">
        <v>1.9161662368457903E-3</v>
      </c>
      <c r="O299" s="101">
        <v>4.1499199984616514E-4</v>
      </c>
      <c r="P299" s="101">
        <v>0</v>
      </c>
      <c r="Q299" s="101">
        <v>1.2326037237399916E-4</v>
      </c>
      <c r="R299" s="101">
        <v>1.3530456623557191E-3</v>
      </c>
      <c r="S299" s="101">
        <v>9.9172181073455099E-4</v>
      </c>
      <c r="T299" s="101">
        <v>6.5882450685183645E-4</v>
      </c>
      <c r="U299" s="101">
        <v>4.2520168074038322E-4</v>
      </c>
      <c r="V299" s="101">
        <v>0</v>
      </c>
      <c r="W299" s="101">
        <v>2.0375085910173993E-4</v>
      </c>
      <c r="X299" s="101">
        <v>1.5185374674935302E-4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2.4573704564816856E-4</v>
      </c>
      <c r="D300" s="104">
        <v>7.6078641821990191E-4</v>
      </c>
      <c r="E300" s="104">
        <v>6.5139548419196824E-4</v>
      </c>
      <c r="F300" s="104">
        <v>8.5506736916190476E-4</v>
      </c>
      <c r="G300" s="104">
        <v>1.6516092504409671E-4</v>
      </c>
      <c r="H300" s="104">
        <v>4.4298211969025241E-4</v>
      </c>
      <c r="I300" s="104">
        <v>0</v>
      </c>
      <c r="J300" s="104">
        <v>1.0574847710849598E-3</v>
      </c>
      <c r="K300" s="104">
        <v>3.2174328370995799E-3</v>
      </c>
      <c r="L300" s="104">
        <v>2.0787476863491079E-3</v>
      </c>
      <c r="M300" s="104">
        <v>1.3566857992596785E-3</v>
      </c>
      <c r="N300" s="104">
        <v>2.5900239134366938E-3</v>
      </c>
      <c r="O300" s="104">
        <v>5.8221690345132459E-4</v>
      </c>
      <c r="P300" s="104">
        <v>0</v>
      </c>
      <c r="Q300" s="104">
        <v>1.7467326158509766E-4</v>
      </c>
      <c r="R300" s="104">
        <v>1.9782899371054295E-3</v>
      </c>
      <c r="S300" s="104">
        <v>1.4599125202078332E-3</v>
      </c>
      <c r="T300" s="104">
        <v>9.6064259348663749E-4</v>
      </c>
      <c r="U300" s="104">
        <v>6.9156362793624312E-4</v>
      </c>
      <c r="V300" s="104">
        <v>0</v>
      </c>
      <c r="W300" s="104">
        <v>2.0470535451070805E-4</v>
      </c>
      <c r="X300" s="104">
        <v>1.2096643592137762E-4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1.20730882406036E-2</v>
      </c>
      <c r="D301" s="101">
        <v>2.0106704610678174E-2</v>
      </c>
      <c r="E301" s="101">
        <v>2.1999575222793201E-2</v>
      </c>
      <c r="F301" s="101">
        <v>2.4612782938805637E-2</v>
      </c>
      <c r="G301" s="101">
        <v>1.6790476809973774E-2</v>
      </c>
      <c r="H301" s="101">
        <v>2.772824218229529E-2</v>
      </c>
      <c r="I301" s="101">
        <v>1.5212382534926804E-2</v>
      </c>
      <c r="J301" s="101">
        <v>2.4713733335018875E-2</v>
      </c>
      <c r="K301" s="101">
        <v>2.7993407987918023E-2</v>
      </c>
      <c r="L301" s="101">
        <v>3.770864587982313E-2</v>
      </c>
      <c r="M301" s="101">
        <v>2.2828778761153537E-2</v>
      </c>
      <c r="N301" s="101">
        <v>2.1523558060537625E-2</v>
      </c>
      <c r="O301" s="101">
        <v>1.925361481393472E-2</v>
      </c>
      <c r="P301" s="101">
        <v>3.4144651858805282E-2</v>
      </c>
      <c r="Q301" s="101">
        <v>5.862316999373763E-2</v>
      </c>
      <c r="R301" s="101">
        <v>6.1959276575193185E-2</v>
      </c>
      <c r="S301" s="101">
        <v>3.4985566451434968E-2</v>
      </c>
      <c r="T301" s="101">
        <v>1.2710707331933864E-2</v>
      </c>
      <c r="U301" s="101">
        <v>0</v>
      </c>
      <c r="V301" s="101">
        <v>0</v>
      </c>
      <c r="W301" s="101">
        <v>4.8311348881084175E-3</v>
      </c>
      <c r="X301" s="101">
        <v>2.7576692418590183E-2</v>
      </c>
      <c r="Y301" s="101">
        <v>1.4910529765363395E-2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3.2097189337304188E-3</v>
      </c>
      <c r="D302" s="104">
        <v>5.2001555832868647E-3</v>
      </c>
      <c r="E302" s="104">
        <v>6.1972619882299526E-3</v>
      </c>
      <c r="F302" s="104">
        <v>5.9109966430767671E-3</v>
      </c>
      <c r="G302" s="104">
        <v>4.1207463394976772E-3</v>
      </c>
      <c r="H302" s="104">
        <v>5.6991198017814345E-3</v>
      </c>
      <c r="I302" s="104">
        <v>4.1633411617187331E-3</v>
      </c>
      <c r="J302" s="104">
        <v>5.8919648239359381E-3</v>
      </c>
      <c r="K302" s="104">
        <v>1.7985175490375052E-2</v>
      </c>
      <c r="L302" s="104">
        <v>1.2431751251635995E-2</v>
      </c>
      <c r="M302" s="104">
        <v>1.0802179893020215E-2</v>
      </c>
      <c r="N302" s="104">
        <v>1.0961432266569269E-2</v>
      </c>
      <c r="O302" s="104">
        <v>6.6120724367532691E-3</v>
      </c>
      <c r="P302" s="104">
        <v>1.3228827622571521E-2</v>
      </c>
      <c r="Q302" s="104">
        <v>1.8189339578853693E-2</v>
      </c>
      <c r="R302" s="104">
        <v>2.5138675105984193E-2</v>
      </c>
      <c r="S302" s="104">
        <v>1.6859814152025712E-2</v>
      </c>
      <c r="T302" s="104">
        <v>5.5685936049180828E-3</v>
      </c>
      <c r="U302" s="104">
        <v>0</v>
      </c>
      <c r="V302" s="104">
        <v>0</v>
      </c>
      <c r="W302" s="104">
        <v>2.2146479641453236E-3</v>
      </c>
      <c r="X302" s="104">
        <v>6.5780428222290393E-3</v>
      </c>
      <c r="Y302" s="104">
        <v>4.0174811903248555E-3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1.3435555231694465E-3</v>
      </c>
      <c r="D303" s="98">
        <v>2.4075920716478644E-3</v>
      </c>
      <c r="E303" s="98">
        <v>3.4373374799094524E-3</v>
      </c>
      <c r="F303" s="98">
        <v>3.4151117493888537E-3</v>
      </c>
      <c r="G303" s="98">
        <v>2.1267799050552942E-3</v>
      </c>
      <c r="H303" s="98">
        <v>3.0013731974812391E-3</v>
      </c>
      <c r="I303" s="98">
        <v>1.8575393695683857E-3</v>
      </c>
      <c r="J303" s="98">
        <v>2.6595114226098185E-3</v>
      </c>
      <c r="K303" s="98">
        <v>7.8668346230424489E-3</v>
      </c>
      <c r="L303" s="98">
        <v>5.2550904150209451E-3</v>
      </c>
      <c r="M303" s="98">
        <v>4.6817831375015849E-3</v>
      </c>
      <c r="N303" s="98">
        <v>4.6219419719051892E-3</v>
      </c>
      <c r="O303" s="98">
        <v>2.7652265212410685E-3</v>
      </c>
      <c r="P303" s="98">
        <v>5.7608525363913952E-3</v>
      </c>
      <c r="Q303" s="98">
        <v>7.7531144642774387E-3</v>
      </c>
      <c r="R303" s="98">
        <v>1.0565564523582247E-2</v>
      </c>
      <c r="S303" s="98">
        <v>7.0840672535524268E-3</v>
      </c>
      <c r="T303" s="98">
        <v>2.3579110069084537E-3</v>
      </c>
      <c r="U303" s="98">
        <v>0</v>
      </c>
      <c r="V303" s="98">
        <v>0</v>
      </c>
      <c r="W303" s="98">
        <v>1.1391334282028066E-3</v>
      </c>
      <c r="X303" s="98">
        <v>3.7436641543059299E-3</v>
      </c>
      <c r="Y303" s="98">
        <v>2.5749637613286759E-3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1.866163410560972E-3</v>
      </c>
      <c r="D304" s="98">
        <v>2.7925635116390008E-3</v>
      </c>
      <c r="E304" s="98">
        <v>2.7599245083205002E-3</v>
      </c>
      <c r="F304" s="98">
        <v>2.4958848936879135E-3</v>
      </c>
      <c r="G304" s="98">
        <v>1.9939664344423829E-3</v>
      </c>
      <c r="H304" s="98">
        <v>2.6977466043001954E-3</v>
      </c>
      <c r="I304" s="98">
        <v>2.3058017921503472E-3</v>
      </c>
      <c r="J304" s="98">
        <v>3.2324534013261192E-3</v>
      </c>
      <c r="K304" s="98">
        <v>1.0118340867332603E-2</v>
      </c>
      <c r="L304" s="98">
        <v>7.1766608366150494E-3</v>
      </c>
      <c r="M304" s="98">
        <v>6.1203967555186313E-3</v>
      </c>
      <c r="N304" s="98">
        <v>6.3394902946640793E-3</v>
      </c>
      <c r="O304" s="98">
        <v>3.8468459155122006E-3</v>
      </c>
      <c r="P304" s="98">
        <v>7.4679750861801264E-3</v>
      </c>
      <c r="Q304" s="98">
        <v>1.0436225114576255E-2</v>
      </c>
      <c r="R304" s="98">
        <v>1.4573110582401945E-2</v>
      </c>
      <c r="S304" s="98">
        <v>9.7757468984732872E-3</v>
      </c>
      <c r="T304" s="98">
        <v>3.2106825980096295E-3</v>
      </c>
      <c r="U304" s="98">
        <v>0</v>
      </c>
      <c r="V304" s="98">
        <v>0</v>
      </c>
      <c r="W304" s="98">
        <v>1.075514535942517E-3</v>
      </c>
      <c r="X304" s="98">
        <v>2.834378667923109E-3</v>
      </c>
      <c r="Y304" s="98">
        <v>1.4425174289961797E-3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0.12128988636300833</v>
      </c>
      <c r="D305" s="122">
        <v>0.2465861224464625</v>
      </c>
      <c r="E305" s="122">
        <v>0.28493811250861961</v>
      </c>
      <c r="F305" s="122">
        <v>0.26882345729324336</v>
      </c>
      <c r="G305" s="122">
        <v>0.13654107331516863</v>
      </c>
      <c r="H305" s="122">
        <v>0.17812498816965192</v>
      </c>
      <c r="I305" s="122">
        <v>0.12605760996993357</v>
      </c>
      <c r="J305" s="122">
        <v>0.27146999639566849</v>
      </c>
      <c r="K305" s="122">
        <v>0.27464475287635792</v>
      </c>
      <c r="L305" s="122">
        <v>0.26882219098793519</v>
      </c>
      <c r="M305" s="122">
        <v>0.17275953290455998</v>
      </c>
      <c r="N305" s="122">
        <v>0.18004920754877696</v>
      </c>
      <c r="O305" s="122">
        <v>0.10238752030228176</v>
      </c>
      <c r="P305" s="122">
        <v>8.401936530345365E-2</v>
      </c>
      <c r="Q305" s="122">
        <v>0.21156078592516847</v>
      </c>
      <c r="R305" s="122">
        <v>0.27757851279178969</v>
      </c>
      <c r="S305" s="122">
        <v>0.2052622136701811</v>
      </c>
      <c r="T305" s="122">
        <v>0.16726220853046561</v>
      </c>
      <c r="U305" s="122">
        <v>0.14969069236264904</v>
      </c>
      <c r="V305" s="122">
        <v>0.13455251398215223</v>
      </c>
      <c r="W305" s="122">
        <v>8.99799770816129E-2</v>
      </c>
      <c r="X305" s="122">
        <v>0.1078587242840004</v>
      </c>
      <c r="Y305" s="122">
        <v>2.2575191177317284E-2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0.11483800001654654</v>
      </c>
      <c r="D306" s="98">
        <v>0.23847215373205771</v>
      </c>
      <c r="E306" s="98">
        <v>0.2720790988495031</v>
      </c>
      <c r="F306" s="98">
        <v>0.25705162327782699</v>
      </c>
      <c r="G306" s="98">
        <v>0.12877760772181343</v>
      </c>
      <c r="H306" s="98">
        <v>0.1679323547786207</v>
      </c>
      <c r="I306" s="98">
        <v>0.1194763957505641</v>
      </c>
      <c r="J306" s="98">
        <v>0.26041952486024367</v>
      </c>
      <c r="K306" s="98">
        <v>0.2632149428731223</v>
      </c>
      <c r="L306" s="98">
        <v>0.25830010294711098</v>
      </c>
      <c r="M306" s="98">
        <v>0.16569147081358032</v>
      </c>
      <c r="N306" s="98">
        <v>0.1759395447882805</v>
      </c>
      <c r="O306" s="98">
        <v>0.10141633336415753</v>
      </c>
      <c r="P306" s="98">
        <v>7.7904626600886137E-2</v>
      </c>
      <c r="Q306" s="98">
        <v>0.16888910573145766</v>
      </c>
      <c r="R306" s="98">
        <v>0.18756425752572933</v>
      </c>
      <c r="S306" s="98">
        <v>0.12717079396239317</v>
      </c>
      <c r="T306" s="98">
        <v>0.11542782240449012</v>
      </c>
      <c r="U306" s="98">
        <v>0.11148424561941958</v>
      </c>
      <c r="V306" s="98">
        <v>0.10321349074187061</v>
      </c>
      <c r="W306" s="98">
        <v>4.8896013518424992E-2</v>
      </c>
      <c r="X306" s="98">
        <v>6.6491620760265546E-2</v>
      </c>
      <c r="Y306" s="98">
        <v>1.8423696080313339E-2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6.4518863464618006E-3</v>
      </c>
      <c r="D307" s="33">
        <v>8.1139687144047828E-3</v>
      </c>
      <c r="E307" s="33">
        <v>1.2859013659116533E-2</v>
      </c>
      <c r="F307" s="33">
        <v>1.1771834015416373E-2</v>
      </c>
      <c r="G307" s="33">
        <v>7.7634655933551825E-3</v>
      </c>
      <c r="H307" s="33">
        <v>1.019263339103121E-2</v>
      </c>
      <c r="I307" s="33">
        <v>6.581214219369462E-3</v>
      </c>
      <c r="J307" s="33">
        <v>1.1050471535424834E-2</v>
      </c>
      <c r="K307" s="33">
        <v>1.142981000323564E-2</v>
      </c>
      <c r="L307" s="33">
        <v>1.052208804082422E-2</v>
      </c>
      <c r="M307" s="33">
        <v>7.0680620909796448E-3</v>
      </c>
      <c r="N307" s="33">
        <v>4.1096627604964584E-3</v>
      </c>
      <c r="O307" s="33">
        <v>9.7118693812422985E-4</v>
      </c>
      <c r="P307" s="33">
        <v>6.1147387025675091E-3</v>
      </c>
      <c r="Q307" s="33">
        <v>4.2671680193710808E-2</v>
      </c>
      <c r="R307" s="33">
        <v>9.0014255266060328E-2</v>
      </c>
      <c r="S307" s="33">
        <v>7.8091419707787935E-2</v>
      </c>
      <c r="T307" s="33">
        <v>5.1834386125975497E-2</v>
      </c>
      <c r="U307" s="33">
        <v>3.8206446743229441E-2</v>
      </c>
      <c r="V307" s="33">
        <v>3.1339023240281629E-2</v>
      </c>
      <c r="W307" s="33">
        <v>4.1083963563187914E-2</v>
      </c>
      <c r="X307" s="33">
        <v>4.1367103523734843E-2</v>
      </c>
      <c r="Y307" s="33">
        <v>4.1514950970039455E-3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1.4501884832315033</v>
      </c>
      <c r="D309" s="117">
        <f t="shared" si="136"/>
        <v>2.8628083265052404</v>
      </c>
      <c r="E309" s="117">
        <f t="shared" si="136"/>
        <v>3.1042703217679115</v>
      </c>
      <c r="F309" s="117">
        <f t="shared" si="136"/>
        <v>3.1018605527351975</v>
      </c>
      <c r="G309" s="117">
        <f t="shared" si="136"/>
        <v>1.6426486063743064</v>
      </c>
      <c r="H309" s="117">
        <f t="shared" si="136"/>
        <v>2.0150096952297685</v>
      </c>
      <c r="I309" s="117">
        <f t="shared" si="136"/>
        <v>1.4569932928586025</v>
      </c>
      <c r="J309" s="117">
        <f t="shared" si="136"/>
        <v>3.1323163540636041</v>
      </c>
      <c r="K309" s="117">
        <f t="shared" si="136"/>
        <v>3.6797699052261112</v>
      </c>
      <c r="L309" s="117">
        <f t="shared" si="136"/>
        <v>3.9608293722558523</v>
      </c>
      <c r="M309" s="117">
        <f t="shared" si="136"/>
        <v>2.4824854081370931</v>
      </c>
      <c r="N309" s="117">
        <f t="shared" si="136"/>
        <v>2.3984946579189503</v>
      </c>
      <c r="O309" s="117">
        <f t="shared" si="136"/>
        <v>1.328568854172113</v>
      </c>
      <c r="P309" s="117">
        <f t="shared" si="136"/>
        <v>0.83690195057777395</v>
      </c>
      <c r="Q309" s="117">
        <f t="shared" si="136"/>
        <v>2.405383772746243</v>
      </c>
      <c r="R309" s="117">
        <f t="shared" ref="R309:V309" si="137">R310+R313+R315+R324</f>
        <v>3.5416112698657414</v>
      </c>
      <c r="S309" s="117">
        <f t="shared" si="137"/>
        <v>2.8212259849538213</v>
      </c>
      <c r="T309" s="117">
        <f t="shared" si="137"/>
        <v>2.1469427470886657</v>
      </c>
      <c r="U309" s="117">
        <f t="shared" si="137"/>
        <v>1.8458203067836592</v>
      </c>
      <c r="V309" s="117">
        <f t="shared" si="137"/>
        <v>1.2098169235839895</v>
      </c>
      <c r="W309" s="117">
        <f t="shared" ref="W309:Y309" si="138">W310+W313+W315+W324</f>
        <v>0.91797404377267189</v>
      </c>
      <c r="X309" s="117">
        <f t="shared" si="138"/>
        <v>1.0522789433806012</v>
      </c>
      <c r="Y309" s="117">
        <f t="shared" si="138"/>
        <v>0.17872920888799074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1.1791792498989553</v>
      </c>
      <c r="D310" s="122">
        <f t="shared" si="139"/>
        <v>2.2691794498813067</v>
      </c>
      <c r="E310" s="122">
        <f t="shared" si="139"/>
        <v>2.439424202845847</v>
      </c>
      <c r="F310" s="122">
        <f t="shared" si="139"/>
        <v>2.4385800313981782</v>
      </c>
      <c r="G310" s="122">
        <f t="shared" si="139"/>
        <v>1.3144332436491883</v>
      </c>
      <c r="H310" s="122">
        <f t="shared" si="139"/>
        <v>1.5438698638782178</v>
      </c>
      <c r="I310" s="122">
        <f t="shared" si="139"/>
        <v>1.1125055560042023</v>
      </c>
      <c r="J310" s="122">
        <f t="shared" si="139"/>
        <v>2.3902329914055578</v>
      </c>
      <c r="K310" s="122">
        <f t="shared" si="139"/>
        <v>2.8089740409402868</v>
      </c>
      <c r="L310" s="122">
        <f t="shared" si="139"/>
        <v>3.0301921657906279</v>
      </c>
      <c r="M310" s="122">
        <f t="shared" si="139"/>
        <v>1.8593656945534878</v>
      </c>
      <c r="N310" s="122">
        <f t="shared" si="139"/>
        <v>1.7724838973541064</v>
      </c>
      <c r="O310" s="122">
        <f t="shared" si="139"/>
        <v>0.95292901840754785</v>
      </c>
      <c r="P310" s="122">
        <f t="shared" si="139"/>
        <v>0.57982760699493552</v>
      </c>
      <c r="Q310" s="122">
        <f t="shared" si="139"/>
        <v>1.7081896473160567</v>
      </c>
      <c r="R310" s="122">
        <f t="shared" ref="R310:V310" si="140">SUM(R311:R312)</f>
        <v>2.5884385379715451</v>
      </c>
      <c r="S310" s="122">
        <f t="shared" si="140"/>
        <v>2.0154364785947725</v>
      </c>
      <c r="T310" s="122">
        <f t="shared" si="140"/>
        <v>1.4982309283051487</v>
      </c>
      <c r="U310" s="122">
        <f t="shared" si="140"/>
        <v>1.2506571430753164</v>
      </c>
      <c r="V310" s="122">
        <f t="shared" si="140"/>
        <v>0.82295453549712827</v>
      </c>
      <c r="W310" s="122">
        <f t="shared" ref="W310:Y310" si="141">SUM(W311:W312)</f>
        <v>0.61712557798682766</v>
      </c>
      <c r="X310" s="122">
        <f t="shared" si="141"/>
        <v>0.65467125609664489</v>
      </c>
      <c r="Y310" s="122">
        <f t="shared" si="141"/>
        <v>0.10579629879941024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1.1513719711854378</v>
      </c>
      <c r="D311" s="98">
        <v>2.2163441268585191</v>
      </c>
      <c r="E311" s="98">
        <v>2.383043493777893</v>
      </c>
      <c r="F311" s="98">
        <v>2.3827644290370915</v>
      </c>
      <c r="G311" s="98">
        <v>1.2854564490918623</v>
      </c>
      <c r="H311" s="98">
        <v>1.5100984186506343</v>
      </c>
      <c r="I311" s="98">
        <v>1.0889595490497503</v>
      </c>
      <c r="J311" s="98">
        <v>2.339595543038639</v>
      </c>
      <c r="K311" s="98">
        <v>2.7500071597521516</v>
      </c>
      <c r="L311" s="98">
        <v>2.9673171146490231</v>
      </c>
      <c r="M311" s="98">
        <v>1.8212850979520678</v>
      </c>
      <c r="N311" s="98">
        <v>1.7367175459393902</v>
      </c>
      <c r="O311" s="98">
        <v>0.9338872358978092</v>
      </c>
      <c r="P311" s="98">
        <v>0.56839518875829098</v>
      </c>
      <c r="Q311" s="98">
        <v>1.674561052095511</v>
      </c>
      <c r="R311" s="98">
        <v>2.5377481231288761</v>
      </c>
      <c r="S311" s="98">
        <v>1.976210729519015</v>
      </c>
      <c r="T311" s="98">
        <v>1.4692999561528741</v>
      </c>
      <c r="U311" s="98">
        <v>1.2266728007008227</v>
      </c>
      <c r="V311" s="98">
        <v>0.80728249238379979</v>
      </c>
      <c r="W311" s="98">
        <v>0.60535521887325949</v>
      </c>
      <c r="X311" s="98">
        <v>0.64226537345440426</v>
      </c>
      <c r="Y311" s="98">
        <v>0.10380128130700757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2.7807278713517531E-2</v>
      </c>
      <c r="D312" s="98">
        <v>5.283532302278765E-2</v>
      </c>
      <c r="E312" s="98">
        <v>5.6380709067954206E-2</v>
      </c>
      <c r="F312" s="98">
        <v>5.5815602361086888E-2</v>
      </c>
      <c r="G312" s="98">
        <v>2.8976794557326126E-2</v>
      </c>
      <c r="H312" s="98">
        <v>3.3771445227583415E-2</v>
      </c>
      <c r="I312" s="98">
        <v>2.354600695445188E-2</v>
      </c>
      <c r="J312" s="98">
        <v>5.0637448366918712E-2</v>
      </c>
      <c r="K312" s="98">
        <v>5.8966881188135256E-2</v>
      </c>
      <c r="L312" s="98">
        <v>6.287505114160459E-2</v>
      </c>
      <c r="M312" s="98">
        <v>3.8080596601419971E-2</v>
      </c>
      <c r="N312" s="98">
        <v>3.5766351414716215E-2</v>
      </c>
      <c r="O312" s="98">
        <v>1.9041782509738668E-2</v>
      </c>
      <c r="P312" s="98">
        <v>1.1432418236644482E-2</v>
      </c>
      <c r="Q312" s="98">
        <v>3.3628595220545815E-2</v>
      </c>
      <c r="R312" s="98">
        <v>5.0690414842668903E-2</v>
      </c>
      <c r="S312" s="98">
        <v>3.9225749075757307E-2</v>
      </c>
      <c r="T312" s="98">
        <v>2.8930972152274501E-2</v>
      </c>
      <c r="U312" s="98">
        <v>2.3984342374493595E-2</v>
      </c>
      <c r="V312" s="98">
        <v>1.5672043113328513E-2</v>
      </c>
      <c r="W312" s="98">
        <v>1.1770359113568123E-2</v>
      </c>
      <c r="X312" s="98">
        <v>1.2405882642240634E-2</v>
      </c>
      <c r="Y312" s="98">
        <v>1.9950174924026707E-3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1.1753275473350281E-2</v>
      </c>
      <c r="D313" s="122">
        <f t="shared" si="142"/>
        <v>2.8609809676250705E-2</v>
      </c>
      <c r="E313" s="122">
        <f t="shared" si="142"/>
        <v>5.0553358039378118E-2</v>
      </c>
      <c r="F313" s="122">
        <f t="shared" si="142"/>
        <v>2.8246977524392619E-2</v>
      </c>
      <c r="G313" s="122">
        <f t="shared" si="142"/>
        <v>2.3246254499861983E-2</v>
      </c>
      <c r="H313" s="122">
        <f t="shared" si="142"/>
        <v>2.6491274296034147E-2</v>
      </c>
      <c r="I313" s="122">
        <f t="shared" si="142"/>
        <v>4.3708355421345962E-2</v>
      </c>
      <c r="J313" s="122">
        <f t="shared" si="142"/>
        <v>8.2037647644974523E-2</v>
      </c>
      <c r="K313" s="122">
        <f t="shared" si="142"/>
        <v>5.8784462339437966E-2</v>
      </c>
      <c r="L313" s="122">
        <f t="shared" si="142"/>
        <v>9.3093438284963637E-2</v>
      </c>
      <c r="M313" s="122">
        <f t="shared" si="142"/>
        <v>8.7915987809108698E-2</v>
      </c>
      <c r="N313" s="122">
        <f t="shared" si="142"/>
        <v>7.6108897445737095E-2</v>
      </c>
      <c r="O313" s="122">
        <f t="shared" si="142"/>
        <v>6.5563907037138242E-2</v>
      </c>
      <c r="P313" s="122">
        <f t="shared" si="142"/>
        <v>6.5723082575817058E-3</v>
      </c>
      <c r="Q313" s="122">
        <f t="shared" si="142"/>
        <v>5.8693540176344927E-2</v>
      </c>
      <c r="R313" s="122">
        <f t="shared" si="142"/>
        <v>6.3980145494609772E-2</v>
      </c>
      <c r="S313" s="122">
        <f t="shared" si="142"/>
        <v>0.10601165317161397</v>
      </c>
      <c r="T313" s="122">
        <f t="shared" si="142"/>
        <v>8.6575905988793792E-2</v>
      </c>
      <c r="U313" s="122">
        <f t="shared" si="142"/>
        <v>0.10086676255000036</v>
      </c>
      <c r="V313" s="122">
        <f t="shared" si="142"/>
        <v>4.0428259674945781E-2</v>
      </c>
      <c r="W313" s="122">
        <f t="shared" si="142"/>
        <v>4.7316480704751911E-2</v>
      </c>
      <c r="X313" s="122">
        <f t="shared" si="142"/>
        <v>5.1151361840648217E-2</v>
      </c>
      <c r="Y313" s="122">
        <f t="shared" si="142"/>
        <v>6.604364998274527E-3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1.1753275473350281E-2</v>
      </c>
      <c r="D314" s="98">
        <v>2.8609809676250705E-2</v>
      </c>
      <c r="E314" s="98">
        <v>5.0553358039378118E-2</v>
      </c>
      <c r="F314" s="98">
        <v>2.8246977524392619E-2</v>
      </c>
      <c r="G314" s="98">
        <v>2.3246254499861983E-2</v>
      </c>
      <c r="H314" s="98">
        <v>2.6491274296034147E-2</v>
      </c>
      <c r="I314" s="98">
        <v>4.3708355421345962E-2</v>
      </c>
      <c r="J314" s="98">
        <v>8.2037647644974523E-2</v>
      </c>
      <c r="K314" s="98">
        <v>5.8784462339437966E-2</v>
      </c>
      <c r="L314" s="98">
        <v>9.3093438284963637E-2</v>
      </c>
      <c r="M314" s="98">
        <v>8.7915987809108698E-2</v>
      </c>
      <c r="N314" s="98">
        <v>7.6108897445737095E-2</v>
      </c>
      <c r="O314" s="98">
        <v>6.5563907037138242E-2</v>
      </c>
      <c r="P314" s="98">
        <v>6.5723082575817058E-3</v>
      </c>
      <c r="Q314" s="98">
        <v>5.8693540176344927E-2</v>
      </c>
      <c r="R314" s="98">
        <v>6.3980145494609772E-2</v>
      </c>
      <c r="S314" s="98">
        <v>0.10601165317161397</v>
      </c>
      <c r="T314" s="98">
        <v>8.6575905988793792E-2</v>
      </c>
      <c r="U314" s="98">
        <v>0.10086676255000036</v>
      </c>
      <c r="V314" s="98">
        <v>4.0428259674945781E-2</v>
      </c>
      <c r="W314" s="98">
        <v>4.7316480704751911E-2</v>
      </c>
      <c r="X314" s="98">
        <v>5.1151361840648217E-2</v>
      </c>
      <c r="Y314" s="98">
        <v>6.604364998274527E-3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0.18388054460863637</v>
      </c>
      <c r="D315" s="122">
        <v>0.41245070572965914</v>
      </c>
      <c r="E315" s="122">
        <v>0.43732427215968056</v>
      </c>
      <c r="F315" s="122">
        <v>0.46801138203241549</v>
      </c>
      <c r="G315" s="122">
        <v>0.21979004025353077</v>
      </c>
      <c r="H315" s="122">
        <v>0.333435561903133</v>
      </c>
      <c r="I315" s="122">
        <v>0.22211840449686071</v>
      </c>
      <c r="J315" s="122">
        <v>0.49102848603863014</v>
      </c>
      <c r="K315" s="122">
        <v>0.64085108597807627</v>
      </c>
      <c r="L315" s="122">
        <v>0.66999748741742138</v>
      </c>
      <c r="M315" s="122">
        <v>0.42740863183709765</v>
      </c>
      <c r="N315" s="122">
        <v>0.43806074435750775</v>
      </c>
      <c r="O315" s="122">
        <v>0.24669532468689345</v>
      </c>
      <c r="P315" s="122">
        <v>0.19748404900048286</v>
      </c>
      <c r="Q315" s="122">
        <v>0.49939716905653514</v>
      </c>
      <c r="R315" s="122">
        <v>0.6984596503457573</v>
      </c>
      <c r="S315" s="122">
        <v>0.55465384618250413</v>
      </c>
      <c r="T315" s="122">
        <v>0.44497928927991987</v>
      </c>
      <c r="U315" s="122">
        <v>0.39019902116754596</v>
      </c>
      <c r="V315" s="122">
        <v>0.25284377077758535</v>
      </c>
      <c r="W315" s="122">
        <v>0.18549268569926633</v>
      </c>
      <c r="X315" s="122">
        <v>0.26659718218663375</v>
      </c>
      <c r="Y315" s="122">
        <v>5.0768416019730596E-2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0.17252067134494961</v>
      </c>
      <c r="D316" s="98">
        <v>0.393108398839774</v>
      </c>
      <c r="E316" s="98">
        <v>0.41599641922731212</v>
      </c>
      <c r="F316" s="98">
        <v>0.44469507078701209</v>
      </c>
      <c r="G316" s="98">
        <v>0.20455062619266373</v>
      </c>
      <c r="H316" s="98">
        <v>0.30886207663094545</v>
      </c>
      <c r="I316" s="98">
        <v>0.20806965426897522</v>
      </c>
      <c r="J316" s="98">
        <v>0.46726279912505431</v>
      </c>
      <c r="K316" s="98">
        <v>0.60098650302062984</v>
      </c>
      <c r="L316" s="98">
        <v>0.62987587931236189</v>
      </c>
      <c r="M316" s="98">
        <v>0.40000417124224474</v>
      </c>
      <c r="N316" s="98">
        <v>0.40936088023712414</v>
      </c>
      <c r="O316" s="98">
        <v>0.2262063769030043</v>
      </c>
      <c r="P316" s="98">
        <v>0.16090182001159645</v>
      </c>
      <c r="Q316" s="98">
        <v>0.4393759867118941</v>
      </c>
      <c r="R316" s="98">
        <v>0.62629078281935124</v>
      </c>
      <c r="S316" s="98">
        <v>0.51060850178626183</v>
      </c>
      <c r="T316" s="98">
        <v>0.42867087358434003</v>
      </c>
      <c r="U316" s="98">
        <v>0.38915314887771113</v>
      </c>
      <c r="V316" s="98">
        <v>0.25284377077758535</v>
      </c>
      <c r="W316" s="98">
        <v>0.17929636410240787</v>
      </c>
      <c r="X316" s="98">
        <v>0.23824802828367139</v>
      </c>
      <c r="Y316" s="98">
        <v>3.5023388605870273E-2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3.6628183437692203E-4</v>
      </c>
      <c r="D317" s="98">
        <v>1.20876649311302E-3</v>
      </c>
      <c r="E317" s="98">
        <v>1.2053881239341832E-3</v>
      </c>
      <c r="F317" s="98">
        <v>1.6557561712240855E-3</v>
      </c>
      <c r="G317" s="98">
        <v>2.8589348511535436E-4</v>
      </c>
      <c r="H317" s="98">
        <v>7.8154311866926083E-4</v>
      </c>
      <c r="I317" s="98">
        <v>0</v>
      </c>
      <c r="J317" s="98">
        <v>1.6563594805280796E-3</v>
      </c>
      <c r="K317" s="98">
        <v>4.9469425082447564E-3</v>
      </c>
      <c r="L317" s="98">
        <v>3.1371794908491174E-3</v>
      </c>
      <c r="M317" s="98">
        <v>2.0806536844107932E-3</v>
      </c>
      <c r="N317" s="98">
        <v>3.926659089817295E-3</v>
      </c>
      <c r="O317" s="98">
        <v>8.826362972763316E-4</v>
      </c>
      <c r="P317" s="98">
        <v>0</v>
      </c>
      <c r="Q317" s="98">
        <v>2.709887171768304E-4</v>
      </c>
      <c r="R317" s="98">
        <v>3.0577512071070078E-3</v>
      </c>
      <c r="S317" s="98">
        <v>2.2649623391877752E-3</v>
      </c>
      <c r="T317" s="98">
        <v>1.5032002915946381E-3</v>
      </c>
      <c r="U317" s="98">
        <v>1.0458722898348369E-3</v>
      </c>
      <c r="V317" s="98">
        <v>0</v>
      </c>
      <c r="W317" s="98">
        <v>3.7716873769735274E-4</v>
      </c>
      <c r="X317" s="98">
        <v>2.4988927452783606E-4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1.2054478872875348E-4</v>
      </c>
      <c r="D318" s="101">
        <v>4.4798007489311819E-4</v>
      </c>
      <c r="E318" s="101">
        <v>5.5399263974221504E-4</v>
      </c>
      <c r="F318" s="101">
        <v>8.006888020621807E-4</v>
      </c>
      <c r="G318" s="101">
        <v>1.2073256007125765E-4</v>
      </c>
      <c r="H318" s="101">
        <v>3.3856099897900841E-4</v>
      </c>
      <c r="I318" s="101">
        <v>0</v>
      </c>
      <c r="J318" s="101">
        <v>5.9887470944311992E-4</v>
      </c>
      <c r="K318" s="101">
        <v>1.7295096711451765E-3</v>
      </c>
      <c r="L318" s="101">
        <v>1.0584318045000094E-3</v>
      </c>
      <c r="M318" s="101">
        <v>7.239678851511149E-4</v>
      </c>
      <c r="N318" s="101">
        <v>1.3366351763806014E-3</v>
      </c>
      <c r="O318" s="101">
        <v>3.0041939382500707E-4</v>
      </c>
      <c r="P318" s="101">
        <v>0</v>
      </c>
      <c r="Q318" s="101">
        <v>9.6315455591732745E-5</v>
      </c>
      <c r="R318" s="101">
        <v>1.079461270001578E-3</v>
      </c>
      <c r="S318" s="101">
        <v>8.0504981897994209E-4</v>
      </c>
      <c r="T318" s="101">
        <v>5.425576981080006E-4</v>
      </c>
      <c r="U318" s="101">
        <v>3.5430866189859372E-4</v>
      </c>
      <c r="V318" s="101">
        <v>0</v>
      </c>
      <c r="W318" s="101">
        <v>1.7246338318664472E-4</v>
      </c>
      <c r="X318" s="101">
        <v>1.2892283860645846E-4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2.4573704564816856E-4</v>
      </c>
      <c r="D319" s="104">
        <v>7.6078641821990191E-4</v>
      </c>
      <c r="E319" s="104">
        <v>6.5139548419196824E-4</v>
      </c>
      <c r="F319" s="104">
        <v>8.5506736916190476E-4</v>
      </c>
      <c r="G319" s="104">
        <v>1.6516092504409671E-4</v>
      </c>
      <c r="H319" s="104">
        <v>4.4298211969025241E-4</v>
      </c>
      <c r="I319" s="104">
        <v>0</v>
      </c>
      <c r="J319" s="104">
        <v>1.0574847710849598E-3</v>
      </c>
      <c r="K319" s="104">
        <v>3.2174328370995799E-3</v>
      </c>
      <c r="L319" s="104">
        <v>2.0787476863491079E-3</v>
      </c>
      <c r="M319" s="104">
        <v>1.3566857992596785E-3</v>
      </c>
      <c r="N319" s="104">
        <v>2.5900239134366938E-3</v>
      </c>
      <c r="O319" s="104">
        <v>5.8221690345132459E-4</v>
      </c>
      <c r="P319" s="104">
        <v>0</v>
      </c>
      <c r="Q319" s="104">
        <v>1.7467326158509766E-4</v>
      </c>
      <c r="R319" s="104">
        <v>1.9782899371054295E-3</v>
      </c>
      <c r="S319" s="104">
        <v>1.4599125202078332E-3</v>
      </c>
      <c r="T319" s="104">
        <v>9.6064259348663749E-4</v>
      </c>
      <c r="U319" s="104">
        <v>6.9156362793624312E-4</v>
      </c>
      <c r="V319" s="104">
        <v>0</v>
      </c>
      <c r="W319" s="104">
        <v>2.0470535451070805E-4</v>
      </c>
      <c r="X319" s="104">
        <v>1.2096643592137762E-4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8.2133986576925413E-3</v>
      </c>
      <c r="D320" s="101">
        <v>1.3700471972138233E-2</v>
      </c>
      <c r="E320" s="101">
        <v>1.5016307830098725E-2</v>
      </c>
      <c r="F320" s="101">
        <v>1.6829514756415781E-2</v>
      </c>
      <c r="G320" s="101">
        <v>1.1502571253070783E-2</v>
      </c>
      <c r="H320" s="101">
        <v>1.9033917463683801E-2</v>
      </c>
      <c r="I320" s="101">
        <v>1.0465087344382088E-2</v>
      </c>
      <c r="J320" s="101">
        <v>1.704284731859193E-2</v>
      </c>
      <c r="K320" s="101">
        <v>1.9358957454394948E-2</v>
      </c>
      <c r="L320" s="101">
        <v>2.6161843836850714E-2</v>
      </c>
      <c r="M320" s="101">
        <v>1.5935348885326443E-2</v>
      </c>
      <c r="N320" s="101">
        <v>1.5175044611778637E-2</v>
      </c>
      <c r="O320" s="101">
        <v>1.3780320006879895E-2</v>
      </c>
      <c r="P320" s="101">
        <v>2.4911251685780622E-2</v>
      </c>
      <c r="Q320" s="101">
        <v>4.3553826231799098E-2</v>
      </c>
      <c r="R320" s="101">
        <v>4.6592799516922093E-2</v>
      </c>
      <c r="S320" s="101">
        <v>2.6615403831332408E-2</v>
      </c>
      <c r="T320" s="101">
        <v>9.7802406188345747E-3</v>
      </c>
      <c r="U320" s="101">
        <v>0</v>
      </c>
      <c r="V320" s="101">
        <v>0</v>
      </c>
      <c r="W320" s="101">
        <v>3.8385471784003456E-3</v>
      </c>
      <c r="X320" s="101">
        <v>2.2245020981871786E-2</v>
      </c>
      <c r="Y320" s="101">
        <v>1.2196281478883046E-2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2.78019277161728E-3</v>
      </c>
      <c r="D321" s="104">
        <v>4.4330684246338525E-3</v>
      </c>
      <c r="E321" s="104">
        <v>5.1061569783355572E-3</v>
      </c>
      <c r="F321" s="104">
        <v>4.8310403177635646E-3</v>
      </c>
      <c r="G321" s="104">
        <v>3.4509493226809124E-3</v>
      </c>
      <c r="H321" s="104">
        <v>4.7580246898344912E-3</v>
      </c>
      <c r="I321" s="104">
        <v>3.5836628835033942E-3</v>
      </c>
      <c r="J321" s="104">
        <v>5.0664801144558918E-3</v>
      </c>
      <c r="K321" s="104">
        <v>1.5558682994806686E-2</v>
      </c>
      <c r="L321" s="104">
        <v>1.0822584777359692E-2</v>
      </c>
      <c r="M321" s="104">
        <v>9.3884580251157E-3</v>
      </c>
      <c r="N321" s="104">
        <v>9.5981604187876657E-3</v>
      </c>
      <c r="O321" s="104">
        <v>5.8259914797329174E-3</v>
      </c>
      <c r="P321" s="104">
        <v>1.1670977303105793E-2</v>
      </c>
      <c r="Q321" s="104">
        <v>1.6196367395665111E-2</v>
      </c>
      <c r="R321" s="104">
        <v>2.2518316802376877E-2</v>
      </c>
      <c r="S321" s="104">
        <v>1.5164978225722024E-2</v>
      </c>
      <c r="T321" s="104">
        <v>5.0249747851506101E-3</v>
      </c>
      <c r="U321" s="104">
        <v>0</v>
      </c>
      <c r="V321" s="104">
        <v>0</v>
      </c>
      <c r="W321" s="104">
        <v>1.9806056807607588E-3</v>
      </c>
      <c r="X321" s="104">
        <v>5.8542436465627099E-3</v>
      </c>
      <c r="Y321" s="104">
        <v>3.5487459349772721E-3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9.140293610563078E-4</v>
      </c>
      <c r="D322" s="98">
        <v>1.6405049129948521E-3</v>
      </c>
      <c r="E322" s="98">
        <v>2.3462324700150566E-3</v>
      </c>
      <c r="F322" s="98">
        <v>2.3351554240756511E-3</v>
      </c>
      <c r="G322" s="98">
        <v>1.4569828882385293E-3</v>
      </c>
      <c r="H322" s="98">
        <v>2.0602780855342958E-3</v>
      </c>
      <c r="I322" s="98">
        <v>1.277861091353047E-3</v>
      </c>
      <c r="J322" s="98">
        <v>1.8340267131297724E-3</v>
      </c>
      <c r="K322" s="98">
        <v>5.4403421274740816E-3</v>
      </c>
      <c r="L322" s="98">
        <v>3.6459239407446429E-3</v>
      </c>
      <c r="M322" s="98">
        <v>3.2680612695970683E-3</v>
      </c>
      <c r="N322" s="98">
        <v>3.2586701241235868E-3</v>
      </c>
      <c r="O322" s="98">
        <v>1.9791455642207169E-3</v>
      </c>
      <c r="P322" s="98">
        <v>4.2030022169256675E-3</v>
      </c>
      <c r="Q322" s="98">
        <v>5.7601422810888573E-3</v>
      </c>
      <c r="R322" s="98">
        <v>7.9452062199749339E-3</v>
      </c>
      <c r="S322" s="98">
        <v>5.3892313272487355E-3</v>
      </c>
      <c r="T322" s="98">
        <v>1.8142921871409808E-3</v>
      </c>
      <c r="U322" s="98">
        <v>0</v>
      </c>
      <c r="V322" s="98">
        <v>0</v>
      </c>
      <c r="W322" s="98">
        <v>9.0509114481824183E-4</v>
      </c>
      <c r="X322" s="98">
        <v>3.0198649786396014E-3</v>
      </c>
      <c r="Y322" s="98">
        <v>2.1062285059810924E-3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1.866163410560972E-3</v>
      </c>
      <c r="D323" s="98">
        <v>2.7925635116390008E-3</v>
      </c>
      <c r="E323" s="98">
        <v>2.7599245083205002E-3</v>
      </c>
      <c r="F323" s="98">
        <v>2.4958848936879135E-3</v>
      </c>
      <c r="G323" s="98">
        <v>1.9939664344423829E-3</v>
      </c>
      <c r="H323" s="98">
        <v>2.6977466043001954E-3</v>
      </c>
      <c r="I323" s="98">
        <v>2.3058017921503472E-3</v>
      </c>
      <c r="J323" s="98">
        <v>3.2324534013261192E-3</v>
      </c>
      <c r="K323" s="98">
        <v>1.0118340867332603E-2</v>
      </c>
      <c r="L323" s="98">
        <v>7.1766608366150494E-3</v>
      </c>
      <c r="M323" s="98">
        <v>6.1203967555186313E-3</v>
      </c>
      <c r="N323" s="98">
        <v>6.3394902946640793E-3</v>
      </c>
      <c r="O323" s="98">
        <v>3.8468459155122006E-3</v>
      </c>
      <c r="P323" s="98">
        <v>7.4679750861801264E-3</v>
      </c>
      <c r="Q323" s="98">
        <v>1.0436225114576255E-2</v>
      </c>
      <c r="R323" s="98">
        <v>1.4573110582401945E-2</v>
      </c>
      <c r="S323" s="98">
        <v>9.7757468984732872E-3</v>
      </c>
      <c r="T323" s="98">
        <v>3.2106825980096295E-3</v>
      </c>
      <c r="U323" s="98">
        <v>0</v>
      </c>
      <c r="V323" s="98">
        <v>0</v>
      </c>
      <c r="W323" s="98">
        <v>1.075514535942517E-3</v>
      </c>
      <c r="X323" s="98">
        <v>2.834378667923109E-3</v>
      </c>
      <c r="Y323" s="98">
        <v>1.4425174289961797E-3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7.5375413250561352E-2</v>
      </c>
      <c r="D324" s="122">
        <v>0.15256836121802358</v>
      </c>
      <c r="E324" s="122">
        <v>0.17696848872300611</v>
      </c>
      <c r="F324" s="122">
        <v>0.16702216178021079</v>
      </c>
      <c r="G324" s="122">
        <v>8.5179067971725503E-2</v>
      </c>
      <c r="H324" s="122">
        <v>0.1112129951523836</v>
      </c>
      <c r="I324" s="122">
        <v>7.8660976936193491E-2</v>
      </c>
      <c r="J324" s="122">
        <v>0.1690172289744413</v>
      </c>
      <c r="K324" s="122">
        <v>0.17116031596831022</v>
      </c>
      <c r="L324" s="122">
        <v>0.16754628076283926</v>
      </c>
      <c r="M324" s="122">
        <v>0.10779509393739913</v>
      </c>
      <c r="N324" s="122">
        <v>0.11184111876159912</v>
      </c>
      <c r="O324" s="122">
        <v>6.3380604040533334E-2</v>
      </c>
      <c r="P324" s="122">
        <v>5.3017986324773815E-2</v>
      </c>
      <c r="Q324" s="122">
        <v>0.13910341619730618</v>
      </c>
      <c r="R324" s="122">
        <v>0.19073293605382943</v>
      </c>
      <c r="S324" s="122">
        <v>0.14512400700493108</v>
      </c>
      <c r="T324" s="122">
        <v>0.11715662351480341</v>
      </c>
      <c r="U324" s="122">
        <v>0.10409737999079643</v>
      </c>
      <c r="V324" s="122">
        <v>9.3590357634330282E-2</v>
      </c>
      <c r="W324" s="122">
        <v>6.803929938182593E-2</v>
      </c>
      <c r="X324" s="122">
        <v>7.9859143256674384E-2</v>
      </c>
      <c r="Y324" s="122">
        <v>1.5560129070575388E-2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7.0415993911238997E-2</v>
      </c>
      <c r="D325" s="98">
        <v>0.14632078816599148</v>
      </c>
      <c r="E325" s="98">
        <v>0.16704983247003694</v>
      </c>
      <c r="F325" s="98">
        <v>0.15792596547433024</v>
      </c>
      <c r="G325" s="98">
        <v>7.9169100160497496E-2</v>
      </c>
      <c r="H325" s="98">
        <v>0.1033074726988398</v>
      </c>
      <c r="I325" s="98">
        <v>7.3546382920727807E-2</v>
      </c>
      <c r="J325" s="98">
        <v>0.16041111501165137</v>
      </c>
      <c r="K325" s="98">
        <v>0.16223817266467871</v>
      </c>
      <c r="L325" s="98">
        <v>0.15931202554917714</v>
      </c>
      <c r="M325" s="98">
        <v>0.10224398679601961</v>
      </c>
      <c r="N325" s="98">
        <v>0.10859765730620045</v>
      </c>
      <c r="O325" s="98">
        <v>6.2608922024730035E-2</v>
      </c>
      <c r="P325" s="98">
        <v>4.8116113540067611E-2</v>
      </c>
      <c r="Q325" s="98">
        <v>0.10450518510117014</v>
      </c>
      <c r="R325" s="98">
        <v>0.11662830029956349</v>
      </c>
      <c r="S325" s="98">
        <v>7.9617952036819803E-2</v>
      </c>
      <c r="T325" s="98">
        <v>7.2806362010137418E-2</v>
      </c>
      <c r="U325" s="98">
        <v>7.0794831572683153E-2</v>
      </c>
      <c r="V325" s="98">
        <v>6.5855347979160983E-2</v>
      </c>
      <c r="W325" s="98">
        <v>3.1269269598366609E-2</v>
      </c>
      <c r="X325" s="98">
        <v>4.2548185389589377E-2</v>
      </c>
      <c r="Y325" s="98">
        <v>1.1790110060330537E-2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4.9594193393223537E-3</v>
      </c>
      <c r="D326" s="33">
        <v>6.247573052032108E-3</v>
      </c>
      <c r="E326" s="33">
        <v>9.9186562529691834E-3</v>
      </c>
      <c r="F326" s="33">
        <v>9.096196305880537E-3</v>
      </c>
      <c r="G326" s="33">
        <v>6.0099678112280055E-3</v>
      </c>
      <c r="H326" s="33">
        <v>7.9055224535437944E-3</v>
      </c>
      <c r="I326" s="33">
        <v>5.11459401546568E-3</v>
      </c>
      <c r="J326" s="33">
        <v>8.6061139627899418E-3</v>
      </c>
      <c r="K326" s="33">
        <v>8.9221433036314919E-3</v>
      </c>
      <c r="L326" s="33">
        <v>8.2342552136621221E-3</v>
      </c>
      <c r="M326" s="33">
        <v>5.5511071413795214E-3</v>
      </c>
      <c r="N326" s="33">
        <v>3.2434614553986715E-3</v>
      </c>
      <c r="O326" s="33">
        <v>7.716820158033057E-4</v>
      </c>
      <c r="P326" s="33">
        <v>4.9018727847062035E-3</v>
      </c>
      <c r="Q326" s="33">
        <v>3.4598231096136037E-2</v>
      </c>
      <c r="R326" s="33">
        <v>7.4104635754265943E-2</v>
      </c>
      <c r="S326" s="33">
        <v>6.550605496811128E-2</v>
      </c>
      <c r="T326" s="33">
        <v>4.4350261504665998E-2</v>
      </c>
      <c r="U326" s="33">
        <v>3.3302548418113274E-2</v>
      </c>
      <c r="V326" s="33">
        <v>2.7735009655169299E-2</v>
      </c>
      <c r="W326" s="33">
        <v>3.6770029783459321E-2</v>
      </c>
      <c r="X326" s="33">
        <v>3.7310957867085007E-2</v>
      </c>
      <c r="Y326" s="33">
        <v>3.7700190102448513E-3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0.57293783639200191</v>
      </c>
      <c r="D328" s="119">
        <f t="shared" si="143"/>
        <v>0.5789610356688506</v>
      </c>
      <c r="E328" s="119">
        <f t="shared" si="143"/>
        <v>0.58692789026654379</v>
      </c>
      <c r="F328" s="119">
        <f t="shared" si="143"/>
        <v>0.58891906326940802</v>
      </c>
      <c r="G328" s="119">
        <f t="shared" si="143"/>
        <v>0.59574871442508526</v>
      </c>
      <c r="H328" s="119">
        <f t="shared" si="143"/>
        <v>0.60247827990185565</v>
      </c>
      <c r="I328" s="119">
        <f t="shared" si="143"/>
        <v>0.61562081421889281</v>
      </c>
      <c r="J328" s="119">
        <f t="shared" si="143"/>
        <v>0.62012286144724793</v>
      </c>
      <c r="K328" s="119">
        <f t="shared" si="143"/>
        <v>0.62325535265336474</v>
      </c>
      <c r="L328" s="119">
        <f t="shared" si="143"/>
        <v>0.63449498708911578</v>
      </c>
      <c r="M328" s="119">
        <f t="shared" si="143"/>
        <v>0.65551875367364065</v>
      </c>
      <c r="N328" s="119">
        <f t="shared" si="143"/>
        <v>0.67621538569251305</v>
      </c>
      <c r="O328" s="119">
        <f t="shared" si="143"/>
        <v>0.71753080512410017</v>
      </c>
      <c r="P328" s="119">
        <f t="shared" si="143"/>
        <v>0.72999270594541577</v>
      </c>
      <c r="Q328" s="119">
        <f t="shared" si="143"/>
        <v>0.77089757269650094</v>
      </c>
      <c r="R328" s="119">
        <f t="shared" ref="R328:V328" si="144">IF(R309=0,"",R309/R290)</f>
        <v>0.78523265673685849</v>
      </c>
      <c r="S328" s="119">
        <f t="shared" si="144"/>
        <v>0.81181505134079024</v>
      </c>
      <c r="T328" s="119">
        <f t="shared" si="144"/>
        <v>0.82334138534877999</v>
      </c>
      <c r="U328" s="119">
        <f t="shared" si="144"/>
        <v>0.84140487194319524</v>
      </c>
      <c r="V328" s="119">
        <f t="shared" si="144"/>
        <v>0.83172568155240445</v>
      </c>
      <c r="W328" s="119">
        <f t="shared" ref="W328:Y328" si="145">IF(W309=0,"",W309/W290)</f>
        <v>0.8559872258434652</v>
      </c>
      <c r="X328" s="119">
        <f t="shared" si="145"/>
        <v>0.85638598836834212</v>
      </c>
      <c r="Y328" s="119">
        <f t="shared" si="145"/>
        <v>0.84302939681430877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0.56097227804976924</v>
      </c>
      <c r="D329" s="124">
        <f t="shared" si="146"/>
        <v>0.56562588849562723</v>
      </c>
      <c r="E329" s="124">
        <f t="shared" si="146"/>
        <v>0.57060866929084497</v>
      </c>
      <c r="F329" s="124">
        <f t="shared" si="146"/>
        <v>0.57555920718909892</v>
      </c>
      <c r="G329" s="124">
        <f t="shared" si="146"/>
        <v>0.58062148385486534</v>
      </c>
      <c r="H329" s="124">
        <f t="shared" si="146"/>
        <v>0.58608144931701367</v>
      </c>
      <c r="I329" s="124">
        <f t="shared" si="146"/>
        <v>0.5917063264376623</v>
      </c>
      <c r="J329" s="124">
        <f t="shared" si="146"/>
        <v>0.59809435873079497</v>
      </c>
      <c r="K329" s="124">
        <f t="shared" si="146"/>
        <v>0.60525169757649677</v>
      </c>
      <c r="L329" s="124">
        <f t="shared" si="146"/>
        <v>0.61327813310014123</v>
      </c>
      <c r="M329" s="124">
        <f t="shared" si="146"/>
        <v>0.62816799115097854</v>
      </c>
      <c r="N329" s="124">
        <f t="shared" si="146"/>
        <v>0.6517709849363168</v>
      </c>
      <c r="O329" s="124">
        <f t="shared" si="146"/>
        <v>0.68533707070453487</v>
      </c>
      <c r="P329" s="124">
        <f t="shared" si="146"/>
        <v>0.7248207055840632</v>
      </c>
      <c r="Q329" s="124">
        <f t="shared" si="146"/>
        <v>0.75812486136267221</v>
      </c>
      <c r="R329" s="124">
        <f t="shared" ref="R329:V329" si="147">IF(R310=0,"",R310/R291)</f>
        <v>0.77502411667118531</v>
      </c>
      <c r="S329" s="124">
        <f t="shared" si="147"/>
        <v>0.78795913646702331</v>
      </c>
      <c r="T329" s="124">
        <f t="shared" si="147"/>
        <v>0.79847564962644246</v>
      </c>
      <c r="U329" s="124">
        <f t="shared" si="147"/>
        <v>0.80765156333602373</v>
      </c>
      <c r="V329" s="124">
        <f t="shared" si="147"/>
        <v>0.8160141196577646</v>
      </c>
      <c r="W329" s="124">
        <f t="shared" ref="W329:Y329" si="148">IF(W310=0,"",W310/W291)</f>
        <v>0.82233982274751838</v>
      </c>
      <c r="X329" s="124">
        <f t="shared" si="148"/>
        <v>0.82635046306089932</v>
      </c>
      <c r="Y329" s="124">
        <f t="shared" si="148"/>
        <v>0.82918163488011409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0.55508661311007024</v>
      </c>
      <c r="D330" s="111">
        <f t="shared" si="149"/>
        <v>0.5598288473784252</v>
      </c>
      <c r="E330" s="111">
        <f t="shared" si="149"/>
        <v>0.56487014194202068</v>
      </c>
      <c r="F330" s="111">
        <f t="shared" si="149"/>
        <v>0.56989309692998269</v>
      </c>
      <c r="G330" s="111">
        <f t="shared" si="149"/>
        <v>0.57518390115673224</v>
      </c>
      <c r="H330" s="111">
        <f t="shared" si="149"/>
        <v>0.5807059898676038</v>
      </c>
      <c r="I330" s="111">
        <f t="shared" si="149"/>
        <v>0.58652826597183327</v>
      </c>
      <c r="J330" s="111">
        <f t="shared" si="149"/>
        <v>0.5929365721436316</v>
      </c>
      <c r="K330" s="111">
        <f t="shared" si="149"/>
        <v>0.6001716232981481</v>
      </c>
      <c r="L330" s="111">
        <f t="shared" si="149"/>
        <v>0.60829357857150645</v>
      </c>
      <c r="M330" s="111">
        <f t="shared" si="149"/>
        <v>0.62332197319094851</v>
      </c>
      <c r="N330" s="111">
        <f t="shared" si="149"/>
        <v>0.6471300872510477</v>
      </c>
      <c r="O330" s="111">
        <f t="shared" si="149"/>
        <v>0.6809680362527738</v>
      </c>
      <c r="P330" s="111">
        <f t="shared" si="149"/>
        <v>0.72083103589846886</v>
      </c>
      <c r="Q330" s="111">
        <f t="shared" si="149"/>
        <v>0.75446018777179447</v>
      </c>
      <c r="R330" s="111">
        <f t="shared" ref="R330:V330" si="150">IF(R311=0,"",R311/R292)</f>
        <v>0.77155689782879233</v>
      </c>
      <c r="S330" s="111">
        <f t="shared" si="150"/>
        <v>0.78465667899978953</v>
      </c>
      <c r="T330" s="111">
        <f t="shared" si="150"/>
        <v>0.79531975957727219</v>
      </c>
      <c r="U330" s="111">
        <f t="shared" si="150"/>
        <v>0.80462547557467801</v>
      </c>
      <c r="V330" s="111">
        <f t="shared" si="150"/>
        <v>0.8131098709006177</v>
      </c>
      <c r="W330" s="111">
        <f t="shared" ref="W330:Y330" si="151">IF(W311=0,"",W311/W292)</f>
        <v>0.81950893137658831</v>
      </c>
      <c r="X330" s="111">
        <f t="shared" si="151"/>
        <v>0.82358799796954985</v>
      </c>
      <c r="Y330" s="111">
        <f t="shared" si="151"/>
        <v>0.8264682915483178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2.2487575539964788</v>
      </c>
      <c r="E332" s="124">
        <f t="shared" si="155"/>
        <v>2.3367375309225884</v>
      </c>
      <c r="F332" s="124">
        <f t="shared" si="155"/>
        <v>2.4254241242149672</v>
      </c>
      <c r="G332" s="124">
        <f t="shared" si="155"/>
        <v>2.5153311240999829</v>
      </c>
      <c r="H332" s="124">
        <f t="shared" si="155"/>
        <v>2.606377782476188</v>
      </c>
      <c r="I332" s="124">
        <f t="shared" si="155"/>
        <v>2.6986717995408278</v>
      </c>
      <c r="J332" s="124">
        <f t="shared" si="155"/>
        <v>2.7926958794807399</v>
      </c>
      <c r="K332" s="124">
        <f t="shared" si="155"/>
        <v>2.8888323642596858</v>
      </c>
      <c r="L332" s="124">
        <f t="shared" si="155"/>
        <v>2.9871319565370609</v>
      </c>
      <c r="M332" s="124">
        <f t="shared" si="155"/>
        <v>3.0997760436391575</v>
      </c>
      <c r="N332" s="124">
        <f t="shared" si="155"/>
        <v>3.230380720214268</v>
      </c>
      <c r="O332" s="124">
        <f t="shared" si="155"/>
        <v>3.3787130004370285</v>
      </c>
      <c r="P332" s="124">
        <f t="shared" si="155"/>
        <v>3.5303371863257564</v>
      </c>
      <c r="Q332" s="124">
        <f t="shared" si="155"/>
        <v>3.6467064242633653</v>
      </c>
      <c r="R332" s="124">
        <f t="shared" ref="R332:V332" si="156">IF(R313=0,"",R313/R294)</f>
        <v>3.671921091841289</v>
      </c>
      <c r="S332" s="124">
        <f t="shared" si="156"/>
        <v>3.6747227215721701</v>
      </c>
      <c r="T332" s="124">
        <f t="shared" si="156"/>
        <v>3.6778356434953698</v>
      </c>
      <c r="U332" s="124">
        <f t="shared" si="156"/>
        <v>3.6812944456322603</v>
      </c>
      <c r="V332" s="124">
        <f t="shared" si="156"/>
        <v>3.6911780989264895</v>
      </c>
      <c r="W332" s="124">
        <f t="shared" ref="W332:Y332" si="157">IF(W313=0,"",W313/W294)</f>
        <v>3.7236181656100511</v>
      </c>
      <c r="X332" s="124">
        <f t="shared" si="157"/>
        <v>3.7640879416382043</v>
      </c>
      <c r="Y332" s="124">
        <f t="shared" si="157"/>
        <v>3.8097045729759587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2.2487575539964788</v>
      </c>
      <c r="E333" s="111">
        <f t="shared" si="158"/>
        <v>2.3367375309225884</v>
      </c>
      <c r="F333" s="111">
        <f t="shared" si="158"/>
        <v>2.4254241242149672</v>
      </c>
      <c r="G333" s="111">
        <f t="shared" si="158"/>
        <v>2.5153311240999829</v>
      </c>
      <c r="H333" s="111">
        <f t="shared" si="158"/>
        <v>2.606377782476188</v>
      </c>
      <c r="I333" s="111">
        <f t="shared" si="158"/>
        <v>2.6986717995408278</v>
      </c>
      <c r="J333" s="111">
        <f t="shared" si="158"/>
        <v>2.7926958794807399</v>
      </c>
      <c r="K333" s="111">
        <f t="shared" si="158"/>
        <v>2.8888323642596858</v>
      </c>
      <c r="L333" s="111">
        <f t="shared" si="158"/>
        <v>2.9871319565370609</v>
      </c>
      <c r="M333" s="111">
        <f t="shared" si="158"/>
        <v>3.0997760436391575</v>
      </c>
      <c r="N333" s="111">
        <f t="shared" si="158"/>
        <v>3.230380720214268</v>
      </c>
      <c r="O333" s="111">
        <f t="shared" si="158"/>
        <v>3.3787130004370285</v>
      </c>
      <c r="P333" s="111">
        <f t="shared" si="158"/>
        <v>3.5303371863257564</v>
      </c>
      <c r="Q333" s="111">
        <f t="shared" si="158"/>
        <v>3.6467064242633653</v>
      </c>
      <c r="R333" s="111">
        <f t="shared" ref="R333:V333" si="159">IF(R314=0,"",R314/R295)</f>
        <v>3.671921091841289</v>
      </c>
      <c r="S333" s="111">
        <f t="shared" si="159"/>
        <v>3.6747227215721701</v>
      </c>
      <c r="T333" s="111">
        <f t="shared" si="159"/>
        <v>3.6778356434953698</v>
      </c>
      <c r="U333" s="111">
        <f t="shared" si="159"/>
        <v>3.6812944456322603</v>
      </c>
      <c r="V333" s="111">
        <f t="shared" si="159"/>
        <v>3.6911780989264895</v>
      </c>
      <c r="W333" s="111">
        <f t="shared" ref="W333:Y333" si="160">IF(W314=0,"",W314/W295)</f>
        <v>3.7236181656100511</v>
      </c>
      <c r="X333" s="111">
        <f t="shared" si="160"/>
        <v>3.7640879416382043</v>
      </c>
      <c r="Y333" s="111">
        <f t="shared" si="160"/>
        <v>3.8097045729759587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0.60808889700046398</v>
      </c>
      <c r="D334" s="124">
        <f t="shared" si="161"/>
        <v>0.61228739736735938</v>
      </c>
      <c r="E334" s="124">
        <f t="shared" si="161"/>
        <v>0.61828685864805644</v>
      </c>
      <c r="F334" s="124">
        <f t="shared" si="161"/>
        <v>0.62427936937983952</v>
      </c>
      <c r="G334" s="124">
        <f t="shared" si="161"/>
        <v>0.63219279789602767</v>
      </c>
      <c r="H334" s="124">
        <f t="shared" si="161"/>
        <v>0.6387386228625318</v>
      </c>
      <c r="I334" s="124">
        <f t="shared" si="161"/>
        <v>0.64515516546274865</v>
      </c>
      <c r="J334" s="124">
        <f t="shared" si="161"/>
        <v>0.65135073296295187</v>
      </c>
      <c r="K334" s="124">
        <f t="shared" si="161"/>
        <v>0.6619557761251933</v>
      </c>
      <c r="L334" s="124">
        <f t="shared" si="161"/>
        <v>0.6689747657038686</v>
      </c>
      <c r="M334" s="124">
        <f t="shared" si="161"/>
        <v>0.68281421699144018</v>
      </c>
      <c r="N334" s="124">
        <f t="shared" si="161"/>
        <v>0.70219986703836423</v>
      </c>
      <c r="O334" s="124">
        <f t="shared" si="161"/>
        <v>0.72698815496667968</v>
      </c>
      <c r="P334" s="124">
        <f t="shared" si="161"/>
        <v>0.75777209441932869</v>
      </c>
      <c r="Q334" s="124">
        <f t="shared" si="161"/>
        <v>0.78103430446094702</v>
      </c>
      <c r="R334" s="124">
        <f t="shared" ref="R334:V334" si="162">IF(R315=0,"",R315/R296)</f>
        <v>0.79782880566900083</v>
      </c>
      <c r="S334" s="124">
        <f t="shared" si="162"/>
        <v>0.81172394828448391</v>
      </c>
      <c r="T334" s="124">
        <f t="shared" si="162"/>
        <v>0.82337824144645044</v>
      </c>
      <c r="U334" s="124">
        <f t="shared" si="162"/>
        <v>0.83351831937791876</v>
      </c>
      <c r="V334" s="124">
        <f t="shared" si="162"/>
        <v>0.84119741117340097</v>
      </c>
      <c r="W334" s="124">
        <f t="shared" ref="W334:Y334" si="163">IF(W315=0,"",W315/W296)</f>
        <v>0.84592595562200223</v>
      </c>
      <c r="X334" s="124">
        <f t="shared" si="163"/>
        <v>0.84620149205161654</v>
      </c>
      <c r="Y334" s="124">
        <f t="shared" si="163"/>
        <v>0.84461576095780933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0.60182598673835541</v>
      </c>
      <c r="D335" s="111">
        <f t="shared" si="164"/>
        <v>0.60775738068066565</v>
      </c>
      <c r="E335" s="111">
        <f t="shared" si="164"/>
        <v>0.61395743185407436</v>
      </c>
      <c r="F335" s="111">
        <f t="shared" si="164"/>
        <v>0.62020524943243449</v>
      </c>
      <c r="G335" s="111">
        <f t="shared" si="164"/>
        <v>0.62669856379610656</v>
      </c>
      <c r="H335" s="111">
        <f t="shared" si="164"/>
        <v>0.63341112325772664</v>
      </c>
      <c r="I335" s="111">
        <f t="shared" si="164"/>
        <v>0.64038954762161571</v>
      </c>
      <c r="J335" s="111">
        <f t="shared" si="164"/>
        <v>0.64782957622849302</v>
      </c>
      <c r="K335" s="111">
        <f t="shared" si="164"/>
        <v>0.65589488281605834</v>
      </c>
      <c r="L335" s="111">
        <f t="shared" si="164"/>
        <v>0.66462435574733847</v>
      </c>
      <c r="M335" s="111">
        <f t="shared" si="164"/>
        <v>0.67809238621220469</v>
      </c>
      <c r="N335" s="111">
        <f t="shared" si="164"/>
        <v>0.69755700245550845</v>
      </c>
      <c r="O335" s="111">
        <f t="shared" si="164"/>
        <v>0.72391610907287518</v>
      </c>
      <c r="P335" s="111">
        <f t="shared" si="164"/>
        <v>0.75456474644991411</v>
      </c>
      <c r="Q335" s="111">
        <f t="shared" si="164"/>
        <v>0.7813983824378723</v>
      </c>
      <c r="R335" s="111">
        <f t="shared" ref="R335:V335" si="165">IF(R316=0,"",R316/R297)</f>
        <v>0.79780106468999934</v>
      </c>
      <c r="S335" s="111">
        <f t="shared" si="165"/>
        <v>0.81176980304956259</v>
      </c>
      <c r="T335" s="111">
        <f t="shared" si="165"/>
        <v>0.82352385569351139</v>
      </c>
      <c r="U335" s="111">
        <f t="shared" si="165"/>
        <v>0.83327201642677684</v>
      </c>
      <c r="V335" s="111">
        <f t="shared" si="165"/>
        <v>0.84119741117340097</v>
      </c>
      <c r="W335" s="111">
        <f t="shared" ref="W335:Y335" si="166">IF(W316=0,"",W316/W297)</f>
        <v>0.84644248346716278</v>
      </c>
      <c r="X335" s="111">
        <f t="shared" si="166"/>
        <v>0.84899346487153915</v>
      </c>
      <c r="Y335" s="111">
        <f t="shared" si="166"/>
        <v>0.85048917707779181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0.82119443437126105</v>
      </c>
      <c r="D336" s="111">
        <f t="shared" si="167"/>
        <v>0.80697953949931223</v>
      </c>
      <c r="E336" s="111">
        <f t="shared" si="167"/>
        <v>0.77580473032030384</v>
      </c>
      <c r="F336" s="111">
        <f t="shared" si="167"/>
        <v>0.77152816202552099</v>
      </c>
      <c r="G336" s="111">
        <f t="shared" si="167"/>
        <v>0.7990104153386941</v>
      </c>
      <c r="H336" s="111">
        <f t="shared" si="167"/>
        <v>0.79954367154983474</v>
      </c>
      <c r="I336" s="111" t="str">
        <f t="shared" si="167"/>
        <v/>
      </c>
      <c r="J336" s="111">
        <f t="shared" si="167"/>
        <v>0.8357359368676569</v>
      </c>
      <c r="K336" s="111">
        <f t="shared" si="167"/>
        <v>0.84500964102633624</v>
      </c>
      <c r="L336" s="111">
        <f t="shared" si="167"/>
        <v>0.85452065228702589</v>
      </c>
      <c r="M336" s="111">
        <f t="shared" si="167"/>
        <v>0.85823525720359617</v>
      </c>
      <c r="N336" s="111">
        <f t="shared" si="167"/>
        <v>0.87139223132231558</v>
      </c>
      <c r="O336" s="111">
        <f t="shared" si="167"/>
        <v>0.8851067157119249</v>
      </c>
      <c r="P336" s="111" t="str">
        <f t="shared" si="167"/>
        <v/>
      </c>
      <c r="Q336" s="111">
        <f t="shared" si="167"/>
        <v>0.90956067489189329</v>
      </c>
      <c r="R336" s="111">
        <f t="shared" ref="R336:V336" si="168">IF(R317=0,"",R317/R298)</f>
        <v>0.91787546340320869</v>
      </c>
      <c r="S336" s="111">
        <f t="shared" si="168"/>
        <v>0.92385814254654608</v>
      </c>
      <c r="T336" s="111">
        <f t="shared" si="168"/>
        <v>0.92820674855356078</v>
      </c>
      <c r="U336" s="111">
        <f t="shared" si="168"/>
        <v>0.93651932210734756</v>
      </c>
      <c r="V336" s="111" t="str">
        <f t="shared" si="168"/>
        <v/>
      </c>
      <c r="W336" s="111">
        <f t="shared" ref="W336:Y336" si="169">IF(W317=0,"",W317/W298)</f>
        <v>0.92340066114214758</v>
      </c>
      <c r="X336" s="111">
        <f t="shared" si="169"/>
        <v>0.9159486372363802</v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0.60182598673835541</v>
      </c>
      <c r="D337" s="112">
        <f t="shared" si="170"/>
        <v>0.60775738068066565</v>
      </c>
      <c r="E337" s="112">
        <f t="shared" si="170"/>
        <v>0.61395743185407436</v>
      </c>
      <c r="F337" s="112">
        <f t="shared" si="170"/>
        <v>0.62020524943243449</v>
      </c>
      <c r="G337" s="112">
        <f t="shared" si="170"/>
        <v>0.62669856379610656</v>
      </c>
      <c r="H337" s="112">
        <f t="shared" si="170"/>
        <v>0.63341112325772664</v>
      </c>
      <c r="I337" s="112" t="str">
        <f t="shared" si="170"/>
        <v/>
      </c>
      <c r="J337" s="112">
        <f t="shared" si="170"/>
        <v>0.64782957622849302</v>
      </c>
      <c r="K337" s="112">
        <f t="shared" si="170"/>
        <v>0.65589488281605834</v>
      </c>
      <c r="L337" s="112">
        <f t="shared" si="170"/>
        <v>0.66462435574733847</v>
      </c>
      <c r="M337" s="112">
        <f t="shared" si="170"/>
        <v>0.67809238621220469</v>
      </c>
      <c r="N337" s="112">
        <f t="shared" si="170"/>
        <v>0.69755700245550845</v>
      </c>
      <c r="O337" s="112">
        <f t="shared" si="170"/>
        <v>0.72391610907287518</v>
      </c>
      <c r="P337" s="112" t="str">
        <f t="shared" si="170"/>
        <v/>
      </c>
      <c r="Q337" s="112">
        <f t="shared" si="170"/>
        <v>0.7813983824378723</v>
      </c>
      <c r="R337" s="112">
        <f t="shared" ref="R337:V337" si="171">IF(R318=0,"",R318/R299)</f>
        <v>0.79780106468999934</v>
      </c>
      <c r="S337" s="112">
        <f t="shared" si="171"/>
        <v>0.81176980304956259</v>
      </c>
      <c r="T337" s="112">
        <f t="shared" si="171"/>
        <v>0.82352385569351139</v>
      </c>
      <c r="U337" s="112">
        <f t="shared" si="171"/>
        <v>0.83327201642677684</v>
      </c>
      <c r="V337" s="112" t="str">
        <f t="shared" si="171"/>
        <v/>
      </c>
      <c r="W337" s="112">
        <f t="shared" ref="W337:Y337" si="172">IF(W318=0,"",W318/W299)</f>
        <v>0.84644248346716278</v>
      </c>
      <c r="X337" s="112">
        <f t="shared" si="172"/>
        <v>0.84899346487153915</v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 t="str">
        <f t="shared" si="174"/>
        <v/>
      </c>
      <c r="W338" s="113">
        <f t="shared" ref="W338:Y338" si="175">IF(W319=0,"",W319/W300)</f>
        <v>1</v>
      </c>
      <c r="X338" s="113">
        <f t="shared" si="175"/>
        <v>1</v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0.68030635525959748</v>
      </c>
      <c r="D339" s="112">
        <f t="shared" si="176"/>
        <v>0.68138823528855397</v>
      </c>
      <c r="E339" s="112">
        <f t="shared" si="176"/>
        <v>0.68257262597237378</v>
      </c>
      <c r="F339" s="112">
        <f t="shared" si="176"/>
        <v>0.68377130689604382</v>
      </c>
      <c r="G339" s="112">
        <f t="shared" si="176"/>
        <v>0.68506519399366295</v>
      </c>
      <c r="H339" s="112">
        <f t="shared" si="176"/>
        <v>0.68644515359279112</v>
      </c>
      <c r="I339" s="112">
        <f t="shared" si="176"/>
        <v>0.6879321710688524</v>
      </c>
      <c r="J339" s="112">
        <f t="shared" si="176"/>
        <v>0.68961039141919322</v>
      </c>
      <c r="K339" s="112">
        <f t="shared" si="176"/>
        <v>0.69155414956086414</v>
      </c>
      <c r="L339" s="112">
        <f t="shared" si="176"/>
        <v>0.69378900319645809</v>
      </c>
      <c r="M339" s="112">
        <f t="shared" si="176"/>
        <v>0.69803772913348916</v>
      </c>
      <c r="N339" s="112">
        <f t="shared" si="176"/>
        <v>0.70504349555482315</v>
      </c>
      <c r="O339" s="112">
        <f t="shared" si="176"/>
        <v>0.71572637865936983</v>
      </c>
      <c r="P339" s="112">
        <f t="shared" si="176"/>
        <v>0.7295798999150277</v>
      </c>
      <c r="Q339" s="112">
        <f t="shared" si="176"/>
        <v>0.74294560045885782</v>
      </c>
      <c r="R339" s="112">
        <f t="shared" ref="R339:V339" si="177">IF(R320=0,"",R320/R301)</f>
        <v>0.75199069602398472</v>
      </c>
      <c r="S339" s="112">
        <f t="shared" si="177"/>
        <v>0.76075383453569179</v>
      </c>
      <c r="T339" s="112">
        <f t="shared" si="177"/>
        <v>0.7694489664051265</v>
      </c>
      <c r="U339" s="112" t="str">
        <f t="shared" si="177"/>
        <v/>
      </c>
      <c r="V339" s="112" t="str">
        <f t="shared" si="177"/>
        <v/>
      </c>
      <c r="W339" s="112">
        <f t="shared" ref="W339:Y339" si="178">IF(W320=0,"",W320/W301)</f>
        <v>0.79454357357082417</v>
      </c>
      <c r="X339" s="112">
        <f t="shared" si="178"/>
        <v>0.80666022756506595</v>
      </c>
      <c r="Y339" s="112">
        <f t="shared" si="178"/>
        <v>0.81796432928993268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0.86617950948934574</v>
      </c>
      <c r="D340" s="113">
        <f t="shared" si="179"/>
        <v>0.85248765226978862</v>
      </c>
      <c r="E340" s="113">
        <f t="shared" si="179"/>
        <v>0.82393756920932848</v>
      </c>
      <c r="F340" s="113">
        <f t="shared" si="179"/>
        <v>0.81729708363510956</v>
      </c>
      <c r="G340" s="113">
        <f t="shared" si="179"/>
        <v>0.83745735319917469</v>
      </c>
      <c r="H340" s="113">
        <f t="shared" si="179"/>
        <v>0.83487009491311703</v>
      </c>
      <c r="I340" s="113">
        <f t="shared" si="179"/>
        <v>0.86076608769288732</v>
      </c>
      <c r="J340" s="113">
        <f t="shared" si="179"/>
        <v>0.85989653126805199</v>
      </c>
      <c r="K340" s="113">
        <f t="shared" si="179"/>
        <v>0.86508374650739839</v>
      </c>
      <c r="L340" s="113">
        <f t="shared" si="179"/>
        <v>0.87055995235872019</v>
      </c>
      <c r="M340" s="113">
        <f t="shared" si="179"/>
        <v>0.86912624285974116</v>
      </c>
      <c r="N340" s="113">
        <f t="shared" si="179"/>
        <v>0.87563013531184442</v>
      </c>
      <c r="O340" s="113">
        <f t="shared" si="179"/>
        <v>0.88111428534102065</v>
      </c>
      <c r="P340" s="113">
        <f t="shared" si="179"/>
        <v>0.88223821763255383</v>
      </c>
      <c r="Q340" s="113">
        <f t="shared" si="179"/>
        <v>0.89043185572798134</v>
      </c>
      <c r="R340" s="113">
        <f t="shared" ref="R340:V340" si="180">IF(R321=0,"",R321/R302)</f>
        <v>0.89576386613216752</v>
      </c>
      <c r="S340" s="113">
        <f t="shared" si="180"/>
        <v>0.89947481561651421</v>
      </c>
      <c r="T340" s="113">
        <f t="shared" si="180"/>
        <v>0.90237771718744964</v>
      </c>
      <c r="U340" s="113" t="str">
        <f t="shared" si="180"/>
        <v/>
      </c>
      <c r="V340" s="113" t="str">
        <f t="shared" si="180"/>
        <v/>
      </c>
      <c r="W340" s="113">
        <f t="shared" ref="W340:Y340" si="181">IF(W321=0,"",W321/W302)</f>
        <v>0.89432077369692198</v>
      </c>
      <c r="X340" s="113">
        <f t="shared" si="181"/>
        <v>0.88996739680374071</v>
      </c>
      <c r="Y340" s="113">
        <f t="shared" si="181"/>
        <v>0.88332608588773975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0.68030635525959748</v>
      </c>
      <c r="D341" s="111">
        <f t="shared" si="182"/>
        <v>0.68138823528855397</v>
      </c>
      <c r="E341" s="111">
        <f t="shared" si="182"/>
        <v>0.68257262597237378</v>
      </c>
      <c r="F341" s="111">
        <f t="shared" si="182"/>
        <v>0.68377130689604382</v>
      </c>
      <c r="G341" s="111">
        <f t="shared" si="182"/>
        <v>0.68506519399366295</v>
      </c>
      <c r="H341" s="111">
        <f t="shared" si="182"/>
        <v>0.68644515359279112</v>
      </c>
      <c r="I341" s="111">
        <f t="shared" si="182"/>
        <v>0.6879321710688524</v>
      </c>
      <c r="J341" s="111">
        <f t="shared" si="182"/>
        <v>0.68961039141919322</v>
      </c>
      <c r="K341" s="111">
        <f t="shared" si="182"/>
        <v>0.69155414956086414</v>
      </c>
      <c r="L341" s="111">
        <f t="shared" si="182"/>
        <v>0.69378900319645809</v>
      </c>
      <c r="M341" s="111">
        <f t="shared" si="182"/>
        <v>0.69803772913348916</v>
      </c>
      <c r="N341" s="111">
        <f t="shared" si="182"/>
        <v>0.70504349555482315</v>
      </c>
      <c r="O341" s="111">
        <f t="shared" si="182"/>
        <v>0.71572637865936983</v>
      </c>
      <c r="P341" s="111">
        <f t="shared" si="182"/>
        <v>0.7295798999150277</v>
      </c>
      <c r="Q341" s="111">
        <f t="shared" si="182"/>
        <v>0.74294560045885782</v>
      </c>
      <c r="R341" s="111">
        <f t="shared" ref="R341:V341" si="183">IF(R322=0,"",R322/R303)</f>
        <v>0.75199069602398472</v>
      </c>
      <c r="S341" s="111">
        <f t="shared" si="183"/>
        <v>0.76075383453569179</v>
      </c>
      <c r="T341" s="111">
        <f t="shared" si="183"/>
        <v>0.7694489664051265</v>
      </c>
      <c r="U341" s="111" t="str">
        <f t="shared" si="183"/>
        <v/>
      </c>
      <c r="V341" s="111" t="str">
        <f t="shared" si="183"/>
        <v/>
      </c>
      <c r="W341" s="111">
        <f t="shared" ref="W341:Y341" si="184">IF(W322=0,"",W322/W303)</f>
        <v>0.79454357357082417</v>
      </c>
      <c r="X341" s="111">
        <f t="shared" si="184"/>
        <v>0.80666022756506595</v>
      </c>
      <c r="Y341" s="111">
        <f t="shared" si="184"/>
        <v>0.81796432928993257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 t="str">
        <f t="shared" si="186"/>
        <v/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0.62144846129190345</v>
      </c>
      <c r="D343" s="124">
        <f t="shared" si="188"/>
        <v>0.61872241513164816</v>
      </c>
      <c r="E343" s="124">
        <f t="shared" si="188"/>
        <v>0.62107693198695091</v>
      </c>
      <c r="F343" s="124">
        <f t="shared" si="188"/>
        <v>0.6213079894959328</v>
      </c>
      <c r="G343" s="124">
        <f t="shared" si="188"/>
        <v>0.62383476197753596</v>
      </c>
      <c r="H343" s="124">
        <f t="shared" si="188"/>
        <v>0.62435369846290634</v>
      </c>
      <c r="I343" s="124">
        <f t="shared" si="188"/>
        <v>0.62400815750001282</v>
      </c>
      <c r="J343" s="124">
        <f t="shared" si="188"/>
        <v>0.62260003395770513</v>
      </c>
      <c r="K343" s="124">
        <f t="shared" si="188"/>
        <v>0.62320621157238976</v>
      </c>
      <c r="L343" s="124">
        <f t="shared" si="188"/>
        <v>0.62326060265745986</v>
      </c>
      <c r="M343" s="124">
        <f t="shared" si="188"/>
        <v>0.62396032291283121</v>
      </c>
      <c r="N343" s="124">
        <f t="shared" si="188"/>
        <v>0.62116973623058214</v>
      </c>
      <c r="O343" s="124">
        <f t="shared" si="188"/>
        <v>0.61902665337936558</v>
      </c>
      <c r="P343" s="124">
        <f t="shared" si="188"/>
        <v>0.63102102870318266</v>
      </c>
      <c r="Q343" s="124">
        <f t="shared" si="188"/>
        <v>0.65751039630996966</v>
      </c>
      <c r="R343" s="124">
        <f t="shared" ref="R343:V343" si="189">IF(R324=0,"",R324/R305)</f>
        <v>0.68713148627933351</v>
      </c>
      <c r="S343" s="124">
        <f t="shared" si="189"/>
        <v>0.70701764543043888</v>
      </c>
      <c r="T343" s="124">
        <f t="shared" si="189"/>
        <v>0.70043690409279857</v>
      </c>
      <c r="U343" s="124">
        <f t="shared" si="189"/>
        <v>0.69541651753874123</v>
      </c>
      <c r="V343" s="124">
        <f t="shared" si="189"/>
        <v>0.69556751386112792</v>
      </c>
      <c r="W343" s="124">
        <f t="shared" ref="W343:Y343" si="190">IF(W324=0,"",W324/W305)</f>
        <v>0.75616044356305501</v>
      </c>
      <c r="X343" s="124">
        <f t="shared" si="190"/>
        <v>0.74040504175071697</v>
      </c>
      <c r="Y343" s="124">
        <f t="shared" si="190"/>
        <v>0.68925790919589769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0.61317676989405112</v>
      </c>
      <c r="D344" s="111">
        <f t="shared" si="191"/>
        <v>0.61357599147779085</v>
      </c>
      <c r="E344" s="111">
        <f t="shared" si="191"/>
        <v>0.61397524902285239</v>
      </c>
      <c r="F344" s="111">
        <f t="shared" si="191"/>
        <v>0.61437451147173039</v>
      </c>
      <c r="G344" s="111">
        <f t="shared" si="191"/>
        <v>0.61477380703887052</v>
      </c>
      <c r="H344" s="111">
        <f t="shared" si="191"/>
        <v>0.61517313227118386</v>
      </c>
      <c r="I344" s="111">
        <f t="shared" si="191"/>
        <v>0.61557249412071058</v>
      </c>
      <c r="J344" s="111">
        <f t="shared" si="191"/>
        <v>0.61597192106750576</v>
      </c>
      <c r="K344" s="111">
        <f t="shared" si="191"/>
        <v>0.61637143732710686</v>
      </c>
      <c r="L344" s="111">
        <f t="shared" si="191"/>
        <v>0.61677104937816285</v>
      </c>
      <c r="M344" s="111">
        <f t="shared" si="191"/>
        <v>0.61707453192358008</v>
      </c>
      <c r="N344" s="111">
        <f t="shared" si="191"/>
        <v>0.61724416439114405</v>
      </c>
      <c r="O344" s="111">
        <f t="shared" si="191"/>
        <v>0.61734554926097551</v>
      </c>
      <c r="P344" s="111">
        <f t="shared" si="191"/>
        <v>0.61762844698007069</v>
      </c>
      <c r="Q344" s="111">
        <f t="shared" si="191"/>
        <v>0.61877990678296768</v>
      </c>
      <c r="R344" s="111">
        <f t="shared" ref="R344:V344" si="192">IF(R325=0,"",R325/R306)</f>
        <v>0.62180450496313178</v>
      </c>
      <c r="S344" s="111">
        <f t="shared" si="192"/>
        <v>0.62607104631558996</v>
      </c>
      <c r="T344" s="111">
        <f t="shared" si="192"/>
        <v>0.63075227872708495</v>
      </c>
      <c r="U344" s="111">
        <f t="shared" si="192"/>
        <v>0.63502095008437065</v>
      </c>
      <c r="V344" s="111">
        <f t="shared" si="192"/>
        <v>0.63804980827419533</v>
      </c>
      <c r="W344" s="111">
        <f t="shared" ref="W344:Y344" si="193">IF(W325=0,"",W325/W306)</f>
        <v>0.63950550051659583</v>
      </c>
      <c r="X344" s="111">
        <f t="shared" si="193"/>
        <v>0.63990296676623604</v>
      </c>
      <c r="Y344" s="111">
        <f t="shared" si="193"/>
        <v>0.63994271339120012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0.76867741820066127</v>
      </c>
      <c r="D345" s="45">
        <f t="shared" si="194"/>
        <v>0.76997746379533727</v>
      </c>
      <c r="E345" s="45">
        <f t="shared" si="194"/>
        <v>0.77133880684054235</v>
      </c>
      <c r="F345" s="45">
        <f t="shared" si="194"/>
        <v>0.77270850862900164</v>
      </c>
      <c r="G345" s="45">
        <f t="shared" si="194"/>
        <v>0.77413466176394075</v>
      </c>
      <c r="H345" s="45">
        <f t="shared" si="194"/>
        <v>0.77561138032297816</v>
      </c>
      <c r="I345" s="45">
        <f t="shared" si="194"/>
        <v>0.7771505143249543</v>
      </c>
      <c r="J345" s="45">
        <f t="shared" si="194"/>
        <v>0.77880060911437665</v>
      </c>
      <c r="K345" s="45">
        <f t="shared" si="194"/>
        <v>0.78060294100302119</v>
      </c>
      <c r="L345" s="45">
        <f t="shared" si="194"/>
        <v>0.78256855309653095</v>
      </c>
      <c r="M345" s="45">
        <f t="shared" si="194"/>
        <v>0.78537894403388431</v>
      </c>
      <c r="N345" s="45">
        <f t="shared" si="194"/>
        <v>0.78922813000034397</v>
      </c>
      <c r="O345" s="45">
        <f t="shared" si="194"/>
        <v>0.79457618869313462</v>
      </c>
      <c r="P345" s="45">
        <f t="shared" si="194"/>
        <v>0.80164877407565471</v>
      </c>
      <c r="Q345" s="45">
        <f t="shared" si="194"/>
        <v>0.81080076854427019</v>
      </c>
      <c r="R345" s="45">
        <f t="shared" ref="R345:V345" si="195">IF(R326=0,"",R326/R307)</f>
        <v>0.82325444492353572</v>
      </c>
      <c r="S345" s="45">
        <f t="shared" si="195"/>
        <v>0.83883805945941159</v>
      </c>
      <c r="T345" s="45">
        <f t="shared" si="195"/>
        <v>0.85561467626682242</v>
      </c>
      <c r="U345" s="45">
        <f t="shared" si="195"/>
        <v>0.87164735946073846</v>
      </c>
      <c r="V345" s="45">
        <f t="shared" si="195"/>
        <v>0.88499917315610821</v>
      </c>
      <c r="W345" s="45">
        <f t="shared" ref="W345:Y345" si="196">IF(W326=0,"",W326/W307)</f>
        <v>0.8949971374331086</v>
      </c>
      <c r="X345" s="45">
        <f t="shared" si="196"/>
        <v>0.90194755467173149</v>
      </c>
      <c r="Y345" s="45">
        <f t="shared" si="196"/>
        <v>0.90811115565705514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5.8154297568187552</v>
      </c>
      <c r="D347" s="117">
        <f t="shared" si="197"/>
        <v>11.379898076638673</v>
      </c>
      <c r="E347" s="117">
        <f t="shared" si="197"/>
        <v>12.141607867279115</v>
      </c>
      <c r="F347" s="117">
        <f t="shared" si="197"/>
        <v>12.111391290291087</v>
      </c>
      <c r="G347" s="117">
        <f t="shared" si="197"/>
        <v>6.3187885537039685</v>
      </c>
      <c r="H347" s="117">
        <f t="shared" si="197"/>
        <v>7.6489361384918899</v>
      </c>
      <c r="I347" s="117">
        <f t="shared" si="197"/>
        <v>5.4045921314403973</v>
      </c>
      <c r="J347" s="117">
        <f t="shared" si="197"/>
        <v>11.575789276977451</v>
      </c>
      <c r="K347" s="117">
        <f t="shared" si="197"/>
        <v>13.538855403208668</v>
      </c>
      <c r="L347" s="117">
        <f t="shared" si="197"/>
        <v>14.294084217031516</v>
      </c>
      <c r="M347" s="117">
        <f t="shared" si="197"/>
        <v>8.6401741420453799</v>
      </c>
      <c r="N347" s="117">
        <f t="shared" si="197"/>
        <v>8.0996486386767081</v>
      </c>
      <c r="O347" s="117">
        <f t="shared" si="197"/>
        <v>4.1942864311764669</v>
      </c>
      <c r="P347" s="117">
        <f t="shared" si="197"/>
        <v>2.5359237070439318</v>
      </c>
      <c r="Q347" s="117">
        <f t="shared" si="197"/>
        <v>6.9309538916083779</v>
      </c>
      <c r="R347" s="117">
        <f t="shared" ref="R347:V347" si="198">R348+R351+R353+R362</f>
        <v>10.013064658180395</v>
      </c>
      <c r="S347" s="117">
        <f t="shared" si="198"/>
        <v>7.6940327077986996</v>
      </c>
      <c r="T347" s="117">
        <f t="shared" si="198"/>
        <v>5.834528561549333</v>
      </c>
      <c r="U347" s="117">
        <f t="shared" si="198"/>
        <v>4.9405818535859565</v>
      </c>
      <c r="V347" s="117">
        <f t="shared" si="198"/>
        <v>3.280380213036183</v>
      </c>
      <c r="W347" s="117">
        <f t="shared" ref="W347:Y347" si="199">W348+W351+W353+W362</f>
        <v>2.3478638596804906</v>
      </c>
      <c r="X347" s="117">
        <f t="shared" si="199"/>
        <v>2.6473401617798404</v>
      </c>
      <c r="Y347" s="117">
        <f t="shared" si="199"/>
        <v>0.43499724023789038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4.8719180663249988</v>
      </c>
      <c r="D348" s="122">
        <f t="shared" si="200"/>
        <v>9.2988019187530888</v>
      </c>
      <c r="E348" s="122">
        <f t="shared" si="200"/>
        <v>9.9089680100915363</v>
      </c>
      <c r="F348" s="122">
        <f t="shared" si="200"/>
        <v>9.8204816494467799</v>
      </c>
      <c r="G348" s="122">
        <f t="shared" si="200"/>
        <v>5.2492314495963388</v>
      </c>
      <c r="H348" s="122">
        <f t="shared" si="200"/>
        <v>6.1079296151629157</v>
      </c>
      <c r="I348" s="122">
        <f t="shared" si="200"/>
        <v>4.3608171585395148</v>
      </c>
      <c r="J348" s="122">
        <f t="shared" si="200"/>
        <v>9.2678207143228466</v>
      </c>
      <c r="K348" s="122">
        <f t="shared" si="200"/>
        <v>10.762259103976126</v>
      </c>
      <c r="L348" s="122">
        <f t="shared" si="200"/>
        <v>11.457656720963287</v>
      </c>
      <c r="M348" s="122">
        <f t="shared" si="200"/>
        <v>6.8629458792989464</v>
      </c>
      <c r="N348" s="122">
        <f t="shared" si="200"/>
        <v>6.3035133450513152</v>
      </c>
      <c r="O348" s="122">
        <f t="shared" si="200"/>
        <v>3.2211636474651244</v>
      </c>
      <c r="P348" s="122">
        <f t="shared" si="200"/>
        <v>1.8520895982738141</v>
      </c>
      <c r="Q348" s="122">
        <f t="shared" si="200"/>
        <v>5.2132642055781497</v>
      </c>
      <c r="R348" s="122">
        <f t="shared" ref="R348:V348" si="201">SUM(R349:R350)</f>
        <v>7.7254828672888447</v>
      </c>
      <c r="S348" s="122">
        <f t="shared" si="201"/>
        <v>5.9155980053790049</v>
      </c>
      <c r="T348" s="122">
        <f t="shared" si="201"/>
        <v>4.3392409846404636</v>
      </c>
      <c r="U348" s="122">
        <f t="shared" si="201"/>
        <v>3.5807997423021218</v>
      </c>
      <c r="V348" s="122">
        <f t="shared" si="201"/>
        <v>2.3319615074183062</v>
      </c>
      <c r="W348" s="122">
        <f t="shared" ref="W348:Y348" si="202">SUM(W349:W350)</f>
        <v>1.7350087787987634</v>
      </c>
      <c r="X348" s="122">
        <f t="shared" si="202"/>
        <v>1.8316798849775588</v>
      </c>
      <c r="Y348" s="122">
        <f t="shared" si="202"/>
        <v>0.29499971415779702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4.8719180663249988</v>
      </c>
      <c r="D349" s="98">
        <v>9.2988019187530888</v>
      </c>
      <c r="E349" s="98">
        <v>9.9089680100915363</v>
      </c>
      <c r="F349" s="98">
        <v>9.8204816494467799</v>
      </c>
      <c r="G349" s="98">
        <v>5.2492314495963388</v>
      </c>
      <c r="H349" s="98">
        <v>6.1079296151629157</v>
      </c>
      <c r="I349" s="98">
        <v>4.3608171585395148</v>
      </c>
      <c r="J349" s="98">
        <v>9.2678207143228466</v>
      </c>
      <c r="K349" s="98">
        <v>10.762259103976126</v>
      </c>
      <c r="L349" s="98">
        <v>11.457656720963287</v>
      </c>
      <c r="M349" s="98">
        <v>6.8629458792989464</v>
      </c>
      <c r="N349" s="98">
        <v>6.3035133450513152</v>
      </c>
      <c r="O349" s="98">
        <v>3.2211636474651244</v>
      </c>
      <c r="P349" s="98">
        <v>1.8520895982738141</v>
      </c>
      <c r="Q349" s="98">
        <v>5.2132642055781497</v>
      </c>
      <c r="R349" s="98">
        <v>7.7254828672888447</v>
      </c>
      <c r="S349" s="98">
        <v>5.9155980053790049</v>
      </c>
      <c r="T349" s="98">
        <v>4.3392409846404636</v>
      </c>
      <c r="U349" s="98">
        <v>3.5807997423021218</v>
      </c>
      <c r="V349" s="98">
        <v>2.3319615074183062</v>
      </c>
      <c r="W349" s="98">
        <v>1.7350087787987634</v>
      </c>
      <c r="X349" s="98">
        <v>1.8316798849775588</v>
      </c>
      <c r="Y349" s="98">
        <v>0.29499971415779702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0.67378079321249218</v>
      </c>
      <c r="D353" s="122">
        <v>1.5209740032549257</v>
      </c>
      <c r="E353" s="122">
        <v>1.5935818846211802</v>
      </c>
      <c r="F353" s="122">
        <v>1.6871481247577877</v>
      </c>
      <c r="G353" s="122">
        <v>0.76708492873419454</v>
      </c>
      <c r="H353" s="122">
        <v>1.1465678816731955</v>
      </c>
      <c r="I353" s="122">
        <v>0.76314943583921613</v>
      </c>
      <c r="J353" s="122">
        <v>1.6962965368443936</v>
      </c>
      <c r="K353" s="122">
        <v>2.1583584101298552</v>
      </c>
      <c r="L353" s="122">
        <v>2.2297335574265889</v>
      </c>
      <c r="M353" s="122">
        <v>1.3880529976951439</v>
      </c>
      <c r="N353" s="122">
        <v>1.3828894057123122</v>
      </c>
      <c r="O353" s="122">
        <v>0.73491662727054308</v>
      </c>
      <c r="P353" s="122">
        <v>0.50085212691401471</v>
      </c>
      <c r="Q353" s="122">
        <v>1.3210038327115305</v>
      </c>
      <c r="R353" s="122">
        <v>1.8470318381492556</v>
      </c>
      <c r="S353" s="122">
        <v>1.4797366028489534</v>
      </c>
      <c r="T353" s="122">
        <v>1.224171307869879</v>
      </c>
      <c r="U353" s="122">
        <v>1.0979284948910197</v>
      </c>
      <c r="V353" s="122">
        <v>0.70599139527352273</v>
      </c>
      <c r="W353" s="122">
        <v>0.49800837858892127</v>
      </c>
      <c r="X353" s="122">
        <v>0.65948510371699798</v>
      </c>
      <c r="Y353" s="122">
        <v>9.6724044529872974E-2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0.67331033334672985</v>
      </c>
      <c r="D354" s="98">
        <v>1.5192426984549179</v>
      </c>
      <c r="E354" s="98">
        <v>1.5914624949632763</v>
      </c>
      <c r="F354" s="98">
        <v>1.6841158161850647</v>
      </c>
      <c r="G354" s="98">
        <v>0.76663243685744864</v>
      </c>
      <c r="H354" s="98">
        <v>1.1453124406417927</v>
      </c>
      <c r="I354" s="98">
        <v>0.76314943583921613</v>
      </c>
      <c r="J354" s="98">
        <v>1.6941252346145994</v>
      </c>
      <c r="K354" s="98">
        <v>2.1521649431146921</v>
      </c>
      <c r="L354" s="98">
        <v>2.2259930397987495</v>
      </c>
      <c r="M354" s="98">
        <v>1.3855452980975882</v>
      </c>
      <c r="N354" s="98">
        <v>1.3783887244192732</v>
      </c>
      <c r="O354" s="98">
        <v>0.73394189621926276</v>
      </c>
      <c r="P354" s="98">
        <v>0.50085212691401471</v>
      </c>
      <c r="Q354" s="98">
        <v>1.3207143193898525</v>
      </c>
      <c r="R354" s="98">
        <v>1.843853811533352</v>
      </c>
      <c r="S354" s="98">
        <v>1.4774072518168535</v>
      </c>
      <c r="T354" s="98">
        <v>1.222623864294073</v>
      </c>
      <c r="U354" s="98">
        <v>1.0969297833943454</v>
      </c>
      <c r="V354" s="98">
        <v>0.70599139527352273</v>
      </c>
      <c r="W354" s="98">
        <v>0.49752980963056759</v>
      </c>
      <c r="X354" s="98">
        <v>0.65912843042627256</v>
      </c>
      <c r="Y354" s="98">
        <v>9.6724044529872974E-2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4.7045986576230728E-4</v>
      </c>
      <c r="D355" s="98">
        <v>1.7313048000077384E-3</v>
      </c>
      <c r="E355" s="98">
        <v>2.1193896579039398E-3</v>
      </c>
      <c r="F355" s="98">
        <v>3.0323085727231645E-3</v>
      </c>
      <c r="G355" s="98">
        <v>4.5249187674589563E-4</v>
      </c>
      <c r="H355" s="98">
        <v>1.2554410314028221E-3</v>
      </c>
      <c r="I355" s="98">
        <v>0</v>
      </c>
      <c r="J355" s="98">
        <v>2.1713022297941268E-3</v>
      </c>
      <c r="K355" s="98">
        <v>6.1934670151630655E-3</v>
      </c>
      <c r="L355" s="98">
        <v>3.7405176278392724E-3</v>
      </c>
      <c r="M355" s="98">
        <v>2.5076995975557089E-3</v>
      </c>
      <c r="N355" s="98">
        <v>4.5006812930389615E-3</v>
      </c>
      <c r="O355" s="98">
        <v>9.747310512802736E-4</v>
      </c>
      <c r="P355" s="98">
        <v>0</v>
      </c>
      <c r="Q355" s="98">
        <v>2.8951332167811289E-4</v>
      </c>
      <c r="R355" s="98">
        <v>3.1780266159036692E-3</v>
      </c>
      <c r="S355" s="98">
        <v>2.3293510320998977E-3</v>
      </c>
      <c r="T355" s="98">
        <v>1.5474435758061581E-3</v>
      </c>
      <c r="U355" s="98">
        <v>9.9871149667427246E-4</v>
      </c>
      <c r="V355" s="98">
        <v>0</v>
      </c>
      <c r="W355" s="98">
        <v>4.7856895835369947E-4</v>
      </c>
      <c r="X355" s="98">
        <v>3.5667329072539732E-4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4.7045986576230728E-4</v>
      </c>
      <c r="D356" s="101">
        <v>1.7313048000077384E-3</v>
      </c>
      <c r="E356" s="101">
        <v>2.1193896579039398E-3</v>
      </c>
      <c r="F356" s="101">
        <v>3.0323085727231645E-3</v>
      </c>
      <c r="G356" s="101">
        <v>4.5249187674589563E-4</v>
      </c>
      <c r="H356" s="101">
        <v>1.2554410314028221E-3</v>
      </c>
      <c r="I356" s="101">
        <v>0</v>
      </c>
      <c r="J356" s="101">
        <v>2.1713022297941268E-3</v>
      </c>
      <c r="K356" s="101">
        <v>6.1934670151630655E-3</v>
      </c>
      <c r="L356" s="101">
        <v>3.7405176278392724E-3</v>
      </c>
      <c r="M356" s="101">
        <v>2.5076995975557089E-3</v>
      </c>
      <c r="N356" s="101">
        <v>4.5006812930389615E-3</v>
      </c>
      <c r="O356" s="101">
        <v>9.747310512802736E-4</v>
      </c>
      <c r="P356" s="101">
        <v>0</v>
      </c>
      <c r="Q356" s="101">
        <v>2.8951332167811289E-4</v>
      </c>
      <c r="R356" s="101">
        <v>3.1780266159036692E-3</v>
      </c>
      <c r="S356" s="101">
        <v>2.3293510320998977E-3</v>
      </c>
      <c r="T356" s="101">
        <v>1.5474435758061581E-3</v>
      </c>
      <c r="U356" s="101">
        <v>9.9871149667427246E-4</v>
      </c>
      <c r="V356" s="101">
        <v>0</v>
      </c>
      <c r="W356" s="101">
        <v>4.7856895835369947E-4</v>
      </c>
      <c r="X356" s="101">
        <v>3.5667329072539732E-4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0.26973089728126448</v>
      </c>
      <c r="D362" s="122">
        <v>0.56012215463065784</v>
      </c>
      <c r="E362" s="122">
        <v>0.63905797256639896</v>
      </c>
      <c r="F362" s="122">
        <v>0.60376151608651907</v>
      </c>
      <c r="G362" s="122">
        <v>0.30247217537343529</v>
      </c>
      <c r="H362" s="122">
        <v>0.39443864165577952</v>
      </c>
      <c r="I362" s="122">
        <v>0.2806255370616671</v>
      </c>
      <c r="J362" s="122">
        <v>0.61167202581021118</v>
      </c>
      <c r="K362" s="122">
        <v>0.61823788910268684</v>
      </c>
      <c r="L362" s="122">
        <v>0.60669393864163901</v>
      </c>
      <c r="M362" s="122">
        <v>0.3891752650512893</v>
      </c>
      <c r="N362" s="122">
        <v>0.41324588791308037</v>
      </c>
      <c r="O362" s="122">
        <v>0.23820615644079976</v>
      </c>
      <c r="P362" s="122">
        <v>0.18298198185610307</v>
      </c>
      <c r="Q362" s="122">
        <v>0.39668585331869799</v>
      </c>
      <c r="R362" s="122">
        <v>0.44054995274229397</v>
      </c>
      <c r="S362" s="122">
        <v>0.29869809957074051</v>
      </c>
      <c r="T362" s="122">
        <v>0.27111626903898994</v>
      </c>
      <c r="U362" s="122">
        <v>0.26185361639281551</v>
      </c>
      <c r="V362" s="122">
        <v>0.24242731034435386</v>
      </c>
      <c r="W362" s="122">
        <v>0.11484670229280634</v>
      </c>
      <c r="X362" s="122">
        <v>0.15617517308528378</v>
      </c>
      <c r="Y362" s="122">
        <v>4.3273481550220358E-2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0.26973089728126448</v>
      </c>
      <c r="D363" s="98">
        <v>0.56012215463065784</v>
      </c>
      <c r="E363" s="98">
        <v>0.63905797256639896</v>
      </c>
      <c r="F363" s="98">
        <v>0.60376151608651907</v>
      </c>
      <c r="G363" s="98">
        <v>0.30247217537343529</v>
      </c>
      <c r="H363" s="98">
        <v>0.39443864165577952</v>
      </c>
      <c r="I363" s="98">
        <v>0.2806255370616671</v>
      </c>
      <c r="J363" s="98">
        <v>0.61167202581021118</v>
      </c>
      <c r="K363" s="98">
        <v>0.61823788910268684</v>
      </c>
      <c r="L363" s="98">
        <v>0.60669393864163901</v>
      </c>
      <c r="M363" s="98">
        <v>0.3891752650512893</v>
      </c>
      <c r="N363" s="98">
        <v>0.41324588791308037</v>
      </c>
      <c r="O363" s="98">
        <v>0.23820615644079976</v>
      </c>
      <c r="P363" s="98">
        <v>0.18298198185610307</v>
      </c>
      <c r="Q363" s="98">
        <v>0.39668585331869799</v>
      </c>
      <c r="R363" s="98">
        <v>0.44054995274229397</v>
      </c>
      <c r="S363" s="98">
        <v>0.29869809957074051</v>
      </c>
      <c r="T363" s="98">
        <v>0.27111626903898994</v>
      </c>
      <c r="U363" s="98">
        <v>0.26185361639281551</v>
      </c>
      <c r="V363" s="98">
        <v>0.24242731034435386</v>
      </c>
      <c r="W363" s="98">
        <v>0.11484670229280634</v>
      </c>
      <c r="X363" s="98">
        <v>0.15617517308528378</v>
      </c>
      <c r="Y363" s="98">
        <v>4.3273481550220358E-2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19585.636154376822</v>
      </c>
      <c r="D366" s="117">
        <f t="shared" si="204"/>
        <v>18725.90576227073</v>
      </c>
      <c r="E366" s="117">
        <f t="shared" si="204"/>
        <v>21188.853803630671</v>
      </c>
      <c r="F366" s="117">
        <f t="shared" si="204"/>
        <v>21606.942124040284</v>
      </c>
      <c r="G366" s="117">
        <f t="shared" si="204"/>
        <v>20863.511374014128</v>
      </c>
      <c r="H366" s="117">
        <f t="shared" si="204"/>
        <v>18210.178874634108</v>
      </c>
      <c r="I366" s="117">
        <f t="shared" si="204"/>
        <v>16481.908589251118</v>
      </c>
      <c r="J366" s="117">
        <f t="shared" si="204"/>
        <v>18030.862867174965</v>
      </c>
      <c r="K366" s="117">
        <f t="shared" si="204"/>
        <v>16533.790479941039</v>
      </c>
      <c r="L366" s="117">
        <f t="shared" si="204"/>
        <v>16147.725230423253</v>
      </c>
      <c r="M366" s="117">
        <f t="shared" si="204"/>
        <v>15298.175308354181</v>
      </c>
      <c r="N366" s="117">
        <f t="shared" si="204"/>
        <v>14156.108248110429</v>
      </c>
      <c r="O366" s="117">
        <f t="shared" si="204"/>
        <v>12787.367408556716</v>
      </c>
      <c r="P366" s="117">
        <f t="shared" si="204"/>
        <v>9057.9092266762473</v>
      </c>
      <c r="Q366" s="117">
        <f t="shared" si="204"/>
        <v>9893.229556609047</v>
      </c>
      <c r="R366" s="117">
        <f t="shared" ref="R366:V366" si="205">R367+R370+R372+R381</f>
        <v>10432.46613607283</v>
      </c>
      <c r="S366" s="117">
        <f t="shared" si="205"/>
        <v>10297.2398774106</v>
      </c>
      <c r="T366" s="117">
        <f t="shared" si="205"/>
        <v>9316.852911566406</v>
      </c>
      <c r="U366" s="117">
        <f t="shared" si="205"/>
        <v>8558.5883040366389</v>
      </c>
      <c r="V366" s="117">
        <f t="shared" si="205"/>
        <v>8595.9556160269676</v>
      </c>
      <c r="W366" s="117">
        <f t="shared" ref="W366:Y366" si="206">W367+W370+W372+W381</f>
        <v>8467.2052163439657</v>
      </c>
      <c r="X366" s="117">
        <f t="shared" si="206"/>
        <v>6680.8274817270712</v>
      </c>
      <c r="Y366" s="117">
        <f t="shared" si="206"/>
        <v>5419.0247205257656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16265.190810593309</v>
      </c>
      <c r="D367" s="122">
        <f t="shared" si="207"/>
        <v>15192.857393707947</v>
      </c>
      <c r="E367" s="122">
        <f t="shared" si="207"/>
        <v>17127.013562592383</v>
      </c>
      <c r="F367" s="122">
        <f t="shared" si="207"/>
        <v>17380.955954453006</v>
      </c>
      <c r="G367" s="122">
        <f t="shared" si="207"/>
        <v>17129.7600817559</v>
      </c>
      <c r="H367" s="122">
        <f t="shared" si="207"/>
        <v>14342.708799509071</v>
      </c>
      <c r="I367" s="122">
        <f t="shared" si="207"/>
        <v>13093.604523676637</v>
      </c>
      <c r="J367" s="122">
        <f t="shared" si="207"/>
        <v>14265.899661725669</v>
      </c>
      <c r="K367" s="122">
        <f t="shared" si="207"/>
        <v>12996.59223057694</v>
      </c>
      <c r="L367" s="122">
        <f t="shared" si="207"/>
        <v>12781.037331189949</v>
      </c>
      <c r="M367" s="122">
        <f t="shared" si="207"/>
        <v>11957.133028892846</v>
      </c>
      <c r="N367" s="122">
        <f t="shared" si="207"/>
        <v>10853.690737548233</v>
      </c>
      <c r="O367" s="122">
        <f t="shared" si="207"/>
        <v>9602.7131475163624</v>
      </c>
      <c r="P367" s="122">
        <f t="shared" si="207"/>
        <v>6320.3365266968958</v>
      </c>
      <c r="Q367" s="122">
        <f t="shared" si="207"/>
        <v>7144.070544816027</v>
      </c>
      <c r="R367" s="122">
        <f t="shared" ref="R367:V367" si="208">SUM(R368:R369)</f>
        <v>7725.1529384359719</v>
      </c>
      <c r="S367" s="122">
        <f t="shared" si="208"/>
        <v>7578.8877167254514</v>
      </c>
      <c r="T367" s="122">
        <f t="shared" si="208"/>
        <v>6704.1821205803244</v>
      </c>
      <c r="U367" s="122">
        <f t="shared" si="208"/>
        <v>6041.3217841084106</v>
      </c>
      <c r="V367" s="122">
        <f t="shared" si="208"/>
        <v>5959.8151549476406</v>
      </c>
      <c r="W367" s="122">
        <f t="shared" ref="W367:Y367" si="209">SUM(W368:W369)</f>
        <v>5925.1478655101409</v>
      </c>
      <c r="X367" s="122">
        <f t="shared" si="209"/>
        <v>4307.5262095259441</v>
      </c>
      <c r="Y367" s="122">
        <f t="shared" si="209"/>
        <v>3261.2877413421152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16050.022047161367</v>
      </c>
      <c r="D368" s="98">
        <v>14992.767909254993</v>
      </c>
      <c r="E368" s="98">
        <v>16901.141138734198</v>
      </c>
      <c r="F368" s="98">
        <v>17151.984012492005</v>
      </c>
      <c r="G368" s="98">
        <v>16910.501707844578</v>
      </c>
      <c r="H368" s="98">
        <v>14158.831501757762</v>
      </c>
      <c r="I368" s="98">
        <v>12929.62843931719</v>
      </c>
      <c r="J368" s="98">
        <v>14085.140446100357</v>
      </c>
      <c r="K368" s="98">
        <v>12831.462245453411</v>
      </c>
      <c r="L368" s="98">
        <v>12618.395684220006</v>
      </c>
      <c r="M368" s="98">
        <v>11803.302761968735</v>
      </c>
      <c r="N368" s="98">
        <v>10710.944455134661</v>
      </c>
      <c r="O368" s="98">
        <v>9471.2072504924545</v>
      </c>
      <c r="P368" s="98">
        <v>6230.0111027212333</v>
      </c>
      <c r="Q368" s="98">
        <v>7037.4455277999559</v>
      </c>
      <c r="R368" s="98">
        <v>7607.903629641175</v>
      </c>
      <c r="S368" s="98">
        <v>7462.6595736041627</v>
      </c>
      <c r="T368" s="98">
        <v>6600.8127792190489</v>
      </c>
      <c r="U368" s="98">
        <v>5947.7498613256666</v>
      </c>
      <c r="V368" s="98">
        <v>5867.2003879720251</v>
      </c>
      <c r="W368" s="98">
        <v>5832.2155664668298</v>
      </c>
      <c r="X368" s="98">
        <v>4240.0739350382119</v>
      </c>
      <c r="Y368" s="98">
        <v>3210.2942173055371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215.16876343194204</v>
      </c>
      <c r="D369" s="98">
        <v>200.08948445295357</v>
      </c>
      <c r="E369" s="98">
        <v>225.87242385818374</v>
      </c>
      <c r="F369" s="98">
        <v>228.97194196100193</v>
      </c>
      <c r="G369" s="98">
        <v>219.25837391132259</v>
      </c>
      <c r="H369" s="98">
        <v>183.87729775130859</v>
      </c>
      <c r="I369" s="98">
        <v>163.97608435944633</v>
      </c>
      <c r="J369" s="98">
        <v>180.75921562531141</v>
      </c>
      <c r="K369" s="98">
        <v>165.12998512352831</v>
      </c>
      <c r="L369" s="98">
        <v>162.64164696994249</v>
      </c>
      <c r="M369" s="98">
        <v>153.83026692411053</v>
      </c>
      <c r="N369" s="98">
        <v>142.74628241357226</v>
      </c>
      <c r="O369" s="98">
        <v>131.50589702390778</v>
      </c>
      <c r="P369" s="98">
        <v>90.325423975662588</v>
      </c>
      <c r="Q369" s="98">
        <v>106.62501701607084</v>
      </c>
      <c r="R369" s="98">
        <v>117.24930879479702</v>
      </c>
      <c r="S369" s="98">
        <v>116.22814312128853</v>
      </c>
      <c r="T369" s="98">
        <v>103.36934136127572</v>
      </c>
      <c r="U369" s="98">
        <v>93.571922782744224</v>
      </c>
      <c r="V369" s="98">
        <v>92.614766975615154</v>
      </c>
      <c r="W369" s="98">
        <v>92.932299043311104</v>
      </c>
      <c r="X369" s="98">
        <v>67.452274487731913</v>
      </c>
      <c r="Y369" s="98">
        <v>50.993524036578151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42.063797277325023</v>
      </c>
      <c r="D370" s="122">
        <f t="shared" si="210"/>
        <v>48.180603077630657</v>
      </c>
      <c r="E370" s="122">
        <f t="shared" si="210"/>
        <v>86.670789798648897</v>
      </c>
      <c r="F370" s="122">
        <f t="shared" si="210"/>
        <v>47.776127270434138</v>
      </c>
      <c r="G370" s="122">
        <f t="shared" si="210"/>
        <v>69.930022934726637</v>
      </c>
      <c r="H370" s="122">
        <f t="shared" si="210"/>
        <v>55.340611144346767</v>
      </c>
      <c r="I370" s="122">
        <f t="shared" si="210"/>
        <v>112.79182890123734</v>
      </c>
      <c r="J370" s="122">
        <f t="shared" si="210"/>
        <v>104.86201274236092</v>
      </c>
      <c r="K370" s="122">
        <f t="shared" si="210"/>
        <v>56.984664151673009</v>
      </c>
      <c r="L370" s="122">
        <f t="shared" si="210"/>
        <v>80.615411446165311</v>
      </c>
      <c r="M370" s="122">
        <f t="shared" si="210"/>
        <v>114.57123445151714</v>
      </c>
      <c r="N370" s="122">
        <f t="shared" si="210"/>
        <v>94.031180459394918</v>
      </c>
      <c r="O370" s="122">
        <f t="shared" si="210"/>
        <v>134.01430255754411</v>
      </c>
      <c r="P370" s="122">
        <f t="shared" si="210"/>
        <v>14.708678053761583</v>
      </c>
      <c r="Q370" s="122">
        <f t="shared" si="210"/>
        <v>51.031682947168008</v>
      </c>
      <c r="R370" s="122">
        <f t="shared" si="210"/>
        <v>40.302902996380546</v>
      </c>
      <c r="S370" s="122">
        <f t="shared" si="210"/>
        <v>85.480899988622511</v>
      </c>
      <c r="T370" s="122">
        <f t="shared" si="210"/>
        <v>84.107253105690035</v>
      </c>
      <c r="U370" s="122">
        <f t="shared" si="210"/>
        <v>106.89693791718483</v>
      </c>
      <c r="V370" s="122">
        <f t="shared" si="210"/>
        <v>64.725388642537325</v>
      </c>
      <c r="W370" s="122">
        <f t="shared" si="210"/>
        <v>100.328486979158</v>
      </c>
      <c r="X370" s="122">
        <f t="shared" si="210"/>
        <v>73.88671690342106</v>
      </c>
      <c r="Y370" s="122">
        <f t="shared" si="210"/>
        <v>44.310646439866041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42.063797277325023</v>
      </c>
      <c r="D371" s="98">
        <f>RES_hhdet_in_fech!D67</f>
        <v>48.180603077630657</v>
      </c>
      <c r="E371" s="98">
        <f>RES_hhdet_in_fech!E67</f>
        <v>86.670789798648897</v>
      </c>
      <c r="F371" s="98">
        <f>RES_hhdet_in_fech!F67</f>
        <v>47.776127270434138</v>
      </c>
      <c r="G371" s="98">
        <f>RES_hhdet_in_fech!G67</f>
        <v>69.930022934726637</v>
      </c>
      <c r="H371" s="98">
        <f>RES_hhdet_in_fech!H67</f>
        <v>55.340611144346767</v>
      </c>
      <c r="I371" s="98">
        <f>RES_hhdet_in_fech!I67</f>
        <v>112.79182890123734</v>
      </c>
      <c r="J371" s="98">
        <f>RES_hhdet_in_fech!J67</f>
        <v>104.86201274236092</v>
      </c>
      <c r="K371" s="98">
        <f>RES_hhdet_in_fech!K67</f>
        <v>56.984664151673009</v>
      </c>
      <c r="L371" s="98">
        <f>RES_hhdet_in_fech!L67</f>
        <v>80.615411446165311</v>
      </c>
      <c r="M371" s="98">
        <f>RES_hhdet_in_fech!M67</f>
        <v>114.57123445151714</v>
      </c>
      <c r="N371" s="98">
        <f>RES_hhdet_in_fech!N67</f>
        <v>94.031180459394918</v>
      </c>
      <c r="O371" s="98">
        <f>RES_hhdet_in_fech!O67</f>
        <v>134.01430255754411</v>
      </c>
      <c r="P371" s="98">
        <f>RES_hhdet_in_fech!P67</f>
        <v>14.708678053761583</v>
      </c>
      <c r="Q371" s="98">
        <f>RES_hhdet_in_fech!Q67</f>
        <v>51.031682947168008</v>
      </c>
      <c r="R371" s="98">
        <f>RES_hhdet_in_fech!R67</f>
        <v>40.302902996380546</v>
      </c>
      <c r="S371" s="98">
        <f>RES_hhdet_in_fech!S67</f>
        <v>85.480899988622511</v>
      </c>
      <c r="T371" s="98">
        <f>RES_hhdet_in_fech!T67</f>
        <v>84.107253105690035</v>
      </c>
      <c r="U371" s="98">
        <f>RES_hhdet_in_fech!U67</f>
        <v>106.89693791718483</v>
      </c>
      <c r="V371" s="98">
        <f>RES_hhdet_in_fech!V67</f>
        <v>64.725388642537325</v>
      </c>
      <c r="W371" s="98">
        <f>RES_hhdet_in_fech!W67</f>
        <v>100.328486979158</v>
      </c>
      <c r="X371" s="98">
        <f>RES_hhdet_in_fech!X67</f>
        <v>73.88671690342106</v>
      </c>
      <c r="Y371" s="98">
        <f>RES_hhdet_in_fech!Y67</f>
        <v>44.310646439866041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2339.8576753140455</v>
      </c>
      <c r="D372" s="122">
        <v>2551.0362434882909</v>
      </c>
      <c r="E372" s="122">
        <v>2833.6502474934264</v>
      </c>
      <c r="F372" s="122">
        <v>3075.4175173360968</v>
      </c>
      <c r="G372" s="122">
        <v>2630.6575200356588</v>
      </c>
      <c r="H372" s="122">
        <v>2842.2822671581002</v>
      </c>
      <c r="I372" s="122">
        <v>2397.6379828107715</v>
      </c>
      <c r="J372" s="122">
        <v>2691.0416291459715</v>
      </c>
      <c r="K372" s="122">
        <v>2711.102466514606</v>
      </c>
      <c r="L372" s="122">
        <v>2590.6983594086487</v>
      </c>
      <c r="M372" s="122">
        <v>2528.5921399455483</v>
      </c>
      <c r="N372" s="122">
        <v>2489.7959787670857</v>
      </c>
      <c r="O372" s="122">
        <v>2343.5337464189533</v>
      </c>
      <c r="P372" s="122">
        <v>2059.0425419805038</v>
      </c>
      <c r="Q372" s="122">
        <v>2027.3389045520385</v>
      </c>
      <c r="R372" s="122">
        <v>2024.9581658082357</v>
      </c>
      <c r="S372" s="122">
        <v>2024.6675549680665</v>
      </c>
      <c r="T372" s="122">
        <v>1930.9415762185449</v>
      </c>
      <c r="U372" s="122">
        <v>1826.3700006029228</v>
      </c>
      <c r="V372" s="122">
        <v>1776.2698805605537</v>
      </c>
      <c r="W372" s="122">
        <v>1731.2963224703096</v>
      </c>
      <c r="X372" s="122">
        <v>1712.973712182735</v>
      </c>
      <c r="Y372" s="122">
        <v>1536.3945230905974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2359.4335783445722</v>
      </c>
      <c r="D373" s="98">
        <v>2570.0352102097054</v>
      </c>
      <c r="E373" s="98">
        <v>2854.0701253813249</v>
      </c>
      <c r="F373" s="98">
        <v>3104.563763916788</v>
      </c>
      <c r="G373" s="98">
        <v>2652.6637030388306</v>
      </c>
      <c r="H373" s="98">
        <v>2869.9324570669801</v>
      </c>
      <c r="I373" s="98">
        <v>2403.7632090979646</v>
      </c>
      <c r="J373" s="98">
        <v>2703.325704286518</v>
      </c>
      <c r="K373" s="98">
        <v>2738.0246848035854</v>
      </c>
      <c r="L373" s="98">
        <v>2610.5992629393818</v>
      </c>
      <c r="M373" s="98">
        <v>2545.6377189950144</v>
      </c>
      <c r="N373" s="98">
        <v>2513.8335370811224</v>
      </c>
      <c r="O373" s="98">
        <v>2359.8021731809517</v>
      </c>
      <c r="P373" s="98">
        <v>2041.116918046823</v>
      </c>
      <c r="Q373" s="98">
        <v>2017.1143267750447</v>
      </c>
      <c r="R373" s="98">
        <v>2026.1422651153975</v>
      </c>
      <c r="S373" s="98">
        <v>2028.6594202891163</v>
      </c>
      <c r="T373" s="98">
        <v>1931.0341812819263</v>
      </c>
      <c r="U373" s="98">
        <v>1826.9159069147004</v>
      </c>
      <c r="V373" s="98">
        <v>1776.2698805605537</v>
      </c>
      <c r="W373" s="98">
        <v>1731.2063827566708</v>
      </c>
      <c r="X373" s="98">
        <v>1715.9086754908949</v>
      </c>
      <c r="Y373" s="98">
        <v>1487.3501260607684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1729.1307862086358</v>
      </c>
      <c r="D374" s="98">
        <v>1935.6066014355258</v>
      </c>
      <c r="E374" s="98">
        <v>2258.7294414225075</v>
      </c>
      <c r="F374" s="98">
        <v>2495.8835230047166</v>
      </c>
      <c r="G374" s="98">
        <v>2080.6620089439984</v>
      </c>
      <c r="H374" s="98">
        <v>2273.6335221076097</v>
      </c>
      <c r="I374" s="98">
        <v>0</v>
      </c>
      <c r="J374" s="98">
        <v>2095.4270698057535</v>
      </c>
      <c r="K374" s="98">
        <v>2127.6732602204343</v>
      </c>
      <c r="L374" s="98">
        <v>2033.1865301115938</v>
      </c>
      <c r="M374" s="98">
        <v>2013.9335045449898</v>
      </c>
      <c r="N374" s="98">
        <v>2015.6535172225113</v>
      </c>
      <c r="O374" s="98">
        <v>1932.9232575583007</v>
      </c>
      <c r="P374" s="98">
        <v>0</v>
      </c>
      <c r="Q374" s="98">
        <v>1732.4840814721481</v>
      </c>
      <c r="R374" s="98">
        <v>1761.0651373515072</v>
      </c>
      <c r="S374" s="98">
        <v>1782.0317043037455</v>
      </c>
      <c r="T374" s="98">
        <v>1712.2183979033141</v>
      </c>
      <c r="U374" s="98">
        <v>1623.4975674886457</v>
      </c>
      <c r="V374" s="98">
        <v>0</v>
      </c>
      <c r="W374" s="98">
        <v>1583.4485881042567</v>
      </c>
      <c r="X374" s="98">
        <v>1586.4493622302987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776.4901725792356</v>
      </c>
      <c r="D375" s="101">
        <v>952.50148544691933</v>
      </c>
      <c r="E375" s="101">
        <v>1311.7632562784336</v>
      </c>
      <c r="F375" s="101">
        <v>1501.4401726694218</v>
      </c>
      <c r="G375" s="101">
        <v>1120.2512298125757</v>
      </c>
      <c r="H375" s="101">
        <v>1243.2571117080829</v>
      </c>
      <c r="I375" s="101">
        <v>0</v>
      </c>
      <c r="J375" s="101">
        <v>977.37726183138284</v>
      </c>
      <c r="K375" s="101">
        <v>958.33751348705562</v>
      </c>
      <c r="L375" s="101">
        <v>881.95626381444504</v>
      </c>
      <c r="M375" s="101">
        <v>886.91522987427095</v>
      </c>
      <c r="N375" s="101">
        <v>857.11589748140545</v>
      </c>
      <c r="O375" s="101">
        <v>804.39282636848338</v>
      </c>
      <c r="P375" s="101">
        <v>0</v>
      </c>
      <c r="Q375" s="101">
        <v>716.7590653548051</v>
      </c>
      <c r="R375" s="101">
        <v>715.26913878168239</v>
      </c>
      <c r="S375" s="101">
        <v>720.85779117767675</v>
      </c>
      <c r="T375" s="101">
        <v>696.55718315335071</v>
      </c>
      <c r="U375" s="101">
        <v>618.13694337633206</v>
      </c>
      <c r="V375" s="101">
        <v>0</v>
      </c>
      <c r="W375" s="101">
        <v>789.87416378441185</v>
      </c>
      <c r="X375" s="101">
        <v>883.0295373474878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952.64061362940026</v>
      </c>
      <c r="D376" s="104">
        <v>983.10511598860649</v>
      </c>
      <c r="E376" s="104">
        <v>946.96618514407385</v>
      </c>
      <c r="F376" s="104">
        <v>994.44335033529512</v>
      </c>
      <c r="G376" s="104">
        <v>960.41077913142237</v>
      </c>
      <c r="H376" s="104">
        <v>1030.376410399527</v>
      </c>
      <c r="I376" s="104">
        <v>0</v>
      </c>
      <c r="J376" s="104">
        <v>1118.0498079743711</v>
      </c>
      <c r="K376" s="104">
        <v>1169.3357467333785</v>
      </c>
      <c r="L376" s="104">
        <v>1151.230266297149</v>
      </c>
      <c r="M376" s="104">
        <v>1127.0182746707185</v>
      </c>
      <c r="N376" s="104">
        <v>1158.5376197411058</v>
      </c>
      <c r="O376" s="104">
        <v>1128.5304311898174</v>
      </c>
      <c r="P376" s="104">
        <v>0</v>
      </c>
      <c r="Q376" s="104">
        <v>1015.7250161173428</v>
      </c>
      <c r="R376" s="104">
        <v>1045.7959985698249</v>
      </c>
      <c r="S376" s="104">
        <v>1061.173913126069</v>
      </c>
      <c r="T376" s="104">
        <v>1015.6612147499632</v>
      </c>
      <c r="U376" s="104">
        <v>1005.3606241123134</v>
      </c>
      <c r="V376" s="104">
        <v>0</v>
      </c>
      <c r="W376" s="104">
        <v>793.57442431984498</v>
      </c>
      <c r="X376" s="104">
        <v>703.41982488281087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2160.154095972613</v>
      </c>
      <c r="D377" s="101">
        <v>2292.5585747273253</v>
      </c>
      <c r="E377" s="101">
        <v>2558.5505984108495</v>
      </c>
      <c r="F377" s="101">
        <v>2650.4320886880514</v>
      </c>
      <c r="G377" s="101">
        <v>2440.915566249937</v>
      </c>
      <c r="H377" s="101">
        <v>2600.6407788717279</v>
      </c>
      <c r="I377" s="101">
        <v>2423.5617654958733</v>
      </c>
      <c r="J377" s="101">
        <v>2589.3758440204465</v>
      </c>
      <c r="K377" s="101">
        <v>2563.4908259802096</v>
      </c>
      <c r="L377" s="101">
        <v>2450.008668057782</v>
      </c>
      <c r="M377" s="101">
        <v>2481.296233572109</v>
      </c>
      <c r="N377" s="101">
        <v>2361.4998136231375</v>
      </c>
      <c r="O377" s="101">
        <v>2308.4488689284617</v>
      </c>
      <c r="P377" s="101">
        <v>2269.1560063880311</v>
      </c>
      <c r="Q377" s="101">
        <v>2206.4319321267594</v>
      </c>
      <c r="R377" s="101">
        <v>2138.2385358145302</v>
      </c>
      <c r="S377" s="101">
        <v>2108.1976053377653</v>
      </c>
      <c r="T377" s="101">
        <v>2053.1323093109841</v>
      </c>
      <c r="U377" s="101">
        <v>0</v>
      </c>
      <c r="V377" s="101">
        <v>0</v>
      </c>
      <c r="W377" s="101">
        <v>1812.4547983451901</v>
      </c>
      <c r="X377" s="101">
        <v>1724.2845850978701</v>
      </c>
      <c r="Y377" s="101">
        <v>1683.5870016619058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1696.774145422035</v>
      </c>
      <c r="D378" s="104">
        <v>1832.6608919280677</v>
      </c>
      <c r="E378" s="104">
        <v>2119.8281447974809</v>
      </c>
      <c r="F378" s="104">
        <v>2217.577127709123</v>
      </c>
      <c r="G378" s="104">
        <v>1996.8449970149159</v>
      </c>
      <c r="H378" s="104">
        <v>2138.0891385392929</v>
      </c>
      <c r="I378" s="104">
        <v>1936.7863084315547</v>
      </c>
      <c r="J378" s="104">
        <v>2076.4712394659077</v>
      </c>
      <c r="K378" s="104">
        <v>2050.6626564025673</v>
      </c>
      <c r="L378" s="104">
        <v>1953.8009061692785</v>
      </c>
      <c r="M378" s="104">
        <v>1994.1167008861128</v>
      </c>
      <c r="N378" s="104">
        <v>1902.7083173164267</v>
      </c>
      <c r="O378" s="104">
        <v>1875.5707912058663</v>
      </c>
      <c r="P378" s="104">
        <v>1876.2349420793514</v>
      </c>
      <c r="Q378" s="104">
        <v>1839.4958200179865</v>
      </c>
      <c r="R378" s="104">
        <v>1793.6367575619395</v>
      </c>
      <c r="S378" s="104">
        <v>1782.5421689823547</v>
      </c>
      <c r="T378" s="104">
        <v>1750.3444223026299</v>
      </c>
      <c r="U378" s="104">
        <v>0</v>
      </c>
      <c r="V378" s="104">
        <v>0</v>
      </c>
      <c r="W378" s="104">
        <v>1609.7722389381322</v>
      </c>
      <c r="X378" s="104">
        <v>1561.27832699028</v>
      </c>
      <c r="Y378" s="104">
        <v>1557.4435414492691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710.25230611184827</v>
      </c>
      <c r="D379" s="98">
        <v>848.49381191711109</v>
      </c>
      <c r="E379" s="98">
        <v>1175.7716144513804</v>
      </c>
      <c r="F379" s="98">
        <v>1281.217730496528</v>
      </c>
      <c r="G379" s="98">
        <v>1030.6020956580446</v>
      </c>
      <c r="H379" s="98">
        <v>1125.9990415066713</v>
      </c>
      <c r="I379" s="98">
        <v>864.12731472321286</v>
      </c>
      <c r="J379" s="98">
        <v>937.2762983318845</v>
      </c>
      <c r="K379" s="98">
        <v>896.97339868611448</v>
      </c>
      <c r="L379" s="98">
        <v>825.90137198234584</v>
      </c>
      <c r="M379" s="98">
        <v>864.2720299864036</v>
      </c>
      <c r="N379" s="98">
        <v>802.2863452724979</v>
      </c>
      <c r="O379" s="98">
        <v>784.38010834228351</v>
      </c>
      <c r="P379" s="98">
        <v>817.05749997843827</v>
      </c>
      <c r="Q379" s="98">
        <v>784.0758366917097</v>
      </c>
      <c r="R379" s="98">
        <v>753.84978778688048</v>
      </c>
      <c r="S379" s="98">
        <v>748.97911053467931</v>
      </c>
      <c r="T379" s="98">
        <v>741.14878406338687</v>
      </c>
      <c r="U379" s="98">
        <v>0</v>
      </c>
      <c r="V379" s="98">
        <v>0</v>
      </c>
      <c r="W379" s="98">
        <v>828.00761062491506</v>
      </c>
      <c r="X379" s="98">
        <v>888.54722682812178</v>
      </c>
      <c r="Y379" s="98">
        <v>998.22761814174999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986.52183931018658</v>
      </c>
      <c r="D380" s="98">
        <v>984.16708001095697</v>
      </c>
      <c r="E380" s="98">
        <v>944.05653034610054</v>
      </c>
      <c r="F380" s="98">
        <v>936.35939721259467</v>
      </c>
      <c r="G380" s="98">
        <v>966.24290135687136</v>
      </c>
      <c r="H380" s="98">
        <v>1012.0900970326218</v>
      </c>
      <c r="I380" s="98">
        <v>1072.6589937083415</v>
      </c>
      <c r="J380" s="98">
        <v>1139.1949411340231</v>
      </c>
      <c r="K380" s="98">
        <v>1153.6892577164526</v>
      </c>
      <c r="L380" s="98">
        <v>1127.8995341869327</v>
      </c>
      <c r="M380" s="98">
        <v>1129.8446708997094</v>
      </c>
      <c r="N380" s="98">
        <v>1100.4219720439289</v>
      </c>
      <c r="O380" s="98">
        <v>1091.1906828635827</v>
      </c>
      <c r="P380" s="98">
        <v>1059.1774421009131</v>
      </c>
      <c r="Q380" s="98">
        <v>1055.4199833262769</v>
      </c>
      <c r="R380" s="98">
        <v>1039.7869697750589</v>
      </c>
      <c r="S380" s="98">
        <v>1033.5630584476758</v>
      </c>
      <c r="T380" s="98">
        <v>1009.1956382392431</v>
      </c>
      <c r="U380" s="98">
        <v>0</v>
      </c>
      <c r="V380" s="98">
        <v>0</v>
      </c>
      <c r="W380" s="98">
        <v>781.76462831321703</v>
      </c>
      <c r="X380" s="98">
        <v>672.73110016215833</v>
      </c>
      <c r="Y380" s="98">
        <v>559.21592330751889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938.52387119214029</v>
      </c>
      <c r="D381" s="122">
        <v>933.8315219968606</v>
      </c>
      <c r="E381" s="122">
        <v>1141.5192037462095</v>
      </c>
      <c r="F381" s="122">
        <v>1102.7925249807479</v>
      </c>
      <c r="G381" s="122">
        <v>1033.1637492878406</v>
      </c>
      <c r="H381" s="122">
        <v>969.84719682258981</v>
      </c>
      <c r="I381" s="122">
        <v>877.87425386247151</v>
      </c>
      <c r="J381" s="122">
        <v>969.05956356096522</v>
      </c>
      <c r="K381" s="122">
        <v>769.11111869781894</v>
      </c>
      <c r="L381" s="122">
        <v>695.37412837848899</v>
      </c>
      <c r="M381" s="122">
        <v>697.8789050642697</v>
      </c>
      <c r="N381" s="122">
        <v>718.59035133571581</v>
      </c>
      <c r="O381" s="122">
        <v>707.10621206385804</v>
      </c>
      <c r="P381" s="122">
        <v>663.82147994508557</v>
      </c>
      <c r="Q381" s="122">
        <v>670.78842429381393</v>
      </c>
      <c r="R381" s="122">
        <v>642.05212883224226</v>
      </c>
      <c r="S381" s="122">
        <v>608.20370572846014</v>
      </c>
      <c r="T381" s="122">
        <v>597.62196166184799</v>
      </c>
      <c r="U381" s="122">
        <v>583.99958140812089</v>
      </c>
      <c r="V381" s="122">
        <v>795.145191876235</v>
      </c>
      <c r="W381" s="122">
        <v>710.43254138435714</v>
      </c>
      <c r="X381" s="122">
        <v>586.4408431149717</v>
      </c>
      <c r="Y381" s="122">
        <v>577.03180965318688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950.58074035048844</v>
      </c>
      <c r="D382" s="98">
        <v>950.13057482145643</v>
      </c>
      <c r="E382" s="98">
        <v>1149.8110173036775</v>
      </c>
      <c r="F382" s="98">
        <v>1115.9053298697752</v>
      </c>
      <c r="G382" s="98">
        <v>1051.7440855370016</v>
      </c>
      <c r="H382" s="98">
        <v>984.89827840411431</v>
      </c>
      <c r="I382" s="98">
        <v>885.60260202616973</v>
      </c>
      <c r="J382" s="98">
        <v>975.73423779788459</v>
      </c>
      <c r="K382" s="98">
        <v>780.5175384024509</v>
      </c>
      <c r="L382" s="98">
        <v>704.34471213948427</v>
      </c>
      <c r="M382" s="98">
        <v>705.34107084990455</v>
      </c>
      <c r="N382" s="98">
        <v>724.31040916378834</v>
      </c>
      <c r="O382" s="98">
        <v>709.24350993695259</v>
      </c>
      <c r="P382" s="98">
        <v>675.13472978264213</v>
      </c>
      <c r="Q382" s="98">
        <v>713.46905181868965</v>
      </c>
      <c r="R382" s="98">
        <v>719.44997197369128</v>
      </c>
      <c r="S382" s="98">
        <v>687.26595435995944</v>
      </c>
      <c r="T382" s="98">
        <v>659.02090062062848</v>
      </c>
      <c r="U382" s="98">
        <v>639.64567170885528</v>
      </c>
      <c r="V382" s="98">
        <v>879.39406397652385</v>
      </c>
      <c r="W382" s="98">
        <v>821.76392661746047</v>
      </c>
      <c r="X382" s="98">
        <v>688.59977688502966</v>
      </c>
      <c r="Y382" s="98">
        <v>615.7114523392072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765.66773683010967</v>
      </c>
      <c r="D383" s="33">
        <v>620.82536939820807</v>
      </c>
      <c r="E383" s="33">
        <v>990.39952884453817</v>
      </c>
      <c r="F383" s="33">
        <v>877.60531794418205</v>
      </c>
      <c r="G383" s="33">
        <v>799.01862699752894</v>
      </c>
      <c r="H383" s="33">
        <v>774.77337475616321</v>
      </c>
      <c r="I383" s="33">
        <v>757.81704327986984</v>
      </c>
      <c r="J383" s="33">
        <v>834.52586985058974</v>
      </c>
      <c r="K383" s="33">
        <v>575.44887592047826</v>
      </c>
      <c r="L383" s="33">
        <v>529.7484152155223</v>
      </c>
      <c r="M383" s="33">
        <v>559.19430012308339</v>
      </c>
      <c r="N383" s="33">
        <v>537.02671802891928</v>
      </c>
      <c r="O383" s="33">
        <v>537.85257573260924</v>
      </c>
      <c r="P383" s="33">
        <v>547.03393162200109</v>
      </c>
      <c r="Q383" s="33">
        <v>542.37337776268498</v>
      </c>
      <c r="R383" s="33">
        <v>524.48185808831749</v>
      </c>
      <c r="S383" s="33">
        <v>512.24095386439581</v>
      </c>
      <c r="T383" s="33">
        <v>494.93752926526679</v>
      </c>
      <c r="U383" s="33">
        <v>465.76622182783905</v>
      </c>
      <c r="V383" s="33">
        <v>604.43257095269541</v>
      </c>
      <c r="W383" s="33">
        <v>611.7880873750006</v>
      </c>
      <c r="X383" s="33">
        <v>473.5230452569254</v>
      </c>
      <c r="Y383" s="33">
        <v>451.23259792669052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11221.352002649624</v>
      </c>
      <c r="D385" s="117">
        <f t="shared" si="211"/>
        <v>10841.569793961557</v>
      </c>
      <c r="E385" s="117">
        <f t="shared" si="211"/>
        <v>12436.329260131182</v>
      </c>
      <c r="F385" s="117">
        <f t="shared" si="211"/>
        <v>12724.740115806118</v>
      </c>
      <c r="G385" s="117">
        <f t="shared" si="211"/>
        <v>12429.410079462059</v>
      </c>
      <c r="H385" s="117">
        <f t="shared" si="211"/>
        <v>10971.237245094668</v>
      </c>
      <c r="I385" s="117">
        <f t="shared" si="211"/>
        <v>10146.605985596136</v>
      </c>
      <c r="J385" s="117">
        <f t="shared" si="211"/>
        <v>11181.350275555469</v>
      </c>
      <c r="K385" s="117">
        <f t="shared" si="211"/>
        <v>10304.773416272496</v>
      </c>
      <c r="L385" s="117">
        <f t="shared" si="211"/>
        <v>10245.650711595987</v>
      </c>
      <c r="M385" s="117">
        <f t="shared" si="211"/>
        <v>10028.240811613197</v>
      </c>
      <c r="N385" s="117">
        <f t="shared" si="211"/>
        <v>9572.5781989009574</v>
      </c>
      <c r="O385" s="117">
        <f t="shared" si="211"/>
        <v>9175.3300320793787</v>
      </c>
      <c r="P385" s="117">
        <f t="shared" si="211"/>
        <v>6612.207666589341</v>
      </c>
      <c r="Q385" s="117">
        <f t="shared" si="211"/>
        <v>7626.6666513191958</v>
      </c>
      <c r="R385" s="117">
        <f t="shared" ref="R385:V385" si="212">R386+R389+R391+R400</f>
        <v>8191.9131003457787</v>
      </c>
      <c r="S385" s="117">
        <f t="shared" si="212"/>
        <v>8359.4543197485218</v>
      </c>
      <c r="T385" s="117">
        <f t="shared" si="212"/>
        <v>7670.950583299903</v>
      </c>
      <c r="U385" s="117">
        <f t="shared" si="212"/>
        <v>7201.2378959724783</v>
      </c>
      <c r="V385" s="117">
        <f t="shared" si="212"/>
        <v>7149.4770433342483</v>
      </c>
      <c r="W385" s="117">
        <f t="shared" ref="W385:Y385" si="213">W386+W389+W391+W400</f>
        <v>7247.8195037855894</v>
      </c>
      <c r="X385" s="117">
        <f t="shared" si="213"/>
        <v>5721.3670460572193</v>
      </c>
      <c r="Y385" s="117">
        <f t="shared" si="213"/>
        <v>4568.3971414666639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9124.3211419327017</v>
      </c>
      <c r="D386" s="122">
        <f t="shared" si="214"/>
        <v>8593.4734621034186</v>
      </c>
      <c r="E386" s="122">
        <f t="shared" si="214"/>
        <v>9772.8224178770943</v>
      </c>
      <c r="F386" s="122">
        <f t="shared" si="214"/>
        <v>10003.769229333622</v>
      </c>
      <c r="G386" s="122">
        <f t="shared" si="214"/>
        <v>9945.9067167469493</v>
      </c>
      <c r="H386" s="122">
        <f t="shared" si="214"/>
        <v>8405.9955603481612</v>
      </c>
      <c r="I386" s="122">
        <f t="shared" si="214"/>
        <v>7747.5686325322595</v>
      </c>
      <c r="J386" s="122">
        <f t="shared" si="214"/>
        <v>8532.3541098976802</v>
      </c>
      <c r="K386" s="122">
        <f t="shared" si="214"/>
        <v>7866.2095102662015</v>
      </c>
      <c r="L386" s="122">
        <f t="shared" si="214"/>
        <v>7838.3307135553823</v>
      </c>
      <c r="M386" s="122">
        <f t="shared" si="214"/>
        <v>7511.0882346846347</v>
      </c>
      <c r="N386" s="122">
        <f t="shared" si="214"/>
        <v>7074.1207022059907</v>
      </c>
      <c r="O386" s="122">
        <f t="shared" si="214"/>
        <v>6581.0952993347873</v>
      </c>
      <c r="P386" s="122">
        <f t="shared" si="214"/>
        <v>4581.110780809171</v>
      </c>
      <c r="Q386" s="122">
        <f t="shared" si="214"/>
        <v>5416.0974913538012</v>
      </c>
      <c r="R386" s="122">
        <f t="shared" ref="R386:V386" si="215">SUM(R387:R388)</f>
        <v>5987.1798322611512</v>
      </c>
      <c r="S386" s="122">
        <f t="shared" si="215"/>
        <v>5971.8538206515168</v>
      </c>
      <c r="T386" s="122">
        <f t="shared" si="215"/>
        <v>5353.1261739443562</v>
      </c>
      <c r="U386" s="122">
        <f t="shared" si="215"/>
        <v>4879.2829835511338</v>
      </c>
      <c r="V386" s="122">
        <f t="shared" si="215"/>
        <v>4863.2933169876032</v>
      </c>
      <c r="W386" s="122">
        <f t="shared" ref="W386:Y386" si="216">SUM(W387:W388)</f>
        <v>4872.4850454764464</v>
      </c>
      <c r="X386" s="122">
        <f t="shared" si="216"/>
        <v>3559.5262778887241</v>
      </c>
      <c r="Y386" s="122">
        <f t="shared" si="216"/>
        <v>2704.1999011805297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8909.1523785007594</v>
      </c>
      <c r="D387" s="98">
        <v>8393.3839776504647</v>
      </c>
      <c r="E387" s="98">
        <v>9546.9499940189107</v>
      </c>
      <c r="F387" s="98">
        <v>9774.7972873726194</v>
      </c>
      <c r="G387" s="98">
        <v>9726.648342835626</v>
      </c>
      <c r="H387" s="98">
        <v>8222.1182625968522</v>
      </c>
      <c r="I387" s="98">
        <v>7583.5925481728127</v>
      </c>
      <c r="J387" s="98">
        <v>8351.594894272368</v>
      </c>
      <c r="K387" s="98">
        <v>7701.0795251426734</v>
      </c>
      <c r="L387" s="98">
        <v>7675.6890665854398</v>
      </c>
      <c r="M387" s="98">
        <v>7357.2579677605245</v>
      </c>
      <c r="N387" s="98">
        <v>6931.3744197924188</v>
      </c>
      <c r="O387" s="98">
        <v>6449.5894023108794</v>
      </c>
      <c r="P387" s="98">
        <v>4490.7853568335086</v>
      </c>
      <c r="Q387" s="98">
        <v>5309.4724743377301</v>
      </c>
      <c r="R387" s="98">
        <v>5869.9305234663543</v>
      </c>
      <c r="S387" s="98">
        <v>5855.6256775302281</v>
      </c>
      <c r="T387" s="98">
        <v>5249.7568325830807</v>
      </c>
      <c r="U387" s="98">
        <v>4785.7110607683899</v>
      </c>
      <c r="V387" s="98">
        <v>4770.6785500119877</v>
      </c>
      <c r="W387" s="98">
        <v>4779.5527464331353</v>
      </c>
      <c r="X387" s="98">
        <v>3492.0740034009923</v>
      </c>
      <c r="Y387" s="98">
        <v>2653.2063771439516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215.16876343194204</v>
      </c>
      <c r="D388" s="98">
        <v>200.08948445295357</v>
      </c>
      <c r="E388" s="98">
        <v>225.87242385818374</v>
      </c>
      <c r="F388" s="98">
        <v>228.97194196100193</v>
      </c>
      <c r="G388" s="98">
        <v>219.25837391132259</v>
      </c>
      <c r="H388" s="98">
        <v>183.87729775130859</v>
      </c>
      <c r="I388" s="98">
        <v>163.97608435944633</v>
      </c>
      <c r="J388" s="98">
        <v>180.75921562531141</v>
      </c>
      <c r="K388" s="98">
        <v>165.12998512352831</v>
      </c>
      <c r="L388" s="98">
        <v>162.64164696994249</v>
      </c>
      <c r="M388" s="98">
        <v>153.83026692411053</v>
      </c>
      <c r="N388" s="98">
        <v>142.74628241357226</v>
      </c>
      <c r="O388" s="98">
        <v>131.50589702390778</v>
      </c>
      <c r="P388" s="98">
        <v>90.325423975662588</v>
      </c>
      <c r="Q388" s="98">
        <v>106.62501701607084</v>
      </c>
      <c r="R388" s="98">
        <v>117.24930879479702</v>
      </c>
      <c r="S388" s="98">
        <v>116.22814312128853</v>
      </c>
      <c r="T388" s="98">
        <v>103.36934136127572</v>
      </c>
      <c r="U388" s="98">
        <v>93.571922782744224</v>
      </c>
      <c r="V388" s="98">
        <v>92.614766975615154</v>
      </c>
      <c r="W388" s="98">
        <v>92.932299043311104</v>
      </c>
      <c r="X388" s="98">
        <v>67.452274487731913</v>
      </c>
      <c r="Y388" s="98">
        <v>50.993524036578151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90.945172159057734</v>
      </c>
      <c r="D389" s="122">
        <f t="shared" si="217"/>
        <v>108.34649512692793</v>
      </c>
      <c r="E389" s="122">
        <f t="shared" si="217"/>
        <v>202.52688735720548</v>
      </c>
      <c r="F389" s="122">
        <f t="shared" si="217"/>
        <v>115.87737164327555</v>
      </c>
      <c r="G389" s="122">
        <f t="shared" si="217"/>
        <v>175.89716319674358</v>
      </c>
      <c r="H389" s="122">
        <f t="shared" si="217"/>
        <v>144.23853935527956</v>
      </c>
      <c r="I389" s="122">
        <f t="shared" si="217"/>
        <v>304.38812787440332</v>
      </c>
      <c r="J389" s="122">
        <f t="shared" si="217"/>
        <v>292.84771089964818</v>
      </c>
      <c r="K389" s="122">
        <f t="shared" si="217"/>
        <v>164.61914206782171</v>
      </c>
      <c r="L389" s="122">
        <f t="shared" si="217"/>
        <v>240.808871720224</v>
      </c>
      <c r="M389" s="122">
        <f t="shared" si="217"/>
        <v>355.14516784297814</v>
      </c>
      <c r="N389" s="122">
        <f t="shared" si="217"/>
        <v>303.75651245501803</v>
      </c>
      <c r="O389" s="122">
        <f t="shared" si="217"/>
        <v>452.79586629567558</v>
      </c>
      <c r="P389" s="122">
        <f t="shared" si="217"/>
        <v>51.926593094888069</v>
      </c>
      <c r="Q389" s="122">
        <f t="shared" si="217"/>
        <v>186.09756604440881</v>
      </c>
      <c r="R389" s="122">
        <f t="shared" si="217"/>
        <v>147.9890795748432</v>
      </c>
      <c r="S389" s="122">
        <f t="shared" si="217"/>
        <v>314.11860544862941</v>
      </c>
      <c r="T389" s="122">
        <f t="shared" si="217"/>
        <v>309.33265334859351</v>
      </c>
      <c r="U389" s="122">
        <f t="shared" si="217"/>
        <v>393.51910380962903</v>
      </c>
      <c r="V389" s="122">
        <f t="shared" si="217"/>
        <v>238.91293700183911</v>
      </c>
      <c r="W389" s="122">
        <f t="shared" si="217"/>
        <v>373.58497664376426</v>
      </c>
      <c r="X389" s="122">
        <f t="shared" si="217"/>
        <v>278.11610014340283</v>
      </c>
      <c r="Y389" s="122">
        <f t="shared" si="217"/>
        <v>168.8104723734786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90.945172159057734</v>
      </c>
      <c r="D390" s="98">
        <f>RES_hhdet_in_tesh!D67</f>
        <v>108.34649512692793</v>
      </c>
      <c r="E390" s="98">
        <f>RES_hhdet_in_tesh!E67</f>
        <v>202.52688735720548</v>
      </c>
      <c r="F390" s="98">
        <f>RES_hhdet_in_tesh!F67</f>
        <v>115.87737164327555</v>
      </c>
      <c r="G390" s="98">
        <f>RES_hhdet_in_tesh!G67</f>
        <v>175.89716319674358</v>
      </c>
      <c r="H390" s="98">
        <f>RES_hhdet_in_tesh!H67</f>
        <v>144.23853935527956</v>
      </c>
      <c r="I390" s="98">
        <f>RES_hhdet_in_tesh!I67</f>
        <v>304.38812787440332</v>
      </c>
      <c r="J390" s="98">
        <f>RES_hhdet_in_tesh!J67</f>
        <v>292.84771089964818</v>
      </c>
      <c r="K390" s="98">
        <f>RES_hhdet_in_tesh!K67</f>
        <v>164.61914206782171</v>
      </c>
      <c r="L390" s="98">
        <f>RES_hhdet_in_tesh!L67</f>
        <v>240.808871720224</v>
      </c>
      <c r="M390" s="98">
        <f>RES_hhdet_in_tesh!M67</f>
        <v>355.14516784297814</v>
      </c>
      <c r="N390" s="98">
        <f>RES_hhdet_in_tesh!N67</f>
        <v>303.75651245501803</v>
      </c>
      <c r="O390" s="98">
        <f>RES_hhdet_in_tesh!O67</f>
        <v>452.79586629567558</v>
      </c>
      <c r="P390" s="98">
        <f>RES_hhdet_in_tesh!P67</f>
        <v>51.926593094888069</v>
      </c>
      <c r="Q390" s="98">
        <f>RES_hhdet_in_tesh!Q67</f>
        <v>186.09756604440881</v>
      </c>
      <c r="R390" s="98">
        <f>RES_hhdet_in_tesh!R67</f>
        <v>147.9890795748432</v>
      </c>
      <c r="S390" s="98">
        <f>RES_hhdet_in_tesh!S67</f>
        <v>314.11860544862941</v>
      </c>
      <c r="T390" s="98">
        <f>RES_hhdet_in_tesh!T67</f>
        <v>309.33265334859351</v>
      </c>
      <c r="U390" s="98">
        <f>RES_hhdet_in_tesh!U67</f>
        <v>393.51910380962903</v>
      </c>
      <c r="V390" s="98">
        <f>RES_hhdet_in_tesh!V67</f>
        <v>238.91293700183911</v>
      </c>
      <c r="W390" s="98">
        <f>RES_hhdet_in_tesh!W67</f>
        <v>373.58497664376426</v>
      </c>
      <c r="X390" s="98">
        <f>RES_hhdet_in_tesh!X67</f>
        <v>278.11610014340283</v>
      </c>
      <c r="Y390" s="98">
        <f>RES_hhdet_in_tesh!Y67</f>
        <v>168.8104723734786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1422.8414729197877</v>
      </c>
      <c r="D391" s="122">
        <v>1561.9673421152509</v>
      </c>
      <c r="E391" s="122">
        <v>1752.0087100299982</v>
      </c>
      <c r="F391" s="122">
        <v>1919.9197083022902</v>
      </c>
      <c r="G391" s="122">
        <v>1663.0827378975684</v>
      </c>
      <c r="H391" s="122">
        <v>1815.4754611111596</v>
      </c>
      <c r="I391" s="122">
        <v>1546.8485295200539</v>
      </c>
      <c r="J391" s="122">
        <v>1752.8119375780443</v>
      </c>
      <c r="K391" s="122">
        <v>1794.6299373766019</v>
      </c>
      <c r="L391" s="122">
        <v>1733.1118279947977</v>
      </c>
      <c r="M391" s="122">
        <v>1726.5586621276298</v>
      </c>
      <c r="N391" s="122">
        <v>1748.3344052429013</v>
      </c>
      <c r="O391" s="122">
        <v>1703.7212744112653</v>
      </c>
      <c r="P391" s="122">
        <v>1560.2849795350648</v>
      </c>
      <c r="Q391" s="122">
        <v>1583.4212312234199</v>
      </c>
      <c r="R391" s="122">
        <v>1615.5699549564754</v>
      </c>
      <c r="S391" s="122">
        <v>1643.4711416821713</v>
      </c>
      <c r="T391" s="122">
        <v>1589.8952793626629</v>
      </c>
      <c r="U391" s="122">
        <v>1522.3128534647972</v>
      </c>
      <c r="V391" s="122">
        <v>1494.193625072824</v>
      </c>
      <c r="W391" s="122">
        <v>1464.5484960505546</v>
      </c>
      <c r="X391" s="122">
        <v>1449.5209110942264</v>
      </c>
      <c r="Y391" s="122">
        <v>1297.6630292515754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1419.968441430831</v>
      </c>
      <c r="D392" s="98">
        <v>1561.9578676141346</v>
      </c>
      <c r="E392" s="98">
        <v>1752.2775645105544</v>
      </c>
      <c r="F392" s="98">
        <v>1925.4667435789092</v>
      </c>
      <c r="G392" s="98">
        <v>1662.4205329284969</v>
      </c>
      <c r="H392" s="98">
        <v>1817.8471413046029</v>
      </c>
      <c r="I392" s="98">
        <v>1539.3448340637292</v>
      </c>
      <c r="J392" s="98">
        <v>1751.2943454155275</v>
      </c>
      <c r="K392" s="98">
        <v>1795.8563797867228</v>
      </c>
      <c r="L392" s="98">
        <v>1735.0678532455634</v>
      </c>
      <c r="M392" s="98">
        <v>1726.177555305123</v>
      </c>
      <c r="N392" s="98">
        <v>1753.542186798436</v>
      </c>
      <c r="O392" s="98">
        <v>1708.29880739087</v>
      </c>
      <c r="P392" s="98">
        <v>1540.1548697406311</v>
      </c>
      <c r="Q392" s="98">
        <v>1576.1698721342775</v>
      </c>
      <c r="R392" s="98">
        <v>1616.458456322471</v>
      </c>
      <c r="S392" s="98">
        <v>1646.8044580627359</v>
      </c>
      <c r="T392" s="98">
        <v>1590.2527144452552</v>
      </c>
      <c r="U392" s="98">
        <v>1522.3179015969661</v>
      </c>
      <c r="V392" s="98">
        <v>1494.193625072824</v>
      </c>
      <c r="W392" s="98">
        <v>1465.3666300147599</v>
      </c>
      <c r="X392" s="98">
        <v>1456.7952518081484</v>
      </c>
      <c r="Y392" s="98">
        <v>1264.9751847399727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1419.9525779345342</v>
      </c>
      <c r="D393" s="98">
        <v>1561.9949238782692</v>
      </c>
      <c r="E393" s="98">
        <v>1752.3329851693188</v>
      </c>
      <c r="F393" s="98">
        <v>1925.6444271336113</v>
      </c>
      <c r="G393" s="98">
        <v>1662.4706159457855</v>
      </c>
      <c r="H393" s="98">
        <v>1817.8692940247008</v>
      </c>
      <c r="I393" s="98">
        <v>0</v>
      </c>
      <c r="J393" s="98">
        <v>1751.2237053219606</v>
      </c>
      <c r="K393" s="98">
        <v>1797.9044178402037</v>
      </c>
      <c r="L393" s="98">
        <v>1737.3998799321541</v>
      </c>
      <c r="M393" s="98">
        <v>1728.428739264109</v>
      </c>
      <c r="N393" s="98">
        <v>1756.4248159451977</v>
      </c>
      <c r="O393" s="98">
        <v>1710.8433562206228</v>
      </c>
      <c r="P393" s="98">
        <v>0</v>
      </c>
      <c r="Q393" s="98">
        <v>1575.7993903832687</v>
      </c>
      <c r="R393" s="98">
        <v>1616.4384790297502</v>
      </c>
      <c r="S393" s="98">
        <v>1646.3445002971141</v>
      </c>
      <c r="T393" s="98">
        <v>1589.2926719314216</v>
      </c>
      <c r="U393" s="98">
        <v>1520.4368413473942</v>
      </c>
      <c r="V393" s="98">
        <v>0</v>
      </c>
      <c r="W393" s="98">
        <v>1462.1574731400708</v>
      </c>
      <c r="X393" s="98">
        <v>1453.1061313793666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467.31196430513438</v>
      </c>
      <c r="D394" s="101">
        <v>578.88980788966273</v>
      </c>
      <c r="E394" s="101">
        <v>805.36680002524508</v>
      </c>
      <c r="F394" s="101">
        <v>931.20107679831619</v>
      </c>
      <c r="G394" s="101">
        <v>702.05983681436328</v>
      </c>
      <c r="H394" s="101">
        <v>787.49288362517359</v>
      </c>
      <c r="I394" s="101">
        <v>0</v>
      </c>
      <c r="J394" s="101">
        <v>633.17389734758956</v>
      </c>
      <c r="K394" s="101">
        <v>628.56867110682515</v>
      </c>
      <c r="L394" s="101">
        <v>586.16961363500525</v>
      </c>
      <c r="M394" s="101">
        <v>601.41046459339043</v>
      </c>
      <c r="N394" s="101">
        <v>597.88719620409211</v>
      </c>
      <c r="O394" s="101">
        <v>582.31292503080533</v>
      </c>
      <c r="P394" s="101">
        <v>0</v>
      </c>
      <c r="Q394" s="101">
        <v>560.07437426592583</v>
      </c>
      <c r="R394" s="101">
        <v>570.64248045992508</v>
      </c>
      <c r="S394" s="101">
        <v>585.17058717104544</v>
      </c>
      <c r="T394" s="101">
        <v>573.6314571814587</v>
      </c>
      <c r="U394" s="101">
        <v>515.07621723508066</v>
      </c>
      <c r="V394" s="101">
        <v>0</v>
      </c>
      <c r="W394" s="101">
        <v>668.58304882022605</v>
      </c>
      <c r="X394" s="101">
        <v>749.68630649655586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952.64061362940026</v>
      </c>
      <c r="D395" s="104">
        <v>983.10511598860649</v>
      </c>
      <c r="E395" s="104">
        <v>946.96618514407385</v>
      </c>
      <c r="F395" s="104">
        <v>994.44335033529512</v>
      </c>
      <c r="G395" s="104">
        <v>960.41077913142237</v>
      </c>
      <c r="H395" s="104">
        <v>1030.376410399527</v>
      </c>
      <c r="I395" s="104">
        <v>0</v>
      </c>
      <c r="J395" s="104">
        <v>1118.0498079743711</v>
      </c>
      <c r="K395" s="104">
        <v>1169.3357467333785</v>
      </c>
      <c r="L395" s="104">
        <v>1151.230266297149</v>
      </c>
      <c r="M395" s="104">
        <v>1127.0182746707185</v>
      </c>
      <c r="N395" s="104">
        <v>1158.5376197411058</v>
      </c>
      <c r="O395" s="104">
        <v>1128.5304311898174</v>
      </c>
      <c r="P395" s="104">
        <v>0</v>
      </c>
      <c r="Q395" s="104">
        <v>1015.7250161173428</v>
      </c>
      <c r="R395" s="104">
        <v>1045.7959985698249</v>
      </c>
      <c r="S395" s="104">
        <v>1061.173913126069</v>
      </c>
      <c r="T395" s="104">
        <v>1015.6612147499632</v>
      </c>
      <c r="U395" s="104">
        <v>1005.3606241123134</v>
      </c>
      <c r="V395" s="104">
        <v>0</v>
      </c>
      <c r="W395" s="104">
        <v>793.57442431984498</v>
      </c>
      <c r="X395" s="104">
        <v>703.41982488281087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1469.5665598302194</v>
      </c>
      <c r="D396" s="101">
        <v>1562.1224415290947</v>
      </c>
      <c r="E396" s="101">
        <v>1746.3966006404817</v>
      </c>
      <c r="F396" s="101">
        <v>1812.28941312144</v>
      </c>
      <c r="G396" s="101">
        <v>1672.1862959151651</v>
      </c>
      <c r="H396" s="101">
        <v>1785.197258892279</v>
      </c>
      <c r="I396" s="101">
        <v>1667.2461070570369</v>
      </c>
      <c r="J396" s="101">
        <v>1785.6604893263436</v>
      </c>
      <c r="K396" s="101">
        <v>1772.7927180678209</v>
      </c>
      <c r="L396" s="101">
        <v>1699.7890716344905</v>
      </c>
      <c r="M396" s="101">
        <v>1732.0383881901546</v>
      </c>
      <c r="N396" s="101">
        <v>1664.9600833489203</v>
      </c>
      <c r="O396" s="101">
        <v>1652.2177492784865</v>
      </c>
      <c r="P396" s="101">
        <v>1655.5306120321636</v>
      </c>
      <c r="Q396" s="101">
        <v>1639.258896685513</v>
      </c>
      <c r="R396" s="101">
        <v>1607.9354848124744</v>
      </c>
      <c r="S396" s="101">
        <v>1603.819412219668</v>
      </c>
      <c r="T396" s="101">
        <v>1579.7805332923069</v>
      </c>
      <c r="U396" s="101">
        <v>0</v>
      </c>
      <c r="V396" s="101">
        <v>0</v>
      </c>
      <c r="W396" s="101">
        <v>1440.0743124127748</v>
      </c>
      <c r="X396" s="101">
        <v>1390.9117958019833</v>
      </c>
      <c r="Y396" s="101">
        <v>1377.1141126156294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1469.7109969958622</v>
      </c>
      <c r="D397" s="104">
        <v>1562.3207811664151</v>
      </c>
      <c r="E397" s="104">
        <v>1746.6060487659568</v>
      </c>
      <c r="F397" s="104">
        <v>1812.4193192125888</v>
      </c>
      <c r="G397" s="104">
        <v>1672.2725259491256</v>
      </c>
      <c r="H397" s="104">
        <v>1785.0266820250042</v>
      </c>
      <c r="I397" s="104">
        <v>1667.1199734057791</v>
      </c>
      <c r="J397" s="104">
        <v>1785.5504160946068</v>
      </c>
      <c r="K397" s="104">
        <v>1773.9949336235466</v>
      </c>
      <c r="L397" s="104">
        <v>1700.9008237931516</v>
      </c>
      <c r="M397" s="104">
        <v>1733.1391560650093</v>
      </c>
      <c r="N397" s="104">
        <v>1666.0687413507544</v>
      </c>
      <c r="O397" s="104">
        <v>1652.5922172998498</v>
      </c>
      <c r="P397" s="104">
        <v>1655.2861711600049</v>
      </c>
      <c r="Q397" s="104">
        <v>1637.9456766224803</v>
      </c>
      <c r="R397" s="104">
        <v>1606.6749963904483</v>
      </c>
      <c r="S397" s="104">
        <v>1603.3517887740647</v>
      </c>
      <c r="T397" s="104">
        <v>1579.4718040892324</v>
      </c>
      <c r="U397" s="104">
        <v>0</v>
      </c>
      <c r="V397" s="104">
        <v>0</v>
      </c>
      <c r="W397" s="104">
        <v>1439.6527542029767</v>
      </c>
      <c r="X397" s="104">
        <v>1389.4868083576391</v>
      </c>
      <c r="Y397" s="104">
        <v>1375.7305074595226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483.18915768567535</v>
      </c>
      <c r="D398" s="98">
        <v>578.15370115545852</v>
      </c>
      <c r="E398" s="98">
        <v>802.5495184198561</v>
      </c>
      <c r="F398" s="98">
        <v>876.05992199999423</v>
      </c>
      <c r="G398" s="98">
        <v>706.02962459225398</v>
      </c>
      <c r="H398" s="98">
        <v>772.93658499238256</v>
      </c>
      <c r="I398" s="98">
        <v>594.46097969743744</v>
      </c>
      <c r="J398" s="98">
        <v>646.35547496058348</v>
      </c>
      <c r="K398" s="98">
        <v>620.30567590709381</v>
      </c>
      <c r="L398" s="98">
        <v>573.00128960621896</v>
      </c>
      <c r="M398" s="98">
        <v>603.2944851653001</v>
      </c>
      <c r="N398" s="98">
        <v>565.6467693068256</v>
      </c>
      <c r="O398" s="98">
        <v>561.40153443626673</v>
      </c>
      <c r="P398" s="98">
        <v>596.10872905909162</v>
      </c>
      <c r="Q398" s="98">
        <v>582.52569329620371</v>
      </c>
      <c r="R398" s="98">
        <v>566.88802661538955</v>
      </c>
      <c r="S398" s="98">
        <v>569.78873032638899</v>
      </c>
      <c r="T398" s="98">
        <v>570.27616584998941</v>
      </c>
      <c r="U398" s="98">
        <v>0</v>
      </c>
      <c r="V398" s="98">
        <v>0</v>
      </c>
      <c r="W398" s="98">
        <v>657.88812588975952</v>
      </c>
      <c r="X398" s="98">
        <v>716.75570819548091</v>
      </c>
      <c r="Y398" s="98">
        <v>816.51458415200364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986.52183931018658</v>
      </c>
      <c r="D399" s="98">
        <v>984.16708001095697</v>
      </c>
      <c r="E399" s="98">
        <v>944.05653034610054</v>
      </c>
      <c r="F399" s="98">
        <v>936.35939721259467</v>
      </c>
      <c r="G399" s="98">
        <v>966.24290135687136</v>
      </c>
      <c r="H399" s="98">
        <v>1012.0900970326218</v>
      </c>
      <c r="I399" s="98">
        <v>1072.6589937083415</v>
      </c>
      <c r="J399" s="98">
        <v>1139.1949411340231</v>
      </c>
      <c r="K399" s="98">
        <v>1153.6892577164526</v>
      </c>
      <c r="L399" s="98">
        <v>1127.8995341869327</v>
      </c>
      <c r="M399" s="98">
        <v>1129.8446708997094</v>
      </c>
      <c r="N399" s="98">
        <v>1100.4219720439289</v>
      </c>
      <c r="O399" s="98">
        <v>1091.1906828635827</v>
      </c>
      <c r="P399" s="98">
        <v>1059.1774421009131</v>
      </c>
      <c r="Q399" s="98">
        <v>1055.4199833262769</v>
      </c>
      <c r="R399" s="98">
        <v>1039.7869697750589</v>
      </c>
      <c r="S399" s="98">
        <v>1033.5630584476758</v>
      </c>
      <c r="T399" s="98">
        <v>1009.1956382392431</v>
      </c>
      <c r="U399" s="98">
        <v>0</v>
      </c>
      <c r="V399" s="98">
        <v>0</v>
      </c>
      <c r="W399" s="98">
        <v>781.76462831321703</v>
      </c>
      <c r="X399" s="98">
        <v>672.73110016215833</v>
      </c>
      <c r="Y399" s="98">
        <v>559.21592330751889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583.24421563807618</v>
      </c>
      <c r="D400" s="122">
        <v>577.78249461596033</v>
      </c>
      <c r="E400" s="122">
        <v>708.9712448668829</v>
      </c>
      <c r="F400" s="122">
        <v>685.17380652693168</v>
      </c>
      <c r="G400" s="122">
        <v>644.52346162079868</v>
      </c>
      <c r="H400" s="122">
        <v>605.52768428006607</v>
      </c>
      <c r="I400" s="122">
        <v>547.80069566941927</v>
      </c>
      <c r="J400" s="122">
        <v>603.33651718009594</v>
      </c>
      <c r="K400" s="122">
        <v>479.31482656187046</v>
      </c>
      <c r="L400" s="122">
        <v>433.39929832558289</v>
      </c>
      <c r="M400" s="122">
        <v>435.44874695795482</v>
      </c>
      <c r="N400" s="122">
        <v>446.36657899704795</v>
      </c>
      <c r="O400" s="122">
        <v>437.71759203765004</v>
      </c>
      <c r="P400" s="122">
        <v>418.88531315021703</v>
      </c>
      <c r="Q400" s="122">
        <v>441.05036269756567</v>
      </c>
      <c r="R400" s="122">
        <v>441.17423355330868</v>
      </c>
      <c r="S400" s="122">
        <v>430.01075196620343</v>
      </c>
      <c r="T400" s="122">
        <v>418.59647664428996</v>
      </c>
      <c r="U400" s="122">
        <v>406.122955146918</v>
      </c>
      <c r="V400" s="122">
        <v>553.07716427198227</v>
      </c>
      <c r="W400" s="122">
        <v>537.20098561482394</v>
      </c>
      <c r="X400" s="122">
        <v>434.20375693086629</v>
      </c>
      <c r="Y400" s="122">
        <v>397.7237386610808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582.87402789160819</v>
      </c>
      <c r="D401" s="98">
        <v>582.97730947943842</v>
      </c>
      <c r="E401" s="98">
        <v>705.95550567824478</v>
      </c>
      <c r="F401" s="98">
        <v>685.58379188744334</v>
      </c>
      <c r="G401" s="98">
        <v>646.58471549619787</v>
      </c>
      <c r="H401" s="98">
        <v>605.88295889435551</v>
      </c>
      <c r="I401" s="98">
        <v>545.15260252904045</v>
      </c>
      <c r="J401" s="98">
        <v>601.02489290770154</v>
      </c>
      <c r="K401" s="98">
        <v>481.08871700413403</v>
      </c>
      <c r="L401" s="98">
        <v>434.41942723022981</v>
      </c>
      <c r="M401" s="98">
        <v>435.24801114118162</v>
      </c>
      <c r="N401" s="98">
        <v>447.0763732641102</v>
      </c>
      <c r="O401" s="98">
        <v>437.8483242018101</v>
      </c>
      <c r="P401" s="98">
        <v>416.98241465796292</v>
      </c>
      <c r="Q401" s="98">
        <v>441.48031337690117</v>
      </c>
      <c r="R401" s="98">
        <v>447.35723366884014</v>
      </c>
      <c r="S401" s="98">
        <v>430.27731514322227</v>
      </c>
      <c r="T401" s="98">
        <v>415.67893479523724</v>
      </c>
      <c r="U401" s="98">
        <v>406.18840216591269</v>
      </c>
      <c r="V401" s="98">
        <v>561.09721391768664</v>
      </c>
      <c r="W401" s="98">
        <v>525.52255119798212</v>
      </c>
      <c r="X401" s="98">
        <v>440.63704014329869</v>
      </c>
      <c r="Y401" s="98">
        <v>394.02005747598889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588.55149914611206</v>
      </c>
      <c r="D402" s="33">
        <v>478.02154338903557</v>
      </c>
      <c r="E402" s="33">
        <v>763.93359087438148</v>
      </c>
      <c r="F402" s="33">
        <v>678.13309639352985</v>
      </c>
      <c r="G402" s="33">
        <v>618.54801455382051</v>
      </c>
      <c r="H402" s="33">
        <v>600.92304663211974</v>
      </c>
      <c r="I402" s="33">
        <v>588.93790494916686</v>
      </c>
      <c r="J402" s="33">
        <v>649.92925576134428</v>
      </c>
      <c r="K402" s="33">
        <v>449.19708494040805</v>
      </c>
      <c r="L402" s="33">
        <v>414.56445080039168</v>
      </c>
      <c r="M402" s="33">
        <v>439.17942894043421</v>
      </c>
      <c r="N402" s="33">
        <v>423.83659243018593</v>
      </c>
      <c r="O402" s="33">
        <v>427.3648497044021</v>
      </c>
      <c r="P402" s="33">
        <v>438.52908066256265</v>
      </c>
      <c r="Q402" s="33">
        <v>439.75675152793673</v>
      </c>
      <c r="R402" s="33">
        <v>431.7820209529624</v>
      </c>
      <c r="S402" s="33">
        <v>429.68720771524767</v>
      </c>
      <c r="T402" s="33">
        <v>423.4758138746023</v>
      </c>
      <c r="U402" s="33">
        <v>405.98389738224046</v>
      </c>
      <c r="V402" s="33">
        <v>534.92232552175619</v>
      </c>
      <c r="W402" s="33">
        <v>547.54858691630204</v>
      </c>
      <c r="X402" s="33">
        <v>427.09295275019548</v>
      </c>
      <c r="Y402" s="33">
        <v>409.76935597334221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3869.2147417290453</v>
      </c>
      <c r="D404" s="117">
        <f t="shared" si="218"/>
        <v>3705.6001552063408</v>
      </c>
      <c r="E404" s="117">
        <f t="shared" si="218"/>
        <v>4182.4346769821268</v>
      </c>
      <c r="F404" s="117">
        <f t="shared" si="218"/>
        <v>4272.0956932243698</v>
      </c>
      <c r="G404" s="117">
        <f t="shared" si="218"/>
        <v>4111.1181221235975</v>
      </c>
      <c r="H404" s="117">
        <f t="shared" si="218"/>
        <v>3580.9626116535069</v>
      </c>
      <c r="I404" s="117">
        <f t="shared" si="218"/>
        <v>3236.2827134373642</v>
      </c>
      <c r="J404" s="117">
        <f t="shared" si="218"/>
        <v>3553.0353827432323</v>
      </c>
      <c r="K404" s="117">
        <f t="shared" si="218"/>
        <v>3260.0181563228189</v>
      </c>
      <c r="L404" s="117">
        <f t="shared" si="218"/>
        <v>3179.2891941796074</v>
      </c>
      <c r="M404" s="117">
        <f t="shared" si="218"/>
        <v>3001.1025154725185</v>
      </c>
      <c r="N404" s="117">
        <f t="shared" si="218"/>
        <v>2779.5637057915951</v>
      </c>
      <c r="O404" s="117">
        <f t="shared" si="218"/>
        <v>2490.6689021237926</v>
      </c>
      <c r="P404" s="117">
        <f t="shared" si="218"/>
        <v>1722.7742575026712</v>
      </c>
      <c r="Q404" s="117">
        <f t="shared" si="218"/>
        <v>1889.5730347896342</v>
      </c>
      <c r="R404" s="117">
        <f t="shared" ref="R404:V404" si="219">R405+R408+R410+R419</f>
        <v>1991.4607514280817</v>
      </c>
      <c r="S404" s="117">
        <f t="shared" si="219"/>
        <v>1960.2631102671846</v>
      </c>
      <c r="T404" s="117">
        <f t="shared" si="219"/>
        <v>1792.4818929491034</v>
      </c>
      <c r="U404" s="117">
        <f t="shared" si="219"/>
        <v>1657.3572135477887</v>
      </c>
      <c r="V404" s="117">
        <f t="shared" si="219"/>
        <v>1666.8598643476539</v>
      </c>
      <c r="W404" s="117">
        <f t="shared" ref="W404:Y404" si="220">W405+W408+W410+W419</f>
        <v>1593.9333738496202</v>
      </c>
      <c r="X404" s="117">
        <f t="shared" si="220"/>
        <v>1237.6531845628053</v>
      </c>
      <c r="Y404" s="117">
        <f t="shared" si="220"/>
        <v>956.03789063272598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3241.4624526447096</v>
      </c>
      <c r="D405" s="122">
        <f t="shared" si="221"/>
        <v>3027.939406953139</v>
      </c>
      <c r="E405" s="122">
        <f t="shared" si="221"/>
        <v>3413.3544643787586</v>
      </c>
      <c r="F405" s="122">
        <f t="shared" si="221"/>
        <v>3464.0146911628854</v>
      </c>
      <c r="G405" s="122">
        <f t="shared" si="221"/>
        <v>3415.244924916291</v>
      </c>
      <c r="H405" s="122">
        <f t="shared" si="221"/>
        <v>2859.517610094998</v>
      </c>
      <c r="I405" s="122">
        <f t="shared" si="221"/>
        <v>2611.2677596045</v>
      </c>
      <c r="J405" s="122">
        <f t="shared" si="221"/>
        <v>2844.634964494428</v>
      </c>
      <c r="K405" s="122">
        <f t="shared" si="221"/>
        <v>2591.442115091771</v>
      </c>
      <c r="L405" s="122">
        <f t="shared" si="221"/>
        <v>2548.4111923850728</v>
      </c>
      <c r="M405" s="122">
        <f t="shared" si="221"/>
        <v>2383.7950258072065</v>
      </c>
      <c r="N405" s="122">
        <f t="shared" si="221"/>
        <v>2163.1823421589966</v>
      </c>
      <c r="O405" s="122">
        <f t="shared" si="221"/>
        <v>1912.8050163094563</v>
      </c>
      <c r="P405" s="122">
        <f t="shared" si="221"/>
        <v>1258.2130423055803</v>
      </c>
      <c r="Q405" s="122">
        <f t="shared" si="221"/>
        <v>1421.2824987944791</v>
      </c>
      <c r="R405" s="122">
        <f t="shared" ref="R405:V405" si="222">SUM(R406:R407)</f>
        <v>1536.492217042332</v>
      </c>
      <c r="S405" s="122">
        <f t="shared" si="222"/>
        <v>1507.158727485097</v>
      </c>
      <c r="T405" s="122">
        <f t="shared" si="222"/>
        <v>1333.1001488910792</v>
      </c>
      <c r="U405" s="122">
        <f t="shared" si="222"/>
        <v>1201.2075619933319</v>
      </c>
      <c r="V405" s="122">
        <f t="shared" si="222"/>
        <v>1184.9397903548304</v>
      </c>
      <c r="W405" s="122">
        <f t="shared" ref="W405:Y405" si="223">SUM(W406:W407)</f>
        <v>1177.8742558036411</v>
      </c>
      <c r="X405" s="122">
        <f t="shared" si="223"/>
        <v>856.32533192031735</v>
      </c>
      <c r="Y405" s="122">
        <f t="shared" si="223"/>
        <v>648.35102012702646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3241.4624526447096</v>
      </c>
      <c r="D406" s="98">
        <v>3027.939406953139</v>
      </c>
      <c r="E406" s="98">
        <v>3413.3544643787586</v>
      </c>
      <c r="F406" s="98">
        <v>3464.0146911628854</v>
      </c>
      <c r="G406" s="98">
        <v>3415.244924916291</v>
      </c>
      <c r="H406" s="98">
        <v>2859.517610094998</v>
      </c>
      <c r="I406" s="98">
        <v>2611.2677596045</v>
      </c>
      <c r="J406" s="98">
        <v>2844.634964494428</v>
      </c>
      <c r="K406" s="98">
        <v>2591.442115091771</v>
      </c>
      <c r="L406" s="98">
        <v>2548.4111923850728</v>
      </c>
      <c r="M406" s="98">
        <v>2383.7950258072065</v>
      </c>
      <c r="N406" s="98">
        <v>2163.1823421589966</v>
      </c>
      <c r="O406" s="98">
        <v>1912.8050163094563</v>
      </c>
      <c r="P406" s="98">
        <v>1258.2130423055803</v>
      </c>
      <c r="Q406" s="98">
        <v>1421.2824987944791</v>
      </c>
      <c r="R406" s="98">
        <v>1536.492217042332</v>
      </c>
      <c r="S406" s="98">
        <v>1507.158727485097</v>
      </c>
      <c r="T406" s="98">
        <v>1333.1001488910792</v>
      </c>
      <c r="U406" s="98">
        <v>1201.2075619933319</v>
      </c>
      <c r="V406" s="98">
        <v>1184.9397903548304</v>
      </c>
      <c r="W406" s="98">
        <v>1177.8742558036411</v>
      </c>
      <c r="X406" s="98">
        <v>856.32533192031735</v>
      </c>
      <c r="Y406" s="98">
        <v>648.35102012702646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448.29061424650178</v>
      </c>
      <c r="D410" s="122">
        <v>495.26994570332971</v>
      </c>
      <c r="E410" s="122">
        <v>548.94312250126768</v>
      </c>
      <c r="F410" s="122">
        <v>595.11397698687392</v>
      </c>
      <c r="G410" s="122">
        <v>499.07932903981424</v>
      </c>
      <c r="H410" s="122">
        <v>536.78271613913637</v>
      </c>
      <c r="I410" s="122">
        <v>456.97571008336291</v>
      </c>
      <c r="J410" s="122">
        <v>520.65578172019445</v>
      </c>
      <c r="K410" s="122">
        <v>519.71066942688549</v>
      </c>
      <c r="L410" s="122">
        <v>495.93717914292461</v>
      </c>
      <c r="M410" s="122">
        <v>482.13025275968869</v>
      </c>
      <c r="N410" s="122">
        <v>474.56740072488412</v>
      </c>
      <c r="O410" s="122">
        <v>436.41129885424175</v>
      </c>
      <c r="P410" s="122">
        <v>340.25280361006435</v>
      </c>
      <c r="Q410" s="122">
        <v>360.14281153531368</v>
      </c>
      <c r="R410" s="122">
        <v>367.34921204241363</v>
      </c>
      <c r="S410" s="122">
        <v>377.00295613986071</v>
      </c>
      <c r="T410" s="122">
        <v>376.08949550533919</v>
      </c>
      <c r="U410" s="122">
        <v>368.30878728313309</v>
      </c>
      <c r="V410" s="122">
        <v>358.7354650780095</v>
      </c>
      <c r="W410" s="122">
        <v>338.09122782683045</v>
      </c>
      <c r="X410" s="122">
        <v>308.31468149462273</v>
      </c>
      <c r="Y410" s="122">
        <v>212.58031764807248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476.51120548246985</v>
      </c>
      <c r="D411" s="98">
        <v>519.04431105395213</v>
      </c>
      <c r="E411" s="98">
        <v>576.40800252201234</v>
      </c>
      <c r="F411" s="98">
        <v>626.99769776063465</v>
      </c>
      <c r="G411" s="98">
        <v>535.73196146572229</v>
      </c>
      <c r="H411" s="98">
        <v>579.61155902924736</v>
      </c>
      <c r="I411" s="98">
        <v>485.46401770942498</v>
      </c>
      <c r="J411" s="98">
        <v>545.96365923770531</v>
      </c>
      <c r="K411" s="98">
        <v>552.97146534293211</v>
      </c>
      <c r="L411" s="98">
        <v>527.23662714323768</v>
      </c>
      <c r="M411" s="98">
        <v>514.11699372823307</v>
      </c>
      <c r="N411" s="98">
        <v>507.69382114890357</v>
      </c>
      <c r="O411" s="98">
        <v>476.58564689562513</v>
      </c>
      <c r="P411" s="98">
        <v>412.22397276873636</v>
      </c>
      <c r="Q411" s="98">
        <v>407.37640943548809</v>
      </c>
      <c r="R411" s="98">
        <v>409.19969186270578</v>
      </c>
      <c r="S411" s="98">
        <v>409.70805652158998</v>
      </c>
      <c r="T411" s="98">
        <v>389.99166325169796</v>
      </c>
      <c r="U411" s="98">
        <v>368.96393656049293</v>
      </c>
      <c r="V411" s="98">
        <v>358.7354650780095</v>
      </c>
      <c r="W411" s="98">
        <v>349.6344410615373</v>
      </c>
      <c r="X411" s="98">
        <v>346.5449161021412</v>
      </c>
      <c r="Y411" s="98">
        <v>300.38523145923284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156.81995525410244</v>
      </c>
      <c r="D412" s="98">
        <v>192.36720000085981</v>
      </c>
      <c r="E412" s="98">
        <v>264.92370723799246</v>
      </c>
      <c r="F412" s="98">
        <v>303.23085727231648</v>
      </c>
      <c r="G412" s="98">
        <v>226.24593837294782</v>
      </c>
      <c r="H412" s="98">
        <v>251.08820628056441</v>
      </c>
      <c r="I412" s="98">
        <v>0</v>
      </c>
      <c r="J412" s="98">
        <v>197.3911117994661</v>
      </c>
      <c r="K412" s="98">
        <v>193.54584422384579</v>
      </c>
      <c r="L412" s="98">
        <v>178.11988703996536</v>
      </c>
      <c r="M412" s="98">
        <v>179.12139982540776</v>
      </c>
      <c r="N412" s="98">
        <v>173.10312665534468</v>
      </c>
      <c r="O412" s="98">
        <v>162.45517521337894</v>
      </c>
      <c r="P412" s="98">
        <v>0</v>
      </c>
      <c r="Q412" s="98">
        <v>144.75666083905645</v>
      </c>
      <c r="R412" s="98">
        <v>144.45575526834861</v>
      </c>
      <c r="S412" s="98">
        <v>145.5844395062436</v>
      </c>
      <c r="T412" s="98">
        <v>140.67668870965073</v>
      </c>
      <c r="U412" s="98">
        <v>124.83893708428405</v>
      </c>
      <c r="V412" s="98">
        <v>0</v>
      </c>
      <c r="W412" s="98">
        <v>159.52298611789982</v>
      </c>
      <c r="X412" s="98">
        <v>178.33664536269865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156.81995525410244</v>
      </c>
      <c r="D413" s="101">
        <v>192.36720000085981</v>
      </c>
      <c r="E413" s="101">
        <v>264.92370723799246</v>
      </c>
      <c r="F413" s="101">
        <v>303.23085727231648</v>
      </c>
      <c r="G413" s="101">
        <v>226.24593837294782</v>
      </c>
      <c r="H413" s="101">
        <v>251.08820628056441</v>
      </c>
      <c r="I413" s="101">
        <v>0</v>
      </c>
      <c r="J413" s="101">
        <v>197.3911117994661</v>
      </c>
      <c r="K413" s="101">
        <v>193.54584422384579</v>
      </c>
      <c r="L413" s="101">
        <v>178.11988703996536</v>
      </c>
      <c r="M413" s="101">
        <v>179.12139982540776</v>
      </c>
      <c r="N413" s="101">
        <v>173.10312665534468</v>
      </c>
      <c r="O413" s="101">
        <v>162.45517521337894</v>
      </c>
      <c r="P413" s="101">
        <v>0</v>
      </c>
      <c r="Q413" s="101">
        <v>144.75666083905645</v>
      </c>
      <c r="R413" s="101">
        <v>144.45575526834861</v>
      </c>
      <c r="S413" s="101">
        <v>145.5844395062436</v>
      </c>
      <c r="T413" s="101">
        <v>140.67668870965073</v>
      </c>
      <c r="U413" s="101">
        <v>124.83893708428405</v>
      </c>
      <c r="V413" s="101">
        <v>0</v>
      </c>
      <c r="W413" s="101">
        <v>159.52298611789982</v>
      </c>
      <c r="X413" s="101">
        <v>178.33664536269865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179.46167483783398</v>
      </c>
      <c r="D419" s="122">
        <v>182.39080254987232</v>
      </c>
      <c r="E419" s="122">
        <v>220.1370901021009</v>
      </c>
      <c r="F419" s="122">
        <v>212.96702507460992</v>
      </c>
      <c r="G419" s="122">
        <v>196.79386816749206</v>
      </c>
      <c r="H419" s="122">
        <v>184.66228541937244</v>
      </c>
      <c r="I419" s="122">
        <v>168.03924374950125</v>
      </c>
      <c r="J419" s="122">
        <v>187.74463652860993</v>
      </c>
      <c r="K419" s="122">
        <v>148.86537180416252</v>
      </c>
      <c r="L419" s="122">
        <v>134.94082265161009</v>
      </c>
      <c r="M419" s="122">
        <v>135.17723690562323</v>
      </c>
      <c r="N419" s="122">
        <v>141.8139629077146</v>
      </c>
      <c r="O419" s="122">
        <v>141.45258696009486</v>
      </c>
      <c r="P419" s="122">
        <v>124.30841158702653</v>
      </c>
      <c r="Q419" s="122">
        <v>108.14772445984133</v>
      </c>
      <c r="R419" s="122">
        <v>87.619322343336108</v>
      </c>
      <c r="S419" s="122">
        <v>76.101426642226869</v>
      </c>
      <c r="T419" s="122">
        <v>83.292248552685095</v>
      </c>
      <c r="U419" s="122">
        <v>87.840864271323554</v>
      </c>
      <c r="V419" s="122">
        <v>123.18460891481396</v>
      </c>
      <c r="W419" s="122">
        <v>77.967890219148899</v>
      </c>
      <c r="X419" s="122">
        <v>73.013171147865251</v>
      </c>
      <c r="Y419" s="122">
        <v>95.10655285762715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191.97928632118467</v>
      </c>
      <c r="D420" s="98">
        <v>191.88837089094136</v>
      </c>
      <c r="E420" s="98">
        <v>232.21583305465077</v>
      </c>
      <c r="F420" s="98">
        <v>225.36824042049986</v>
      </c>
      <c r="G420" s="98">
        <v>212.41023551505288</v>
      </c>
      <c r="H420" s="98">
        <v>198.91005630649497</v>
      </c>
      <c r="I420" s="98">
        <v>178.85630150520527</v>
      </c>
      <c r="J420" s="98">
        <v>197.05928666566084</v>
      </c>
      <c r="K420" s="98">
        <v>157.63332205575904</v>
      </c>
      <c r="L420" s="98">
        <v>142.24945806369027</v>
      </c>
      <c r="M420" s="98">
        <v>142.45068266884672</v>
      </c>
      <c r="N420" s="98">
        <v>146.28173023471871</v>
      </c>
      <c r="O420" s="98">
        <v>143.23881926686695</v>
      </c>
      <c r="P420" s="98">
        <v>136.35021002690243</v>
      </c>
      <c r="Q420" s="98">
        <v>144.09220970530259</v>
      </c>
      <c r="R420" s="98">
        <v>145.30011633980672</v>
      </c>
      <c r="S420" s="98">
        <v>138.8002321425374</v>
      </c>
      <c r="T420" s="98">
        <v>133.09586108934215</v>
      </c>
      <c r="U420" s="98">
        <v>129.18283985832042</v>
      </c>
      <c r="V420" s="98">
        <v>177.6024251606988</v>
      </c>
      <c r="W420" s="98">
        <v>165.96344261966235</v>
      </c>
      <c r="X420" s="98">
        <v>139.0696109397006</v>
      </c>
      <c r="Y420" s="98">
        <v>124.34908491442631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212.50385658315432</v>
      </c>
      <c r="D423" s="118">
        <f t="shared" si="225"/>
        <v>203.90743131695586</v>
      </c>
      <c r="E423" s="118">
        <f t="shared" si="225"/>
        <v>227.1639492471777</v>
      </c>
      <c r="F423" s="118">
        <f t="shared" si="225"/>
        <v>231.04796114890917</v>
      </c>
      <c r="G423" s="118">
        <f t="shared" si="225"/>
        <v>222.70467194607184</v>
      </c>
      <c r="H423" s="118">
        <f t="shared" si="225"/>
        <v>206.84320616024124</v>
      </c>
      <c r="I423" s="118">
        <f t="shared" si="225"/>
        <v>180.89237411813218</v>
      </c>
      <c r="J423" s="118">
        <f t="shared" si="225"/>
        <v>198.19320665254034</v>
      </c>
      <c r="K423" s="118">
        <f t="shared" si="225"/>
        <v>189.72434101003827</v>
      </c>
      <c r="L423" s="118">
        <f t="shared" si="225"/>
        <v>186.76258243905261</v>
      </c>
      <c r="M423" s="118">
        <f t="shared" si="225"/>
        <v>169.01228734268756</v>
      </c>
      <c r="N423" s="118">
        <f t="shared" si="225"/>
        <v>165.7206591260487</v>
      </c>
      <c r="O423" s="118">
        <f t="shared" si="225"/>
        <v>155.85191402051385</v>
      </c>
      <c r="P423" s="118">
        <f t="shared" si="225"/>
        <v>116.9045193176164</v>
      </c>
      <c r="Q423" s="118">
        <f t="shared" si="225"/>
        <v>123.37439363251336</v>
      </c>
      <c r="R423" s="118">
        <f t="shared" ref="R423:V423" si="226">R424+R427+R429+R438</f>
        <v>121.82839186056754</v>
      </c>
      <c r="S423" s="118">
        <f t="shared" si="226"/>
        <v>114.90736545675986</v>
      </c>
      <c r="T423" s="118">
        <f t="shared" si="226"/>
        <v>100.61332052592265</v>
      </c>
      <c r="U423" s="118">
        <f t="shared" si="226"/>
        <v>92.548742875361143</v>
      </c>
      <c r="V423" s="118">
        <f t="shared" si="226"/>
        <v>86.29008458385492</v>
      </c>
      <c r="W423" s="118">
        <f t="shared" ref="W423:Y423" si="227">W424+W427+W429+W438</f>
        <v>83.895700292240008</v>
      </c>
      <c r="X423" s="118">
        <f t="shared" si="227"/>
        <v>71.302313913607293</v>
      </c>
      <c r="Y423" s="118">
        <f t="shared" si="227"/>
        <v>55.84652287136052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176.47707473313557</v>
      </c>
      <c r="D424" s="123">
        <f t="shared" si="228"/>
        <v>165.43587075812286</v>
      </c>
      <c r="E424" s="123">
        <f t="shared" si="228"/>
        <v>183.61729594933573</v>
      </c>
      <c r="F424" s="123">
        <f t="shared" si="228"/>
        <v>185.85852699754622</v>
      </c>
      <c r="G424" s="123">
        <f t="shared" si="228"/>
        <v>182.84925922267632</v>
      </c>
      <c r="H424" s="123">
        <f t="shared" si="228"/>
        <v>162.91393365968622</v>
      </c>
      <c r="I424" s="123">
        <f t="shared" si="228"/>
        <v>143.7050324133244</v>
      </c>
      <c r="J424" s="123">
        <f t="shared" si="228"/>
        <v>156.80915664264003</v>
      </c>
      <c r="K424" s="123">
        <f t="shared" si="228"/>
        <v>149.13518465798211</v>
      </c>
      <c r="L424" s="123">
        <f t="shared" si="228"/>
        <v>147.82388876209563</v>
      </c>
      <c r="M424" s="123">
        <f t="shared" si="228"/>
        <v>132.10087886562411</v>
      </c>
      <c r="N424" s="123">
        <f t="shared" si="228"/>
        <v>127.06040046118413</v>
      </c>
      <c r="O424" s="123">
        <f t="shared" si="228"/>
        <v>117.03747738013075</v>
      </c>
      <c r="P424" s="123">
        <f t="shared" si="228"/>
        <v>81.572456191438391</v>
      </c>
      <c r="Q424" s="123">
        <f t="shared" si="228"/>
        <v>89.090763182157403</v>
      </c>
      <c r="R424" s="123">
        <f t="shared" ref="R424:V424" si="229">SUM(R425:R426)</f>
        <v>90.212893777086691</v>
      </c>
      <c r="S424" s="123">
        <f t="shared" si="229"/>
        <v>84.57315076557326</v>
      </c>
      <c r="T424" s="123">
        <f t="shared" si="229"/>
        <v>72.398913127061675</v>
      </c>
      <c r="U424" s="123">
        <f t="shared" si="229"/>
        <v>65.328149522166086</v>
      </c>
      <c r="V424" s="123">
        <f t="shared" si="229"/>
        <v>59.827316100343971</v>
      </c>
      <c r="W424" s="123">
        <f t="shared" ref="W424:Y424" si="230">SUM(W425:W426)</f>
        <v>58.708206168491046</v>
      </c>
      <c r="X424" s="123">
        <f t="shared" si="230"/>
        <v>45.972835973203637</v>
      </c>
      <c r="Y424" s="123">
        <f t="shared" si="230"/>
        <v>33.609660378017125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174.14249689838405</v>
      </c>
      <c r="D425" s="99">
        <v>163.25708521224342</v>
      </c>
      <c r="E425" s="99">
        <v>181.19573637347676</v>
      </c>
      <c r="F425" s="99">
        <v>183.41007778864432</v>
      </c>
      <c r="G425" s="99">
        <v>180.50881597906351</v>
      </c>
      <c r="H425" s="99">
        <v>160.82533419733051</v>
      </c>
      <c r="I425" s="99">
        <v>141.90536078926749</v>
      </c>
      <c r="J425" s="99">
        <v>154.82227177524979</v>
      </c>
      <c r="K425" s="99">
        <v>147.24032711478489</v>
      </c>
      <c r="L425" s="99">
        <v>145.94279569376559</v>
      </c>
      <c r="M425" s="99">
        <v>130.40138171963559</v>
      </c>
      <c r="N425" s="99">
        <v>125.389319144571</v>
      </c>
      <c r="O425" s="99">
        <v>115.43468885444516</v>
      </c>
      <c r="P425" s="99">
        <v>80.406684929242886</v>
      </c>
      <c r="Q425" s="99">
        <v>87.761086483042874</v>
      </c>
      <c r="R425" s="99">
        <v>88.843678238697194</v>
      </c>
      <c r="S425" s="99">
        <v>83.276155660380383</v>
      </c>
      <c r="T425" s="99">
        <v>71.282620665041151</v>
      </c>
      <c r="U425" s="99">
        <v>64.316304634395408</v>
      </c>
      <c r="V425" s="99">
        <v>58.897607242711032</v>
      </c>
      <c r="W425" s="99">
        <v>57.787404072782195</v>
      </c>
      <c r="X425" s="99">
        <v>45.252939633586173</v>
      </c>
      <c r="Y425" s="99">
        <v>33.084139430379942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2.3345778347515176</v>
      </c>
      <c r="D426" s="99">
        <v>2.178785545879427</v>
      </c>
      <c r="E426" s="99">
        <v>2.4215595758589634</v>
      </c>
      <c r="F426" s="99">
        <v>2.4484492089019132</v>
      </c>
      <c r="G426" s="99">
        <v>2.3404432436128042</v>
      </c>
      <c r="H426" s="99">
        <v>2.0885994623557029</v>
      </c>
      <c r="I426" s="99">
        <v>1.7996716240569268</v>
      </c>
      <c r="J426" s="99">
        <v>1.9868848673902351</v>
      </c>
      <c r="K426" s="99">
        <v>1.8948575431972308</v>
      </c>
      <c r="L426" s="99">
        <v>1.8810930683300335</v>
      </c>
      <c r="M426" s="99">
        <v>1.6994971459885277</v>
      </c>
      <c r="N426" s="99">
        <v>1.6710813166131246</v>
      </c>
      <c r="O426" s="99">
        <v>1.6027885256855929</v>
      </c>
      <c r="P426" s="99">
        <v>1.1657712621955116</v>
      </c>
      <c r="Q426" s="99">
        <v>1.3296766991145235</v>
      </c>
      <c r="R426" s="99">
        <v>1.3692155383895028</v>
      </c>
      <c r="S426" s="99">
        <v>1.2969951051928812</v>
      </c>
      <c r="T426" s="99">
        <v>1.1162924620205232</v>
      </c>
      <c r="U426" s="99">
        <v>1.0118448877706723</v>
      </c>
      <c r="V426" s="99">
        <v>0.9297088576329352</v>
      </c>
      <c r="W426" s="99">
        <v>0.92080209570885241</v>
      </c>
      <c r="X426" s="99">
        <v>0.71989633961746202</v>
      </c>
      <c r="Y426" s="99">
        <v>0.52552094763718549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0.45639156540575326</v>
      </c>
      <c r="D427" s="123">
        <f t="shared" si="231"/>
        <v>0.52464127170050268</v>
      </c>
      <c r="E427" s="123">
        <f t="shared" si="231"/>
        <v>0.92919036949792466</v>
      </c>
      <c r="F427" s="123">
        <f t="shared" si="231"/>
        <v>0.51088102768336119</v>
      </c>
      <c r="G427" s="123">
        <f t="shared" si="231"/>
        <v>0.74645837594993469</v>
      </c>
      <c r="H427" s="123">
        <f t="shared" si="231"/>
        <v>0.62859511258885747</v>
      </c>
      <c r="I427" s="123">
        <f t="shared" si="231"/>
        <v>1.237913776829048</v>
      </c>
      <c r="J427" s="123">
        <f t="shared" si="231"/>
        <v>1.1526313917723383</v>
      </c>
      <c r="K427" s="123">
        <f t="shared" si="231"/>
        <v>0.65389590287665667</v>
      </c>
      <c r="L427" s="123">
        <f t="shared" si="231"/>
        <v>0.93238782622497962</v>
      </c>
      <c r="M427" s="123">
        <f t="shared" si="231"/>
        <v>1.2657683683198337</v>
      </c>
      <c r="N427" s="123">
        <f t="shared" si="231"/>
        <v>1.1007904807602316</v>
      </c>
      <c r="O427" s="123">
        <f t="shared" si="231"/>
        <v>1.6333608703337392</v>
      </c>
      <c r="P427" s="123">
        <f t="shared" si="231"/>
        <v>0.18983530245682723</v>
      </c>
      <c r="Q427" s="123">
        <f t="shared" si="231"/>
        <v>0.63639511280192218</v>
      </c>
      <c r="R427" s="123">
        <f t="shared" si="231"/>
        <v>0.470649776890607</v>
      </c>
      <c r="S427" s="123">
        <f t="shared" si="231"/>
        <v>0.95388522861481395</v>
      </c>
      <c r="T427" s="123">
        <f t="shared" si="231"/>
        <v>0.9082798768640169</v>
      </c>
      <c r="U427" s="123">
        <f t="shared" si="231"/>
        <v>1.1559356368146469</v>
      </c>
      <c r="V427" s="123">
        <f t="shared" si="231"/>
        <v>0.64974268250920519</v>
      </c>
      <c r="W427" s="123">
        <f t="shared" si="231"/>
        <v>0.99408582398948342</v>
      </c>
      <c r="X427" s="123">
        <f t="shared" si="231"/>
        <v>0.78856906529962478</v>
      </c>
      <c r="Y427" s="123">
        <f t="shared" si="231"/>
        <v>0.45664961085629779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0.45639156540575326</v>
      </c>
      <c r="D428" s="99">
        <f>RES_hhdet_in_fecs!D67</f>
        <v>0.52464127170050268</v>
      </c>
      <c r="E428" s="99">
        <f>RES_hhdet_in_fecs!E67</f>
        <v>0.92919036949792466</v>
      </c>
      <c r="F428" s="99">
        <f>RES_hhdet_in_fecs!F67</f>
        <v>0.51088102768336119</v>
      </c>
      <c r="G428" s="99">
        <f>RES_hhdet_in_fecs!G67</f>
        <v>0.74645837594993469</v>
      </c>
      <c r="H428" s="99">
        <f>RES_hhdet_in_fecs!H67</f>
        <v>0.62859511258885747</v>
      </c>
      <c r="I428" s="99">
        <f>RES_hhdet_in_fecs!I67</f>
        <v>1.237913776829048</v>
      </c>
      <c r="J428" s="99">
        <f>RES_hhdet_in_fecs!J67</f>
        <v>1.1526313917723383</v>
      </c>
      <c r="K428" s="99">
        <f>RES_hhdet_in_fecs!K67</f>
        <v>0.65389590287665667</v>
      </c>
      <c r="L428" s="99">
        <f>RES_hhdet_in_fecs!L67</f>
        <v>0.93238782622497962</v>
      </c>
      <c r="M428" s="99">
        <f>RES_hhdet_in_fecs!M67</f>
        <v>1.2657683683198337</v>
      </c>
      <c r="N428" s="99">
        <f>RES_hhdet_in_fecs!N67</f>
        <v>1.1007904807602316</v>
      </c>
      <c r="O428" s="99">
        <f>RES_hhdet_in_fecs!O67</f>
        <v>1.6333608703337392</v>
      </c>
      <c r="P428" s="99">
        <f>RES_hhdet_in_fecs!P67</f>
        <v>0.18983530245682723</v>
      </c>
      <c r="Q428" s="99">
        <f>RES_hhdet_in_fecs!Q67</f>
        <v>0.63639511280192218</v>
      </c>
      <c r="R428" s="99">
        <f>RES_hhdet_in_fecs!R67</f>
        <v>0.470649776890607</v>
      </c>
      <c r="S428" s="99">
        <f>RES_hhdet_in_fecs!S67</f>
        <v>0.95388522861481395</v>
      </c>
      <c r="T428" s="99">
        <f>RES_hhdet_in_fecs!T67</f>
        <v>0.9082798768640169</v>
      </c>
      <c r="U428" s="99">
        <f>RES_hhdet_in_fecs!U67</f>
        <v>1.1559356368146469</v>
      </c>
      <c r="V428" s="99">
        <f>RES_hhdet_in_fecs!V67</f>
        <v>0.64974268250920519</v>
      </c>
      <c r="W428" s="99">
        <f>RES_hhdet_in_fecs!W67</f>
        <v>0.99408582398948342</v>
      </c>
      <c r="X428" s="99">
        <f>RES_hhdet_in_fecs!X67</f>
        <v>0.78856906529962478</v>
      </c>
      <c r="Y428" s="99">
        <f>RES_hhdet_in_fecs!Y67</f>
        <v>0.45664961085629779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25.387420451431833</v>
      </c>
      <c r="D429" s="123">
        <v>27.778375807818691</v>
      </c>
      <c r="E429" s="123">
        <v>30.379329952031291</v>
      </c>
      <c r="F429" s="123">
        <v>32.88614108294172</v>
      </c>
      <c r="G429" s="123">
        <v>28.080590534329087</v>
      </c>
      <c r="H429" s="123">
        <v>32.284514117008825</v>
      </c>
      <c r="I429" s="123">
        <v>26.314575441178103</v>
      </c>
      <c r="J429" s="123">
        <v>29.579625425850729</v>
      </c>
      <c r="K429" s="123">
        <v>31.109752448732337</v>
      </c>
      <c r="L429" s="123">
        <v>29.963695134729136</v>
      </c>
      <c r="M429" s="123">
        <v>27.935563079575868</v>
      </c>
      <c r="N429" s="123">
        <v>29.147179680950991</v>
      </c>
      <c r="O429" s="123">
        <v>28.562894009493679</v>
      </c>
      <c r="P429" s="123">
        <v>26.574717476284711</v>
      </c>
      <c r="Q429" s="123">
        <v>25.282109002476442</v>
      </c>
      <c r="R429" s="123">
        <v>23.647083413223321</v>
      </c>
      <c r="S429" s="123">
        <v>22.593356805985501</v>
      </c>
      <c r="T429" s="123">
        <v>20.852367807988013</v>
      </c>
      <c r="U429" s="123">
        <v>19.749547656282434</v>
      </c>
      <c r="V429" s="123">
        <v>17.830999261041697</v>
      </c>
      <c r="W429" s="123">
        <v>17.15422192752083</v>
      </c>
      <c r="X429" s="123">
        <v>18.282015167413995</v>
      </c>
      <c r="Y429" s="123">
        <v>15.833530256508476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25.599818703768157</v>
      </c>
      <c r="D430" s="99">
        <v>27.985256615135654</v>
      </c>
      <c r="E430" s="99">
        <v>30.598249774082515</v>
      </c>
      <c r="F430" s="99">
        <v>33.197808546526005</v>
      </c>
      <c r="G430" s="99">
        <v>28.315492496834342</v>
      </c>
      <c r="H430" s="99">
        <v>32.598583186349977</v>
      </c>
      <c r="I430" s="99">
        <v>26.381801073397888</v>
      </c>
      <c r="J430" s="99">
        <v>29.714650591357248</v>
      </c>
      <c r="K430" s="99">
        <v>31.418683430384839</v>
      </c>
      <c r="L430" s="99">
        <v>30.193866510773336</v>
      </c>
      <c r="M430" s="99">
        <v>28.123880460319807</v>
      </c>
      <c r="N430" s="99">
        <v>29.428579055536495</v>
      </c>
      <c r="O430" s="99">
        <v>28.761172933368456</v>
      </c>
      <c r="P430" s="99">
        <v>26.343363154112478</v>
      </c>
      <c r="Q430" s="99">
        <v>25.154602501574278</v>
      </c>
      <c r="R430" s="99">
        <v>23.660911103868386</v>
      </c>
      <c r="S430" s="99">
        <v>22.637902211624375</v>
      </c>
      <c r="T430" s="99">
        <v>20.853367856288951</v>
      </c>
      <c r="U430" s="99">
        <v>19.755450842776277</v>
      </c>
      <c r="V430" s="99">
        <v>17.830999261041697</v>
      </c>
      <c r="W430" s="99">
        <v>17.153330776891192</v>
      </c>
      <c r="X430" s="99">
        <v>18.313339082856462</v>
      </c>
      <c r="Y430" s="99">
        <v>15.328096311897738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18.761042925015389</v>
      </c>
      <c r="D431" s="99">
        <v>21.076928141659135</v>
      </c>
      <c r="E431" s="99">
        <v>24.215651537814171</v>
      </c>
      <c r="F431" s="99">
        <v>26.689051877164236</v>
      </c>
      <c r="G431" s="99">
        <v>22.209739378274907</v>
      </c>
      <c r="H431" s="99">
        <v>25.825427118743168</v>
      </c>
      <c r="I431" s="99">
        <v>0</v>
      </c>
      <c r="J431" s="99">
        <v>23.032697510410767</v>
      </c>
      <c r="K431" s="99">
        <v>24.414934232397581</v>
      </c>
      <c r="L431" s="99">
        <v>23.515582630085714</v>
      </c>
      <c r="M431" s="99">
        <v>22.249680193777472</v>
      </c>
      <c r="N431" s="99">
        <v>23.596558007985021</v>
      </c>
      <c r="O431" s="99">
        <v>23.558390067344536</v>
      </c>
      <c r="P431" s="99">
        <v>0</v>
      </c>
      <c r="Q431" s="99">
        <v>21.605095869509974</v>
      </c>
      <c r="R431" s="99">
        <v>20.565389894091464</v>
      </c>
      <c r="S431" s="99">
        <v>19.885772375874318</v>
      </c>
      <c r="T431" s="99">
        <v>18.490361510887528</v>
      </c>
      <c r="U431" s="99">
        <v>17.555775975509256</v>
      </c>
      <c r="V431" s="99">
        <v>0</v>
      </c>
      <c r="W431" s="99">
        <v>15.689300634799771</v>
      </c>
      <c r="X431" s="99">
        <v>16.931661645683544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8.4249066495158154</v>
      </c>
      <c r="D432" s="102">
        <v>10.371841751675808</v>
      </c>
      <c r="E432" s="102">
        <v>14.063305383818708</v>
      </c>
      <c r="F432" s="102">
        <v>16.05524227772904</v>
      </c>
      <c r="G432" s="102">
        <v>11.957967101517314</v>
      </c>
      <c r="H432" s="102">
        <v>14.121733171189844</v>
      </c>
      <c r="I432" s="102">
        <v>0</v>
      </c>
      <c r="J432" s="102">
        <v>10.743220391536996</v>
      </c>
      <c r="K432" s="102">
        <v>10.99687052597625</v>
      </c>
      <c r="L432" s="102">
        <v>10.200596497514635</v>
      </c>
      <c r="M432" s="102">
        <v>9.7985262071259847</v>
      </c>
      <c r="N432" s="102">
        <v>10.033959121285553</v>
      </c>
      <c r="O432" s="102">
        <v>9.8039070598698626</v>
      </c>
      <c r="P432" s="102">
        <v>0</v>
      </c>
      <c r="Q432" s="102">
        <v>8.9384072777005095</v>
      </c>
      <c r="R432" s="102">
        <v>8.3527794663964503</v>
      </c>
      <c r="S432" s="102">
        <v>8.0440846905894698</v>
      </c>
      <c r="T432" s="102">
        <v>7.522167817658409</v>
      </c>
      <c r="U432" s="102">
        <v>6.6842562116600339</v>
      </c>
      <c r="V432" s="102">
        <v>0</v>
      </c>
      <c r="W432" s="102">
        <v>7.8263186518176768</v>
      </c>
      <c r="X432" s="102">
        <v>9.4242890478982364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10.336136275499573</v>
      </c>
      <c r="D433" s="105">
        <v>10.705086389983325</v>
      </c>
      <c r="E433" s="105">
        <v>10.152346153995461</v>
      </c>
      <c r="F433" s="105">
        <v>10.6338095994352</v>
      </c>
      <c r="G433" s="105">
        <v>10.25177227675759</v>
      </c>
      <c r="H433" s="105">
        <v>11.703693947553328</v>
      </c>
      <c r="I433" s="105">
        <v>0</v>
      </c>
      <c r="J433" s="105">
        <v>12.289477118873778</v>
      </c>
      <c r="K433" s="105">
        <v>13.418063706421327</v>
      </c>
      <c r="L433" s="105">
        <v>13.314986132571082</v>
      </c>
      <c r="M433" s="105">
        <v>12.451153986651484</v>
      </c>
      <c r="N433" s="105">
        <v>13.562598886699465</v>
      </c>
      <c r="O433" s="105">
        <v>13.754483007474674</v>
      </c>
      <c r="P433" s="105">
        <v>0</v>
      </c>
      <c r="Q433" s="105">
        <v>12.666688591809464</v>
      </c>
      <c r="R433" s="105">
        <v>12.212610427695012</v>
      </c>
      <c r="S433" s="105">
        <v>11.84168768528485</v>
      </c>
      <c r="T433" s="105">
        <v>10.968193693229116</v>
      </c>
      <c r="U433" s="105">
        <v>10.87151976384922</v>
      </c>
      <c r="V433" s="105">
        <v>0</v>
      </c>
      <c r="W433" s="105">
        <v>7.8629819829820944</v>
      </c>
      <c r="X433" s="105">
        <v>7.5073725977853094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23.437639328630908</v>
      </c>
      <c r="D434" s="102">
        <v>24.963798069419759</v>
      </c>
      <c r="E434" s="102">
        <v>27.430009365780286</v>
      </c>
      <c r="F434" s="102">
        <v>28.341674945927547</v>
      </c>
      <c r="G434" s="102">
        <v>26.055216242593755</v>
      </c>
      <c r="H434" s="102">
        <v>29.53979093100498</v>
      </c>
      <c r="I434" s="102">
        <v>26.599094346900515</v>
      </c>
      <c r="J434" s="102">
        <v>28.462126606781016</v>
      </c>
      <c r="K434" s="102">
        <v>29.415916951072219</v>
      </c>
      <c r="L434" s="102">
        <v>28.336495655898741</v>
      </c>
      <c r="M434" s="102">
        <v>27.413043945300075</v>
      </c>
      <c r="N434" s="102">
        <v>27.6452608853076</v>
      </c>
      <c r="O434" s="102">
        <v>28.135280949247253</v>
      </c>
      <c r="P434" s="102">
        <v>29.286514751353497</v>
      </c>
      <c r="Q434" s="102">
        <v>27.515504432594767</v>
      </c>
      <c r="R434" s="102">
        <v>24.969950425416858</v>
      </c>
      <c r="S434" s="102">
        <v>23.525472415480863</v>
      </c>
      <c r="T434" s="102">
        <v>22.171913743790501</v>
      </c>
      <c r="U434" s="102">
        <v>0</v>
      </c>
      <c r="V434" s="102">
        <v>0</v>
      </c>
      <c r="W434" s="102">
        <v>17.958365324805101</v>
      </c>
      <c r="X434" s="102">
        <v>18.402732460808824</v>
      </c>
      <c r="Y434" s="102">
        <v>17.350443085839004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18.409973860981342</v>
      </c>
      <c r="D435" s="105">
        <v>19.955946574344985</v>
      </c>
      <c r="E435" s="105">
        <v>22.726502224249689</v>
      </c>
      <c r="F435" s="105">
        <v>23.713058104486631</v>
      </c>
      <c r="G435" s="105">
        <v>21.315046255408941</v>
      </c>
      <c r="H435" s="105">
        <v>24.285824731128098</v>
      </c>
      <c r="I435" s="105">
        <v>21.256632482488225</v>
      </c>
      <c r="J435" s="105">
        <v>22.824337165845396</v>
      </c>
      <c r="K435" s="105">
        <v>23.531241767692894</v>
      </c>
      <c r="L435" s="105">
        <v>22.597418373236163</v>
      </c>
      <c r="M435" s="105">
        <v>22.030746677413678</v>
      </c>
      <c r="N435" s="105">
        <v>22.274347648647165</v>
      </c>
      <c r="O435" s="105">
        <v>22.859380539484814</v>
      </c>
      <c r="P435" s="105">
        <v>24.215339162897333</v>
      </c>
      <c r="Q435" s="105">
        <v>22.939595213643166</v>
      </c>
      <c r="R435" s="105">
        <v>20.945755193990138</v>
      </c>
      <c r="S435" s="105">
        <v>19.891468674307298</v>
      </c>
      <c r="T435" s="105">
        <v>18.902087009795569</v>
      </c>
      <c r="U435" s="105">
        <v>0</v>
      </c>
      <c r="V435" s="105">
        <v>0</v>
      </c>
      <c r="W435" s="105">
        <v>15.950123546791263</v>
      </c>
      <c r="X435" s="105">
        <v>16.663019316402753</v>
      </c>
      <c r="Y435" s="105">
        <v>16.050453881295557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7.7062267983630477</v>
      </c>
      <c r="D436" s="99">
        <v>9.2392963989460171</v>
      </c>
      <c r="E436" s="99">
        <v>12.605350238706153</v>
      </c>
      <c r="F436" s="99">
        <v>13.700353466013823</v>
      </c>
      <c r="G436" s="99">
        <v>11.001019795082533</v>
      </c>
      <c r="H436" s="99">
        <v>12.789838775445753</v>
      </c>
      <c r="I436" s="99">
        <v>9.4839769711227824</v>
      </c>
      <c r="J436" s="99">
        <v>10.302435133262371</v>
      </c>
      <c r="K436" s="99">
        <v>10.292720666547622</v>
      </c>
      <c r="L436" s="99">
        <v>9.5522725876440049</v>
      </c>
      <c r="M436" s="99">
        <v>9.5483670261342297</v>
      </c>
      <c r="N436" s="99">
        <v>9.3920885328165014</v>
      </c>
      <c r="O436" s="99">
        <v>9.5599928663159179</v>
      </c>
      <c r="P436" s="99">
        <v>10.545227590548777</v>
      </c>
      <c r="Q436" s="99">
        <v>9.7778870246796945</v>
      </c>
      <c r="R436" s="99">
        <v>8.8033170827121285</v>
      </c>
      <c r="S436" s="99">
        <v>8.3578917650046307</v>
      </c>
      <c r="T436" s="99">
        <v>8.0037155116823975</v>
      </c>
      <c r="U436" s="99">
        <v>0</v>
      </c>
      <c r="V436" s="99">
        <v>0</v>
      </c>
      <c r="W436" s="99">
        <v>8.2041566922924201</v>
      </c>
      <c r="X436" s="99">
        <v>9.4831775656008759</v>
      </c>
      <c r="Y436" s="99">
        <v>10.287375382551906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10.703747062618293</v>
      </c>
      <c r="D437" s="99">
        <v>10.716650175398971</v>
      </c>
      <c r="E437" s="99">
        <v>10.121151985543538</v>
      </c>
      <c r="F437" s="99">
        <v>10.012704638472805</v>
      </c>
      <c r="G437" s="99">
        <v>10.314026460326408</v>
      </c>
      <c r="H437" s="99">
        <v>11.495985955682348</v>
      </c>
      <c r="I437" s="99">
        <v>11.772655511365437</v>
      </c>
      <c r="J437" s="99">
        <v>12.521902032583025</v>
      </c>
      <c r="K437" s="99">
        <v>13.23852110114527</v>
      </c>
      <c r="L437" s="99">
        <v>13.045145785592158</v>
      </c>
      <c r="M437" s="99">
        <v>12.48237965127945</v>
      </c>
      <c r="N437" s="99">
        <v>12.882259115830665</v>
      </c>
      <c r="O437" s="99">
        <v>13.299387673168892</v>
      </c>
      <c r="P437" s="99">
        <v>13.670111572348556</v>
      </c>
      <c r="Q437" s="99">
        <v>13.161708188963473</v>
      </c>
      <c r="R437" s="99">
        <v>12.142438111278008</v>
      </c>
      <c r="S437" s="99">
        <v>11.533576909302671</v>
      </c>
      <c r="T437" s="99">
        <v>10.898371498113169</v>
      </c>
      <c r="U437" s="99">
        <v>0</v>
      </c>
      <c r="V437" s="99">
        <v>0</v>
      </c>
      <c r="W437" s="99">
        <v>7.7459668544988425</v>
      </c>
      <c r="X437" s="99">
        <v>7.179841750801879</v>
      </c>
      <c r="Y437" s="99">
        <v>5.7630784987436483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10.182969833181158</v>
      </c>
      <c r="D438" s="123">
        <v>10.168543479313826</v>
      </c>
      <c r="E438" s="123">
        <v>12.238132976312768</v>
      </c>
      <c r="F438" s="123">
        <v>11.792412040737887</v>
      </c>
      <c r="G438" s="123">
        <v>11.028363813116512</v>
      </c>
      <c r="H438" s="123">
        <v>11.016163270957309</v>
      </c>
      <c r="I438" s="123">
        <v>9.6348524868006038</v>
      </c>
      <c r="J438" s="123">
        <v>10.65179319227725</v>
      </c>
      <c r="K438" s="123">
        <v>8.8255080004471793</v>
      </c>
      <c r="L438" s="123">
        <v>8.0426107160028657</v>
      </c>
      <c r="M438" s="123">
        <v>7.7100770291677296</v>
      </c>
      <c r="N438" s="123">
        <v>8.4122885031533539</v>
      </c>
      <c r="O438" s="123">
        <v>8.618181760555677</v>
      </c>
      <c r="P438" s="123">
        <v>8.567510347436464</v>
      </c>
      <c r="Q438" s="123">
        <v>8.365126335077596</v>
      </c>
      <c r="R438" s="123">
        <v>7.4977648933669094</v>
      </c>
      <c r="S438" s="123">
        <v>6.7869726565863004</v>
      </c>
      <c r="T438" s="123">
        <v>6.4537597140089389</v>
      </c>
      <c r="U438" s="123">
        <v>6.3151100600979833</v>
      </c>
      <c r="V438" s="123">
        <v>7.9820265399600476</v>
      </c>
      <c r="W438" s="123">
        <v>7.0391863722386461</v>
      </c>
      <c r="X438" s="123">
        <v>6.2588937076900359</v>
      </c>
      <c r="Y438" s="123">
        <v>5.9466826259786272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10.313786681522075</v>
      </c>
      <c r="D439" s="99">
        <v>10.346024773759884</v>
      </c>
      <c r="E439" s="99">
        <v>12.327028823704614</v>
      </c>
      <c r="F439" s="99">
        <v>11.932630254734134</v>
      </c>
      <c r="G439" s="99">
        <v>11.226697047385551</v>
      </c>
      <c r="H439" s="99">
        <v>11.187123369259169</v>
      </c>
      <c r="I439" s="99">
        <v>9.7196727149782181</v>
      </c>
      <c r="J439" s="99">
        <v>10.725160457067689</v>
      </c>
      <c r="K439" s="99">
        <v>8.9563960423859417</v>
      </c>
      <c r="L439" s="99">
        <v>8.1463633725091107</v>
      </c>
      <c r="M439" s="99">
        <v>7.7925180839039614</v>
      </c>
      <c r="N439" s="99">
        <v>8.479251240149507</v>
      </c>
      <c r="O439" s="99">
        <v>8.6442310601269767</v>
      </c>
      <c r="P439" s="99">
        <v>8.7135230752174593</v>
      </c>
      <c r="Q439" s="99">
        <v>8.8973788730993189</v>
      </c>
      <c r="R439" s="99">
        <v>8.4016024558771978</v>
      </c>
      <c r="S439" s="99">
        <v>7.6692318644408841</v>
      </c>
      <c r="T439" s="99">
        <v>7.1168109807883271</v>
      </c>
      <c r="U439" s="99">
        <v>6.9168419719873331</v>
      </c>
      <c r="V439" s="99">
        <v>8.8277547666244391</v>
      </c>
      <c r="W439" s="99">
        <v>8.1422923310510331</v>
      </c>
      <c r="X439" s="99">
        <v>7.3492030121400065</v>
      </c>
      <c r="Y439" s="99">
        <v>6.3453011341649681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8.307483385028247</v>
      </c>
      <c r="D440" s="110">
        <v>6.7602020418924873</v>
      </c>
      <c r="E440" s="110">
        <v>10.617991439740786</v>
      </c>
      <c r="F440" s="110">
        <v>9.3844338657638637</v>
      </c>
      <c r="G440" s="110">
        <v>8.529014029053581</v>
      </c>
      <c r="H440" s="110">
        <v>8.8003863106135949</v>
      </c>
      <c r="I440" s="110">
        <v>8.3171996352096986</v>
      </c>
      <c r="J440" s="110">
        <v>9.1730140370205699</v>
      </c>
      <c r="K440" s="110">
        <v>6.6032443619891197</v>
      </c>
      <c r="L440" s="110">
        <v>6.127004309080208</v>
      </c>
      <c r="M440" s="110">
        <v>6.1779072227773648</v>
      </c>
      <c r="N440" s="110">
        <v>6.2867858962529857</v>
      </c>
      <c r="O440" s="110">
        <v>6.5553253230761523</v>
      </c>
      <c r="P440" s="110">
        <v>7.0602097268049429</v>
      </c>
      <c r="Q440" s="110">
        <v>6.7637151469094992</v>
      </c>
      <c r="R440" s="110">
        <v>6.1248012212570906</v>
      </c>
      <c r="S440" s="110">
        <v>5.7161199688801201</v>
      </c>
      <c r="T440" s="110">
        <v>5.3448636299123748</v>
      </c>
      <c r="U440" s="110">
        <v>5.0365874338928309</v>
      </c>
      <c r="V440" s="110">
        <v>6.0675671213913995</v>
      </c>
      <c r="W440" s="110">
        <v>6.0617864701923319</v>
      </c>
      <c r="X440" s="110">
        <v>5.053758521767481</v>
      </c>
      <c r="Y440" s="110">
        <v>4.6502411227183726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121.75149981570871</v>
      </c>
      <c r="D442" s="118">
        <f t="shared" si="232"/>
        <v>118.05445761583977</v>
      </c>
      <c r="E442" s="118">
        <f t="shared" si="232"/>
        <v>133.32885747626227</v>
      </c>
      <c r="F442" s="118">
        <f t="shared" si="232"/>
        <v>136.06854885012217</v>
      </c>
      <c r="G442" s="118">
        <f t="shared" si="232"/>
        <v>132.67602200833267</v>
      </c>
      <c r="H442" s="118">
        <f t="shared" si="232"/>
        <v>124.61853905680702</v>
      </c>
      <c r="I442" s="118">
        <f t="shared" si="232"/>
        <v>111.3611106405931</v>
      </c>
      <c r="J442" s="118">
        <f t="shared" si="232"/>
        <v>122.90413842877905</v>
      </c>
      <c r="K442" s="118">
        <f t="shared" si="232"/>
        <v>118.24671106313865</v>
      </c>
      <c r="L442" s="118">
        <f t="shared" si="232"/>
        <v>118.49992233339657</v>
      </c>
      <c r="M442" s="118">
        <f t="shared" si="232"/>
        <v>110.79072395440981</v>
      </c>
      <c r="N442" s="118">
        <f t="shared" si="232"/>
        <v>112.06285942813849</v>
      </c>
      <c r="O442" s="118">
        <f t="shared" si="232"/>
        <v>111.82854934727131</v>
      </c>
      <c r="P442" s="118">
        <f t="shared" si="232"/>
        <v>85.339446393914912</v>
      </c>
      <c r="Q442" s="118">
        <f t="shared" si="232"/>
        <v>95.109020584207201</v>
      </c>
      <c r="R442" s="118">
        <f t="shared" ref="R442:V442" si="233">R443+R446+R448+R457</f>
        <v>95.663631806652532</v>
      </c>
      <c r="S442" s="118">
        <f t="shared" si="233"/>
        <v>93.283528787714474</v>
      </c>
      <c r="T442" s="118">
        <f t="shared" si="233"/>
        <v>82.839110706354006</v>
      </c>
      <c r="U442" s="118">
        <f t="shared" si="233"/>
        <v>77.870963147546959</v>
      </c>
      <c r="V442" s="118">
        <f t="shared" si="233"/>
        <v>71.76967941172137</v>
      </c>
      <c r="W442" s="118">
        <f t="shared" ref="W442:Y442" si="234">W443+W446+W448+W457</f>
        <v>71.813647753349315</v>
      </c>
      <c r="X442" s="118">
        <f t="shared" si="234"/>
        <v>61.062302573854367</v>
      </c>
      <c r="Y442" s="118">
        <f t="shared" si="234"/>
        <v>47.080260490419562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98.998746636606441</v>
      </c>
      <c r="D443" s="123">
        <f t="shared" si="235"/>
        <v>93.574811386611003</v>
      </c>
      <c r="E443" s="123">
        <f t="shared" si="235"/>
        <v>104.77362090043374</v>
      </c>
      <c r="F443" s="123">
        <f t="shared" si="235"/>
        <v>106.97258644804145</v>
      </c>
      <c r="G443" s="123">
        <f t="shared" si="235"/>
        <v>106.16620821163323</v>
      </c>
      <c r="H443" s="123">
        <f t="shared" si="235"/>
        <v>95.480834353204699</v>
      </c>
      <c r="I443" s="123">
        <f t="shared" si="235"/>
        <v>85.031176819893375</v>
      </c>
      <c r="J443" s="123">
        <f t="shared" si="235"/>
        <v>93.786671985296579</v>
      </c>
      <c r="K443" s="123">
        <f t="shared" si="235"/>
        <v>90.264323682628003</v>
      </c>
      <c r="L443" s="123">
        <f t="shared" si="235"/>
        <v>90.657158527620936</v>
      </c>
      <c r="M443" s="123">
        <f t="shared" si="235"/>
        <v>82.98154370629787</v>
      </c>
      <c r="N443" s="123">
        <f t="shared" si="235"/>
        <v>82.814282354988833</v>
      </c>
      <c r="O443" s="123">
        <f t="shared" si="235"/>
        <v>80.210121910347056</v>
      </c>
      <c r="P443" s="123">
        <f t="shared" si="235"/>
        <v>59.125405252903462</v>
      </c>
      <c r="Q443" s="123">
        <f t="shared" si="235"/>
        <v>67.541922486167749</v>
      </c>
      <c r="R443" s="123">
        <f t="shared" ref="R443:V443" si="236">SUM(R444:R445)</f>
        <v>69.917168311938084</v>
      </c>
      <c r="S443" s="123">
        <f t="shared" si="236"/>
        <v>66.640186845536476</v>
      </c>
      <c r="T443" s="123">
        <f t="shared" si="236"/>
        <v>57.808769191378957</v>
      </c>
      <c r="U443" s="123">
        <f t="shared" si="236"/>
        <v>52.762382091426943</v>
      </c>
      <c r="V443" s="123">
        <f t="shared" si="236"/>
        <v>48.819934679108997</v>
      </c>
      <c r="W443" s="123">
        <f t="shared" ref="W443:Y443" si="237">SUM(W444:W445)</f>
        <v>48.278095854421693</v>
      </c>
      <c r="X443" s="123">
        <f t="shared" si="237"/>
        <v>37.989674294679602</v>
      </c>
      <c r="Y443" s="123">
        <f t="shared" si="237"/>
        <v>27.868513140009632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96.664168801854927</v>
      </c>
      <c r="D444" s="99">
        <v>91.396025840731582</v>
      </c>
      <c r="E444" s="99">
        <v>102.35206132457478</v>
      </c>
      <c r="F444" s="99">
        <v>104.52413723913953</v>
      </c>
      <c r="G444" s="99">
        <v>103.82576496802042</v>
      </c>
      <c r="H444" s="99">
        <v>93.392234890848997</v>
      </c>
      <c r="I444" s="99">
        <v>83.231505195836448</v>
      </c>
      <c r="J444" s="99">
        <v>91.799787117906348</v>
      </c>
      <c r="K444" s="99">
        <v>88.36946613943077</v>
      </c>
      <c r="L444" s="99">
        <v>88.776065459290905</v>
      </c>
      <c r="M444" s="99">
        <v>81.28204656030934</v>
      </c>
      <c r="N444" s="99">
        <v>81.143201038375707</v>
      </c>
      <c r="O444" s="99">
        <v>78.607333384661459</v>
      </c>
      <c r="P444" s="99">
        <v>57.95963399070795</v>
      </c>
      <c r="Q444" s="99">
        <v>66.21224578705322</v>
      </c>
      <c r="R444" s="99">
        <v>68.547952773548587</v>
      </c>
      <c r="S444" s="99">
        <v>65.343191740343599</v>
      </c>
      <c r="T444" s="99">
        <v>56.692476729358432</v>
      </c>
      <c r="U444" s="99">
        <v>51.750537203656272</v>
      </c>
      <c r="V444" s="99">
        <v>47.890225821476058</v>
      </c>
      <c r="W444" s="99">
        <v>47.357293758712842</v>
      </c>
      <c r="X444" s="99">
        <v>37.269777955062139</v>
      </c>
      <c r="Y444" s="99">
        <v>27.342992192372446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2.3345778347515176</v>
      </c>
      <c r="D445" s="99">
        <v>2.178785545879427</v>
      </c>
      <c r="E445" s="99">
        <v>2.4215595758589634</v>
      </c>
      <c r="F445" s="99">
        <v>2.4484492089019132</v>
      </c>
      <c r="G445" s="99">
        <v>2.3404432436128042</v>
      </c>
      <c r="H445" s="99">
        <v>2.0885994623557029</v>
      </c>
      <c r="I445" s="99">
        <v>1.7996716240569268</v>
      </c>
      <c r="J445" s="99">
        <v>1.9868848673902351</v>
      </c>
      <c r="K445" s="99">
        <v>1.8948575431972308</v>
      </c>
      <c r="L445" s="99">
        <v>1.8810930683300335</v>
      </c>
      <c r="M445" s="99">
        <v>1.6994971459885277</v>
      </c>
      <c r="N445" s="99">
        <v>1.6710813166131246</v>
      </c>
      <c r="O445" s="99">
        <v>1.6027885256855929</v>
      </c>
      <c r="P445" s="99">
        <v>1.1657712621955116</v>
      </c>
      <c r="Q445" s="99">
        <v>1.3296766991145235</v>
      </c>
      <c r="R445" s="99">
        <v>1.3692155383895028</v>
      </c>
      <c r="S445" s="99">
        <v>1.2969951051928812</v>
      </c>
      <c r="T445" s="99">
        <v>1.1162924620205232</v>
      </c>
      <c r="U445" s="99">
        <v>1.0118448877706723</v>
      </c>
      <c r="V445" s="99">
        <v>0.9297088576329352</v>
      </c>
      <c r="W445" s="99">
        <v>0.92080209570885241</v>
      </c>
      <c r="X445" s="99">
        <v>0.71989633961746202</v>
      </c>
      <c r="Y445" s="99">
        <v>0.52552094763718549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0.98675374489175538</v>
      </c>
      <c r="D446" s="123">
        <f t="shared" si="238"/>
        <v>1.1797910228748245</v>
      </c>
      <c r="E446" s="123">
        <f t="shared" si="238"/>
        <v>2.171274009777628</v>
      </c>
      <c r="F446" s="123">
        <f t="shared" si="238"/>
        <v>1.2391031691469589</v>
      </c>
      <c r="G446" s="123">
        <f t="shared" si="238"/>
        <v>1.8775899858719973</v>
      </c>
      <c r="H446" s="123">
        <f t="shared" si="238"/>
        <v>1.6383563356247162</v>
      </c>
      <c r="I446" s="123">
        <f t="shared" si="238"/>
        <v>3.3407229997916299</v>
      </c>
      <c r="J446" s="123">
        <f t="shared" si="238"/>
        <v>3.2189489383627601</v>
      </c>
      <c r="K446" s="123">
        <f t="shared" si="238"/>
        <v>1.888995647086894</v>
      </c>
      <c r="L446" s="123">
        <f t="shared" si="238"/>
        <v>2.785165471602761</v>
      </c>
      <c r="M446" s="123">
        <f t="shared" si="238"/>
        <v>3.9235984649140456</v>
      </c>
      <c r="N446" s="123">
        <f t="shared" si="238"/>
        <v>3.5559723460432475</v>
      </c>
      <c r="O446" s="123">
        <f t="shared" si="238"/>
        <v>5.5186576070017441</v>
      </c>
      <c r="P446" s="123">
        <f t="shared" si="238"/>
        <v>0.67018262754073443</v>
      </c>
      <c r="Q446" s="123">
        <f t="shared" si="238"/>
        <v>2.3207461462245784</v>
      </c>
      <c r="R446" s="123">
        <f t="shared" si="238"/>
        <v>1.7281888426350165</v>
      </c>
      <c r="S446" s="123">
        <f t="shared" si="238"/>
        <v>3.5052637233629209</v>
      </c>
      <c r="T446" s="123">
        <f t="shared" si="238"/>
        <v>3.3405041054000675</v>
      </c>
      <c r="U446" s="123">
        <f t="shared" si="238"/>
        <v>4.2553394393141488</v>
      </c>
      <c r="V446" s="123">
        <f t="shared" si="238"/>
        <v>2.3983159596157253</v>
      </c>
      <c r="W446" s="123">
        <f t="shared" si="238"/>
        <v>3.7015960323826769</v>
      </c>
      <c r="X446" s="123">
        <f t="shared" si="238"/>
        <v>2.9682433098432264</v>
      </c>
      <c r="Y446" s="123">
        <f t="shared" si="238"/>
        <v>1.7397001107269303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0.98675374489175538</v>
      </c>
      <c r="D447" s="99">
        <f>RES_hhdet_in_tess!D67</f>
        <v>1.1797910228748245</v>
      </c>
      <c r="E447" s="99">
        <f>RES_hhdet_in_tess!E67</f>
        <v>2.171274009777628</v>
      </c>
      <c r="F447" s="99">
        <f>RES_hhdet_in_tess!F67</f>
        <v>1.2391031691469589</v>
      </c>
      <c r="G447" s="99">
        <f>RES_hhdet_in_tess!G67</f>
        <v>1.8775899858719973</v>
      </c>
      <c r="H447" s="99">
        <f>RES_hhdet_in_tess!H67</f>
        <v>1.6383563356247162</v>
      </c>
      <c r="I447" s="99">
        <f>RES_hhdet_in_tess!I67</f>
        <v>3.3407229997916299</v>
      </c>
      <c r="J447" s="99">
        <f>RES_hhdet_in_tess!J67</f>
        <v>3.2189489383627601</v>
      </c>
      <c r="K447" s="99">
        <f>RES_hhdet_in_tess!K67</f>
        <v>1.888995647086894</v>
      </c>
      <c r="L447" s="99">
        <f>RES_hhdet_in_tess!L67</f>
        <v>2.785165471602761</v>
      </c>
      <c r="M447" s="99">
        <f>RES_hhdet_in_tess!M67</f>
        <v>3.9235984649140456</v>
      </c>
      <c r="N447" s="99">
        <f>RES_hhdet_in_tess!N67</f>
        <v>3.5559723460432475</v>
      </c>
      <c r="O447" s="99">
        <f>RES_hhdet_in_tess!O67</f>
        <v>5.5186576070017441</v>
      </c>
      <c r="P447" s="99">
        <f>RES_hhdet_in_tess!P67</f>
        <v>0.67018262754073443</v>
      </c>
      <c r="Q447" s="99">
        <f>RES_hhdet_in_tess!Q67</f>
        <v>2.3207461462245784</v>
      </c>
      <c r="R447" s="99">
        <f>RES_hhdet_in_tess!R67</f>
        <v>1.7281888426350165</v>
      </c>
      <c r="S447" s="99">
        <f>RES_hhdet_in_tess!S67</f>
        <v>3.5052637233629209</v>
      </c>
      <c r="T447" s="99">
        <f>RES_hhdet_in_tess!T67</f>
        <v>3.3405041054000675</v>
      </c>
      <c r="U447" s="99">
        <f>RES_hhdet_in_tess!U67</f>
        <v>4.2553394393141488</v>
      </c>
      <c r="V447" s="99">
        <f>RES_hhdet_in_tess!V67</f>
        <v>2.3983159596157253</v>
      </c>
      <c r="W447" s="99">
        <f>RES_hhdet_in_tess!W67</f>
        <v>3.7015960323826769</v>
      </c>
      <c r="X447" s="99">
        <f>RES_hhdet_in_tess!X67</f>
        <v>2.9682433098432264</v>
      </c>
      <c r="Y447" s="99">
        <f>RES_hhdet_in_tess!Y67</f>
        <v>1.7397001107269303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15.437808499998205</v>
      </c>
      <c r="D448" s="123">
        <v>17.008349426461724</v>
      </c>
      <c r="E448" s="123">
        <v>18.783140483874238</v>
      </c>
      <c r="F448" s="123">
        <v>20.53013941659529</v>
      </c>
      <c r="G448" s="123">
        <v>17.752347096470213</v>
      </c>
      <c r="H448" s="123">
        <v>20.62136608688418</v>
      </c>
      <c r="I448" s="123">
        <v>16.976984272835239</v>
      </c>
      <c r="J448" s="123">
        <v>19.266710701897434</v>
      </c>
      <c r="K448" s="123">
        <v>20.593280327263248</v>
      </c>
      <c r="L448" s="123">
        <v>20.044955932377572</v>
      </c>
      <c r="M448" s="123">
        <v>19.074799630395582</v>
      </c>
      <c r="N448" s="123">
        <v>20.467145696507096</v>
      </c>
      <c r="O448" s="123">
        <v>20.764885616470636</v>
      </c>
      <c r="P448" s="123">
        <v>20.1375793206062</v>
      </c>
      <c r="Q448" s="123">
        <v>19.746194420055037</v>
      </c>
      <c r="R448" s="123">
        <v>18.866324317127201</v>
      </c>
      <c r="S448" s="123">
        <v>18.339568791554669</v>
      </c>
      <c r="T448" s="123">
        <v>17.169385935735747</v>
      </c>
      <c r="U448" s="123">
        <v>16.461609770938654</v>
      </c>
      <c r="V448" s="123">
        <v>14.9993904170231</v>
      </c>
      <c r="W448" s="123">
        <v>14.51120157698996</v>
      </c>
      <c r="X448" s="123">
        <v>15.470268512376004</v>
      </c>
      <c r="Y448" s="123">
        <v>13.373249206249403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15.406636151718279</v>
      </c>
      <c r="D449" s="99">
        <v>17.008246258091116</v>
      </c>
      <c r="E449" s="99">
        <v>18.786022850525214</v>
      </c>
      <c r="F449" s="99">
        <v>20.589455130208364</v>
      </c>
      <c r="G449" s="99">
        <v>17.745278480945512</v>
      </c>
      <c r="H449" s="99">
        <v>20.648305192676375</v>
      </c>
      <c r="I449" s="99">
        <v>16.894629654836734</v>
      </c>
      <c r="J449" s="99">
        <v>19.250029500376705</v>
      </c>
      <c r="K449" s="99">
        <v>20.607353686807098</v>
      </c>
      <c r="L449" s="99">
        <v>20.067579077243867</v>
      </c>
      <c r="M449" s="99">
        <v>19.070589210885053</v>
      </c>
      <c r="N449" s="99">
        <v>20.528111392504997</v>
      </c>
      <c r="O449" s="99">
        <v>20.820676402296186</v>
      </c>
      <c r="P449" s="99">
        <v>19.877773139020888</v>
      </c>
      <c r="Q449" s="99">
        <v>19.655765705597794</v>
      </c>
      <c r="R449" s="99">
        <v>18.876700070201625</v>
      </c>
      <c r="S449" s="99">
        <v>18.376765419785578</v>
      </c>
      <c r="T449" s="99">
        <v>17.173245901206215</v>
      </c>
      <c r="U449" s="99">
        <v>16.461664359180254</v>
      </c>
      <c r="V449" s="99">
        <v>14.9993904170231</v>
      </c>
      <c r="W449" s="99">
        <v>14.519307902525496</v>
      </c>
      <c r="X449" s="99">
        <v>15.547905201321683</v>
      </c>
      <c r="Y449" s="99">
        <v>13.036380018475043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15.406464033022957</v>
      </c>
      <c r="D450" s="99">
        <v>17.00864976581618</v>
      </c>
      <c r="E450" s="99">
        <v>18.786617010824372</v>
      </c>
      <c r="F450" s="99">
        <v>20.591355140992302</v>
      </c>
      <c r="G450" s="99">
        <v>17.745813085199579</v>
      </c>
      <c r="H450" s="99">
        <v>20.648556817862584</v>
      </c>
      <c r="I450" s="99">
        <v>0</v>
      </c>
      <c r="J450" s="99">
        <v>19.249253032452494</v>
      </c>
      <c r="K450" s="99">
        <v>20.630854811399885</v>
      </c>
      <c r="L450" s="99">
        <v>20.094551007970303</v>
      </c>
      <c r="M450" s="99">
        <v>19.095460003804366</v>
      </c>
      <c r="N450" s="99">
        <v>20.561857334104523</v>
      </c>
      <c r="O450" s="99">
        <v>20.851689259967756</v>
      </c>
      <c r="P450" s="99">
        <v>0</v>
      </c>
      <c r="Q450" s="99">
        <v>19.651145580175548</v>
      </c>
      <c r="R450" s="99">
        <v>18.876466779106867</v>
      </c>
      <c r="S450" s="99">
        <v>18.371632730278662</v>
      </c>
      <c r="T450" s="99">
        <v>17.162878337600812</v>
      </c>
      <c r="U450" s="99">
        <v>16.441323415652388</v>
      </c>
      <c r="V450" s="99">
        <v>0</v>
      </c>
      <c r="W450" s="99">
        <v>14.487510579032024</v>
      </c>
      <c r="X450" s="99">
        <v>15.50853241051133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5.0703277575233878</v>
      </c>
      <c r="D451" s="102">
        <v>6.3035633758328551</v>
      </c>
      <c r="E451" s="102">
        <v>8.6342708568289126</v>
      </c>
      <c r="F451" s="102">
        <v>9.9575455415571046</v>
      </c>
      <c r="G451" s="102">
        <v>7.4940408084419916</v>
      </c>
      <c r="H451" s="102">
        <v>8.9448628703092563</v>
      </c>
      <c r="I451" s="102">
        <v>0</v>
      </c>
      <c r="J451" s="102">
        <v>6.9597759135787154</v>
      </c>
      <c r="K451" s="102">
        <v>7.2127911049785594</v>
      </c>
      <c r="L451" s="102">
        <v>6.7795648753992213</v>
      </c>
      <c r="M451" s="102">
        <v>6.644306017152882</v>
      </c>
      <c r="N451" s="102">
        <v>6.999258447405059</v>
      </c>
      <c r="O451" s="102">
        <v>7.0972062524930815</v>
      </c>
      <c r="P451" s="102">
        <v>0</v>
      </c>
      <c r="Q451" s="102">
        <v>6.9844569883660821</v>
      </c>
      <c r="R451" s="102">
        <v>6.6638563514118525</v>
      </c>
      <c r="S451" s="102">
        <v>6.5299450449938163</v>
      </c>
      <c r="T451" s="102">
        <v>6.1946846443716987</v>
      </c>
      <c r="U451" s="102">
        <v>5.5698036518031664</v>
      </c>
      <c r="V451" s="102">
        <v>0</v>
      </c>
      <c r="W451" s="102">
        <v>6.6245285960499318</v>
      </c>
      <c r="X451" s="102">
        <v>8.0011598127260211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10.336136275499573</v>
      </c>
      <c r="D452" s="105">
        <v>10.705086389983325</v>
      </c>
      <c r="E452" s="105">
        <v>10.152346153995461</v>
      </c>
      <c r="F452" s="105">
        <v>10.6338095994352</v>
      </c>
      <c r="G452" s="105">
        <v>10.25177227675759</v>
      </c>
      <c r="H452" s="105">
        <v>11.703693947553328</v>
      </c>
      <c r="I452" s="105">
        <v>0</v>
      </c>
      <c r="J452" s="105">
        <v>12.289477118873778</v>
      </c>
      <c r="K452" s="105">
        <v>13.418063706421327</v>
      </c>
      <c r="L452" s="105">
        <v>13.314986132571082</v>
      </c>
      <c r="M452" s="105">
        <v>12.451153986651484</v>
      </c>
      <c r="N452" s="105">
        <v>13.562598886699465</v>
      </c>
      <c r="O452" s="105">
        <v>13.754483007474674</v>
      </c>
      <c r="P452" s="105">
        <v>0</v>
      </c>
      <c r="Q452" s="105">
        <v>12.666688591809464</v>
      </c>
      <c r="R452" s="105">
        <v>12.212610427695012</v>
      </c>
      <c r="S452" s="105">
        <v>11.84168768528485</v>
      </c>
      <c r="T452" s="105">
        <v>10.968193693229116</v>
      </c>
      <c r="U452" s="105">
        <v>10.87151976384922</v>
      </c>
      <c r="V452" s="105">
        <v>0</v>
      </c>
      <c r="W452" s="105">
        <v>7.8629819829820944</v>
      </c>
      <c r="X452" s="105">
        <v>7.5073725977853094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15.944774987549895</v>
      </c>
      <c r="D453" s="102">
        <v>17.010038312621738</v>
      </c>
      <c r="E453" s="102">
        <v>18.722973523247454</v>
      </c>
      <c r="F453" s="102">
        <v>19.37922411739974</v>
      </c>
      <c r="G453" s="102">
        <v>17.849521769779333</v>
      </c>
      <c r="H453" s="102">
        <v>20.277446322732647</v>
      </c>
      <c r="I453" s="102">
        <v>18.298372722528509</v>
      </c>
      <c r="J453" s="102">
        <v>19.627778269924889</v>
      </c>
      <c r="K453" s="102">
        <v>20.342699430651756</v>
      </c>
      <c r="L453" s="102">
        <v>19.659549075186753</v>
      </c>
      <c r="M453" s="102">
        <v>19.135338944213807</v>
      </c>
      <c r="N453" s="102">
        <v>19.491111370102296</v>
      </c>
      <c r="O453" s="102">
        <v>20.137162746368698</v>
      </c>
      <c r="P453" s="102">
        <v>21.366852501152469</v>
      </c>
      <c r="Q453" s="102">
        <v>20.442522962602482</v>
      </c>
      <c r="R453" s="102">
        <v>18.777170400093617</v>
      </c>
      <c r="S453" s="102">
        <v>17.897093349340711</v>
      </c>
      <c r="T453" s="102">
        <v>17.060156113383218</v>
      </c>
      <c r="U453" s="102">
        <v>0</v>
      </c>
      <c r="V453" s="102">
        <v>0</v>
      </c>
      <c r="W453" s="102">
        <v>14.268703760661021</v>
      </c>
      <c r="X453" s="102">
        <v>14.844752354655073</v>
      </c>
      <c r="Y453" s="102">
        <v>14.192043541591449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15.946342128616495</v>
      </c>
      <c r="D454" s="105">
        <v>17.012198043984686</v>
      </c>
      <c r="E454" s="105">
        <v>18.725218999278685</v>
      </c>
      <c r="F454" s="105">
        <v>19.380613232866818</v>
      </c>
      <c r="G454" s="105">
        <v>17.850442220372752</v>
      </c>
      <c r="H454" s="105">
        <v>20.275508798320242</v>
      </c>
      <c r="I454" s="105">
        <v>18.296988379476936</v>
      </c>
      <c r="J454" s="105">
        <v>19.626568357402938</v>
      </c>
      <c r="K454" s="105">
        <v>20.356494788367144</v>
      </c>
      <c r="L454" s="105">
        <v>19.672407462434546</v>
      </c>
      <c r="M454" s="105">
        <v>19.147500087135274</v>
      </c>
      <c r="N454" s="105">
        <v>19.504090045567978</v>
      </c>
      <c r="O454" s="105">
        <v>20.141726747386599</v>
      </c>
      <c r="P454" s="105">
        <v>21.363697662442323</v>
      </c>
      <c r="Q454" s="105">
        <v>20.426146335733002</v>
      </c>
      <c r="R454" s="105">
        <v>18.762450651626537</v>
      </c>
      <c r="S454" s="105">
        <v>17.891875118164222</v>
      </c>
      <c r="T454" s="105">
        <v>17.05682212597787</v>
      </c>
      <c r="U454" s="105">
        <v>0</v>
      </c>
      <c r="V454" s="105">
        <v>0</v>
      </c>
      <c r="W454" s="105">
        <v>14.264526830927855</v>
      </c>
      <c r="X454" s="105">
        <v>14.829543923909407</v>
      </c>
      <c r="Y454" s="105">
        <v>14.177784603686485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5.2425950659982012</v>
      </c>
      <c r="D455" s="99">
        <v>6.2955478685857171</v>
      </c>
      <c r="E455" s="99">
        <v>8.6040670137351469</v>
      </c>
      <c r="F455" s="99">
        <v>9.3679085943940148</v>
      </c>
      <c r="G455" s="99">
        <v>7.5364157600463422</v>
      </c>
      <c r="H455" s="99">
        <v>8.7795228426378955</v>
      </c>
      <c r="I455" s="99">
        <v>6.5243328681114958</v>
      </c>
      <c r="J455" s="99">
        <v>7.1046663248199122</v>
      </c>
      <c r="K455" s="99">
        <v>7.1179736872218706</v>
      </c>
      <c r="L455" s="99">
        <v>6.6272616768423873</v>
      </c>
      <c r="M455" s="99">
        <v>6.665120435855826</v>
      </c>
      <c r="N455" s="99">
        <v>6.6218309297373148</v>
      </c>
      <c r="O455" s="99">
        <v>6.8423390742177013</v>
      </c>
      <c r="P455" s="99">
        <v>7.6935860900937643</v>
      </c>
      <c r="Q455" s="99">
        <v>7.2644381467695318</v>
      </c>
      <c r="R455" s="99">
        <v>6.6200125403485304</v>
      </c>
      <c r="S455" s="99">
        <v>6.3582982088615534</v>
      </c>
      <c r="T455" s="99">
        <v>6.1584506278647</v>
      </c>
      <c r="U455" s="99">
        <v>0</v>
      </c>
      <c r="V455" s="99">
        <v>0</v>
      </c>
      <c r="W455" s="99">
        <v>6.5185599764290112</v>
      </c>
      <c r="X455" s="99">
        <v>7.6497021731075305</v>
      </c>
      <c r="Y455" s="99">
        <v>8.4147061049428356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10.703747062618293</v>
      </c>
      <c r="D456" s="99">
        <v>10.716650175398971</v>
      </c>
      <c r="E456" s="99">
        <v>10.121151985543538</v>
      </c>
      <c r="F456" s="99">
        <v>10.012704638472805</v>
      </c>
      <c r="G456" s="99">
        <v>10.314026460326408</v>
      </c>
      <c r="H456" s="99">
        <v>11.495985955682348</v>
      </c>
      <c r="I456" s="99">
        <v>11.772655511365437</v>
      </c>
      <c r="J456" s="99">
        <v>12.521902032583025</v>
      </c>
      <c r="K456" s="99">
        <v>13.23852110114527</v>
      </c>
      <c r="L456" s="99">
        <v>13.045145785592158</v>
      </c>
      <c r="M456" s="99">
        <v>12.48237965127945</v>
      </c>
      <c r="N456" s="99">
        <v>12.882259115830665</v>
      </c>
      <c r="O456" s="99">
        <v>13.299387673168892</v>
      </c>
      <c r="P456" s="99">
        <v>13.670111572348556</v>
      </c>
      <c r="Q456" s="99">
        <v>13.161708188963473</v>
      </c>
      <c r="R456" s="99">
        <v>12.142438111278008</v>
      </c>
      <c r="S456" s="99">
        <v>11.533576909302671</v>
      </c>
      <c r="T456" s="99">
        <v>10.898371498113169</v>
      </c>
      <c r="U456" s="99">
        <v>0</v>
      </c>
      <c r="V456" s="99">
        <v>0</v>
      </c>
      <c r="W456" s="99">
        <v>7.7459668544988425</v>
      </c>
      <c r="X456" s="99">
        <v>7.179841750801879</v>
      </c>
      <c r="Y456" s="99">
        <v>5.7630784987436483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6.3281909342123015</v>
      </c>
      <c r="D457" s="123">
        <v>6.2915057798922218</v>
      </c>
      <c r="E457" s="123">
        <v>7.6008220821766654</v>
      </c>
      <c r="F457" s="123">
        <v>7.3267198163384855</v>
      </c>
      <c r="G457" s="123">
        <v>6.8798767143572102</v>
      </c>
      <c r="H457" s="123">
        <v>6.8779822810934226</v>
      </c>
      <c r="I457" s="123">
        <v>6.0122265480728601</v>
      </c>
      <c r="J457" s="123">
        <v>6.6318068032222683</v>
      </c>
      <c r="K457" s="123">
        <v>5.5001114061605056</v>
      </c>
      <c r="L457" s="123">
        <v>5.0126424017952909</v>
      </c>
      <c r="M457" s="123">
        <v>4.8107821528022994</v>
      </c>
      <c r="N457" s="123">
        <v>5.2254590305993283</v>
      </c>
      <c r="O457" s="123">
        <v>5.3348842134518701</v>
      </c>
      <c r="P457" s="123">
        <v>5.4062791928645195</v>
      </c>
      <c r="Q457" s="123">
        <v>5.5001575317598332</v>
      </c>
      <c r="R457" s="123">
        <v>5.151950334952212</v>
      </c>
      <c r="S457" s="123">
        <v>4.7985094272604174</v>
      </c>
      <c r="T457" s="123">
        <v>4.5204514738392456</v>
      </c>
      <c r="U457" s="123">
        <v>4.3916318458672103</v>
      </c>
      <c r="V457" s="123">
        <v>5.5520383559735507</v>
      </c>
      <c r="W457" s="123">
        <v>5.3227542895549869</v>
      </c>
      <c r="X457" s="123">
        <v>4.6341164569555415</v>
      </c>
      <c r="Y457" s="123">
        <v>4.0987980334335985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6.3241744027519902</v>
      </c>
      <c r="D458" s="99">
        <v>6.3480724084135076</v>
      </c>
      <c r="E458" s="99">
        <v>7.5684905917459213</v>
      </c>
      <c r="F458" s="99">
        <v>7.3311038833250732</v>
      </c>
      <c r="G458" s="99">
        <v>6.9018792842932619</v>
      </c>
      <c r="H458" s="99">
        <v>6.8820177241713232</v>
      </c>
      <c r="I458" s="99">
        <v>5.9831631751961609</v>
      </c>
      <c r="J458" s="99">
        <v>6.6063976904972339</v>
      </c>
      <c r="K458" s="99">
        <v>5.5204667019162343</v>
      </c>
      <c r="L458" s="99">
        <v>5.0244410858782746</v>
      </c>
      <c r="M458" s="99">
        <v>4.8085644491310706</v>
      </c>
      <c r="N458" s="99">
        <v>5.2337683463886551</v>
      </c>
      <c r="O458" s="99">
        <v>5.336477571752873</v>
      </c>
      <c r="P458" s="99">
        <v>5.3817197246715693</v>
      </c>
      <c r="Q458" s="99">
        <v>5.5055192697091435</v>
      </c>
      <c r="R458" s="99">
        <v>5.2241542559737528</v>
      </c>
      <c r="S458" s="99">
        <v>4.8014840178073666</v>
      </c>
      <c r="T458" s="99">
        <v>4.4889447434021781</v>
      </c>
      <c r="U458" s="99">
        <v>4.3923395606348477</v>
      </c>
      <c r="V458" s="99">
        <v>5.6325472363363387</v>
      </c>
      <c r="W458" s="99">
        <v>5.2070407325212296</v>
      </c>
      <c r="X458" s="99">
        <v>4.7027768108357488</v>
      </c>
      <c r="Y458" s="99">
        <v>4.0606292250817901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6.3857748801484036</v>
      </c>
      <c r="D459" s="110">
        <v>5.2052032229604368</v>
      </c>
      <c r="E459" s="110">
        <v>8.1900688481727499</v>
      </c>
      <c r="F459" s="110">
        <v>7.2514318967418934</v>
      </c>
      <c r="G459" s="110">
        <v>6.6026053905613002</v>
      </c>
      <c r="H459" s="110">
        <v>6.8256797737504513</v>
      </c>
      <c r="I459" s="110">
        <v>6.4637159742465382</v>
      </c>
      <c r="J459" s="110">
        <v>7.1439489194463466</v>
      </c>
      <c r="K459" s="110">
        <v>5.1545119691303265</v>
      </c>
      <c r="L459" s="110">
        <v>4.7948008969731095</v>
      </c>
      <c r="M459" s="110">
        <v>4.8519982509641935</v>
      </c>
      <c r="N459" s="110">
        <v>4.9617082766122804</v>
      </c>
      <c r="O459" s="110">
        <v>5.2087054108534394</v>
      </c>
      <c r="P459" s="110">
        <v>5.6598084722101945</v>
      </c>
      <c r="Q459" s="110">
        <v>5.4840254393287431</v>
      </c>
      <c r="R459" s="110">
        <v>5.0422698296729989</v>
      </c>
      <c r="S459" s="110">
        <v>4.7948989823325912</v>
      </c>
      <c r="T459" s="110">
        <v>4.5731437643977912</v>
      </c>
      <c r="U459" s="110">
        <v>4.3901281374458225</v>
      </c>
      <c r="V459" s="110">
        <v>5.3697918855005771</v>
      </c>
      <c r="W459" s="110">
        <v>5.425281538552885</v>
      </c>
      <c r="X459" s="110">
        <v>4.5582251406096042</v>
      </c>
      <c r="Y459" s="110">
        <v>4.2229358400357428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41.980921532746471</v>
      </c>
      <c r="D461" s="118">
        <f t="shared" si="239"/>
        <v>40.350486578771132</v>
      </c>
      <c r="E461" s="118">
        <f t="shared" si="239"/>
        <v>44.839536272075584</v>
      </c>
      <c r="F461" s="118">
        <f t="shared" si="239"/>
        <v>45.682493806206203</v>
      </c>
      <c r="G461" s="118">
        <f t="shared" si="239"/>
        <v>43.883562853156128</v>
      </c>
      <c r="H461" s="118">
        <f t="shared" si="239"/>
        <v>40.67493201651731</v>
      </c>
      <c r="I461" s="118">
        <f t="shared" si="239"/>
        <v>35.518875752832649</v>
      </c>
      <c r="J461" s="118">
        <f t="shared" si="239"/>
        <v>39.054563336388334</v>
      </c>
      <c r="K461" s="118">
        <f t="shared" si="239"/>
        <v>37.408529952008472</v>
      </c>
      <c r="L461" s="118">
        <f t="shared" si="239"/>
        <v>36.77126355276696</v>
      </c>
      <c r="M461" s="118">
        <f t="shared" si="239"/>
        <v>33.155797372312378</v>
      </c>
      <c r="N461" s="118">
        <f t="shared" si="239"/>
        <v>32.539390158175088</v>
      </c>
      <c r="O461" s="118">
        <f t="shared" si="239"/>
        <v>30.356171304471612</v>
      </c>
      <c r="P461" s="118">
        <f t="shared" si="239"/>
        <v>22.234722321236596</v>
      </c>
      <c r="Q461" s="118">
        <f t="shared" si="239"/>
        <v>23.564087546698339</v>
      </c>
      <c r="R461" s="118">
        <f t="shared" ref="R461:V461" si="240">R462+R465+R467+R476</f>
        <v>23.255906861850644</v>
      </c>
      <c r="S461" s="118">
        <f t="shared" si="240"/>
        <v>21.87466469505209</v>
      </c>
      <c r="T461" s="118">
        <f t="shared" si="240"/>
        <v>19.357132386227565</v>
      </c>
      <c r="U461" s="118">
        <f t="shared" si="240"/>
        <v>17.921919031543435</v>
      </c>
      <c r="V461" s="118">
        <f t="shared" si="240"/>
        <v>16.732692106485249</v>
      </c>
      <c r="W461" s="118">
        <f t="shared" ref="W461:Y461" si="241">W462+W465+W467+W476</f>
        <v>15.793187149894912</v>
      </c>
      <c r="X461" s="118">
        <f t="shared" si="241"/>
        <v>13.209072696943803</v>
      </c>
      <c r="Y461" s="118">
        <f t="shared" si="241"/>
        <v>9.8525832006036058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35.169818673597646</v>
      </c>
      <c r="D462" s="123">
        <f t="shared" si="242"/>
        <v>32.971400929464693</v>
      </c>
      <c r="E462" s="123">
        <f t="shared" si="242"/>
        <v>36.594290917987365</v>
      </c>
      <c r="F462" s="123">
        <f t="shared" si="242"/>
        <v>37.041499310194602</v>
      </c>
      <c r="G462" s="123">
        <f t="shared" si="242"/>
        <v>36.455560475131669</v>
      </c>
      <c r="H462" s="123">
        <f t="shared" si="242"/>
        <v>32.480284494492871</v>
      </c>
      <c r="I462" s="123">
        <f t="shared" si="242"/>
        <v>28.659206665000468</v>
      </c>
      <c r="J462" s="123">
        <f t="shared" si="242"/>
        <v>31.267906007729451</v>
      </c>
      <c r="K462" s="123">
        <f t="shared" si="242"/>
        <v>29.736656464101959</v>
      </c>
      <c r="L462" s="123">
        <f t="shared" si="242"/>
        <v>29.474607018312902</v>
      </c>
      <c r="M462" s="123">
        <f t="shared" si="242"/>
        <v>26.335863052097611</v>
      </c>
      <c r="N462" s="123">
        <f t="shared" si="242"/>
        <v>25.323626894437567</v>
      </c>
      <c r="O462" s="123">
        <f t="shared" si="242"/>
        <v>23.313189761043745</v>
      </c>
      <c r="P462" s="123">
        <f t="shared" si="242"/>
        <v>16.238934088309893</v>
      </c>
      <c r="Q462" s="123">
        <f t="shared" si="242"/>
        <v>17.724229026115339</v>
      </c>
      <c r="R462" s="123">
        <f t="shared" ref="R462:V462" si="243">SUM(R463:R464)</f>
        <v>17.942869257087288</v>
      </c>
      <c r="S462" s="123">
        <f t="shared" si="243"/>
        <v>16.818452397170425</v>
      </c>
      <c r="T462" s="123">
        <f t="shared" si="243"/>
        <v>14.396238069511712</v>
      </c>
      <c r="U462" s="123">
        <f t="shared" si="243"/>
        <v>12.989320883962499</v>
      </c>
      <c r="V462" s="123">
        <f t="shared" si="243"/>
        <v>11.894960758737922</v>
      </c>
      <c r="W462" s="123">
        <f t="shared" ref="W462:Y462" si="244">SUM(W463:W464)</f>
        <v>11.670744126539093</v>
      </c>
      <c r="X462" s="123">
        <f t="shared" si="244"/>
        <v>9.1392836883990647</v>
      </c>
      <c r="Y462" s="123">
        <f t="shared" si="244"/>
        <v>6.6816727993595348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35.169818673597646</v>
      </c>
      <c r="D463" s="99">
        <v>32.971400929464693</v>
      </c>
      <c r="E463" s="99">
        <v>36.594290917987365</v>
      </c>
      <c r="F463" s="99">
        <v>37.041499310194602</v>
      </c>
      <c r="G463" s="99">
        <v>36.455560475131669</v>
      </c>
      <c r="H463" s="99">
        <v>32.480284494492871</v>
      </c>
      <c r="I463" s="99">
        <v>28.659206665000468</v>
      </c>
      <c r="J463" s="99">
        <v>31.267906007729451</v>
      </c>
      <c r="K463" s="99">
        <v>29.736656464101959</v>
      </c>
      <c r="L463" s="99">
        <v>29.474607018312902</v>
      </c>
      <c r="M463" s="99">
        <v>26.335863052097611</v>
      </c>
      <c r="N463" s="99">
        <v>25.323626894437567</v>
      </c>
      <c r="O463" s="99">
        <v>23.313189761043745</v>
      </c>
      <c r="P463" s="99">
        <v>16.238934088309893</v>
      </c>
      <c r="Q463" s="99">
        <v>17.724229026115339</v>
      </c>
      <c r="R463" s="99">
        <v>17.942869257087288</v>
      </c>
      <c r="S463" s="99">
        <v>16.818452397170425</v>
      </c>
      <c r="T463" s="99">
        <v>14.396238069511712</v>
      </c>
      <c r="U463" s="99">
        <v>12.989320883962499</v>
      </c>
      <c r="V463" s="99">
        <v>11.894960758737922</v>
      </c>
      <c r="W463" s="99">
        <v>11.670744126539093</v>
      </c>
      <c r="X463" s="99">
        <v>9.1392836883990647</v>
      </c>
      <c r="Y463" s="99">
        <v>6.6816727993595348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4.8639463965598155</v>
      </c>
      <c r="D467" s="123">
        <v>5.3930220369008239</v>
      </c>
      <c r="E467" s="123">
        <v>5.8851738170989751</v>
      </c>
      <c r="F467" s="123">
        <v>6.3636895144478203</v>
      </c>
      <c r="G467" s="123">
        <v>5.3273533997404394</v>
      </c>
      <c r="H467" s="123">
        <v>6.0971316526868824</v>
      </c>
      <c r="I467" s="123">
        <v>5.0154034445506372</v>
      </c>
      <c r="J467" s="123">
        <v>5.72298950424429</v>
      </c>
      <c r="K467" s="123">
        <v>5.963651492531393</v>
      </c>
      <c r="L467" s="123">
        <v>5.7359477562675805</v>
      </c>
      <c r="M467" s="123">
        <v>5.3265134680163087</v>
      </c>
      <c r="N467" s="123">
        <v>5.5555962888572274</v>
      </c>
      <c r="O467" s="123">
        <v>5.3189631652484772</v>
      </c>
      <c r="P467" s="123">
        <v>4.3914207414840591</v>
      </c>
      <c r="Q467" s="123">
        <v>4.4911927637012479</v>
      </c>
      <c r="R467" s="123">
        <v>4.2898355164199735</v>
      </c>
      <c r="S467" s="123">
        <v>4.2069930365005135</v>
      </c>
      <c r="T467" s="123">
        <v>4.061415728774171</v>
      </c>
      <c r="U467" s="123">
        <v>3.9827263611834134</v>
      </c>
      <c r="V467" s="123">
        <v>3.6011486107599815</v>
      </c>
      <c r="W467" s="123">
        <v>3.3499129401569645</v>
      </c>
      <c r="X467" s="123">
        <v>3.2905430149530575</v>
      </c>
      <c r="Y467" s="123">
        <v>2.1907764189683068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5.1701393854130178</v>
      </c>
      <c r="D468" s="99">
        <v>5.6519024259927964</v>
      </c>
      <c r="E468" s="99">
        <v>6.1796225243737037</v>
      </c>
      <c r="F468" s="99">
        <v>6.7046294140563933</v>
      </c>
      <c r="G468" s="99">
        <v>5.7185968646606637</v>
      </c>
      <c r="H468" s="99">
        <v>6.5836098603152413</v>
      </c>
      <c r="I468" s="99">
        <v>5.3280685447834379</v>
      </c>
      <c r="J468" s="99">
        <v>6.0011708334305114</v>
      </c>
      <c r="K468" s="99">
        <v>6.3453173056005223</v>
      </c>
      <c r="L468" s="99">
        <v>6.0979532805157843</v>
      </c>
      <c r="M468" s="99">
        <v>5.6798988977661882</v>
      </c>
      <c r="N468" s="99">
        <v>5.9433958260561521</v>
      </c>
      <c r="O468" s="99">
        <v>5.8086064856230948</v>
      </c>
      <c r="P468" s="99">
        <v>5.3203056226045558</v>
      </c>
      <c r="Q468" s="99">
        <v>5.0802235212179419</v>
      </c>
      <c r="R468" s="99">
        <v>4.7785576065372606</v>
      </c>
      <c r="S468" s="99">
        <v>4.5719507306596592</v>
      </c>
      <c r="T468" s="99">
        <v>4.211546172256118</v>
      </c>
      <c r="U468" s="99">
        <v>3.9898108522070972</v>
      </c>
      <c r="V468" s="99">
        <v>3.6011486107599815</v>
      </c>
      <c r="W468" s="99">
        <v>3.4642866837009456</v>
      </c>
      <c r="X468" s="99">
        <v>3.698561961173692</v>
      </c>
      <c r="Y468" s="99">
        <v>3.095662331150868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1.7014941469362144</v>
      </c>
      <c r="D469" s="99">
        <v>2.0946971601684461</v>
      </c>
      <c r="E469" s="99">
        <v>2.8402251553160265</v>
      </c>
      <c r="F469" s="99">
        <v>3.2425167304101574</v>
      </c>
      <c r="G469" s="99">
        <v>2.4150310358224369</v>
      </c>
      <c r="H469" s="99">
        <v>2.8520252312535006</v>
      </c>
      <c r="I469" s="99">
        <v>0</v>
      </c>
      <c r="J469" s="99">
        <v>2.1697007902748116</v>
      </c>
      <c r="K469" s="99">
        <v>2.220927971426164</v>
      </c>
      <c r="L469" s="99">
        <v>2.0601124686380561</v>
      </c>
      <c r="M469" s="99">
        <v>1.9789103527911638</v>
      </c>
      <c r="N469" s="99">
        <v>2.0264583841348309</v>
      </c>
      <c r="O469" s="99">
        <v>1.9799970698113178</v>
      </c>
      <c r="P469" s="99">
        <v>0</v>
      </c>
      <c r="Q469" s="99">
        <v>1.8052007338043949</v>
      </c>
      <c r="R469" s="99">
        <v>1.6869273410334276</v>
      </c>
      <c r="S469" s="99">
        <v>1.6245833441114494</v>
      </c>
      <c r="T469" s="99">
        <v>1.5191770124542925</v>
      </c>
      <c r="U469" s="99">
        <v>1.3499523845068608</v>
      </c>
      <c r="V469" s="99">
        <v>0</v>
      </c>
      <c r="W469" s="99">
        <v>1.5806033149210981</v>
      </c>
      <c r="X469" s="99">
        <v>1.9033294161135277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1.7014941469362144</v>
      </c>
      <c r="D470" s="102">
        <v>2.0946971601684461</v>
      </c>
      <c r="E470" s="102">
        <v>2.8402251553160265</v>
      </c>
      <c r="F470" s="102">
        <v>3.2425167304101574</v>
      </c>
      <c r="G470" s="102">
        <v>2.4150310358224369</v>
      </c>
      <c r="H470" s="102">
        <v>2.8520252312535006</v>
      </c>
      <c r="I470" s="102">
        <v>0</v>
      </c>
      <c r="J470" s="102">
        <v>2.1697007902748116</v>
      </c>
      <c r="K470" s="102">
        <v>2.220927971426164</v>
      </c>
      <c r="L470" s="102">
        <v>2.0601124686380561</v>
      </c>
      <c r="M470" s="102">
        <v>1.9789103527911638</v>
      </c>
      <c r="N470" s="102">
        <v>2.0264583841348309</v>
      </c>
      <c r="O470" s="102">
        <v>1.9799970698113178</v>
      </c>
      <c r="P470" s="102">
        <v>0</v>
      </c>
      <c r="Q470" s="102">
        <v>1.8052007338043949</v>
      </c>
      <c r="R470" s="102">
        <v>1.6869273410334276</v>
      </c>
      <c r="S470" s="102">
        <v>1.6245833441114494</v>
      </c>
      <c r="T470" s="102">
        <v>1.5191770124542925</v>
      </c>
      <c r="U470" s="102">
        <v>1.3499523845068608</v>
      </c>
      <c r="V470" s="102">
        <v>0</v>
      </c>
      <c r="W470" s="102">
        <v>1.5806033149210981</v>
      </c>
      <c r="X470" s="102">
        <v>1.9033294161135277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1.9471564625890079</v>
      </c>
      <c r="D476" s="123">
        <v>1.9860636124056164</v>
      </c>
      <c r="E476" s="123">
        <v>2.3600715369892451</v>
      </c>
      <c r="F476" s="123">
        <v>2.2773049815637809</v>
      </c>
      <c r="G476" s="123">
        <v>2.1006489782840214</v>
      </c>
      <c r="H476" s="123">
        <v>2.0975158693375557</v>
      </c>
      <c r="I476" s="123">
        <v>1.8442656432815421</v>
      </c>
      <c r="J476" s="123">
        <v>2.063667824414595</v>
      </c>
      <c r="K476" s="123">
        <v>1.7082219953751219</v>
      </c>
      <c r="L476" s="123">
        <v>1.5607087781864823</v>
      </c>
      <c r="M476" s="123">
        <v>1.4934208521984602</v>
      </c>
      <c r="N476" s="123">
        <v>1.6601669748802952</v>
      </c>
      <c r="O476" s="123">
        <v>1.7240183781793916</v>
      </c>
      <c r="P476" s="123">
        <v>1.6043674914426445</v>
      </c>
      <c r="Q476" s="123">
        <v>1.3486657568817515</v>
      </c>
      <c r="R476" s="123">
        <v>1.0232020883433819</v>
      </c>
      <c r="S476" s="123">
        <v>0.84921926138115122</v>
      </c>
      <c r="T476" s="123">
        <v>0.89947858794168423</v>
      </c>
      <c r="U476" s="123">
        <v>0.94987178639752201</v>
      </c>
      <c r="V476" s="123">
        <v>1.2365827369873474</v>
      </c>
      <c r="W476" s="123">
        <v>0.77253008319885541</v>
      </c>
      <c r="X476" s="123">
        <v>0.77924599359168145</v>
      </c>
      <c r="Y476" s="123">
        <v>0.98013398227576509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2.0829723582001982</v>
      </c>
      <c r="D477" s="99">
        <v>2.0894831633085467</v>
      </c>
      <c r="E477" s="99">
        <v>2.4895667412353846</v>
      </c>
      <c r="F477" s="99">
        <v>2.409914006246106</v>
      </c>
      <c r="G477" s="99">
        <v>2.2673437356899862</v>
      </c>
      <c r="H477" s="99">
        <v>2.2593514356555819</v>
      </c>
      <c r="I477" s="99">
        <v>1.9629851015170012</v>
      </c>
      <c r="J477" s="99">
        <v>2.1660534059093912</v>
      </c>
      <c r="K477" s="99">
        <v>1.8088337447202654</v>
      </c>
      <c r="L477" s="99">
        <v>1.6452395467119401</v>
      </c>
      <c r="M477" s="99">
        <v>1.5737769522252441</v>
      </c>
      <c r="N477" s="99">
        <v>1.7124695804605947</v>
      </c>
      <c r="O477" s="99">
        <v>1.7457889049032442</v>
      </c>
      <c r="P477" s="99">
        <v>1.7597831202709187</v>
      </c>
      <c r="Q477" s="99">
        <v>1.7969146372111389</v>
      </c>
      <c r="R477" s="99">
        <v>1.6967876319889592</v>
      </c>
      <c r="S477" s="99">
        <v>1.5488780673424809</v>
      </c>
      <c r="T477" s="99">
        <v>1.4373111456800107</v>
      </c>
      <c r="U477" s="99">
        <v>1.3969254046625619</v>
      </c>
      <c r="V477" s="99">
        <v>1.7828533526674721</v>
      </c>
      <c r="W477" s="99">
        <v>1.6444173591790667</v>
      </c>
      <c r="X477" s="99">
        <v>1.4842450403317957</v>
      </c>
      <c r="Y477" s="99">
        <v>1.2814970170559572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286447</v>
      </c>
      <c r="C5" s="120">
        <v>289324</v>
      </c>
      <c r="D5" s="120">
        <v>291331</v>
      </c>
      <c r="E5" s="120">
        <v>288135</v>
      </c>
      <c r="F5" s="120">
        <v>290107</v>
      </c>
      <c r="G5" s="120">
        <v>315878</v>
      </c>
      <c r="H5" s="120">
        <v>345352</v>
      </c>
      <c r="I5" s="120">
        <v>374806</v>
      </c>
      <c r="J5" s="120">
        <v>380654</v>
      </c>
      <c r="K5" s="120">
        <v>398943</v>
      </c>
      <c r="L5" s="120">
        <v>419099</v>
      </c>
      <c r="M5" s="120">
        <v>434494</v>
      </c>
      <c r="N5" s="120">
        <v>456690</v>
      </c>
      <c r="O5" s="120">
        <v>471372</v>
      </c>
      <c r="P5" s="120">
        <v>473079</v>
      </c>
      <c r="Q5" s="120">
        <v>477608</v>
      </c>
      <c r="R5" s="120">
        <v>473989</v>
      </c>
      <c r="S5" s="120">
        <v>460212</v>
      </c>
      <c r="T5" s="120">
        <v>448218</v>
      </c>
      <c r="U5" s="120">
        <v>444619</v>
      </c>
      <c r="V5" s="120">
        <v>436570</v>
      </c>
      <c r="W5" s="120">
        <v>423044</v>
      </c>
      <c r="X5" s="120">
        <v>416916</v>
      </c>
      <c r="Y5" s="120">
        <v>398127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286447</v>
      </c>
      <c r="C7" s="52">
        <v>289324</v>
      </c>
      <c r="D7" s="52">
        <v>291331</v>
      </c>
      <c r="E7" s="52">
        <v>288135</v>
      </c>
      <c r="F7" s="52">
        <v>290107</v>
      </c>
      <c r="G7" s="52">
        <v>315878</v>
      </c>
      <c r="H7" s="52">
        <v>345352</v>
      </c>
      <c r="I7" s="52">
        <v>374806</v>
      </c>
      <c r="J7" s="52">
        <v>380654</v>
      </c>
      <c r="K7" s="52">
        <v>398943</v>
      </c>
      <c r="L7" s="52">
        <v>419099</v>
      </c>
      <c r="M7" s="52">
        <v>434494</v>
      </c>
      <c r="N7" s="52">
        <v>456690</v>
      </c>
      <c r="O7" s="52">
        <v>471372</v>
      </c>
      <c r="P7" s="52">
        <v>473079</v>
      </c>
      <c r="Q7" s="52">
        <v>477608</v>
      </c>
      <c r="R7" s="52">
        <v>473989</v>
      </c>
      <c r="S7" s="52">
        <v>460212</v>
      </c>
      <c r="T7" s="52">
        <v>448218</v>
      </c>
      <c r="U7" s="52">
        <v>444619</v>
      </c>
      <c r="V7" s="52">
        <v>436570</v>
      </c>
      <c r="W7" s="52">
        <v>423044</v>
      </c>
      <c r="X7" s="52">
        <v>416916</v>
      </c>
      <c r="Y7" s="52">
        <v>398127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4979</v>
      </c>
      <c r="C9" s="52">
        <v>6161</v>
      </c>
      <c r="D9" s="52">
        <v>7692</v>
      </c>
      <c r="E9" s="52">
        <v>8943</v>
      </c>
      <c r="F9" s="52">
        <v>10426</v>
      </c>
      <c r="G9" s="52">
        <v>13925</v>
      </c>
      <c r="H9" s="52">
        <v>18694</v>
      </c>
      <c r="I9" s="52">
        <v>28477</v>
      </c>
      <c r="J9" s="52">
        <v>37446</v>
      </c>
      <c r="K9" s="52">
        <v>44038</v>
      </c>
      <c r="L9" s="52">
        <v>53346</v>
      </c>
      <c r="M9" s="52">
        <v>63461</v>
      </c>
      <c r="N9" s="52">
        <v>71340</v>
      </c>
      <c r="O9" s="52">
        <v>84482</v>
      </c>
      <c r="P9" s="52">
        <v>88326</v>
      </c>
      <c r="Q9" s="52">
        <v>91285</v>
      </c>
      <c r="R9" s="52">
        <v>96095</v>
      </c>
      <c r="S9" s="52">
        <v>98007</v>
      </c>
      <c r="T9" s="52">
        <v>98450</v>
      </c>
      <c r="U9" s="52">
        <v>100878</v>
      </c>
      <c r="V9" s="52">
        <v>106387</v>
      </c>
      <c r="W9" s="52">
        <v>110308</v>
      </c>
      <c r="X9" s="52">
        <v>115460</v>
      </c>
      <c r="Y9" s="52">
        <v>119934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164208</v>
      </c>
      <c r="C11" s="52">
        <v>164992</v>
      </c>
      <c r="D11" s="52">
        <v>168324</v>
      </c>
      <c r="E11" s="52">
        <v>171553</v>
      </c>
      <c r="F11" s="52">
        <v>174313</v>
      </c>
      <c r="G11" s="52">
        <v>191430</v>
      </c>
      <c r="H11" s="52">
        <v>205578</v>
      </c>
      <c r="I11" s="52">
        <v>224424</v>
      </c>
      <c r="J11" s="52">
        <v>230370</v>
      </c>
      <c r="K11" s="52">
        <v>238472</v>
      </c>
      <c r="L11" s="52">
        <v>246031</v>
      </c>
      <c r="M11" s="52">
        <v>259487</v>
      </c>
      <c r="N11" s="52">
        <v>270793</v>
      </c>
      <c r="O11" s="52">
        <v>279722</v>
      </c>
      <c r="P11" s="52">
        <v>281519</v>
      </c>
      <c r="Q11" s="52">
        <v>282886</v>
      </c>
      <c r="R11" s="52">
        <v>280430</v>
      </c>
      <c r="S11" s="52">
        <v>274397</v>
      </c>
      <c r="T11" s="52">
        <v>263458</v>
      </c>
      <c r="U11" s="52">
        <v>253319</v>
      </c>
      <c r="V11" s="52">
        <v>241802</v>
      </c>
      <c r="W11" s="52">
        <v>237733</v>
      </c>
      <c r="X11" s="52">
        <v>228618</v>
      </c>
      <c r="Y11" s="52">
        <v>219551</v>
      </c>
      <c r="DA11" s="63" t="s">
        <v>1095</v>
      </c>
    </row>
    <row r="12" spans="1:105" ht="12" customHeight="1" x14ac:dyDescent="0.25">
      <c r="A12" s="97" t="s">
        <v>131</v>
      </c>
      <c r="B12" s="52">
        <v>459</v>
      </c>
      <c r="C12" s="52">
        <v>528</v>
      </c>
      <c r="D12" s="52">
        <v>492</v>
      </c>
      <c r="E12" s="52">
        <v>456</v>
      </c>
      <c r="F12" s="52">
        <v>435</v>
      </c>
      <c r="G12" s="52">
        <v>536</v>
      </c>
      <c r="H12" s="52">
        <v>527</v>
      </c>
      <c r="I12" s="52">
        <v>656</v>
      </c>
      <c r="J12" s="52">
        <v>609</v>
      </c>
      <c r="K12" s="52">
        <v>778</v>
      </c>
      <c r="L12" s="52">
        <v>845</v>
      </c>
      <c r="M12" s="52">
        <v>971</v>
      </c>
      <c r="N12" s="52">
        <v>1145</v>
      </c>
      <c r="O12" s="52">
        <v>1239</v>
      </c>
      <c r="P12" s="52">
        <v>1203</v>
      </c>
      <c r="Q12" s="52">
        <v>1194</v>
      </c>
      <c r="R12" s="52">
        <v>1187</v>
      </c>
      <c r="S12" s="52">
        <v>1148</v>
      </c>
      <c r="T12" s="52">
        <v>1094</v>
      </c>
      <c r="U12" s="52">
        <v>1039</v>
      </c>
      <c r="V12" s="52">
        <v>916</v>
      </c>
      <c r="W12" s="52">
        <v>914</v>
      </c>
      <c r="X12" s="52">
        <v>786</v>
      </c>
      <c r="Y12" s="52">
        <v>671</v>
      </c>
      <c r="DA12" s="63" t="s">
        <v>1096</v>
      </c>
    </row>
    <row r="13" spans="1:105" ht="12" customHeight="1" x14ac:dyDescent="0.25">
      <c r="A13" s="97" t="s">
        <v>124</v>
      </c>
      <c r="B13" s="52">
        <v>15523</v>
      </c>
      <c r="C13" s="52">
        <v>15994</v>
      </c>
      <c r="D13" s="52">
        <v>15698</v>
      </c>
      <c r="E13" s="52">
        <v>14332</v>
      </c>
      <c r="F13" s="52">
        <v>13026</v>
      </c>
      <c r="G13" s="52">
        <v>12531</v>
      </c>
      <c r="H13" s="52">
        <v>11711</v>
      </c>
      <c r="I13" s="52">
        <v>11683</v>
      </c>
      <c r="J13" s="52">
        <v>11284</v>
      </c>
      <c r="K13" s="52">
        <v>11270</v>
      </c>
      <c r="L13" s="52">
        <v>11427</v>
      </c>
      <c r="M13" s="52">
        <v>11146</v>
      </c>
      <c r="N13" s="52">
        <v>10591</v>
      </c>
      <c r="O13" s="52">
        <v>9853</v>
      </c>
      <c r="P13" s="52">
        <v>9448</v>
      </c>
      <c r="Q13" s="52">
        <v>9743</v>
      </c>
      <c r="R13" s="52">
        <v>10068</v>
      </c>
      <c r="S13" s="52">
        <v>9806</v>
      </c>
      <c r="T13" s="52">
        <v>9800</v>
      </c>
      <c r="U13" s="52">
        <v>9615</v>
      </c>
      <c r="V13" s="52">
        <v>9612</v>
      </c>
      <c r="W13" s="52">
        <v>9548</v>
      </c>
      <c r="X13" s="52">
        <v>10539</v>
      </c>
      <c r="Y13" s="52">
        <v>10232</v>
      </c>
      <c r="DA13" s="63" t="s">
        <v>1097</v>
      </c>
    </row>
    <row r="14" spans="1:105" ht="12" customHeight="1" x14ac:dyDescent="0.25">
      <c r="A14" s="97" t="s">
        <v>123</v>
      </c>
      <c r="B14" s="52">
        <v>40</v>
      </c>
      <c r="C14" s="52">
        <v>40</v>
      </c>
      <c r="D14" s="52">
        <v>48</v>
      </c>
      <c r="E14" s="52">
        <v>41</v>
      </c>
      <c r="F14" s="52">
        <v>35</v>
      </c>
      <c r="G14" s="52">
        <v>40</v>
      </c>
      <c r="H14" s="52">
        <v>31</v>
      </c>
      <c r="I14" s="52">
        <v>33</v>
      </c>
      <c r="J14" s="52">
        <v>32</v>
      </c>
      <c r="K14" s="52">
        <v>38</v>
      </c>
      <c r="L14" s="52">
        <v>42</v>
      </c>
      <c r="M14" s="52">
        <v>50</v>
      </c>
      <c r="N14" s="52">
        <v>51</v>
      </c>
      <c r="O14" s="52">
        <v>45</v>
      </c>
      <c r="P14" s="52">
        <v>40</v>
      </c>
      <c r="Q14" s="52">
        <v>47</v>
      </c>
      <c r="R14" s="52">
        <v>45</v>
      </c>
      <c r="S14" s="52">
        <v>46</v>
      </c>
      <c r="T14" s="52">
        <v>46</v>
      </c>
      <c r="U14" s="52">
        <v>50</v>
      </c>
      <c r="V14" s="52">
        <v>48</v>
      </c>
      <c r="W14" s="52">
        <v>43</v>
      </c>
      <c r="X14" s="52">
        <v>42</v>
      </c>
      <c r="Y14" s="52">
        <v>37</v>
      </c>
      <c r="DA14" s="63" t="s">
        <v>1098</v>
      </c>
    </row>
    <row r="15" spans="1:105" ht="12" customHeight="1" x14ac:dyDescent="0.25">
      <c r="A15" s="97" t="s">
        <v>122</v>
      </c>
      <c r="B15" s="52">
        <v>83144</v>
      </c>
      <c r="C15" s="52">
        <v>83638</v>
      </c>
      <c r="D15" s="52">
        <v>82410</v>
      </c>
      <c r="E15" s="52">
        <v>78096</v>
      </c>
      <c r="F15" s="52">
        <v>78443</v>
      </c>
      <c r="G15" s="52">
        <v>85105</v>
      </c>
      <c r="H15" s="52">
        <v>98507</v>
      </c>
      <c r="I15" s="52">
        <v>105957</v>
      </c>
      <c r="J15" s="52">
        <v>106399</v>
      </c>
      <c r="K15" s="52">
        <v>108358</v>
      </c>
      <c r="L15" s="52">
        <v>116035</v>
      </c>
      <c r="M15" s="52">
        <v>114546</v>
      </c>
      <c r="N15" s="52">
        <v>117799</v>
      </c>
      <c r="O15" s="52">
        <v>120867</v>
      </c>
      <c r="P15" s="52">
        <v>119583</v>
      </c>
      <c r="Q15" s="52">
        <v>122767</v>
      </c>
      <c r="R15" s="52">
        <v>122289</v>
      </c>
      <c r="S15" s="52">
        <v>117585</v>
      </c>
      <c r="T15" s="52">
        <v>116762</v>
      </c>
      <c r="U15" s="52">
        <v>123317</v>
      </c>
      <c r="V15" s="52">
        <v>129456</v>
      </c>
      <c r="W15" s="52">
        <v>122405</v>
      </c>
      <c r="X15" s="52">
        <v>126766</v>
      </c>
      <c r="Y15" s="52">
        <v>121579</v>
      </c>
      <c r="DA15" s="63" t="s">
        <v>1099</v>
      </c>
    </row>
    <row r="16" spans="1:105" ht="12" customHeight="1" x14ac:dyDescent="0.25">
      <c r="A16" s="97" t="s">
        <v>121</v>
      </c>
      <c r="B16" s="52">
        <v>23073</v>
      </c>
      <c r="C16" s="52">
        <v>24132</v>
      </c>
      <c r="D16" s="52">
        <v>24359</v>
      </c>
      <c r="E16" s="52">
        <v>23657</v>
      </c>
      <c r="F16" s="52">
        <v>23855</v>
      </c>
      <c r="G16" s="52">
        <v>26236</v>
      </c>
      <c r="H16" s="52">
        <v>28998</v>
      </c>
      <c r="I16" s="52">
        <v>32053</v>
      </c>
      <c r="J16" s="52">
        <v>31960</v>
      </c>
      <c r="K16" s="52">
        <v>40027</v>
      </c>
      <c r="L16" s="52">
        <v>44719</v>
      </c>
      <c r="M16" s="52">
        <v>48294</v>
      </c>
      <c r="N16" s="52">
        <v>56311</v>
      </c>
      <c r="O16" s="52">
        <v>59646</v>
      </c>
      <c r="P16" s="52">
        <v>61286</v>
      </c>
      <c r="Q16" s="52">
        <v>60971</v>
      </c>
      <c r="R16" s="52">
        <v>59970</v>
      </c>
      <c r="S16" s="52">
        <v>57230</v>
      </c>
      <c r="T16" s="52">
        <v>57058</v>
      </c>
      <c r="U16" s="52">
        <v>57279</v>
      </c>
      <c r="V16" s="52">
        <v>54736</v>
      </c>
      <c r="W16" s="52">
        <v>52401</v>
      </c>
      <c r="X16" s="52">
        <v>50165</v>
      </c>
      <c r="Y16" s="52">
        <v>46057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64046</v>
      </c>
      <c r="C18" s="52">
        <v>64074</v>
      </c>
      <c r="D18" s="52">
        <v>66058</v>
      </c>
      <c r="E18" s="52">
        <v>68197</v>
      </c>
      <c r="F18" s="52">
        <v>69336</v>
      </c>
      <c r="G18" s="52">
        <v>76329</v>
      </c>
      <c r="H18" s="52">
        <v>82107</v>
      </c>
      <c r="I18" s="52">
        <v>89720</v>
      </c>
      <c r="J18" s="52">
        <v>92181</v>
      </c>
      <c r="K18" s="52">
        <v>94441</v>
      </c>
      <c r="L18" s="52">
        <v>94698</v>
      </c>
      <c r="M18" s="52">
        <v>93497</v>
      </c>
      <c r="N18" s="52">
        <v>91950</v>
      </c>
      <c r="O18" s="52">
        <v>89807</v>
      </c>
      <c r="P18" s="52">
        <v>87658</v>
      </c>
      <c r="Q18" s="52">
        <v>85004</v>
      </c>
      <c r="R18" s="52">
        <v>82352</v>
      </c>
      <c r="S18" s="52">
        <v>79844</v>
      </c>
      <c r="T18" s="52">
        <v>77725</v>
      </c>
      <c r="U18" s="52">
        <v>76296</v>
      </c>
      <c r="V18" s="52">
        <v>74612</v>
      </c>
      <c r="W18" s="52">
        <v>72559</v>
      </c>
      <c r="X18" s="52">
        <v>68959</v>
      </c>
      <c r="Y18" s="52">
        <v>65693</v>
      </c>
      <c r="DA18" s="63" t="s">
        <v>1101</v>
      </c>
    </row>
    <row r="19" spans="1:105" ht="12" customHeight="1" x14ac:dyDescent="0.25">
      <c r="A19" s="97" t="s">
        <v>50</v>
      </c>
      <c r="B19" s="52">
        <v>94088</v>
      </c>
      <c r="C19" s="52">
        <v>93723</v>
      </c>
      <c r="D19" s="52">
        <v>91016</v>
      </c>
      <c r="E19" s="52">
        <v>85480</v>
      </c>
      <c r="F19" s="52">
        <v>81611</v>
      </c>
      <c r="G19" s="52">
        <v>88767</v>
      </c>
      <c r="H19" s="52">
        <v>94556</v>
      </c>
      <c r="I19" s="52">
        <v>103954</v>
      </c>
      <c r="J19" s="52">
        <v>107114</v>
      </c>
      <c r="K19" s="52">
        <v>123269</v>
      </c>
      <c r="L19" s="52">
        <v>134025</v>
      </c>
      <c r="M19" s="52">
        <v>141594</v>
      </c>
      <c r="N19" s="52">
        <v>145111</v>
      </c>
      <c r="O19" s="52">
        <v>146005</v>
      </c>
      <c r="P19" s="52">
        <v>143163</v>
      </c>
      <c r="Q19" s="52">
        <v>139381</v>
      </c>
      <c r="R19" s="52">
        <v>134310</v>
      </c>
      <c r="S19" s="52">
        <v>127148</v>
      </c>
      <c r="T19" s="52">
        <v>120506</v>
      </c>
      <c r="U19" s="52">
        <v>115317</v>
      </c>
      <c r="V19" s="52">
        <v>110577</v>
      </c>
      <c r="W19" s="52">
        <v>102716</v>
      </c>
      <c r="X19" s="52">
        <v>94973</v>
      </c>
      <c r="Y19" s="52">
        <v>85792</v>
      </c>
      <c r="DA19" s="63" t="s">
        <v>1102</v>
      </c>
    </row>
    <row r="20" spans="1:105" ht="12" customHeight="1" x14ac:dyDescent="0.25">
      <c r="A20" s="109" t="s">
        <v>120</v>
      </c>
      <c r="B20" s="36">
        <v>128313</v>
      </c>
      <c r="C20" s="36">
        <v>131527</v>
      </c>
      <c r="D20" s="36">
        <v>134257</v>
      </c>
      <c r="E20" s="36">
        <v>134458</v>
      </c>
      <c r="F20" s="36">
        <v>139160</v>
      </c>
      <c r="G20" s="36">
        <v>150782</v>
      </c>
      <c r="H20" s="36">
        <v>168689</v>
      </c>
      <c r="I20" s="36">
        <v>181132</v>
      </c>
      <c r="J20" s="36">
        <v>181359</v>
      </c>
      <c r="K20" s="36">
        <v>181233</v>
      </c>
      <c r="L20" s="36">
        <v>190376</v>
      </c>
      <c r="M20" s="36">
        <v>199403</v>
      </c>
      <c r="N20" s="36">
        <v>219629</v>
      </c>
      <c r="O20" s="36">
        <v>235560</v>
      </c>
      <c r="P20" s="36">
        <v>242258</v>
      </c>
      <c r="Q20" s="36">
        <v>253223</v>
      </c>
      <c r="R20" s="36">
        <v>257327</v>
      </c>
      <c r="S20" s="36">
        <v>253220</v>
      </c>
      <c r="T20" s="36">
        <v>249987</v>
      </c>
      <c r="U20" s="36">
        <v>253006</v>
      </c>
      <c r="V20" s="36">
        <v>251381</v>
      </c>
      <c r="W20" s="36">
        <v>247769</v>
      </c>
      <c r="X20" s="36">
        <v>252984</v>
      </c>
      <c r="Y20" s="36">
        <v>246642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22379</v>
      </c>
      <c r="D24" s="52">
        <v>22384</v>
      </c>
      <c r="E24" s="52">
        <v>22428</v>
      </c>
      <c r="F24" s="52">
        <v>22543</v>
      </c>
      <c r="G24" s="52">
        <v>22758</v>
      </c>
      <c r="H24" s="52">
        <v>23119</v>
      </c>
      <c r="I24" s="52">
        <v>23685</v>
      </c>
      <c r="J24" s="52">
        <v>24537</v>
      </c>
      <c r="K24" s="52">
        <v>25749</v>
      </c>
      <c r="L24" s="52">
        <v>27371</v>
      </c>
      <c r="M24" s="52">
        <v>29466</v>
      </c>
      <c r="N24" s="52">
        <v>32101</v>
      </c>
      <c r="O24" s="52">
        <v>30865</v>
      </c>
      <c r="P24" s="52">
        <v>16894</v>
      </c>
      <c r="Q24" s="52">
        <v>21567</v>
      </c>
      <c r="R24" s="52">
        <v>27031</v>
      </c>
      <c r="S24" s="52">
        <v>33293</v>
      </c>
      <c r="T24" s="52">
        <v>35399</v>
      </c>
      <c r="U24" s="52">
        <v>37905</v>
      </c>
      <c r="V24" s="52">
        <v>41724</v>
      </c>
      <c r="W24" s="52">
        <v>44913</v>
      </c>
      <c r="X24" s="52">
        <v>43605</v>
      </c>
      <c r="Y24" s="52">
        <v>41206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778</v>
      </c>
      <c r="D26" s="52">
        <v>782</v>
      </c>
      <c r="E26" s="52">
        <v>809</v>
      </c>
      <c r="F26" s="52">
        <v>886</v>
      </c>
      <c r="G26" s="52">
        <v>1037</v>
      </c>
      <c r="H26" s="52">
        <v>1295</v>
      </c>
      <c r="I26" s="52">
        <v>1243</v>
      </c>
      <c r="J26" s="52">
        <v>1590</v>
      </c>
      <c r="K26" s="52">
        <v>2592</v>
      </c>
      <c r="L26" s="52">
        <v>3247</v>
      </c>
      <c r="M26" s="52">
        <v>4134</v>
      </c>
      <c r="N26" s="52">
        <v>5591</v>
      </c>
      <c r="O26" s="52">
        <v>8057</v>
      </c>
      <c r="P26" s="52">
        <v>9227</v>
      </c>
      <c r="Q26" s="52">
        <v>11101</v>
      </c>
      <c r="R26" s="52">
        <v>11561</v>
      </c>
      <c r="S26" s="52">
        <v>12606</v>
      </c>
      <c r="T26" s="52">
        <v>14477</v>
      </c>
      <c r="U26" s="52">
        <v>15796</v>
      </c>
      <c r="V26" s="52">
        <v>16414</v>
      </c>
      <c r="W26" s="52">
        <v>19030</v>
      </c>
      <c r="X26" s="52">
        <v>17471</v>
      </c>
      <c r="Y26" s="52">
        <v>18168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12829</v>
      </c>
      <c r="D28" s="52">
        <v>12831</v>
      </c>
      <c r="E28" s="52">
        <v>12856</v>
      </c>
      <c r="F28" s="52">
        <v>12925</v>
      </c>
      <c r="G28" s="52">
        <v>13056</v>
      </c>
      <c r="H28" s="52">
        <v>13287</v>
      </c>
      <c r="I28" s="52">
        <v>15045</v>
      </c>
      <c r="J28" s="52">
        <v>22881</v>
      </c>
      <c r="K28" s="52">
        <v>23267</v>
      </c>
      <c r="L28" s="52">
        <v>24597</v>
      </c>
      <c r="M28" s="52">
        <v>26200</v>
      </c>
      <c r="N28" s="52">
        <v>28027</v>
      </c>
      <c r="O28" s="52">
        <v>25956</v>
      </c>
      <c r="P28" s="52">
        <v>11512</v>
      </c>
      <c r="Q28" s="52">
        <v>15658</v>
      </c>
      <c r="R28" s="52">
        <v>20040</v>
      </c>
      <c r="S28" s="52">
        <v>25016</v>
      </c>
      <c r="T28" s="52">
        <v>29585</v>
      </c>
      <c r="U28" s="52">
        <v>29920</v>
      </c>
      <c r="V28" s="52">
        <v>32763</v>
      </c>
      <c r="W28" s="52">
        <v>30535</v>
      </c>
      <c r="X28" s="52">
        <v>30385</v>
      </c>
      <c r="Y28" s="52">
        <v>28999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36</v>
      </c>
      <c r="D29" s="52">
        <v>36</v>
      </c>
      <c r="E29" s="52">
        <v>36</v>
      </c>
      <c r="F29" s="52">
        <v>35</v>
      </c>
      <c r="G29" s="52">
        <v>37</v>
      </c>
      <c r="H29" s="52">
        <v>38</v>
      </c>
      <c r="I29" s="52">
        <v>42</v>
      </c>
      <c r="J29" s="52">
        <v>63</v>
      </c>
      <c r="K29" s="52">
        <v>60</v>
      </c>
      <c r="L29" s="52">
        <v>65</v>
      </c>
      <c r="M29" s="52">
        <v>66</v>
      </c>
      <c r="N29" s="52">
        <v>71</v>
      </c>
      <c r="O29" s="52">
        <v>73</v>
      </c>
      <c r="P29" s="52">
        <v>36</v>
      </c>
      <c r="Q29" s="52">
        <v>56</v>
      </c>
      <c r="R29" s="52">
        <v>77</v>
      </c>
      <c r="S29" s="52">
        <v>96</v>
      </c>
      <c r="T29" s="52">
        <v>104</v>
      </c>
      <c r="U29" s="52">
        <v>108</v>
      </c>
      <c r="V29" s="52">
        <v>123</v>
      </c>
      <c r="W29" s="52">
        <v>125</v>
      </c>
      <c r="X29" s="52">
        <v>128</v>
      </c>
      <c r="Y29" s="52">
        <v>115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2425</v>
      </c>
      <c r="D30" s="52">
        <v>2432</v>
      </c>
      <c r="E30" s="52">
        <v>2469</v>
      </c>
      <c r="F30" s="52">
        <v>2564</v>
      </c>
      <c r="G30" s="52">
        <v>2732</v>
      </c>
      <c r="H30" s="52">
        <v>2988</v>
      </c>
      <c r="I30" s="52">
        <v>1900</v>
      </c>
      <c r="J30" s="52">
        <v>1436</v>
      </c>
      <c r="K30" s="52">
        <v>2097</v>
      </c>
      <c r="L30" s="52">
        <v>1733</v>
      </c>
      <c r="M30" s="52">
        <v>1558</v>
      </c>
      <c r="N30" s="52">
        <v>1787</v>
      </c>
      <c r="O30" s="52">
        <v>1999</v>
      </c>
      <c r="P30" s="52">
        <v>1842</v>
      </c>
      <c r="Q30" s="52">
        <v>1654</v>
      </c>
      <c r="R30" s="52">
        <v>1536</v>
      </c>
      <c r="S30" s="52">
        <v>1707</v>
      </c>
      <c r="T30" s="52">
        <v>1506</v>
      </c>
      <c r="U30" s="52">
        <v>1370</v>
      </c>
      <c r="V30" s="52">
        <v>1410</v>
      </c>
      <c r="W30" s="52">
        <v>1581</v>
      </c>
      <c r="X30" s="52">
        <v>1595</v>
      </c>
      <c r="Y30" s="52">
        <v>1685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6</v>
      </c>
      <c r="D31" s="52">
        <v>6</v>
      </c>
      <c r="E31" s="52">
        <v>7</v>
      </c>
      <c r="F31" s="52">
        <v>6</v>
      </c>
      <c r="G31" s="52">
        <v>6</v>
      </c>
      <c r="H31" s="52">
        <v>9</v>
      </c>
      <c r="I31" s="52">
        <v>6</v>
      </c>
      <c r="J31" s="52">
        <v>4</v>
      </c>
      <c r="K31" s="52">
        <v>6</v>
      </c>
      <c r="L31" s="52">
        <v>7</v>
      </c>
      <c r="M31" s="52">
        <v>3</v>
      </c>
      <c r="N31" s="52">
        <v>4</v>
      </c>
      <c r="O31" s="52">
        <v>6</v>
      </c>
      <c r="P31" s="52">
        <v>5</v>
      </c>
      <c r="Q31" s="52">
        <v>8</v>
      </c>
      <c r="R31" s="52">
        <v>8</v>
      </c>
      <c r="S31" s="52">
        <v>10</v>
      </c>
      <c r="T31" s="52">
        <v>8</v>
      </c>
      <c r="U31" s="52">
        <v>5</v>
      </c>
      <c r="V31" s="52">
        <v>2</v>
      </c>
      <c r="W31" s="52">
        <v>5</v>
      </c>
      <c r="X31" s="52">
        <v>7</v>
      </c>
      <c r="Y31" s="52">
        <v>9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12991</v>
      </c>
      <c r="D32" s="52">
        <v>13017</v>
      </c>
      <c r="E32" s="52">
        <v>13200</v>
      </c>
      <c r="F32" s="52">
        <v>13670</v>
      </c>
      <c r="G32" s="52">
        <v>14551</v>
      </c>
      <c r="H32" s="52">
        <v>16012</v>
      </c>
      <c r="I32" s="52">
        <v>10508</v>
      </c>
      <c r="J32" s="52">
        <v>8735</v>
      </c>
      <c r="K32" s="52">
        <v>13513</v>
      </c>
      <c r="L32" s="52">
        <v>14183</v>
      </c>
      <c r="M32" s="52">
        <v>15795</v>
      </c>
      <c r="N32" s="52">
        <v>19066</v>
      </c>
      <c r="O32" s="52">
        <v>21062</v>
      </c>
      <c r="P32" s="52">
        <v>20431</v>
      </c>
      <c r="Q32" s="52">
        <v>16297</v>
      </c>
      <c r="R32" s="52">
        <v>15792</v>
      </c>
      <c r="S32" s="52">
        <v>18773</v>
      </c>
      <c r="T32" s="52">
        <v>19855</v>
      </c>
      <c r="U32" s="52">
        <v>19110</v>
      </c>
      <c r="V32" s="52">
        <v>20806</v>
      </c>
      <c r="W32" s="52">
        <v>20818</v>
      </c>
      <c r="X32" s="52">
        <v>18063</v>
      </c>
      <c r="Y32" s="52">
        <v>18191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3605</v>
      </c>
      <c r="D33" s="52">
        <v>3614</v>
      </c>
      <c r="E33" s="52">
        <v>3677</v>
      </c>
      <c r="F33" s="52">
        <v>3837</v>
      </c>
      <c r="G33" s="52">
        <v>4132</v>
      </c>
      <c r="H33" s="52">
        <v>4615</v>
      </c>
      <c r="I33" s="52">
        <v>3198</v>
      </c>
      <c r="J33" s="52">
        <v>2837</v>
      </c>
      <c r="K33" s="52">
        <v>4341</v>
      </c>
      <c r="L33" s="52">
        <v>4391</v>
      </c>
      <c r="M33" s="52">
        <v>4884</v>
      </c>
      <c r="N33" s="52">
        <v>5946</v>
      </c>
      <c r="O33" s="52">
        <v>6973</v>
      </c>
      <c r="P33" s="52">
        <v>7312</v>
      </c>
      <c r="Q33" s="52">
        <v>7561</v>
      </c>
      <c r="R33" s="52">
        <v>8381</v>
      </c>
      <c r="S33" s="52">
        <v>10735</v>
      </c>
      <c r="T33" s="52">
        <v>9793</v>
      </c>
      <c r="U33" s="52">
        <v>10101</v>
      </c>
      <c r="V33" s="52">
        <v>10459</v>
      </c>
      <c r="W33" s="52">
        <v>9184</v>
      </c>
      <c r="X33" s="52">
        <v>8076</v>
      </c>
      <c r="Y33" s="52">
        <v>7957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10007</v>
      </c>
      <c r="D35" s="52">
        <v>10027</v>
      </c>
      <c r="E35" s="52">
        <v>10168</v>
      </c>
      <c r="F35" s="52">
        <v>10566</v>
      </c>
      <c r="G35" s="52">
        <v>11371</v>
      </c>
      <c r="H35" s="52">
        <v>12721</v>
      </c>
      <c r="I35" s="52">
        <v>8827</v>
      </c>
      <c r="J35" s="52">
        <v>10922</v>
      </c>
      <c r="K35" s="52">
        <v>12071</v>
      </c>
      <c r="L35" s="52">
        <v>13670</v>
      </c>
      <c r="M35" s="52">
        <v>14944</v>
      </c>
      <c r="N35" s="52">
        <v>16796</v>
      </c>
      <c r="O35" s="52">
        <v>18065</v>
      </c>
      <c r="P35" s="52">
        <v>11801</v>
      </c>
      <c r="Q35" s="52">
        <v>13205</v>
      </c>
      <c r="R35" s="52">
        <v>13994</v>
      </c>
      <c r="S35" s="52">
        <v>14753</v>
      </c>
      <c r="T35" s="52">
        <v>14479</v>
      </c>
      <c r="U35" s="52">
        <v>14164</v>
      </c>
      <c r="V35" s="52">
        <v>14024</v>
      </c>
      <c r="W35" s="52">
        <v>13662</v>
      </c>
      <c r="X35" s="52">
        <v>11998</v>
      </c>
      <c r="Y35" s="52">
        <v>12323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14701</v>
      </c>
      <c r="D36" s="52">
        <v>14729</v>
      </c>
      <c r="E36" s="52">
        <v>14922</v>
      </c>
      <c r="F36" s="52">
        <v>15415</v>
      </c>
      <c r="G36" s="52">
        <v>16335</v>
      </c>
      <c r="H36" s="52">
        <v>17827</v>
      </c>
      <c r="I36" s="52">
        <v>11336</v>
      </c>
      <c r="J36" s="52">
        <v>10307</v>
      </c>
      <c r="K36" s="52">
        <v>13548</v>
      </c>
      <c r="L36" s="52">
        <v>13983</v>
      </c>
      <c r="M36" s="52">
        <v>15797</v>
      </c>
      <c r="N36" s="52">
        <v>19394</v>
      </c>
      <c r="O36" s="52">
        <v>22414</v>
      </c>
      <c r="P36" s="52">
        <v>19813</v>
      </c>
      <c r="Q36" s="52">
        <v>21474</v>
      </c>
      <c r="R36" s="52">
        <v>21898</v>
      </c>
      <c r="S36" s="52">
        <v>25663</v>
      </c>
      <c r="T36" s="52">
        <v>23220</v>
      </c>
      <c r="U36" s="52">
        <v>21996</v>
      </c>
      <c r="V36" s="52">
        <v>20907</v>
      </c>
      <c r="W36" s="52">
        <v>19614</v>
      </c>
      <c r="X36" s="52">
        <v>17452</v>
      </c>
      <c r="Y36" s="52">
        <v>17251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20049</v>
      </c>
      <c r="D37" s="36">
        <v>20094</v>
      </c>
      <c r="E37" s="36">
        <v>20412</v>
      </c>
      <c r="F37" s="36">
        <v>21263</v>
      </c>
      <c r="G37" s="36">
        <v>22910</v>
      </c>
      <c r="H37" s="36">
        <v>25657</v>
      </c>
      <c r="I37" s="36">
        <v>17887</v>
      </c>
      <c r="J37" s="36">
        <v>18751</v>
      </c>
      <c r="K37" s="36">
        <v>24483</v>
      </c>
      <c r="L37" s="36">
        <v>26040</v>
      </c>
      <c r="M37" s="36">
        <v>28360</v>
      </c>
      <c r="N37" s="36">
        <v>32302</v>
      </c>
      <c r="O37" s="36">
        <v>34053</v>
      </c>
      <c r="P37" s="36">
        <v>29251</v>
      </c>
      <c r="Q37" s="36">
        <v>29088</v>
      </c>
      <c r="R37" s="36">
        <v>29575</v>
      </c>
      <c r="S37" s="36">
        <v>35844</v>
      </c>
      <c r="T37" s="36">
        <v>41305</v>
      </c>
      <c r="U37" s="36">
        <v>43619</v>
      </c>
      <c r="V37" s="36">
        <v>45728</v>
      </c>
      <c r="W37" s="36">
        <v>42092</v>
      </c>
      <c r="X37" s="36">
        <v>37667</v>
      </c>
      <c r="Y37" s="36">
        <v>37774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25256</v>
      </c>
      <c r="D41" s="52">
        <v>24391</v>
      </c>
      <c r="E41" s="52">
        <v>19232</v>
      </c>
      <c r="F41" s="52">
        <v>24515</v>
      </c>
      <c r="G41" s="52">
        <v>48529</v>
      </c>
      <c r="H41" s="52">
        <v>52593</v>
      </c>
      <c r="I41" s="52">
        <v>53139</v>
      </c>
      <c r="J41" s="52">
        <v>30385</v>
      </c>
      <c r="K41" s="52">
        <v>44038</v>
      </c>
      <c r="L41" s="52">
        <v>47527</v>
      </c>
      <c r="M41" s="52">
        <v>44861</v>
      </c>
      <c r="N41" s="52">
        <v>54297</v>
      </c>
      <c r="O41" s="52">
        <v>45547</v>
      </c>
      <c r="P41" s="52">
        <v>18601</v>
      </c>
      <c r="Q41" s="52">
        <v>26096</v>
      </c>
      <c r="R41" s="52">
        <v>23412</v>
      </c>
      <c r="S41" s="52">
        <v>19516</v>
      </c>
      <c r="T41" s="52">
        <v>23405</v>
      </c>
      <c r="U41" s="52">
        <v>34306</v>
      </c>
      <c r="V41" s="52">
        <v>33675</v>
      </c>
      <c r="W41" s="52">
        <v>31387</v>
      </c>
      <c r="X41" s="52">
        <v>37477</v>
      </c>
      <c r="Y41" s="52">
        <v>22417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1960</v>
      </c>
      <c r="D43" s="52">
        <v>2313</v>
      </c>
      <c r="E43" s="52">
        <v>2060</v>
      </c>
      <c r="F43" s="52">
        <v>2369</v>
      </c>
      <c r="G43" s="52">
        <v>4536</v>
      </c>
      <c r="H43" s="52">
        <v>6064</v>
      </c>
      <c r="I43" s="52">
        <v>11026</v>
      </c>
      <c r="J43" s="52">
        <v>10559</v>
      </c>
      <c r="K43" s="52">
        <v>9184</v>
      </c>
      <c r="L43" s="52">
        <v>12555</v>
      </c>
      <c r="M43" s="52">
        <v>14249</v>
      </c>
      <c r="N43" s="52">
        <v>13470</v>
      </c>
      <c r="O43" s="52">
        <v>21199</v>
      </c>
      <c r="P43" s="52">
        <v>13071</v>
      </c>
      <c r="Q43" s="52">
        <v>14060</v>
      </c>
      <c r="R43" s="52">
        <v>16371</v>
      </c>
      <c r="S43" s="52">
        <v>14518</v>
      </c>
      <c r="T43" s="52">
        <v>14920</v>
      </c>
      <c r="U43" s="52">
        <v>18224</v>
      </c>
      <c r="V43" s="52">
        <v>21923</v>
      </c>
      <c r="W43" s="52">
        <v>22951</v>
      </c>
      <c r="X43" s="52">
        <v>22623</v>
      </c>
      <c r="Y43" s="52">
        <v>22642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13613</v>
      </c>
      <c r="D45" s="52">
        <v>16163</v>
      </c>
      <c r="E45" s="52">
        <v>16085</v>
      </c>
      <c r="F45" s="52">
        <v>15685</v>
      </c>
      <c r="G45" s="52">
        <v>30173</v>
      </c>
      <c r="H45" s="52">
        <v>27435</v>
      </c>
      <c r="I45" s="52">
        <v>33891</v>
      </c>
      <c r="J45" s="52">
        <v>28827</v>
      </c>
      <c r="K45" s="52">
        <v>31369</v>
      </c>
      <c r="L45" s="52">
        <v>32156</v>
      </c>
      <c r="M45" s="52">
        <v>39656</v>
      </c>
      <c r="N45" s="52">
        <v>39333</v>
      </c>
      <c r="O45" s="52">
        <v>34885</v>
      </c>
      <c r="P45" s="52">
        <v>13309</v>
      </c>
      <c r="Q45" s="52">
        <v>17025</v>
      </c>
      <c r="R45" s="52">
        <v>17584</v>
      </c>
      <c r="S45" s="52">
        <v>18983</v>
      </c>
      <c r="T45" s="52">
        <v>18646</v>
      </c>
      <c r="U45" s="52">
        <v>19781</v>
      </c>
      <c r="V45" s="52">
        <v>21246</v>
      </c>
      <c r="W45" s="52">
        <v>26466</v>
      </c>
      <c r="X45" s="52">
        <v>21270</v>
      </c>
      <c r="Y45" s="52">
        <v>19932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105</v>
      </c>
      <c r="D46" s="52">
        <v>0</v>
      </c>
      <c r="E46" s="52">
        <v>0</v>
      </c>
      <c r="F46" s="52">
        <v>14</v>
      </c>
      <c r="G46" s="52">
        <v>138</v>
      </c>
      <c r="H46" s="52">
        <v>29</v>
      </c>
      <c r="I46" s="52">
        <v>171</v>
      </c>
      <c r="J46" s="52">
        <v>16</v>
      </c>
      <c r="K46" s="52">
        <v>229</v>
      </c>
      <c r="L46" s="52">
        <v>132</v>
      </c>
      <c r="M46" s="52">
        <v>192</v>
      </c>
      <c r="N46" s="52">
        <v>245</v>
      </c>
      <c r="O46" s="52">
        <v>167</v>
      </c>
      <c r="P46" s="52">
        <v>0</v>
      </c>
      <c r="Q46" s="52">
        <v>47</v>
      </c>
      <c r="R46" s="52">
        <v>70</v>
      </c>
      <c r="S46" s="52">
        <v>57</v>
      </c>
      <c r="T46" s="52">
        <v>50</v>
      </c>
      <c r="U46" s="52">
        <v>53</v>
      </c>
      <c r="V46" s="52">
        <v>0</v>
      </c>
      <c r="W46" s="52">
        <v>123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2896</v>
      </c>
      <c r="D47" s="52">
        <v>2136</v>
      </c>
      <c r="E47" s="52">
        <v>1103</v>
      </c>
      <c r="F47" s="52">
        <v>1258</v>
      </c>
      <c r="G47" s="52">
        <v>2237</v>
      </c>
      <c r="H47" s="52">
        <v>2168</v>
      </c>
      <c r="I47" s="52">
        <v>1872</v>
      </c>
      <c r="J47" s="52">
        <v>1037</v>
      </c>
      <c r="K47" s="52">
        <v>2083</v>
      </c>
      <c r="L47" s="52">
        <v>1890</v>
      </c>
      <c r="M47" s="52">
        <v>1277</v>
      </c>
      <c r="N47" s="52">
        <v>1232</v>
      </c>
      <c r="O47" s="52">
        <v>1261</v>
      </c>
      <c r="P47" s="52">
        <v>1437</v>
      </c>
      <c r="Q47" s="52">
        <v>1949</v>
      </c>
      <c r="R47" s="52">
        <v>1861</v>
      </c>
      <c r="S47" s="52">
        <v>1445</v>
      </c>
      <c r="T47" s="52">
        <v>1500</v>
      </c>
      <c r="U47" s="52">
        <v>1185</v>
      </c>
      <c r="V47" s="52">
        <v>1407</v>
      </c>
      <c r="W47" s="52">
        <v>1517</v>
      </c>
      <c r="X47" s="52">
        <v>2586</v>
      </c>
      <c r="Y47" s="52">
        <v>1378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6</v>
      </c>
      <c r="D48" s="52">
        <v>14</v>
      </c>
      <c r="E48" s="52">
        <v>0</v>
      </c>
      <c r="F48" s="52">
        <v>0</v>
      </c>
      <c r="G48" s="52">
        <v>11</v>
      </c>
      <c r="H48" s="52">
        <v>0</v>
      </c>
      <c r="I48" s="52">
        <v>8</v>
      </c>
      <c r="J48" s="52">
        <v>3</v>
      </c>
      <c r="K48" s="52">
        <v>12</v>
      </c>
      <c r="L48" s="52">
        <v>11</v>
      </c>
      <c r="M48" s="52">
        <v>11</v>
      </c>
      <c r="N48" s="52">
        <v>5</v>
      </c>
      <c r="O48" s="52">
        <v>0</v>
      </c>
      <c r="P48" s="52">
        <v>0</v>
      </c>
      <c r="Q48" s="52">
        <v>15</v>
      </c>
      <c r="R48" s="52">
        <v>6</v>
      </c>
      <c r="S48" s="52">
        <v>11</v>
      </c>
      <c r="T48" s="52">
        <v>8</v>
      </c>
      <c r="U48" s="52">
        <v>9</v>
      </c>
      <c r="V48" s="52">
        <v>0</v>
      </c>
      <c r="W48" s="52">
        <v>0</v>
      </c>
      <c r="X48" s="52">
        <v>6</v>
      </c>
      <c r="Y48" s="52">
        <v>4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13485</v>
      </c>
      <c r="D49" s="52">
        <v>11789</v>
      </c>
      <c r="E49" s="52">
        <v>8886</v>
      </c>
      <c r="F49" s="52">
        <v>14017</v>
      </c>
      <c r="G49" s="52">
        <v>21213</v>
      </c>
      <c r="H49" s="52">
        <v>29414</v>
      </c>
      <c r="I49" s="52">
        <v>17958</v>
      </c>
      <c r="J49" s="52">
        <v>9177</v>
      </c>
      <c r="K49" s="52">
        <v>15472</v>
      </c>
      <c r="L49" s="52">
        <v>21860</v>
      </c>
      <c r="M49" s="52">
        <v>14306</v>
      </c>
      <c r="N49" s="52">
        <v>22319</v>
      </c>
      <c r="O49" s="52">
        <v>24130</v>
      </c>
      <c r="P49" s="52">
        <v>19147</v>
      </c>
      <c r="Q49" s="52">
        <v>19481</v>
      </c>
      <c r="R49" s="52">
        <v>15314</v>
      </c>
      <c r="S49" s="52">
        <v>14069</v>
      </c>
      <c r="T49" s="52">
        <v>19032</v>
      </c>
      <c r="U49" s="52">
        <v>25665</v>
      </c>
      <c r="V49" s="52">
        <v>26945</v>
      </c>
      <c r="W49" s="52">
        <v>13767</v>
      </c>
      <c r="X49" s="52">
        <v>22424</v>
      </c>
      <c r="Y49" s="52">
        <v>13004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4664</v>
      </c>
      <c r="D50" s="52">
        <v>3841</v>
      </c>
      <c r="E50" s="52">
        <v>2975</v>
      </c>
      <c r="F50" s="52">
        <v>4035</v>
      </c>
      <c r="G50" s="52">
        <v>6513</v>
      </c>
      <c r="H50" s="52">
        <v>7377</v>
      </c>
      <c r="I50" s="52">
        <v>6253</v>
      </c>
      <c r="J50" s="52">
        <v>2744</v>
      </c>
      <c r="K50" s="52">
        <v>12408</v>
      </c>
      <c r="L50" s="52">
        <v>9083</v>
      </c>
      <c r="M50" s="52">
        <v>8459</v>
      </c>
      <c r="N50" s="52">
        <v>13963</v>
      </c>
      <c r="O50" s="52">
        <v>10308</v>
      </c>
      <c r="P50" s="52">
        <v>8952</v>
      </c>
      <c r="Q50" s="52">
        <v>7246</v>
      </c>
      <c r="R50" s="52">
        <v>7380</v>
      </c>
      <c r="S50" s="52">
        <v>7995</v>
      </c>
      <c r="T50" s="52">
        <v>9621</v>
      </c>
      <c r="U50" s="52">
        <v>10322</v>
      </c>
      <c r="V50" s="52">
        <v>7916</v>
      </c>
      <c r="W50" s="52">
        <v>6849</v>
      </c>
      <c r="X50" s="52">
        <v>5840</v>
      </c>
      <c r="Y50" s="52">
        <v>3849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10035</v>
      </c>
      <c r="D52" s="52">
        <v>12011</v>
      </c>
      <c r="E52" s="52">
        <v>12307</v>
      </c>
      <c r="F52" s="52">
        <v>11705</v>
      </c>
      <c r="G52" s="52">
        <v>18364</v>
      </c>
      <c r="H52" s="52">
        <v>18499</v>
      </c>
      <c r="I52" s="52">
        <v>16440</v>
      </c>
      <c r="J52" s="52">
        <v>13383</v>
      </c>
      <c r="K52" s="52">
        <v>14331</v>
      </c>
      <c r="L52" s="52">
        <v>13927</v>
      </c>
      <c r="M52" s="52">
        <v>13743</v>
      </c>
      <c r="N52" s="52">
        <v>15249</v>
      </c>
      <c r="O52" s="52">
        <v>15922</v>
      </c>
      <c r="P52" s="52">
        <v>9652</v>
      </c>
      <c r="Q52" s="52">
        <v>10551</v>
      </c>
      <c r="R52" s="52">
        <v>11342</v>
      </c>
      <c r="S52" s="52">
        <v>12245</v>
      </c>
      <c r="T52" s="52">
        <v>12360</v>
      </c>
      <c r="U52" s="52">
        <v>12735</v>
      </c>
      <c r="V52" s="52">
        <v>12340</v>
      </c>
      <c r="W52" s="52">
        <v>11609</v>
      </c>
      <c r="X52" s="52">
        <v>8398</v>
      </c>
      <c r="Y52" s="52">
        <v>9057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14336</v>
      </c>
      <c r="D53" s="52">
        <v>12022</v>
      </c>
      <c r="E53" s="52">
        <v>9386</v>
      </c>
      <c r="F53" s="52">
        <v>11546</v>
      </c>
      <c r="G53" s="52">
        <v>23491</v>
      </c>
      <c r="H53" s="52">
        <v>23616</v>
      </c>
      <c r="I53" s="52">
        <v>20734</v>
      </c>
      <c r="J53" s="52">
        <v>13467</v>
      </c>
      <c r="K53" s="52">
        <v>29703</v>
      </c>
      <c r="L53" s="52">
        <v>24739</v>
      </c>
      <c r="M53" s="52">
        <v>23366</v>
      </c>
      <c r="N53" s="52">
        <v>22911</v>
      </c>
      <c r="O53" s="52">
        <v>23308</v>
      </c>
      <c r="P53" s="52">
        <v>16971</v>
      </c>
      <c r="Q53" s="52">
        <v>17692</v>
      </c>
      <c r="R53" s="52">
        <v>16827</v>
      </c>
      <c r="S53" s="52">
        <v>18501</v>
      </c>
      <c r="T53" s="52">
        <v>16578</v>
      </c>
      <c r="U53" s="52">
        <v>16807</v>
      </c>
      <c r="V53" s="52">
        <v>16167</v>
      </c>
      <c r="W53" s="52">
        <v>11753</v>
      </c>
      <c r="X53" s="52">
        <v>9709</v>
      </c>
      <c r="Y53" s="52">
        <v>8070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23263</v>
      </c>
      <c r="D54" s="36">
        <v>22824</v>
      </c>
      <c r="E54" s="36">
        <v>20613</v>
      </c>
      <c r="F54" s="36">
        <v>25965</v>
      </c>
      <c r="G54" s="36">
        <v>34532</v>
      </c>
      <c r="H54" s="36">
        <v>43564</v>
      </c>
      <c r="I54" s="36">
        <v>30330</v>
      </c>
      <c r="J54" s="36">
        <v>18978</v>
      </c>
      <c r="K54" s="36">
        <v>24357</v>
      </c>
      <c r="L54" s="36">
        <v>35183</v>
      </c>
      <c r="M54" s="36">
        <v>37387</v>
      </c>
      <c r="N54" s="36">
        <v>52528</v>
      </c>
      <c r="O54" s="36">
        <v>49984</v>
      </c>
      <c r="P54" s="36">
        <v>35949</v>
      </c>
      <c r="Q54" s="36">
        <v>40053</v>
      </c>
      <c r="R54" s="36">
        <v>33679</v>
      </c>
      <c r="S54" s="36">
        <v>31737</v>
      </c>
      <c r="T54" s="36">
        <v>38072</v>
      </c>
      <c r="U54" s="36">
        <v>46638</v>
      </c>
      <c r="V54" s="36">
        <v>44103</v>
      </c>
      <c r="W54" s="36">
        <v>38480</v>
      </c>
      <c r="X54" s="36">
        <v>42882</v>
      </c>
      <c r="Y54" s="36">
        <v>31432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8936</v>
      </c>
      <c r="D58" s="52">
        <v>8835</v>
      </c>
      <c r="E58" s="52">
        <v>6788</v>
      </c>
      <c r="F58" s="52">
        <v>8708</v>
      </c>
      <c r="G58" s="52">
        <v>16275</v>
      </c>
      <c r="H58" s="52">
        <v>24651</v>
      </c>
      <c r="I58" s="52">
        <v>20175</v>
      </c>
      <c r="J58" s="52">
        <v>12257</v>
      </c>
      <c r="K58" s="52">
        <v>20830</v>
      </c>
      <c r="L58" s="52">
        <v>23028</v>
      </c>
      <c r="M58" s="52">
        <v>15075</v>
      </c>
      <c r="N58" s="52">
        <v>20436</v>
      </c>
      <c r="O58" s="52">
        <v>14852</v>
      </c>
      <c r="P58" s="52">
        <v>9736</v>
      </c>
      <c r="Q58" s="52">
        <v>13390</v>
      </c>
      <c r="R58" s="52">
        <v>10792</v>
      </c>
      <c r="S58" s="52">
        <v>6288</v>
      </c>
      <c r="T58" s="52">
        <v>7629</v>
      </c>
      <c r="U58" s="52">
        <v>13649</v>
      </c>
      <c r="V58" s="52">
        <v>10364</v>
      </c>
      <c r="W58" s="52">
        <v>9170</v>
      </c>
      <c r="X58" s="52">
        <v>14914</v>
      </c>
      <c r="Y58" s="52">
        <v>7466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810</v>
      </c>
      <c r="D60" s="52">
        <v>957</v>
      </c>
      <c r="E60" s="52">
        <v>682</v>
      </c>
      <c r="F60" s="52">
        <v>990</v>
      </c>
      <c r="G60" s="52">
        <v>2677</v>
      </c>
      <c r="H60" s="52">
        <v>2753</v>
      </c>
      <c r="I60" s="52">
        <v>5176</v>
      </c>
      <c r="J60" s="52">
        <v>3238</v>
      </c>
      <c r="K60" s="52">
        <v>3210</v>
      </c>
      <c r="L60" s="52">
        <v>4870</v>
      </c>
      <c r="M60" s="52">
        <v>4784</v>
      </c>
      <c r="N60" s="52">
        <v>3555</v>
      </c>
      <c r="O60" s="52">
        <v>4542</v>
      </c>
      <c r="P60" s="52">
        <v>978</v>
      </c>
      <c r="Q60" s="52">
        <v>1572</v>
      </c>
      <c r="R60" s="52">
        <v>1591</v>
      </c>
      <c r="S60" s="52">
        <v>1169</v>
      </c>
      <c r="T60" s="52">
        <v>1912</v>
      </c>
      <c r="U60" s="52">
        <v>3466</v>
      </c>
      <c r="V60" s="52">
        <v>3261</v>
      </c>
      <c r="W60" s="52">
        <v>3004</v>
      </c>
      <c r="X60" s="52">
        <v>3647</v>
      </c>
      <c r="Y60" s="52">
        <v>1835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1477</v>
      </c>
      <c r="D62" s="52">
        <v>2395</v>
      </c>
      <c r="E62" s="52">
        <v>2212</v>
      </c>
      <c r="F62" s="52">
        <v>1847</v>
      </c>
      <c r="G62" s="52">
        <v>6194</v>
      </c>
      <c r="H62" s="52">
        <v>6477</v>
      </c>
      <c r="I62" s="52">
        <v>10439</v>
      </c>
      <c r="J62" s="52">
        <v>7656</v>
      </c>
      <c r="K62" s="52">
        <v>8729</v>
      </c>
      <c r="L62" s="52">
        <v>9056</v>
      </c>
      <c r="M62" s="52">
        <v>7814</v>
      </c>
      <c r="N62" s="52">
        <v>8263</v>
      </c>
      <c r="O62" s="52">
        <v>5535</v>
      </c>
      <c r="P62" s="52">
        <v>1796</v>
      </c>
      <c r="Q62" s="52">
        <v>3164</v>
      </c>
      <c r="R62" s="52">
        <v>2910</v>
      </c>
      <c r="S62" s="52">
        <v>1832</v>
      </c>
      <c r="T62" s="52">
        <v>1886</v>
      </c>
      <c r="U62" s="52">
        <v>3204</v>
      </c>
      <c r="V62" s="52">
        <v>2748</v>
      </c>
      <c r="W62" s="52">
        <v>4208</v>
      </c>
      <c r="X62" s="52">
        <v>4959</v>
      </c>
      <c r="Y62" s="52">
        <v>3176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11</v>
      </c>
      <c r="D63" s="52">
        <v>0</v>
      </c>
      <c r="E63" s="52">
        <v>0</v>
      </c>
      <c r="F63" s="52">
        <v>2</v>
      </c>
      <c r="G63" s="52">
        <v>29</v>
      </c>
      <c r="H63" s="52">
        <v>7</v>
      </c>
      <c r="I63" s="52">
        <v>53</v>
      </c>
      <c r="J63" s="52">
        <v>5</v>
      </c>
      <c r="K63" s="52">
        <v>64</v>
      </c>
      <c r="L63" s="52">
        <v>38</v>
      </c>
      <c r="M63" s="52">
        <v>38</v>
      </c>
      <c r="N63" s="52">
        <v>52</v>
      </c>
      <c r="O63" s="52">
        <v>27</v>
      </c>
      <c r="P63" s="52">
        <v>0</v>
      </c>
      <c r="Q63" s="52">
        <v>9</v>
      </c>
      <c r="R63" s="52">
        <v>12</v>
      </c>
      <c r="S63" s="52">
        <v>6</v>
      </c>
      <c r="T63" s="52">
        <v>6</v>
      </c>
      <c r="U63" s="52">
        <v>10</v>
      </c>
      <c r="V63" s="52">
        <v>0</v>
      </c>
      <c r="W63" s="52">
        <v>21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1025</v>
      </c>
      <c r="D64" s="52">
        <v>774</v>
      </c>
      <c r="E64" s="52">
        <v>389</v>
      </c>
      <c r="F64" s="52">
        <v>447</v>
      </c>
      <c r="G64" s="52">
        <v>750</v>
      </c>
      <c r="H64" s="52">
        <v>1011</v>
      </c>
      <c r="I64" s="52">
        <v>695</v>
      </c>
      <c r="J64" s="52">
        <v>368</v>
      </c>
      <c r="K64" s="52">
        <v>837</v>
      </c>
      <c r="L64" s="52">
        <v>802</v>
      </c>
      <c r="M64" s="52">
        <v>383</v>
      </c>
      <c r="N64" s="52">
        <v>398</v>
      </c>
      <c r="O64" s="52">
        <v>328</v>
      </c>
      <c r="P64" s="52">
        <v>388</v>
      </c>
      <c r="Q64" s="52">
        <v>694</v>
      </c>
      <c r="R64" s="52">
        <v>595</v>
      </c>
      <c r="S64" s="52">
        <v>273</v>
      </c>
      <c r="T64" s="52">
        <v>285</v>
      </c>
      <c r="U64" s="52">
        <v>333</v>
      </c>
      <c r="V64" s="52">
        <v>295</v>
      </c>
      <c r="W64" s="52">
        <v>339</v>
      </c>
      <c r="X64" s="52">
        <v>833</v>
      </c>
      <c r="Y64" s="52">
        <v>324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5</v>
      </c>
      <c r="E65" s="52">
        <v>0</v>
      </c>
      <c r="F65" s="52">
        <v>0</v>
      </c>
      <c r="G65" s="52">
        <v>4</v>
      </c>
      <c r="H65" s="52">
        <v>0</v>
      </c>
      <c r="I65" s="52">
        <v>3</v>
      </c>
      <c r="J65" s="52">
        <v>1</v>
      </c>
      <c r="K65" s="52">
        <v>5</v>
      </c>
      <c r="L65" s="52">
        <v>5</v>
      </c>
      <c r="M65" s="52">
        <v>4</v>
      </c>
      <c r="N65" s="52">
        <v>2</v>
      </c>
      <c r="O65" s="52">
        <v>0</v>
      </c>
      <c r="P65" s="52">
        <v>0</v>
      </c>
      <c r="Q65" s="52">
        <v>6</v>
      </c>
      <c r="R65" s="52">
        <v>3</v>
      </c>
      <c r="S65" s="52">
        <v>3</v>
      </c>
      <c r="T65" s="52">
        <v>2</v>
      </c>
      <c r="U65" s="52">
        <v>4</v>
      </c>
      <c r="V65" s="52">
        <v>0</v>
      </c>
      <c r="W65" s="52">
        <v>0</v>
      </c>
      <c r="X65" s="52">
        <v>3</v>
      </c>
      <c r="Y65" s="52">
        <v>2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4771</v>
      </c>
      <c r="D66" s="52">
        <v>4270</v>
      </c>
      <c r="E66" s="52">
        <v>3137</v>
      </c>
      <c r="F66" s="52">
        <v>4979</v>
      </c>
      <c r="G66" s="52">
        <v>7114</v>
      </c>
      <c r="H66" s="52">
        <v>13716</v>
      </c>
      <c r="I66" s="52">
        <v>6664</v>
      </c>
      <c r="J66" s="52">
        <v>3254</v>
      </c>
      <c r="K66" s="52">
        <v>6212</v>
      </c>
      <c r="L66" s="52">
        <v>9273</v>
      </c>
      <c r="M66" s="52">
        <v>4295</v>
      </c>
      <c r="N66" s="52">
        <v>7210</v>
      </c>
      <c r="O66" s="52">
        <v>6278</v>
      </c>
      <c r="P66" s="52">
        <v>5146</v>
      </c>
      <c r="Q66" s="52">
        <v>6936</v>
      </c>
      <c r="R66" s="52">
        <v>4907</v>
      </c>
      <c r="S66" s="52">
        <v>2661</v>
      </c>
      <c r="T66" s="52">
        <v>3619</v>
      </c>
      <c r="U66" s="52">
        <v>7201</v>
      </c>
      <c r="V66" s="52">
        <v>5657</v>
      </c>
      <c r="W66" s="52">
        <v>3072</v>
      </c>
      <c r="X66" s="52">
        <v>7233</v>
      </c>
      <c r="Y66" s="52">
        <v>3058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1650</v>
      </c>
      <c r="D67" s="52">
        <v>1391</v>
      </c>
      <c r="E67" s="52">
        <v>1050</v>
      </c>
      <c r="F67" s="52">
        <v>1433</v>
      </c>
      <c r="G67" s="52">
        <v>2184</v>
      </c>
      <c r="H67" s="52">
        <v>3440</v>
      </c>
      <c r="I67" s="52">
        <v>2321</v>
      </c>
      <c r="J67" s="52">
        <v>973</v>
      </c>
      <c r="K67" s="52">
        <v>4983</v>
      </c>
      <c r="L67" s="52">
        <v>3854</v>
      </c>
      <c r="M67" s="52">
        <v>2541</v>
      </c>
      <c r="N67" s="52">
        <v>4511</v>
      </c>
      <c r="O67" s="52">
        <v>2684</v>
      </c>
      <c r="P67" s="52">
        <v>2406</v>
      </c>
      <c r="Q67" s="52">
        <v>2581</v>
      </c>
      <c r="R67" s="52">
        <v>2365</v>
      </c>
      <c r="S67" s="52">
        <v>1513</v>
      </c>
      <c r="T67" s="52">
        <v>1831</v>
      </c>
      <c r="U67" s="52">
        <v>2897</v>
      </c>
      <c r="V67" s="52">
        <v>1664</v>
      </c>
      <c r="W67" s="52">
        <v>1530</v>
      </c>
      <c r="X67" s="52">
        <v>1886</v>
      </c>
      <c r="Y67" s="52">
        <v>906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310</v>
      </c>
      <c r="D69" s="52">
        <v>600</v>
      </c>
      <c r="E69" s="52">
        <v>653</v>
      </c>
      <c r="F69" s="52">
        <v>699</v>
      </c>
      <c r="G69" s="52">
        <v>1671</v>
      </c>
      <c r="H69" s="52">
        <v>2613</v>
      </c>
      <c r="I69" s="52">
        <v>2491</v>
      </c>
      <c r="J69" s="52">
        <v>2502</v>
      </c>
      <c r="K69" s="52">
        <v>2611</v>
      </c>
      <c r="L69" s="52">
        <v>2426</v>
      </c>
      <c r="M69" s="52">
        <v>1546</v>
      </c>
      <c r="N69" s="52">
        <v>1856</v>
      </c>
      <c r="O69" s="52">
        <v>1359</v>
      </c>
      <c r="P69" s="52">
        <v>672</v>
      </c>
      <c r="Q69" s="52">
        <v>935</v>
      </c>
      <c r="R69" s="52">
        <v>977</v>
      </c>
      <c r="S69" s="52">
        <v>604</v>
      </c>
      <c r="T69" s="52">
        <v>683</v>
      </c>
      <c r="U69" s="52">
        <v>1163</v>
      </c>
      <c r="V69" s="52">
        <v>995</v>
      </c>
      <c r="W69" s="52">
        <v>1031</v>
      </c>
      <c r="X69" s="52">
        <v>1146</v>
      </c>
      <c r="Y69" s="52">
        <v>719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3289</v>
      </c>
      <c r="D70" s="52">
        <v>2841</v>
      </c>
      <c r="E70" s="52">
        <v>1920</v>
      </c>
      <c r="F70" s="52">
        <v>2465</v>
      </c>
      <c r="G70" s="52">
        <v>5913</v>
      </c>
      <c r="H70" s="52">
        <v>7747</v>
      </c>
      <c r="I70" s="52">
        <v>7180</v>
      </c>
      <c r="J70" s="52">
        <v>4049</v>
      </c>
      <c r="K70" s="52">
        <v>10009</v>
      </c>
      <c r="L70" s="52">
        <v>8506</v>
      </c>
      <c r="M70" s="52">
        <v>5203</v>
      </c>
      <c r="N70" s="52">
        <v>5643</v>
      </c>
      <c r="O70" s="52">
        <v>4291</v>
      </c>
      <c r="P70" s="52">
        <v>2907</v>
      </c>
      <c r="Q70" s="52">
        <v>3817</v>
      </c>
      <c r="R70" s="52">
        <v>3270</v>
      </c>
      <c r="S70" s="52">
        <v>2093</v>
      </c>
      <c r="T70" s="52">
        <v>2107</v>
      </c>
      <c r="U70" s="52">
        <v>3307</v>
      </c>
      <c r="V70" s="52">
        <v>2512</v>
      </c>
      <c r="W70" s="52">
        <v>1905</v>
      </c>
      <c r="X70" s="52">
        <v>2543</v>
      </c>
      <c r="Y70" s="52">
        <v>1380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5337</v>
      </c>
      <c r="D71" s="36">
        <v>5394</v>
      </c>
      <c r="E71" s="36">
        <v>4215</v>
      </c>
      <c r="F71" s="36">
        <v>5544</v>
      </c>
      <c r="G71" s="36">
        <v>8691</v>
      </c>
      <c r="H71" s="36">
        <v>14291</v>
      </c>
      <c r="I71" s="36">
        <v>10504</v>
      </c>
      <c r="J71" s="36">
        <v>5706</v>
      </c>
      <c r="K71" s="36">
        <v>8210</v>
      </c>
      <c r="L71" s="36">
        <v>12096</v>
      </c>
      <c r="M71" s="36">
        <v>8326</v>
      </c>
      <c r="N71" s="36">
        <v>12937</v>
      </c>
      <c r="O71" s="36">
        <v>9202</v>
      </c>
      <c r="P71" s="36">
        <v>6157</v>
      </c>
      <c r="Q71" s="36">
        <v>8638</v>
      </c>
      <c r="R71" s="36">
        <v>6545</v>
      </c>
      <c r="S71" s="36">
        <v>3591</v>
      </c>
      <c r="T71" s="36">
        <v>4839</v>
      </c>
      <c r="U71" s="36">
        <v>9179</v>
      </c>
      <c r="V71" s="36">
        <v>6857</v>
      </c>
      <c r="W71" s="36">
        <v>6234</v>
      </c>
      <c r="X71" s="36">
        <v>11225</v>
      </c>
      <c r="Y71" s="36">
        <v>5367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16320</v>
      </c>
      <c r="D75" s="52">
        <v>15556</v>
      </c>
      <c r="E75" s="52">
        <v>12444</v>
      </c>
      <c r="F75" s="52">
        <v>15807</v>
      </c>
      <c r="G75" s="52">
        <v>32254</v>
      </c>
      <c r="H75" s="52">
        <v>27942</v>
      </c>
      <c r="I75" s="52">
        <v>32964</v>
      </c>
      <c r="J75" s="52">
        <v>18128</v>
      </c>
      <c r="K75" s="52">
        <v>23208</v>
      </c>
      <c r="L75" s="52">
        <v>24499</v>
      </c>
      <c r="M75" s="52">
        <v>29786</v>
      </c>
      <c r="N75" s="52">
        <v>33861</v>
      </c>
      <c r="O75" s="52">
        <v>30695</v>
      </c>
      <c r="P75" s="52">
        <v>8865</v>
      </c>
      <c r="Q75" s="52">
        <v>12706</v>
      </c>
      <c r="R75" s="52">
        <v>12620</v>
      </c>
      <c r="S75" s="52">
        <v>13228</v>
      </c>
      <c r="T75" s="52">
        <v>15776</v>
      </c>
      <c r="U75" s="52">
        <v>20657</v>
      </c>
      <c r="V75" s="52">
        <v>23311</v>
      </c>
      <c r="W75" s="52">
        <v>22217</v>
      </c>
      <c r="X75" s="52">
        <v>22563</v>
      </c>
      <c r="Y75" s="52">
        <v>14951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1150</v>
      </c>
      <c r="D77" s="52">
        <v>1356</v>
      </c>
      <c r="E77" s="52">
        <v>1378</v>
      </c>
      <c r="F77" s="52">
        <v>1379</v>
      </c>
      <c r="G77" s="52">
        <v>1859</v>
      </c>
      <c r="H77" s="52">
        <v>3311</v>
      </c>
      <c r="I77" s="52">
        <v>5850</v>
      </c>
      <c r="J77" s="52">
        <v>7321</v>
      </c>
      <c r="K77" s="52">
        <v>5974</v>
      </c>
      <c r="L77" s="52">
        <v>7685</v>
      </c>
      <c r="M77" s="52">
        <v>9465</v>
      </c>
      <c r="N77" s="52">
        <v>9915</v>
      </c>
      <c r="O77" s="52">
        <v>16657</v>
      </c>
      <c r="P77" s="52">
        <v>12093</v>
      </c>
      <c r="Q77" s="52">
        <v>12488</v>
      </c>
      <c r="R77" s="52">
        <v>14780</v>
      </c>
      <c r="S77" s="52">
        <v>13349</v>
      </c>
      <c r="T77" s="52">
        <v>13008</v>
      </c>
      <c r="U77" s="52">
        <v>14758</v>
      </c>
      <c r="V77" s="52">
        <v>18662</v>
      </c>
      <c r="W77" s="52">
        <v>19947</v>
      </c>
      <c r="X77" s="52">
        <v>18976</v>
      </c>
      <c r="Y77" s="52">
        <v>20807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12136</v>
      </c>
      <c r="D79" s="52">
        <f t="shared" si="0"/>
        <v>13768</v>
      </c>
      <c r="E79" s="52">
        <f t="shared" si="0"/>
        <v>13873</v>
      </c>
      <c r="F79" s="52">
        <f t="shared" si="0"/>
        <v>13838</v>
      </c>
      <c r="G79" s="52">
        <f t="shared" si="0"/>
        <v>23979</v>
      </c>
      <c r="H79" s="52">
        <f t="shared" si="0"/>
        <v>20958</v>
      </c>
      <c r="I79" s="52">
        <f t="shared" si="0"/>
        <v>23452</v>
      </c>
      <c r="J79" s="52">
        <f t="shared" si="0"/>
        <v>21171</v>
      </c>
      <c r="K79" s="52">
        <f t="shared" si="0"/>
        <v>22640</v>
      </c>
      <c r="L79" s="52">
        <f t="shared" si="0"/>
        <v>23100</v>
      </c>
      <c r="M79" s="52">
        <f t="shared" si="0"/>
        <v>31842</v>
      </c>
      <c r="N79" s="52">
        <f t="shared" si="0"/>
        <v>31070</v>
      </c>
      <c r="O79" s="52">
        <f t="shared" si="0"/>
        <v>29350</v>
      </c>
      <c r="P79" s="52">
        <f t="shared" si="0"/>
        <v>11513</v>
      </c>
      <c r="Q79" s="52">
        <f t="shared" si="0"/>
        <v>13861</v>
      </c>
      <c r="R79" s="52">
        <f t="shared" ref="R79:V79" si="1">R45-R62</f>
        <v>14674</v>
      </c>
      <c r="S79" s="52">
        <f t="shared" si="1"/>
        <v>17151</v>
      </c>
      <c r="T79" s="52">
        <f t="shared" si="1"/>
        <v>16760</v>
      </c>
      <c r="U79" s="52">
        <f t="shared" si="1"/>
        <v>16577</v>
      </c>
      <c r="V79" s="52">
        <f t="shared" si="1"/>
        <v>18498</v>
      </c>
      <c r="W79" s="52">
        <f t="shared" ref="W79:Y79" si="2">W45-W62</f>
        <v>22258</v>
      </c>
      <c r="X79" s="52">
        <f t="shared" si="2"/>
        <v>16311</v>
      </c>
      <c r="Y79" s="52">
        <f t="shared" si="2"/>
        <v>16756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94</v>
      </c>
      <c r="D80" s="52">
        <f t="shared" si="3"/>
        <v>0</v>
      </c>
      <c r="E80" s="52">
        <f t="shared" si="3"/>
        <v>0</v>
      </c>
      <c r="F80" s="52">
        <f t="shared" si="3"/>
        <v>12</v>
      </c>
      <c r="G80" s="52">
        <f t="shared" si="3"/>
        <v>109</v>
      </c>
      <c r="H80" s="52">
        <f t="shared" si="3"/>
        <v>22</v>
      </c>
      <c r="I80" s="52">
        <f t="shared" si="3"/>
        <v>118</v>
      </c>
      <c r="J80" s="52">
        <f t="shared" si="3"/>
        <v>11</v>
      </c>
      <c r="K80" s="52">
        <f t="shared" si="3"/>
        <v>165</v>
      </c>
      <c r="L80" s="52">
        <f t="shared" si="3"/>
        <v>94</v>
      </c>
      <c r="M80" s="52">
        <f t="shared" si="3"/>
        <v>154</v>
      </c>
      <c r="N80" s="52">
        <f t="shared" si="3"/>
        <v>193</v>
      </c>
      <c r="O80" s="52">
        <f t="shared" si="3"/>
        <v>140</v>
      </c>
      <c r="P80" s="52">
        <f t="shared" si="3"/>
        <v>0</v>
      </c>
      <c r="Q80" s="52">
        <f t="shared" si="3"/>
        <v>38</v>
      </c>
      <c r="R80" s="52">
        <f t="shared" ref="R80:V80" si="4">R46-R63</f>
        <v>58</v>
      </c>
      <c r="S80" s="52">
        <f t="shared" si="4"/>
        <v>51</v>
      </c>
      <c r="T80" s="52">
        <f t="shared" si="4"/>
        <v>44</v>
      </c>
      <c r="U80" s="52">
        <f t="shared" si="4"/>
        <v>43</v>
      </c>
      <c r="V80" s="52">
        <f t="shared" si="4"/>
        <v>0</v>
      </c>
      <c r="W80" s="52">
        <f t="shared" ref="W80:Y80" si="5">W46-W63</f>
        <v>102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1871</v>
      </c>
      <c r="D81" s="52">
        <f t="shared" si="6"/>
        <v>1362</v>
      </c>
      <c r="E81" s="52">
        <f t="shared" si="6"/>
        <v>714</v>
      </c>
      <c r="F81" s="52">
        <f t="shared" si="6"/>
        <v>811</v>
      </c>
      <c r="G81" s="52">
        <f t="shared" si="6"/>
        <v>1487</v>
      </c>
      <c r="H81" s="52">
        <f t="shared" si="6"/>
        <v>1157</v>
      </c>
      <c r="I81" s="52">
        <f t="shared" si="6"/>
        <v>1177</v>
      </c>
      <c r="J81" s="52">
        <f t="shared" si="6"/>
        <v>669</v>
      </c>
      <c r="K81" s="52">
        <f t="shared" si="6"/>
        <v>1246</v>
      </c>
      <c r="L81" s="52">
        <f t="shared" si="6"/>
        <v>1088</v>
      </c>
      <c r="M81" s="52">
        <f t="shared" si="6"/>
        <v>894</v>
      </c>
      <c r="N81" s="52">
        <f t="shared" si="6"/>
        <v>834</v>
      </c>
      <c r="O81" s="52">
        <f t="shared" si="6"/>
        <v>933</v>
      </c>
      <c r="P81" s="52">
        <f t="shared" si="6"/>
        <v>1049</v>
      </c>
      <c r="Q81" s="52">
        <f t="shared" si="6"/>
        <v>1255</v>
      </c>
      <c r="R81" s="52">
        <f t="shared" ref="R81:V81" si="7">R47-R64</f>
        <v>1266</v>
      </c>
      <c r="S81" s="52">
        <f t="shared" si="7"/>
        <v>1172</v>
      </c>
      <c r="T81" s="52">
        <f t="shared" si="7"/>
        <v>1215</v>
      </c>
      <c r="U81" s="52">
        <f t="shared" si="7"/>
        <v>852</v>
      </c>
      <c r="V81" s="52">
        <f t="shared" si="7"/>
        <v>1112</v>
      </c>
      <c r="W81" s="52">
        <f t="shared" ref="W81:Y81" si="8">W47-W64</f>
        <v>1178</v>
      </c>
      <c r="X81" s="52">
        <f t="shared" si="8"/>
        <v>1753</v>
      </c>
      <c r="Y81" s="52">
        <f t="shared" si="8"/>
        <v>1054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4</v>
      </c>
      <c r="D82" s="52">
        <f t="shared" si="9"/>
        <v>9</v>
      </c>
      <c r="E82" s="52">
        <f t="shared" si="9"/>
        <v>0</v>
      </c>
      <c r="F82" s="52">
        <f t="shared" si="9"/>
        <v>0</v>
      </c>
      <c r="G82" s="52">
        <f t="shared" si="9"/>
        <v>7</v>
      </c>
      <c r="H82" s="52">
        <f t="shared" si="9"/>
        <v>0</v>
      </c>
      <c r="I82" s="52">
        <f t="shared" si="9"/>
        <v>5</v>
      </c>
      <c r="J82" s="52">
        <f t="shared" si="9"/>
        <v>2</v>
      </c>
      <c r="K82" s="52">
        <f t="shared" si="9"/>
        <v>7</v>
      </c>
      <c r="L82" s="52">
        <f t="shared" si="9"/>
        <v>6</v>
      </c>
      <c r="M82" s="52">
        <f t="shared" si="9"/>
        <v>7</v>
      </c>
      <c r="N82" s="52">
        <f t="shared" si="9"/>
        <v>3</v>
      </c>
      <c r="O82" s="52">
        <f t="shared" si="9"/>
        <v>0</v>
      </c>
      <c r="P82" s="52">
        <f t="shared" si="9"/>
        <v>0</v>
      </c>
      <c r="Q82" s="52">
        <f t="shared" si="9"/>
        <v>9</v>
      </c>
      <c r="R82" s="52">
        <f t="shared" ref="R82:V82" si="10">R48-R65</f>
        <v>3</v>
      </c>
      <c r="S82" s="52">
        <f t="shared" si="10"/>
        <v>8</v>
      </c>
      <c r="T82" s="52">
        <f t="shared" si="10"/>
        <v>6</v>
      </c>
      <c r="U82" s="52">
        <f t="shared" si="10"/>
        <v>5</v>
      </c>
      <c r="V82" s="52">
        <f t="shared" si="10"/>
        <v>0</v>
      </c>
      <c r="W82" s="52">
        <f t="shared" ref="W82:Y82" si="11">W48-W65</f>
        <v>0</v>
      </c>
      <c r="X82" s="52">
        <f t="shared" si="11"/>
        <v>3</v>
      </c>
      <c r="Y82" s="52">
        <f t="shared" si="11"/>
        <v>2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8714</v>
      </c>
      <c r="D83" s="52">
        <f t="shared" si="12"/>
        <v>7519</v>
      </c>
      <c r="E83" s="52">
        <f t="shared" si="12"/>
        <v>5749</v>
      </c>
      <c r="F83" s="52">
        <f t="shared" si="12"/>
        <v>9038</v>
      </c>
      <c r="G83" s="52">
        <f t="shared" si="12"/>
        <v>14099</v>
      </c>
      <c r="H83" s="52">
        <f t="shared" si="12"/>
        <v>15698</v>
      </c>
      <c r="I83" s="52">
        <f t="shared" si="12"/>
        <v>11294</v>
      </c>
      <c r="J83" s="52">
        <f t="shared" si="12"/>
        <v>5923</v>
      </c>
      <c r="K83" s="52">
        <f t="shared" si="12"/>
        <v>9260</v>
      </c>
      <c r="L83" s="52">
        <f t="shared" si="12"/>
        <v>12587</v>
      </c>
      <c r="M83" s="52">
        <f t="shared" si="12"/>
        <v>10011</v>
      </c>
      <c r="N83" s="52">
        <f t="shared" si="12"/>
        <v>15109</v>
      </c>
      <c r="O83" s="52">
        <f t="shared" si="12"/>
        <v>17852</v>
      </c>
      <c r="P83" s="52">
        <f t="shared" si="12"/>
        <v>14001</v>
      </c>
      <c r="Q83" s="52">
        <f t="shared" si="12"/>
        <v>12545</v>
      </c>
      <c r="R83" s="52">
        <f t="shared" ref="R83:V83" si="13">R49-R66</f>
        <v>10407</v>
      </c>
      <c r="S83" s="52">
        <f t="shared" si="13"/>
        <v>11408</v>
      </c>
      <c r="T83" s="52">
        <f t="shared" si="13"/>
        <v>15413</v>
      </c>
      <c r="U83" s="52">
        <f t="shared" si="13"/>
        <v>18464</v>
      </c>
      <c r="V83" s="52">
        <f t="shared" si="13"/>
        <v>21288</v>
      </c>
      <c r="W83" s="52">
        <f t="shared" ref="W83:Y83" si="14">W49-W66</f>
        <v>10695</v>
      </c>
      <c r="X83" s="52">
        <f t="shared" si="14"/>
        <v>15191</v>
      </c>
      <c r="Y83" s="52">
        <f t="shared" si="14"/>
        <v>9946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3014</v>
      </c>
      <c r="D84" s="52">
        <f t="shared" si="15"/>
        <v>2450</v>
      </c>
      <c r="E84" s="52">
        <f t="shared" si="15"/>
        <v>1925</v>
      </c>
      <c r="F84" s="52">
        <f t="shared" si="15"/>
        <v>2602</v>
      </c>
      <c r="G84" s="52">
        <f t="shared" si="15"/>
        <v>4329</v>
      </c>
      <c r="H84" s="52">
        <f t="shared" si="15"/>
        <v>3937</v>
      </c>
      <c r="I84" s="52">
        <f t="shared" si="15"/>
        <v>3932</v>
      </c>
      <c r="J84" s="52">
        <f t="shared" si="15"/>
        <v>1771</v>
      </c>
      <c r="K84" s="52">
        <f t="shared" si="15"/>
        <v>7425</v>
      </c>
      <c r="L84" s="52">
        <f t="shared" si="15"/>
        <v>5229</v>
      </c>
      <c r="M84" s="52">
        <f t="shared" si="15"/>
        <v>5918</v>
      </c>
      <c r="N84" s="52">
        <f t="shared" si="15"/>
        <v>9452</v>
      </c>
      <c r="O84" s="52">
        <f t="shared" si="15"/>
        <v>7624</v>
      </c>
      <c r="P84" s="52">
        <f t="shared" si="15"/>
        <v>6546</v>
      </c>
      <c r="Q84" s="52">
        <f t="shared" si="15"/>
        <v>4665</v>
      </c>
      <c r="R84" s="52">
        <f t="shared" ref="R84:V84" si="16">R50-R67</f>
        <v>5015</v>
      </c>
      <c r="S84" s="52">
        <f t="shared" si="16"/>
        <v>6482</v>
      </c>
      <c r="T84" s="52">
        <f t="shared" si="16"/>
        <v>7790</v>
      </c>
      <c r="U84" s="52">
        <f t="shared" si="16"/>
        <v>7425</v>
      </c>
      <c r="V84" s="52">
        <f t="shared" si="16"/>
        <v>6252</v>
      </c>
      <c r="W84" s="52">
        <f t="shared" ref="W84:Y84" si="17">W50-W67</f>
        <v>5319</v>
      </c>
      <c r="X84" s="52">
        <f t="shared" si="17"/>
        <v>3954</v>
      </c>
      <c r="Y84" s="52">
        <f t="shared" si="17"/>
        <v>2943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9725</v>
      </c>
      <c r="D86" s="52">
        <v>11411</v>
      </c>
      <c r="E86" s="52">
        <v>11654</v>
      </c>
      <c r="F86" s="52">
        <v>11006</v>
      </c>
      <c r="G86" s="52">
        <v>16693</v>
      </c>
      <c r="H86" s="52">
        <v>15886</v>
      </c>
      <c r="I86" s="52">
        <v>13949</v>
      </c>
      <c r="J86" s="52">
        <v>10881</v>
      </c>
      <c r="K86" s="52">
        <v>11720</v>
      </c>
      <c r="L86" s="52">
        <v>11501</v>
      </c>
      <c r="M86" s="52">
        <v>12197</v>
      </c>
      <c r="N86" s="52">
        <v>13393</v>
      </c>
      <c r="O86" s="52">
        <v>14563</v>
      </c>
      <c r="P86" s="52">
        <v>8980</v>
      </c>
      <c r="Q86" s="52">
        <v>9616</v>
      </c>
      <c r="R86" s="52">
        <v>10365</v>
      </c>
      <c r="S86" s="52">
        <v>11641</v>
      </c>
      <c r="T86" s="52">
        <v>11677</v>
      </c>
      <c r="U86" s="52">
        <v>11572</v>
      </c>
      <c r="V86" s="52">
        <v>11345</v>
      </c>
      <c r="W86" s="52">
        <v>10578</v>
      </c>
      <c r="X86" s="52">
        <v>7252</v>
      </c>
      <c r="Y86" s="52">
        <v>8338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11047</v>
      </c>
      <c r="D87" s="52">
        <v>9181</v>
      </c>
      <c r="E87" s="52">
        <v>7466</v>
      </c>
      <c r="F87" s="52">
        <v>9081</v>
      </c>
      <c r="G87" s="52">
        <v>17578</v>
      </c>
      <c r="H87" s="52">
        <v>15869</v>
      </c>
      <c r="I87" s="52">
        <v>13554</v>
      </c>
      <c r="J87" s="52">
        <v>9418</v>
      </c>
      <c r="K87" s="52">
        <v>19694</v>
      </c>
      <c r="L87" s="52">
        <v>16233</v>
      </c>
      <c r="M87" s="52">
        <v>18163</v>
      </c>
      <c r="N87" s="52">
        <v>17268</v>
      </c>
      <c r="O87" s="52">
        <v>19017</v>
      </c>
      <c r="P87" s="52">
        <v>14064</v>
      </c>
      <c r="Q87" s="52">
        <v>13875</v>
      </c>
      <c r="R87" s="52">
        <v>13557</v>
      </c>
      <c r="S87" s="52">
        <v>16408</v>
      </c>
      <c r="T87" s="52">
        <v>14471</v>
      </c>
      <c r="U87" s="52">
        <v>13500</v>
      </c>
      <c r="V87" s="52">
        <v>13655</v>
      </c>
      <c r="W87" s="52">
        <v>9848</v>
      </c>
      <c r="X87" s="52">
        <v>7166</v>
      </c>
      <c r="Y87" s="52">
        <v>6690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17926</v>
      </c>
      <c r="D88" s="36">
        <v>17430</v>
      </c>
      <c r="E88" s="36">
        <v>16398</v>
      </c>
      <c r="F88" s="36">
        <v>20421</v>
      </c>
      <c r="G88" s="36">
        <v>25841</v>
      </c>
      <c r="H88" s="36">
        <v>29273</v>
      </c>
      <c r="I88" s="36">
        <v>19826</v>
      </c>
      <c r="J88" s="36">
        <v>13272</v>
      </c>
      <c r="K88" s="36">
        <v>16147</v>
      </c>
      <c r="L88" s="36">
        <v>23087</v>
      </c>
      <c r="M88" s="36">
        <v>29061</v>
      </c>
      <c r="N88" s="36">
        <v>39591</v>
      </c>
      <c r="O88" s="36">
        <v>40782</v>
      </c>
      <c r="P88" s="36">
        <v>29792</v>
      </c>
      <c r="Q88" s="36">
        <v>31415</v>
      </c>
      <c r="R88" s="36">
        <v>27134</v>
      </c>
      <c r="S88" s="36">
        <v>28146</v>
      </c>
      <c r="T88" s="36">
        <v>33233</v>
      </c>
      <c r="U88" s="36">
        <v>37459</v>
      </c>
      <c r="V88" s="36">
        <v>37246</v>
      </c>
      <c r="W88" s="36">
        <v>32246</v>
      </c>
      <c r="X88" s="36">
        <v>31657</v>
      </c>
      <c r="Y88" s="36">
        <v>26065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5350</v>
      </c>
      <c r="K94" s="52">
        <f>RES_hhdet_numvin!K83</f>
        <v>14538</v>
      </c>
      <c r="L94" s="52">
        <f>RES_hhdet_numvin!L83</f>
        <v>22035</v>
      </c>
      <c r="M94" s="52">
        <f>RES_hhdet_numvin!M83</f>
        <v>25935</v>
      </c>
      <c r="N94" s="52">
        <f>RES_hhdet_numvin!N83</f>
        <v>36653</v>
      </c>
      <c r="O94" s="52">
        <f>RES_hhdet_numvin!O83</f>
        <v>34426</v>
      </c>
      <c r="P94" s="52">
        <f>RES_hhdet_numvin!P83</f>
        <v>15291</v>
      </c>
      <c r="Q94" s="52">
        <f>RES_hhdet_numvin!Q83</f>
        <v>22836</v>
      </c>
      <c r="R94" s="52">
        <f>RES_hhdet_numvin!R83</f>
        <v>21452</v>
      </c>
      <c r="S94" s="52">
        <f>RES_hhdet_numvin!S83</f>
        <v>18484</v>
      </c>
      <c r="T94" s="52">
        <f>RES_hhdet_numvin!T83</f>
        <v>22690</v>
      </c>
      <c r="U94" s="52">
        <f>RES_hhdet_numvin!U83</f>
        <v>33769</v>
      </c>
      <c r="V94" s="52">
        <f>RES_hhdet_numvin!V83</f>
        <v>33455</v>
      </c>
      <c r="W94" s="52">
        <f>RES_hhdet_numvin!W83</f>
        <v>31326</v>
      </c>
      <c r="X94" s="52">
        <f>RES_hhdet_numvin!X83</f>
        <v>37470</v>
      </c>
      <c r="Y94" s="52">
        <f>RES_hhdet_numvin!Y83</f>
        <v>22417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5043</v>
      </c>
      <c r="S97" s="138">
        <f>RES_hhdet_numvin!S86</f>
        <v>7733</v>
      </c>
      <c r="T97" s="138">
        <f>RES_hhdet_numvin!T86</f>
        <v>9842</v>
      </c>
      <c r="U97" s="138">
        <f>RES_hhdet_numvin!U86</f>
        <v>14448</v>
      </c>
      <c r="V97" s="138">
        <f>RES_hhdet_numvin!V86</f>
        <v>18993</v>
      </c>
      <c r="W97" s="138">
        <f>RES_hhdet_numvin!W86</f>
        <v>20166</v>
      </c>
      <c r="X97" s="138">
        <f>RES_hhdet_numvin!X86</f>
        <v>21067</v>
      </c>
      <c r="Y97" s="138">
        <f>RES_hhdet_numvin!Y86</f>
        <v>22642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2372</v>
      </c>
      <c r="K99" s="138">
        <f>RES_hhdet_numvin!K88</f>
        <v>5074</v>
      </c>
      <c r="L99" s="138">
        <f>RES_hhdet_numvin!L88</f>
        <v>7624</v>
      </c>
      <c r="M99" s="138">
        <f>RES_hhdet_numvin!M88</f>
        <v>12353</v>
      </c>
      <c r="N99" s="138">
        <f>RES_hhdet_numvin!N88</f>
        <v>14496</v>
      </c>
      <c r="O99" s="138">
        <f>RES_hhdet_numvin!O88</f>
        <v>14192</v>
      </c>
      <c r="P99" s="138">
        <f>RES_hhdet_numvin!P88</f>
        <v>5545</v>
      </c>
      <c r="Q99" s="138">
        <f>RES_hhdet_numvin!Q88</f>
        <v>10298</v>
      </c>
      <c r="R99" s="138">
        <f>RES_hhdet_numvin!R88</f>
        <v>13001</v>
      </c>
      <c r="S99" s="138">
        <f>RES_hhdet_numvin!S88</f>
        <v>14458</v>
      </c>
      <c r="T99" s="138">
        <f>RES_hhdet_numvin!T88</f>
        <v>15316</v>
      </c>
      <c r="U99" s="138">
        <f>RES_hhdet_numvin!U88</f>
        <v>17682</v>
      </c>
      <c r="V99" s="138">
        <f>RES_hhdet_numvin!V88</f>
        <v>20092</v>
      </c>
      <c r="W99" s="138">
        <f>RES_hhdet_numvin!W88</f>
        <v>25926</v>
      </c>
      <c r="X99" s="138">
        <f>RES_hhdet_numvin!X88</f>
        <v>21190</v>
      </c>
      <c r="Y99" s="138">
        <f>RES_hhdet_numvin!Y88</f>
        <v>19932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2</v>
      </c>
      <c r="K100" s="138">
        <f>RES_hhdet_numvin!K89</f>
        <v>36</v>
      </c>
      <c r="L100" s="138">
        <f>RES_hhdet_numvin!L89</f>
        <v>31</v>
      </c>
      <c r="M100" s="138">
        <f>RES_hhdet_numvin!M89</f>
        <v>65</v>
      </c>
      <c r="N100" s="138">
        <f>RES_hhdet_numvin!N89</f>
        <v>93</v>
      </c>
      <c r="O100" s="138">
        <f>RES_hhdet_numvin!O89</f>
        <v>74</v>
      </c>
      <c r="P100" s="138">
        <f>RES_hhdet_numvin!P89</f>
        <v>0</v>
      </c>
      <c r="Q100" s="138">
        <f>RES_hhdet_numvin!Q89</f>
        <v>37</v>
      </c>
      <c r="R100" s="138">
        <f>RES_hhdet_numvin!R89</f>
        <v>60</v>
      </c>
      <c r="S100" s="138">
        <f>RES_hhdet_numvin!S89</f>
        <v>51</v>
      </c>
      <c r="T100" s="138">
        <f>RES_hhdet_numvin!T89</f>
        <v>48</v>
      </c>
      <c r="U100" s="138">
        <f>RES_hhdet_numvin!U89</f>
        <v>52</v>
      </c>
      <c r="V100" s="138">
        <f>RES_hhdet_numvin!V89</f>
        <v>0</v>
      </c>
      <c r="W100" s="138">
        <f>RES_hhdet_numvin!W89</f>
        <v>122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579</v>
      </c>
      <c r="S103" s="138">
        <f>RES_hhdet_numvin!S92</f>
        <v>797</v>
      </c>
      <c r="T103" s="138">
        <f>RES_hhdet_numvin!T92</f>
        <v>1096</v>
      </c>
      <c r="U103" s="138">
        <f>RES_hhdet_numvin!U92</f>
        <v>1019</v>
      </c>
      <c r="V103" s="138">
        <f>RES_hhdet_numvin!V92</f>
        <v>1306</v>
      </c>
      <c r="W103" s="138">
        <f>RES_hhdet_numvin!W92</f>
        <v>1482</v>
      </c>
      <c r="X103" s="138">
        <f>RES_hhdet_numvin!X92</f>
        <v>2575</v>
      </c>
      <c r="Y103" s="138">
        <f>RES_hhdet_numvin!Y92</f>
        <v>1378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1</v>
      </c>
      <c r="S104" s="138">
        <f>RES_hhdet_numvin!S93</f>
        <v>9</v>
      </c>
      <c r="T104" s="138">
        <f>RES_hhdet_numvin!T93</f>
        <v>8</v>
      </c>
      <c r="U104" s="138">
        <f>RES_hhdet_numvin!U93</f>
        <v>9</v>
      </c>
      <c r="V104" s="138">
        <f>RES_hhdet_numvin!V93</f>
        <v>0</v>
      </c>
      <c r="W104" s="138">
        <f>RES_hhdet_numvin!W93</f>
        <v>0</v>
      </c>
      <c r="X104" s="138">
        <f>RES_hhdet_numvin!X93</f>
        <v>6</v>
      </c>
      <c r="Y104" s="138">
        <f>RES_hhdet_numvin!Y93</f>
        <v>4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4782</v>
      </c>
      <c r="S107" s="138">
        <f>RES_hhdet_numvin!S96</f>
        <v>7679</v>
      </c>
      <c r="T107" s="138">
        <f>RES_hhdet_numvin!T96</f>
        <v>13770</v>
      </c>
      <c r="U107" s="138">
        <f>RES_hhdet_numvin!U96</f>
        <v>21874</v>
      </c>
      <c r="V107" s="138">
        <f>RES_hhdet_numvin!V96</f>
        <v>24772</v>
      </c>
      <c r="W107" s="138">
        <f>RES_hhdet_numvin!W96</f>
        <v>13387</v>
      </c>
      <c r="X107" s="138">
        <f>RES_hhdet_numvin!X96</f>
        <v>22311</v>
      </c>
      <c r="Y107" s="138">
        <f>RES_hhdet_numvin!Y96</f>
        <v>13004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2305</v>
      </c>
      <c r="S108" s="138">
        <f>RES_hhdet_numvin!S97</f>
        <v>4370</v>
      </c>
      <c r="T108" s="138">
        <f>RES_hhdet_numvin!T97</f>
        <v>6967</v>
      </c>
      <c r="U108" s="138">
        <f>RES_hhdet_numvin!U97</f>
        <v>8807</v>
      </c>
      <c r="V108" s="138">
        <f>RES_hhdet_numvin!V97</f>
        <v>7282</v>
      </c>
      <c r="W108" s="138">
        <f>RES_hhdet_numvin!W97</f>
        <v>6662</v>
      </c>
      <c r="X108" s="138">
        <f>RES_hhdet_numvin!X97</f>
        <v>5815</v>
      </c>
      <c r="Y108" s="138">
        <f>RES_hhdet_numvin!Y97</f>
        <v>3849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3449</v>
      </c>
      <c r="S112" s="138">
        <f>RES_hhdet_numvin!S101</f>
        <v>6359</v>
      </c>
      <c r="T112" s="138">
        <f>RES_hhdet_numvin!T101</f>
        <v>8047</v>
      </c>
      <c r="U112" s="138">
        <f>RES_hhdet_numvin!U101</f>
        <v>9335</v>
      </c>
      <c r="V112" s="138">
        <f>RES_hhdet_numvin!V101</f>
        <v>10304</v>
      </c>
      <c r="W112" s="138">
        <f>RES_hhdet_numvin!W101</f>
        <v>10771</v>
      </c>
      <c r="X112" s="138">
        <f>RES_hhdet_numvin!X101</f>
        <v>8371</v>
      </c>
      <c r="Y112" s="138">
        <f>RES_hhdet_numvin!Y101</f>
        <v>9057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5433</v>
      </c>
      <c r="S113" s="138">
        <f>RES_hhdet_numvin!S102</f>
        <v>10479</v>
      </c>
      <c r="T113" s="138">
        <f>RES_hhdet_numvin!T102</f>
        <v>12129</v>
      </c>
      <c r="U113" s="138">
        <f>RES_hhdet_numvin!U102</f>
        <v>14149</v>
      </c>
      <c r="V113" s="138">
        <f>RES_hhdet_numvin!V102</f>
        <v>14630</v>
      </c>
      <c r="W113" s="138">
        <f>RES_hhdet_numvin!W102</f>
        <v>11230</v>
      </c>
      <c r="X113" s="138">
        <f>RES_hhdet_numvin!X102</f>
        <v>9672</v>
      </c>
      <c r="Y113" s="138">
        <f>RES_hhdet_numvin!Y102</f>
        <v>8070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10863</v>
      </c>
      <c r="S114" s="39">
        <f>RES_hhdet_numvin!S103</f>
        <v>17971</v>
      </c>
      <c r="T114" s="39">
        <f>RES_hhdet_numvin!T103</f>
        <v>27841</v>
      </c>
      <c r="U114" s="39">
        <f>RES_hhdet_numvin!U103</f>
        <v>39240</v>
      </c>
      <c r="V114" s="39">
        <f>RES_hhdet_numvin!V103</f>
        <v>39881</v>
      </c>
      <c r="W114" s="39">
        <f>RES_hhdet_numvin!W103</f>
        <v>36723</v>
      </c>
      <c r="X114" s="39">
        <f>RES_hhdet_numvin!X103</f>
        <v>42691</v>
      </c>
      <c r="Y114" s="39">
        <f>RES_hhdet_numvin!Y103</f>
        <v>31432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507.1603441390501</v>
      </c>
      <c r="C118" s="117">
        <f t="shared" si="18"/>
        <v>601.3788230967225</v>
      </c>
      <c r="D118" s="117">
        <f t="shared" si="18"/>
        <v>483.30727466978078</v>
      </c>
      <c r="E118" s="117">
        <f t="shared" si="18"/>
        <v>518.14145680737681</v>
      </c>
      <c r="F118" s="117">
        <f t="shared" si="18"/>
        <v>500.25994488817332</v>
      </c>
      <c r="G118" s="117">
        <f t="shared" si="18"/>
        <v>603.47929539835309</v>
      </c>
      <c r="H118" s="117">
        <f t="shared" si="18"/>
        <v>543.43506583015164</v>
      </c>
      <c r="I118" s="117">
        <f t="shared" si="18"/>
        <v>622.61814485490197</v>
      </c>
      <c r="J118" s="117">
        <f t="shared" si="18"/>
        <v>609.18548818671206</v>
      </c>
      <c r="K118" s="117">
        <f t="shared" si="18"/>
        <v>591.82756082777621</v>
      </c>
      <c r="L118" s="117">
        <f t="shared" si="18"/>
        <v>603.09794210964901</v>
      </c>
      <c r="M118" s="117">
        <f t="shared" si="18"/>
        <v>607.93956903177298</v>
      </c>
      <c r="N118" s="117">
        <f t="shared" si="18"/>
        <v>596.03237632944808</v>
      </c>
      <c r="O118" s="117">
        <f t="shared" si="18"/>
        <v>616.89505367140384</v>
      </c>
      <c r="P118" s="117">
        <f t="shared" si="18"/>
        <v>518.35834161080527</v>
      </c>
      <c r="Q118" s="117">
        <f t="shared" si="18"/>
        <v>590.32322695629534</v>
      </c>
      <c r="R118" s="117">
        <f t="shared" ref="R118:V118" si="19">R119+R122+R124+R137</f>
        <v>592.71863756752157</v>
      </c>
      <c r="S118" s="117">
        <f t="shared" si="19"/>
        <v>567.77985999940324</v>
      </c>
      <c r="T118" s="117">
        <f t="shared" si="19"/>
        <v>511.41217150921005</v>
      </c>
      <c r="U118" s="117">
        <f t="shared" si="19"/>
        <v>483.86487842901539</v>
      </c>
      <c r="V118" s="117">
        <f t="shared" si="19"/>
        <v>470.9004846373968</v>
      </c>
      <c r="W118" s="117">
        <f t="shared" ref="W118:Y118" si="20">W119+W122+W124+W137</f>
        <v>523.45626168219076</v>
      </c>
      <c r="X118" s="117">
        <f t="shared" si="20"/>
        <v>430.88697696591413</v>
      </c>
      <c r="Y118" s="117">
        <f t="shared" si="20"/>
        <v>401.26887263643033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412.68218478893186</v>
      </c>
      <c r="C119" s="122">
        <f t="shared" si="21"/>
        <v>501.79910264054371</v>
      </c>
      <c r="D119" s="122">
        <f t="shared" si="21"/>
        <v>388.8465989044733</v>
      </c>
      <c r="E119" s="122">
        <f t="shared" si="21"/>
        <v>417.30119411015113</v>
      </c>
      <c r="F119" s="122">
        <f t="shared" si="21"/>
        <v>400.63038082938783</v>
      </c>
      <c r="G119" s="122">
        <f t="shared" si="21"/>
        <v>497.5764835769229</v>
      </c>
      <c r="H119" s="122">
        <f t="shared" si="21"/>
        <v>430.59778907006938</v>
      </c>
      <c r="I119" s="122">
        <f t="shared" si="21"/>
        <v>502.62851838724123</v>
      </c>
      <c r="J119" s="122">
        <f t="shared" si="21"/>
        <v>487.92578205428021</v>
      </c>
      <c r="K119" s="122">
        <f t="shared" si="21"/>
        <v>472.56281733245311</v>
      </c>
      <c r="L119" s="122">
        <f t="shared" si="21"/>
        <v>485.32819396719822</v>
      </c>
      <c r="M119" s="122">
        <f t="shared" si="21"/>
        <v>485.14275155005168</v>
      </c>
      <c r="N119" s="122">
        <f t="shared" si="21"/>
        <v>471.4229302671971</v>
      </c>
      <c r="O119" s="122">
        <f t="shared" si="21"/>
        <v>490.0226123580058</v>
      </c>
      <c r="P119" s="122">
        <f t="shared" si="21"/>
        <v>397.34276251621287</v>
      </c>
      <c r="Q119" s="122">
        <f t="shared" si="21"/>
        <v>464.08245670201171</v>
      </c>
      <c r="R119" s="122">
        <f t="shared" ref="R119:V119" si="22">SUM(R120:R121)</f>
        <v>471.32924405667688</v>
      </c>
      <c r="S119" s="122">
        <f t="shared" si="22"/>
        <v>449.30076187647933</v>
      </c>
      <c r="T119" s="122">
        <f t="shared" si="22"/>
        <v>400.27377967584829</v>
      </c>
      <c r="U119" s="122">
        <f t="shared" si="22"/>
        <v>377.33318790111912</v>
      </c>
      <c r="V119" s="122">
        <f t="shared" si="22"/>
        <v>365.91733255084205</v>
      </c>
      <c r="W119" s="122">
        <f t="shared" ref="W119:Y119" si="23">SUM(W120:W121)</f>
        <v>418.11631799603208</v>
      </c>
      <c r="X119" s="122">
        <f t="shared" si="23"/>
        <v>338.05998738926058</v>
      </c>
      <c r="Y119" s="122">
        <f t="shared" si="23"/>
        <v>316.23162107538741</v>
      </c>
      <c r="DA119" s="130" t="s">
        <v>1647</v>
      </c>
    </row>
    <row r="120" spans="1:105" ht="12" customHeight="1" x14ac:dyDescent="0.25">
      <c r="A120" s="97" t="s">
        <v>199</v>
      </c>
      <c r="B120" s="98">
        <v>410.81883142773916</v>
      </c>
      <c r="C120" s="98">
        <v>499.55243365960666</v>
      </c>
      <c r="D120" s="98">
        <v>387.09312233069926</v>
      </c>
      <c r="E120" s="98">
        <v>415.39993318494419</v>
      </c>
      <c r="F120" s="98">
        <v>398.78081426745973</v>
      </c>
      <c r="G120" s="98">
        <v>495.27738595588147</v>
      </c>
      <c r="H120" s="98">
        <v>428.54771170578982</v>
      </c>
      <c r="I120" s="98">
        <v>500.23125502885358</v>
      </c>
      <c r="J120" s="98">
        <v>485.53740902998385</v>
      </c>
      <c r="K120" s="98">
        <v>470.20081651588328</v>
      </c>
      <c r="L120" s="98">
        <v>482.8558462443296</v>
      </c>
      <c r="M120" s="98">
        <v>482.62929970226122</v>
      </c>
      <c r="N120" s="98">
        <v>468.93881865770561</v>
      </c>
      <c r="O120" s="98">
        <v>487.39792902454326</v>
      </c>
      <c r="P120" s="98">
        <v>395.23131599120342</v>
      </c>
      <c r="Q120" s="98">
        <v>461.60095759798526</v>
      </c>
      <c r="R120" s="98">
        <v>468.80006184490804</v>
      </c>
      <c r="S120" s="98">
        <v>446.88009598351846</v>
      </c>
      <c r="T120" s="98">
        <v>398.10964167637997</v>
      </c>
      <c r="U120" s="98">
        <v>375.2779699364371</v>
      </c>
      <c r="V120" s="98">
        <v>363.90690797487383</v>
      </c>
      <c r="W120" s="98">
        <v>415.777284328387</v>
      </c>
      <c r="X120" s="98">
        <v>336.14943154676615</v>
      </c>
      <c r="Y120" s="98">
        <v>314.42934460685984</v>
      </c>
      <c r="DA120" s="63" t="s">
        <v>1648</v>
      </c>
    </row>
    <row r="121" spans="1:105" ht="12" customHeight="1" x14ac:dyDescent="0.25">
      <c r="A121" s="97" t="s">
        <v>53</v>
      </c>
      <c r="B121" s="98">
        <v>1.8633533611927326</v>
      </c>
      <c r="C121" s="98">
        <v>2.2466689809370197</v>
      </c>
      <c r="D121" s="98">
        <v>1.7534765737740119</v>
      </c>
      <c r="E121" s="98">
        <v>1.9012609252069217</v>
      </c>
      <c r="F121" s="98">
        <v>1.8495665619281176</v>
      </c>
      <c r="G121" s="98">
        <v>2.2990976210414438</v>
      </c>
      <c r="H121" s="98">
        <v>2.0500773642795402</v>
      </c>
      <c r="I121" s="98">
        <v>2.3972633583876615</v>
      </c>
      <c r="J121" s="98">
        <v>2.3883730242963632</v>
      </c>
      <c r="K121" s="98">
        <v>2.3620008165698576</v>
      </c>
      <c r="L121" s="98">
        <v>2.4723477228686428</v>
      </c>
      <c r="M121" s="98">
        <v>2.5134518477904435</v>
      </c>
      <c r="N121" s="98">
        <v>2.4841116094914879</v>
      </c>
      <c r="O121" s="98">
        <v>2.6246833334625688</v>
      </c>
      <c r="P121" s="98">
        <v>2.1114465250094585</v>
      </c>
      <c r="Q121" s="98">
        <v>2.48149910402647</v>
      </c>
      <c r="R121" s="98">
        <v>2.5291822117688589</v>
      </c>
      <c r="S121" s="98">
        <v>2.4206658929608436</v>
      </c>
      <c r="T121" s="98">
        <v>2.1641379994683239</v>
      </c>
      <c r="U121" s="98">
        <v>2.0552179646820385</v>
      </c>
      <c r="V121" s="98">
        <v>2.0104245759682424</v>
      </c>
      <c r="W121" s="98">
        <v>2.3390336676450874</v>
      </c>
      <c r="X121" s="98">
        <v>1.9105558424944304</v>
      </c>
      <c r="Y121" s="98">
        <v>1.8022764685275789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0.20868079633007589</v>
      </c>
      <c r="C122" s="122">
        <f t="shared" si="24"/>
        <v>0.25037661144840972</v>
      </c>
      <c r="D122" s="122">
        <f t="shared" si="24"/>
        <v>0.29973326662447264</v>
      </c>
      <c r="E122" s="122">
        <f t="shared" si="24"/>
        <v>0.68469893635238788</v>
      </c>
      <c r="F122" s="122">
        <f t="shared" si="24"/>
        <v>0.39588483900657911</v>
      </c>
      <c r="G122" s="122">
        <f t="shared" si="24"/>
        <v>0.53958235727320825</v>
      </c>
      <c r="H122" s="122">
        <f t="shared" si="24"/>
        <v>0.88781271787448757</v>
      </c>
      <c r="I122" s="122">
        <f t="shared" si="24"/>
        <v>1.1634380496777097</v>
      </c>
      <c r="J122" s="122">
        <f t="shared" si="24"/>
        <v>1.4033953797950562</v>
      </c>
      <c r="K122" s="122">
        <f t="shared" si="24"/>
        <v>1.6181509187422183</v>
      </c>
      <c r="L122" s="122">
        <f t="shared" si="24"/>
        <v>2.046134112581766</v>
      </c>
      <c r="M122" s="122">
        <f t="shared" si="24"/>
        <v>2.2485665860943929</v>
      </c>
      <c r="N122" s="122">
        <f t="shared" si="24"/>
        <v>4.0424712856078662</v>
      </c>
      <c r="O122" s="122">
        <f t="shared" si="24"/>
        <v>4.0215099261449456</v>
      </c>
      <c r="P122" s="122">
        <f t="shared" si="24"/>
        <v>1.5000514909112919</v>
      </c>
      <c r="Q122" s="122">
        <f t="shared" si="24"/>
        <v>4.4885393472285235</v>
      </c>
      <c r="R122" s="122">
        <f t="shared" si="24"/>
        <v>2.7725406616318358</v>
      </c>
      <c r="S122" s="122">
        <f t="shared" si="24"/>
        <v>4.5673539983666362</v>
      </c>
      <c r="T122" s="122">
        <f t="shared" si="24"/>
        <v>3.2967145835661005</v>
      </c>
      <c r="U122" s="122">
        <f t="shared" si="24"/>
        <v>4.3391529055557143</v>
      </c>
      <c r="V122" s="122">
        <f t="shared" si="24"/>
        <v>2.1626102983567592</v>
      </c>
      <c r="W122" s="122">
        <f t="shared" si="24"/>
        <v>3.6133633203870441</v>
      </c>
      <c r="X122" s="122">
        <f t="shared" si="24"/>
        <v>4.3920142788090315</v>
      </c>
      <c r="Y122" s="122">
        <f t="shared" si="24"/>
        <v>2.9245874988299647</v>
      </c>
      <c r="DA122" s="130" t="s">
        <v>1650</v>
      </c>
    </row>
    <row r="123" spans="1:105" ht="12" customHeight="1" x14ac:dyDescent="0.25">
      <c r="A123" s="97" t="s">
        <v>53</v>
      </c>
      <c r="B123" s="98">
        <v>0.20868079633007589</v>
      </c>
      <c r="C123" s="98">
        <v>0.25037661144840972</v>
      </c>
      <c r="D123" s="98">
        <v>0.29973326662447264</v>
      </c>
      <c r="E123" s="98">
        <v>0.68469893635238788</v>
      </c>
      <c r="F123" s="98">
        <v>0.39588483900657911</v>
      </c>
      <c r="G123" s="98">
        <v>0.53958235727320825</v>
      </c>
      <c r="H123" s="98">
        <v>0.88781271787448757</v>
      </c>
      <c r="I123" s="98">
        <v>1.1634380496777097</v>
      </c>
      <c r="J123" s="98">
        <v>1.4033953797950562</v>
      </c>
      <c r="K123" s="98">
        <v>1.6181509187422183</v>
      </c>
      <c r="L123" s="98">
        <v>2.046134112581766</v>
      </c>
      <c r="M123" s="98">
        <v>2.2485665860943929</v>
      </c>
      <c r="N123" s="98">
        <v>4.0424712856078662</v>
      </c>
      <c r="O123" s="98">
        <v>4.0215099261449456</v>
      </c>
      <c r="P123" s="98">
        <v>1.5000514909112919</v>
      </c>
      <c r="Q123" s="98">
        <v>4.4885393472285235</v>
      </c>
      <c r="R123" s="98">
        <v>2.7725406616318358</v>
      </c>
      <c r="S123" s="98">
        <v>4.5673539983666362</v>
      </c>
      <c r="T123" s="98">
        <v>3.2967145835661005</v>
      </c>
      <c r="U123" s="98">
        <v>4.3391529055557143</v>
      </c>
      <c r="V123" s="98">
        <v>2.1626102983567592</v>
      </c>
      <c r="W123" s="98">
        <v>3.6133633203870441</v>
      </c>
      <c r="X123" s="98">
        <v>4.3920142788090315</v>
      </c>
      <c r="Y123" s="98">
        <v>2.9245874988299647</v>
      </c>
      <c r="DA123" s="63" t="s">
        <v>1651</v>
      </c>
    </row>
    <row r="124" spans="1:105" ht="12" customHeight="1" x14ac:dyDescent="0.25">
      <c r="A124" s="121" t="s">
        <v>55</v>
      </c>
      <c r="B124" s="122">
        <v>73.30563551227327</v>
      </c>
      <c r="C124" s="122">
        <v>75.185087507210554</v>
      </c>
      <c r="D124" s="122">
        <v>71.027704601286175</v>
      </c>
      <c r="E124" s="122">
        <v>74.390504134618553</v>
      </c>
      <c r="F124" s="122">
        <v>75.547431933636304</v>
      </c>
      <c r="G124" s="122">
        <v>78.680518326023574</v>
      </c>
      <c r="H124" s="122">
        <v>85.614112267295951</v>
      </c>
      <c r="I124" s="122">
        <v>90.232131057088182</v>
      </c>
      <c r="J124" s="122">
        <v>90.797679513530426</v>
      </c>
      <c r="K124" s="122">
        <v>93.130320268383102</v>
      </c>
      <c r="L124" s="122">
        <v>92.195026764686119</v>
      </c>
      <c r="M124" s="122">
        <v>96.191988930816009</v>
      </c>
      <c r="N124" s="122">
        <v>95.703158108134573</v>
      </c>
      <c r="O124" s="122">
        <v>97.302540781316509</v>
      </c>
      <c r="P124" s="122">
        <v>93.357730955583406</v>
      </c>
      <c r="Q124" s="122">
        <v>95.603213494782835</v>
      </c>
      <c r="R124" s="122">
        <v>93.209741847451014</v>
      </c>
      <c r="S124" s="122">
        <v>89.646160450232941</v>
      </c>
      <c r="T124" s="122">
        <v>84.898593198187385</v>
      </c>
      <c r="U124" s="122">
        <v>80.519929639844392</v>
      </c>
      <c r="V124" s="122">
        <v>74.708152825620644</v>
      </c>
      <c r="W124" s="122">
        <v>74.294021578262161</v>
      </c>
      <c r="X124" s="122">
        <v>67.828769094571555</v>
      </c>
      <c r="Y124" s="122">
        <v>63.809276478639035</v>
      </c>
      <c r="DA124" s="130" t="s">
        <v>1652</v>
      </c>
    </row>
    <row r="125" spans="1:105" ht="12" customHeight="1" x14ac:dyDescent="0.25">
      <c r="A125" s="97" t="s">
        <v>132</v>
      </c>
      <c r="B125" s="98">
        <v>49.584580921277713</v>
      </c>
      <c r="C125" s="98">
        <v>52.252541734438203</v>
      </c>
      <c r="D125" s="98">
        <v>46.219914213005744</v>
      </c>
      <c r="E125" s="98">
        <v>48.743285548186023</v>
      </c>
      <c r="F125" s="98">
        <v>49.366041576243099</v>
      </c>
      <c r="G125" s="98">
        <v>52.455179089798925</v>
      </c>
      <c r="H125" s="98">
        <v>55.012175509120993</v>
      </c>
      <c r="I125" s="98">
        <v>59.419048351851188</v>
      </c>
      <c r="J125" s="98">
        <v>57.645158623418823</v>
      </c>
      <c r="K125" s="98">
        <v>58.503822303049496</v>
      </c>
      <c r="L125" s="98">
        <v>56.468769606623582</v>
      </c>
      <c r="M125" s="98">
        <v>58.898167073958483</v>
      </c>
      <c r="N125" s="98">
        <v>58.181949915930275</v>
      </c>
      <c r="O125" s="98">
        <v>59.534171358488081</v>
      </c>
      <c r="P125" s="98">
        <v>56.10454443034682</v>
      </c>
      <c r="Q125" s="98">
        <v>57.351827165219319</v>
      </c>
      <c r="R125" s="98">
        <v>56.295924759701535</v>
      </c>
      <c r="S125" s="98">
        <v>54.245242846187111</v>
      </c>
      <c r="T125" s="98">
        <v>50.521407368106267</v>
      </c>
      <c r="U125" s="98">
        <v>46.700459767185883</v>
      </c>
      <c r="V125" s="98">
        <v>40.923227400102213</v>
      </c>
      <c r="W125" s="98">
        <v>43.084942732622963</v>
      </c>
      <c r="X125" s="98">
        <v>36.851440467710177</v>
      </c>
      <c r="Y125" s="98">
        <v>34.453929800669307</v>
      </c>
      <c r="DA125" s="63" t="s">
        <v>1653</v>
      </c>
    </row>
    <row r="126" spans="1:105" ht="12" customHeight="1" x14ac:dyDescent="0.25">
      <c r="A126" s="97" t="s">
        <v>131</v>
      </c>
      <c r="B126" s="98">
        <v>9.0616336615592902E-2</v>
      </c>
      <c r="C126" s="98">
        <v>0.10825085091668535</v>
      </c>
      <c r="D126" s="98">
        <v>9.2026352042182208E-2</v>
      </c>
      <c r="E126" s="98">
        <v>9.5971748740150992E-2</v>
      </c>
      <c r="F126" s="98">
        <v>9.4315838824221954E-2</v>
      </c>
      <c r="G126" s="98">
        <v>0.10811837616614751</v>
      </c>
      <c r="H126" s="98">
        <v>0.10701339798183186</v>
      </c>
      <c r="I126" s="98">
        <v>0.12684057842641311</v>
      </c>
      <c r="J126" s="98">
        <v>0.11454544128451788</v>
      </c>
      <c r="K126" s="98">
        <v>0.14354310220352123</v>
      </c>
      <c r="L126" s="98">
        <v>0.14791838891664216</v>
      </c>
      <c r="M126" s="98">
        <v>0.17255121252661432</v>
      </c>
      <c r="N126" s="98">
        <v>0.19611096997974994</v>
      </c>
      <c r="O126" s="98">
        <v>0.21391727190950915</v>
      </c>
      <c r="P126" s="98">
        <v>0.19672117169311465</v>
      </c>
      <c r="Q126" s="98">
        <v>0.19943399274442425</v>
      </c>
      <c r="R126" s="98">
        <v>0.19729967753165151</v>
      </c>
      <c r="S126" s="98">
        <v>0.18955772047262948</v>
      </c>
      <c r="T126" s="98">
        <v>0.17706307622735509</v>
      </c>
      <c r="U126" s="98">
        <v>0.16217786886385949</v>
      </c>
      <c r="V126" s="98">
        <v>0.13502842724140729</v>
      </c>
      <c r="W126" s="98">
        <v>0.14804612391663818</v>
      </c>
      <c r="X126" s="98">
        <v>0.11647640527916808</v>
      </c>
      <c r="Y126" s="98">
        <v>9.9828226423725089E-2</v>
      </c>
      <c r="DA126" s="63" t="s">
        <v>1654</v>
      </c>
    </row>
    <row r="127" spans="1:105" ht="12" customHeight="1" x14ac:dyDescent="0.25">
      <c r="A127" s="100" t="s">
        <v>199</v>
      </c>
      <c r="B127" s="101">
        <v>4.6827492138374373E-2</v>
      </c>
      <c r="C127" s="101">
        <v>5.3881776481252516E-2</v>
      </c>
      <c r="D127" s="101">
        <v>4.9829354049043158E-2</v>
      </c>
      <c r="E127" s="101">
        <v>6.035726285928638E-2</v>
      </c>
      <c r="F127" s="101">
        <v>6.1126928954128565E-2</v>
      </c>
      <c r="G127" s="101">
        <v>6.2077346317939264E-2</v>
      </c>
      <c r="H127" s="101">
        <v>6.2042224296431719E-2</v>
      </c>
      <c r="I127" s="101">
        <v>6.1560862414321092E-2</v>
      </c>
      <c r="J127" s="101">
        <v>5.5494327252897359E-2</v>
      </c>
      <c r="K127" s="101">
        <v>6.5413565276139868E-2</v>
      </c>
      <c r="L127" s="101">
        <v>6.4098999758804259E-2</v>
      </c>
      <c r="M127" s="101">
        <v>7.522802217707257E-2</v>
      </c>
      <c r="N127" s="101">
        <v>8.208988954729933E-2</v>
      </c>
      <c r="O127" s="101">
        <v>8.8608909678819792E-2</v>
      </c>
      <c r="P127" s="101">
        <v>8.5546555540722088E-2</v>
      </c>
      <c r="Q127" s="101">
        <v>8.5613965391314856E-2</v>
      </c>
      <c r="R127" s="101">
        <v>8.379482628270922E-2</v>
      </c>
      <c r="S127" s="101">
        <v>8.0589355308441635E-2</v>
      </c>
      <c r="T127" s="101">
        <v>7.5967236281701614E-2</v>
      </c>
      <c r="U127" s="101">
        <v>6.5363649431861279E-2</v>
      </c>
      <c r="V127" s="101">
        <v>6.1706227837246455E-2</v>
      </c>
      <c r="W127" s="101">
        <v>7.6833102432059888E-2</v>
      </c>
      <c r="X127" s="101">
        <v>6.6945889412151641E-2</v>
      </c>
      <c r="Y127" s="101">
        <v>6.4604640909044997E-2</v>
      </c>
      <c r="DA127" s="131" t="s">
        <v>1655</v>
      </c>
    </row>
    <row r="128" spans="1:105" ht="12" customHeight="1" x14ac:dyDescent="0.25">
      <c r="A128" s="103" t="s">
        <v>52</v>
      </c>
      <c r="B128" s="104">
        <v>4.3788844477218522E-2</v>
      </c>
      <c r="C128" s="104">
        <v>5.4369074435432832E-2</v>
      </c>
      <c r="D128" s="104">
        <v>4.219699799313905E-2</v>
      </c>
      <c r="E128" s="104">
        <v>3.5614485880864619E-2</v>
      </c>
      <c r="F128" s="104">
        <v>3.3188909870093382E-2</v>
      </c>
      <c r="G128" s="104">
        <v>4.6041029848208251E-2</v>
      </c>
      <c r="H128" s="104">
        <v>4.4971173685400143E-2</v>
      </c>
      <c r="I128" s="104">
        <v>6.5279716012092009E-2</v>
      </c>
      <c r="J128" s="104">
        <v>5.905111403162052E-2</v>
      </c>
      <c r="K128" s="104">
        <v>7.8129536927381366E-2</v>
      </c>
      <c r="L128" s="104">
        <v>8.381938915783789E-2</v>
      </c>
      <c r="M128" s="104">
        <v>9.7323190349541733E-2</v>
      </c>
      <c r="N128" s="104">
        <v>0.11402108043245061</v>
      </c>
      <c r="O128" s="104">
        <v>0.12530836223068936</v>
      </c>
      <c r="P128" s="104">
        <v>0.11117461615239256</v>
      </c>
      <c r="Q128" s="104">
        <v>0.11382002735310938</v>
      </c>
      <c r="R128" s="104">
        <v>0.11350485124894227</v>
      </c>
      <c r="S128" s="104">
        <v>0.10896836516418786</v>
      </c>
      <c r="T128" s="104">
        <v>0.10109583994565348</v>
      </c>
      <c r="U128" s="104">
        <v>9.6814219431998194E-2</v>
      </c>
      <c r="V128" s="104">
        <v>7.3322199404160834E-2</v>
      </c>
      <c r="W128" s="104">
        <v>7.1213021484578309E-2</v>
      </c>
      <c r="X128" s="104">
        <v>4.9530515867016442E-2</v>
      </c>
      <c r="Y128" s="104">
        <v>3.5223585514680092E-2</v>
      </c>
      <c r="DA128" s="132" t="s">
        <v>1656</v>
      </c>
    </row>
    <row r="129" spans="1:105" ht="12" customHeight="1" x14ac:dyDescent="0.25">
      <c r="A129" s="106" t="s">
        <v>124</v>
      </c>
      <c r="B129" s="101">
        <v>3.5833083060412902</v>
      </c>
      <c r="C129" s="101">
        <v>3.2894298443639589</v>
      </c>
      <c r="D129" s="101">
        <v>4.1361826298216711</v>
      </c>
      <c r="E129" s="101">
        <v>3.5262610236222218</v>
      </c>
      <c r="F129" s="101">
        <v>3.1443172229020058</v>
      </c>
      <c r="G129" s="101">
        <v>3.2980362805460248</v>
      </c>
      <c r="H129" s="101">
        <v>2.6722462059798531</v>
      </c>
      <c r="I129" s="101">
        <v>2.7524350511053397</v>
      </c>
      <c r="J129" s="101">
        <v>2.9489074478532866</v>
      </c>
      <c r="K129" s="101">
        <v>2.7029731739812526</v>
      </c>
      <c r="L129" s="101">
        <v>2.6418472821158727</v>
      </c>
      <c r="M129" s="101">
        <v>3.1567391483008755</v>
      </c>
      <c r="N129" s="101">
        <v>2.6709163349631622</v>
      </c>
      <c r="O129" s="101">
        <v>2.0314361335502262</v>
      </c>
      <c r="P129" s="101">
        <v>1.4985414218412758</v>
      </c>
      <c r="Q129" s="101">
        <v>2.406880685373578</v>
      </c>
      <c r="R129" s="101">
        <v>2.1245168682928752</v>
      </c>
      <c r="S129" s="101">
        <v>2.1974227224877896</v>
      </c>
      <c r="T129" s="101">
        <v>2.0360163836944354</v>
      </c>
      <c r="U129" s="101">
        <v>2.0628760186602983</v>
      </c>
      <c r="V129" s="101">
        <v>1.3853746281934072</v>
      </c>
      <c r="W129" s="101">
        <v>1.5866356931589052</v>
      </c>
      <c r="X129" s="101">
        <v>1.8588890120303825</v>
      </c>
      <c r="Y129" s="101">
        <v>1.7320443889248907</v>
      </c>
      <c r="DA129" s="131" t="s">
        <v>1657</v>
      </c>
    </row>
    <row r="130" spans="1:105" ht="12" customHeight="1" x14ac:dyDescent="0.25">
      <c r="A130" s="107" t="s">
        <v>123</v>
      </c>
      <c r="B130" s="104">
        <v>6.6951297908635979E-3</v>
      </c>
      <c r="C130" s="104">
        <v>5.9605155196163703E-3</v>
      </c>
      <c r="D130" s="104">
        <v>9.3863695757131788E-3</v>
      </c>
      <c r="E130" s="104">
        <v>7.8683121410367523E-3</v>
      </c>
      <c r="F130" s="104">
        <v>6.6962364084424426E-3</v>
      </c>
      <c r="G130" s="104">
        <v>8.109701417303071E-3</v>
      </c>
      <c r="H130" s="104">
        <v>5.5206106483495681E-3</v>
      </c>
      <c r="I130" s="104">
        <v>5.8475781785195767E-3</v>
      </c>
      <c r="J130" s="104">
        <v>6.3126866668838776E-3</v>
      </c>
      <c r="K130" s="104">
        <v>6.8465570570257206E-3</v>
      </c>
      <c r="L130" s="104">
        <v>7.2613802177210023E-3</v>
      </c>
      <c r="M130" s="104">
        <v>1.0675220940099719E-2</v>
      </c>
      <c r="N130" s="104">
        <v>9.7081717782947583E-3</v>
      </c>
      <c r="O130" s="104">
        <v>7.0832037267563857E-3</v>
      </c>
      <c r="P130" s="104">
        <v>4.98379912916567E-3</v>
      </c>
      <c r="Q130" s="104">
        <v>9.1735355342106514E-3</v>
      </c>
      <c r="R130" s="104">
        <v>7.6164027436288317E-3</v>
      </c>
      <c r="S130" s="104">
        <v>8.3494460551003669E-3</v>
      </c>
      <c r="T130" s="104">
        <v>7.8425087827260036E-3</v>
      </c>
      <c r="U130" s="104">
        <v>8.8382838893208224E-3</v>
      </c>
      <c r="V130" s="104">
        <v>5.886218753610257E-3</v>
      </c>
      <c r="W130" s="104">
        <v>6.2977907610024097E-3</v>
      </c>
      <c r="X130" s="104">
        <v>6.7067946758473202E-3</v>
      </c>
      <c r="Y130" s="104">
        <v>5.7769526644907421E-3</v>
      </c>
      <c r="DA130" s="132" t="s">
        <v>1658</v>
      </c>
    </row>
    <row r="131" spans="1:105" ht="12" customHeight="1" x14ac:dyDescent="0.25">
      <c r="A131" s="108" t="s">
        <v>50</v>
      </c>
      <c r="B131" s="98">
        <v>3.1157142726208871E-3</v>
      </c>
      <c r="C131" s="98">
        <v>2.708177893753471E-3</v>
      </c>
      <c r="D131" s="98">
        <v>4.6779087536092303E-3</v>
      </c>
      <c r="E131" s="98">
        <v>4.6259509407452657E-3</v>
      </c>
      <c r="F131" s="98">
        <v>4.0832620125884397E-3</v>
      </c>
      <c r="G131" s="98">
        <v>4.4388406541554844E-3</v>
      </c>
      <c r="H131" s="98">
        <v>3.0704488439990633E-3</v>
      </c>
      <c r="I131" s="98">
        <v>2.7736343787110444E-3</v>
      </c>
      <c r="J131" s="98">
        <v>3.0242566693861484E-3</v>
      </c>
      <c r="K131" s="98">
        <v>3.1680406143640488E-3</v>
      </c>
      <c r="L131" s="98">
        <v>3.2508720480160578E-3</v>
      </c>
      <c r="M131" s="98">
        <v>4.907699709790117E-3</v>
      </c>
      <c r="N131" s="98">
        <v>4.3583257867538605E-3</v>
      </c>
      <c r="O131" s="98">
        <v>3.1697751557627669E-3</v>
      </c>
      <c r="P131" s="98">
        <v>2.3346007616834295E-3</v>
      </c>
      <c r="Q131" s="98">
        <v>4.1586064452803573E-3</v>
      </c>
      <c r="R131" s="98">
        <v>3.3737879452227088E-3</v>
      </c>
      <c r="S131" s="98">
        <v>3.6349283584694307E-3</v>
      </c>
      <c r="T131" s="98">
        <v>3.3928861459820814E-3</v>
      </c>
      <c r="U131" s="98">
        <v>3.5821979071355846E-3</v>
      </c>
      <c r="V131" s="98">
        <v>2.70628499298603E-3</v>
      </c>
      <c r="W131" s="98">
        <v>3.3063647521295284E-3</v>
      </c>
      <c r="X131" s="98">
        <v>3.8887243561060232E-3</v>
      </c>
      <c r="Y131" s="98">
        <v>3.7581488338948072E-3</v>
      </c>
      <c r="DA131" s="63" t="s">
        <v>1659</v>
      </c>
    </row>
    <row r="132" spans="1:105" ht="12" customHeight="1" x14ac:dyDescent="0.25">
      <c r="A132" s="108" t="s">
        <v>52</v>
      </c>
      <c r="B132" s="98">
        <v>3.5794155182427103E-3</v>
      </c>
      <c r="C132" s="98">
        <v>3.2523376258628989E-3</v>
      </c>
      <c r="D132" s="98">
        <v>4.7084608221039485E-3</v>
      </c>
      <c r="E132" s="98">
        <v>3.2423612002914861E-3</v>
      </c>
      <c r="F132" s="98">
        <v>2.6129743958540033E-3</v>
      </c>
      <c r="G132" s="98">
        <v>3.6708607631475861E-3</v>
      </c>
      <c r="H132" s="98">
        <v>2.4501618043505048E-3</v>
      </c>
      <c r="I132" s="98">
        <v>3.0739437998085319E-3</v>
      </c>
      <c r="J132" s="98">
        <v>3.2884299974977296E-3</v>
      </c>
      <c r="K132" s="98">
        <v>3.6785164426616714E-3</v>
      </c>
      <c r="L132" s="98">
        <v>4.0105081697049448E-3</v>
      </c>
      <c r="M132" s="98">
        <v>5.7675212303096015E-3</v>
      </c>
      <c r="N132" s="98">
        <v>5.3498459915408978E-3</v>
      </c>
      <c r="O132" s="98">
        <v>3.9134285709936188E-3</v>
      </c>
      <c r="P132" s="98">
        <v>2.6491983674822401E-3</v>
      </c>
      <c r="Q132" s="98">
        <v>5.0149290889302933E-3</v>
      </c>
      <c r="R132" s="98">
        <v>4.2426147984061229E-3</v>
      </c>
      <c r="S132" s="98">
        <v>4.7145176966309358E-3</v>
      </c>
      <c r="T132" s="98">
        <v>4.4496226367439226E-3</v>
      </c>
      <c r="U132" s="98">
        <v>5.2560859821852374E-3</v>
      </c>
      <c r="V132" s="98">
        <v>3.179933760624227E-3</v>
      </c>
      <c r="W132" s="98">
        <v>2.9914260088728809E-3</v>
      </c>
      <c r="X132" s="98">
        <v>2.818070319741297E-3</v>
      </c>
      <c r="Y132" s="98">
        <v>2.0188038305959349E-3</v>
      </c>
      <c r="DA132" s="63" t="s">
        <v>1660</v>
      </c>
    </row>
    <row r="133" spans="1:105" ht="12" customHeight="1" x14ac:dyDescent="0.25">
      <c r="A133" s="106" t="s">
        <v>122</v>
      </c>
      <c r="B133" s="101">
        <v>16.494763911135522</v>
      </c>
      <c r="C133" s="101">
        <v>15.96499700895982</v>
      </c>
      <c r="D133" s="101">
        <v>16.678712185435298</v>
      </c>
      <c r="E133" s="101">
        <v>17.634156553690612</v>
      </c>
      <c r="F133" s="101">
        <v>18.310735671061821</v>
      </c>
      <c r="G133" s="101">
        <v>18.236542567414762</v>
      </c>
      <c r="H133" s="101">
        <v>22.406162024512938</v>
      </c>
      <c r="I133" s="101">
        <v>22.500629371850962</v>
      </c>
      <c r="J133" s="101">
        <v>24.257597491797505</v>
      </c>
      <c r="K133" s="101">
        <v>24.555524622264738</v>
      </c>
      <c r="L133" s="101">
        <v>25.222251682164035</v>
      </c>
      <c r="M133" s="101">
        <v>25.411908240870638</v>
      </c>
      <c r="N133" s="101">
        <v>25.089096851273137</v>
      </c>
      <c r="O133" s="101">
        <v>25.45507393236316</v>
      </c>
      <c r="P133" s="101">
        <v>25.10741995954098</v>
      </c>
      <c r="Q133" s="101">
        <v>25.35888734430641</v>
      </c>
      <c r="R133" s="101">
        <v>24.669663699736969</v>
      </c>
      <c r="S133" s="101">
        <v>23.551119698690432</v>
      </c>
      <c r="T133" s="101">
        <v>22.853828850840685</v>
      </c>
      <c r="U133" s="101">
        <v>22.758394446149861</v>
      </c>
      <c r="V133" s="101">
        <v>23.684739673037058</v>
      </c>
      <c r="W133" s="101">
        <v>21.428566473889607</v>
      </c>
      <c r="X133" s="101">
        <v>21.403465116097852</v>
      </c>
      <c r="Y133" s="101">
        <v>20.420543888282776</v>
      </c>
      <c r="DA133" s="131" t="s">
        <v>1661</v>
      </c>
    </row>
    <row r="134" spans="1:105" ht="12" customHeight="1" x14ac:dyDescent="0.25">
      <c r="A134" s="107" t="s">
        <v>121</v>
      </c>
      <c r="B134" s="104">
        <v>3.5456709074122807</v>
      </c>
      <c r="C134" s="104">
        <v>3.5639075530122644</v>
      </c>
      <c r="D134" s="104">
        <v>3.891482851405569</v>
      </c>
      <c r="E134" s="104">
        <v>4.382960948238523</v>
      </c>
      <c r="F134" s="104">
        <v>4.625325388196714</v>
      </c>
      <c r="G134" s="104">
        <v>4.5745323106804161</v>
      </c>
      <c r="H134" s="104">
        <v>5.4109945190520037</v>
      </c>
      <c r="I134" s="104">
        <v>5.4273301256757627</v>
      </c>
      <c r="J134" s="104">
        <v>5.8251578225094161</v>
      </c>
      <c r="K134" s="104">
        <v>7.2176105098270629</v>
      </c>
      <c r="L134" s="104">
        <v>7.7069784246482609</v>
      </c>
      <c r="M134" s="104">
        <v>8.5419480342192866</v>
      </c>
      <c r="N134" s="104">
        <v>9.5553758642099602</v>
      </c>
      <c r="O134" s="104">
        <v>10.060858881278779</v>
      </c>
      <c r="P134" s="104">
        <v>10.445520173032044</v>
      </c>
      <c r="Q134" s="104">
        <v>10.277010771604889</v>
      </c>
      <c r="R134" s="104">
        <v>9.9147204394443555</v>
      </c>
      <c r="S134" s="104">
        <v>9.4544680163398844</v>
      </c>
      <c r="T134" s="104">
        <v>9.3024350105359126</v>
      </c>
      <c r="U134" s="104">
        <v>8.8271832550951803</v>
      </c>
      <c r="V134" s="104">
        <v>8.5738964782929479</v>
      </c>
      <c r="W134" s="104">
        <v>8.0395327639130407</v>
      </c>
      <c r="X134" s="104">
        <v>7.5917912987781344</v>
      </c>
      <c r="Y134" s="104">
        <v>7.0971532216738469</v>
      </c>
      <c r="DA134" s="132" t="s">
        <v>1662</v>
      </c>
    </row>
    <row r="135" spans="1:105" ht="12" customHeight="1" x14ac:dyDescent="0.25">
      <c r="A135" s="108" t="s">
        <v>53</v>
      </c>
      <c r="B135" s="98">
        <v>1.5424688908748638</v>
      </c>
      <c r="C135" s="98">
        <v>1.513074200652885</v>
      </c>
      <c r="D135" s="98">
        <v>1.8221673958570594</v>
      </c>
      <c r="E135" s="98">
        <v>2.4509833826941887</v>
      </c>
      <c r="F135" s="98">
        <v>2.6888310295525022</v>
      </c>
      <c r="G135" s="98">
        <v>2.3721742876217351</v>
      </c>
      <c r="H135" s="98">
        <v>2.8570308043654253</v>
      </c>
      <c r="I135" s="98">
        <v>2.4275362393278002</v>
      </c>
      <c r="J135" s="98">
        <v>2.6379597941656332</v>
      </c>
      <c r="K135" s="98">
        <v>3.1668982323764019</v>
      </c>
      <c r="L135" s="98">
        <v>3.2699943779309364</v>
      </c>
      <c r="M135" s="98">
        <v>3.7226915159371097</v>
      </c>
      <c r="N135" s="98">
        <v>4.0621289545487311</v>
      </c>
      <c r="O135" s="98">
        <v>4.2639238170501788</v>
      </c>
      <c r="P135" s="98">
        <v>4.6376066938567071</v>
      </c>
      <c r="Q135" s="98">
        <v>4.4929168039844454</v>
      </c>
      <c r="R135" s="98">
        <v>4.2814652040747534</v>
      </c>
      <c r="S135" s="98">
        <v>4.0784671098820588</v>
      </c>
      <c r="T135" s="98">
        <v>4.0355905909399148</v>
      </c>
      <c r="U135" s="98">
        <v>3.5824949731817948</v>
      </c>
      <c r="V135" s="98">
        <v>3.9235625619561971</v>
      </c>
      <c r="W135" s="98">
        <v>4.1992834160674235</v>
      </c>
      <c r="X135" s="98">
        <v>4.3893325279102973</v>
      </c>
      <c r="Y135" s="98">
        <v>4.617795582011369</v>
      </c>
      <c r="DA135" s="63" t="s">
        <v>1663</v>
      </c>
    </row>
    <row r="136" spans="1:105" ht="12" customHeight="1" x14ac:dyDescent="0.25">
      <c r="A136" s="108" t="s">
        <v>52</v>
      </c>
      <c r="B136" s="98">
        <v>2.0032020165374167</v>
      </c>
      <c r="C136" s="98">
        <v>2.0508333523593794</v>
      </c>
      <c r="D136" s="98">
        <v>2.0693154555485096</v>
      </c>
      <c r="E136" s="98">
        <v>1.9319775655443339</v>
      </c>
      <c r="F136" s="98">
        <v>1.9364943586442123</v>
      </c>
      <c r="G136" s="98">
        <v>2.2023580230586806</v>
      </c>
      <c r="H136" s="98">
        <v>2.5539637146865783</v>
      </c>
      <c r="I136" s="98">
        <v>2.9997938863479625</v>
      </c>
      <c r="J136" s="98">
        <v>3.1871980283437829</v>
      </c>
      <c r="K136" s="98">
        <v>4.0507122774506614</v>
      </c>
      <c r="L136" s="98">
        <v>4.436984046717324</v>
      </c>
      <c r="M136" s="98">
        <v>4.8192565182821774</v>
      </c>
      <c r="N136" s="98">
        <v>5.4932469096612282</v>
      </c>
      <c r="O136" s="98">
        <v>5.7969350642286006</v>
      </c>
      <c r="P136" s="98">
        <v>5.8079134791753377</v>
      </c>
      <c r="Q136" s="98">
        <v>5.7840939676204446</v>
      </c>
      <c r="R136" s="98">
        <v>5.6332552353696013</v>
      </c>
      <c r="S136" s="98">
        <v>5.3760009064578247</v>
      </c>
      <c r="T136" s="98">
        <v>5.2668444195959987</v>
      </c>
      <c r="U136" s="98">
        <v>5.244688281913386</v>
      </c>
      <c r="V136" s="98">
        <v>4.6503339163367512</v>
      </c>
      <c r="W136" s="98">
        <v>3.8402493478456181</v>
      </c>
      <c r="X136" s="98">
        <v>3.2024587708678371</v>
      </c>
      <c r="Y136" s="98">
        <v>2.4793576396624779</v>
      </c>
      <c r="DA136" s="63" t="s">
        <v>1664</v>
      </c>
    </row>
    <row r="137" spans="1:105" ht="12" customHeight="1" x14ac:dyDescent="0.25">
      <c r="A137" s="121" t="s">
        <v>54</v>
      </c>
      <c r="B137" s="122">
        <v>20.963843041514831</v>
      </c>
      <c r="C137" s="122">
        <v>24.144256337519792</v>
      </c>
      <c r="D137" s="122">
        <v>23.13323789739685</v>
      </c>
      <c r="E137" s="122">
        <v>25.765059626254782</v>
      </c>
      <c r="F137" s="122">
        <v>23.686247286142624</v>
      </c>
      <c r="G137" s="122">
        <v>26.682711138133357</v>
      </c>
      <c r="H137" s="122">
        <v>26.33535177491185</v>
      </c>
      <c r="I137" s="122">
        <v>28.594057360894748</v>
      </c>
      <c r="J137" s="122">
        <v>29.058631239106422</v>
      </c>
      <c r="K137" s="122">
        <v>24.51627230819782</v>
      </c>
      <c r="L137" s="122">
        <v>23.528587265182935</v>
      </c>
      <c r="M137" s="122">
        <v>24.356261964810855</v>
      </c>
      <c r="N137" s="122">
        <v>24.863816668508598</v>
      </c>
      <c r="O137" s="122">
        <v>25.548390605936596</v>
      </c>
      <c r="P137" s="122">
        <v>26.157796648097751</v>
      </c>
      <c r="Q137" s="122">
        <v>26.149017412272194</v>
      </c>
      <c r="R137" s="122">
        <v>25.407111001761916</v>
      </c>
      <c r="S137" s="122">
        <v>24.265583674324397</v>
      </c>
      <c r="T137" s="122">
        <v>22.943084051608295</v>
      </c>
      <c r="U137" s="122">
        <v>21.67260798249616</v>
      </c>
      <c r="V137" s="122">
        <v>28.112388962577363</v>
      </c>
      <c r="W137" s="122">
        <v>27.432558787509404</v>
      </c>
      <c r="X137" s="122">
        <v>20.606206203272983</v>
      </c>
      <c r="Y137" s="122">
        <v>18.303387583573919</v>
      </c>
      <c r="DA137" s="130" t="s">
        <v>1665</v>
      </c>
    </row>
    <row r="138" spans="1:105" ht="12" customHeight="1" x14ac:dyDescent="0.25">
      <c r="A138" s="97" t="s">
        <v>202</v>
      </c>
      <c r="B138" s="98">
        <v>5.8724600728601857</v>
      </c>
      <c r="C138" s="98">
        <v>7.3271273522598355</v>
      </c>
      <c r="D138" s="98">
        <v>5.9464204307068549</v>
      </c>
      <c r="E138" s="98">
        <v>6.8960800659192616</v>
      </c>
      <c r="F138" s="98">
        <v>6.3157489556318041</v>
      </c>
      <c r="G138" s="98">
        <v>7.6175674102370712</v>
      </c>
      <c r="H138" s="98">
        <v>7.086926966639548</v>
      </c>
      <c r="I138" s="98">
        <v>8.4069663673707851</v>
      </c>
      <c r="J138" s="98">
        <v>8.185497778587429</v>
      </c>
      <c r="K138" s="98">
        <v>6.7224669623088671</v>
      </c>
      <c r="L138" s="98">
        <v>6.2786110306292757</v>
      </c>
      <c r="M138" s="98">
        <v>6.0709079531079748</v>
      </c>
      <c r="N138" s="98">
        <v>5.9011828093881533</v>
      </c>
      <c r="O138" s="98">
        <v>5.7642434158020226</v>
      </c>
      <c r="P138" s="98">
        <v>5.7534855422556594</v>
      </c>
      <c r="Q138" s="98">
        <v>5.5627190702003313</v>
      </c>
      <c r="R138" s="98">
        <v>5.3208204607667353</v>
      </c>
      <c r="S138" s="98">
        <v>5.0757571116326421</v>
      </c>
      <c r="T138" s="98">
        <v>4.8079450261963093</v>
      </c>
      <c r="U138" s="98">
        <v>4.5659228980202986</v>
      </c>
      <c r="V138" s="98">
        <v>5.957083590651969</v>
      </c>
      <c r="W138" s="98">
        <v>6.0082313240897571</v>
      </c>
      <c r="X138" s="98">
        <v>4.2876421133085056</v>
      </c>
      <c r="Y138" s="98">
        <v>3.7935654915448609</v>
      </c>
      <c r="DA138" s="63" t="s">
        <v>1666</v>
      </c>
    </row>
    <row r="139" spans="1:105" ht="12" customHeight="1" x14ac:dyDescent="0.25">
      <c r="A139" s="97" t="s">
        <v>50</v>
      </c>
      <c r="B139" s="98">
        <v>7.7255563250088848</v>
      </c>
      <c r="C139" s="98">
        <v>8.0355112991610991</v>
      </c>
      <c r="D139" s="98">
        <v>9.9288896343945439</v>
      </c>
      <c r="E139" s="98">
        <v>7.2883044029574826</v>
      </c>
      <c r="F139" s="98">
        <v>6.7701749915134126</v>
      </c>
      <c r="G139" s="98">
        <v>8.6325871570748181</v>
      </c>
      <c r="H139" s="98">
        <v>7.9582482004670494</v>
      </c>
      <c r="I139" s="98">
        <v>8.3319823480297668</v>
      </c>
      <c r="J139" s="98">
        <v>7.7877206732066373</v>
      </c>
      <c r="K139" s="98">
        <v>8.7710203559488278</v>
      </c>
      <c r="L139" s="98">
        <v>8.5217466172667908</v>
      </c>
      <c r="M139" s="98">
        <v>8.624988915726675</v>
      </c>
      <c r="N139" s="98">
        <v>8.7330089981588408</v>
      </c>
      <c r="O139" s="98">
        <v>8.7695311876861908</v>
      </c>
      <c r="P139" s="98">
        <v>8.8277579869142482</v>
      </c>
      <c r="Q139" s="98">
        <v>8.5175973788387616</v>
      </c>
      <c r="R139" s="98">
        <v>8.117895322896171</v>
      </c>
      <c r="S139" s="98">
        <v>7.5646563858593172</v>
      </c>
      <c r="T139" s="98">
        <v>6.9618636463048471</v>
      </c>
      <c r="U139" s="98">
        <v>6.4444291787830998</v>
      </c>
      <c r="V139" s="98">
        <v>8.444746186687226</v>
      </c>
      <c r="W139" s="98">
        <v>7.8135638066131703</v>
      </c>
      <c r="X139" s="98">
        <v>5.6376396511490379</v>
      </c>
      <c r="Y139" s="98">
        <v>4.6367582778505216</v>
      </c>
      <c r="DA139" s="63" t="s">
        <v>1667</v>
      </c>
    </row>
    <row r="140" spans="1:105" ht="12" customHeight="1" x14ac:dyDescent="0.25">
      <c r="A140" s="109" t="s">
        <v>120</v>
      </c>
      <c r="B140" s="33">
        <v>7.3658266436457609</v>
      </c>
      <c r="C140" s="33">
        <v>8.7816176860988602</v>
      </c>
      <c r="D140" s="33">
        <v>7.2579278322954499</v>
      </c>
      <c r="E140" s="33">
        <v>11.580675157378039</v>
      </c>
      <c r="F140" s="33">
        <v>10.600323338997407</v>
      </c>
      <c r="G140" s="33">
        <v>10.432556570821466</v>
      </c>
      <c r="H140" s="33">
        <v>11.290176607805254</v>
      </c>
      <c r="I140" s="33">
        <v>11.855108645494195</v>
      </c>
      <c r="J140" s="33">
        <v>13.085412787312356</v>
      </c>
      <c r="K140" s="33">
        <v>9.0227849899401242</v>
      </c>
      <c r="L140" s="33">
        <v>8.7282296172868676</v>
      </c>
      <c r="M140" s="33">
        <v>9.6603650959762035</v>
      </c>
      <c r="N140" s="33">
        <v>10.229624860961602</v>
      </c>
      <c r="O140" s="33">
        <v>11.014616002448381</v>
      </c>
      <c r="P140" s="33">
        <v>11.576553118927842</v>
      </c>
      <c r="Q140" s="33">
        <v>12.068700963233102</v>
      </c>
      <c r="R140" s="33">
        <v>11.968395218099008</v>
      </c>
      <c r="S140" s="33">
        <v>11.625170176832437</v>
      </c>
      <c r="T140" s="33">
        <v>11.173275379107137</v>
      </c>
      <c r="U140" s="33">
        <v>10.662255905692763</v>
      </c>
      <c r="V140" s="33">
        <v>13.710559185238166</v>
      </c>
      <c r="W140" s="33">
        <v>13.610763656806476</v>
      </c>
      <c r="X140" s="33">
        <v>10.680924438815438</v>
      </c>
      <c r="Y140" s="33">
        <v>9.8730638141785363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243.08624029984441</v>
      </c>
      <c r="C142" s="117">
        <f t="shared" si="25"/>
        <v>292.02809142658288</v>
      </c>
      <c r="D142" s="117">
        <f t="shared" si="25"/>
        <v>241.06901536051262</v>
      </c>
      <c r="E142" s="117">
        <f t="shared" si="25"/>
        <v>263.77467528800327</v>
      </c>
      <c r="F142" s="117">
        <f t="shared" si="25"/>
        <v>259.72733705200403</v>
      </c>
      <c r="G142" s="117">
        <f t="shared" si="25"/>
        <v>322.92648689968416</v>
      </c>
      <c r="H142" s="117">
        <f t="shared" si="25"/>
        <v>303.51484255530613</v>
      </c>
      <c r="I142" s="117">
        <f t="shared" si="25"/>
        <v>358.27944349640075</v>
      </c>
      <c r="J142" s="117">
        <f t="shared" si="25"/>
        <v>360.09768256727756</v>
      </c>
      <c r="K142" s="117">
        <f t="shared" si="25"/>
        <v>360.08701219287212</v>
      </c>
      <c r="L142" s="117">
        <f t="shared" si="25"/>
        <v>378.14570901405602</v>
      </c>
      <c r="M142" s="117">
        <f t="shared" si="25"/>
        <v>392.75562067836677</v>
      </c>
      <c r="N142" s="117">
        <f t="shared" si="25"/>
        <v>401.12379432089989</v>
      </c>
      <c r="O142" s="117">
        <f t="shared" si="25"/>
        <v>425.0663677966038</v>
      </c>
      <c r="P142" s="117">
        <f t="shared" si="25"/>
        <v>355.76038137838748</v>
      </c>
      <c r="Q142" s="117">
        <f t="shared" si="25"/>
        <v>414.76110087936439</v>
      </c>
      <c r="R142" s="117">
        <f t="shared" ref="R142:V142" si="26">R143+R146+R148+R161</f>
        <v>415.58223242856627</v>
      </c>
      <c r="S142" s="117">
        <f t="shared" si="26"/>
        <v>407.60967147255934</v>
      </c>
      <c r="T142" s="117">
        <f t="shared" si="26"/>
        <v>369.59738372736706</v>
      </c>
      <c r="U142" s="117">
        <f t="shared" si="26"/>
        <v>358.28990091858083</v>
      </c>
      <c r="V142" s="117">
        <f t="shared" si="26"/>
        <v>347.71430361602847</v>
      </c>
      <c r="W142" s="117">
        <f t="shared" ref="W142:Y142" si="27">W143+W146+W148+W161</f>
        <v>395.5101823097429</v>
      </c>
      <c r="X142" s="117">
        <f t="shared" si="27"/>
        <v>335.3694082353507</v>
      </c>
      <c r="Y142" s="117">
        <f t="shared" si="27"/>
        <v>312.85221926458769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189.39700731943654</v>
      </c>
      <c r="C143" s="122">
        <f t="shared" si="28"/>
        <v>234.8073341068251</v>
      </c>
      <c r="D143" s="122">
        <f t="shared" si="28"/>
        <v>185.64122834316711</v>
      </c>
      <c r="E143" s="122">
        <f t="shared" si="28"/>
        <v>202.80275510150625</v>
      </c>
      <c r="F143" s="122">
        <f t="shared" si="28"/>
        <v>199.24425668764297</v>
      </c>
      <c r="G143" s="122">
        <f t="shared" si="28"/>
        <v>257.27811697156858</v>
      </c>
      <c r="H143" s="122">
        <f t="shared" si="28"/>
        <v>231.2243520397848</v>
      </c>
      <c r="I143" s="122">
        <f t="shared" si="28"/>
        <v>279.56982501111224</v>
      </c>
      <c r="J143" s="122">
        <f t="shared" si="28"/>
        <v>278.26260558179604</v>
      </c>
      <c r="K143" s="122">
        <f t="shared" si="28"/>
        <v>277.75044879058697</v>
      </c>
      <c r="L143" s="122">
        <f t="shared" si="28"/>
        <v>294.17150256368467</v>
      </c>
      <c r="M143" s="122">
        <f t="shared" si="28"/>
        <v>303.04133240561015</v>
      </c>
      <c r="N143" s="122">
        <f t="shared" si="28"/>
        <v>304.03850894316196</v>
      </c>
      <c r="O143" s="122">
        <f t="shared" si="28"/>
        <v>324.43781481692423</v>
      </c>
      <c r="P143" s="122">
        <f t="shared" si="28"/>
        <v>264.5528699609053</v>
      </c>
      <c r="Q143" s="122">
        <f t="shared" si="28"/>
        <v>311.40175901677372</v>
      </c>
      <c r="R143" s="122">
        <f t="shared" ref="R143:V143" si="29">SUM(R144:R145)</f>
        <v>319.07953156719668</v>
      </c>
      <c r="S143" s="122">
        <f t="shared" si="29"/>
        <v>307.30623359818327</v>
      </c>
      <c r="T143" s="122">
        <f t="shared" si="29"/>
        <v>276.93608923146229</v>
      </c>
      <c r="U143" s="122">
        <f t="shared" si="29"/>
        <v>264.83915606717403</v>
      </c>
      <c r="V143" s="122">
        <f t="shared" si="29"/>
        <v>260.90783678653702</v>
      </c>
      <c r="W143" s="122">
        <f t="shared" ref="W143:Y143" si="30">SUM(W144:W145)</f>
        <v>303.08309427090273</v>
      </c>
      <c r="X143" s="122">
        <f t="shared" si="30"/>
        <v>249.18918507664046</v>
      </c>
      <c r="Y143" s="122">
        <f t="shared" si="30"/>
        <v>236.23456517659076</v>
      </c>
      <c r="DA143" s="130" t="s">
        <v>1815</v>
      </c>
    </row>
    <row r="144" spans="1:105" ht="12" customHeight="1" x14ac:dyDescent="0.25">
      <c r="A144" s="97" t="s">
        <v>199</v>
      </c>
      <c r="B144" s="98">
        <v>187.5336539582438</v>
      </c>
      <c r="C144" s="98">
        <v>232.56066512588808</v>
      </c>
      <c r="D144" s="98">
        <v>183.88775176939311</v>
      </c>
      <c r="E144" s="98">
        <v>200.90149417629934</v>
      </c>
      <c r="F144" s="98">
        <v>197.39469012571485</v>
      </c>
      <c r="G144" s="98">
        <v>254.97901935052715</v>
      </c>
      <c r="H144" s="98">
        <v>229.17427467550527</v>
      </c>
      <c r="I144" s="98">
        <v>277.1725616527246</v>
      </c>
      <c r="J144" s="98">
        <v>275.87423255749968</v>
      </c>
      <c r="K144" s="98">
        <v>275.38844797401714</v>
      </c>
      <c r="L144" s="98">
        <v>291.69915484081605</v>
      </c>
      <c r="M144" s="98">
        <v>300.52788055781969</v>
      </c>
      <c r="N144" s="98">
        <v>301.55439733367047</v>
      </c>
      <c r="O144" s="98">
        <v>321.81313148346169</v>
      </c>
      <c r="P144" s="98">
        <v>262.44142343589584</v>
      </c>
      <c r="Q144" s="98">
        <v>308.92025991274727</v>
      </c>
      <c r="R144" s="98">
        <v>316.55034935542784</v>
      </c>
      <c r="S144" s="98">
        <v>304.8855677052224</v>
      </c>
      <c r="T144" s="98">
        <v>274.77195123199397</v>
      </c>
      <c r="U144" s="98">
        <v>262.78393810249202</v>
      </c>
      <c r="V144" s="98">
        <v>258.8974122105688</v>
      </c>
      <c r="W144" s="98">
        <v>300.74406060325765</v>
      </c>
      <c r="X144" s="98">
        <v>247.27862923414602</v>
      </c>
      <c r="Y144" s="98">
        <v>234.4322887080632</v>
      </c>
      <c r="DA144" s="63" t="s">
        <v>1816</v>
      </c>
    </row>
    <row r="145" spans="1:105" ht="12" customHeight="1" x14ac:dyDescent="0.25">
      <c r="A145" s="97" t="s">
        <v>53</v>
      </c>
      <c r="B145" s="98">
        <v>1.8633533611927326</v>
      </c>
      <c r="C145" s="98">
        <v>2.2466689809370197</v>
      </c>
      <c r="D145" s="98">
        <v>1.7534765737740119</v>
      </c>
      <c r="E145" s="98">
        <v>1.9012609252069217</v>
      </c>
      <c r="F145" s="98">
        <v>1.8495665619281176</v>
      </c>
      <c r="G145" s="98">
        <v>2.2990976210414438</v>
      </c>
      <c r="H145" s="98">
        <v>2.0500773642795402</v>
      </c>
      <c r="I145" s="98">
        <v>2.3972633583876615</v>
      </c>
      <c r="J145" s="98">
        <v>2.3883730242963632</v>
      </c>
      <c r="K145" s="98">
        <v>2.3620008165698576</v>
      </c>
      <c r="L145" s="98">
        <v>2.4723477228686428</v>
      </c>
      <c r="M145" s="98">
        <v>2.5134518477904435</v>
      </c>
      <c r="N145" s="98">
        <v>2.4841116094914879</v>
      </c>
      <c r="O145" s="98">
        <v>2.6246833334625688</v>
      </c>
      <c r="P145" s="98">
        <v>2.1114465250094585</v>
      </c>
      <c r="Q145" s="98">
        <v>2.48149910402647</v>
      </c>
      <c r="R145" s="98">
        <v>2.5291822117688589</v>
      </c>
      <c r="S145" s="98">
        <v>2.4206658929608436</v>
      </c>
      <c r="T145" s="98">
        <v>2.1641379994683239</v>
      </c>
      <c r="U145" s="98">
        <v>2.0552179646820385</v>
      </c>
      <c r="V145" s="98">
        <v>2.0104245759682424</v>
      </c>
      <c r="W145" s="98">
        <v>2.3390336676450874</v>
      </c>
      <c r="X145" s="98">
        <v>1.9105558424944304</v>
      </c>
      <c r="Y145" s="98">
        <v>1.8022764685275789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0.35944440591129134</v>
      </c>
      <c r="C146" s="122">
        <f t="shared" si="31"/>
        <v>0.46265555991739515</v>
      </c>
      <c r="D146" s="122">
        <f t="shared" si="31"/>
        <v>0.59059405776853002</v>
      </c>
      <c r="E146" s="122">
        <f t="shared" si="31"/>
        <v>1.4208262052380323</v>
      </c>
      <c r="F146" s="122">
        <f t="shared" si="31"/>
        <v>0.8628711204017897</v>
      </c>
      <c r="G146" s="122">
        <f t="shared" si="31"/>
        <v>1.2478817174107437</v>
      </c>
      <c r="H146" s="122">
        <f t="shared" si="31"/>
        <v>2.1609773544974185</v>
      </c>
      <c r="I146" s="122">
        <f t="shared" si="31"/>
        <v>2.9614515546071525</v>
      </c>
      <c r="J146" s="122">
        <f t="shared" si="31"/>
        <v>3.6784417952574815</v>
      </c>
      <c r="K146" s="122">
        <f t="shared" si="31"/>
        <v>4.3533544947484746</v>
      </c>
      <c r="L146" s="122">
        <f t="shared" si="31"/>
        <v>5.6651784739169173</v>
      </c>
      <c r="M146" s="122">
        <f t="shared" si="31"/>
        <v>6.4098930352282375</v>
      </c>
      <c r="N146" s="122">
        <f t="shared" si="31"/>
        <v>11.857162541836791</v>
      </c>
      <c r="O146" s="122">
        <f t="shared" si="31"/>
        <v>12.285161886840786</v>
      </c>
      <c r="P146" s="122">
        <f t="shared" si="31"/>
        <v>4.7239613204599564</v>
      </c>
      <c r="Q146" s="122">
        <f t="shared" si="31"/>
        <v>14.618309227613025</v>
      </c>
      <c r="R146" s="122">
        <f t="shared" si="31"/>
        <v>9.3164579946260879</v>
      </c>
      <c r="S146" s="122">
        <f t="shared" si="31"/>
        <v>15.738517826399548</v>
      </c>
      <c r="T146" s="122">
        <f t="shared" si="31"/>
        <v>11.625994252315117</v>
      </c>
      <c r="U146" s="122">
        <f t="shared" si="31"/>
        <v>15.597804874932919</v>
      </c>
      <c r="V146" s="122">
        <f t="shared" si="31"/>
        <v>7.8797187152729888</v>
      </c>
      <c r="W146" s="122">
        <f t="shared" si="31"/>
        <v>13.301261647540709</v>
      </c>
      <c r="X146" s="122">
        <f t="shared" si="31"/>
        <v>16.265360406482333</v>
      </c>
      <c r="Y146" s="122">
        <f t="shared" si="31"/>
        <v>10.89243274683373</v>
      </c>
      <c r="DA146" s="130" t="s">
        <v>1818</v>
      </c>
    </row>
    <row r="147" spans="1:105" ht="12" customHeight="1" x14ac:dyDescent="0.25">
      <c r="A147" s="97" t="s">
        <v>53</v>
      </c>
      <c r="B147" s="98">
        <v>0.35944440591129134</v>
      </c>
      <c r="C147" s="98">
        <v>0.46265555991739515</v>
      </c>
      <c r="D147" s="98">
        <v>0.59059405776853002</v>
      </c>
      <c r="E147" s="98">
        <v>1.4208262052380323</v>
      </c>
      <c r="F147" s="98">
        <v>0.8628711204017897</v>
      </c>
      <c r="G147" s="98">
        <v>1.2478817174107437</v>
      </c>
      <c r="H147" s="98">
        <v>2.1609773544974185</v>
      </c>
      <c r="I147" s="98">
        <v>2.9614515546071525</v>
      </c>
      <c r="J147" s="98">
        <v>3.6784417952574815</v>
      </c>
      <c r="K147" s="98">
        <v>4.3533544947484746</v>
      </c>
      <c r="L147" s="98">
        <v>5.6651784739169173</v>
      </c>
      <c r="M147" s="98">
        <v>6.4098930352282375</v>
      </c>
      <c r="N147" s="98">
        <v>11.857162541836791</v>
      </c>
      <c r="O147" s="98">
        <v>12.285161886840786</v>
      </c>
      <c r="P147" s="98">
        <v>4.7239613204599564</v>
      </c>
      <c r="Q147" s="98">
        <v>14.618309227613025</v>
      </c>
      <c r="R147" s="98">
        <v>9.3164579946260879</v>
      </c>
      <c r="S147" s="98">
        <v>15.738517826399548</v>
      </c>
      <c r="T147" s="98">
        <v>11.625994252315117</v>
      </c>
      <c r="U147" s="98">
        <v>15.597804874932919</v>
      </c>
      <c r="V147" s="98">
        <v>7.8797187152729888</v>
      </c>
      <c r="W147" s="98">
        <v>13.301261647540709</v>
      </c>
      <c r="X147" s="98">
        <v>16.265360406482333</v>
      </c>
      <c r="Y147" s="98">
        <v>10.89243274683373</v>
      </c>
      <c r="DA147" s="63" t="s">
        <v>1819</v>
      </c>
    </row>
    <row r="148" spans="1:105" ht="12" customHeight="1" x14ac:dyDescent="0.25">
      <c r="A148" s="121" t="s">
        <v>55</v>
      </c>
      <c r="B148" s="122">
        <v>39.735604722487409</v>
      </c>
      <c r="C148" s="122">
        <v>41.04535698341779</v>
      </c>
      <c r="D148" s="122">
        <v>39.879665170037633</v>
      </c>
      <c r="E148" s="122">
        <v>42.33416930072044</v>
      </c>
      <c r="F148" s="122">
        <v>43.754618848791523</v>
      </c>
      <c r="G148" s="122">
        <v>46.724105182004777</v>
      </c>
      <c r="H148" s="122">
        <v>52.455279236364099</v>
      </c>
      <c r="I148" s="122">
        <v>56.62057327942334</v>
      </c>
      <c r="J148" s="122">
        <v>58.525657908979653</v>
      </c>
      <c r="K148" s="122">
        <v>61.719741049504911</v>
      </c>
      <c r="L148" s="122">
        <v>62.664599341388822</v>
      </c>
      <c r="M148" s="122">
        <v>66.968922822453877</v>
      </c>
      <c r="N148" s="122">
        <v>68.446598576102375</v>
      </c>
      <c r="O148" s="122">
        <v>70.963072941514426</v>
      </c>
      <c r="P148" s="122">
        <v>68.592821048441692</v>
      </c>
      <c r="Q148" s="122">
        <v>70.708113081599834</v>
      </c>
      <c r="R148" s="122">
        <v>69.554362298790366</v>
      </c>
      <c r="S148" s="122">
        <v>67.60233889429378</v>
      </c>
      <c r="T148" s="122">
        <v>64.837267292437033</v>
      </c>
      <c r="U148" s="122">
        <v>62.366331288808951</v>
      </c>
      <c r="V148" s="122">
        <v>58.630012916187184</v>
      </c>
      <c r="W148" s="122">
        <v>59.062530886359944</v>
      </c>
      <c r="X148" s="122">
        <v>54.577421659763836</v>
      </c>
      <c r="Y148" s="122">
        <v>51.892259581198623</v>
      </c>
      <c r="DA148" s="130" t="s">
        <v>1820</v>
      </c>
    </row>
    <row r="149" spans="1:105" ht="12" customHeight="1" x14ac:dyDescent="0.25">
      <c r="A149" s="97" t="s">
        <v>132</v>
      </c>
      <c r="B149" s="98">
        <v>23.658915205004412</v>
      </c>
      <c r="C149" s="98">
        <v>25.377980222436815</v>
      </c>
      <c r="D149" s="98">
        <v>22.957708843594983</v>
      </c>
      <c r="E149" s="98">
        <v>24.791038552396817</v>
      </c>
      <c r="F149" s="98">
        <v>25.730391332106226</v>
      </c>
      <c r="G149" s="98">
        <v>28.471121649950671</v>
      </c>
      <c r="H149" s="98">
        <v>30.936594308456925</v>
      </c>
      <c r="I149" s="98">
        <v>34.749768461309365</v>
      </c>
      <c r="J149" s="98">
        <v>34.985978714320765</v>
      </c>
      <c r="K149" s="98">
        <v>36.826425424406509</v>
      </c>
      <c r="L149" s="98">
        <v>36.831706205476451</v>
      </c>
      <c r="M149" s="98">
        <v>39.906184785690421</v>
      </c>
      <c r="N149" s="98">
        <v>40.864191785303426</v>
      </c>
      <c r="O149" s="98">
        <v>42.897457312010353</v>
      </c>
      <c r="P149" s="98">
        <v>40.649986807688315</v>
      </c>
      <c r="Q149" s="98">
        <v>41.857739844378273</v>
      </c>
      <c r="R149" s="98">
        <v>41.452852978567378</v>
      </c>
      <c r="S149" s="98">
        <v>40.398609192132085</v>
      </c>
      <c r="T149" s="98">
        <v>38.084356304112617</v>
      </c>
      <c r="U149" s="98">
        <v>35.687304558108778</v>
      </c>
      <c r="V149" s="98">
        <v>31.770391533018536</v>
      </c>
      <c r="W149" s="98">
        <v>34.117673997150767</v>
      </c>
      <c r="X149" s="98">
        <v>29.701374038514793</v>
      </c>
      <c r="Y149" s="98">
        <v>28.250628224739753</v>
      </c>
      <c r="DA149" s="63" t="s">
        <v>1821</v>
      </c>
    </row>
    <row r="150" spans="1:105" ht="12" customHeight="1" x14ac:dyDescent="0.25">
      <c r="A150" s="97" t="s">
        <v>131</v>
      </c>
      <c r="B150" s="98">
        <v>6.6132235208376119E-2</v>
      </c>
      <c r="C150" s="98">
        <v>8.1215761474498271E-2</v>
      </c>
      <c r="D150" s="98">
        <v>6.7105193162944721E-2</v>
      </c>
      <c r="E150" s="98">
        <v>6.5899154959403836E-2</v>
      </c>
      <c r="F150" s="98">
        <v>6.4214686105615745E-2</v>
      </c>
      <c r="G150" s="98">
        <v>7.9715052877794818E-2</v>
      </c>
      <c r="H150" s="98">
        <v>7.9310070217924286E-2</v>
      </c>
      <c r="I150" s="98">
        <v>0.10155987517155793</v>
      </c>
      <c r="J150" s="98">
        <v>9.248671412477269E-2</v>
      </c>
      <c r="K150" s="98">
        <v>0.12010737081792806</v>
      </c>
      <c r="L150" s="98">
        <v>0.12646191716451219</v>
      </c>
      <c r="M150" s="98">
        <v>0.14928787688182918</v>
      </c>
      <c r="N150" s="98">
        <v>0.17274005226175573</v>
      </c>
      <c r="O150" s="98">
        <v>0.18997457077807983</v>
      </c>
      <c r="P150" s="98">
        <v>0.1736936084799699</v>
      </c>
      <c r="Q150" s="98">
        <v>0.17667527708439126</v>
      </c>
      <c r="R150" s="98">
        <v>0.17546997333759906</v>
      </c>
      <c r="S150" s="98">
        <v>0.16903583784398019</v>
      </c>
      <c r="T150" s="98">
        <v>0.15817907555016408</v>
      </c>
      <c r="U150" s="98">
        <v>0.14641842311912465</v>
      </c>
      <c r="V150" s="98">
        <v>0.12045235037657866</v>
      </c>
      <c r="W150" s="98">
        <v>0.13125386144099541</v>
      </c>
      <c r="X150" s="98">
        <v>0.10233248864280622</v>
      </c>
      <c r="Y150" s="98">
        <v>8.6664965186466547E-2</v>
      </c>
      <c r="DA150" s="63" t="s">
        <v>1822</v>
      </c>
    </row>
    <row r="151" spans="1:105" ht="12" customHeight="1" x14ac:dyDescent="0.25">
      <c r="A151" s="100" t="s">
        <v>199</v>
      </c>
      <c r="B151" s="101">
        <v>2.2343390731157594E-2</v>
      </c>
      <c r="C151" s="101">
        <v>2.6846687039065439E-2</v>
      </c>
      <c r="D151" s="101">
        <v>2.4908195169805667E-2</v>
      </c>
      <c r="E151" s="101">
        <v>3.028466907853922E-2</v>
      </c>
      <c r="F151" s="101">
        <v>3.102577623552236E-2</v>
      </c>
      <c r="G151" s="101">
        <v>3.367402302958656E-2</v>
      </c>
      <c r="H151" s="101">
        <v>3.4338896532524144E-2</v>
      </c>
      <c r="I151" s="101">
        <v>3.6280159159465919E-2</v>
      </c>
      <c r="J151" s="101">
        <v>3.3435600093152162E-2</v>
      </c>
      <c r="K151" s="101">
        <v>4.1977833890546698E-2</v>
      </c>
      <c r="L151" s="101">
        <v>4.2642528006674299E-2</v>
      </c>
      <c r="M151" s="101">
        <v>5.1964686532287453E-2</v>
      </c>
      <c r="N151" s="101">
        <v>5.8718971829305119E-2</v>
      </c>
      <c r="O151" s="101">
        <v>6.4666208547390455E-2</v>
      </c>
      <c r="P151" s="101">
        <v>6.2518992327577336E-2</v>
      </c>
      <c r="Q151" s="101">
        <v>6.2855249731281884E-2</v>
      </c>
      <c r="R151" s="101">
        <v>6.1965122088656781E-2</v>
      </c>
      <c r="S151" s="101">
        <v>6.0067472679792316E-2</v>
      </c>
      <c r="T151" s="101">
        <v>5.708323560451059E-2</v>
      </c>
      <c r="U151" s="101">
        <v>4.9604203687126452E-2</v>
      </c>
      <c r="V151" s="101">
        <v>4.7130150972417822E-2</v>
      </c>
      <c r="W151" s="101">
        <v>6.0040839956417097E-2</v>
      </c>
      <c r="X151" s="101">
        <v>5.2801972775789789E-2</v>
      </c>
      <c r="Y151" s="101">
        <v>5.1441379671786462E-2</v>
      </c>
      <c r="DA151" s="131" t="s">
        <v>1823</v>
      </c>
    </row>
    <row r="152" spans="1:105" ht="12" customHeight="1" x14ac:dyDescent="0.25">
      <c r="A152" s="103" t="s">
        <v>52</v>
      </c>
      <c r="B152" s="104">
        <v>4.3788844477218522E-2</v>
      </c>
      <c r="C152" s="104">
        <v>5.4369074435432832E-2</v>
      </c>
      <c r="D152" s="104">
        <v>4.219699799313905E-2</v>
      </c>
      <c r="E152" s="104">
        <v>3.5614485880864619E-2</v>
      </c>
      <c r="F152" s="104">
        <v>3.3188909870093382E-2</v>
      </c>
      <c r="G152" s="104">
        <v>4.6041029848208251E-2</v>
      </c>
      <c r="H152" s="104">
        <v>4.4971173685400143E-2</v>
      </c>
      <c r="I152" s="104">
        <v>6.5279716012092009E-2</v>
      </c>
      <c r="J152" s="104">
        <v>5.905111403162052E-2</v>
      </c>
      <c r="K152" s="104">
        <v>7.8129536927381366E-2</v>
      </c>
      <c r="L152" s="104">
        <v>8.381938915783789E-2</v>
      </c>
      <c r="M152" s="104">
        <v>9.7323190349541733E-2</v>
      </c>
      <c r="N152" s="104">
        <v>0.11402108043245061</v>
      </c>
      <c r="O152" s="104">
        <v>0.12530836223068936</v>
      </c>
      <c r="P152" s="104">
        <v>0.11117461615239256</v>
      </c>
      <c r="Q152" s="104">
        <v>0.11382002735310938</v>
      </c>
      <c r="R152" s="104">
        <v>0.11350485124894227</v>
      </c>
      <c r="S152" s="104">
        <v>0.10896836516418786</v>
      </c>
      <c r="T152" s="104">
        <v>0.10109583994565348</v>
      </c>
      <c r="U152" s="104">
        <v>9.6814219431998194E-2</v>
      </c>
      <c r="V152" s="104">
        <v>7.3322199404160834E-2</v>
      </c>
      <c r="W152" s="104">
        <v>7.1213021484578309E-2</v>
      </c>
      <c r="X152" s="104">
        <v>4.9530515867016442E-2</v>
      </c>
      <c r="Y152" s="104">
        <v>3.5223585514680092E-2</v>
      </c>
      <c r="DA152" s="132" t="s">
        <v>1824</v>
      </c>
    </row>
    <row r="153" spans="1:105" ht="12" customHeight="1" x14ac:dyDescent="0.25">
      <c r="A153" s="106" t="s">
        <v>124</v>
      </c>
      <c r="B153" s="101">
        <v>2.096518871667354</v>
      </c>
      <c r="C153" s="101">
        <v>1.9375358534556224</v>
      </c>
      <c r="D153" s="101">
        <v>2.4499182000783999</v>
      </c>
      <c r="E153" s="101">
        <v>2.0979153396523693</v>
      </c>
      <c r="F153" s="101">
        <v>1.8816536056672422</v>
      </c>
      <c r="G153" s="101">
        <v>1.9916916082632392</v>
      </c>
      <c r="H153" s="101">
        <v>1.6311196833331756</v>
      </c>
      <c r="I153" s="101">
        <v>1.6911696024278569</v>
      </c>
      <c r="J153" s="101">
        <v>1.8164407542235059</v>
      </c>
      <c r="K153" s="101">
        <v>1.6740716074804596</v>
      </c>
      <c r="L153" s="101">
        <v>1.6446644991782464</v>
      </c>
      <c r="M153" s="101">
        <v>1.9751004642022572</v>
      </c>
      <c r="N153" s="101">
        <v>1.6841594271308906</v>
      </c>
      <c r="O153" s="101">
        <v>1.2974360290428566</v>
      </c>
      <c r="P153" s="101">
        <v>0.97597869492921019</v>
      </c>
      <c r="Q153" s="101">
        <v>1.6123272007395528</v>
      </c>
      <c r="R153" s="101">
        <v>1.4629343350581689</v>
      </c>
      <c r="S153" s="101">
        <v>1.5548062743292319</v>
      </c>
      <c r="T153" s="101">
        <v>1.4787427797760664</v>
      </c>
      <c r="U153" s="101">
        <v>1.5286033165350648</v>
      </c>
      <c r="V153" s="101">
        <v>1.0466839176644811</v>
      </c>
      <c r="W153" s="101">
        <v>1.2197680543007356</v>
      </c>
      <c r="X153" s="101">
        <v>1.4538757879952267</v>
      </c>
      <c r="Y153" s="101">
        <v>1.3695039041700545</v>
      </c>
      <c r="DA153" s="131" t="s">
        <v>1825</v>
      </c>
    </row>
    <row r="154" spans="1:105" ht="12" customHeight="1" x14ac:dyDescent="0.25">
      <c r="A154" s="107" t="s">
        <v>123</v>
      </c>
      <c r="B154" s="104">
        <v>5.4023548841521706E-3</v>
      </c>
      <c r="C154" s="104">
        <v>4.8456644582643895E-3</v>
      </c>
      <c r="D154" s="104">
        <v>7.4905427278690647E-3</v>
      </c>
      <c r="E154" s="104">
        <v>6.0013150918321028E-3</v>
      </c>
      <c r="F154" s="104">
        <v>5.056380661797805E-3</v>
      </c>
      <c r="G154" s="104">
        <v>6.3571018253705666E-3</v>
      </c>
      <c r="H154" s="104">
        <v>4.3196860296119514E-3</v>
      </c>
      <c r="I154" s="104">
        <v>4.7774043296570584E-3</v>
      </c>
      <c r="J154" s="104">
        <v>5.1506956510778126E-3</v>
      </c>
      <c r="K154" s="104">
        <v>5.6447034638802997E-3</v>
      </c>
      <c r="L154" s="104">
        <v>6.0436118175159464E-3</v>
      </c>
      <c r="M154" s="104">
        <v>8.8568170824470469E-3</v>
      </c>
      <c r="N154" s="104">
        <v>8.1090965047796882E-3</v>
      </c>
      <c r="O154" s="104">
        <v>5.9255504622660587E-3</v>
      </c>
      <c r="P154" s="104">
        <v>4.1336457441404984E-3</v>
      </c>
      <c r="Q154" s="104">
        <v>7.7800506298147977E-3</v>
      </c>
      <c r="R154" s="104">
        <v>6.5403102674998857E-3</v>
      </c>
      <c r="S154" s="104">
        <v>7.2964182118139161E-3</v>
      </c>
      <c r="T154" s="104">
        <v>6.9445226183611876E-3</v>
      </c>
      <c r="U154" s="104">
        <v>7.9519458778648695E-3</v>
      </c>
      <c r="V154" s="104">
        <v>5.229085330127196E-3</v>
      </c>
      <c r="W154" s="104">
        <v>5.5040013850070277E-3</v>
      </c>
      <c r="X154" s="104">
        <v>5.812833473461846E-3</v>
      </c>
      <c r="Y154" s="104">
        <v>4.9544710834729926E-3</v>
      </c>
      <c r="DA154" s="132" t="s">
        <v>1826</v>
      </c>
    </row>
    <row r="155" spans="1:105" ht="12" customHeight="1" x14ac:dyDescent="0.25">
      <c r="A155" s="108" t="s">
        <v>50</v>
      </c>
      <c r="B155" s="98">
        <v>1.8229393659094603E-3</v>
      </c>
      <c r="C155" s="98">
        <v>1.5933268324014903E-3</v>
      </c>
      <c r="D155" s="98">
        <v>2.7820819057651162E-3</v>
      </c>
      <c r="E155" s="98">
        <v>2.7589538915406163E-3</v>
      </c>
      <c r="F155" s="98">
        <v>2.4434062659438012E-3</v>
      </c>
      <c r="G155" s="98">
        <v>2.6862410622229805E-3</v>
      </c>
      <c r="H155" s="98">
        <v>1.8695242252614464E-3</v>
      </c>
      <c r="I155" s="98">
        <v>1.7034605298485263E-3</v>
      </c>
      <c r="J155" s="98">
        <v>1.862265653580083E-3</v>
      </c>
      <c r="K155" s="98">
        <v>1.9661870212186287E-3</v>
      </c>
      <c r="L155" s="98">
        <v>2.033103647811002E-3</v>
      </c>
      <c r="M155" s="98">
        <v>3.0892958521374458E-3</v>
      </c>
      <c r="N155" s="98">
        <v>2.75925051323879E-3</v>
      </c>
      <c r="O155" s="98">
        <v>2.0121218912724395E-3</v>
      </c>
      <c r="P155" s="98">
        <v>1.484447376658258E-3</v>
      </c>
      <c r="Q155" s="98">
        <v>2.7651215408845044E-3</v>
      </c>
      <c r="R155" s="98">
        <v>2.2976954690937623E-3</v>
      </c>
      <c r="S155" s="98">
        <v>2.5819005151829807E-3</v>
      </c>
      <c r="T155" s="98">
        <v>2.494899981617265E-3</v>
      </c>
      <c r="U155" s="98">
        <v>2.6958598956796321E-3</v>
      </c>
      <c r="V155" s="98">
        <v>2.049151569502969E-3</v>
      </c>
      <c r="W155" s="98">
        <v>2.5125753761341468E-3</v>
      </c>
      <c r="X155" s="98">
        <v>2.994763153720549E-3</v>
      </c>
      <c r="Y155" s="98">
        <v>2.9356672528770573E-3</v>
      </c>
      <c r="DA155" s="63" t="s">
        <v>1827</v>
      </c>
    </row>
    <row r="156" spans="1:105" ht="12" customHeight="1" x14ac:dyDescent="0.25">
      <c r="A156" s="108" t="s">
        <v>52</v>
      </c>
      <c r="B156" s="98">
        <v>3.5794155182427103E-3</v>
      </c>
      <c r="C156" s="98">
        <v>3.2523376258628989E-3</v>
      </c>
      <c r="D156" s="98">
        <v>4.7084608221039485E-3</v>
      </c>
      <c r="E156" s="98">
        <v>3.2423612002914861E-3</v>
      </c>
      <c r="F156" s="98">
        <v>2.6129743958540033E-3</v>
      </c>
      <c r="G156" s="98">
        <v>3.6708607631475861E-3</v>
      </c>
      <c r="H156" s="98">
        <v>2.4501618043505048E-3</v>
      </c>
      <c r="I156" s="98">
        <v>3.0739437998085319E-3</v>
      </c>
      <c r="J156" s="98">
        <v>3.2884299974977296E-3</v>
      </c>
      <c r="K156" s="98">
        <v>3.6785164426616714E-3</v>
      </c>
      <c r="L156" s="98">
        <v>4.0105081697049448E-3</v>
      </c>
      <c r="M156" s="98">
        <v>5.7675212303096015E-3</v>
      </c>
      <c r="N156" s="98">
        <v>5.3498459915408978E-3</v>
      </c>
      <c r="O156" s="98">
        <v>3.9134285709936188E-3</v>
      </c>
      <c r="P156" s="98">
        <v>2.6491983674822401E-3</v>
      </c>
      <c r="Q156" s="98">
        <v>5.0149290889302933E-3</v>
      </c>
      <c r="R156" s="98">
        <v>4.2426147984061229E-3</v>
      </c>
      <c r="S156" s="98">
        <v>4.7145176966309358E-3</v>
      </c>
      <c r="T156" s="98">
        <v>4.4496226367439226E-3</v>
      </c>
      <c r="U156" s="98">
        <v>5.2560859821852374E-3</v>
      </c>
      <c r="V156" s="98">
        <v>3.179933760624227E-3</v>
      </c>
      <c r="W156" s="98">
        <v>2.9914260088728809E-3</v>
      </c>
      <c r="X156" s="98">
        <v>2.818070319741297E-3</v>
      </c>
      <c r="Y156" s="98">
        <v>2.0188038305959349E-3</v>
      </c>
      <c r="DA156" s="63" t="s">
        <v>1828</v>
      </c>
    </row>
    <row r="157" spans="1:105" ht="12" customHeight="1" x14ac:dyDescent="0.25">
      <c r="A157" s="106" t="s">
        <v>122</v>
      </c>
      <c r="B157" s="101">
        <v>10.887330994257441</v>
      </c>
      <c r="C157" s="101">
        <v>10.588467160198812</v>
      </c>
      <c r="D157" s="101">
        <v>11.11249758317884</v>
      </c>
      <c r="E157" s="101">
        <v>11.798948792534704</v>
      </c>
      <c r="F157" s="101">
        <v>12.325020082737332</v>
      </c>
      <c r="G157" s="101">
        <v>12.363608000356679</v>
      </c>
      <c r="H157" s="101">
        <v>15.299501160784278</v>
      </c>
      <c r="I157" s="101">
        <v>15.411036832362912</v>
      </c>
      <c r="J157" s="101">
        <v>16.630053244939834</v>
      </c>
      <c r="K157" s="101">
        <v>16.864827673732368</v>
      </c>
      <c r="L157" s="101">
        <v>17.364639734214865</v>
      </c>
      <c r="M157" s="101">
        <v>17.536934954413233</v>
      </c>
      <c r="N157" s="101">
        <v>17.400473255916001</v>
      </c>
      <c r="O157" s="101">
        <v>17.792906706172321</v>
      </c>
      <c r="P157" s="101">
        <v>17.712401011563266</v>
      </c>
      <c r="Q157" s="101">
        <v>18.077039329113632</v>
      </c>
      <c r="R157" s="101">
        <v>17.752079457902614</v>
      </c>
      <c r="S157" s="101">
        <v>17.132876822111275</v>
      </c>
      <c r="T157" s="101">
        <v>16.866012296258273</v>
      </c>
      <c r="U157" s="101">
        <v>17.067209924087262</v>
      </c>
      <c r="V157" s="101">
        <v>18.052979981562796</v>
      </c>
      <c r="W157" s="101">
        <v>16.516348753622349</v>
      </c>
      <c r="X157" s="101">
        <v>16.699534903186784</v>
      </c>
      <c r="Y157" s="101">
        <v>16.081025147912506</v>
      </c>
      <c r="DA157" s="131" t="s">
        <v>1829</v>
      </c>
    </row>
    <row r="158" spans="1:105" ht="12" customHeight="1" x14ac:dyDescent="0.25">
      <c r="A158" s="107" t="s">
        <v>121</v>
      </c>
      <c r="B158" s="104">
        <v>3.0213050614656742</v>
      </c>
      <c r="C158" s="104">
        <v>3.0553123213937816</v>
      </c>
      <c r="D158" s="104">
        <v>3.2849448072946021</v>
      </c>
      <c r="E158" s="104">
        <v>3.5743661460853104</v>
      </c>
      <c r="F158" s="104">
        <v>3.748282761513309</v>
      </c>
      <c r="G158" s="104">
        <v>3.8116117687310256</v>
      </c>
      <c r="H158" s="104">
        <v>4.5044343275421799</v>
      </c>
      <c r="I158" s="104">
        <v>4.6622611038219866</v>
      </c>
      <c r="J158" s="104">
        <v>4.9955477857196975</v>
      </c>
      <c r="K158" s="104">
        <v>6.2286642696037768</v>
      </c>
      <c r="L158" s="104">
        <v>6.6910833735372277</v>
      </c>
      <c r="M158" s="104">
        <v>7.3925579241836976</v>
      </c>
      <c r="N158" s="104">
        <v>8.3169249589855099</v>
      </c>
      <c r="O158" s="104">
        <v>8.7793727730485465</v>
      </c>
      <c r="P158" s="104">
        <v>9.0766272800367815</v>
      </c>
      <c r="Q158" s="104">
        <v>8.9765513796541736</v>
      </c>
      <c r="R158" s="104">
        <v>8.7044852436570981</v>
      </c>
      <c r="S158" s="104">
        <v>8.3397143496654067</v>
      </c>
      <c r="T158" s="104">
        <v>8.243032314121546</v>
      </c>
      <c r="U158" s="104">
        <v>7.9288431210808561</v>
      </c>
      <c r="V158" s="104">
        <v>7.6342760482346677</v>
      </c>
      <c r="W158" s="104">
        <v>7.0719822184600831</v>
      </c>
      <c r="X158" s="104">
        <v>6.6144916079507627</v>
      </c>
      <c r="Y158" s="104">
        <v>6.0994828681063691</v>
      </c>
      <c r="DA158" s="132" t="s">
        <v>1830</v>
      </c>
    </row>
    <row r="159" spans="1:105" ht="12" customHeight="1" x14ac:dyDescent="0.25">
      <c r="A159" s="108" t="s">
        <v>53</v>
      </c>
      <c r="B159" s="98">
        <v>1.0181030449282573</v>
      </c>
      <c r="C159" s="98">
        <v>1.004478969034402</v>
      </c>
      <c r="D159" s="98">
        <v>1.2156293517460928</v>
      </c>
      <c r="E159" s="98">
        <v>1.6423885805409768</v>
      </c>
      <c r="F159" s="98">
        <v>1.8117884028690967</v>
      </c>
      <c r="G159" s="98">
        <v>1.6092537456723448</v>
      </c>
      <c r="H159" s="98">
        <v>1.9504706128556015</v>
      </c>
      <c r="I159" s="98">
        <v>1.6624672174740243</v>
      </c>
      <c r="J159" s="98">
        <v>1.8083497573759149</v>
      </c>
      <c r="K159" s="98">
        <v>2.1779519921531154</v>
      </c>
      <c r="L159" s="98">
        <v>2.2540993268199037</v>
      </c>
      <c r="M159" s="98">
        <v>2.5733014059015202</v>
      </c>
      <c r="N159" s="98">
        <v>2.8236780493242808</v>
      </c>
      <c r="O159" s="98">
        <v>2.9824377088199459</v>
      </c>
      <c r="P159" s="98">
        <v>3.2687138008614434</v>
      </c>
      <c r="Q159" s="98">
        <v>3.192457412033729</v>
      </c>
      <c r="R159" s="98">
        <v>3.0712300082874968</v>
      </c>
      <c r="S159" s="98">
        <v>2.9637134432075811</v>
      </c>
      <c r="T159" s="98">
        <v>2.9761878945255469</v>
      </c>
      <c r="U159" s="98">
        <v>2.6841548391674706</v>
      </c>
      <c r="V159" s="98">
        <v>2.983942131897916</v>
      </c>
      <c r="W159" s="98">
        <v>3.231732870614465</v>
      </c>
      <c r="X159" s="98">
        <v>3.4120328370829252</v>
      </c>
      <c r="Y159" s="98">
        <v>3.6201252284438912</v>
      </c>
      <c r="DA159" s="63" t="s">
        <v>1831</v>
      </c>
    </row>
    <row r="160" spans="1:105" ht="12" customHeight="1" x14ac:dyDescent="0.25">
      <c r="A160" s="108" t="s">
        <v>52</v>
      </c>
      <c r="B160" s="98">
        <v>2.0032020165374167</v>
      </c>
      <c r="C160" s="98">
        <v>2.0508333523593794</v>
      </c>
      <c r="D160" s="98">
        <v>2.0693154555485096</v>
      </c>
      <c r="E160" s="98">
        <v>1.9319775655443339</v>
      </c>
      <c r="F160" s="98">
        <v>1.9364943586442123</v>
      </c>
      <c r="G160" s="98">
        <v>2.2023580230586806</v>
      </c>
      <c r="H160" s="98">
        <v>2.5539637146865783</v>
      </c>
      <c r="I160" s="98">
        <v>2.9997938863479625</v>
      </c>
      <c r="J160" s="98">
        <v>3.1871980283437829</v>
      </c>
      <c r="K160" s="98">
        <v>4.0507122774506614</v>
      </c>
      <c r="L160" s="98">
        <v>4.436984046717324</v>
      </c>
      <c r="M160" s="98">
        <v>4.8192565182821774</v>
      </c>
      <c r="N160" s="98">
        <v>5.4932469096612282</v>
      </c>
      <c r="O160" s="98">
        <v>5.7969350642286006</v>
      </c>
      <c r="P160" s="98">
        <v>5.8079134791753377</v>
      </c>
      <c r="Q160" s="98">
        <v>5.7840939676204446</v>
      </c>
      <c r="R160" s="98">
        <v>5.6332552353696013</v>
      </c>
      <c r="S160" s="98">
        <v>5.3760009064578247</v>
      </c>
      <c r="T160" s="98">
        <v>5.2668444195959987</v>
      </c>
      <c r="U160" s="98">
        <v>5.244688281913386</v>
      </c>
      <c r="V160" s="98">
        <v>4.6503339163367512</v>
      </c>
      <c r="W160" s="98">
        <v>3.8402493478456181</v>
      </c>
      <c r="X160" s="98">
        <v>3.2024587708678371</v>
      </c>
      <c r="Y160" s="98">
        <v>2.4793576396624779</v>
      </c>
      <c r="DA160" s="63" t="s">
        <v>1832</v>
      </c>
    </row>
    <row r="161" spans="1:105" ht="12" customHeight="1" x14ac:dyDescent="0.25">
      <c r="A161" s="121" t="s">
        <v>54</v>
      </c>
      <c r="B161" s="122">
        <v>13.594183852009159</v>
      </c>
      <c r="C161" s="122">
        <v>15.712744776422578</v>
      </c>
      <c r="D161" s="122">
        <v>14.957527789539345</v>
      </c>
      <c r="E161" s="122">
        <v>17.21692468053854</v>
      </c>
      <c r="F161" s="122">
        <v>15.865590395167761</v>
      </c>
      <c r="G161" s="122">
        <v>17.676383028700059</v>
      </c>
      <c r="H161" s="122">
        <v>17.674233924659831</v>
      </c>
      <c r="I161" s="122">
        <v>19.127593651257982</v>
      </c>
      <c r="J161" s="122">
        <v>19.630977281244402</v>
      </c>
      <c r="K161" s="122">
        <v>16.263467858031749</v>
      </c>
      <c r="L161" s="122">
        <v>15.644428635065665</v>
      </c>
      <c r="M161" s="122">
        <v>16.335472415074509</v>
      </c>
      <c r="N161" s="122">
        <v>16.781524259798797</v>
      </c>
      <c r="O161" s="122">
        <v>17.380318151324317</v>
      </c>
      <c r="P161" s="122">
        <v>17.890729048580482</v>
      </c>
      <c r="Q161" s="122">
        <v>18.032919553377848</v>
      </c>
      <c r="R161" s="122">
        <v>17.631880567953154</v>
      </c>
      <c r="S161" s="122">
        <v>16.962581153682734</v>
      </c>
      <c r="T161" s="122">
        <v>16.198032951152605</v>
      </c>
      <c r="U161" s="122">
        <v>15.486608687664889</v>
      </c>
      <c r="V161" s="122">
        <v>20.296735198031271</v>
      </c>
      <c r="W161" s="122">
        <v>20.06329550493955</v>
      </c>
      <c r="X161" s="122">
        <v>15.337441092464051</v>
      </c>
      <c r="Y161" s="122">
        <v>13.832961759964565</v>
      </c>
      <c r="DA161" s="130" t="s">
        <v>1833</v>
      </c>
    </row>
    <row r="162" spans="1:105" ht="12" customHeight="1" x14ac:dyDescent="0.25">
      <c r="A162" s="97" t="s">
        <v>202</v>
      </c>
      <c r="B162" s="98">
        <v>3.3338628263388692</v>
      </c>
      <c r="C162" s="98">
        <v>4.1665422871736117</v>
      </c>
      <c r="D162" s="98">
        <v>3.3880108168159686</v>
      </c>
      <c r="E162" s="98">
        <v>3.9367294764370366</v>
      </c>
      <c r="F162" s="98">
        <v>3.6121395042661022</v>
      </c>
      <c r="G162" s="98">
        <v>4.3660586242995052</v>
      </c>
      <c r="H162" s="98">
        <v>4.0696845565817235</v>
      </c>
      <c r="I162" s="98">
        <v>4.8321331830390397</v>
      </c>
      <c r="J162" s="98">
        <v>4.7064395176949168</v>
      </c>
      <c r="K162" s="98">
        <v>3.866893257586645</v>
      </c>
      <c r="L162" s="98">
        <v>3.613188105530079</v>
      </c>
      <c r="M162" s="98">
        <v>3.4952208392531547</v>
      </c>
      <c r="N162" s="98">
        <v>3.3990981993539693</v>
      </c>
      <c r="O162" s="98">
        <v>3.32176330643007</v>
      </c>
      <c r="P162" s="98">
        <v>3.3164405461716275</v>
      </c>
      <c r="Q162" s="98">
        <v>3.2078361164254701</v>
      </c>
      <c r="R162" s="98">
        <v>3.0711912929054992</v>
      </c>
      <c r="S162" s="98">
        <v>2.9349510604243698</v>
      </c>
      <c r="T162" s="98">
        <v>2.7875956499751933</v>
      </c>
      <c r="U162" s="98">
        <v>2.65680752721887</v>
      </c>
      <c r="V162" s="98">
        <v>3.4803712735416061</v>
      </c>
      <c r="W162" s="98">
        <v>3.5238300108053124</v>
      </c>
      <c r="X162" s="98">
        <v>2.5217972657960854</v>
      </c>
      <c r="Y162" s="98">
        <v>2.2371529991359109</v>
      </c>
      <c r="DA162" s="63" t="s">
        <v>1834</v>
      </c>
    </row>
    <row r="163" spans="1:105" ht="12" customHeight="1" x14ac:dyDescent="0.25">
      <c r="A163" s="97" t="s">
        <v>50</v>
      </c>
      <c r="B163" s="98">
        <v>4.6940129783814379</v>
      </c>
      <c r="C163" s="98">
        <v>4.8901050663606886</v>
      </c>
      <c r="D163" s="98">
        <v>6.0512247671531485</v>
      </c>
      <c r="E163" s="98">
        <v>4.4481244593218303</v>
      </c>
      <c r="F163" s="98">
        <v>4.13917731445079</v>
      </c>
      <c r="G163" s="98">
        <v>5.2908999219883297</v>
      </c>
      <c r="H163" s="98">
        <v>4.8883750075170003</v>
      </c>
      <c r="I163" s="98">
        <v>5.123018456245382</v>
      </c>
      <c r="J163" s="98">
        <v>4.7894973597986947</v>
      </c>
      <c r="K163" s="98">
        <v>5.3966317547868901</v>
      </c>
      <c r="L163" s="98">
        <v>5.2450735574310867</v>
      </c>
      <c r="M163" s="98">
        <v>5.3102691451240727</v>
      </c>
      <c r="N163" s="98">
        <v>5.3784013864251161</v>
      </c>
      <c r="O163" s="98">
        <v>5.402487433340589</v>
      </c>
      <c r="P163" s="98">
        <v>5.439535447967665</v>
      </c>
      <c r="Q163" s="98">
        <v>5.2501458709886197</v>
      </c>
      <c r="R163" s="98">
        <v>5.0070201343973419</v>
      </c>
      <c r="S163" s="98">
        <v>4.6720501502097873</v>
      </c>
      <c r="T163" s="98">
        <v>4.3078192200879943</v>
      </c>
      <c r="U163" s="98">
        <v>3.9977837966377039</v>
      </c>
      <c r="V163" s="98">
        <v>5.2540845511462351</v>
      </c>
      <c r="W163" s="98">
        <v>4.8743265576196118</v>
      </c>
      <c r="X163" s="98">
        <v>3.5252153177638008</v>
      </c>
      <c r="Y163" s="98">
        <v>2.9056683054566168</v>
      </c>
      <c r="DA163" s="63" t="s">
        <v>1835</v>
      </c>
    </row>
    <row r="164" spans="1:105" ht="12" customHeight="1" x14ac:dyDescent="0.25">
      <c r="A164" s="109" t="s">
        <v>120</v>
      </c>
      <c r="B164" s="33">
        <v>5.5663080472888522</v>
      </c>
      <c r="C164" s="33">
        <v>6.6560974228882772</v>
      </c>
      <c r="D164" s="33">
        <v>5.518292205570229</v>
      </c>
      <c r="E164" s="33">
        <v>8.8320707447796707</v>
      </c>
      <c r="F164" s="33">
        <v>8.1142735764508682</v>
      </c>
      <c r="G164" s="33">
        <v>8.0194244824122229</v>
      </c>
      <c r="H164" s="33">
        <v>8.7161743605611086</v>
      </c>
      <c r="I164" s="33">
        <v>9.1724420119735584</v>
      </c>
      <c r="J164" s="33">
        <v>10.135040403750789</v>
      </c>
      <c r="K164" s="33">
        <v>6.9999428456582136</v>
      </c>
      <c r="L164" s="33">
        <v>6.7861669721044988</v>
      </c>
      <c r="M164" s="33">
        <v>7.52998243069728</v>
      </c>
      <c r="N164" s="33">
        <v>8.0040246740197105</v>
      </c>
      <c r="O164" s="33">
        <v>8.6560674115536571</v>
      </c>
      <c r="P164" s="33">
        <v>9.134753054441191</v>
      </c>
      <c r="Q164" s="33">
        <v>9.5749375659637579</v>
      </c>
      <c r="R164" s="33">
        <v>9.5536691406503103</v>
      </c>
      <c r="S164" s="33">
        <v>9.3555799430485767</v>
      </c>
      <c r="T164" s="33">
        <v>9.1026180810894193</v>
      </c>
      <c r="U164" s="33">
        <v>8.8320173638083155</v>
      </c>
      <c r="V164" s="33">
        <v>11.562279373343431</v>
      </c>
      <c r="W164" s="33">
        <v>11.665138936514627</v>
      </c>
      <c r="X164" s="33">
        <v>9.2904285089041636</v>
      </c>
      <c r="Y164" s="33">
        <v>8.6901404553720365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0.47930845364596669</v>
      </c>
      <c r="C166" s="119">
        <f t="shared" si="32"/>
        <v>0.48559756381646757</v>
      </c>
      <c r="D166" s="119">
        <f t="shared" si="32"/>
        <v>0.49879037207793486</v>
      </c>
      <c r="E166" s="119">
        <f t="shared" si="32"/>
        <v>0.50907849936057825</v>
      </c>
      <c r="F166" s="119">
        <f t="shared" si="32"/>
        <v>0.51918475525771457</v>
      </c>
      <c r="G166" s="119">
        <f t="shared" si="32"/>
        <v>0.53510781457137202</v>
      </c>
      <c r="H166" s="119">
        <f t="shared" si="32"/>
        <v>0.55851170018198348</v>
      </c>
      <c r="I166" s="119">
        <f t="shared" si="32"/>
        <v>0.5754400935101176</v>
      </c>
      <c r="J166" s="119">
        <f t="shared" si="32"/>
        <v>0.59111336292520078</v>
      </c>
      <c r="K166" s="119">
        <f t="shared" si="32"/>
        <v>0.60843231377941631</v>
      </c>
      <c r="L166" s="119">
        <f t="shared" si="32"/>
        <v>0.62700547060614165</v>
      </c>
      <c r="M166" s="119">
        <f t="shared" si="32"/>
        <v>0.64604385153590826</v>
      </c>
      <c r="N166" s="119">
        <f t="shared" si="32"/>
        <v>0.67298994190742523</v>
      </c>
      <c r="O166" s="119">
        <f t="shared" si="32"/>
        <v>0.68904162104535238</v>
      </c>
      <c r="P166" s="119">
        <f t="shared" si="32"/>
        <v>0.68632132025281489</v>
      </c>
      <c r="Q166" s="119">
        <f t="shared" si="32"/>
        <v>0.70260000274404122</v>
      </c>
      <c r="R166" s="119">
        <f t="shared" ref="R166:V166" si="33">IF(R142=0,"",R142/R118)</f>
        <v>0.70114588286625934</v>
      </c>
      <c r="S166" s="119">
        <f t="shared" si="33"/>
        <v>0.71790089819844571</v>
      </c>
      <c r="T166" s="119">
        <f t="shared" si="33"/>
        <v>0.72269962335206361</v>
      </c>
      <c r="U166" s="119">
        <f t="shared" si="33"/>
        <v>0.74047511380006714</v>
      </c>
      <c r="V166" s="119">
        <f t="shared" si="33"/>
        <v>0.73840294278689422</v>
      </c>
      <c r="W166" s="119">
        <f t="shared" ref="W166:Y166" si="34">IF(W142=0,"",W142/W118)</f>
        <v>0.75557446010622265</v>
      </c>
      <c r="X166" s="119">
        <f t="shared" si="34"/>
        <v>0.77832337982653987</v>
      </c>
      <c r="Y166" s="119">
        <f t="shared" si="34"/>
        <v>0.77965733352072752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0.45894156399386243</v>
      </c>
      <c r="C167" s="124">
        <f t="shared" si="35"/>
        <v>0.46793095657451944</v>
      </c>
      <c r="D167" s="124">
        <f t="shared" si="35"/>
        <v>0.47741507542097084</v>
      </c>
      <c r="E167" s="124">
        <f t="shared" si="35"/>
        <v>0.48598651996182474</v>
      </c>
      <c r="F167" s="124">
        <f t="shared" si="35"/>
        <v>0.49732687839391038</v>
      </c>
      <c r="G167" s="124">
        <f t="shared" si="35"/>
        <v>0.51706245263456996</v>
      </c>
      <c r="H167" s="124">
        <f t="shared" si="35"/>
        <v>0.53698453152568004</v>
      </c>
      <c r="I167" s="124">
        <f t="shared" si="35"/>
        <v>0.55621560413673665</v>
      </c>
      <c r="J167" s="124">
        <f t="shared" si="35"/>
        <v>0.57029699150195801</v>
      </c>
      <c r="K167" s="124">
        <f t="shared" si="35"/>
        <v>0.58775349774332009</v>
      </c>
      <c r="L167" s="124">
        <f t="shared" si="35"/>
        <v>0.60612901995050128</v>
      </c>
      <c r="M167" s="124">
        <f t="shared" si="35"/>
        <v>0.6246436362027058</v>
      </c>
      <c r="N167" s="124">
        <f t="shared" si="35"/>
        <v>0.64493788787668094</v>
      </c>
      <c r="O167" s="124">
        <f t="shared" si="35"/>
        <v>0.66208743563020123</v>
      </c>
      <c r="P167" s="124">
        <f t="shared" si="35"/>
        <v>0.66580518111264375</v>
      </c>
      <c r="Q167" s="124">
        <f t="shared" si="35"/>
        <v>0.67100523736609463</v>
      </c>
      <c r="R167" s="124">
        <f t="shared" ref="R167:V167" si="36">IF(R143=0,"",R143/R119)</f>
        <v>0.67697800548278242</v>
      </c>
      <c r="S167" s="124">
        <f t="shared" si="36"/>
        <v>0.68396552971496438</v>
      </c>
      <c r="T167" s="124">
        <f t="shared" si="36"/>
        <v>0.69186667549328873</v>
      </c>
      <c r="U167" s="124">
        <f t="shared" si="36"/>
        <v>0.70187082546414026</v>
      </c>
      <c r="V167" s="124">
        <f t="shared" si="36"/>
        <v>0.71302399087718926</v>
      </c>
      <c r="W167" s="124">
        <f t="shared" ref="W167:Y167" si="37">IF(W143=0,"",W143/W119)</f>
        <v>0.72487745927624614</v>
      </c>
      <c r="X167" s="124">
        <f t="shared" si="37"/>
        <v>0.73711528832813489</v>
      </c>
      <c r="Y167" s="124">
        <f t="shared" si="37"/>
        <v>0.747030181147742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0.45648748210129209</v>
      </c>
      <c r="C168" s="111">
        <f t="shared" si="38"/>
        <v>0.46553804857320369</v>
      </c>
      <c r="D168" s="111">
        <f t="shared" si="38"/>
        <v>0.4750478403289613</v>
      </c>
      <c r="E168" s="111">
        <f t="shared" si="38"/>
        <v>0.48363391066520478</v>
      </c>
      <c r="F168" s="111">
        <f t="shared" si="38"/>
        <v>0.49499545380165527</v>
      </c>
      <c r="G168" s="111">
        <f t="shared" si="38"/>
        <v>0.51482063704245173</v>
      </c>
      <c r="H168" s="111">
        <f t="shared" si="38"/>
        <v>0.53476956804482934</v>
      </c>
      <c r="I168" s="111">
        <f t="shared" si="38"/>
        <v>0.55408885163870292</v>
      </c>
      <c r="J168" s="111">
        <f t="shared" si="38"/>
        <v>0.56818326956237342</v>
      </c>
      <c r="K168" s="111">
        <f t="shared" si="38"/>
        <v>0.58568262389377324</v>
      </c>
      <c r="L168" s="111">
        <f t="shared" si="38"/>
        <v>0.60411229792424126</v>
      </c>
      <c r="M168" s="111">
        <f t="shared" si="38"/>
        <v>0.62268884368027033</v>
      </c>
      <c r="N168" s="111">
        <f t="shared" si="38"/>
        <v>0.6430570158317076</v>
      </c>
      <c r="O168" s="111">
        <f t="shared" si="38"/>
        <v>0.66026774493589724</v>
      </c>
      <c r="P168" s="111">
        <f t="shared" si="38"/>
        <v>0.66401981021599243</v>
      </c>
      <c r="Q168" s="111">
        <f t="shared" si="38"/>
        <v>0.6692366097337914</v>
      </c>
      <c r="R168" s="111">
        <f t="shared" ref="R168:V168" si="39">IF(R144=0,"",R144/R120)</f>
        <v>0.67523529777210523</v>
      </c>
      <c r="S168" s="111">
        <f t="shared" si="39"/>
        <v>0.682253630102306</v>
      </c>
      <c r="T168" s="111">
        <f t="shared" si="39"/>
        <v>0.69019165191521237</v>
      </c>
      <c r="U168" s="111">
        <f t="shared" si="39"/>
        <v>0.70023811455546181</v>
      </c>
      <c r="V168" s="111">
        <f t="shared" si="39"/>
        <v>0.7114385754623942</v>
      </c>
      <c r="W168" s="111">
        <f t="shared" ref="W168:Y168" si="40">IF(W144=0,"",W144/W120)</f>
        <v>0.72332970544327668</v>
      </c>
      <c r="X168" s="111">
        <f t="shared" si="40"/>
        <v>0.73562114353819408</v>
      </c>
      <c r="Y168" s="111">
        <f t="shared" si="40"/>
        <v>0.74558018432147521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1.7224603903789437</v>
      </c>
      <c r="C170" s="124">
        <f t="shared" si="44"/>
        <v>1.8478385710269334</v>
      </c>
      <c r="D170" s="124">
        <f t="shared" si="44"/>
        <v>1.9703987629390123</v>
      </c>
      <c r="E170" s="124">
        <f t="shared" si="44"/>
        <v>2.0751108696140697</v>
      </c>
      <c r="F170" s="124">
        <f t="shared" si="44"/>
        <v>2.1796013269087324</v>
      </c>
      <c r="G170" s="124">
        <f t="shared" si="44"/>
        <v>2.3126807253612638</v>
      </c>
      <c r="H170" s="124">
        <f t="shared" si="44"/>
        <v>2.4340464052722903</v>
      </c>
      <c r="I170" s="124">
        <f t="shared" si="44"/>
        <v>2.5454312375528034</v>
      </c>
      <c r="J170" s="124">
        <f t="shared" si="44"/>
        <v>2.6211015428842726</v>
      </c>
      <c r="K170" s="124">
        <f t="shared" si="44"/>
        <v>2.6903266217790849</v>
      </c>
      <c r="L170" s="124">
        <f t="shared" si="44"/>
        <v>2.7687229488436231</v>
      </c>
      <c r="M170" s="124">
        <f t="shared" si="44"/>
        <v>2.8506574254319883</v>
      </c>
      <c r="N170" s="124">
        <f t="shared" si="44"/>
        <v>2.9331470044205474</v>
      </c>
      <c r="O170" s="124">
        <f t="shared" si="44"/>
        <v>3.0548630023194918</v>
      </c>
      <c r="P170" s="124">
        <f t="shared" si="44"/>
        <v>3.1491994435405126</v>
      </c>
      <c r="Q170" s="124">
        <f t="shared" si="44"/>
        <v>3.2568076375757276</v>
      </c>
      <c r="R170" s="124">
        <f t="shared" ref="R170:V170" si="45">IF(R146=0,"",R146/R122)</f>
        <v>3.360260184297061</v>
      </c>
      <c r="S170" s="124">
        <f t="shared" si="45"/>
        <v>3.4458721246542114</v>
      </c>
      <c r="T170" s="124">
        <f t="shared" si="45"/>
        <v>3.5265395161200526</v>
      </c>
      <c r="U170" s="124">
        <f t="shared" si="45"/>
        <v>3.5946658747521854</v>
      </c>
      <c r="V170" s="124">
        <f t="shared" si="45"/>
        <v>3.6436147193326165</v>
      </c>
      <c r="W170" s="124">
        <f t="shared" ref="W170:Y170" si="46">IF(W146=0,"",W146/W122)</f>
        <v>3.6811304228648529</v>
      </c>
      <c r="X170" s="124">
        <f t="shared" si="46"/>
        <v>3.7033942455426079</v>
      </c>
      <c r="Y170" s="124">
        <f t="shared" si="46"/>
        <v>3.7244338735604421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1.7224603903789437</v>
      </c>
      <c r="C171" s="111">
        <f t="shared" si="47"/>
        <v>1.8478385710269334</v>
      </c>
      <c r="D171" s="111">
        <f t="shared" si="47"/>
        <v>1.9703987629390123</v>
      </c>
      <c r="E171" s="111">
        <f t="shared" si="47"/>
        <v>2.0751108696140697</v>
      </c>
      <c r="F171" s="111">
        <f t="shared" si="47"/>
        <v>2.1796013269087324</v>
      </c>
      <c r="G171" s="111">
        <f t="shared" si="47"/>
        <v>2.3126807253612638</v>
      </c>
      <c r="H171" s="111">
        <f t="shared" si="47"/>
        <v>2.4340464052722903</v>
      </c>
      <c r="I171" s="111">
        <f t="shared" si="47"/>
        <v>2.5454312375528034</v>
      </c>
      <c r="J171" s="111">
        <f t="shared" si="47"/>
        <v>2.6211015428842726</v>
      </c>
      <c r="K171" s="111">
        <f t="shared" si="47"/>
        <v>2.6903266217790849</v>
      </c>
      <c r="L171" s="111">
        <f t="shared" si="47"/>
        <v>2.7687229488436231</v>
      </c>
      <c r="M171" s="111">
        <f t="shared" si="47"/>
        <v>2.8506574254319883</v>
      </c>
      <c r="N171" s="111">
        <f t="shared" si="47"/>
        <v>2.9331470044205474</v>
      </c>
      <c r="O171" s="111">
        <f t="shared" si="47"/>
        <v>3.0548630023194918</v>
      </c>
      <c r="P171" s="111">
        <f t="shared" si="47"/>
        <v>3.1491994435405126</v>
      </c>
      <c r="Q171" s="111">
        <f t="shared" si="47"/>
        <v>3.2568076375757276</v>
      </c>
      <c r="R171" s="111">
        <f t="shared" ref="R171:V171" si="48">IF(R147=0,"",R147/R123)</f>
        <v>3.360260184297061</v>
      </c>
      <c r="S171" s="111">
        <f t="shared" si="48"/>
        <v>3.4458721246542114</v>
      </c>
      <c r="T171" s="111">
        <f t="shared" si="48"/>
        <v>3.5265395161200526</v>
      </c>
      <c r="U171" s="111">
        <f t="shared" si="48"/>
        <v>3.5946658747521854</v>
      </c>
      <c r="V171" s="111">
        <f t="shared" si="48"/>
        <v>3.6436147193326165</v>
      </c>
      <c r="W171" s="111">
        <f t="shared" ref="W171:Y171" si="49">IF(W147=0,"",W147/W123)</f>
        <v>3.6811304228648529</v>
      </c>
      <c r="X171" s="111">
        <f t="shared" si="49"/>
        <v>3.7033942455426079</v>
      </c>
      <c r="Y171" s="111">
        <f t="shared" si="49"/>
        <v>3.7244338735604421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0.54205388773738461</v>
      </c>
      <c r="C172" s="124">
        <f t="shared" si="50"/>
        <v>0.54592417651281411</v>
      </c>
      <c r="D172" s="124">
        <f t="shared" si="50"/>
        <v>0.56146633759181752</v>
      </c>
      <c r="E172" s="124">
        <f t="shared" si="50"/>
        <v>0.56908028508735031</v>
      </c>
      <c r="F172" s="124">
        <f t="shared" si="50"/>
        <v>0.57916752070708666</v>
      </c>
      <c r="G172" s="124">
        <f t="shared" si="50"/>
        <v>0.59384592496451294</v>
      </c>
      <c r="H172" s="124">
        <f t="shared" si="50"/>
        <v>0.61269430759958576</v>
      </c>
      <c r="I172" s="124">
        <f t="shared" si="50"/>
        <v>0.62749901411062281</v>
      </c>
      <c r="J172" s="124">
        <f t="shared" si="50"/>
        <v>0.64457217654178389</v>
      </c>
      <c r="K172" s="124">
        <f t="shared" si="50"/>
        <v>0.66272445828212412</v>
      </c>
      <c r="L172" s="124">
        <f t="shared" si="50"/>
        <v>0.67969609143159915</v>
      </c>
      <c r="M172" s="124">
        <f t="shared" si="50"/>
        <v>0.69620062509176117</v>
      </c>
      <c r="N172" s="124">
        <f t="shared" si="50"/>
        <v>0.71519686423268147</v>
      </c>
      <c r="O172" s="124">
        <f t="shared" si="50"/>
        <v>0.72930339096695362</v>
      </c>
      <c r="P172" s="124">
        <f t="shared" si="50"/>
        <v>0.73473102169841664</v>
      </c>
      <c r="Q172" s="124">
        <f t="shared" si="50"/>
        <v>0.73959975294615432</v>
      </c>
      <c r="R172" s="124">
        <f t="shared" ref="R172:V172" si="51">IF(R148=0,"",R148/R124)</f>
        <v>0.74621344207373164</v>
      </c>
      <c r="S172" s="124">
        <f t="shared" si="51"/>
        <v>0.75410188852229998</v>
      </c>
      <c r="T172" s="124">
        <f t="shared" si="51"/>
        <v>0.76370249317419003</v>
      </c>
      <c r="U172" s="124">
        <f t="shared" si="51"/>
        <v>0.7745452780170794</v>
      </c>
      <c r="V172" s="124">
        <f t="shared" si="51"/>
        <v>0.7847873451380587</v>
      </c>
      <c r="W172" s="124">
        <f t="shared" ref="W172:Y172" si="52">IF(W148=0,"",W148/W124)</f>
        <v>0.79498362898746577</v>
      </c>
      <c r="X172" s="124">
        <f t="shared" si="52"/>
        <v>0.80463529544032009</v>
      </c>
      <c r="Y172" s="124">
        <f t="shared" si="52"/>
        <v>0.81324005606881022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0.47714258677644505</v>
      </c>
      <c r="C173" s="111">
        <f t="shared" si="53"/>
        <v>0.48567934458412942</v>
      </c>
      <c r="D173" s="111">
        <f t="shared" si="53"/>
        <v>0.49670600291021205</v>
      </c>
      <c r="E173" s="111">
        <f t="shared" si="53"/>
        <v>0.50860417539743408</v>
      </c>
      <c r="F173" s="111">
        <f t="shared" si="53"/>
        <v>0.52121641741047986</v>
      </c>
      <c r="G173" s="111">
        <f t="shared" si="53"/>
        <v>0.54277045935179191</v>
      </c>
      <c r="H173" s="111">
        <f t="shared" si="53"/>
        <v>0.56235904183297847</v>
      </c>
      <c r="I173" s="111">
        <f t="shared" si="53"/>
        <v>0.58482539564649128</v>
      </c>
      <c r="J173" s="111">
        <f t="shared" si="53"/>
        <v>0.60691963644120184</v>
      </c>
      <c r="K173" s="111">
        <f t="shared" si="53"/>
        <v>0.62947041705490314</v>
      </c>
      <c r="L173" s="111">
        <f t="shared" si="53"/>
        <v>0.65224913632891024</v>
      </c>
      <c r="M173" s="111">
        <f t="shared" si="53"/>
        <v>0.67754544442070985</v>
      </c>
      <c r="N173" s="111">
        <f t="shared" si="53"/>
        <v>0.70235170605918051</v>
      </c>
      <c r="O173" s="111">
        <f t="shared" si="53"/>
        <v>0.7205518500240996</v>
      </c>
      <c r="P173" s="111">
        <f t="shared" si="53"/>
        <v>0.72454000331746438</v>
      </c>
      <c r="Q173" s="111">
        <f t="shared" si="53"/>
        <v>0.7298414351088478</v>
      </c>
      <c r="R173" s="111">
        <f t="shared" ref="R173:V173" si="54">IF(R149=0,"",R149/R125)</f>
        <v>0.73633843223125606</v>
      </c>
      <c r="S173" s="111">
        <f t="shared" si="54"/>
        <v>0.74474012968626058</v>
      </c>
      <c r="T173" s="111">
        <f t="shared" si="54"/>
        <v>0.75382611625651086</v>
      </c>
      <c r="U173" s="111">
        <f t="shared" si="54"/>
        <v>0.76417458706015762</v>
      </c>
      <c r="V173" s="111">
        <f t="shared" si="54"/>
        <v>0.77634129934090157</v>
      </c>
      <c r="W173" s="111">
        <f t="shared" ref="W173:Y173" si="55">IF(W149=0,"",W149/W125)</f>
        <v>0.79187000917881278</v>
      </c>
      <c r="X173" s="111">
        <f t="shared" si="55"/>
        <v>0.80597593096909237</v>
      </c>
      <c r="Y173" s="111">
        <f t="shared" si="55"/>
        <v>0.81995372917347009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0.72980477558829437</v>
      </c>
      <c r="C174" s="111">
        <f t="shared" si="56"/>
        <v>0.7502551784743523</v>
      </c>
      <c r="D174" s="111">
        <f t="shared" si="56"/>
        <v>0.72919540624826296</v>
      </c>
      <c r="E174" s="111">
        <f t="shared" si="56"/>
        <v>0.68665160137729253</v>
      </c>
      <c r="F174" s="111">
        <f t="shared" si="56"/>
        <v>0.68084732009110105</v>
      </c>
      <c r="G174" s="111">
        <f t="shared" si="56"/>
        <v>0.73729421125688399</v>
      </c>
      <c r="H174" s="111">
        <f t="shared" si="56"/>
        <v>0.74112280998113067</v>
      </c>
      <c r="I174" s="111">
        <f t="shared" si="56"/>
        <v>0.80068915193790413</v>
      </c>
      <c r="J174" s="111">
        <f t="shared" si="56"/>
        <v>0.80742378821559724</v>
      </c>
      <c r="K174" s="111">
        <f t="shared" si="56"/>
        <v>0.83673383794948897</v>
      </c>
      <c r="L174" s="111">
        <f t="shared" si="56"/>
        <v>0.85494385174637388</v>
      </c>
      <c r="M174" s="111">
        <f t="shared" si="56"/>
        <v>0.86518010911573862</v>
      </c>
      <c r="N174" s="111">
        <f t="shared" si="56"/>
        <v>0.88082809584590072</v>
      </c>
      <c r="O174" s="111">
        <f t="shared" si="56"/>
        <v>0.88807495104202006</v>
      </c>
      <c r="P174" s="111">
        <f t="shared" si="56"/>
        <v>0.88294313715725636</v>
      </c>
      <c r="Q174" s="111">
        <f t="shared" si="56"/>
        <v>0.88588346777372906</v>
      </c>
      <c r="R174" s="111">
        <f t="shared" ref="R174:V174" si="57">IF(R150=0,"",R150/R126)</f>
        <v>0.88935762862283219</v>
      </c>
      <c r="S174" s="111">
        <f t="shared" si="57"/>
        <v>0.8917380807414147</v>
      </c>
      <c r="T174" s="111">
        <f t="shared" si="57"/>
        <v>0.89334873718706154</v>
      </c>
      <c r="U174" s="111">
        <f t="shared" si="57"/>
        <v>0.90282616330367405</v>
      </c>
      <c r="V174" s="111">
        <f t="shared" si="57"/>
        <v>0.89205179114788069</v>
      </c>
      <c r="W174" s="111">
        <f t="shared" ref="W174:Y174" si="58">IF(W150=0,"",W150/W126)</f>
        <v>0.8865741160160453</v>
      </c>
      <c r="X174" s="111">
        <f t="shared" si="58"/>
        <v>0.87856839672840148</v>
      </c>
      <c r="Y174" s="111">
        <f t="shared" si="58"/>
        <v>0.86814088851597415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0.47714258677644505</v>
      </c>
      <c r="C175" s="112">
        <f t="shared" si="59"/>
        <v>0.49825170572106886</v>
      </c>
      <c r="D175" s="112">
        <f t="shared" si="59"/>
        <v>0.49986991894959082</v>
      </c>
      <c r="E175" s="112">
        <f t="shared" si="59"/>
        <v>0.50175683329350507</v>
      </c>
      <c r="F175" s="112">
        <f t="shared" si="59"/>
        <v>0.50756314387730828</v>
      </c>
      <c r="G175" s="112">
        <f t="shared" si="59"/>
        <v>0.54245268245068912</v>
      </c>
      <c r="H175" s="112">
        <f t="shared" si="59"/>
        <v>0.55347623206505669</v>
      </c>
      <c r="I175" s="112">
        <f t="shared" si="59"/>
        <v>0.58933805889999935</v>
      </c>
      <c r="J175" s="112">
        <f t="shared" si="59"/>
        <v>0.60250482793998539</v>
      </c>
      <c r="K175" s="112">
        <f t="shared" si="59"/>
        <v>0.64172979585105194</v>
      </c>
      <c r="L175" s="112">
        <f t="shared" si="59"/>
        <v>0.66526042788705408</v>
      </c>
      <c r="M175" s="112">
        <f t="shared" si="59"/>
        <v>0.69076236525230428</v>
      </c>
      <c r="N175" s="112">
        <f t="shared" si="59"/>
        <v>0.71530089945451647</v>
      </c>
      <c r="O175" s="112">
        <f t="shared" si="59"/>
        <v>0.72979352507310713</v>
      </c>
      <c r="P175" s="112">
        <f t="shared" si="59"/>
        <v>0.73081834718426375</v>
      </c>
      <c r="Q175" s="112">
        <f t="shared" si="59"/>
        <v>0.73417052281120321</v>
      </c>
      <c r="R175" s="112">
        <f t="shared" ref="R175:V175" si="60">IF(R151=0,"",R151/R127)</f>
        <v>0.73948625276215985</v>
      </c>
      <c r="S175" s="112">
        <f t="shared" si="60"/>
        <v>0.74535244077700569</v>
      </c>
      <c r="T175" s="112">
        <f t="shared" si="60"/>
        <v>0.75141914328480508</v>
      </c>
      <c r="U175" s="112">
        <f t="shared" si="60"/>
        <v>0.75889587130285074</v>
      </c>
      <c r="V175" s="112">
        <f t="shared" si="60"/>
        <v>0.76378272703245076</v>
      </c>
      <c r="W175" s="112">
        <f t="shared" ref="W175:Y175" si="61">IF(W151=0,"",W151/W127)</f>
        <v>0.78144495088570132</v>
      </c>
      <c r="X175" s="112">
        <f t="shared" si="61"/>
        <v>0.78872613747372922</v>
      </c>
      <c r="Y175" s="112">
        <f t="shared" si="61"/>
        <v>0.79624898378754694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0.58507912035721887</v>
      </c>
      <c r="C177" s="112">
        <f t="shared" si="65"/>
        <v>0.58901874948795652</v>
      </c>
      <c r="D177" s="112">
        <f t="shared" si="65"/>
        <v>0.59231383605129317</v>
      </c>
      <c r="E177" s="112">
        <f t="shared" si="65"/>
        <v>0.59494045551323449</v>
      </c>
      <c r="F177" s="112">
        <f t="shared" si="65"/>
        <v>0.59842995228407492</v>
      </c>
      <c r="G177" s="112">
        <f t="shared" si="65"/>
        <v>0.60390227360794635</v>
      </c>
      <c r="H177" s="112">
        <f t="shared" si="65"/>
        <v>0.61039273989167486</v>
      </c>
      <c r="I177" s="112">
        <f t="shared" si="65"/>
        <v>0.61442670618102568</v>
      </c>
      <c r="J177" s="112">
        <f t="shared" si="65"/>
        <v>0.61597075742265783</v>
      </c>
      <c r="K177" s="112">
        <f t="shared" si="65"/>
        <v>0.61934451425379577</v>
      </c>
      <c r="L177" s="112">
        <f t="shared" si="65"/>
        <v>0.62254336589093973</v>
      </c>
      <c r="M177" s="112">
        <f t="shared" si="65"/>
        <v>0.6256774384622058</v>
      </c>
      <c r="N177" s="112">
        <f t="shared" si="65"/>
        <v>0.63055491670955655</v>
      </c>
      <c r="O177" s="112">
        <f t="shared" si="65"/>
        <v>0.63867921201903644</v>
      </c>
      <c r="P177" s="112">
        <f t="shared" si="65"/>
        <v>0.65128576407985672</v>
      </c>
      <c r="Q177" s="112">
        <f t="shared" si="65"/>
        <v>0.66988247923444511</v>
      </c>
      <c r="R177" s="112">
        <f t="shared" ref="R177:V177" si="66">IF(R153=0,"",R153/R129)</f>
        <v>0.68859624364088412</v>
      </c>
      <c r="S177" s="112">
        <f t="shared" si="66"/>
        <v>0.70755902285791139</v>
      </c>
      <c r="T177" s="112">
        <f t="shared" si="66"/>
        <v>0.72629218095623904</v>
      </c>
      <c r="U177" s="112">
        <f t="shared" si="66"/>
        <v>0.74100590762977192</v>
      </c>
      <c r="V177" s="112">
        <f t="shared" si="66"/>
        <v>0.75552409894311801</v>
      </c>
      <c r="W177" s="112">
        <f t="shared" ref="W177:Y177" si="67">IF(W153=0,"",W153/W129)</f>
        <v>0.76877638613577637</v>
      </c>
      <c r="X177" s="112">
        <f t="shared" si="67"/>
        <v>0.78212081441442394</v>
      </c>
      <c r="Y177" s="112">
        <f t="shared" si="67"/>
        <v>0.79068637785901597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0.80690816353170747</v>
      </c>
      <c r="C178" s="113">
        <f t="shared" si="68"/>
        <v>0.81296063105901706</v>
      </c>
      <c r="D178" s="113">
        <f t="shared" si="68"/>
        <v>0.7980234176214962</v>
      </c>
      <c r="E178" s="113">
        <f t="shared" si="68"/>
        <v>0.76271949870068978</v>
      </c>
      <c r="F178" s="113">
        <f t="shared" si="68"/>
        <v>0.75510784765944794</v>
      </c>
      <c r="G178" s="113">
        <f t="shared" si="68"/>
        <v>0.78388851799239956</v>
      </c>
      <c r="H178" s="113">
        <f t="shared" si="68"/>
        <v>0.78246525697358449</v>
      </c>
      <c r="I178" s="113">
        <f t="shared" si="68"/>
        <v>0.81698853504965829</v>
      </c>
      <c r="J178" s="113">
        <f t="shared" si="68"/>
        <v>0.81592765851949733</v>
      </c>
      <c r="K178" s="113">
        <f t="shared" si="68"/>
        <v>0.82445869023875051</v>
      </c>
      <c r="L178" s="113">
        <f t="shared" si="68"/>
        <v>0.83229518856027418</v>
      </c>
      <c r="M178" s="113">
        <f t="shared" si="68"/>
        <v>0.82966124374792694</v>
      </c>
      <c r="N178" s="113">
        <f t="shared" si="68"/>
        <v>0.83528564285499818</v>
      </c>
      <c r="O178" s="113">
        <f t="shared" si="68"/>
        <v>0.83656360749340586</v>
      </c>
      <c r="P178" s="113">
        <f t="shared" si="68"/>
        <v>0.82941660307896592</v>
      </c>
      <c r="Q178" s="113">
        <f t="shared" si="68"/>
        <v>0.84809729038502513</v>
      </c>
      <c r="R178" s="113">
        <f t="shared" ref="R178:V178" si="69">IF(R154=0,"",R154/R130)</f>
        <v>0.8587138164366237</v>
      </c>
      <c r="S178" s="113">
        <f t="shared" si="69"/>
        <v>0.87388051418774115</v>
      </c>
      <c r="T178" s="113">
        <f t="shared" si="69"/>
        <v>0.88549758894210862</v>
      </c>
      <c r="U178" s="113">
        <f t="shared" si="69"/>
        <v>0.89971605092625473</v>
      </c>
      <c r="V178" s="113">
        <f t="shared" si="69"/>
        <v>0.88836068603804197</v>
      </c>
      <c r="W178" s="113">
        <f t="shared" ref="W178:Y178" si="70">IF(W154=0,"",W154/W130)</f>
        <v>0.8739574866617138</v>
      </c>
      <c r="X178" s="113">
        <f t="shared" si="70"/>
        <v>0.86670813024814519</v>
      </c>
      <c r="Y178" s="113">
        <f t="shared" si="70"/>
        <v>0.85762708666918708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0.58507912035721876</v>
      </c>
      <c r="C179" s="111">
        <f t="shared" si="71"/>
        <v>0.58833905855171753</v>
      </c>
      <c r="D179" s="111">
        <f t="shared" si="71"/>
        <v>0.59472769827299576</v>
      </c>
      <c r="E179" s="111">
        <f t="shared" si="71"/>
        <v>0.59640794441631795</v>
      </c>
      <c r="F179" s="111">
        <f t="shared" si="71"/>
        <v>0.59839565974726416</v>
      </c>
      <c r="G179" s="111">
        <f t="shared" si="71"/>
        <v>0.60516726585087421</v>
      </c>
      <c r="H179" s="111">
        <f t="shared" si="71"/>
        <v>0.6088765259565474</v>
      </c>
      <c r="I179" s="111">
        <f t="shared" si="71"/>
        <v>0.61416188915287162</v>
      </c>
      <c r="J179" s="111">
        <f t="shared" si="71"/>
        <v>0.61577632362734547</v>
      </c>
      <c r="K179" s="111">
        <f t="shared" si="71"/>
        <v>0.62063188593727048</v>
      </c>
      <c r="L179" s="111">
        <f t="shared" si="71"/>
        <v>0.62540254361956948</v>
      </c>
      <c r="M179" s="111">
        <f t="shared" si="71"/>
        <v>0.62947939662542285</v>
      </c>
      <c r="N179" s="111">
        <f t="shared" si="71"/>
        <v>0.63309872832932867</v>
      </c>
      <c r="O179" s="111">
        <f t="shared" si="71"/>
        <v>0.63478379140373042</v>
      </c>
      <c r="P179" s="111">
        <f t="shared" si="71"/>
        <v>0.63584635155685276</v>
      </c>
      <c r="Q179" s="111">
        <f t="shared" si="71"/>
        <v>0.66491541752470174</v>
      </c>
      <c r="R179" s="111">
        <f t="shared" ref="R179:V179" si="72">IF(R155=0,"",R155/R131)</f>
        <v>0.68104323875698947</v>
      </c>
      <c r="S179" s="111">
        <f t="shared" si="72"/>
        <v>0.71030299927840912</v>
      </c>
      <c r="T179" s="111">
        <f t="shared" si="72"/>
        <v>0.73533265611396115</v>
      </c>
      <c r="U179" s="111">
        <f t="shared" si="72"/>
        <v>0.75257145628654265</v>
      </c>
      <c r="V179" s="111">
        <f t="shared" si="72"/>
        <v>0.75718247516940163</v>
      </c>
      <c r="W179" s="111">
        <f t="shared" ref="W179:Y179" si="73">IF(W155=0,"",W155/W131)</f>
        <v>0.75992080865121547</v>
      </c>
      <c r="X179" s="111">
        <f t="shared" si="73"/>
        <v>0.77011453615070757</v>
      </c>
      <c r="Y179" s="111">
        <f t="shared" si="73"/>
        <v>0.78114715053332251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0.66004770076808839</v>
      </c>
      <c r="C181" s="112">
        <f t="shared" si="77"/>
        <v>0.66323013742228631</v>
      </c>
      <c r="D181" s="112">
        <f t="shared" si="77"/>
        <v>0.66626832213597642</v>
      </c>
      <c r="E181" s="112">
        <f t="shared" si="77"/>
        <v>0.66909629369629975</v>
      </c>
      <c r="F181" s="112">
        <f t="shared" si="77"/>
        <v>0.67310348989504132</v>
      </c>
      <c r="G181" s="112">
        <f t="shared" si="77"/>
        <v>0.67795789441185517</v>
      </c>
      <c r="H181" s="112">
        <f t="shared" si="77"/>
        <v>0.68282560592243402</v>
      </c>
      <c r="I181" s="112">
        <f t="shared" si="77"/>
        <v>0.68491581180580807</v>
      </c>
      <c r="J181" s="112">
        <f t="shared" si="77"/>
        <v>0.68556060634459537</v>
      </c>
      <c r="K181" s="112">
        <f t="shared" si="77"/>
        <v>0.68680380212446612</v>
      </c>
      <c r="L181" s="112">
        <f t="shared" si="77"/>
        <v>0.68846508840819731</v>
      </c>
      <c r="M181" s="112">
        <f t="shared" si="77"/>
        <v>0.69010696828379547</v>
      </c>
      <c r="N181" s="112">
        <f t="shared" si="77"/>
        <v>0.69354721531289476</v>
      </c>
      <c r="O181" s="112">
        <f t="shared" si="77"/>
        <v>0.6989925369476423</v>
      </c>
      <c r="P181" s="112">
        <f t="shared" si="77"/>
        <v>0.70546480044965509</v>
      </c>
      <c r="Q181" s="112">
        <f t="shared" si="77"/>
        <v>0.71284828406212775</v>
      </c>
      <c r="R181" s="112">
        <f t="shared" ref="R181:V181" si="78">IF(R157=0,"",R157/R133)</f>
        <v>0.71959146561417819</v>
      </c>
      <c r="S181" s="112">
        <f t="shared" si="78"/>
        <v>0.7274761048012488</v>
      </c>
      <c r="T181" s="112">
        <f t="shared" si="78"/>
        <v>0.73799503822038337</v>
      </c>
      <c r="U181" s="112">
        <f t="shared" si="78"/>
        <v>0.74993031535994836</v>
      </c>
      <c r="V181" s="112">
        <f t="shared" si="78"/>
        <v>0.76221990322800492</v>
      </c>
      <c r="W181" s="112">
        <f t="shared" ref="W181:Y181" si="79">IF(W157=0,"",W157/W133)</f>
        <v>0.7707631200503906</v>
      </c>
      <c r="X181" s="112">
        <f t="shared" si="79"/>
        <v>0.78022576309977143</v>
      </c>
      <c r="Y181" s="112">
        <f t="shared" si="79"/>
        <v>0.78749249950877809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0.85211096583994539</v>
      </c>
      <c r="C182" s="113">
        <f t="shared" si="80"/>
        <v>0.85729281019407733</v>
      </c>
      <c r="D182" s="113">
        <f t="shared" si="80"/>
        <v>0.84413703791810601</v>
      </c>
      <c r="E182" s="113">
        <f t="shared" si="80"/>
        <v>0.81551402996684685</v>
      </c>
      <c r="F182" s="113">
        <f t="shared" si="80"/>
        <v>0.81038250218643759</v>
      </c>
      <c r="G182" s="113">
        <f t="shared" si="80"/>
        <v>0.83322436259371102</v>
      </c>
      <c r="H182" s="113">
        <f t="shared" si="80"/>
        <v>0.8324595990038719</v>
      </c>
      <c r="I182" s="113">
        <f t="shared" si="80"/>
        <v>0.85903399938132263</v>
      </c>
      <c r="J182" s="113">
        <f t="shared" si="80"/>
        <v>0.85758153477250654</v>
      </c>
      <c r="K182" s="113">
        <f t="shared" si="80"/>
        <v>0.8629814896665875</v>
      </c>
      <c r="L182" s="113">
        <f t="shared" si="80"/>
        <v>0.86818504021471976</v>
      </c>
      <c r="M182" s="113">
        <f t="shared" si="80"/>
        <v>0.86544168784086495</v>
      </c>
      <c r="N182" s="113">
        <f t="shared" si="80"/>
        <v>0.87039223544694699</v>
      </c>
      <c r="O182" s="113">
        <f t="shared" si="80"/>
        <v>0.87262656962470475</v>
      </c>
      <c r="P182" s="113">
        <f t="shared" si="80"/>
        <v>0.86894928444737174</v>
      </c>
      <c r="Q182" s="113">
        <f t="shared" si="80"/>
        <v>0.87345937249147865</v>
      </c>
      <c r="R182" s="113">
        <f t="shared" ref="R182:V182" si="81">IF(R158=0,"",R158/R134)</f>
        <v>0.87793551989902785</v>
      </c>
      <c r="S182" s="113">
        <f t="shared" si="81"/>
        <v>0.88209239644706805</v>
      </c>
      <c r="T182" s="113">
        <f t="shared" si="81"/>
        <v>0.8861155498302874</v>
      </c>
      <c r="U182" s="113">
        <f t="shared" si="81"/>
        <v>0.89823026122225469</v>
      </c>
      <c r="V182" s="113">
        <f t="shared" si="81"/>
        <v>0.89040917015534604</v>
      </c>
      <c r="W182" s="113">
        <f t="shared" ref="W182:Y182" si="82">IF(W158=0,"",W158/W134)</f>
        <v>0.87965089839598753</v>
      </c>
      <c r="X182" s="113">
        <f t="shared" si="82"/>
        <v>0.87126889394540341</v>
      </c>
      <c r="Y182" s="113">
        <f t="shared" si="82"/>
        <v>0.85942668526294275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0.66004770076808839</v>
      </c>
      <c r="C183" s="111">
        <f t="shared" si="83"/>
        <v>0.66386629856022505</v>
      </c>
      <c r="D183" s="111">
        <f t="shared" si="83"/>
        <v>0.66713374112059531</v>
      </c>
      <c r="E183" s="111">
        <f t="shared" si="83"/>
        <v>0.6700937232530797</v>
      </c>
      <c r="F183" s="111">
        <f t="shared" si="83"/>
        <v>0.67382010359000866</v>
      </c>
      <c r="G183" s="111">
        <f t="shared" si="83"/>
        <v>0.67838765223516961</v>
      </c>
      <c r="H183" s="111">
        <f t="shared" si="83"/>
        <v>0.68269148861656048</v>
      </c>
      <c r="I183" s="111">
        <f t="shared" si="83"/>
        <v>0.68483723972515098</v>
      </c>
      <c r="J183" s="111">
        <f t="shared" si="83"/>
        <v>0.68551073499127468</v>
      </c>
      <c r="K183" s="111">
        <f t="shared" si="83"/>
        <v>0.68772402279526579</v>
      </c>
      <c r="L183" s="111">
        <f t="shared" si="83"/>
        <v>0.68932819641303711</v>
      </c>
      <c r="M183" s="111">
        <f t="shared" si="83"/>
        <v>0.69124755432595797</v>
      </c>
      <c r="N183" s="111">
        <f t="shared" si="83"/>
        <v>0.69512270066226101</v>
      </c>
      <c r="O183" s="111">
        <f t="shared" si="83"/>
        <v>0.69945848865639992</v>
      </c>
      <c r="P183" s="111">
        <f t="shared" si="83"/>
        <v>0.70482773047386849</v>
      </c>
      <c r="Q183" s="111">
        <f t="shared" si="83"/>
        <v>0.71055342248994413</v>
      </c>
      <c r="R183" s="111">
        <f t="shared" ref="R183:V183" si="84">IF(R159=0,"",R159/R135)</f>
        <v>0.71733153532686611</v>
      </c>
      <c r="S183" s="111">
        <f t="shared" si="84"/>
        <v>0.72667337098944651</v>
      </c>
      <c r="T183" s="111">
        <f t="shared" si="84"/>
        <v>0.73748509108114801</v>
      </c>
      <c r="U183" s="111">
        <f t="shared" si="84"/>
        <v>0.74924176007525201</v>
      </c>
      <c r="V183" s="111">
        <f t="shared" si="84"/>
        <v>0.76051855546562042</v>
      </c>
      <c r="W183" s="111">
        <f t="shared" ref="W183:Y183" si="85">IF(W159=0,"",W159/W135)</f>
        <v>0.7695915113157431</v>
      </c>
      <c r="X183" s="111">
        <f t="shared" si="85"/>
        <v>0.77734662739424498</v>
      </c>
      <c r="Y183" s="111">
        <f t="shared" si="85"/>
        <v>0.78395094892162298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0.64845857818571295</v>
      </c>
      <c r="C185" s="124">
        <f t="shared" si="89"/>
        <v>0.65078603195598206</v>
      </c>
      <c r="D185" s="124">
        <f t="shared" si="89"/>
        <v>0.64658167853028881</v>
      </c>
      <c r="E185" s="124">
        <f t="shared" si="89"/>
        <v>0.66822762804687508</v>
      </c>
      <c r="F185" s="124">
        <f t="shared" si="89"/>
        <v>0.6698228809107194</v>
      </c>
      <c r="G185" s="124">
        <f t="shared" si="89"/>
        <v>0.6624657793277241</v>
      </c>
      <c r="H185" s="124">
        <f t="shared" si="89"/>
        <v>0.67112199889036761</v>
      </c>
      <c r="I185" s="124">
        <f t="shared" si="89"/>
        <v>0.66893597539665328</v>
      </c>
      <c r="J185" s="124">
        <f t="shared" si="89"/>
        <v>0.67556441732277794</v>
      </c>
      <c r="K185" s="124">
        <f t="shared" si="89"/>
        <v>0.663374417349473</v>
      </c>
      <c r="L185" s="124">
        <f t="shared" si="89"/>
        <v>0.66491151630748069</v>
      </c>
      <c r="M185" s="124">
        <f t="shared" si="89"/>
        <v>0.67068881253927537</v>
      </c>
      <c r="N185" s="124">
        <f t="shared" si="89"/>
        <v>0.67493758032142859</v>
      </c>
      <c r="O185" s="124">
        <f t="shared" si="89"/>
        <v>0.68029013723023746</v>
      </c>
      <c r="P185" s="124">
        <f t="shared" si="89"/>
        <v>0.683953977059514</v>
      </c>
      <c r="Q185" s="124">
        <f t="shared" si="89"/>
        <v>0.68962130657019183</v>
      </c>
      <c r="R185" s="124">
        <f t="shared" ref="R185:V185" si="90">IF(R161=0,"",R161/R137)</f>
        <v>0.69397424078363057</v>
      </c>
      <c r="S185" s="124">
        <f t="shared" si="90"/>
        <v>0.6990386623846585</v>
      </c>
      <c r="T185" s="124">
        <f t="shared" si="90"/>
        <v>0.70600939763445336</v>
      </c>
      <c r="U185" s="124">
        <f t="shared" si="90"/>
        <v>0.71457060913816273</v>
      </c>
      <c r="V185" s="124">
        <f t="shared" si="90"/>
        <v>0.72198542873926053</v>
      </c>
      <c r="W185" s="124">
        <f t="shared" ref="W185:Y185" si="91">IF(W161=0,"",W161/W137)</f>
        <v>0.73136799451878953</v>
      </c>
      <c r="X185" s="124">
        <f t="shared" si="91"/>
        <v>0.74431173507464621</v>
      </c>
      <c r="Y185" s="124">
        <f t="shared" si="91"/>
        <v>0.75575964814178631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0.5677114505633597</v>
      </c>
      <c r="C186" s="111">
        <f t="shared" si="92"/>
        <v>0.56864608554791463</v>
      </c>
      <c r="D186" s="111">
        <f t="shared" si="92"/>
        <v>0.56975635280017256</v>
      </c>
      <c r="E186" s="111">
        <f t="shared" si="92"/>
        <v>0.57086481578027659</v>
      </c>
      <c r="F186" s="111">
        <f t="shared" si="92"/>
        <v>0.57192575728411887</v>
      </c>
      <c r="G186" s="111">
        <f t="shared" si="92"/>
        <v>0.57315654580648157</v>
      </c>
      <c r="H186" s="111">
        <f t="shared" si="92"/>
        <v>0.57425236294081228</v>
      </c>
      <c r="I186" s="111">
        <f t="shared" si="92"/>
        <v>0.57477727064468476</v>
      </c>
      <c r="J186" s="111">
        <f t="shared" si="92"/>
        <v>0.5749729149040349</v>
      </c>
      <c r="K186" s="111">
        <f t="shared" si="92"/>
        <v>0.57521937694410619</v>
      </c>
      <c r="L186" s="111">
        <f t="shared" si="92"/>
        <v>0.57547570440399554</v>
      </c>
      <c r="M186" s="111">
        <f t="shared" si="92"/>
        <v>0.57573280080186218</v>
      </c>
      <c r="N186" s="111">
        <f t="shared" si="92"/>
        <v>0.57600286402691436</v>
      </c>
      <c r="O186" s="111">
        <f t="shared" si="92"/>
        <v>0.57627047763524886</v>
      </c>
      <c r="P186" s="111">
        <f t="shared" si="92"/>
        <v>0.5764228521675252</v>
      </c>
      <c r="Q186" s="111">
        <f t="shared" si="92"/>
        <v>0.57666692779974338</v>
      </c>
      <c r="R186" s="111">
        <f t="shared" ref="R186:V186" si="93">IF(R162=0,"",R162/R138)</f>
        <v>0.57720257910430184</v>
      </c>
      <c r="S186" s="111">
        <f t="shared" si="93"/>
        <v>0.57822921701632179</v>
      </c>
      <c r="T186" s="111">
        <f t="shared" si="93"/>
        <v>0.57978941830383879</v>
      </c>
      <c r="U186" s="111">
        <f t="shared" si="93"/>
        <v>0.58187744001783592</v>
      </c>
      <c r="V186" s="111">
        <f t="shared" si="93"/>
        <v>0.58424079846774468</v>
      </c>
      <c r="W186" s="111">
        <f t="shared" ref="W186:Y186" si="94">IF(W162=0,"",W162/W138)</f>
        <v>0.58650038933698512</v>
      </c>
      <c r="X186" s="111">
        <f t="shared" si="94"/>
        <v>0.58815479444252683</v>
      </c>
      <c r="Y186" s="111">
        <f t="shared" si="94"/>
        <v>0.58972304659616426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0.60759546379671747</v>
      </c>
      <c r="C187" s="111">
        <f t="shared" si="95"/>
        <v>0.60856178086280732</v>
      </c>
      <c r="D187" s="111">
        <f t="shared" si="95"/>
        <v>0.60945634305281993</v>
      </c>
      <c r="E187" s="111">
        <f t="shared" si="95"/>
        <v>0.61030991756009112</v>
      </c>
      <c r="F187" s="111">
        <f t="shared" si="95"/>
        <v>0.61138409563111062</v>
      </c>
      <c r="G187" s="111">
        <f t="shared" si="95"/>
        <v>0.61289852343421569</v>
      </c>
      <c r="H187" s="111">
        <f t="shared" si="95"/>
        <v>0.61425264510223665</v>
      </c>
      <c r="I187" s="111">
        <f t="shared" si="95"/>
        <v>0.61486189507552225</v>
      </c>
      <c r="J187" s="111">
        <f t="shared" si="95"/>
        <v>0.61500631067531508</v>
      </c>
      <c r="K187" s="111">
        <f t="shared" si="95"/>
        <v>0.61527981190086922</v>
      </c>
      <c r="L187" s="111">
        <f t="shared" si="95"/>
        <v>0.61549278487153114</v>
      </c>
      <c r="M187" s="111">
        <f t="shared" si="95"/>
        <v>0.61568417038095058</v>
      </c>
      <c r="N187" s="111">
        <f t="shared" si="95"/>
        <v>0.61587035895176923</v>
      </c>
      <c r="O187" s="111">
        <f t="shared" si="95"/>
        <v>0.61605202350229804</v>
      </c>
      <c r="P187" s="111">
        <f t="shared" si="95"/>
        <v>0.6161853843332491</v>
      </c>
      <c r="Q187" s="111">
        <f t="shared" si="95"/>
        <v>0.61638812419475897</v>
      </c>
      <c r="R187" s="111">
        <f t="shared" ref="R187:V187" si="96">IF(R163=0,"",R163/R139)</f>
        <v>0.61678796476658915</v>
      </c>
      <c r="S187" s="111">
        <f t="shared" si="96"/>
        <v>0.61761564728085927</v>
      </c>
      <c r="T187" s="111">
        <f t="shared" si="96"/>
        <v>0.61877385696493181</v>
      </c>
      <c r="U187" s="111">
        <f t="shared" si="96"/>
        <v>0.6203472310316559</v>
      </c>
      <c r="V187" s="111">
        <f t="shared" si="96"/>
        <v>0.62217199131799483</v>
      </c>
      <c r="W187" s="111">
        <f t="shared" ref="W187:Y187" si="97">IF(W163=0,"",W163/W139)</f>
        <v>0.62382885431793944</v>
      </c>
      <c r="X187" s="111">
        <f t="shared" si="97"/>
        <v>0.62529986588364295</v>
      </c>
      <c r="Y187" s="111">
        <f t="shared" si="97"/>
        <v>0.62665943129638568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0.7556935991822058</v>
      </c>
      <c r="C188" s="45">
        <f t="shared" si="98"/>
        <v>0.75795800509793965</v>
      </c>
      <c r="D188" s="45">
        <f t="shared" si="98"/>
        <v>0.76031235541025899</v>
      </c>
      <c r="E188" s="45">
        <f t="shared" si="98"/>
        <v>0.76265594404077253</v>
      </c>
      <c r="F188" s="45">
        <f t="shared" si="98"/>
        <v>0.76547415743436431</v>
      </c>
      <c r="G188" s="45">
        <f t="shared" si="98"/>
        <v>0.76869216361035919</v>
      </c>
      <c r="H188" s="45">
        <f t="shared" si="98"/>
        <v>0.77201399617923983</v>
      </c>
      <c r="I188" s="45">
        <f t="shared" si="98"/>
        <v>0.77371218486974858</v>
      </c>
      <c r="J188" s="45">
        <f t="shared" si="98"/>
        <v>0.77452966662066225</v>
      </c>
      <c r="K188" s="45">
        <f t="shared" si="98"/>
        <v>0.77580734257357775</v>
      </c>
      <c r="L188" s="45">
        <f t="shared" si="98"/>
        <v>0.77749638468080873</v>
      </c>
      <c r="M188" s="45">
        <f t="shared" si="98"/>
        <v>0.77947182698443929</v>
      </c>
      <c r="N188" s="45">
        <f t="shared" si="98"/>
        <v>0.78243579630810811</v>
      </c>
      <c r="O188" s="45">
        <f t="shared" si="98"/>
        <v>0.78587101081231936</v>
      </c>
      <c r="P188" s="45">
        <f t="shared" si="98"/>
        <v>0.78907365263203688</v>
      </c>
      <c r="Q188" s="45">
        <f t="shared" si="98"/>
        <v>0.79336936055781715</v>
      </c>
      <c r="R188" s="45">
        <f t="shared" ref="R188:V188" si="99">IF(R164=0,"",R164/R140)</f>
        <v>0.79824144896242499</v>
      </c>
      <c r="S188" s="45">
        <f t="shared" si="99"/>
        <v>0.80476928945892934</v>
      </c>
      <c r="T188" s="45">
        <f t="shared" si="99"/>
        <v>0.81467768154272546</v>
      </c>
      <c r="U188" s="45">
        <f t="shared" si="99"/>
        <v>0.82834415548896623</v>
      </c>
      <c r="V188" s="45">
        <f t="shared" si="99"/>
        <v>0.84331202083954848</v>
      </c>
      <c r="W188" s="45">
        <f t="shared" ref="W188:Y188" si="100">IF(W164=0,"",W164/W140)</f>
        <v>0.8570524939415225</v>
      </c>
      <c r="X188" s="45">
        <f t="shared" si="100"/>
        <v>0.86981502042481573</v>
      </c>
      <c r="Y188" s="45">
        <f t="shared" si="100"/>
        <v>0.88018680107103897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29.884790564482216</v>
      </c>
      <c r="C190" s="117">
        <f t="shared" si="101"/>
        <v>29.926185974896178</v>
      </c>
      <c r="D190" s="117">
        <f t="shared" si="101"/>
        <v>37.170462145263933</v>
      </c>
      <c r="E190" s="117">
        <f t="shared" si="101"/>
        <v>28.582905779883056</v>
      </c>
      <c r="F190" s="117">
        <f t="shared" si="101"/>
        <v>26.203594928771246</v>
      </c>
      <c r="G190" s="117">
        <f t="shared" si="101"/>
        <v>31.530892529156198</v>
      </c>
      <c r="H190" s="117">
        <f t="shared" si="101"/>
        <v>28.092504491099263</v>
      </c>
      <c r="I190" s="117">
        <f t="shared" si="101"/>
        <v>29.290926245461979</v>
      </c>
      <c r="J190" s="117">
        <f t="shared" si="101"/>
        <v>28.372774018873638</v>
      </c>
      <c r="K190" s="117">
        <f t="shared" si="101"/>
        <v>30.321178020103513</v>
      </c>
      <c r="L190" s="117">
        <f t="shared" si="101"/>
        <v>29.50136112977539</v>
      </c>
      <c r="M190" s="117">
        <f t="shared" si="101"/>
        <v>31.138768854453385</v>
      </c>
      <c r="N190" s="117">
        <f t="shared" si="101"/>
        <v>30.139211476588208</v>
      </c>
      <c r="O190" s="117">
        <f t="shared" si="101"/>
        <v>28.543134314155289</v>
      </c>
      <c r="P190" s="117">
        <f t="shared" si="101"/>
        <v>27.286916593630437</v>
      </c>
      <c r="Q190" s="117">
        <f t="shared" si="101"/>
        <v>28.872046104019589</v>
      </c>
      <c r="R190" s="117">
        <f t="shared" ref="R190:V190" si="102">R191+R194+R196+R209</f>
        <v>27.068042801324239</v>
      </c>
      <c r="S190" s="117">
        <f t="shared" si="102"/>
        <v>25.799754754722596</v>
      </c>
      <c r="T190" s="117">
        <f t="shared" si="102"/>
        <v>23.780200079995026</v>
      </c>
      <c r="U190" s="117">
        <f t="shared" si="102"/>
        <v>22.484664891864632</v>
      </c>
      <c r="V190" s="117">
        <f t="shared" si="102"/>
        <v>25.977058796604798</v>
      </c>
      <c r="W190" s="117">
        <f t="shared" ref="W190:Y190" si="103">W191+W194+W196+W209</f>
        <v>24.842847561115256</v>
      </c>
      <c r="X190" s="117">
        <f t="shared" si="103"/>
        <v>19.815133683942392</v>
      </c>
      <c r="Y190" s="117">
        <f t="shared" si="103"/>
        <v>16.835482339982416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9.4748688956859297</v>
      </c>
      <c r="C196" s="122">
        <v>8.6974033105724011</v>
      </c>
      <c r="D196" s="122">
        <v>10.939618543734309</v>
      </c>
      <c r="E196" s="122">
        <v>9.3281471961982465</v>
      </c>
      <c r="F196" s="122">
        <v>8.3176673078017078</v>
      </c>
      <c r="G196" s="122">
        <v>8.7247125904252183</v>
      </c>
      <c r="H196" s="122">
        <v>7.0678409511328155</v>
      </c>
      <c r="I196" s="122">
        <v>7.2789053740866985</v>
      </c>
      <c r="J196" s="122">
        <v>7.798622173772678</v>
      </c>
      <c r="K196" s="122">
        <v>7.1492754555166949</v>
      </c>
      <c r="L196" s="122">
        <v>6.988007576619478</v>
      </c>
      <c r="M196" s="122">
        <v>8.3526624876714166</v>
      </c>
      <c r="N196" s="122">
        <v>7.0677300082151104</v>
      </c>
      <c r="O196" s="122">
        <v>5.3751659397178191</v>
      </c>
      <c r="P196" s="122">
        <v>3.9651205385348987</v>
      </c>
      <c r="Q196" s="122">
        <v>6.3696543027089216</v>
      </c>
      <c r="R196" s="122">
        <v>5.6216121903082694</v>
      </c>
      <c r="S196" s="122">
        <v>5.8149099368873278</v>
      </c>
      <c r="T196" s="122">
        <v>5.3878557992407199</v>
      </c>
      <c r="U196" s="122">
        <v>5.4593156217695809</v>
      </c>
      <c r="V196" s="122">
        <v>3.6671304325844671</v>
      </c>
      <c r="W196" s="122">
        <v>4.2004214964870723</v>
      </c>
      <c r="X196" s="122">
        <v>4.9212181086495619</v>
      </c>
      <c r="Y196" s="122">
        <v>4.5857660390708341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9.4666375811279497</v>
      </c>
      <c r="C201" s="101">
        <v>8.6902486544736881</v>
      </c>
      <c r="D201" s="101">
        <v>10.927260113193084</v>
      </c>
      <c r="E201" s="101">
        <v>9.3159260314856596</v>
      </c>
      <c r="F201" s="101">
        <v>8.3068798571219009</v>
      </c>
      <c r="G201" s="101">
        <v>8.7129857469151517</v>
      </c>
      <c r="H201" s="101">
        <v>7.0597292219889605</v>
      </c>
      <c r="I201" s="101">
        <v>7.2715777904117056</v>
      </c>
      <c r="J201" s="101">
        <v>7.7906324783861214</v>
      </c>
      <c r="K201" s="101">
        <v>7.1409059015243921</v>
      </c>
      <c r="L201" s="101">
        <v>6.9794191926812879</v>
      </c>
      <c r="M201" s="101">
        <v>8.3396969791129543</v>
      </c>
      <c r="N201" s="101">
        <v>7.0562158745821986</v>
      </c>
      <c r="O201" s="101">
        <v>5.3667918032912443</v>
      </c>
      <c r="P201" s="101">
        <v>3.9589528249529495</v>
      </c>
      <c r="Q201" s="101">
        <v>6.3586678017724436</v>
      </c>
      <c r="R201" s="101">
        <v>5.6126990784503938</v>
      </c>
      <c r="S201" s="101">
        <v>5.8053069257969954</v>
      </c>
      <c r="T201" s="101">
        <v>5.378892232403925</v>
      </c>
      <c r="U201" s="101">
        <v>5.449851917718898</v>
      </c>
      <c r="V201" s="101">
        <v>3.659980777285019</v>
      </c>
      <c r="W201" s="101">
        <v>4.1916865079942722</v>
      </c>
      <c r="X201" s="101">
        <v>4.9109446013239166</v>
      </c>
      <c r="Y201" s="101">
        <v>4.5758374954045138</v>
      </c>
      <c r="DA201" s="131" t="s">
        <v>2161</v>
      </c>
    </row>
    <row r="202" spans="1:105" ht="12" customHeight="1" x14ac:dyDescent="0.25">
      <c r="A202" s="107" t="s">
        <v>123</v>
      </c>
      <c r="B202" s="104">
        <v>8.2313145579803633E-3</v>
      </c>
      <c r="C202" s="104">
        <v>7.154656098712798E-3</v>
      </c>
      <c r="D202" s="104">
        <v>1.2358430541224623E-2</v>
      </c>
      <c r="E202" s="104">
        <v>1.222116471258745E-2</v>
      </c>
      <c r="F202" s="104">
        <v>1.0787450679806633E-2</v>
      </c>
      <c r="G202" s="104">
        <v>1.1726843510066275E-2</v>
      </c>
      <c r="H202" s="104">
        <v>8.1117291438548809E-3</v>
      </c>
      <c r="I202" s="104">
        <v>7.327583674992851E-3</v>
      </c>
      <c r="J202" s="104">
        <v>7.989695386556521E-3</v>
      </c>
      <c r="K202" s="104">
        <v>8.3695539923024417E-3</v>
      </c>
      <c r="L202" s="104">
        <v>8.5883839381898225E-3</v>
      </c>
      <c r="M202" s="104">
        <v>1.2965508558462987E-2</v>
      </c>
      <c r="N202" s="104">
        <v>1.1514133632912052E-2</v>
      </c>
      <c r="O202" s="104">
        <v>8.3741364265751076E-3</v>
      </c>
      <c r="P202" s="104">
        <v>6.1677135819492119E-3</v>
      </c>
      <c r="Q202" s="104">
        <v>1.0986500936477975E-2</v>
      </c>
      <c r="R202" s="104">
        <v>8.9131118578758758E-3</v>
      </c>
      <c r="S202" s="104">
        <v>9.6030110903323231E-3</v>
      </c>
      <c r="T202" s="104">
        <v>8.9635668367945981E-3</v>
      </c>
      <c r="U202" s="104">
        <v>9.4637040506826142E-3</v>
      </c>
      <c r="V202" s="104">
        <v>7.1496552994479972E-3</v>
      </c>
      <c r="W202" s="104">
        <v>8.7349884928002407E-3</v>
      </c>
      <c r="X202" s="104">
        <v>1.0273507325645305E-2</v>
      </c>
      <c r="Y202" s="104">
        <v>9.9285436663207449E-3</v>
      </c>
      <c r="DA202" s="132" t="s">
        <v>2162</v>
      </c>
    </row>
    <row r="203" spans="1:105" ht="12" customHeight="1" x14ac:dyDescent="0.25">
      <c r="A203" s="108" t="s">
        <v>50</v>
      </c>
      <c r="B203" s="98">
        <v>8.2313145579803633E-3</v>
      </c>
      <c r="C203" s="98">
        <v>7.154656098712798E-3</v>
      </c>
      <c r="D203" s="98">
        <v>1.2358430541224623E-2</v>
      </c>
      <c r="E203" s="98">
        <v>1.222116471258745E-2</v>
      </c>
      <c r="F203" s="98">
        <v>1.0787450679806633E-2</v>
      </c>
      <c r="G203" s="98">
        <v>1.1726843510066275E-2</v>
      </c>
      <c r="H203" s="98">
        <v>8.1117291438548809E-3</v>
      </c>
      <c r="I203" s="98">
        <v>7.327583674992851E-3</v>
      </c>
      <c r="J203" s="98">
        <v>7.989695386556521E-3</v>
      </c>
      <c r="K203" s="98">
        <v>8.3695539923024417E-3</v>
      </c>
      <c r="L203" s="98">
        <v>8.5883839381898225E-3</v>
      </c>
      <c r="M203" s="98">
        <v>1.2965508558462987E-2</v>
      </c>
      <c r="N203" s="98">
        <v>1.1514133632912052E-2</v>
      </c>
      <c r="O203" s="98">
        <v>8.3741364265751076E-3</v>
      </c>
      <c r="P203" s="98">
        <v>6.1677135819492119E-3</v>
      </c>
      <c r="Q203" s="98">
        <v>1.0986500936477975E-2</v>
      </c>
      <c r="R203" s="98">
        <v>8.9131118578758758E-3</v>
      </c>
      <c r="S203" s="98">
        <v>9.6030110903323231E-3</v>
      </c>
      <c r="T203" s="98">
        <v>8.9635668367945981E-3</v>
      </c>
      <c r="U203" s="98">
        <v>9.4637040506826142E-3</v>
      </c>
      <c r="V203" s="98">
        <v>7.1496552994479972E-3</v>
      </c>
      <c r="W203" s="98">
        <v>8.7349884928002407E-3</v>
      </c>
      <c r="X203" s="98">
        <v>1.0273507325645305E-2</v>
      </c>
      <c r="Y203" s="98">
        <v>9.9285436663207449E-3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20.409921668796287</v>
      </c>
      <c r="C209" s="122">
        <v>21.228782664323777</v>
      </c>
      <c r="D209" s="122">
        <v>26.230843601529624</v>
      </c>
      <c r="E209" s="122">
        <v>19.254758583684811</v>
      </c>
      <c r="F209" s="122">
        <v>17.885927620969536</v>
      </c>
      <c r="G209" s="122">
        <v>22.806179938730978</v>
      </c>
      <c r="H209" s="122">
        <v>21.024663539966447</v>
      </c>
      <c r="I209" s="122">
        <v>22.012020871375281</v>
      </c>
      <c r="J209" s="122">
        <v>20.57415184510096</v>
      </c>
      <c r="K209" s="122">
        <v>23.171902564586819</v>
      </c>
      <c r="L209" s="122">
        <v>22.513353553155913</v>
      </c>
      <c r="M209" s="122">
        <v>22.786106366781969</v>
      </c>
      <c r="N209" s="122">
        <v>23.071481468373097</v>
      </c>
      <c r="O209" s="122">
        <v>23.167968374437471</v>
      </c>
      <c r="P209" s="122">
        <v>23.32179605509554</v>
      </c>
      <c r="Q209" s="122">
        <v>22.502391801310665</v>
      </c>
      <c r="R209" s="122">
        <v>21.44643061101597</v>
      </c>
      <c r="S209" s="122">
        <v>19.984844817835267</v>
      </c>
      <c r="T209" s="122">
        <v>18.392344280754305</v>
      </c>
      <c r="U209" s="122">
        <v>17.025349270095052</v>
      </c>
      <c r="V209" s="122">
        <v>22.30992836402033</v>
      </c>
      <c r="W209" s="122">
        <v>20.642426064628186</v>
      </c>
      <c r="X209" s="122">
        <v>14.893915575292832</v>
      </c>
      <c r="Y209" s="122">
        <v>12.249716300911583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20.409921668796287</v>
      </c>
      <c r="C211" s="98">
        <v>21.228782664323777</v>
      </c>
      <c r="D211" s="98">
        <v>26.230843601529624</v>
      </c>
      <c r="E211" s="98">
        <v>19.254758583684811</v>
      </c>
      <c r="F211" s="98">
        <v>17.885927620969536</v>
      </c>
      <c r="G211" s="98">
        <v>22.806179938730978</v>
      </c>
      <c r="H211" s="98">
        <v>21.024663539966447</v>
      </c>
      <c r="I211" s="98">
        <v>22.012020871375281</v>
      </c>
      <c r="J211" s="98">
        <v>20.57415184510096</v>
      </c>
      <c r="K211" s="98">
        <v>23.171902564586819</v>
      </c>
      <c r="L211" s="98">
        <v>22.513353553155913</v>
      </c>
      <c r="M211" s="98">
        <v>22.786106366781969</v>
      </c>
      <c r="N211" s="98">
        <v>23.071481468373097</v>
      </c>
      <c r="O211" s="98">
        <v>23.167968374437471</v>
      </c>
      <c r="P211" s="98">
        <v>23.32179605509554</v>
      </c>
      <c r="Q211" s="98">
        <v>22.502391801310665</v>
      </c>
      <c r="R211" s="98">
        <v>21.44643061101597</v>
      </c>
      <c r="S211" s="98">
        <v>19.984844817835267</v>
      </c>
      <c r="T211" s="98">
        <v>18.392344280754305</v>
      </c>
      <c r="U211" s="98">
        <v>17.025349270095052</v>
      </c>
      <c r="V211" s="98">
        <v>22.30992836402033</v>
      </c>
      <c r="W211" s="98">
        <v>20.642426064628186</v>
      </c>
      <c r="X211" s="98">
        <v>14.893915575292832</v>
      </c>
      <c r="Y211" s="98">
        <v>12.249716300911583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20591.155789158733</v>
      </c>
      <c r="C214" s="117">
        <f t="shared" si="108"/>
        <v>24173.714287839524</v>
      </c>
      <c r="D214" s="117">
        <f t="shared" si="108"/>
        <v>19293.736692660754</v>
      </c>
      <c r="E214" s="117">
        <f t="shared" si="108"/>
        <v>20913.756199940279</v>
      </c>
      <c r="F214" s="117">
        <f t="shared" si="108"/>
        <v>20054.749313354925</v>
      </c>
      <c r="G214" s="117">
        <f t="shared" si="108"/>
        <v>22218.907950166984</v>
      </c>
      <c r="H214" s="117">
        <f t="shared" si="108"/>
        <v>18300.602908350505</v>
      </c>
      <c r="I214" s="117">
        <f t="shared" si="108"/>
        <v>19319.458665716418</v>
      </c>
      <c r="J214" s="117">
        <f t="shared" si="108"/>
        <v>18612.249516914209</v>
      </c>
      <c r="K214" s="117">
        <f t="shared" si="108"/>
        <v>17252.977323645326</v>
      </c>
      <c r="L214" s="117">
        <f t="shared" si="108"/>
        <v>16735.971850887781</v>
      </c>
      <c r="M214" s="117">
        <f t="shared" si="108"/>
        <v>16272.577268821937</v>
      </c>
      <c r="N214" s="117">
        <f t="shared" si="108"/>
        <v>15178.472348226329</v>
      </c>
      <c r="O214" s="117">
        <f t="shared" si="108"/>
        <v>15220.440489037166</v>
      </c>
      <c r="P214" s="117">
        <f t="shared" si="108"/>
        <v>12743.130667253597</v>
      </c>
      <c r="Q214" s="117">
        <f t="shared" si="108"/>
        <v>14374.673643451772</v>
      </c>
      <c r="R214" s="117">
        <f t="shared" ref="R214:V214" si="109">R215+R218+R220+R233</f>
        <v>14543.201962303507</v>
      </c>
      <c r="S214" s="117">
        <f t="shared" si="109"/>
        <v>14348.343310893804</v>
      </c>
      <c r="T214" s="117">
        <f t="shared" si="109"/>
        <v>13269.711512371467</v>
      </c>
      <c r="U214" s="117">
        <f t="shared" si="109"/>
        <v>12656.563341039066</v>
      </c>
      <c r="V214" s="117">
        <f t="shared" si="109"/>
        <v>12544.546433178932</v>
      </c>
      <c r="W214" s="117">
        <f t="shared" ref="W214:Y214" si="110">W215+W218+W220+W233</f>
        <v>14390.45660348304</v>
      </c>
      <c r="X214" s="117">
        <f t="shared" si="110"/>
        <v>12019.724697813423</v>
      </c>
      <c r="Y214" s="117">
        <f t="shared" si="110"/>
        <v>11721.779705374627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16755.259468925411</v>
      </c>
      <c r="C215" s="122">
        <f t="shared" si="111"/>
        <v>20170.89340569577</v>
      </c>
      <c r="D215" s="122">
        <f t="shared" si="111"/>
        <v>15522.844960745762</v>
      </c>
      <c r="E215" s="122">
        <f t="shared" si="111"/>
        <v>16843.538228611789</v>
      </c>
      <c r="F215" s="122">
        <f t="shared" si="111"/>
        <v>16060.733898340204</v>
      </c>
      <c r="G215" s="122">
        <f t="shared" si="111"/>
        <v>18319.776951859938</v>
      </c>
      <c r="H215" s="122">
        <f t="shared" si="111"/>
        <v>14500.718938604401</v>
      </c>
      <c r="I215" s="122">
        <f t="shared" si="111"/>
        <v>15596.254245779457</v>
      </c>
      <c r="J215" s="122">
        <f t="shared" si="111"/>
        <v>14907.440471639018</v>
      </c>
      <c r="K215" s="122">
        <f t="shared" si="111"/>
        <v>13776.167436391741</v>
      </c>
      <c r="L215" s="122">
        <f t="shared" si="111"/>
        <v>13467.860567165551</v>
      </c>
      <c r="M215" s="122">
        <f t="shared" si="111"/>
        <v>12985.703371110074</v>
      </c>
      <c r="N215" s="122">
        <f t="shared" si="111"/>
        <v>12005.186623327645</v>
      </c>
      <c r="O215" s="122">
        <f t="shared" si="111"/>
        <v>12090.160174392217</v>
      </c>
      <c r="P215" s="122">
        <f t="shared" si="111"/>
        <v>9768.1282155064055</v>
      </c>
      <c r="Q215" s="122">
        <f t="shared" si="111"/>
        <v>11300.646076791838</v>
      </c>
      <c r="R215" s="122">
        <f t="shared" ref="R215:V215" si="112">SUM(R216:R217)</f>
        <v>11564.739072803699</v>
      </c>
      <c r="S215" s="122">
        <f t="shared" si="112"/>
        <v>11354.262515152699</v>
      </c>
      <c r="T215" s="122">
        <f t="shared" si="112"/>
        <v>10385.981949921948</v>
      </c>
      <c r="U215" s="122">
        <f t="shared" si="112"/>
        <v>9869.9897559258952</v>
      </c>
      <c r="V215" s="122">
        <f t="shared" si="112"/>
        <v>9747.8493198485776</v>
      </c>
      <c r="W215" s="122">
        <f t="shared" ref="W215:Y215" si="113">SUM(W216:W217)</f>
        <v>11494.531959545235</v>
      </c>
      <c r="X215" s="122">
        <f t="shared" si="113"/>
        <v>9430.2872840982363</v>
      </c>
      <c r="Y215" s="122">
        <f t="shared" si="113"/>
        <v>9237.6898655623845</v>
      </c>
      <c r="DA215" s="130" t="s">
        <v>2319</v>
      </c>
    </row>
    <row r="216" spans="1:105" ht="12" customHeight="1" x14ac:dyDescent="0.25">
      <c r="A216" s="97" t="s">
        <v>199</v>
      </c>
      <c r="B216" s="98">
        <v>16679.605684488251</v>
      </c>
      <c r="C216" s="98">
        <v>20080.583717428301</v>
      </c>
      <c r="D216" s="98">
        <v>15452.845775787788</v>
      </c>
      <c r="E216" s="98">
        <v>16766.797587731104</v>
      </c>
      <c r="F216" s="98">
        <v>15986.587258944312</v>
      </c>
      <c r="G216" s="98">
        <v>18235.128748019495</v>
      </c>
      <c r="H216" s="98">
        <v>14431.680972278533</v>
      </c>
      <c r="I216" s="98">
        <v>15521.868636002537</v>
      </c>
      <c r="J216" s="98">
        <v>14834.469273982966</v>
      </c>
      <c r="K216" s="98">
        <v>13707.31030768737</v>
      </c>
      <c r="L216" s="98">
        <v>13399.252901633154</v>
      </c>
      <c r="M216" s="98">
        <v>12918.426389172917</v>
      </c>
      <c r="N216" s="98">
        <v>11941.926604456232</v>
      </c>
      <c r="O216" s="98">
        <v>12025.402260964669</v>
      </c>
      <c r="P216" s="98">
        <v>9716.2211913394913</v>
      </c>
      <c r="Q216" s="98">
        <v>11240.220299627661</v>
      </c>
      <c r="R216" s="98">
        <v>11502.681959404714</v>
      </c>
      <c r="S216" s="98">
        <v>11293.089959167339</v>
      </c>
      <c r="T216" s="98">
        <v>10329.828638511392</v>
      </c>
      <c r="U216" s="98">
        <v>9816.2309536046905</v>
      </c>
      <c r="V216" s="98">
        <v>9694.2926443589404</v>
      </c>
      <c r="W216" s="98">
        <v>11430.229046480134</v>
      </c>
      <c r="X216" s="98">
        <v>9376.9917414752381</v>
      </c>
      <c r="Y216" s="98">
        <v>9185.0421543321099</v>
      </c>
      <c r="DA216" s="63" t="s">
        <v>2320</v>
      </c>
    </row>
    <row r="217" spans="1:105" ht="12" customHeight="1" x14ac:dyDescent="0.25">
      <c r="A217" s="97" t="s">
        <v>53</v>
      </c>
      <c r="B217" s="98">
        <v>75.653784437161093</v>
      </c>
      <c r="C217" s="98">
        <v>90.309688267470165</v>
      </c>
      <c r="D217" s="98">
        <v>69.999184957974805</v>
      </c>
      <c r="E217" s="98">
        <v>76.740640880686129</v>
      </c>
      <c r="F217" s="98">
        <v>74.146639395891881</v>
      </c>
      <c r="G217" s="98">
        <v>84.648203840444694</v>
      </c>
      <c r="H217" s="98">
        <v>69.037966325867671</v>
      </c>
      <c r="I217" s="98">
        <v>74.385609776920603</v>
      </c>
      <c r="J217" s="98">
        <v>72.9711976560517</v>
      </c>
      <c r="K217" s="98">
        <v>68.857128704369913</v>
      </c>
      <c r="L217" s="98">
        <v>68.607665532397633</v>
      </c>
      <c r="M217" s="98">
        <v>67.276981937156464</v>
      </c>
      <c r="N217" s="98">
        <v>63.260018871413877</v>
      </c>
      <c r="O217" s="98">
        <v>64.757913427546981</v>
      </c>
      <c r="P217" s="98">
        <v>51.907024166915043</v>
      </c>
      <c r="Q217" s="98">
        <v>60.425777164176154</v>
      </c>
      <c r="R217" s="98">
        <v>62.057113398985699</v>
      </c>
      <c r="S217" s="98">
        <v>61.172555985360248</v>
      </c>
      <c r="T217" s="98">
        <v>56.153311410556043</v>
      </c>
      <c r="U217" s="98">
        <v>53.758802321205586</v>
      </c>
      <c r="V217" s="98">
        <v>53.556675489636618</v>
      </c>
      <c r="W217" s="98">
        <v>64.302913065100483</v>
      </c>
      <c r="X217" s="98">
        <v>53.295542622998937</v>
      </c>
      <c r="Y217" s="98">
        <v>52.647711230275128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8.4726237709551242</v>
      </c>
      <c r="C218" s="122">
        <f t="shared" si="114"/>
        <v>10.064426010787232</v>
      </c>
      <c r="D218" s="122">
        <f t="shared" si="114"/>
        <v>11.965420400996177</v>
      </c>
      <c r="E218" s="122">
        <f t="shared" si="114"/>
        <v>27.636519790300628</v>
      </c>
      <c r="F218" s="122">
        <f t="shared" si="114"/>
        <v>15.870491500193085</v>
      </c>
      <c r="G218" s="122">
        <f t="shared" si="114"/>
        <v>19.866349714406866</v>
      </c>
      <c r="H218" s="122">
        <f t="shared" si="114"/>
        <v>29.897790975237704</v>
      </c>
      <c r="I218" s="122">
        <f t="shared" si="114"/>
        <v>36.100768178075491</v>
      </c>
      <c r="J218" s="122">
        <f t="shared" si="114"/>
        <v>42.877490495348802</v>
      </c>
      <c r="K218" s="122">
        <f t="shared" si="114"/>
        <v>47.172391005662462</v>
      </c>
      <c r="L218" s="122">
        <f t="shared" si="114"/>
        <v>56.780235050252898</v>
      </c>
      <c r="M218" s="122">
        <f t="shared" si="114"/>
        <v>60.186859648873835</v>
      </c>
      <c r="N218" s="122">
        <f t="shared" si="114"/>
        <v>102.94497591718559</v>
      </c>
      <c r="O218" s="122">
        <f t="shared" si="114"/>
        <v>99.221337799160139</v>
      </c>
      <c r="P218" s="122">
        <f t="shared" si="114"/>
        <v>36.876713697497301</v>
      </c>
      <c r="Q218" s="122">
        <f t="shared" si="114"/>
        <v>109.29823748401979</v>
      </c>
      <c r="R218" s="122">
        <f t="shared" si="114"/>
        <v>68.028262037258784</v>
      </c>
      <c r="S218" s="122">
        <f t="shared" si="114"/>
        <v>115.42142969110752</v>
      </c>
      <c r="T218" s="122">
        <f t="shared" si="114"/>
        <v>85.540497273366427</v>
      </c>
      <c r="U218" s="122">
        <f t="shared" si="114"/>
        <v>113.50020645004589</v>
      </c>
      <c r="V218" s="122">
        <f t="shared" si="114"/>
        <v>57.610824770115016</v>
      </c>
      <c r="W218" s="122">
        <f t="shared" si="114"/>
        <v>99.335802933267743</v>
      </c>
      <c r="X218" s="122">
        <f t="shared" si="114"/>
        <v>122.5165886234854</v>
      </c>
      <c r="Y218" s="122">
        <f t="shared" si="114"/>
        <v>85.43241882965107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8.4726237709551242</v>
      </c>
      <c r="C219" s="98">
        <f>RES_hhdet_fech!C86</f>
        <v>10.064426010787232</v>
      </c>
      <c r="D219" s="98">
        <f>RES_hhdet_fech!D86</f>
        <v>11.965420400996177</v>
      </c>
      <c r="E219" s="98">
        <f>RES_hhdet_fech!E86</f>
        <v>27.636519790300628</v>
      </c>
      <c r="F219" s="98">
        <f>RES_hhdet_fech!F86</f>
        <v>15.870491500193085</v>
      </c>
      <c r="G219" s="98">
        <f>RES_hhdet_fech!G86</f>
        <v>19.866349714406866</v>
      </c>
      <c r="H219" s="98">
        <f>RES_hhdet_fech!H86</f>
        <v>29.897790975237704</v>
      </c>
      <c r="I219" s="98">
        <f>RES_hhdet_fech!I86</f>
        <v>36.100768178075491</v>
      </c>
      <c r="J219" s="98">
        <f>RES_hhdet_fech!J86</f>
        <v>42.877490495348802</v>
      </c>
      <c r="K219" s="98">
        <f>RES_hhdet_fech!K86</f>
        <v>47.172391005662462</v>
      </c>
      <c r="L219" s="98">
        <f>RES_hhdet_fech!L86</f>
        <v>56.780235050252898</v>
      </c>
      <c r="M219" s="98">
        <f>RES_hhdet_fech!M86</f>
        <v>60.186859648873835</v>
      </c>
      <c r="N219" s="98">
        <f>RES_hhdet_fech!N86</f>
        <v>102.94497591718559</v>
      </c>
      <c r="O219" s="98">
        <f>RES_hhdet_fech!O86</f>
        <v>99.221337799160139</v>
      </c>
      <c r="P219" s="98">
        <f>RES_hhdet_fech!P86</f>
        <v>36.876713697497301</v>
      </c>
      <c r="Q219" s="98">
        <f>RES_hhdet_fech!Q86</f>
        <v>109.29823748401979</v>
      </c>
      <c r="R219" s="98">
        <f>RES_hhdet_fech!R86</f>
        <v>68.028262037258784</v>
      </c>
      <c r="S219" s="98">
        <f>RES_hhdet_fech!S86</f>
        <v>115.42142969110752</v>
      </c>
      <c r="T219" s="98">
        <f>RES_hhdet_fech!T86</f>
        <v>85.540497273366427</v>
      </c>
      <c r="U219" s="98">
        <f>RES_hhdet_fech!U86</f>
        <v>113.50020645004589</v>
      </c>
      <c r="V219" s="98">
        <f>RES_hhdet_fech!V86</f>
        <v>57.610824770115016</v>
      </c>
      <c r="W219" s="98">
        <f>RES_hhdet_fech!W86</f>
        <v>99.335802933267743</v>
      </c>
      <c r="X219" s="98">
        <f>RES_hhdet_fech!X86</f>
        <v>122.5165886234854</v>
      </c>
      <c r="Y219" s="98">
        <f>RES_hhdet_fech!Y86</f>
        <v>85.43241882965107</v>
      </c>
      <c r="DA219" s="63" t="s">
        <v>2323</v>
      </c>
    </row>
    <row r="220" spans="1:105" ht="12" customHeight="1" x14ac:dyDescent="0.25">
      <c r="A220" s="121" t="s">
        <v>55</v>
      </c>
      <c r="B220" s="122">
        <v>2976.2732408010493</v>
      </c>
      <c r="C220" s="122">
        <v>3022.226181405133</v>
      </c>
      <c r="D220" s="122">
        <v>2835.442175782729</v>
      </c>
      <c r="E220" s="122">
        <v>3002.6257243500918</v>
      </c>
      <c r="F220" s="122">
        <v>3028.5950817739322</v>
      </c>
      <c r="G220" s="122">
        <v>2896.860269254757</v>
      </c>
      <c r="H220" s="122">
        <v>2883.1225117232621</v>
      </c>
      <c r="I220" s="122">
        <v>2799.8476123486162</v>
      </c>
      <c r="J220" s="122">
        <v>2774.1124820502582</v>
      </c>
      <c r="K220" s="122">
        <v>2714.938286224587</v>
      </c>
      <c r="L220" s="122">
        <v>2558.4125976757268</v>
      </c>
      <c r="M220" s="122">
        <v>2574.7486300510254</v>
      </c>
      <c r="N220" s="122">
        <v>2437.1624708174145</v>
      </c>
      <c r="O220" s="122">
        <v>2400.7122809303714</v>
      </c>
      <c r="P220" s="122">
        <v>2295.0720936956304</v>
      </c>
      <c r="Q220" s="122">
        <v>2327.9873304976554</v>
      </c>
      <c r="R220" s="122">
        <v>2287.0347153327511</v>
      </c>
      <c r="S220" s="122">
        <v>2265.4447212072027</v>
      </c>
      <c r="T220" s="122">
        <v>2202.8803816333107</v>
      </c>
      <c r="U220" s="122">
        <v>2106.1780574185768</v>
      </c>
      <c r="V220" s="122">
        <v>1990.1867223170811</v>
      </c>
      <c r="W220" s="122">
        <v>2042.434051671195</v>
      </c>
      <c r="X220" s="122">
        <v>1892.1043677140412</v>
      </c>
      <c r="Y220" s="122">
        <v>1863.9828131389529</v>
      </c>
      <c r="DA220" s="130" t="s">
        <v>2324</v>
      </c>
    </row>
    <row r="221" spans="1:105" ht="12" customHeight="1" x14ac:dyDescent="0.25">
      <c r="A221" s="97" t="s">
        <v>132</v>
      </c>
      <c r="B221" s="98">
        <v>3511.818401749365</v>
      </c>
      <c r="C221" s="98">
        <v>3683.1910660608769</v>
      </c>
      <c r="D221" s="98">
        <v>3193.4697505837362</v>
      </c>
      <c r="E221" s="98">
        <v>3304.4272669402662</v>
      </c>
      <c r="F221" s="98">
        <v>3293.6560298526633</v>
      </c>
      <c r="G221" s="98">
        <v>3186.8240757162484</v>
      </c>
      <c r="H221" s="98">
        <v>3112.1598671602851</v>
      </c>
      <c r="I221" s="98">
        <v>3079.1873076499364</v>
      </c>
      <c r="J221" s="98">
        <v>2910.1584181549715</v>
      </c>
      <c r="K221" s="98">
        <v>2853.1628593061896</v>
      </c>
      <c r="L221" s="98">
        <v>2669.305049058989</v>
      </c>
      <c r="M221" s="98">
        <v>2639.768786375183</v>
      </c>
      <c r="N221" s="98">
        <v>2498.7945682579279</v>
      </c>
      <c r="O221" s="98">
        <v>2475.2519033154931</v>
      </c>
      <c r="P221" s="98">
        <v>2317.7684338354907</v>
      </c>
      <c r="Q221" s="98">
        <v>2357.846446736497</v>
      </c>
      <c r="R221" s="98">
        <v>2334.7060049043571</v>
      </c>
      <c r="S221" s="98">
        <v>2299.1219812940958</v>
      </c>
      <c r="T221" s="98">
        <v>2230.1997574227235</v>
      </c>
      <c r="U221" s="98">
        <v>2144.0410987425807</v>
      </c>
      <c r="V221" s="98">
        <v>1968.2927960198374</v>
      </c>
      <c r="W221" s="98">
        <v>2107.7338189498514</v>
      </c>
      <c r="X221" s="98">
        <v>1874.6653922240127</v>
      </c>
      <c r="Y221" s="98">
        <v>1825.0848485399019</v>
      </c>
      <c r="DA221" s="63" t="s">
        <v>2325</v>
      </c>
    </row>
    <row r="222" spans="1:105" ht="12" customHeight="1" x14ac:dyDescent="0.25">
      <c r="A222" s="97" t="s">
        <v>131</v>
      </c>
      <c r="B222" s="98">
        <v>2296.0087033536943</v>
      </c>
      <c r="C222" s="98">
        <v>2384.3890078807776</v>
      </c>
      <c r="D222" s="98">
        <v>2175.338362297925</v>
      </c>
      <c r="E222" s="98">
        <v>2447.700521596395</v>
      </c>
      <c r="F222" s="98">
        <v>2521.5935759211525</v>
      </c>
      <c r="G222" s="98">
        <v>2345.9267067393571</v>
      </c>
      <c r="H222" s="98">
        <v>2361.60496874517</v>
      </c>
      <c r="I222" s="98">
        <v>2248.7133035048546</v>
      </c>
      <c r="J222" s="98">
        <v>2187.4605618045039</v>
      </c>
      <c r="K222" s="98">
        <v>2145.7664249703753</v>
      </c>
      <c r="L222" s="98">
        <v>2035.8471752669213</v>
      </c>
      <c r="M222" s="98">
        <v>2066.7050480788098</v>
      </c>
      <c r="N222" s="98">
        <v>1991.939371934054</v>
      </c>
      <c r="O222" s="98">
        <v>2007.9563134040288</v>
      </c>
      <c r="P222" s="98">
        <v>1901.8015185294457</v>
      </c>
      <c r="Q222" s="98">
        <v>1942.5605825943501</v>
      </c>
      <c r="R222" s="98">
        <v>1933.1046753943617</v>
      </c>
      <c r="S222" s="98">
        <v>1920.3451995615687</v>
      </c>
      <c r="T222" s="98">
        <v>1882.3067427094513</v>
      </c>
      <c r="U222" s="98">
        <v>1815.3307169265504</v>
      </c>
      <c r="V222" s="98">
        <v>1714.3893109362084</v>
      </c>
      <c r="W222" s="98">
        <v>1883.7816423966106</v>
      </c>
      <c r="X222" s="98">
        <v>1723.4358694614821</v>
      </c>
      <c r="Y222" s="98">
        <v>1730.2567411444452</v>
      </c>
      <c r="DA222" s="63" t="s">
        <v>2326</v>
      </c>
    </row>
    <row r="223" spans="1:105" ht="12" customHeight="1" x14ac:dyDescent="0.25">
      <c r="A223" s="100" t="s">
        <v>199</v>
      </c>
      <c r="B223" s="101">
        <v>1186.5005088655639</v>
      </c>
      <c r="C223" s="101">
        <v>1186.8277660548613</v>
      </c>
      <c r="D223" s="101">
        <v>1177.8768040454713</v>
      </c>
      <c r="E223" s="101">
        <v>1539.3749277489048</v>
      </c>
      <c r="F223" s="101">
        <v>1634.2670890494603</v>
      </c>
      <c r="G223" s="101">
        <v>1346.9394359657344</v>
      </c>
      <c r="H223" s="101">
        <v>1369.1671130313111</v>
      </c>
      <c r="I223" s="101">
        <v>1091.3915089612108</v>
      </c>
      <c r="J223" s="101">
        <v>1059.7685155192057</v>
      </c>
      <c r="K223" s="101">
        <v>977.84031383227079</v>
      </c>
      <c r="L223" s="101">
        <v>882.21463573360177</v>
      </c>
      <c r="M223" s="101">
        <v>901.03182072024106</v>
      </c>
      <c r="N223" s="101">
        <v>833.80385627518888</v>
      </c>
      <c r="O223" s="101">
        <v>831.73657753403893</v>
      </c>
      <c r="P223" s="101">
        <v>827.02114791238398</v>
      </c>
      <c r="Q223" s="101">
        <v>833.91157244639169</v>
      </c>
      <c r="R223" s="101">
        <v>821.00575372191088</v>
      </c>
      <c r="S223" s="101">
        <v>816.42352111252274</v>
      </c>
      <c r="T223" s="101">
        <v>807.58588478627951</v>
      </c>
      <c r="U223" s="101">
        <v>731.64508459340391</v>
      </c>
      <c r="V223" s="101">
        <v>783.45352592486483</v>
      </c>
      <c r="W223" s="101">
        <v>977.64658783901143</v>
      </c>
      <c r="X223" s="101">
        <v>990.56067921542444</v>
      </c>
      <c r="Y223" s="101">
        <v>1119.7495883341182</v>
      </c>
      <c r="DA223" s="131" t="s">
        <v>2327</v>
      </c>
    </row>
    <row r="224" spans="1:105" ht="12" customHeight="1" x14ac:dyDescent="0.25">
      <c r="A224" s="103" t="s">
        <v>52</v>
      </c>
      <c r="B224" s="104">
        <v>1109.5081944881294</v>
      </c>
      <c r="C224" s="104">
        <v>1197.5612418259161</v>
      </c>
      <c r="D224" s="104">
        <v>997.46155825245353</v>
      </c>
      <c r="E224" s="104">
        <v>908.32559384749027</v>
      </c>
      <c r="F224" s="104">
        <v>887.32648687169205</v>
      </c>
      <c r="G224" s="104">
        <v>998.98727077362298</v>
      </c>
      <c r="H224" s="104">
        <v>992.43785571385888</v>
      </c>
      <c r="I224" s="104">
        <v>1157.3217945436434</v>
      </c>
      <c r="J224" s="104">
        <v>1127.6920462852981</v>
      </c>
      <c r="K224" s="104">
        <v>1167.9261111381045</v>
      </c>
      <c r="L224" s="104">
        <v>1153.632539533319</v>
      </c>
      <c r="M224" s="104">
        <v>1165.6732273585687</v>
      </c>
      <c r="N224" s="104">
        <v>1158.1355156588652</v>
      </c>
      <c r="O224" s="104">
        <v>1176.21973586999</v>
      </c>
      <c r="P224" s="104">
        <v>1074.7803706170619</v>
      </c>
      <c r="Q224" s="104">
        <v>1108.6490101479583</v>
      </c>
      <c r="R224" s="104">
        <v>1112.0989216724504</v>
      </c>
      <c r="S224" s="104">
        <v>1103.9216784490459</v>
      </c>
      <c r="T224" s="104">
        <v>1074.7208579231719</v>
      </c>
      <c r="U224" s="104">
        <v>1083.6856323331463</v>
      </c>
      <c r="V224" s="104">
        <v>930.93578501134334</v>
      </c>
      <c r="W224" s="104">
        <v>906.13505455759923</v>
      </c>
      <c r="X224" s="104">
        <v>732.87519024605751</v>
      </c>
      <c r="Y224" s="104">
        <v>610.50715281032706</v>
      </c>
      <c r="DA224" s="132" t="s">
        <v>2328</v>
      </c>
    </row>
    <row r="225" spans="1:105" ht="12" customHeight="1" x14ac:dyDescent="0.25">
      <c r="A225" s="106" t="s">
        <v>124</v>
      </c>
      <c r="B225" s="101">
        <v>2684.6534561141666</v>
      </c>
      <c r="C225" s="101">
        <v>2391.9012811024659</v>
      </c>
      <c r="D225" s="101">
        <v>3064.3269196602137</v>
      </c>
      <c r="E225" s="101">
        <v>2861.457975490262</v>
      </c>
      <c r="F225" s="101">
        <v>2807.3398819553454</v>
      </c>
      <c r="G225" s="101">
        <v>3060.9019186617402</v>
      </c>
      <c r="H225" s="101">
        <v>2653.7634169196217</v>
      </c>
      <c r="I225" s="101">
        <v>2739.948612886682</v>
      </c>
      <c r="J225" s="101">
        <v>3039.3294592816133</v>
      </c>
      <c r="K225" s="101">
        <v>2789.3148192903254</v>
      </c>
      <c r="L225" s="101">
        <v>2688.7795476509668</v>
      </c>
      <c r="M225" s="101">
        <v>3293.8162833966608</v>
      </c>
      <c r="N225" s="101">
        <v>2932.9390025136036</v>
      </c>
      <c r="O225" s="101">
        <v>2397.8080009326227</v>
      </c>
      <c r="P225" s="101">
        <v>1844.6270889091911</v>
      </c>
      <c r="Q225" s="101">
        <v>2873.039348341857</v>
      </c>
      <c r="R225" s="101">
        <v>2454.1250673665213</v>
      </c>
      <c r="S225" s="101">
        <v>2606.1621723978169</v>
      </c>
      <c r="T225" s="101">
        <v>2416.2112798332942</v>
      </c>
      <c r="U225" s="101">
        <v>2495.1896096743912</v>
      </c>
      <c r="V225" s="101">
        <v>1676.2283526726305</v>
      </c>
      <c r="W225" s="101">
        <v>1932.6113438875229</v>
      </c>
      <c r="X225" s="101">
        <v>2051.3216823145794</v>
      </c>
      <c r="Y225" s="101">
        <v>1968.6939252537604</v>
      </c>
      <c r="DA225" s="131" t="s">
        <v>2329</v>
      </c>
    </row>
    <row r="226" spans="1:105" ht="12" customHeight="1" x14ac:dyDescent="0.25">
      <c r="A226" s="107" t="s">
        <v>123</v>
      </c>
      <c r="B226" s="104">
        <v>1946.6089866935909</v>
      </c>
      <c r="C226" s="104">
        <v>1733.0198873284596</v>
      </c>
      <c r="D226" s="104">
        <v>2274.239128448839</v>
      </c>
      <c r="E226" s="104">
        <v>2231.9139073233519</v>
      </c>
      <c r="F226" s="104">
        <v>2225.0636980053027</v>
      </c>
      <c r="G226" s="104">
        <v>2357.8956870808679</v>
      </c>
      <c r="H226" s="104">
        <v>2071.1194142034024</v>
      </c>
      <c r="I226" s="104">
        <v>2060.8283095812931</v>
      </c>
      <c r="J226" s="104">
        <v>2294.2670604956093</v>
      </c>
      <c r="K226" s="104">
        <v>2095.4068045581353</v>
      </c>
      <c r="L226" s="104">
        <v>2010.7107602879823</v>
      </c>
      <c r="M226" s="104">
        <v>2483.0563906671946</v>
      </c>
      <c r="N226" s="104">
        <v>2213.8438780699616</v>
      </c>
      <c r="O226" s="104">
        <v>1830.6146520483728</v>
      </c>
      <c r="P226" s="104">
        <v>1449.0395968049183</v>
      </c>
      <c r="Q226" s="104">
        <v>2269.9620906993591</v>
      </c>
      <c r="R226" s="104">
        <v>1968.4169757422958</v>
      </c>
      <c r="S226" s="104">
        <v>2110.9577743655927</v>
      </c>
      <c r="T226" s="104">
        <v>1982.7908074587701</v>
      </c>
      <c r="U226" s="104">
        <v>2055.7848326560234</v>
      </c>
      <c r="V226" s="104">
        <v>1426.1817521768187</v>
      </c>
      <c r="W226" s="104">
        <v>1703.3327104757682</v>
      </c>
      <c r="X226" s="104">
        <v>1857.1433828596269</v>
      </c>
      <c r="Y226" s="104">
        <v>1815.8367429196578</v>
      </c>
      <c r="DA226" s="132" t="s">
        <v>2330</v>
      </c>
    </row>
    <row r="227" spans="1:105" ht="12" customHeight="1" x14ac:dyDescent="0.25">
      <c r="A227" s="108" t="s">
        <v>50</v>
      </c>
      <c r="B227" s="98">
        <v>905.89392476452281</v>
      </c>
      <c r="C227" s="98">
        <v>787.4027226088217</v>
      </c>
      <c r="D227" s="98">
        <v>1133.4183084265699</v>
      </c>
      <c r="E227" s="98">
        <v>1312.1904741674987</v>
      </c>
      <c r="F227" s="98">
        <v>1356.8096344686728</v>
      </c>
      <c r="G227" s="98">
        <v>1290.5929201957069</v>
      </c>
      <c r="H227" s="98">
        <v>1151.9135501841647</v>
      </c>
      <c r="I227" s="98">
        <v>977.49599467907422</v>
      </c>
      <c r="J227" s="98">
        <v>1099.1282832800282</v>
      </c>
      <c r="K227" s="98">
        <v>969.58716697510226</v>
      </c>
      <c r="L227" s="98">
        <v>900.1819504387322</v>
      </c>
      <c r="M227" s="98">
        <v>1141.530952497181</v>
      </c>
      <c r="N227" s="98">
        <v>993.86919411661563</v>
      </c>
      <c r="O227" s="98">
        <v>819.2107791449107</v>
      </c>
      <c r="P227" s="98">
        <v>678.78517145945705</v>
      </c>
      <c r="Q227" s="98">
        <v>1029.0338927363948</v>
      </c>
      <c r="R227" s="98">
        <v>871.93675117644659</v>
      </c>
      <c r="S227" s="98">
        <v>919.00471323911904</v>
      </c>
      <c r="T227" s="98">
        <v>857.81012777764363</v>
      </c>
      <c r="U227" s="98">
        <v>833.21923319973689</v>
      </c>
      <c r="V227" s="98">
        <v>655.71030142557345</v>
      </c>
      <c r="W227" s="98">
        <v>894.25632714573055</v>
      </c>
      <c r="X227" s="98">
        <v>1076.8062919407869</v>
      </c>
      <c r="Y227" s="98">
        <v>1181.2775929242325</v>
      </c>
      <c r="DA227" s="63" t="s">
        <v>2331</v>
      </c>
    </row>
    <row r="228" spans="1:105" ht="12" customHeight="1" x14ac:dyDescent="0.25">
      <c r="A228" s="108" t="s">
        <v>52</v>
      </c>
      <c r="B228" s="98">
        <v>1040.715061929068</v>
      </c>
      <c r="C228" s="98">
        <v>945.61716471963791</v>
      </c>
      <c r="D228" s="98">
        <v>1140.8208200222691</v>
      </c>
      <c r="E228" s="98">
        <v>919.72343315585329</v>
      </c>
      <c r="F228" s="98">
        <v>868.25406353663027</v>
      </c>
      <c r="G228" s="98">
        <v>1067.3027668851605</v>
      </c>
      <c r="H228" s="98">
        <v>919.20586401923777</v>
      </c>
      <c r="I228" s="98">
        <v>1083.332314902219</v>
      </c>
      <c r="J228" s="98">
        <v>1195.1387772155811</v>
      </c>
      <c r="K228" s="98">
        <v>1125.8196375830325</v>
      </c>
      <c r="L228" s="98">
        <v>1110.5288098492504</v>
      </c>
      <c r="M228" s="98">
        <v>1341.5254381700133</v>
      </c>
      <c r="N228" s="98">
        <v>1219.9746839533459</v>
      </c>
      <c r="O228" s="98">
        <v>1011.403872903462</v>
      </c>
      <c r="P228" s="98">
        <v>770.25442534546141</v>
      </c>
      <c r="Q228" s="98">
        <v>1240.9281979629641</v>
      </c>
      <c r="R228" s="98">
        <v>1096.4802245658491</v>
      </c>
      <c r="S228" s="98">
        <v>1191.9530611264736</v>
      </c>
      <c r="T228" s="98">
        <v>1124.9806796811265</v>
      </c>
      <c r="U228" s="98">
        <v>1222.5655994562862</v>
      </c>
      <c r="V228" s="98">
        <v>770.47145075124502</v>
      </c>
      <c r="W228" s="98">
        <v>809.0763833300374</v>
      </c>
      <c r="X228" s="98">
        <v>780.3370909188402</v>
      </c>
      <c r="Y228" s="98">
        <v>634.55914999542483</v>
      </c>
      <c r="DA228" s="63" t="s">
        <v>2332</v>
      </c>
    </row>
    <row r="229" spans="1:105" ht="12" customHeight="1" x14ac:dyDescent="0.25">
      <c r="A229" s="106" t="s">
        <v>122</v>
      </c>
      <c r="B229" s="101">
        <v>2307.251326451772</v>
      </c>
      <c r="C229" s="101">
        <v>2219.9588131495575</v>
      </c>
      <c r="D229" s="101">
        <v>2353.7607416164606</v>
      </c>
      <c r="E229" s="101">
        <v>2626.0658768620906</v>
      </c>
      <c r="F229" s="101">
        <v>2714.7591990929591</v>
      </c>
      <c r="G229" s="101">
        <v>2492.1096299751325</v>
      </c>
      <c r="H229" s="101">
        <v>2645.3314418780947</v>
      </c>
      <c r="I229" s="101">
        <v>2469.7029888976349</v>
      </c>
      <c r="J229" s="101">
        <v>2651.4897586406355</v>
      </c>
      <c r="K229" s="101">
        <v>2635.5299226355128</v>
      </c>
      <c r="L229" s="101">
        <v>2527.9854101225292</v>
      </c>
      <c r="M229" s="101">
        <v>2580.1031274887428</v>
      </c>
      <c r="N229" s="101">
        <v>2476.9836448552751</v>
      </c>
      <c r="O229" s="101">
        <v>2449.324545437411</v>
      </c>
      <c r="P229" s="101">
        <v>2441.8127503864393</v>
      </c>
      <c r="Q229" s="101">
        <v>2402.3056669486391</v>
      </c>
      <c r="R229" s="101">
        <v>2346.1487854830848</v>
      </c>
      <c r="S229" s="101">
        <v>2329.3746829593033</v>
      </c>
      <c r="T229" s="101">
        <v>2276.3401580589334</v>
      </c>
      <c r="U229" s="101">
        <v>2146.3393320363202</v>
      </c>
      <c r="V229" s="101">
        <v>2127.7771783263884</v>
      </c>
      <c r="W229" s="101">
        <v>2035.9807858448278</v>
      </c>
      <c r="X229" s="101">
        <v>1963.6361429738101</v>
      </c>
      <c r="Y229" s="101">
        <v>1953.3877184442106</v>
      </c>
      <c r="DA229" s="131" t="s">
        <v>2333</v>
      </c>
    </row>
    <row r="230" spans="1:105" ht="12" customHeight="1" x14ac:dyDescent="0.25">
      <c r="A230" s="107" t="s">
        <v>121</v>
      </c>
      <c r="B230" s="104">
        <v>1787.2037729469432</v>
      </c>
      <c r="C230" s="104">
        <v>1717.5636019199665</v>
      </c>
      <c r="D230" s="104">
        <v>1857.9558094275944</v>
      </c>
      <c r="E230" s="104">
        <v>2154.7041394941889</v>
      </c>
      <c r="F230" s="104">
        <v>2254.9794284103032</v>
      </c>
      <c r="G230" s="104">
        <v>2027.8171509838862</v>
      </c>
      <c r="H230" s="104">
        <v>2170.1450533338439</v>
      </c>
      <c r="I230" s="104">
        <v>1969.2337491532501</v>
      </c>
      <c r="J230" s="104">
        <v>2119.7304591922561</v>
      </c>
      <c r="K230" s="104">
        <v>2097.1047100529327</v>
      </c>
      <c r="L230" s="104">
        <v>2004.3417580594214</v>
      </c>
      <c r="M230" s="104">
        <v>2057.043434753185</v>
      </c>
      <c r="N230" s="104">
        <v>1973.4869084328434</v>
      </c>
      <c r="O230" s="104">
        <v>1961.7038659637226</v>
      </c>
      <c r="P230" s="104">
        <v>1982.2047386411687</v>
      </c>
      <c r="Q230" s="104">
        <v>1960.3030173978589</v>
      </c>
      <c r="R230" s="104">
        <v>1922.7646941927273</v>
      </c>
      <c r="S230" s="104">
        <v>1921.2906348074937</v>
      </c>
      <c r="T230" s="104">
        <v>1896.0937847897344</v>
      </c>
      <c r="U230" s="104">
        <v>1792.2823592722802</v>
      </c>
      <c r="V230" s="104">
        <v>1821.7337043727525</v>
      </c>
      <c r="W230" s="104">
        <v>1784.3126284671794</v>
      </c>
      <c r="X230" s="104">
        <v>1760.042515793675</v>
      </c>
      <c r="Y230" s="104">
        <v>1792.124801182596</v>
      </c>
      <c r="DA230" s="132" t="s">
        <v>2334</v>
      </c>
    </row>
    <row r="231" spans="1:105" ht="12" customHeight="1" x14ac:dyDescent="0.25">
      <c r="A231" s="108" t="s">
        <v>53</v>
      </c>
      <c r="B231" s="98">
        <v>777.48507783446746</v>
      </c>
      <c r="C231" s="98">
        <v>729.19994006269883</v>
      </c>
      <c r="D231" s="98">
        <v>869.97852185301542</v>
      </c>
      <c r="E231" s="98">
        <v>1204.9260997055169</v>
      </c>
      <c r="F231" s="98">
        <v>1310.8826188931293</v>
      </c>
      <c r="G231" s="98">
        <v>1051.5469951608775</v>
      </c>
      <c r="H231" s="98">
        <v>1145.846894777912</v>
      </c>
      <c r="I231" s="98">
        <v>880.79887883762251</v>
      </c>
      <c r="J231" s="98">
        <v>959.93342947892097</v>
      </c>
      <c r="K231" s="98">
        <v>920.15455673764097</v>
      </c>
      <c r="L231" s="98">
        <v>850.42229511699259</v>
      </c>
      <c r="M231" s="98">
        <v>896.48615418786164</v>
      </c>
      <c r="N231" s="98">
        <v>838.95792547462747</v>
      </c>
      <c r="O231" s="98">
        <v>831.39580176866139</v>
      </c>
      <c r="P231" s="98">
        <v>880.06014178692533</v>
      </c>
      <c r="Q231" s="98">
        <v>857.00779764706328</v>
      </c>
      <c r="R231" s="98">
        <v>830.30582496897421</v>
      </c>
      <c r="S231" s="98">
        <v>828.80608925263573</v>
      </c>
      <c r="T231" s="98">
        <v>822.56508417103998</v>
      </c>
      <c r="U231" s="98">
        <v>727.39427256244471</v>
      </c>
      <c r="V231" s="98">
        <v>833.65669021394649</v>
      </c>
      <c r="W231" s="98">
        <v>931.99874294124413</v>
      </c>
      <c r="X231" s="98">
        <v>1017.6006638013905</v>
      </c>
      <c r="Y231" s="98">
        <v>1166.0542940007431</v>
      </c>
      <c r="DA231" s="63" t="s">
        <v>2335</v>
      </c>
    </row>
    <row r="232" spans="1:105" ht="12" customHeight="1" x14ac:dyDescent="0.25">
      <c r="A232" s="108" t="s">
        <v>52</v>
      </c>
      <c r="B232" s="98">
        <v>1009.718695112476</v>
      </c>
      <c r="C232" s="98">
        <v>988.36366185726752</v>
      </c>
      <c r="D232" s="98">
        <v>987.97728757457901</v>
      </c>
      <c r="E232" s="98">
        <v>949.77803978867144</v>
      </c>
      <c r="F232" s="98">
        <v>944.09680951717417</v>
      </c>
      <c r="G232" s="98">
        <v>976.27015582300862</v>
      </c>
      <c r="H232" s="98">
        <v>1024.2981585559316</v>
      </c>
      <c r="I232" s="98">
        <v>1088.4348703156274</v>
      </c>
      <c r="J232" s="98">
        <v>1159.7970297133352</v>
      </c>
      <c r="K232" s="98">
        <v>1176.9501533152918</v>
      </c>
      <c r="L232" s="98">
        <v>1153.9194629424289</v>
      </c>
      <c r="M232" s="98">
        <v>1160.5572805653233</v>
      </c>
      <c r="N232" s="98">
        <v>1134.5289829582157</v>
      </c>
      <c r="O232" s="98">
        <v>1130.3080641950614</v>
      </c>
      <c r="P232" s="98">
        <v>1102.1445968542439</v>
      </c>
      <c r="Q232" s="98">
        <v>1103.2952197507957</v>
      </c>
      <c r="R232" s="98">
        <v>1092.4588692237528</v>
      </c>
      <c r="S232" s="98">
        <v>1092.4845455548575</v>
      </c>
      <c r="T232" s="98">
        <v>1073.5287006186943</v>
      </c>
      <c r="U232" s="98">
        <v>1064.8880867098358</v>
      </c>
      <c r="V232" s="98">
        <v>988.07701415880615</v>
      </c>
      <c r="W232" s="98">
        <v>852.31388552593535</v>
      </c>
      <c r="X232" s="98">
        <v>742.44185199228446</v>
      </c>
      <c r="Y232" s="98">
        <v>626.07050718185326</v>
      </c>
      <c r="DA232" s="63" t="s">
        <v>2336</v>
      </c>
    </row>
    <row r="233" spans="1:105" ht="12" customHeight="1" x14ac:dyDescent="0.25">
      <c r="A233" s="121" t="s">
        <v>54</v>
      </c>
      <c r="B233" s="122">
        <v>851.15045566131778</v>
      </c>
      <c r="C233" s="122">
        <v>970.53027472783162</v>
      </c>
      <c r="D233" s="122">
        <v>923.4841357312655</v>
      </c>
      <c r="E233" s="122">
        <v>1039.9557271880999</v>
      </c>
      <c r="F233" s="122">
        <v>949.54984174059484</v>
      </c>
      <c r="G233" s="122">
        <v>982.40437933788019</v>
      </c>
      <c r="H233" s="122">
        <v>886.8636670476061</v>
      </c>
      <c r="I233" s="122">
        <v>887.25603941027077</v>
      </c>
      <c r="J233" s="122">
        <v>887.81907272958551</v>
      </c>
      <c r="K233" s="122">
        <v>714.69921002333831</v>
      </c>
      <c r="L233" s="122">
        <v>652.91845099625039</v>
      </c>
      <c r="M233" s="122">
        <v>651.93840801196382</v>
      </c>
      <c r="N233" s="122">
        <v>633.17827816408283</v>
      </c>
      <c r="O233" s="122">
        <v>630.34669591541842</v>
      </c>
      <c r="P233" s="122">
        <v>643.05364435406523</v>
      </c>
      <c r="Q233" s="122">
        <v>636.74199867825826</v>
      </c>
      <c r="R233" s="122">
        <v>623.39991212979851</v>
      </c>
      <c r="S233" s="122">
        <v>613.21464484279591</v>
      </c>
      <c r="T233" s="122">
        <v>595.3086835428395</v>
      </c>
      <c r="U233" s="122">
        <v>566.89532124454945</v>
      </c>
      <c r="V233" s="122">
        <v>748.8995662431563</v>
      </c>
      <c r="W233" s="122">
        <v>754.15478933334202</v>
      </c>
      <c r="X233" s="122">
        <v>574.81645737766064</v>
      </c>
      <c r="Y233" s="122">
        <v>534.67460784363948</v>
      </c>
      <c r="DA233" s="130" t="s">
        <v>2337</v>
      </c>
    </row>
    <row r="234" spans="1:105" ht="12" customHeight="1" x14ac:dyDescent="0.25">
      <c r="A234" s="97" t="s">
        <v>202</v>
      </c>
      <c r="B234" s="98">
        <v>1066.3696506786366</v>
      </c>
      <c r="C234" s="98">
        <v>1329.938681942471</v>
      </c>
      <c r="D234" s="98">
        <v>1046.9113447140501</v>
      </c>
      <c r="E234" s="98">
        <v>1176.0255020989341</v>
      </c>
      <c r="F234" s="98">
        <v>1059.3654141282723</v>
      </c>
      <c r="G234" s="98">
        <v>1160.6638234623424</v>
      </c>
      <c r="H234" s="98">
        <v>1003.8237984826865</v>
      </c>
      <c r="I234" s="98">
        <v>1089.7572319719375</v>
      </c>
      <c r="J234" s="98">
        <v>1032.7219184536054</v>
      </c>
      <c r="K234" s="98">
        <v>827.84268243297015</v>
      </c>
      <c r="L234" s="98">
        <v>771.08541137319139</v>
      </c>
      <c r="M234" s="98">
        <v>755.15427762009199</v>
      </c>
      <c r="N234" s="98">
        <v>746.39212695143249</v>
      </c>
      <c r="O234" s="98">
        <v>746.46910514522824</v>
      </c>
      <c r="P234" s="98">
        <v>763.34204358339593</v>
      </c>
      <c r="Q234" s="98">
        <v>761.07504101489167</v>
      </c>
      <c r="R234" s="98">
        <v>751.42245432675747</v>
      </c>
      <c r="S234" s="98">
        <v>739.32988337617894</v>
      </c>
      <c r="T234" s="98">
        <v>719.41332460164779</v>
      </c>
      <c r="U234" s="98">
        <v>695.99563940411133</v>
      </c>
      <c r="V234" s="98">
        <v>928.54878785292453</v>
      </c>
      <c r="W234" s="98">
        <v>963.01947793056513</v>
      </c>
      <c r="X234" s="98">
        <v>723.11486213225135</v>
      </c>
      <c r="Y234" s="98">
        <v>671.59616194521072</v>
      </c>
      <c r="DA234" s="63" t="s">
        <v>2338</v>
      </c>
    </row>
    <row r="235" spans="1:105" ht="12" customHeight="1" x14ac:dyDescent="0.25">
      <c r="A235" s="97" t="s">
        <v>50</v>
      </c>
      <c r="B235" s="98">
        <v>954.93814365119181</v>
      </c>
      <c r="C235" s="98">
        <v>997.1191320086167</v>
      </c>
      <c r="D235" s="98">
        <v>1268.7108469720547</v>
      </c>
      <c r="E235" s="98">
        <v>991.61184144122046</v>
      </c>
      <c r="F235" s="98">
        <v>964.78581504087663</v>
      </c>
      <c r="G235" s="98">
        <v>1131.0170292651565</v>
      </c>
      <c r="H235" s="98">
        <v>978.83187287355418</v>
      </c>
      <c r="I235" s="98">
        <v>932.15224722075345</v>
      </c>
      <c r="J235" s="98">
        <v>845.55885719320713</v>
      </c>
      <c r="K235" s="98">
        <v>827.5151639072667</v>
      </c>
      <c r="L235" s="98">
        <v>739.47333078763495</v>
      </c>
      <c r="M235" s="98">
        <v>708.42423471263783</v>
      </c>
      <c r="N235" s="98">
        <v>699.91175478487037</v>
      </c>
      <c r="O235" s="98">
        <v>698.53530846745252</v>
      </c>
      <c r="P235" s="98">
        <v>717.13239725217204</v>
      </c>
      <c r="Q235" s="98">
        <v>710.71134168857157</v>
      </c>
      <c r="R235" s="98">
        <v>702.93442487739162</v>
      </c>
      <c r="S235" s="98">
        <v>691.92558095718266</v>
      </c>
      <c r="T235" s="98">
        <v>671.88749279310048</v>
      </c>
      <c r="U235" s="98">
        <v>649.93636106773022</v>
      </c>
      <c r="V235" s="98">
        <v>888.18106976290233</v>
      </c>
      <c r="W235" s="98">
        <v>884.68930907464437</v>
      </c>
      <c r="X235" s="98">
        <v>690.36198859531987</v>
      </c>
      <c r="Y235" s="98">
        <v>628.56092376214065</v>
      </c>
      <c r="DA235" s="63" t="s">
        <v>2339</v>
      </c>
    </row>
    <row r="236" spans="1:105" ht="12" customHeight="1" x14ac:dyDescent="0.25">
      <c r="A236" s="109" t="s">
        <v>120</v>
      </c>
      <c r="B236" s="33">
        <v>667.62186111773713</v>
      </c>
      <c r="C236" s="33">
        <v>776.49618473263854</v>
      </c>
      <c r="D236" s="33">
        <v>628.71731596561881</v>
      </c>
      <c r="E236" s="33">
        <v>1001.6752597860045</v>
      </c>
      <c r="F236" s="33">
        <v>885.89939948648919</v>
      </c>
      <c r="G236" s="33">
        <v>804.67584273092064</v>
      </c>
      <c r="H236" s="33">
        <v>778.38361688536361</v>
      </c>
      <c r="I236" s="33">
        <v>761.1847357015738</v>
      </c>
      <c r="J236" s="33">
        <v>839.12764580992769</v>
      </c>
      <c r="K236" s="33">
        <v>579.00597260434711</v>
      </c>
      <c r="L236" s="33">
        <v>533.20434534314336</v>
      </c>
      <c r="M236" s="33">
        <v>563.43207507511545</v>
      </c>
      <c r="N236" s="33">
        <v>541.68865283265609</v>
      </c>
      <c r="O236" s="33">
        <v>543.81042667887027</v>
      </c>
      <c r="P236" s="33">
        <v>555.75177196679078</v>
      </c>
      <c r="Q236" s="33">
        <v>554.29006133882376</v>
      </c>
      <c r="R236" s="33">
        <v>540.91656291990921</v>
      </c>
      <c r="S236" s="33">
        <v>533.92595038528259</v>
      </c>
      <c r="T236" s="33">
        <v>519.80780064169733</v>
      </c>
      <c r="U236" s="33">
        <v>490.11500194938793</v>
      </c>
      <c r="V236" s="33">
        <v>634.3112777987194</v>
      </c>
      <c r="W236" s="33">
        <v>638.87403722281374</v>
      </c>
      <c r="X236" s="33">
        <v>491.01583982948938</v>
      </c>
      <c r="Y236" s="33">
        <v>465.54817167755851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9869.515040084867</v>
      </c>
      <c r="C238" s="117">
        <f t="shared" si="115"/>
        <v>11738.696766570209</v>
      </c>
      <c r="D238" s="117">
        <f t="shared" si="115"/>
        <v>9623.5301037059635</v>
      </c>
      <c r="E238" s="117">
        <f t="shared" si="115"/>
        <v>10646.743622258587</v>
      </c>
      <c r="F238" s="117">
        <f t="shared" si="115"/>
        <v>10412.120114008992</v>
      </c>
      <c r="G238" s="117">
        <f t="shared" si="115"/>
        <v>11889.511275376339</v>
      </c>
      <c r="H238" s="117">
        <f t="shared" si="115"/>
        <v>10221.100844698194</v>
      </c>
      <c r="I238" s="117">
        <f t="shared" si="115"/>
        <v>11117.19110116471</v>
      </c>
      <c r="J238" s="117">
        <f t="shared" si="115"/>
        <v>11001.949403546101</v>
      </c>
      <c r="K238" s="117">
        <f t="shared" si="115"/>
        <v>10497.268912609328</v>
      </c>
      <c r="L238" s="117">
        <f t="shared" si="115"/>
        <v>10493.545906417034</v>
      </c>
      <c r="M238" s="117">
        <f t="shared" si="115"/>
        <v>10512.798493165395</v>
      </c>
      <c r="N238" s="117">
        <f t="shared" si="115"/>
        <v>10214.959223876296</v>
      </c>
      <c r="O238" s="117">
        <f t="shared" si="115"/>
        <v>10487.516987590485</v>
      </c>
      <c r="P238" s="117">
        <f t="shared" si="115"/>
        <v>8745.882263703621</v>
      </c>
      <c r="Q238" s="117">
        <f t="shared" si="115"/>
        <v>10099.645741333916</v>
      </c>
      <c r="R238" s="117">
        <f t="shared" ref="R238:V238" si="116">R239+R242+R244+R257</f>
        <v>10196.906179561607</v>
      </c>
      <c r="S238" s="117">
        <f t="shared" si="116"/>
        <v>10300.688550550323</v>
      </c>
      <c r="T238" s="117">
        <f t="shared" si="116"/>
        <v>9590.015511981399</v>
      </c>
      <c r="U238" s="117">
        <f t="shared" si="116"/>
        <v>9371.8701802736614</v>
      </c>
      <c r="V238" s="117">
        <f t="shared" si="116"/>
        <v>9262.9300021861582</v>
      </c>
      <c r="W238" s="117">
        <f t="shared" ref="W238:Y238" si="117">W239+W242+W244+W257</f>
        <v>10873.061478858726</v>
      </c>
      <c r="X238" s="117">
        <f t="shared" si="117"/>
        <v>9355.2327513866785</v>
      </c>
      <c r="Y238" s="117">
        <f t="shared" si="117"/>
        <v>9138.9715092097613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7689.6849857916013</v>
      </c>
      <c r="C239" s="122">
        <f t="shared" si="118"/>
        <v>9438.5854462898897</v>
      </c>
      <c r="D239" s="122">
        <f t="shared" si="118"/>
        <v>7410.8401976824762</v>
      </c>
      <c r="E239" s="122">
        <f t="shared" si="118"/>
        <v>8185.7325275670019</v>
      </c>
      <c r="F239" s="122">
        <f t="shared" si="118"/>
        <v>7987.4346543767906</v>
      </c>
      <c r="G239" s="122">
        <f t="shared" si="118"/>
        <v>9472.4688024469669</v>
      </c>
      <c r="H239" s="122">
        <f t="shared" si="118"/>
        <v>7786.6617660320398</v>
      </c>
      <c r="I239" s="122">
        <f t="shared" si="118"/>
        <v>8674.8799775863663</v>
      </c>
      <c r="J239" s="122">
        <f t="shared" si="118"/>
        <v>8501.6684519702612</v>
      </c>
      <c r="K239" s="122">
        <f t="shared" si="118"/>
        <v>8096.9905962368721</v>
      </c>
      <c r="L239" s="122">
        <f t="shared" si="118"/>
        <v>8163.2611264060588</v>
      </c>
      <c r="M239" s="122">
        <f t="shared" si="118"/>
        <v>8111.4369723799309</v>
      </c>
      <c r="N239" s="122">
        <f t="shared" si="118"/>
        <v>7742.5997044143151</v>
      </c>
      <c r="O239" s="122">
        <f t="shared" si="118"/>
        <v>8004.7431462217291</v>
      </c>
      <c r="P239" s="122">
        <f t="shared" si="118"/>
        <v>6503.6703756567686</v>
      </c>
      <c r="Q239" s="122">
        <f t="shared" si="118"/>
        <v>7582.7927031479339</v>
      </c>
      <c r="R239" s="122">
        <f t="shared" ref="R239:V239" si="119">SUM(R240:R241)</f>
        <v>7829.0739914354508</v>
      </c>
      <c r="S239" s="122">
        <f t="shared" si="119"/>
        <v>7765.9241756991805</v>
      </c>
      <c r="T239" s="122">
        <f t="shared" si="119"/>
        <v>7185.7148034258034</v>
      </c>
      <c r="U239" s="122">
        <f t="shared" si="119"/>
        <v>6927.4578573143172</v>
      </c>
      <c r="V239" s="122">
        <f t="shared" si="119"/>
        <v>6950.4504245079261</v>
      </c>
      <c r="W239" s="122">
        <f t="shared" ref="W239:Y239" si="120">SUM(W240:W241)</f>
        <v>8332.1271224047596</v>
      </c>
      <c r="X239" s="122">
        <f t="shared" si="120"/>
        <v>6951.2089304352166</v>
      </c>
      <c r="Y239" s="122">
        <f t="shared" si="120"/>
        <v>6900.8331336577285</v>
      </c>
      <c r="DA239" s="130" t="s">
        <v>2487</v>
      </c>
    </row>
    <row r="240" spans="1:105" ht="12" customHeight="1" x14ac:dyDescent="0.25">
      <c r="A240" s="97" t="s">
        <v>199</v>
      </c>
      <c r="B240" s="98">
        <v>7614.0312013544399</v>
      </c>
      <c r="C240" s="98">
        <v>9348.2757580224188</v>
      </c>
      <c r="D240" s="98">
        <v>7340.8410127245015</v>
      </c>
      <c r="E240" s="98">
        <v>8108.9918866863154</v>
      </c>
      <c r="F240" s="98">
        <v>7913.2880149808989</v>
      </c>
      <c r="G240" s="98">
        <v>9387.8205986065223</v>
      </c>
      <c r="H240" s="98">
        <v>7717.6237997061726</v>
      </c>
      <c r="I240" s="98">
        <v>8600.494367809446</v>
      </c>
      <c r="J240" s="98">
        <v>8428.6972543142092</v>
      </c>
      <c r="K240" s="98">
        <v>8028.1334675325024</v>
      </c>
      <c r="L240" s="98">
        <v>8094.6534608736611</v>
      </c>
      <c r="M240" s="98">
        <v>8044.1599904427749</v>
      </c>
      <c r="N240" s="98">
        <v>7679.339685542901</v>
      </c>
      <c r="O240" s="98">
        <v>7939.9852327941826</v>
      </c>
      <c r="P240" s="98">
        <v>6451.7633514898534</v>
      </c>
      <c r="Q240" s="98">
        <v>7522.3669259837579</v>
      </c>
      <c r="R240" s="98">
        <v>7767.0168780364647</v>
      </c>
      <c r="S240" s="98">
        <v>7704.7516197138202</v>
      </c>
      <c r="T240" s="98">
        <v>7129.5614920152475</v>
      </c>
      <c r="U240" s="98">
        <v>6873.6990549931115</v>
      </c>
      <c r="V240" s="98">
        <v>6896.8937490182898</v>
      </c>
      <c r="W240" s="98">
        <v>8267.8242093396584</v>
      </c>
      <c r="X240" s="98">
        <v>6897.9133878122175</v>
      </c>
      <c r="Y240" s="98">
        <v>6848.185422427453</v>
      </c>
      <c r="DA240" s="63" t="s">
        <v>2488</v>
      </c>
    </row>
    <row r="241" spans="1:105" ht="12" customHeight="1" x14ac:dyDescent="0.25">
      <c r="A241" s="97" t="s">
        <v>53</v>
      </c>
      <c r="B241" s="98">
        <v>75.653784437161093</v>
      </c>
      <c r="C241" s="98">
        <v>90.309688267470165</v>
      </c>
      <c r="D241" s="98">
        <v>69.999184957974805</v>
      </c>
      <c r="E241" s="98">
        <v>76.740640880686129</v>
      </c>
      <c r="F241" s="98">
        <v>74.146639395891881</v>
      </c>
      <c r="G241" s="98">
        <v>84.648203840444694</v>
      </c>
      <c r="H241" s="98">
        <v>69.037966325867671</v>
      </c>
      <c r="I241" s="98">
        <v>74.385609776920603</v>
      </c>
      <c r="J241" s="98">
        <v>72.9711976560517</v>
      </c>
      <c r="K241" s="98">
        <v>68.857128704369913</v>
      </c>
      <c r="L241" s="98">
        <v>68.607665532397633</v>
      </c>
      <c r="M241" s="98">
        <v>67.276981937156464</v>
      </c>
      <c r="N241" s="98">
        <v>63.260018871413877</v>
      </c>
      <c r="O241" s="98">
        <v>64.757913427546981</v>
      </c>
      <c r="P241" s="98">
        <v>51.907024166915043</v>
      </c>
      <c r="Q241" s="98">
        <v>60.425777164176154</v>
      </c>
      <c r="R241" s="98">
        <v>62.057113398985699</v>
      </c>
      <c r="S241" s="98">
        <v>61.172555985360248</v>
      </c>
      <c r="T241" s="98">
        <v>56.153311410556043</v>
      </c>
      <c r="U241" s="98">
        <v>53.758802321205586</v>
      </c>
      <c r="V241" s="98">
        <v>53.556675489636618</v>
      </c>
      <c r="W241" s="98">
        <v>64.302913065100483</v>
      </c>
      <c r="X241" s="98">
        <v>53.295542622998937</v>
      </c>
      <c r="Y241" s="98">
        <v>52.647711230275128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14.593758848053282</v>
      </c>
      <c r="C242" s="122">
        <f t="shared" si="121"/>
        <v>18.597434577979381</v>
      </c>
      <c r="D242" s="122">
        <f t="shared" si="121"/>
        <v>23.576649556168082</v>
      </c>
      <c r="E242" s="122">
        <f t="shared" si="121"/>
        <v>57.348842615157189</v>
      </c>
      <c r="F242" s="122">
        <f t="shared" si="121"/>
        <v>34.591344332514602</v>
      </c>
      <c r="G242" s="122">
        <f t="shared" si="121"/>
        <v>45.944524067795001</v>
      </c>
      <c r="H242" s="122">
        <f t="shared" si="121"/>
        <v>72.772610648859654</v>
      </c>
      <c r="I242" s="122">
        <f t="shared" si="121"/>
        <v>91.892023020125578</v>
      </c>
      <c r="J242" s="122">
        <f t="shared" si="121"/>
        <v>112.38625649236448</v>
      </c>
      <c r="K242" s="122">
        <f t="shared" si="121"/>
        <v>126.90913933550596</v>
      </c>
      <c r="L242" s="122">
        <f t="shared" si="121"/>
        <v>157.20873982437024</v>
      </c>
      <c r="M242" s="122">
        <f t="shared" si="121"/>
        <v>171.57211837149512</v>
      </c>
      <c r="N242" s="122">
        <f t="shared" si="121"/>
        <v>301.95274773163828</v>
      </c>
      <c r="O242" s="122">
        <f t="shared" si="121"/>
        <v>303.10759388329888</v>
      </c>
      <c r="P242" s="122">
        <f t="shared" si="121"/>
        <v>116.13212625576128</v>
      </c>
      <c r="Q242" s="122">
        <f t="shared" si="121"/>
        <v>355.9633346115213</v>
      </c>
      <c r="R242" s="122">
        <f t="shared" si="121"/>
        <v>228.59266033072791</v>
      </c>
      <c r="S242" s="122">
        <f t="shared" si="121"/>
        <v>397.72748716032339</v>
      </c>
      <c r="T242" s="122">
        <f t="shared" si="121"/>
        <v>301.66194386308632</v>
      </c>
      <c r="U242" s="122">
        <f t="shared" si="121"/>
        <v>407.99531890330792</v>
      </c>
      <c r="V242" s="122">
        <f t="shared" si="121"/>
        <v>209.91164912528313</v>
      </c>
      <c r="W242" s="122">
        <f t="shared" si="121"/>
        <v>365.66804625735961</v>
      </c>
      <c r="X242" s="122">
        <f t="shared" si="121"/>
        <v>453.72722929172676</v>
      </c>
      <c r="Y242" s="122">
        <f t="shared" si="121"/>
        <v>318.18739458935539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14.593758848053282</v>
      </c>
      <c r="C243" s="98">
        <f>RES_hhdet_tesh!C86</f>
        <v>18.597434577979381</v>
      </c>
      <c r="D243" s="98">
        <f>RES_hhdet_tesh!D86</f>
        <v>23.576649556168082</v>
      </c>
      <c r="E243" s="98">
        <f>RES_hhdet_tesh!E86</f>
        <v>57.348842615157189</v>
      </c>
      <c r="F243" s="98">
        <f>RES_hhdet_tesh!F86</f>
        <v>34.591344332514602</v>
      </c>
      <c r="G243" s="98">
        <f>RES_hhdet_tesh!G86</f>
        <v>45.944524067795001</v>
      </c>
      <c r="H243" s="98">
        <f>RES_hhdet_tesh!H86</f>
        <v>72.772610648859654</v>
      </c>
      <c r="I243" s="98">
        <f>RES_hhdet_tesh!I86</f>
        <v>91.892023020125578</v>
      </c>
      <c r="J243" s="98">
        <f>RES_hhdet_tesh!J86</f>
        <v>112.38625649236448</v>
      </c>
      <c r="K243" s="98">
        <f>RES_hhdet_tesh!K86</f>
        <v>126.90913933550596</v>
      </c>
      <c r="L243" s="98">
        <f>RES_hhdet_tesh!L86</f>
        <v>157.20873982437024</v>
      </c>
      <c r="M243" s="98">
        <f>RES_hhdet_tesh!M86</f>
        <v>171.57211837149512</v>
      </c>
      <c r="N243" s="98">
        <f>RES_hhdet_tesh!N86</f>
        <v>301.95274773163828</v>
      </c>
      <c r="O243" s="98">
        <f>RES_hhdet_tesh!O86</f>
        <v>303.10759388329888</v>
      </c>
      <c r="P243" s="98">
        <f>RES_hhdet_tesh!P86</f>
        <v>116.13212625576128</v>
      </c>
      <c r="Q243" s="98">
        <f>RES_hhdet_tesh!Q86</f>
        <v>355.9633346115213</v>
      </c>
      <c r="R243" s="98">
        <f>RES_hhdet_tesh!R86</f>
        <v>228.59266033072791</v>
      </c>
      <c r="S243" s="98">
        <f>RES_hhdet_tesh!S86</f>
        <v>397.72748716032339</v>
      </c>
      <c r="T243" s="98">
        <f>RES_hhdet_tesh!T86</f>
        <v>301.66194386308632</v>
      </c>
      <c r="U243" s="98">
        <f>RES_hhdet_tesh!U86</f>
        <v>407.99531890330792</v>
      </c>
      <c r="V243" s="98">
        <f>RES_hhdet_tesh!V86</f>
        <v>209.91164912528313</v>
      </c>
      <c r="W243" s="98">
        <f>RES_hhdet_tesh!W86</f>
        <v>365.66804625735961</v>
      </c>
      <c r="X243" s="98">
        <f>RES_hhdet_tesh!X86</f>
        <v>453.72722929172676</v>
      </c>
      <c r="Y243" s="98">
        <f>RES_hhdet_tesh!Y86</f>
        <v>318.18739458935539</v>
      </c>
      <c r="DA243" s="63" t="s">
        <v>2491</v>
      </c>
    </row>
    <row r="244" spans="1:105" ht="12" customHeight="1" x14ac:dyDescent="0.25">
      <c r="A244" s="121" t="s">
        <v>55</v>
      </c>
      <c r="B244" s="122">
        <v>1613.3004811449537</v>
      </c>
      <c r="C244" s="122">
        <v>1649.906339319064</v>
      </c>
      <c r="D244" s="122">
        <v>1592.0053338901032</v>
      </c>
      <c r="E244" s="122">
        <v>1708.7351032237621</v>
      </c>
      <c r="F244" s="122">
        <v>1754.0639047366847</v>
      </c>
      <c r="G244" s="122">
        <v>1720.288666088539</v>
      </c>
      <c r="H244" s="122">
        <v>1766.4727510450625</v>
      </c>
      <c r="I244" s="122">
        <v>1756.9016164087379</v>
      </c>
      <c r="J244" s="122">
        <v>1788.1157205268653</v>
      </c>
      <c r="K244" s="122">
        <v>1799.2560050075876</v>
      </c>
      <c r="L244" s="122">
        <v>1738.9430429095557</v>
      </c>
      <c r="M244" s="122">
        <v>1792.5416056956797</v>
      </c>
      <c r="N244" s="122">
        <v>1743.0509567541892</v>
      </c>
      <c r="O244" s="122">
        <v>1750.8476072185297</v>
      </c>
      <c r="P244" s="122">
        <v>1686.2606642725143</v>
      </c>
      <c r="Q244" s="122">
        <v>1721.7788544978434</v>
      </c>
      <c r="R244" s="122">
        <v>1706.616047070569</v>
      </c>
      <c r="S244" s="122">
        <v>1708.376142605227</v>
      </c>
      <c r="T244" s="122">
        <v>1682.3452396178704</v>
      </c>
      <c r="U244" s="122">
        <v>1631.3302690367439</v>
      </c>
      <c r="V244" s="122">
        <v>1561.8733541362369</v>
      </c>
      <c r="W244" s="122">
        <v>1623.7016343651396</v>
      </c>
      <c r="X244" s="122">
        <v>1522.4539569195076</v>
      </c>
      <c r="Y244" s="122">
        <v>1515.865487468421</v>
      </c>
      <c r="DA244" s="130" t="s">
        <v>2492</v>
      </c>
    </row>
    <row r="245" spans="1:105" ht="12" customHeight="1" x14ac:dyDescent="0.25">
      <c r="A245" s="97" t="s">
        <v>132</v>
      </c>
      <c r="B245" s="98">
        <v>1675.6381164998133</v>
      </c>
      <c r="C245" s="98">
        <v>1788.8498229425677</v>
      </c>
      <c r="D245" s="98">
        <v>1586.2155952271196</v>
      </c>
      <c r="E245" s="98">
        <v>1680.6455052629508</v>
      </c>
      <c r="F245" s="98">
        <v>1716.7075960622294</v>
      </c>
      <c r="G245" s="98">
        <v>1729.7139674498578</v>
      </c>
      <c r="H245" s="98">
        <v>1750.1512409273078</v>
      </c>
      <c r="I245" s="98">
        <v>1800.7869354660281</v>
      </c>
      <c r="J245" s="98">
        <v>1766.2322891329188</v>
      </c>
      <c r="K245" s="98">
        <v>1795.981614973027</v>
      </c>
      <c r="L245" s="98">
        <v>1741.0519128471255</v>
      </c>
      <c r="M245" s="98">
        <v>1788.5633155324913</v>
      </c>
      <c r="N245" s="98">
        <v>1755.0326281073694</v>
      </c>
      <c r="O245" s="98">
        <v>1783.5473382096525</v>
      </c>
      <c r="P245" s="98">
        <v>1679.3159487402809</v>
      </c>
      <c r="Q245" s="98">
        <v>1720.8540344524624</v>
      </c>
      <c r="R245" s="98">
        <v>1719.1337593721735</v>
      </c>
      <c r="S245" s="98">
        <v>1712.2484025134975</v>
      </c>
      <c r="T245" s="98">
        <v>1681.1828216141841</v>
      </c>
      <c r="U245" s="98">
        <v>1638.4217212716185</v>
      </c>
      <c r="V245" s="98">
        <v>1528.0669867453767</v>
      </c>
      <c r="W245" s="98">
        <v>1669.0511985583132</v>
      </c>
      <c r="X245" s="98">
        <v>1510.9351847532873</v>
      </c>
      <c r="Y245" s="98">
        <v>1496.4851276182906</v>
      </c>
      <c r="DA245" s="63" t="s">
        <v>2493</v>
      </c>
    </row>
    <row r="246" spans="1:105" ht="12" customHeight="1" x14ac:dyDescent="0.25">
      <c r="A246" s="97" t="s">
        <v>131</v>
      </c>
      <c r="B246" s="98">
        <v>1675.6381164998131</v>
      </c>
      <c r="C246" s="98">
        <v>1788.9002006598769</v>
      </c>
      <c r="D246" s="98">
        <v>1586.2467408232665</v>
      </c>
      <c r="E246" s="98">
        <v>1680.7174828461989</v>
      </c>
      <c r="F246" s="98">
        <v>1716.8202285248533</v>
      </c>
      <c r="G246" s="98">
        <v>1729.6381809118539</v>
      </c>
      <c r="H246" s="98">
        <v>1750.2393105018207</v>
      </c>
      <c r="I246" s="98">
        <v>1800.5203479347849</v>
      </c>
      <c r="J246" s="98">
        <v>1766.2076933844112</v>
      </c>
      <c r="K246" s="98">
        <v>1795.4353761086163</v>
      </c>
      <c r="L246" s="98">
        <v>1740.5350255896765</v>
      </c>
      <c r="M246" s="98">
        <v>1788.0720990068726</v>
      </c>
      <c r="N246" s="98">
        <v>1754.5561640211522</v>
      </c>
      <c r="O246" s="98">
        <v>1783.2157047207977</v>
      </c>
      <c r="P246" s="98">
        <v>1679.1825990208229</v>
      </c>
      <c r="Q246" s="98">
        <v>1720.8823052692383</v>
      </c>
      <c r="R246" s="98">
        <v>1719.2213899884391</v>
      </c>
      <c r="S246" s="98">
        <v>1712.4449426180224</v>
      </c>
      <c r="T246" s="98">
        <v>1681.5563515981794</v>
      </c>
      <c r="U246" s="98">
        <v>1638.9280662901056</v>
      </c>
      <c r="V246" s="98">
        <v>1529.3240555454256</v>
      </c>
      <c r="W246" s="98">
        <v>1670.1120443750292</v>
      </c>
      <c r="X246" s="98">
        <v>1514.1562886969928</v>
      </c>
      <c r="Y246" s="98">
        <v>1502.1066246178925</v>
      </c>
      <c r="DA246" s="63" t="s">
        <v>2494</v>
      </c>
    </row>
    <row r="247" spans="1:105" ht="12" customHeight="1" x14ac:dyDescent="0.25">
      <c r="A247" s="100" t="s">
        <v>199</v>
      </c>
      <c r="B247" s="101">
        <v>566.12992201168368</v>
      </c>
      <c r="C247" s="101">
        <v>591.33895883396031</v>
      </c>
      <c r="D247" s="101">
        <v>588.78518257081282</v>
      </c>
      <c r="E247" s="101">
        <v>772.39188899870862</v>
      </c>
      <c r="F247" s="101">
        <v>829.49374165316101</v>
      </c>
      <c r="G247" s="101">
        <v>730.65091013823076</v>
      </c>
      <c r="H247" s="101">
        <v>757.80145478796169</v>
      </c>
      <c r="I247" s="101">
        <v>643.19855339114122</v>
      </c>
      <c r="J247" s="101">
        <v>638.5156470991127</v>
      </c>
      <c r="K247" s="101">
        <v>627.50926497051171</v>
      </c>
      <c r="L247" s="101">
        <v>586.90248605635747</v>
      </c>
      <c r="M247" s="101">
        <v>622.39887164830384</v>
      </c>
      <c r="N247" s="101">
        <v>596.4206483622869</v>
      </c>
      <c r="O247" s="101">
        <v>606.99596885080791</v>
      </c>
      <c r="P247" s="101">
        <v>604.40222840376089</v>
      </c>
      <c r="Q247" s="101">
        <v>612.23329512127998</v>
      </c>
      <c r="R247" s="101">
        <v>607.1224683159885</v>
      </c>
      <c r="S247" s="101">
        <v>608.5232641689762</v>
      </c>
      <c r="T247" s="101">
        <v>606.83549367500746</v>
      </c>
      <c r="U247" s="101">
        <v>555.2424339569593</v>
      </c>
      <c r="V247" s="101">
        <v>598.38827053408215</v>
      </c>
      <c r="W247" s="101">
        <v>763.97698981742985</v>
      </c>
      <c r="X247" s="101">
        <v>781.28109845093547</v>
      </c>
      <c r="Y247" s="101">
        <v>891.59947180756569</v>
      </c>
      <c r="DA247" s="131" t="s">
        <v>2495</v>
      </c>
    </row>
    <row r="248" spans="1:105" ht="12" customHeight="1" x14ac:dyDescent="0.25">
      <c r="A248" s="103" t="s">
        <v>52</v>
      </c>
      <c r="B248" s="104">
        <v>1109.5081944881294</v>
      </c>
      <c r="C248" s="104">
        <v>1197.5612418259161</v>
      </c>
      <c r="D248" s="104">
        <v>997.46155825245353</v>
      </c>
      <c r="E248" s="104">
        <v>908.32559384749027</v>
      </c>
      <c r="F248" s="104">
        <v>887.32648687169205</v>
      </c>
      <c r="G248" s="104">
        <v>998.98727077362298</v>
      </c>
      <c r="H248" s="104">
        <v>992.43785571385888</v>
      </c>
      <c r="I248" s="104">
        <v>1157.3217945436434</v>
      </c>
      <c r="J248" s="104">
        <v>1127.6920462852981</v>
      </c>
      <c r="K248" s="104">
        <v>1167.9261111381045</v>
      </c>
      <c r="L248" s="104">
        <v>1153.632539533319</v>
      </c>
      <c r="M248" s="104">
        <v>1165.6732273585687</v>
      </c>
      <c r="N248" s="104">
        <v>1158.1355156588652</v>
      </c>
      <c r="O248" s="104">
        <v>1176.21973586999</v>
      </c>
      <c r="P248" s="104">
        <v>1074.7803706170619</v>
      </c>
      <c r="Q248" s="104">
        <v>1108.6490101479583</v>
      </c>
      <c r="R248" s="104">
        <v>1112.0989216724504</v>
      </c>
      <c r="S248" s="104">
        <v>1103.9216784490459</v>
      </c>
      <c r="T248" s="104">
        <v>1074.7208579231719</v>
      </c>
      <c r="U248" s="104">
        <v>1083.6856323331463</v>
      </c>
      <c r="V248" s="104">
        <v>930.93578501134334</v>
      </c>
      <c r="W248" s="104">
        <v>906.13505455759923</v>
      </c>
      <c r="X248" s="104">
        <v>732.87519024605751</v>
      </c>
      <c r="Y248" s="104">
        <v>610.50715281032706</v>
      </c>
      <c r="DA248" s="132" t="s">
        <v>2496</v>
      </c>
    </row>
    <row r="249" spans="1:105" ht="12" customHeight="1" x14ac:dyDescent="0.25">
      <c r="A249" s="106" t="s">
        <v>124</v>
      </c>
      <c r="B249" s="101">
        <v>1570.7346825672439</v>
      </c>
      <c r="C249" s="101">
        <v>1408.8747014936157</v>
      </c>
      <c r="D249" s="101">
        <v>1815.0432326991838</v>
      </c>
      <c r="E249" s="101">
        <v>1702.3971113701543</v>
      </c>
      <c r="F249" s="101">
        <v>1679.9962716037173</v>
      </c>
      <c r="G249" s="101">
        <v>1848.4856279707503</v>
      </c>
      <c r="H249" s="101">
        <v>1619.8379230778612</v>
      </c>
      <c r="I249" s="101">
        <v>1683.4976013212338</v>
      </c>
      <c r="J249" s="101">
        <v>1872.1380690906922</v>
      </c>
      <c r="K249" s="101">
        <v>1727.5468318542808</v>
      </c>
      <c r="L249" s="101">
        <v>1673.8818697333516</v>
      </c>
      <c r="M249" s="101">
        <v>2060.8665349607259</v>
      </c>
      <c r="N249" s="101">
        <v>1849.3791084441752</v>
      </c>
      <c r="O249" s="101">
        <v>1531.4301246085884</v>
      </c>
      <c r="P249" s="101">
        <v>1201.3793630426242</v>
      </c>
      <c r="Q249" s="101">
        <v>1924.5987216053575</v>
      </c>
      <c r="R249" s="101">
        <v>1689.9013028135187</v>
      </c>
      <c r="S249" s="101">
        <v>1844.013560111051</v>
      </c>
      <c r="T249" s="101">
        <v>1754.875360081189</v>
      </c>
      <c r="U249" s="101">
        <v>1848.9502414251483</v>
      </c>
      <c r="V249" s="101">
        <v>1266.4309157758962</v>
      </c>
      <c r="W249" s="101">
        <v>1485.745964758856</v>
      </c>
      <c r="X249" s="101">
        <v>1604.3813847978447</v>
      </c>
      <c r="Y249" s="101">
        <v>1556.6194688719443</v>
      </c>
      <c r="DA249" s="131" t="s">
        <v>2497</v>
      </c>
    </row>
    <row r="250" spans="1:105" ht="12" customHeight="1" x14ac:dyDescent="0.25">
      <c r="A250" s="107" t="s">
        <v>123</v>
      </c>
      <c r="B250" s="104">
        <v>1570.7346825672437</v>
      </c>
      <c r="C250" s="104">
        <v>1408.8769412403713</v>
      </c>
      <c r="D250" s="104">
        <v>1814.8960817732752</v>
      </c>
      <c r="E250" s="104">
        <v>1702.3242565367648</v>
      </c>
      <c r="F250" s="104">
        <v>1680.1630599059563</v>
      </c>
      <c r="G250" s="104">
        <v>1848.3273557264922</v>
      </c>
      <c r="H250" s="104">
        <v>1620.5789846576449</v>
      </c>
      <c r="I250" s="104">
        <v>1683.6731016336846</v>
      </c>
      <c r="J250" s="104">
        <v>1871.9559506885926</v>
      </c>
      <c r="K250" s="104">
        <v>1727.5763496033653</v>
      </c>
      <c r="L250" s="104">
        <v>1673.5048913740584</v>
      </c>
      <c r="M250" s="104">
        <v>2060.0956533771828</v>
      </c>
      <c r="N250" s="104">
        <v>1849.1920068742702</v>
      </c>
      <c r="O250" s="104">
        <v>1531.4255972478727</v>
      </c>
      <c r="P250" s="104">
        <v>1201.8575001088498</v>
      </c>
      <c r="Q250" s="104">
        <v>1925.148698398853</v>
      </c>
      <c r="R250" s="104">
        <v>1690.3068535783036</v>
      </c>
      <c r="S250" s="104">
        <v>1844.7248652912142</v>
      </c>
      <c r="T250" s="104">
        <v>1755.7564793813176</v>
      </c>
      <c r="U250" s="104">
        <v>1849.6226111913684</v>
      </c>
      <c r="V250" s="104">
        <v>1266.9637997787352</v>
      </c>
      <c r="W250" s="104">
        <v>1488.6403745960868</v>
      </c>
      <c r="X250" s="104">
        <v>1609.6012689609827</v>
      </c>
      <c r="Y250" s="104">
        <v>1557.3107756970517</v>
      </c>
      <c r="DA250" s="132" t="s">
        <v>2498</v>
      </c>
    </row>
    <row r="251" spans="1:105" ht="12" customHeight="1" x14ac:dyDescent="0.25">
      <c r="A251" s="108" t="s">
        <v>50</v>
      </c>
      <c r="B251" s="98">
        <v>530.01962063817552</v>
      </c>
      <c r="C251" s="98">
        <v>463.25977652073334</v>
      </c>
      <c r="D251" s="98">
        <v>674.07526175100622</v>
      </c>
      <c r="E251" s="98">
        <v>782.60082338091138</v>
      </c>
      <c r="F251" s="98">
        <v>811.90899636932602</v>
      </c>
      <c r="G251" s="98">
        <v>781.02458884133159</v>
      </c>
      <c r="H251" s="98">
        <v>701.37312063840716</v>
      </c>
      <c r="I251" s="98">
        <v>600.34078673146541</v>
      </c>
      <c r="J251" s="98">
        <v>676.81717347301139</v>
      </c>
      <c r="K251" s="98">
        <v>601.756712020333</v>
      </c>
      <c r="L251" s="98">
        <v>562.97608152480836</v>
      </c>
      <c r="M251" s="98">
        <v>718.57021520716978</v>
      </c>
      <c r="N251" s="98">
        <v>629.21732292092406</v>
      </c>
      <c r="O251" s="98">
        <v>520.02172434441047</v>
      </c>
      <c r="P251" s="98">
        <v>431.60307476338846</v>
      </c>
      <c r="Q251" s="98">
        <v>684.22050043588911</v>
      </c>
      <c r="R251" s="98">
        <v>593.82662901245453</v>
      </c>
      <c r="S251" s="98">
        <v>652.7718041647405</v>
      </c>
      <c r="T251" s="98">
        <v>630.7757997001911</v>
      </c>
      <c r="U251" s="98">
        <v>627.05701173508248</v>
      </c>
      <c r="V251" s="98">
        <v>496.49234902749021</v>
      </c>
      <c r="W251" s="98">
        <v>679.56399126604947</v>
      </c>
      <c r="X251" s="98">
        <v>829.26417804214236</v>
      </c>
      <c r="Y251" s="98">
        <v>922.75162570162638</v>
      </c>
      <c r="DA251" s="63" t="s">
        <v>2499</v>
      </c>
    </row>
    <row r="252" spans="1:105" ht="12" customHeight="1" x14ac:dyDescent="0.25">
      <c r="A252" s="108" t="s">
        <v>52</v>
      </c>
      <c r="B252" s="98">
        <v>1040.715061929068</v>
      </c>
      <c r="C252" s="98">
        <v>945.61716471963791</v>
      </c>
      <c r="D252" s="98">
        <v>1140.8208200222691</v>
      </c>
      <c r="E252" s="98">
        <v>919.72343315585329</v>
      </c>
      <c r="F252" s="98">
        <v>868.25406353663027</v>
      </c>
      <c r="G252" s="98">
        <v>1067.3027668851605</v>
      </c>
      <c r="H252" s="98">
        <v>919.20586401923777</v>
      </c>
      <c r="I252" s="98">
        <v>1083.332314902219</v>
      </c>
      <c r="J252" s="98">
        <v>1195.1387772155811</v>
      </c>
      <c r="K252" s="98">
        <v>1125.8196375830325</v>
      </c>
      <c r="L252" s="98">
        <v>1110.5288098492504</v>
      </c>
      <c r="M252" s="98">
        <v>1341.5254381700133</v>
      </c>
      <c r="N252" s="98">
        <v>1219.9746839533459</v>
      </c>
      <c r="O252" s="98">
        <v>1011.403872903462</v>
      </c>
      <c r="P252" s="98">
        <v>770.25442534546141</v>
      </c>
      <c r="Q252" s="98">
        <v>1240.9281979629641</v>
      </c>
      <c r="R252" s="98">
        <v>1096.4802245658491</v>
      </c>
      <c r="S252" s="98">
        <v>1191.9530611264736</v>
      </c>
      <c r="T252" s="98">
        <v>1124.9806796811265</v>
      </c>
      <c r="U252" s="98">
        <v>1222.5655994562862</v>
      </c>
      <c r="V252" s="98">
        <v>770.47145075124502</v>
      </c>
      <c r="W252" s="98">
        <v>809.0763833300374</v>
      </c>
      <c r="X252" s="98">
        <v>780.3370909188402</v>
      </c>
      <c r="Y252" s="98">
        <v>634.55914999542483</v>
      </c>
      <c r="DA252" s="63" t="s">
        <v>2500</v>
      </c>
    </row>
    <row r="253" spans="1:105" ht="12" customHeight="1" x14ac:dyDescent="0.25">
      <c r="A253" s="106" t="s">
        <v>122</v>
      </c>
      <c r="B253" s="101">
        <v>1522.895933118614</v>
      </c>
      <c r="C253" s="101">
        <v>1472.3435887169969</v>
      </c>
      <c r="D253" s="101">
        <v>1568.2362200263308</v>
      </c>
      <c r="E253" s="101">
        <v>1757.0909452107483</v>
      </c>
      <c r="F253" s="101">
        <v>1827.313891134138</v>
      </c>
      <c r="G253" s="101">
        <v>1689.5453973814485</v>
      </c>
      <c r="H253" s="101">
        <v>1806.300044666076</v>
      </c>
      <c r="I253" s="101">
        <v>1691.538627560054</v>
      </c>
      <c r="J253" s="101">
        <v>1817.7569266501589</v>
      </c>
      <c r="K253" s="101">
        <v>1810.0919714788704</v>
      </c>
      <c r="L253" s="101">
        <v>1740.4296988746403</v>
      </c>
      <c r="M253" s="101">
        <v>1780.5471471707951</v>
      </c>
      <c r="N253" s="101">
        <v>1717.9051092649606</v>
      </c>
      <c r="O253" s="101">
        <v>1712.0595778234265</v>
      </c>
      <c r="P253" s="101">
        <v>1722.6129446867933</v>
      </c>
      <c r="Q253" s="101">
        <v>1712.4794724770625</v>
      </c>
      <c r="R253" s="101">
        <v>1688.2686430946969</v>
      </c>
      <c r="S253" s="101">
        <v>1694.5644209818779</v>
      </c>
      <c r="T253" s="101">
        <v>1679.9277419492962</v>
      </c>
      <c r="U253" s="101">
        <v>1609.6049321434584</v>
      </c>
      <c r="V253" s="101">
        <v>1621.8341149546975</v>
      </c>
      <c r="W253" s="101">
        <v>1569.2589028604052</v>
      </c>
      <c r="X253" s="101">
        <v>1532.0795081020331</v>
      </c>
      <c r="Y253" s="101">
        <v>1538.2781769073808</v>
      </c>
      <c r="DA253" s="131" t="s">
        <v>2501</v>
      </c>
    </row>
    <row r="254" spans="1:105" ht="12" customHeight="1" x14ac:dyDescent="0.25">
      <c r="A254" s="107" t="s">
        <v>121</v>
      </c>
      <c r="B254" s="104">
        <v>1522.8959331186145</v>
      </c>
      <c r="C254" s="104">
        <v>1472.4549269770298</v>
      </c>
      <c r="D254" s="104">
        <v>1568.3693135529463</v>
      </c>
      <c r="E254" s="104">
        <v>1757.1914561851527</v>
      </c>
      <c r="F254" s="104">
        <v>1827.3958715740846</v>
      </c>
      <c r="G254" s="104">
        <v>1689.6266530851437</v>
      </c>
      <c r="H254" s="104">
        <v>1806.5580808785278</v>
      </c>
      <c r="I254" s="104">
        <v>1691.6387432517922</v>
      </c>
      <c r="J254" s="104">
        <v>1817.8417004981252</v>
      </c>
      <c r="K254" s="104">
        <v>1809.7625466682969</v>
      </c>
      <c r="L254" s="104">
        <v>1740.139529824861</v>
      </c>
      <c r="M254" s="104">
        <v>1780.251142134766</v>
      </c>
      <c r="N254" s="104">
        <v>1717.7076818561468</v>
      </c>
      <c r="O254" s="104">
        <v>1711.8349151754451</v>
      </c>
      <c r="P254" s="104">
        <v>1722.435389270433</v>
      </c>
      <c r="Q254" s="104">
        <v>1712.2450434694861</v>
      </c>
      <c r="R254" s="104">
        <v>1688.0634214395873</v>
      </c>
      <c r="S254" s="104">
        <v>1694.7558603286507</v>
      </c>
      <c r="T254" s="104">
        <v>1680.158186638746</v>
      </c>
      <c r="U254" s="104">
        <v>1609.8822517531794</v>
      </c>
      <c r="V254" s="104">
        <v>1622.088395954567</v>
      </c>
      <c r="W254" s="104">
        <v>1569.5722066504602</v>
      </c>
      <c r="X254" s="104">
        <v>1533.4702960324403</v>
      </c>
      <c r="Y254" s="104">
        <v>1540.1998774578692</v>
      </c>
      <c r="DA254" s="132" t="s">
        <v>2502</v>
      </c>
    </row>
    <row r="255" spans="1:105" ht="12" customHeight="1" x14ac:dyDescent="0.25">
      <c r="A255" s="108" t="s">
        <v>53</v>
      </c>
      <c r="B255" s="98">
        <v>513.17723800613851</v>
      </c>
      <c r="C255" s="98">
        <v>484.09126511976194</v>
      </c>
      <c r="D255" s="98">
        <v>580.39202597836777</v>
      </c>
      <c r="E255" s="98">
        <v>807.41341639648135</v>
      </c>
      <c r="F255" s="98">
        <v>883.2990620569102</v>
      </c>
      <c r="G255" s="98">
        <v>713.35649726213501</v>
      </c>
      <c r="H255" s="98">
        <v>782.25992232259625</v>
      </c>
      <c r="I255" s="98">
        <v>603.20387293616523</v>
      </c>
      <c r="J255" s="98">
        <v>658.04467078479001</v>
      </c>
      <c r="K255" s="98">
        <v>632.81239335300495</v>
      </c>
      <c r="L255" s="98">
        <v>586.22006688243198</v>
      </c>
      <c r="M255" s="98">
        <v>619.69386156944302</v>
      </c>
      <c r="N255" s="98">
        <v>583.17869889793087</v>
      </c>
      <c r="O255" s="98">
        <v>581.52685098038376</v>
      </c>
      <c r="P255" s="98">
        <v>620.29079241618945</v>
      </c>
      <c r="Q255" s="98">
        <v>608.94982371869037</v>
      </c>
      <c r="R255" s="98">
        <v>595.60455221583436</v>
      </c>
      <c r="S255" s="98">
        <v>602.27131477379294</v>
      </c>
      <c r="T255" s="98">
        <v>606.62948602005167</v>
      </c>
      <c r="U255" s="98">
        <v>544.99416504334374</v>
      </c>
      <c r="V255" s="98">
        <v>634.01138179576083</v>
      </c>
      <c r="W255" s="98">
        <v>717.25832112452497</v>
      </c>
      <c r="X255" s="98">
        <v>791.02844404015582</v>
      </c>
      <c r="Y255" s="98">
        <v>914.12937027601561</v>
      </c>
      <c r="DA255" s="63" t="s">
        <v>2503</v>
      </c>
    </row>
    <row r="256" spans="1:105" ht="12" customHeight="1" x14ac:dyDescent="0.25">
      <c r="A256" s="108" t="s">
        <v>52</v>
      </c>
      <c r="B256" s="98">
        <v>1009.718695112476</v>
      </c>
      <c r="C256" s="98">
        <v>988.36366185726752</v>
      </c>
      <c r="D256" s="98">
        <v>987.97728757457901</v>
      </c>
      <c r="E256" s="98">
        <v>949.77803978867144</v>
      </c>
      <c r="F256" s="98">
        <v>944.09680951717417</v>
      </c>
      <c r="G256" s="98">
        <v>976.27015582300862</v>
      </c>
      <c r="H256" s="98">
        <v>1024.2981585559316</v>
      </c>
      <c r="I256" s="98">
        <v>1088.4348703156274</v>
      </c>
      <c r="J256" s="98">
        <v>1159.7970297133352</v>
      </c>
      <c r="K256" s="98">
        <v>1176.9501533152918</v>
      </c>
      <c r="L256" s="98">
        <v>1153.9194629424289</v>
      </c>
      <c r="M256" s="98">
        <v>1160.5572805653233</v>
      </c>
      <c r="N256" s="98">
        <v>1134.5289829582157</v>
      </c>
      <c r="O256" s="98">
        <v>1130.3080641950614</v>
      </c>
      <c r="P256" s="98">
        <v>1102.1445968542439</v>
      </c>
      <c r="Q256" s="98">
        <v>1103.2952197507957</v>
      </c>
      <c r="R256" s="98">
        <v>1092.4588692237528</v>
      </c>
      <c r="S256" s="98">
        <v>1092.4845455548575</v>
      </c>
      <c r="T256" s="98">
        <v>1073.5287006186943</v>
      </c>
      <c r="U256" s="98">
        <v>1064.8880867098358</v>
      </c>
      <c r="V256" s="98">
        <v>988.07701415880615</v>
      </c>
      <c r="W256" s="98">
        <v>852.31388552593535</v>
      </c>
      <c r="X256" s="98">
        <v>742.44185199228446</v>
      </c>
      <c r="Y256" s="98">
        <v>626.07050718185326</v>
      </c>
      <c r="DA256" s="63" t="s">
        <v>2504</v>
      </c>
    </row>
    <row r="257" spans="1:105" ht="12" customHeight="1" x14ac:dyDescent="0.25">
      <c r="A257" s="121" t="s">
        <v>54</v>
      </c>
      <c r="B257" s="122">
        <v>551.93581430025984</v>
      </c>
      <c r="C257" s="122">
        <v>631.60754638327467</v>
      </c>
      <c r="D257" s="122">
        <v>597.10792257721482</v>
      </c>
      <c r="E257" s="122">
        <v>694.92714885266707</v>
      </c>
      <c r="F257" s="122">
        <v>636.03021056300281</v>
      </c>
      <c r="G257" s="122">
        <v>650.80928277303792</v>
      </c>
      <c r="H257" s="122">
        <v>595.19371697223073</v>
      </c>
      <c r="I257" s="122">
        <v>593.51748414948088</v>
      </c>
      <c r="J257" s="122">
        <v>599.7789745566115</v>
      </c>
      <c r="K257" s="122">
        <v>474.11317202936067</v>
      </c>
      <c r="L257" s="122">
        <v>434.13299727704839</v>
      </c>
      <c r="M257" s="122">
        <v>437.24779671828969</v>
      </c>
      <c r="N257" s="122">
        <v>427.35581497615459</v>
      </c>
      <c r="O257" s="122">
        <v>428.81864026692682</v>
      </c>
      <c r="P257" s="122">
        <v>439.81909751857728</v>
      </c>
      <c r="Q257" s="122">
        <v>439.11084907661592</v>
      </c>
      <c r="R257" s="122">
        <v>432.62348072485901</v>
      </c>
      <c r="S257" s="122">
        <v>428.66074508559143</v>
      </c>
      <c r="T257" s="122">
        <v>420.29352507463955</v>
      </c>
      <c r="U257" s="122">
        <v>405.08673501929212</v>
      </c>
      <c r="V257" s="122">
        <v>540.69457441671136</v>
      </c>
      <c r="W257" s="122">
        <v>551.56467583146662</v>
      </c>
      <c r="X257" s="122">
        <v>427.84263474022805</v>
      </c>
      <c r="Y257" s="122">
        <v>404.08549349425664</v>
      </c>
      <c r="DA257" s="130" t="s">
        <v>2505</v>
      </c>
    </row>
    <row r="258" spans="1:105" ht="12" customHeight="1" x14ac:dyDescent="0.25">
      <c r="A258" s="97" t="s">
        <v>202</v>
      </c>
      <c r="B258" s="98">
        <v>605.39026122351197</v>
      </c>
      <c r="C258" s="98">
        <v>756.2644255053392</v>
      </c>
      <c r="D258" s="98">
        <v>596.48438946940144</v>
      </c>
      <c r="E258" s="98">
        <v>671.35158160861533</v>
      </c>
      <c r="F258" s="98">
        <v>605.87836671591629</v>
      </c>
      <c r="G258" s="98">
        <v>665.24206789822006</v>
      </c>
      <c r="H258" s="98">
        <v>576.44818825490449</v>
      </c>
      <c r="I258" s="98">
        <v>626.36768745813674</v>
      </c>
      <c r="J258" s="98">
        <v>593.78713173855658</v>
      </c>
      <c r="K258" s="98">
        <v>476.19115199683063</v>
      </c>
      <c r="L258" s="98">
        <v>443.74092026563198</v>
      </c>
      <c r="M258" s="98">
        <v>434.76708729172259</v>
      </c>
      <c r="N258" s="98">
        <v>429.92400281116545</v>
      </c>
      <c r="O258" s="98">
        <v>430.16810776199753</v>
      </c>
      <c r="P258" s="98">
        <v>440.00779794172837</v>
      </c>
      <c r="Q258" s="98">
        <v>438.88680572712127</v>
      </c>
      <c r="R258" s="98">
        <v>433.72297863428878</v>
      </c>
      <c r="S258" s="98">
        <v>427.50213958137641</v>
      </c>
      <c r="T258" s="98">
        <v>417.10823299082017</v>
      </c>
      <c r="U258" s="98">
        <v>404.98416092004112</v>
      </c>
      <c r="V258" s="98">
        <v>542.49608523144911</v>
      </c>
      <c r="W258" s="98">
        <v>564.81129874537658</v>
      </c>
      <c r="X258" s="98">
        <v>425.3034730957304</v>
      </c>
      <c r="Y258" s="98">
        <v>396.0557347046207</v>
      </c>
      <c r="DA258" s="63" t="s">
        <v>2506</v>
      </c>
    </row>
    <row r="259" spans="1:105" ht="12" customHeight="1" x14ac:dyDescent="0.25">
      <c r="A259" s="97" t="s">
        <v>50</v>
      </c>
      <c r="B259" s="98">
        <v>580.21608428892239</v>
      </c>
      <c r="C259" s="98">
        <v>606.80859470754046</v>
      </c>
      <c r="D259" s="98">
        <v>773.22387318703431</v>
      </c>
      <c r="E259" s="98">
        <v>605.19054120160138</v>
      </c>
      <c r="F259" s="98">
        <v>589.85470300649035</v>
      </c>
      <c r="G259" s="98">
        <v>693.19866721556753</v>
      </c>
      <c r="H259" s="98">
        <v>601.25006702295696</v>
      </c>
      <c r="I259" s="98">
        <v>573.14489722505914</v>
      </c>
      <c r="J259" s="98">
        <v>520.02403322122996</v>
      </c>
      <c r="K259" s="98">
        <v>509.15337439398007</v>
      </c>
      <c r="L259" s="98">
        <v>455.14049970470836</v>
      </c>
      <c r="M259" s="98">
        <v>436.1655872268102</v>
      </c>
      <c r="N259" s="98">
        <v>431.0549036539208</v>
      </c>
      <c r="O259" s="98">
        <v>430.33409026917604</v>
      </c>
      <c r="P259" s="98">
        <v>441.88650181865387</v>
      </c>
      <c r="Q259" s="98">
        <v>438.07403074735896</v>
      </c>
      <c r="R259" s="98">
        <v>433.56149328449919</v>
      </c>
      <c r="S259" s="98">
        <v>427.34406555305486</v>
      </c>
      <c r="T259" s="98">
        <v>415.74641536208469</v>
      </c>
      <c r="U259" s="98">
        <v>403.18622193515699</v>
      </c>
      <c r="V259" s="98">
        <v>552.60138482533182</v>
      </c>
      <c r="W259" s="98">
        <v>551.89471810736484</v>
      </c>
      <c r="X259" s="98">
        <v>431.68325887981848</v>
      </c>
      <c r="Y259" s="98">
        <v>393.89363101991387</v>
      </c>
      <c r="DA259" s="63" t="s">
        <v>2507</v>
      </c>
    </row>
    <row r="260" spans="1:105" ht="12" customHeight="1" x14ac:dyDescent="0.25">
      <c r="A260" s="109" t="s">
        <v>120</v>
      </c>
      <c r="B260" s="33">
        <v>504.51756712078554</v>
      </c>
      <c r="C260" s="33">
        <v>588.55149914611195</v>
      </c>
      <c r="D260" s="33">
        <v>478.02154338903574</v>
      </c>
      <c r="E260" s="33">
        <v>763.93359087438137</v>
      </c>
      <c r="F260" s="33">
        <v>678.13309639352974</v>
      </c>
      <c r="G260" s="33">
        <v>618.54801455382039</v>
      </c>
      <c r="H260" s="33">
        <v>600.92304663212008</v>
      </c>
      <c r="I260" s="33">
        <v>588.93790494916675</v>
      </c>
      <c r="J260" s="33">
        <v>649.92925576134451</v>
      </c>
      <c r="K260" s="33">
        <v>449.19708494040833</v>
      </c>
      <c r="L260" s="33">
        <v>414.56445080039146</v>
      </c>
      <c r="M260" s="33">
        <v>439.17942894043398</v>
      </c>
      <c r="N260" s="33">
        <v>423.83659243018559</v>
      </c>
      <c r="O260" s="33">
        <v>427.36484970440245</v>
      </c>
      <c r="P260" s="33">
        <v>438.52908066256248</v>
      </c>
      <c r="Q260" s="33">
        <v>439.75675152793588</v>
      </c>
      <c r="R260" s="33">
        <v>431.78202095296297</v>
      </c>
      <c r="S260" s="33">
        <v>429.68720771524744</v>
      </c>
      <c r="T260" s="33">
        <v>423.47581387460122</v>
      </c>
      <c r="U260" s="33">
        <v>405.98389738223881</v>
      </c>
      <c r="V260" s="33">
        <v>534.92232552175426</v>
      </c>
      <c r="W260" s="33">
        <v>547.54858691630147</v>
      </c>
      <c r="X260" s="33">
        <v>427.09295275019537</v>
      </c>
      <c r="Y260" s="33">
        <v>409.76935597334102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104.32921470457786</v>
      </c>
      <c r="C262" s="117">
        <f t="shared" si="122"/>
        <v>103.4348549546397</v>
      </c>
      <c r="D262" s="117">
        <f t="shared" si="122"/>
        <v>127.58842054317574</v>
      </c>
      <c r="E262" s="117">
        <f t="shared" si="122"/>
        <v>99.199700764860424</v>
      </c>
      <c r="F262" s="117">
        <f t="shared" si="122"/>
        <v>90.323897488758433</v>
      </c>
      <c r="G262" s="117">
        <f t="shared" si="122"/>
        <v>99.819843512863173</v>
      </c>
      <c r="H262" s="117">
        <f t="shared" si="122"/>
        <v>81.344554226120778</v>
      </c>
      <c r="I262" s="117">
        <f t="shared" si="122"/>
        <v>78.149566030058168</v>
      </c>
      <c r="J262" s="117">
        <f t="shared" si="122"/>
        <v>74.536912836522504</v>
      </c>
      <c r="K262" s="117">
        <f t="shared" si="122"/>
        <v>76.003785052259389</v>
      </c>
      <c r="L262" s="117">
        <f t="shared" si="122"/>
        <v>70.392344362013262</v>
      </c>
      <c r="M262" s="117">
        <f t="shared" si="122"/>
        <v>71.666740747751135</v>
      </c>
      <c r="N262" s="117">
        <f t="shared" si="122"/>
        <v>65.994901304141123</v>
      </c>
      <c r="O262" s="117">
        <f t="shared" si="122"/>
        <v>60.553308881637619</v>
      </c>
      <c r="P262" s="117">
        <f t="shared" si="122"/>
        <v>57.679407865558261</v>
      </c>
      <c r="Q262" s="117">
        <f t="shared" si="122"/>
        <v>60.451345253889357</v>
      </c>
      <c r="R262" s="117">
        <f t="shared" ref="R262:V262" si="123">R263+R266+R268+R281</f>
        <v>57.106900795850187</v>
      </c>
      <c r="S262" s="117">
        <f t="shared" si="123"/>
        <v>56.060586761585085</v>
      </c>
      <c r="T262" s="117">
        <f t="shared" si="123"/>
        <v>53.054986814440795</v>
      </c>
      <c r="U262" s="117">
        <f t="shared" si="123"/>
        <v>50.570634390038741</v>
      </c>
      <c r="V262" s="117">
        <f t="shared" si="123"/>
        <v>59.502619961529184</v>
      </c>
      <c r="W262" s="117">
        <f t="shared" ref="W262:Y262" si="124">W263+W266+W268+W281</f>
        <v>58.724027668789205</v>
      </c>
      <c r="X262" s="117">
        <f t="shared" si="124"/>
        <v>47.527880157975211</v>
      </c>
      <c r="Y262" s="117">
        <f t="shared" si="124"/>
        <v>42.286713385383095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33.07721461801286</v>
      </c>
      <c r="C268" s="122">
        <v>30.061119404447613</v>
      </c>
      <c r="D268" s="122">
        <v>37.550478815279902</v>
      </c>
      <c r="E268" s="122">
        <v>32.374224569032734</v>
      </c>
      <c r="F268" s="122">
        <v>28.671032783771874</v>
      </c>
      <c r="G268" s="122">
        <v>27.620513585704664</v>
      </c>
      <c r="H268" s="122">
        <v>20.465614651523129</v>
      </c>
      <c r="I268" s="122">
        <v>19.420461182816439</v>
      </c>
      <c r="J268" s="122">
        <v>20.48742998568957</v>
      </c>
      <c r="K268" s="122">
        <v>17.920543675454127</v>
      </c>
      <c r="L268" s="122">
        <v>16.673882726084955</v>
      </c>
      <c r="M268" s="122">
        <v>19.223884536199385</v>
      </c>
      <c r="N268" s="122">
        <v>15.475990295857388</v>
      </c>
      <c r="O268" s="122">
        <v>11.403235533119954</v>
      </c>
      <c r="P268" s="122">
        <v>8.3815188129993068</v>
      </c>
      <c r="Q268" s="122">
        <v>13.336573723030021</v>
      </c>
      <c r="R268" s="122">
        <v>11.860216566857604</v>
      </c>
      <c r="S268" s="122">
        <v>12.635285339989673</v>
      </c>
      <c r="T268" s="122">
        <v>12.020614520703585</v>
      </c>
      <c r="U268" s="122">
        <v>12.278637714019377</v>
      </c>
      <c r="V268" s="122">
        <v>8.3998681370329322</v>
      </c>
      <c r="W268" s="122">
        <v>9.929041651665246</v>
      </c>
      <c r="X268" s="122">
        <v>11.803860030916448</v>
      </c>
      <c r="Y268" s="122">
        <v>11.518349770477347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609.84587909089407</v>
      </c>
      <c r="C273" s="101">
        <v>543.3442950152363</v>
      </c>
      <c r="D273" s="101">
        <v>696.09250307001423</v>
      </c>
      <c r="E273" s="101">
        <v>650.00879371236817</v>
      </c>
      <c r="F273" s="101">
        <v>637.71532758497631</v>
      </c>
      <c r="G273" s="101">
        <v>695.31447984320107</v>
      </c>
      <c r="H273" s="101">
        <v>602.82889778746141</v>
      </c>
      <c r="I273" s="101">
        <v>622.40672690333861</v>
      </c>
      <c r="J273" s="101">
        <v>690.41407997041131</v>
      </c>
      <c r="K273" s="101">
        <v>633.62075434999042</v>
      </c>
      <c r="L273" s="101">
        <v>610.78316204439375</v>
      </c>
      <c r="M273" s="101">
        <v>748.2233069363856</v>
      </c>
      <c r="N273" s="101">
        <v>666.24642381099034</v>
      </c>
      <c r="O273" s="101">
        <v>544.68606549185472</v>
      </c>
      <c r="P273" s="101">
        <v>419.02548951661191</v>
      </c>
      <c r="Q273" s="101">
        <v>652.63961836933629</v>
      </c>
      <c r="R273" s="101">
        <v>557.47905030297909</v>
      </c>
      <c r="S273" s="101">
        <v>592.01579908188808</v>
      </c>
      <c r="T273" s="101">
        <v>548.86655432693112</v>
      </c>
      <c r="U273" s="101">
        <v>566.80727173363471</v>
      </c>
      <c r="V273" s="101">
        <v>380.77203259311477</v>
      </c>
      <c r="W273" s="101">
        <v>439.01199287748977</v>
      </c>
      <c r="X273" s="101">
        <v>465.9782333545798</v>
      </c>
      <c r="Y273" s="101">
        <v>447.20851206064441</v>
      </c>
      <c r="DA273" s="131" t="s">
        <v>2665</v>
      </c>
    </row>
    <row r="274" spans="1:105" ht="12" customHeight="1" x14ac:dyDescent="0.25">
      <c r="A274" s="107" t="s">
        <v>123</v>
      </c>
      <c r="B274" s="104">
        <v>205.78286394950911</v>
      </c>
      <c r="C274" s="104">
        <v>178.86640246781994</v>
      </c>
      <c r="D274" s="104">
        <v>257.46730294217963</v>
      </c>
      <c r="E274" s="104">
        <v>298.07718811188903</v>
      </c>
      <c r="F274" s="104">
        <v>308.21287656590385</v>
      </c>
      <c r="G274" s="104">
        <v>293.1710877516569</v>
      </c>
      <c r="H274" s="104">
        <v>261.66868205983485</v>
      </c>
      <c r="I274" s="104">
        <v>222.04799015129854</v>
      </c>
      <c r="J274" s="104">
        <v>249.67798082989128</v>
      </c>
      <c r="K274" s="104">
        <v>220.25142085006428</v>
      </c>
      <c r="L274" s="104">
        <v>204.48533186166247</v>
      </c>
      <c r="M274" s="104">
        <v>259.31017116925972</v>
      </c>
      <c r="N274" s="104">
        <v>225.76732613553042</v>
      </c>
      <c r="O274" s="104">
        <v>186.09192059055795</v>
      </c>
      <c r="P274" s="104">
        <v>154.19283954873032</v>
      </c>
      <c r="Q274" s="104">
        <v>233.75533907399947</v>
      </c>
      <c r="R274" s="104">
        <v>198.06915239724168</v>
      </c>
      <c r="S274" s="104">
        <v>208.76111065939835</v>
      </c>
      <c r="T274" s="104">
        <v>194.86014862596952</v>
      </c>
      <c r="U274" s="104">
        <v>189.27408101365228</v>
      </c>
      <c r="V274" s="104">
        <v>148.95115207183326</v>
      </c>
      <c r="W274" s="104">
        <v>203.13926727442421</v>
      </c>
      <c r="X274" s="104">
        <v>244.60731727726917</v>
      </c>
      <c r="Y274" s="104">
        <v>268.3390180086688</v>
      </c>
      <c r="DA274" s="132" t="s">
        <v>2666</v>
      </c>
    </row>
    <row r="275" spans="1:105" ht="12" customHeight="1" x14ac:dyDescent="0.25">
      <c r="A275" s="108" t="s">
        <v>50</v>
      </c>
      <c r="B275" s="98">
        <v>205.78286394950911</v>
      </c>
      <c r="C275" s="98">
        <v>178.86640246781994</v>
      </c>
      <c r="D275" s="98">
        <v>257.46730294217963</v>
      </c>
      <c r="E275" s="98">
        <v>298.07718811188903</v>
      </c>
      <c r="F275" s="98">
        <v>308.21287656590385</v>
      </c>
      <c r="G275" s="98">
        <v>293.1710877516569</v>
      </c>
      <c r="H275" s="98">
        <v>261.66868205983485</v>
      </c>
      <c r="I275" s="98">
        <v>222.04799015129854</v>
      </c>
      <c r="J275" s="98">
        <v>249.67798082989128</v>
      </c>
      <c r="K275" s="98">
        <v>220.25142085006428</v>
      </c>
      <c r="L275" s="98">
        <v>204.48533186166247</v>
      </c>
      <c r="M275" s="98">
        <v>259.31017116925972</v>
      </c>
      <c r="N275" s="98">
        <v>225.76732613553042</v>
      </c>
      <c r="O275" s="98">
        <v>186.09192059055795</v>
      </c>
      <c r="P275" s="98">
        <v>154.19283954873032</v>
      </c>
      <c r="Q275" s="98">
        <v>233.75533907399947</v>
      </c>
      <c r="R275" s="98">
        <v>198.06915239724168</v>
      </c>
      <c r="S275" s="98">
        <v>208.76111065939835</v>
      </c>
      <c r="T275" s="98">
        <v>194.86014862596952</v>
      </c>
      <c r="U275" s="98">
        <v>189.27408101365228</v>
      </c>
      <c r="V275" s="98">
        <v>148.95115207183326</v>
      </c>
      <c r="W275" s="98">
        <v>203.13926727442421</v>
      </c>
      <c r="X275" s="98">
        <v>244.60731727726917</v>
      </c>
      <c r="Y275" s="98">
        <v>268.3390180086688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71.252000086565005</v>
      </c>
      <c r="C281" s="122">
        <v>73.373735550192094</v>
      </c>
      <c r="D281" s="122">
        <v>90.037941727895841</v>
      </c>
      <c r="E281" s="122">
        <v>66.82547619582769</v>
      </c>
      <c r="F281" s="122">
        <v>61.652864704986563</v>
      </c>
      <c r="G281" s="122">
        <v>72.199329927158516</v>
      </c>
      <c r="H281" s="122">
        <v>60.878939574597645</v>
      </c>
      <c r="I281" s="122">
        <v>58.729104847241722</v>
      </c>
      <c r="J281" s="122">
        <v>54.049482850832938</v>
      </c>
      <c r="K281" s="122">
        <v>58.083241376805255</v>
      </c>
      <c r="L281" s="122">
        <v>53.7184616359283</v>
      </c>
      <c r="M281" s="122">
        <v>52.442856211551756</v>
      </c>
      <c r="N281" s="122">
        <v>50.51891100828373</v>
      </c>
      <c r="O281" s="122">
        <v>49.150073348517665</v>
      </c>
      <c r="P281" s="122">
        <v>49.297889052558958</v>
      </c>
      <c r="Q281" s="122">
        <v>47.114771530859336</v>
      </c>
      <c r="R281" s="122">
        <v>45.246684228992585</v>
      </c>
      <c r="S281" s="122">
        <v>43.425301421595414</v>
      </c>
      <c r="T281" s="122">
        <v>41.034372293737214</v>
      </c>
      <c r="U281" s="122">
        <v>38.291996676019366</v>
      </c>
      <c r="V281" s="122">
        <v>51.102751824496252</v>
      </c>
      <c r="W281" s="122">
        <v>48.794986017123961</v>
      </c>
      <c r="X281" s="122">
        <v>35.724020127058765</v>
      </c>
      <c r="Y281" s="122">
        <v>30.768363614905752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216.92374871180476</v>
      </c>
      <c r="C283" s="98">
        <v>226.50558202707742</v>
      </c>
      <c r="D283" s="98">
        <v>288.20035599817203</v>
      </c>
      <c r="E283" s="98">
        <v>225.25454590178771</v>
      </c>
      <c r="F283" s="98">
        <v>219.16074574468561</v>
      </c>
      <c r="G283" s="98">
        <v>256.92182836787293</v>
      </c>
      <c r="H283" s="98">
        <v>222.35144824195658</v>
      </c>
      <c r="I283" s="98">
        <v>211.74770447866635</v>
      </c>
      <c r="J283" s="98">
        <v>192.07715000000897</v>
      </c>
      <c r="K283" s="98">
        <v>187.97834463317474</v>
      </c>
      <c r="L283" s="98">
        <v>167.97876182171919</v>
      </c>
      <c r="M283" s="98">
        <v>160.92564915732282</v>
      </c>
      <c r="N283" s="98">
        <v>158.99195421693116</v>
      </c>
      <c r="O283" s="98">
        <v>158.67928067146653</v>
      </c>
      <c r="P283" s="98">
        <v>162.90379535980344</v>
      </c>
      <c r="Q283" s="98">
        <v>161.44518837797594</v>
      </c>
      <c r="R283" s="98">
        <v>159.6785839551483</v>
      </c>
      <c r="S283" s="98">
        <v>157.17781497023364</v>
      </c>
      <c r="T283" s="98">
        <v>152.62596286288073</v>
      </c>
      <c r="U283" s="98">
        <v>147.63954378014563</v>
      </c>
      <c r="V283" s="98">
        <v>201.75921180734085</v>
      </c>
      <c r="W283" s="98">
        <v>200.96602344939626</v>
      </c>
      <c r="X283" s="98">
        <v>156.82262932931286</v>
      </c>
      <c r="Y283" s="98">
        <v>142.7838994418079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275.81545185656887</v>
      </c>
      <c r="C286" s="118">
        <f t="shared" si="129"/>
        <v>321.55398845781212</v>
      </c>
      <c r="D286" s="118">
        <f t="shared" si="129"/>
        <v>254.87102632312755</v>
      </c>
      <c r="E286" s="118">
        <f t="shared" si="129"/>
        <v>274.32217333477797</v>
      </c>
      <c r="F286" s="118">
        <f t="shared" si="129"/>
        <v>261.18578448818437</v>
      </c>
      <c r="G286" s="118">
        <f t="shared" si="129"/>
        <v>287.32987860708579</v>
      </c>
      <c r="H286" s="118">
        <f t="shared" si="129"/>
        <v>235.01198152188033</v>
      </c>
      <c r="I286" s="118">
        <f t="shared" si="129"/>
        <v>246.3993635051624</v>
      </c>
      <c r="J286" s="118">
        <f t="shared" si="129"/>
        <v>235.79311966722349</v>
      </c>
      <c r="K286" s="118">
        <f t="shared" si="129"/>
        <v>217.15667366910992</v>
      </c>
      <c r="L286" s="118">
        <f t="shared" si="129"/>
        <v>209.34702986282085</v>
      </c>
      <c r="M286" s="118">
        <f t="shared" si="129"/>
        <v>202.39523966196435</v>
      </c>
      <c r="N286" s="118">
        <f t="shared" si="129"/>
        <v>188.00225390968524</v>
      </c>
      <c r="O286" s="118">
        <f t="shared" si="129"/>
        <v>188.10451578830822</v>
      </c>
      <c r="P286" s="118">
        <f t="shared" si="129"/>
        <v>157.36247206244374</v>
      </c>
      <c r="Q286" s="118">
        <f t="shared" si="129"/>
        <v>177.24628413627337</v>
      </c>
      <c r="R286" s="118">
        <f t="shared" ref="R286:V286" si="130">R287+R290+R292+R305</f>
        <v>178.69119887302742</v>
      </c>
      <c r="S286" s="118">
        <f t="shared" si="130"/>
        <v>175.50985177924503</v>
      </c>
      <c r="T286" s="118">
        <f t="shared" si="130"/>
        <v>161.43201353249952</v>
      </c>
      <c r="U286" s="118">
        <f t="shared" si="130"/>
        <v>152.95205551903516</v>
      </c>
      <c r="V286" s="118">
        <f t="shared" si="130"/>
        <v>150.47574110938484</v>
      </c>
      <c r="W286" s="118">
        <f t="shared" ref="W286:Y286" si="131">W287+W290+W292+W305</f>
        <v>171.31495956527425</v>
      </c>
      <c r="X286" s="118">
        <f t="shared" si="131"/>
        <v>142.07712408762913</v>
      </c>
      <c r="Y286" s="118">
        <f t="shared" si="131"/>
        <v>137.57957400674448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224.43419440441838</v>
      </c>
      <c r="C287" s="123">
        <f t="shared" si="132"/>
        <v>268.30925310561918</v>
      </c>
      <c r="D287" s="123">
        <f t="shared" si="132"/>
        <v>205.05739710364284</v>
      </c>
      <c r="E287" s="123">
        <f t="shared" si="132"/>
        <v>220.93381836082588</v>
      </c>
      <c r="F287" s="123">
        <f t="shared" si="132"/>
        <v>209.16917569747545</v>
      </c>
      <c r="G287" s="123">
        <f t="shared" si="132"/>
        <v>236.90720081709708</v>
      </c>
      <c r="H287" s="123">
        <f t="shared" si="132"/>
        <v>186.2147770933978</v>
      </c>
      <c r="I287" s="123">
        <f t="shared" si="132"/>
        <v>198.91380942491017</v>
      </c>
      <c r="J287" s="123">
        <f t="shared" si="132"/>
        <v>188.85798258113863</v>
      </c>
      <c r="K287" s="123">
        <f t="shared" si="132"/>
        <v>173.39538795402862</v>
      </c>
      <c r="L287" s="123">
        <f t="shared" si="132"/>
        <v>168.46685889909358</v>
      </c>
      <c r="M287" s="123">
        <f t="shared" si="132"/>
        <v>161.51372352126958</v>
      </c>
      <c r="N287" s="123">
        <f t="shared" si="132"/>
        <v>148.6975824715154</v>
      </c>
      <c r="O287" s="123">
        <f t="shared" si="132"/>
        <v>149.41839081761037</v>
      </c>
      <c r="P287" s="123">
        <f t="shared" si="132"/>
        <v>120.62473842201283</v>
      </c>
      <c r="Q287" s="123">
        <f t="shared" si="132"/>
        <v>139.34212178534941</v>
      </c>
      <c r="R287" s="123">
        <f t="shared" ref="R287:V287" si="133">SUM(R288:R289)</f>
        <v>142.09505547193265</v>
      </c>
      <c r="S287" s="123">
        <f t="shared" si="133"/>
        <v>138.8860642597038</v>
      </c>
      <c r="T287" s="123">
        <f t="shared" si="133"/>
        <v>126.35014537617938</v>
      </c>
      <c r="U287" s="123">
        <f t="shared" si="133"/>
        <v>119.27686690633266</v>
      </c>
      <c r="V287" s="123">
        <f t="shared" si="133"/>
        <v>116.92848828294545</v>
      </c>
      <c r="W287" s="123">
        <f t="shared" ref="W287:Y287" si="134">SUM(W288:W289)</f>
        <v>136.83966618506233</v>
      </c>
      <c r="X287" s="123">
        <f t="shared" si="134"/>
        <v>111.4691168333125</v>
      </c>
      <c r="Y287" s="123">
        <f t="shared" si="134"/>
        <v>108.42358997138949</v>
      </c>
      <c r="DA287" s="130" t="s">
        <v>2823</v>
      </c>
    </row>
    <row r="288" spans="1:105" ht="12" customHeight="1" x14ac:dyDescent="0.25">
      <c r="A288" s="97" t="s">
        <v>199</v>
      </c>
      <c r="B288" s="99">
        <v>223.42082327786019</v>
      </c>
      <c r="C288" s="99">
        <v>267.10797141125437</v>
      </c>
      <c r="D288" s="99">
        <v>204.13270509627196</v>
      </c>
      <c r="E288" s="99">
        <v>219.92722446213858</v>
      </c>
      <c r="F288" s="99">
        <v>208.20351674681072</v>
      </c>
      <c r="G288" s="99">
        <v>235.81254944231608</v>
      </c>
      <c r="H288" s="99">
        <v>185.32820798156379</v>
      </c>
      <c r="I288" s="99">
        <v>197.96509925553562</v>
      </c>
      <c r="J288" s="99">
        <v>187.93353192161263</v>
      </c>
      <c r="K288" s="99">
        <v>172.52870942386247</v>
      </c>
      <c r="L288" s="99">
        <v>167.60865890132845</v>
      </c>
      <c r="M288" s="99">
        <v>160.67694513896663</v>
      </c>
      <c r="N288" s="99">
        <v>147.91403681175836</v>
      </c>
      <c r="O288" s="99">
        <v>148.61806864838513</v>
      </c>
      <c r="P288" s="99">
        <v>119.98374855432664</v>
      </c>
      <c r="Q288" s="99">
        <v>138.5970443850513</v>
      </c>
      <c r="R288" s="99">
        <v>141.33256451425996</v>
      </c>
      <c r="S288" s="99">
        <v>138.13779764792037</v>
      </c>
      <c r="T288" s="99">
        <v>125.66701506704854</v>
      </c>
      <c r="U288" s="99">
        <v>118.62720245195362</v>
      </c>
      <c r="V288" s="99">
        <v>116.28605928173877</v>
      </c>
      <c r="W288" s="99">
        <v>136.07415531523969</v>
      </c>
      <c r="X288" s="99">
        <v>110.83914588032196</v>
      </c>
      <c r="Y288" s="99">
        <v>107.80565908840504</v>
      </c>
      <c r="DA288" s="63" t="s">
        <v>2824</v>
      </c>
    </row>
    <row r="289" spans="1:105" ht="12" customHeight="1" x14ac:dyDescent="0.25">
      <c r="A289" s="97" t="s">
        <v>53</v>
      </c>
      <c r="B289" s="99">
        <v>1.0133711265581931</v>
      </c>
      <c r="C289" s="99">
        <v>1.2012816943648115</v>
      </c>
      <c r="D289" s="99">
        <v>0.92469200737086921</v>
      </c>
      <c r="E289" s="99">
        <v>1.0065938986872975</v>
      </c>
      <c r="F289" s="99">
        <v>0.96565895066473029</v>
      </c>
      <c r="G289" s="99">
        <v>1.0946513747810021</v>
      </c>
      <c r="H289" s="99">
        <v>0.886569111833999</v>
      </c>
      <c r="I289" s="99">
        <v>0.94871016937455943</v>
      </c>
      <c r="J289" s="99">
        <v>0.9244506595260108</v>
      </c>
      <c r="K289" s="99">
        <v>0.86667853016614471</v>
      </c>
      <c r="L289" s="99">
        <v>0.858199997765136</v>
      </c>
      <c r="M289" s="99">
        <v>0.83677838230294099</v>
      </c>
      <c r="N289" s="99">
        <v>0.78354565975704282</v>
      </c>
      <c r="O289" s="99">
        <v>0.80032216922524069</v>
      </c>
      <c r="P289" s="99">
        <v>0.64098986768619359</v>
      </c>
      <c r="Q289" s="99">
        <v>0.7450774002981031</v>
      </c>
      <c r="R289" s="99">
        <v>0.76249095767269159</v>
      </c>
      <c r="S289" s="99">
        <v>0.74826661178344367</v>
      </c>
      <c r="T289" s="99">
        <v>0.68313030913085193</v>
      </c>
      <c r="U289" s="99">
        <v>0.64966445437903741</v>
      </c>
      <c r="V289" s="99">
        <v>0.6424290012066749</v>
      </c>
      <c r="W289" s="99">
        <v>0.76551086982262484</v>
      </c>
      <c r="X289" s="99">
        <v>0.62997095299053119</v>
      </c>
      <c r="Y289" s="99">
        <v>0.61793088298444987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0.11348952811221331</v>
      </c>
      <c r="C290" s="123">
        <f t="shared" si="135"/>
        <v>0.13387501344529276</v>
      </c>
      <c r="D290" s="123">
        <f t="shared" si="135"/>
        <v>0.15806367768819254</v>
      </c>
      <c r="E290" s="123">
        <f t="shared" si="135"/>
        <v>0.36250351681476134</v>
      </c>
      <c r="F290" s="123">
        <f t="shared" si="135"/>
        <v>0.20669152767372878</v>
      </c>
      <c r="G290" s="123">
        <f t="shared" si="135"/>
        <v>0.25690712903662483</v>
      </c>
      <c r="H290" s="123">
        <f t="shared" si="135"/>
        <v>0.38394030707105864</v>
      </c>
      <c r="I290" s="123">
        <f t="shared" si="135"/>
        <v>0.4604273057044978</v>
      </c>
      <c r="J290" s="123">
        <f t="shared" si="135"/>
        <v>0.54320232695205273</v>
      </c>
      <c r="K290" s="123">
        <f t="shared" si="135"/>
        <v>0.59374097163908623</v>
      </c>
      <c r="L290" s="123">
        <f t="shared" si="135"/>
        <v>0.71025296102256119</v>
      </c>
      <c r="M290" s="123">
        <f t="shared" si="135"/>
        <v>0.74859278170241084</v>
      </c>
      <c r="N290" s="123">
        <f t="shared" si="135"/>
        <v>1.2750879704551257</v>
      </c>
      <c r="O290" s="123">
        <f t="shared" si="135"/>
        <v>1.2262445174318244</v>
      </c>
      <c r="P290" s="123">
        <f t="shared" si="135"/>
        <v>0.45538345172033151</v>
      </c>
      <c r="Q290" s="123">
        <f t="shared" si="135"/>
        <v>1.3476971329718841</v>
      </c>
      <c r="R290" s="123">
        <f t="shared" si="135"/>
        <v>0.83585799964788676</v>
      </c>
      <c r="S290" s="123">
        <f t="shared" si="135"/>
        <v>1.4118422997207281</v>
      </c>
      <c r="T290" s="123">
        <f t="shared" si="135"/>
        <v>1.0406386529606619</v>
      </c>
      <c r="U290" s="123">
        <f t="shared" si="135"/>
        <v>1.3716274639956219</v>
      </c>
      <c r="V290" s="123">
        <f t="shared" si="135"/>
        <v>0.69105978437588933</v>
      </c>
      <c r="W290" s="123">
        <f t="shared" si="135"/>
        <v>1.1825690825389017</v>
      </c>
      <c r="X290" s="123">
        <f t="shared" si="135"/>
        <v>1.4481866267551466</v>
      </c>
      <c r="Y290" s="123">
        <f t="shared" si="135"/>
        <v>1.0027279205358106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0.11348952811221331</v>
      </c>
      <c r="C291" s="99">
        <f>RES_hhdet_fecs!C86</f>
        <v>0.13387501344529276</v>
      </c>
      <c r="D291" s="99">
        <f>RES_hhdet_fecs!D86</f>
        <v>0.15806367768819254</v>
      </c>
      <c r="E291" s="99">
        <f>RES_hhdet_fecs!E86</f>
        <v>0.36250351681476134</v>
      </c>
      <c r="F291" s="99">
        <f>RES_hhdet_fecs!F86</f>
        <v>0.20669152767372878</v>
      </c>
      <c r="G291" s="99">
        <f>RES_hhdet_fecs!G86</f>
        <v>0.25690712903662483</v>
      </c>
      <c r="H291" s="99">
        <f>RES_hhdet_fecs!H86</f>
        <v>0.38394030707105864</v>
      </c>
      <c r="I291" s="99">
        <f>RES_hhdet_fecs!I86</f>
        <v>0.4604273057044978</v>
      </c>
      <c r="J291" s="99">
        <f>RES_hhdet_fecs!J86</f>
        <v>0.54320232695205273</v>
      </c>
      <c r="K291" s="99">
        <f>RES_hhdet_fecs!K86</f>
        <v>0.59374097163908623</v>
      </c>
      <c r="L291" s="99">
        <f>RES_hhdet_fecs!L86</f>
        <v>0.71025296102256119</v>
      </c>
      <c r="M291" s="99">
        <f>RES_hhdet_fecs!M86</f>
        <v>0.74859278170241084</v>
      </c>
      <c r="N291" s="99">
        <f>RES_hhdet_fecs!N86</f>
        <v>1.2750879704551257</v>
      </c>
      <c r="O291" s="99">
        <f>RES_hhdet_fecs!O86</f>
        <v>1.2262445174318244</v>
      </c>
      <c r="P291" s="99">
        <f>RES_hhdet_fecs!P86</f>
        <v>0.45538345172033151</v>
      </c>
      <c r="Q291" s="99">
        <f>RES_hhdet_fecs!Q86</f>
        <v>1.3476971329718841</v>
      </c>
      <c r="R291" s="99">
        <f>RES_hhdet_fecs!R86</f>
        <v>0.83585799964788676</v>
      </c>
      <c r="S291" s="99">
        <f>RES_hhdet_fecs!S86</f>
        <v>1.4118422997207281</v>
      </c>
      <c r="T291" s="99">
        <f>RES_hhdet_fecs!T86</f>
        <v>1.0406386529606619</v>
      </c>
      <c r="U291" s="99">
        <f>RES_hhdet_fecs!U86</f>
        <v>1.3716274639956219</v>
      </c>
      <c r="V291" s="99">
        <f>RES_hhdet_fecs!V86</f>
        <v>0.69105978437588933</v>
      </c>
      <c r="W291" s="99">
        <f>RES_hhdet_fecs!W86</f>
        <v>1.1825690825389017</v>
      </c>
      <c r="X291" s="99">
        <f>RES_hhdet_fecs!X86</f>
        <v>1.4481866267551466</v>
      </c>
      <c r="Y291" s="99">
        <f>RES_hhdet_fecs!Y86</f>
        <v>1.0027279205358106</v>
      </c>
      <c r="DA291" s="63" t="s">
        <v>2827</v>
      </c>
    </row>
    <row r="292" spans="1:105" ht="12" customHeight="1" x14ac:dyDescent="0.25">
      <c r="A292" s="121" t="s">
        <v>55</v>
      </c>
      <c r="B292" s="123">
        <v>39.866734881990538</v>
      </c>
      <c r="C292" s="123">
        <v>40.201057689397274</v>
      </c>
      <c r="D292" s="123">
        <v>37.456303511000385</v>
      </c>
      <c r="E292" s="123">
        <v>39.384929543023993</v>
      </c>
      <c r="F292" s="123">
        <v>39.443324370223799</v>
      </c>
      <c r="G292" s="123">
        <v>37.461540025886094</v>
      </c>
      <c r="H292" s="123">
        <v>37.024372248482159</v>
      </c>
      <c r="I292" s="123">
        <v>35.709109739103816</v>
      </c>
      <c r="J292" s="123">
        <v>35.144415824426538</v>
      </c>
      <c r="K292" s="123">
        <v>34.17189719744426</v>
      </c>
      <c r="L292" s="123">
        <v>32.002687579725233</v>
      </c>
      <c r="M292" s="123">
        <v>32.024236692176927</v>
      </c>
      <c r="N292" s="123">
        <v>30.186966589645834</v>
      </c>
      <c r="O292" s="123">
        <v>29.669628909670237</v>
      </c>
      <c r="P292" s="123">
        <v>28.34140429506478</v>
      </c>
      <c r="Q292" s="123">
        <v>28.705145875433484</v>
      </c>
      <c r="R292" s="123">
        <v>28.100618846271754</v>
      </c>
      <c r="S292" s="123">
        <v>27.711064519293341</v>
      </c>
      <c r="T292" s="123">
        <v>26.799031406731267</v>
      </c>
      <c r="U292" s="123">
        <v>25.452743725992576</v>
      </c>
      <c r="V292" s="123">
        <v>23.872909521434963</v>
      </c>
      <c r="W292" s="123">
        <v>24.314691091323748</v>
      </c>
      <c r="X292" s="123">
        <v>22.365299854775902</v>
      </c>
      <c r="Y292" s="123">
        <v>21.87773254857926</v>
      </c>
      <c r="DA292" s="130" t="s">
        <v>2828</v>
      </c>
    </row>
    <row r="293" spans="1:105" ht="12" customHeight="1" x14ac:dyDescent="0.25">
      <c r="A293" s="97" t="s">
        <v>132</v>
      </c>
      <c r="B293" s="99">
        <v>47.040282208281418</v>
      </c>
      <c r="C293" s="99">
        <v>48.993082463121333</v>
      </c>
      <c r="D293" s="99">
        <v>42.185861962797041</v>
      </c>
      <c r="E293" s="99">
        <v>43.343608906387786</v>
      </c>
      <c r="F293" s="99">
        <v>42.895382063860659</v>
      </c>
      <c r="G293" s="99">
        <v>41.211286210437109</v>
      </c>
      <c r="H293" s="99">
        <v>39.965615387484156</v>
      </c>
      <c r="I293" s="99">
        <v>39.271793575898521</v>
      </c>
      <c r="J293" s="99">
        <v>36.867941809989219</v>
      </c>
      <c r="K293" s="99">
        <v>35.911677407355967</v>
      </c>
      <c r="L293" s="99">
        <v>33.389819772473373</v>
      </c>
      <c r="M293" s="99">
        <v>32.832945104168942</v>
      </c>
      <c r="N293" s="99">
        <v>30.950348632724225</v>
      </c>
      <c r="O293" s="99">
        <v>30.590840065542878</v>
      </c>
      <c r="P293" s="99">
        <v>28.621677038430459</v>
      </c>
      <c r="Q293" s="99">
        <v>29.073322401189856</v>
      </c>
      <c r="R293" s="99">
        <v>28.686352298055866</v>
      </c>
      <c r="S293" s="99">
        <v>28.123006915576408</v>
      </c>
      <c r="T293" s="99">
        <v>27.131383910252104</v>
      </c>
      <c r="U293" s="99">
        <v>25.910311064191756</v>
      </c>
      <c r="V293" s="99">
        <v>23.610285057256775</v>
      </c>
      <c r="W293" s="99">
        <v>25.092069273212516</v>
      </c>
      <c r="X293" s="99">
        <v>22.15916539271883</v>
      </c>
      <c r="Y293" s="99">
        <v>21.421183668308707</v>
      </c>
      <c r="DA293" s="63" t="s">
        <v>2829</v>
      </c>
    </row>
    <row r="294" spans="1:105" ht="12" customHeight="1" x14ac:dyDescent="0.25">
      <c r="A294" s="97" t="s">
        <v>131</v>
      </c>
      <c r="B294" s="99">
        <v>30.75469315401585</v>
      </c>
      <c r="C294" s="99">
        <v>31.716673176067097</v>
      </c>
      <c r="D294" s="99">
        <v>28.736305974873513</v>
      </c>
      <c r="E294" s="99">
        <v>32.106070298309689</v>
      </c>
      <c r="F294" s="99">
        <v>32.840320564304051</v>
      </c>
      <c r="G294" s="99">
        <v>30.336992141122497</v>
      </c>
      <c r="H294" s="99">
        <v>30.327168239002297</v>
      </c>
      <c r="I294" s="99">
        <v>28.67997164291355</v>
      </c>
      <c r="J294" s="99">
        <v>27.712295042475642</v>
      </c>
      <c r="K294" s="99">
        <v>27.007947125671617</v>
      </c>
      <c r="L294" s="99">
        <v>25.466017939922349</v>
      </c>
      <c r="M294" s="99">
        <v>25.705286667646885</v>
      </c>
      <c r="N294" s="99">
        <v>24.672383556360042</v>
      </c>
      <c r="O294" s="99">
        <v>24.815684561100024</v>
      </c>
      <c r="P294" s="99">
        <v>23.484981527887143</v>
      </c>
      <c r="Q294" s="99">
        <v>23.952658231742912</v>
      </c>
      <c r="R294" s="99">
        <v>23.751907790914039</v>
      </c>
      <c r="S294" s="99">
        <v>23.489785129698042</v>
      </c>
      <c r="T294" s="99">
        <v>22.899108792085777</v>
      </c>
      <c r="U294" s="99">
        <v>21.937911352321699</v>
      </c>
      <c r="V294" s="99">
        <v>20.564633682635272</v>
      </c>
      <c r="W294" s="99">
        <v>22.425971933292981</v>
      </c>
      <c r="X294" s="99">
        <v>20.371582381341398</v>
      </c>
      <c r="Y294" s="99">
        <v>20.308177712962969</v>
      </c>
      <c r="DA294" s="63" t="s">
        <v>2830</v>
      </c>
    </row>
    <row r="295" spans="1:105" ht="12" customHeight="1" x14ac:dyDescent="0.25">
      <c r="A295" s="100" t="s">
        <v>199</v>
      </c>
      <c r="B295" s="102">
        <v>15.892996844456134</v>
      </c>
      <c r="C295" s="102">
        <v>15.786949297212166</v>
      </c>
      <c r="D295" s="102">
        <v>15.559799260838458</v>
      </c>
      <c r="E295" s="102">
        <v>20.191718394343347</v>
      </c>
      <c r="F295" s="102">
        <v>21.284102087097999</v>
      </c>
      <c r="G295" s="102">
        <v>17.418315314827275</v>
      </c>
      <c r="H295" s="102">
        <v>17.582517793512569</v>
      </c>
      <c r="I295" s="102">
        <v>13.919550117633117</v>
      </c>
      <c r="J295" s="102">
        <v>13.425895895726493</v>
      </c>
      <c r="K295" s="102">
        <v>12.307704690503172</v>
      </c>
      <c r="L295" s="102">
        <v>11.035451979595848</v>
      </c>
      <c r="M295" s="102">
        <v>11.206863441794042</v>
      </c>
      <c r="N295" s="102">
        <v>10.327587698022883</v>
      </c>
      <c r="O295" s="102">
        <v>10.27916414726327</v>
      </c>
      <c r="P295" s="102">
        <v>10.21272524638256</v>
      </c>
      <c r="Q295" s="102">
        <v>10.282510141139232</v>
      </c>
      <c r="R295" s="102">
        <v>10.087634263382313</v>
      </c>
      <c r="S295" s="102">
        <v>9.9865446536086662</v>
      </c>
      <c r="T295" s="102">
        <v>9.8246458003197006</v>
      </c>
      <c r="U295" s="102">
        <v>8.8417856082702055</v>
      </c>
      <c r="V295" s="102">
        <v>9.397769027861921</v>
      </c>
      <c r="W295" s="102">
        <v>11.638649855226326</v>
      </c>
      <c r="X295" s="102">
        <v>11.708755073468375</v>
      </c>
      <c r="Y295" s="102">
        <v>13.14260080204364</v>
      </c>
      <c r="DA295" s="131" t="s">
        <v>2831</v>
      </c>
    </row>
    <row r="296" spans="1:105" ht="12" customHeight="1" x14ac:dyDescent="0.25">
      <c r="A296" s="103" t="s">
        <v>52</v>
      </c>
      <c r="B296" s="105">
        <v>14.861696309559704</v>
      </c>
      <c r="C296" s="105">
        <v>15.929723878854929</v>
      </c>
      <c r="D296" s="105">
        <v>13.176506714035053</v>
      </c>
      <c r="E296" s="105">
        <v>11.91435190396634</v>
      </c>
      <c r="F296" s="105">
        <v>11.55621847720605</v>
      </c>
      <c r="G296" s="105">
        <v>12.918676826295227</v>
      </c>
      <c r="H296" s="105">
        <v>12.744650445489729</v>
      </c>
      <c r="I296" s="105">
        <v>14.760421525280426</v>
      </c>
      <c r="J296" s="105">
        <v>14.286399146749151</v>
      </c>
      <c r="K296" s="105">
        <v>14.700242435168445</v>
      </c>
      <c r="L296" s="105">
        <v>14.430565960326494</v>
      </c>
      <c r="M296" s="105">
        <v>14.498423225852845</v>
      </c>
      <c r="N296" s="105">
        <v>14.344795858337163</v>
      </c>
      <c r="O296" s="105">
        <v>14.536520413836756</v>
      </c>
      <c r="P296" s="105">
        <v>13.272256281504587</v>
      </c>
      <c r="Q296" s="105">
        <v>13.670148090603679</v>
      </c>
      <c r="R296" s="105">
        <v>13.664273527531719</v>
      </c>
      <c r="S296" s="105">
        <v>13.503240476089374</v>
      </c>
      <c r="T296" s="105">
        <v>13.07446299176608</v>
      </c>
      <c r="U296" s="105">
        <v>13.096125744051493</v>
      </c>
      <c r="V296" s="105">
        <v>11.166864654773347</v>
      </c>
      <c r="W296" s="105">
        <v>10.787322078066657</v>
      </c>
      <c r="X296" s="105">
        <v>8.6628273078730214</v>
      </c>
      <c r="Y296" s="105">
        <v>7.1655769109193317</v>
      </c>
      <c r="DA296" s="132" t="s">
        <v>2832</v>
      </c>
    </row>
    <row r="297" spans="1:105" ht="12" customHeight="1" x14ac:dyDescent="0.25">
      <c r="A297" s="106" t="s">
        <v>124</v>
      </c>
      <c r="B297" s="102">
        <v>35.960531485381011</v>
      </c>
      <c r="C297" s="102">
        <v>31.816599955545659</v>
      </c>
      <c r="D297" s="102">
        <v>40.479880048351568</v>
      </c>
      <c r="E297" s="102">
        <v>37.533256256705521</v>
      </c>
      <c r="F297" s="102">
        <v>36.561776860765548</v>
      </c>
      <c r="G297" s="102">
        <v>39.582889433171445</v>
      </c>
      <c r="H297" s="102">
        <v>34.078997409204433</v>
      </c>
      <c r="I297" s="102">
        <v>34.945161038604894</v>
      </c>
      <c r="J297" s="102">
        <v>38.50437177135607</v>
      </c>
      <c r="K297" s="102">
        <v>35.108046374285799</v>
      </c>
      <c r="L297" s="102">
        <v>33.633422502844958</v>
      </c>
      <c r="M297" s="102">
        <v>40.967864221351498</v>
      </c>
      <c r="N297" s="102">
        <v>36.327710088467157</v>
      </c>
      <c r="O297" s="102">
        <v>29.633735849736546</v>
      </c>
      <c r="P297" s="102">
        <v>22.778945482370982</v>
      </c>
      <c r="Q297" s="102">
        <v>35.425885922834247</v>
      </c>
      <c r="R297" s="102">
        <v>30.153645091965274</v>
      </c>
      <c r="S297" s="102">
        <v>31.87874214320864</v>
      </c>
      <c r="T297" s="102">
        <v>29.39429780819092</v>
      </c>
      <c r="U297" s="102">
        <v>30.15387111222763</v>
      </c>
      <c r="V297" s="102">
        <v>20.106881104114898</v>
      </c>
      <c r="W297" s="102">
        <v>23.007277903422892</v>
      </c>
      <c r="X297" s="102">
        <v>24.247301209392194</v>
      </c>
      <c r="Y297" s="102">
        <v>23.106736211898596</v>
      </c>
      <c r="DA297" s="131" t="s">
        <v>2833</v>
      </c>
    </row>
    <row r="298" spans="1:105" ht="12" customHeight="1" x14ac:dyDescent="0.25">
      <c r="A298" s="107" t="s">
        <v>123</v>
      </c>
      <c r="B298" s="105">
        <v>26.074536211106295</v>
      </c>
      <c r="C298" s="105">
        <v>23.052289367360533</v>
      </c>
      <c r="D298" s="105">
        <v>30.042789015176208</v>
      </c>
      <c r="E298" s="105">
        <v>29.275634080252232</v>
      </c>
      <c r="F298" s="105">
        <v>28.978422937089064</v>
      </c>
      <c r="G298" s="105">
        <v>30.491772280465533</v>
      </c>
      <c r="H298" s="105">
        <v>26.596821970181136</v>
      </c>
      <c r="I298" s="105">
        <v>26.283696275369749</v>
      </c>
      <c r="J298" s="105">
        <v>29.065395187851532</v>
      </c>
      <c r="K298" s="105">
        <v>26.374089707858097</v>
      </c>
      <c r="L298" s="105">
        <v>25.15159139426817</v>
      </c>
      <c r="M298" s="105">
        <v>30.883785953572069</v>
      </c>
      <c r="N298" s="105">
        <v>27.420917555642337</v>
      </c>
      <c r="O298" s="105">
        <v>22.623976156706135</v>
      </c>
      <c r="P298" s="105">
        <v>17.893911553112289</v>
      </c>
      <c r="Q298" s="105">
        <v>27.989668196046352</v>
      </c>
      <c r="R298" s="105">
        <v>24.185787296987908</v>
      </c>
      <c r="S298" s="105">
        <v>25.821370318750123</v>
      </c>
      <c r="T298" s="105">
        <v>24.121542669814716</v>
      </c>
      <c r="U298" s="105">
        <v>24.843751608308242</v>
      </c>
      <c r="V298" s="105">
        <v>17.107494261241641</v>
      </c>
      <c r="W298" s="105">
        <v>20.277770362806763</v>
      </c>
      <c r="X298" s="105">
        <v>21.952049442785189</v>
      </c>
      <c r="Y298" s="105">
        <v>21.312637827695514</v>
      </c>
      <c r="DA298" s="132" t="s">
        <v>2834</v>
      </c>
    </row>
    <row r="299" spans="1:105" ht="12" customHeight="1" x14ac:dyDescent="0.25">
      <c r="A299" s="108" t="s">
        <v>50</v>
      </c>
      <c r="B299" s="99">
        <v>12.134313622385333</v>
      </c>
      <c r="C299" s="99">
        <v>10.473876002777706</v>
      </c>
      <c r="D299" s="99">
        <v>14.972500771817304</v>
      </c>
      <c r="E299" s="99">
        <v>17.211778661924392</v>
      </c>
      <c r="F299" s="99">
        <v>17.670596786958463</v>
      </c>
      <c r="G299" s="99">
        <v>16.68965495166066</v>
      </c>
      <c r="H299" s="99">
        <v>14.792599310876186</v>
      </c>
      <c r="I299" s="99">
        <v>12.466932696472528</v>
      </c>
      <c r="J299" s="99">
        <v>13.924533227085481</v>
      </c>
      <c r="K299" s="99">
        <v>12.203825465185398</v>
      </c>
      <c r="L299" s="99">
        <v>11.260201638691989</v>
      </c>
      <c r="M299" s="99">
        <v>14.198146175338071</v>
      </c>
      <c r="N299" s="99">
        <v>12.31017485150015</v>
      </c>
      <c r="O299" s="99">
        <v>10.12436184423229</v>
      </c>
      <c r="P299" s="99">
        <v>8.3821876561837634</v>
      </c>
      <c r="Q299" s="99">
        <v>12.688457370362453</v>
      </c>
      <c r="R299" s="99">
        <v>10.713419494072227</v>
      </c>
      <c r="S299" s="99">
        <v>11.241324347359642</v>
      </c>
      <c r="T299" s="99">
        <v>10.435646323328996</v>
      </c>
      <c r="U299" s="99">
        <v>10.069289030669157</v>
      </c>
      <c r="V299" s="99">
        <v>7.8654492679866124</v>
      </c>
      <c r="W299" s="99">
        <v>10.645908656496792</v>
      </c>
      <c r="X299" s="99">
        <v>12.728206760529396</v>
      </c>
      <c r="Y299" s="99">
        <v>13.864760480331368</v>
      </c>
      <c r="DA299" s="63" t="s">
        <v>2835</v>
      </c>
    </row>
    <row r="300" spans="1:105" ht="12" customHeight="1" x14ac:dyDescent="0.25">
      <c r="A300" s="108" t="s">
        <v>52</v>
      </c>
      <c r="B300" s="99">
        <v>13.94022258872096</v>
      </c>
      <c r="C300" s="99">
        <v>12.578413364582827</v>
      </c>
      <c r="D300" s="99">
        <v>15.070288243358904</v>
      </c>
      <c r="E300" s="99">
        <v>12.063855418327842</v>
      </c>
      <c r="F300" s="99">
        <v>11.307826150130607</v>
      </c>
      <c r="G300" s="99">
        <v>13.802117328804867</v>
      </c>
      <c r="H300" s="99">
        <v>11.80422265930495</v>
      </c>
      <c r="I300" s="99">
        <v>13.816763578897222</v>
      </c>
      <c r="J300" s="99">
        <v>15.140861960766051</v>
      </c>
      <c r="K300" s="99">
        <v>14.170264242672692</v>
      </c>
      <c r="L300" s="99">
        <v>13.891389755576185</v>
      </c>
      <c r="M300" s="99">
        <v>16.685639778233995</v>
      </c>
      <c r="N300" s="99">
        <v>15.110742704142185</v>
      </c>
      <c r="O300" s="99">
        <v>12.499614312473843</v>
      </c>
      <c r="P300" s="99">
        <v>9.511723896928526</v>
      </c>
      <c r="Q300" s="99">
        <v>15.301210825683899</v>
      </c>
      <c r="R300" s="99">
        <v>13.472367802915679</v>
      </c>
      <c r="S300" s="99">
        <v>14.580045971390481</v>
      </c>
      <c r="T300" s="99">
        <v>13.685896346485722</v>
      </c>
      <c r="U300" s="99">
        <v>14.774462577639083</v>
      </c>
      <c r="V300" s="99">
        <v>9.242044993255023</v>
      </c>
      <c r="W300" s="99">
        <v>9.6318617063099694</v>
      </c>
      <c r="X300" s="99">
        <v>9.2238426822557944</v>
      </c>
      <c r="Y300" s="99">
        <v>7.4478773473641411</v>
      </c>
      <c r="DA300" s="63" t="s">
        <v>2836</v>
      </c>
    </row>
    <row r="301" spans="1:105" ht="12" customHeight="1" x14ac:dyDescent="0.25">
      <c r="A301" s="106" t="s">
        <v>122</v>
      </c>
      <c r="B301" s="102">
        <v>30.905286408789923</v>
      </c>
      <c r="C301" s="102">
        <v>29.529455096579984</v>
      </c>
      <c r="D301" s="102">
        <v>31.093272676571473</v>
      </c>
      <c r="E301" s="102">
        <v>34.445658243982265</v>
      </c>
      <c r="F301" s="102">
        <v>35.356039610997897</v>
      </c>
      <c r="G301" s="102">
        <v>32.227396551724894</v>
      </c>
      <c r="H301" s="102">
        <v>33.970715995057795</v>
      </c>
      <c r="I301" s="102">
        <v>31.498462510808057</v>
      </c>
      <c r="J301" s="102">
        <v>33.590944575904416</v>
      </c>
      <c r="K301" s="102">
        <v>33.172414280668065</v>
      </c>
      <c r="L301" s="102">
        <v>31.622079784845184</v>
      </c>
      <c r="M301" s="102">
        <v>32.090834919014213</v>
      </c>
      <c r="N301" s="102">
        <v>30.680196099223092</v>
      </c>
      <c r="O301" s="102">
        <v>30.270412210459469</v>
      </c>
      <c r="P301" s="102">
        <v>30.153476468841582</v>
      </c>
      <c r="Q301" s="102">
        <v>29.621524869896909</v>
      </c>
      <c r="R301" s="102">
        <v>28.826948858933854</v>
      </c>
      <c r="S301" s="102">
        <v>28.493059894525622</v>
      </c>
      <c r="T301" s="102">
        <v>27.692702652785073</v>
      </c>
      <c r="U301" s="102">
        <v>25.938084757323757</v>
      </c>
      <c r="V301" s="102">
        <v>25.523349889914041</v>
      </c>
      <c r="W301" s="102">
        <v>24.237866498152712</v>
      </c>
      <c r="X301" s="102">
        <v>23.210829113165605</v>
      </c>
      <c r="Y301" s="102">
        <v>22.927085897232519</v>
      </c>
      <c r="DA301" s="131" t="s">
        <v>2837</v>
      </c>
    </row>
    <row r="302" spans="1:105" ht="12" customHeight="1" x14ac:dyDescent="0.25">
      <c r="A302" s="107" t="s">
        <v>121</v>
      </c>
      <c r="B302" s="105">
        <v>23.939327216137059</v>
      </c>
      <c r="C302" s="105">
        <v>22.846692901684449</v>
      </c>
      <c r="D302" s="105">
        <v>24.543669873548144</v>
      </c>
      <c r="E302" s="105">
        <v>28.262886723389091</v>
      </c>
      <c r="F302" s="105">
        <v>29.368034564354026</v>
      </c>
      <c r="G302" s="105">
        <v>26.223271509848786</v>
      </c>
      <c r="H302" s="105">
        <v>27.868485630119718</v>
      </c>
      <c r="I302" s="105">
        <v>25.11550405111997</v>
      </c>
      <c r="J302" s="105">
        <v>26.854242275892553</v>
      </c>
      <c r="K302" s="105">
        <v>26.395460599533088</v>
      </c>
      <c r="L302" s="105">
        <v>25.071922779166613</v>
      </c>
      <c r="M302" s="105">
        <v>25.58511734767643</v>
      </c>
      <c r="N302" s="105">
        <v>24.443829282331329</v>
      </c>
      <c r="O302" s="105">
        <v>24.244065478455894</v>
      </c>
      <c r="P302" s="105">
        <v>24.477865443852544</v>
      </c>
      <c r="Q302" s="105">
        <v>24.171430547445858</v>
      </c>
      <c r="R302" s="105">
        <v>23.624861240777843</v>
      </c>
      <c r="S302" s="105">
        <v>23.501349754009283</v>
      </c>
      <c r="T302" s="105">
        <v>23.066834364838613</v>
      </c>
      <c r="U302" s="105">
        <v>21.659376525404848</v>
      </c>
      <c r="V302" s="105">
        <v>21.85226311127521</v>
      </c>
      <c r="W302" s="105">
        <v>21.241817005561661</v>
      </c>
      <c r="X302" s="105">
        <v>20.804285056662827</v>
      </c>
      <c r="Y302" s="105">
        <v>21.034328652377887</v>
      </c>
      <c r="DA302" s="132" t="s">
        <v>2838</v>
      </c>
    </row>
    <row r="303" spans="1:105" ht="12" customHeight="1" x14ac:dyDescent="0.25">
      <c r="A303" s="108" t="s">
        <v>53</v>
      </c>
      <c r="B303" s="99">
        <v>10.414296324617068</v>
      </c>
      <c r="C303" s="99">
        <v>9.6996740475381156</v>
      </c>
      <c r="D303" s="99">
        <v>11.492450751030587</v>
      </c>
      <c r="E303" s="99">
        <v>15.80481015552618</v>
      </c>
      <c r="F303" s="99">
        <v>17.072459986299911</v>
      </c>
      <c r="G303" s="99">
        <v>13.598367262102547</v>
      </c>
      <c r="H303" s="99">
        <v>14.714692767830913</v>
      </c>
      <c r="I303" s="99">
        <v>11.233662747848161</v>
      </c>
      <c r="J303" s="99">
        <v>12.161114528579462</v>
      </c>
      <c r="K303" s="99">
        <v>11.581635972405111</v>
      </c>
      <c r="L303" s="99">
        <v>10.637767749497122</v>
      </c>
      <c r="M303" s="99">
        <v>11.150325300844049</v>
      </c>
      <c r="N303" s="99">
        <v>10.391426574826198</v>
      </c>
      <c r="O303" s="99">
        <v>10.274952609470727</v>
      </c>
      <c r="P303" s="99">
        <v>10.867693590484256</v>
      </c>
      <c r="Q303" s="99">
        <v>10.567297134982285</v>
      </c>
      <c r="R303" s="99">
        <v>10.201903520252284</v>
      </c>
      <c r="S303" s="99">
        <v>10.138009017948738</v>
      </c>
      <c r="T303" s="99">
        <v>10.006874503297322</v>
      </c>
      <c r="U303" s="99">
        <v>8.7904153887057781</v>
      </c>
      <c r="V303" s="99">
        <v>9.9999716178619327</v>
      </c>
      <c r="W303" s="99">
        <v>11.095223130252906</v>
      </c>
      <c r="X303" s="99">
        <v>12.028376640678376</v>
      </c>
      <c r="Y303" s="99">
        <v>13.686083262919519</v>
      </c>
      <c r="DA303" s="63" t="s">
        <v>2839</v>
      </c>
    </row>
    <row r="304" spans="1:105" ht="12" customHeight="1" x14ac:dyDescent="0.25">
      <c r="A304" s="108" t="s">
        <v>52</v>
      </c>
      <c r="B304" s="99">
        <v>13.525030891519995</v>
      </c>
      <c r="C304" s="99">
        <v>13.147018854146332</v>
      </c>
      <c r="D304" s="99">
        <v>13.051219122517555</v>
      </c>
      <c r="E304" s="99">
        <v>12.458076567862905</v>
      </c>
      <c r="F304" s="99">
        <v>12.295574578054119</v>
      </c>
      <c r="G304" s="99">
        <v>12.624904247746237</v>
      </c>
      <c r="H304" s="99">
        <v>13.153792862288803</v>
      </c>
      <c r="I304" s="99">
        <v>13.881841303271807</v>
      </c>
      <c r="J304" s="99">
        <v>14.69312774731309</v>
      </c>
      <c r="K304" s="99">
        <v>14.813824627127978</v>
      </c>
      <c r="L304" s="99">
        <v>14.43415502966949</v>
      </c>
      <c r="M304" s="99">
        <v>14.434792046832378</v>
      </c>
      <c r="N304" s="99">
        <v>14.052402707505129</v>
      </c>
      <c r="O304" s="99">
        <v>13.969112868985171</v>
      </c>
      <c r="P304" s="99">
        <v>13.610171853368294</v>
      </c>
      <c r="Q304" s="99">
        <v>13.604133412463574</v>
      </c>
      <c r="R304" s="99">
        <v>13.422957720525556</v>
      </c>
      <c r="S304" s="99">
        <v>13.363340736060538</v>
      </c>
      <c r="T304" s="99">
        <v>13.059959861541291</v>
      </c>
      <c r="U304" s="99">
        <v>12.868961136699072</v>
      </c>
      <c r="V304" s="99">
        <v>11.852291493413277</v>
      </c>
      <c r="W304" s="99">
        <v>10.146593875308755</v>
      </c>
      <c r="X304" s="99">
        <v>8.7759084159844498</v>
      </c>
      <c r="Y304" s="99">
        <v>7.3482453894583717</v>
      </c>
      <c r="DA304" s="63" t="s">
        <v>2840</v>
      </c>
    </row>
    <row r="305" spans="1:105" ht="12" customHeight="1" x14ac:dyDescent="0.25">
      <c r="A305" s="121" t="s">
        <v>54</v>
      </c>
      <c r="B305" s="123">
        <v>11.401033042047716</v>
      </c>
      <c r="C305" s="123">
        <v>12.909802649350405</v>
      </c>
      <c r="D305" s="123">
        <v>12.19926203079611</v>
      </c>
      <c r="E305" s="123">
        <v>13.640921914113335</v>
      </c>
      <c r="F305" s="123">
        <v>12.366592892811363</v>
      </c>
      <c r="G305" s="123">
        <v>12.704230635065985</v>
      </c>
      <c r="H305" s="123">
        <v>11.388891872929278</v>
      </c>
      <c r="I305" s="123">
        <v>11.31601703544394</v>
      </c>
      <c r="J305" s="123">
        <v>11.24751893470629</v>
      </c>
      <c r="K305" s="123">
        <v>8.9956475459979703</v>
      </c>
      <c r="L305" s="123">
        <v>8.1672304229794737</v>
      </c>
      <c r="M305" s="123">
        <v>8.1086866668154691</v>
      </c>
      <c r="N305" s="123">
        <v>7.8426168780688537</v>
      </c>
      <c r="O305" s="123">
        <v>7.7902515435957964</v>
      </c>
      <c r="P305" s="123">
        <v>7.9409458936457904</v>
      </c>
      <c r="Q305" s="123">
        <v>7.8513193425185976</v>
      </c>
      <c r="R305" s="123">
        <v>7.6596665551751402</v>
      </c>
      <c r="S305" s="123">
        <v>7.5008807005271727</v>
      </c>
      <c r="T305" s="123">
        <v>7.2421980966282167</v>
      </c>
      <c r="U305" s="123">
        <v>6.8508174227143028</v>
      </c>
      <c r="V305" s="123">
        <v>8.9832835206285377</v>
      </c>
      <c r="W305" s="123">
        <v>8.9780332063493091</v>
      </c>
      <c r="X305" s="123">
        <v>6.794520772785587</v>
      </c>
      <c r="Y305" s="123">
        <v>6.2755235662399</v>
      </c>
      <c r="DA305" s="130" t="s">
        <v>2841</v>
      </c>
    </row>
    <row r="306" spans="1:105" ht="12" customHeight="1" x14ac:dyDescent="0.25">
      <c r="A306" s="97" t="s">
        <v>202</v>
      </c>
      <c r="B306" s="99">
        <v>14.283861967715032</v>
      </c>
      <c r="C306" s="99">
        <v>17.690582526577355</v>
      </c>
      <c r="D306" s="99">
        <v>13.82974035289366</v>
      </c>
      <c r="E306" s="99">
        <v>15.425725945577595</v>
      </c>
      <c r="F306" s="99">
        <v>13.796791095488189</v>
      </c>
      <c r="G306" s="99">
        <v>15.009441339197975</v>
      </c>
      <c r="H306" s="99">
        <v>12.890866009260904</v>
      </c>
      <c r="I306" s="99">
        <v>13.898706634546157</v>
      </c>
      <c r="J306" s="99">
        <v>13.083250505512661</v>
      </c>
      <c r="K306" s="99">
        <v>10.419741466423821</v>
      </c>
      <c r="L306" s="99">
        <v>9.6453580395431917</v>
      </c>
      <c r="M306" s="99">
        <v>9.3924661395533828</v>
      </c>
      <c r="N306" s="99">
        <v>9.244896254906088</v>
      </c>
      <c r="O306" s="99">
        <v>9.2253709526613967</v>
      </c>
      <c r="P306" s="99">
        <v>9.4263642227384796</v>
      </c>
      <c r="Q306" s="99">
        <v>9.3844024786053239</v>
      </c>
      <c r="R306" s="99">
        <v>9.2326696398633707</v>
      </c>
      <c r="S306" s="99">
        <v>9.0435303529990971</v>
      </c>
      <c r="T306" s="99">
        <v>8.7519869172949836</v>
      </c>
      <c r="U306" s="99">
        <v>8.4109691399375119</v>
      </c>
      <c r="V306" s="99">
        <v>11.138231880495509</v>
      </c>
      <c r="W306" s="99">
        <v>11.46451759441149</v>
      </c>
      <c r="X306" s="99">
        <v>8.5474569991991896</v>
      </c>
      <c r="Y306" s="99">
        <v>7.8825840603897968</v>
      </c>
      <c r="DA306" s="63" t="s">
        <v>2842</v>
      </c>
    </row>
    <row r="307" spans="1:105" ht="12" customHeight="1" x14ac:dyDescent="0.25">
      <c r="A307" s="97" t="s">
        <v>50</v>
      </c>
      <c r="B307" s="99">
        <v>12.79125359854253</v>
      </c>
      <c r="C307" s="99">
        <v>13.263482394439182</v>
      </c>
      <c r="D307" s="99">
        <v>16.759720567662544</v>
      </c>
      <c r="E307" s="99">
        <v>13.006803409587112</v>
      </c>
      <c r="F307" s="99">
        <v>12.565020685485148</v>
      </c>
      <c r="G307" s="99">
        <v>14.626055720207521</v>
      </c>
      <c r="H307" s="99">
        <v>12.569925656155402</v>
      </c>
      <c r="I307" s="99">
        <v>11.88862091734925</v>
      </c>
      <c r="J307" s="99">
        <v>10.712136682814794</v>
      </c>
      <c r="K307" s="99">
        <v>10.415619115117574</v>
      </c>
      <c r="L307" s="99">
        <v>9.2499286472537126</v>
      </c>
      <c r="M307" s="99">
        <v>8.8112467004059418</v>
      </c>
      <c r="N307" s="99">
        <v>8.6691851734878185</v>
      </c>
      <c r="O307" s="99">
        <v>8.6329726169849366</v>
      </c>
      <c r="P307" s="99">
        <v>8.8557301792142429</v>
      </c>
      <c r="Q307" s="99">
        <v>8.7633950886383669</v>
      </c>
      <c r="R307" s="99">
        <v>8.6369009683042304</v>
      </c>
      <c r="S307" s="99">
        <v>8.4636778981906211</v>
      </c>
      <c r="T307" s="99">
        <v>8.1738137809379605</v>
      </c>
      <c r="U307" s="99">
        <v>7.8543519044807271</v>
      </c>
      <c r="V307" s="99">
        <v>10.654008530624141</v>
      </c>
      <c r="W307" s="99">
        <v>10.532015584221957</v>
      </c>
      <c r="X307" s="99">
        <v>8.1603071937981078</v>
      </c>
      <c r="Y307" s="99">
        <v>7.3774756310110403</v>
      </c>
      <c r="DA307" s="63" t="s">
        <v>2843</v>
      </c>
    </row>
    <row r="308" spans="1:105" ht="12" customHeight="1" x14ac:dyDescent="0.25">
      <c r="A308" s="109" t="s">
        <v>120</v>
      </c>
      <c r="B308" s="110">
        <v>8.9426949695782625</v>
      </c>
      <c r="C308" s="110">
        <v>10.328799383082689</v>
      </c>
      <c r="D308" s="110">
        <v>8.3053806600478044</v>
      </c>
      <c r="E308" s="110">
        <v>13.13880355174838</v>
      </c>
      <c r="F308" s="110">
        <v>11.537632608471744</v>
      </c>
      <c r="G308" s="110">
        <v>10.40588550654634</v>
      </c>
      <c r="H308" s="110">
        <v>9.9958169195030884</v>
      </c>
      <c r="I308" s="110">
        <v>9.7081102339343417</v>
      </c>
      <c r="J308" s="110">
        <v>10.630661555698927</v>
      </c>
      <c r="K308" s="110">
        <v>7.2877282967842936</v>
      </c>
      <c r="L308" s="110">
        <v>6.6697498658624719</v>
      </c>
      <c r="M308" s="110">
        <v>7.007861630287505</v>
      </c>
      <c r="N308" s="110">
        <v>6.709416159508347</v>
      </c>
      <c r="O308" s="110">
        <v>6.7207776979083462</v>
      </c>
      <c r="P308" s="110">
        <v>6.8628718462812337</v>
      </c>
      <c r="Q308" s="110">
        <v>6.8346493383332154</v>
      </c>
      <c r="R308" s="110">
        <v>6.6462000162670076</v>
      </c>
      <c r="S308" s="110">
        <v>6.531016325910314</v>
      </c>
      <c r="T308" s="110">
        <v>6.3236958715534941</v>
      </c>
      <c r="U308" s="110">
        <v>5.9229425057118599</v>
      </c>
      <c r="V308" s="110">
        <v>7.6087613154631581</v>
      </c>
      <c r="W308" s="110">
        <v>7.6056433002715922</v>
      </c>
      <c r="X308" s="110">
        <v>5.8039697379372273</v>
      </c>
      <c r="Y308" s="110">
        <v>5.4641804187506864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132.20067772103559</v>
      </c>
      <c r="C310" s="118">
        <f t="shared" si="136"/>
        <v>156.14583343058212</v>
      </c>
      <c r="D310" s="118">
        <f t="shared" si="136"/>
        <v>127.1272140515979</v>
      </c>
      <c r="E310" s="118">
        <f t="shared" si="136"/>
        <v>139.6515203426012</v>
      </c>
      <c r="F310" s="118">
        <f t="shared" si="136"/>
        <v>135.60367759629213</v>
      </c>
      <c r="G310" s="118">
        <f t="shared" si="136"/>
        <v>153.75246340249532</v>
      </c>
      <c r="H310" s="118">
        <f t="shared" si="136"/>
        <v>131.25694136292225</v>
      </c>
      <c r="I310" s="118">
        <f t="shared" si="136"/>
        <v>141.78807277624418</v>
      </c>
      <c r="J310" s="118">
        <f t="shared" si="136"/>
        <v>139.38046392111679</v>
      </c>
      <c r="K310" s="118">
        <f t="shared" si="136"/>
        <v>132.12513741313816</v>
      </c>
      <c r="L310" s="118">
        <f t="shared" si="136"/>
        <v>131.26173297913599</v>
      </c>
      <c r="M310" s="118">
        <f t="shared" si="136"/>
        <v>130.7562001637487</v>
      </c>
      <c r="N310" s="118">
        <f t="shared" si="136"/>
        <v>126.52362593714406</v>
      </c>
      <c r="O310" s="118">
        <f t="shared" si="136"/>
        <v>129.611840484727</v>
      </c>
      <c r="P310" s="118">
        <f t="shared" si="136"/>
        <v>108.00121958414303</v>
      </c>
      <c r="Q310" s="118">
        <f t="shared" si="136"/>
        <v>124.53323972051683</v>
      </c>
      <c r="R310" s="118">
        <f t="shared" ref="R310:V310" si="137">R311+R314+R316+R329</f>
        <v>125.28859839425913</v>
      </c>
      <c r="S310" s="118">
        <f t="shared" si="137"/>
        <v>125.99868023499609</v>
      </c>
      <c r="T310" s="118">
        <f t="shared" si="137"/>
        <v>116.66685537690263</v>
      </c>
      <c r="U310" s="118">
        <f t="shared" si="137"/>
        <v>113.25719071641173</v>
      </c>
      <c r="V310" s="118">
        <f t="shared" si="137"/>
        <v>111.11173005320857</v>
      </c>
      <c r="W310" s="118">
        <f t="shared" ref="W310:Y310" si="138">W311+W314+W316+W329</f>
        <v>129.44120808165147</v>
      </c>
      <c r="X310" s="118">
        <f t="shared" si="138"/>
        <v>110.58194741591821</v>
      </c>
      <c r="Y310" s="118">
        <f t="shared" si="138"/>
        <v>107.26492381701597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103.00218019366635</v>
      </c>
      <c r="C311" s="123">
        <f t="shared" si="139"/>
        <v>125.55020546350724</v>
      </c>
      <c r="D311" s="123">
        <f t="shared" si="139"/>
        <v>97.89749270386362</v>
      </c>
      <c r="E311" s="123">
        <f t="shared" si="139"/>
        <v>107.37085752705568</v>
      </c>
      <c r="F311" s="123">
        <f t="shared" si="139"/>
        <v>104.02545320585283</v>
      </c>
      <c r="G311" s="123">
        <f t="shared" si="139"/>
        <v>122.49581830127883</v>
      </c>
      <c r="H311" s="123">
        <f t="shared" si="139"/>
        <v>99.994454840657141</v>
      </c>
      <c r="I311" s="123">
        <f t="shared" si="139"/>
        <v>110.63896468041615</v>
      </c>
      <c r="J311" s="123">
        <f t="shared" si="139"/>
        <v>107.70513928715255</v>
      </c>
      <c r="K311" s="123">
        <f t="shared" si="139"/>
        <v>101.91374576254026</v>
      </c>
      <c r="L311" s="123">
        <f t="shared" si="139"/>
        <v>102.112652078647</v>
      </c>
      <c r="M311" s="123">
        <f t="shared" si="139"/>
        <v>100.88851955696431</v>
      </c>
      <c r="N311" s="123">
        <f t="shared" si="139"/>
        <v>95.900704771547709</v>
      </c>
      <c r="O311" s="123">
        <f t="shared" si="139"/>
        <v>98.92803921242286</v>
      </c>
      <c r="P311" s="123">
        <f t="shared" si="139"/>
        <v>80.312575811733524</v>
      </c>
      <c r="Q311" s="123">
        <f t="shared" si="139"/>
        <v>93.49929350367367</v>
      </c>
      <c r="R311" s="123">
        <f t="shared" ref="R311:V311" si="140">SUM(R312:R313)</f>
        <v>96.195227242354292</v>
      </c>
      <c r="S311" s="123">
        <f t="shared" si="140"/>
        <v>94.993280511414909</v>
      </c>
      <c r="T311" s="123">
        <f t="shared" si="140"/>
        <v>87.417455029510961</v>
      </c>
      <c r="U311" s="123">
        <f t="shared" si="140"/>
        <v>83.716953034324092</v>
      </c>
      <c r="V311" s="123">
        <f t="shared" si="140"/>
        <v>83.37281736274241</v>
      </c>
      <c r="W311" s="123">
        <f t="shared" ref="W311:Y311" si="141">SUM(W312:W313)</f>
        <v>99.191989552437605</v>
      </c>
      <c r="X311" s="123">
        <f t="shared" si="141"/>
        <v>82.165590194269711</v>
      </c>
      <c r="Y311" s="123">
        <f t="shared" si="141"/>
        <v>80.995694057015584</v>
      </c>
      <c r="DA311" s="130" t="s">
        <v>2991</v>
      </c>
    </row>
    <row r="312" spans="1:105" ht="12" customHeight="1" x14ac:dyDescent="0.25">
      <c r="A312" s="97" t="s">
        <v>199</v>
      </c>
      <c r="B312" s="99">
        <v>101.98880906710815</v>
      </c>
      <c r="C312" s="99">
        <v>124.34892376914243</v>
      </c>
      <c r="D312" s="99">
        <v>96.972800696492754</v>
      </c>
      <c r="E312" s="99">
        <v>106.36426362836838</v>
      </c>
      <c r="F312" s="99">
        <v>103.05979425518809</v>
      </c>
      <c r="G312" s="99">
        <v>121.40116692649782</v>
      </c>
      <c r="H312" s="99">
        <v>99.107885728823149</v>
      </c>
      <c r="I312" s="99">
        <v>109.69025451104159</v>
      </c>
      <c r="J312" s="99">
        <v>106.78068862762653</v>
      </c>
      <c r="K312" s="99">
        <v>101.04706723237412</v>
      </c>
      <c r="L312" s="99">
        <v>101.25445208088186</v>
      </c>
      <c r="M312" s="99">
        <v>100.05174117466137</v>
      </c>
      <c r="N312" s="99">
        <v>95.11715911179067</v>
      </c>
      <c r="O312" s="99">
        <v>98.12771704319762</v>
      </c>
      <c r="P312" s="99">
        <v>79.671585944047337</v>
      </c>
      <c r="Q312" s="99">
        <v>92.754216103375569</v>
      </c>
      <c r="R312" s="99">
        <v>95.432736284681596</v>
      </c>
      <c r="S312" s="99">
        <v>94.245013899631459</v>
      </c>
      <c r="T312" s="99">
        <v>86.734324720380116</v>
      </c>
      <c r="U312" s="99">
        <v>83.067288579945057</v>
      </c>
      <c r="V312" s="99">
        <v>82.730388361535731</v>
      </c>
      <c r="W312" s="99">
        <v>98.426478682614984</v>
      </c>
      <c r="X312" s="99">
        <v>81.535619241279178</v>
      </c>
      <c r="Y312" s="99">
        <v>80.377763174031131</v>
      </c>
      <c r="DA312" s="63" t="s">
        <v>2992</v>
      </c>
    </row>
    <row r="313" spans="1:105" ht="12" customHeight="1" x14ac:dyDescent="0.25">
      <c r="A313" s="97" t="s">
        <v>53</v>
      </c>
      <c r="B313" s="99">
        <v>1.0133711265581931</v>
      </c>
      <c r="C313" s="99">
        <v>1.2012816943648115</v>
      </c>
      <c r="D313" s="99">
        <v>0.92469200737086921</v>
      </c>
      <c r="E313" s="99">
        <v>1.0065938986872975</v>
      </c>
      <c r="F313" s="99">
        <v>0.96565895066473029</v>
      </c>
      <c r="G313" s="99">
        <v>1.0946513747810021</v>
      </c>
      <c r="H313" s="99">
        <v>0.886569111833999</v>
      </c>
      <c r="I313" s="99">
        <v>0.94871016937455943</v>
      </c>
      <c r="J313" s="99">
        <v>0.9244506595260108</v>
      </c>
      <c r="K313" s="99">
        <v>0.86667853016614471</v>
      </c>
      <c r="L313" s="99">
        <v>0.858199997765136</v>
      </c>
      <c r="M313" s="99">
        <v>0.83677838230294099</v>
      </c>
      <c r="N313" s="99">
        <v>0.78354565975704282</v>
      </c>
      <c r="O313" s="99">
        <v>0.80032216922524069</v>
      </c>
      <c r="P313" s="99">
        <v>0.64098986768619359</v>
      </c>
      <c r="Q313" s="99">
        <v>0.7450774002981031</v>
      </c>
      <c r="R313" s="99">
        <v>0.76249095767269159</v>
      </c>
      <c r="S313" s="99">
        <v>0.74826661178344367</v>
      </c>
      <c r="T313" s="99">
        <v>0.68313030913085193</v>
      </c>
      <c r="U313" s="99">
        <v>0.64966445437903741</v>
      </c>
      <c r="V313" s="99">
        <v>0.6424290012066749</v>
      </c>
      <c r="W313" s="99">
        <v>0.76551086982262484</v>
      </c>
      <c r="X313" s="99">
        <v>0.62997095299053119</v>
      </c>
      <c r="Y313" s="99">
        <v>0.61793088298444987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0.19548121689608505</v>
      </c>
      <c r="C314" s="123">
        <f t="shared" si="142"/>
        <v>0.24737941354096132</v>
      </c>
      <c r="D314" s="123">
        <f t="shared" si="142"/>
        <v>0.3114484749824053</v>
      </c>
      <c r="E314" s="123">
        <f t="shared" si="142"/>
        <v>0.75223498801563793</v>
      </c>
      <c r="F314" s="123">
        <f t="shared" si="142"/>
        <v>0.45050512797845221</v>
      </c>
      <c r="G314" s="123">
        <f t="shared" si="142"/>
        <v>0.59414416553090121</v>
      </c>
      <c r="H314" s="123">
        <f t="shared" si="142"/>
        <v>0.93452852426544963</v>
      </c>
      <c r="I314" s="123">
        <f t="shared" si="142"/>
        <v>1.1719860465625032</v>
      </c>
      <c r="J314" s="123">
        <f t="shared" si="142"/>
        <v>1.4237884572723527</v>
      </c>
      <c r="K314" s="123">
        <f t="shared" si="142"/>
        <v>1.597357142441614</v>
      </c>
      <c r="L314" s="123">
        <f t="shared" si="142"/>
        <v>1.9664936726673006</v>
      </c>
      <c r="M314" s="123">
        <f t="shared" si="142"/>
        <v>2.1339815717847652</v>
      </c>
      <c r="N314" s="123">
        <f t="shared" si="142"/>
        <v>3.7400204609131267</v>
      </c>
      <c r="O314" s="123">
        <f t="shared" si="142"/>
        <v>3.7460090080996005</v>
      </c>
      <c r="P314" s="123">
        <f t="shared" si="142"/>
        <v>1.4340933127552256</v>
      </c>
      <c r="Q314" s="123">
        <f t="shared" si="142"/>
        <v>4.3891903158017422</v>
      </c>
      <c r="R314" s="123">
        <f t="shared" si="142"/>
        <v>2.80870035594298</v>
      </c>
      <c r="S314" s="123">
        <f t="shared" si="142"/>
        <v>4.865028025015353</v>
      </c>
      <c r="T314" s="123">
        <f t="shared" si="142"/>
        <v>3.6698533316677162</v>
      </c>
      <c r="U314" s="123">
        <f t="shared" si="142"/>
        <v>4.9305424376979445</v>
      </c>
      <c r="V314" s="123">
        <f t="shared" si="142"/>
        <v>2.5179556022908138</v>
      </c>
      <c r="W314" s="123">
        <f t="shared" si="142"/>
        <v>4.3531910268733283</v>
      </c>
      <c r="X314" s="123">
        <f t="shared" si="142"/>
        <v>5.3632060199967704</v>
      </c>
      <c r="Y314" s="123">
        <f t="shared" si="142"/>
        <v>3.7345938332083963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0.19548121689608505</v>
      </c>
      <c r="C315" s="99">
        <f>RES_hhdet_tess!C86</f>
        <v>0.24737941354096132</v>
      </c>
      <c r="D315" s="99">
        <f>RES_hhdet_tess!D86</f>
        <v>0.3114484749824053</v>
      </c>
      <c r="E315" s="99">
        <f>RES_hhdet_tess!E86</f>
        <v>0.75223498801563793</v>
      </c>
      <c r="F315" s="99">
        <f>RES_hhdet_tess!F86</f>
        <v>0.45050512797845221</v>
      </c>
      <c r="G315" s="99">
        <f>RES_hhdet_tess!G86</f>
        <v>0.59414416553090121</v>
      </c>
      <c r="H315" s="99">
        <f>RES_hhdet_tess!H86</f>
        <v>0.93452852426544963</v>
      </c>
      <c r="I315" s="99">
        <f>RES_hhdet_tess!I86</f>
        <v>1.1719860465625032</v>
      </c>
      <c r="J315" s="99">
        <f>RES_hhdet_tess!J86</f>
        <v>1.4237884572723527</v>
      </c>
      <c r="K315" s="99">
        <f>RES_hhdet_tess!K86</f>
        <v>1.597357142441614</v>
      </c>
      <c r="L315" s="99">
        <f>RES_hhdet_tess!L86</f>
        <v>1.9664936726673006</v>
      </c>
      <c r="M315" s="99">
        <f>RES_hhdet_tess!M86</f>
        <v>2.1339815717847652</v>
      </c>
      <c r="N315" s="99">
        <f>RES_hhdet_tess!N86</f>
        <v>3.7400204609131267</v>
      </c>
      <c r="O315" s="99">
        <f>RES_hhdet_tess!O86</f>
        <v>3.7460090080996005</v>
      </c>
      <c r="P315" s="99">
        <f>RES_hhdet_tess!P86</f>
        <v>1.4340933127552256</v>
      </c>
      <c r="Q315" s="99">
        <f>RES_hhdet_tess!Q86</f>
        <v>4.3891903158017422</v>
      </c>
      <c r="R315" s="99">
        <f>RES_hhdet_tess!R86</f>
        <v>2.80870035594298</v>
      </c>
      <c r="S315" s="99">
        <f>RES_hhdet_tess!S86</f>
        <v>4.865028025015353</v>
      </c>
      <c r="T315" s="99">
        <f>RES_hhdet_tess!T86</f>
        <v>3.6698533316677162</v>
      </c>
      <c r="U315" s="99">
        <f>RES_hhdet_tess!U86</f>
        <v>4.9305424376979445</v>
      </c>
      <c r="V315" s="99">
        <f>RES_hhdet_tess!V86</f>
        <v>2.5179556022908138</v>
      </c>
      <c r="W315" s="99">
        <f>RES_hhdet_tess!W86</f>
        <v>4.3531910268733283</v>
      </c>
      <c r="X315" s="99">
        <f>RES_hhdet_tess!X86</f>
        <v>5.3632060199967704</v>
      </c>
      <c r="Y315" s="99">
        <f>RES_hhdet_tess!Y86</f>
        <v>3.7345938332083963</v>
      </c>
      <c r="DA315" s="63" t="s">
        <v>2995</v>
      </c>
    </row>
    <row r="316" spans="1:105" ht="12" customHeight="1" x14ac:dyDescent="0.25">
      <c r="A316" s="121" t="s">
        <v>55</v>
      </c>
      <c r="B316" s="123">
        <v>21.609918634178573</v>
      </c>
      <c r="C316" s="123">
        <v>21.946729314028342</v>
      </c>
      <c r="D316" s="123">
        <v>21.030453552048918</v>
      </c>
      <c r="E316" s="123">
        <v>22.4131869324893</v>
      </c>
      <c r="F316" s="123">
        <v>22.844292383947931</v>
      </c>
      <c r="G316" s="123">
        <v>22.246382887267448</v>
      </c>
      <c r="H316" s="123">
        <v>22.684622119093092</v>
      </c>
      <c r="I316" s="123">
        <v>22.407431156055683</v>
      </c>
      <c r="J316" s="123">
        <v>22.653112601240124</v>
      </c>
      <c r="K316" s="123">
        <v>22.64655205864868</v>
      </c>
      <c r="L316" s="123">
        <v>21.752101663245821</v>
      </c>
      <c r="M316" s="123">
        <v>22.295293603180095</v>
      </c>
      <c r="N316" s="123">
        <v>21.589623845611428</v>
      </c>
      <c r="O316" s="123">
        <v>21.638160972553663</v>
      </c>
      <c r="P316" s="123">
        <v>20.823308934080835</v>
      </c>
      <c r="Q316" s="123">
        <v>21.230318797753927</v>
      </c>
      <c r="R316" s="123">
        <v>20.969059513678417</v>
      </c>
      <c r="S316" s="123">
        <v>20.896966086962408</v>
      </c>
      <c r="T316" s="123">
        <v>20.466487099974088</v>
      </c>
      <c r="U316" s="123">
        <v>19.714302465546396</v>
      </c>
      <c r="V316" s="123">
        <v>18.735157284048029</v>
      </c>
      <c r="W316" s="123">
        <v>19.329781361489758</v>
      </c>
      <c r="X316" s="123">
        <v>17.995909656258956</v>
      </c>
      <c r="Y316" s="123">
        <v>17.791848444465035</v>
      </c>
      <c r="DA316" s="130" t="s">
        <v>2996</v>
      </c>
    </row>
    <row r="317" spans="1:105" ht="12" customHeight="1" x14ac:dyDescent="0.25">
      <c r="A317" s="97" t="s">
        <v>132</v>
      </c>
      <c r="B317" s="99">
        <v>22.444921935553388</v>
      </c>
      <c r="C317" s="99">
        <v>23.794928179844973</v>
      </c>
      <c r="D317" s="99">
        <v>20.953970874862872</v>
      </c>
      <c r="E317" s="99">
        <v>22.044740466582237</v>
      </c>
      <c r="F317" s="99">
        <v>22.357777362779203</v>
      </c>
      <c r="G317" s="99">
        <v>22.368268746917117</v>
      </c>
      <c r="H317" s="99">
        <v>22.475025175570934</v>
      </c>
      <c r="I317" s="99">
        <v>22.967142215772185</v>
      </c>
      <c r="J317" s="99">
        <v>22.375877839654049</v>
      </c>
      <c r="K317" s="99">
        <v>22.605338554749505</v>
      </c>
      <c r="L317" s="99">
        <v>21.778481108773736</v>
      </c>
      <c r="M317" s="99">
        <v>22.245812382244914</v>
      </c>
      <c r="N317" s="99">
        <v>21.738030165320289</v>
      </c>
      <c r="O317" s="99">
        <v>22.04228640301827</v>
      </c>
      <c r="P317" s="99">
        <v>20.737549976375803</v>
      </c>
      <c r="Q317" s="99">
        <v>21.218915344666616</v>
      </c>
      <c r="R317" s="99">
        <v>21.122863677583947</v>
      </c>
      <c r="S317" s="99">
        <v>20.94433181747398</v>
      </c>
      <c r="T317" s="99">
        <v>20.452345761729731</v>
      </c>
      <c r="U317" s="99">
        <v>19.800001258078971</v>
      </c>
      <c r="V317" s="99">
        <v>18.329639379159797</v>
      </c>
      <c r="W317" s="99">
        <v>19.869657125694204</v>
      </c>
      <c r="X317" s="99">
        <v>17.85975395689465</v>
      </c>
      <c r="Y317" s="99">
        <v>17.56437943213956</v>
      </c>
      <c r="DA317" s="63" t="s">
        <v>2997</v>
      </c>
    </row>
    <row r="318" spans="1:105" ht="12" customHeight="1" x14ac:dyDescent="0.25">
      <c r="A318" s="97" t="s">
        <v>131</v>
      </c>
      <c r="B318" s="99">
        <v>22.444921935553385</v>
      </c>
      <c r="C318" s="99">
        <v>23.795598294322925</v>
      </c>
      <c r="D318" s="99">
        <v>20.954382309422279</v>
      </c>
      <c r="E318" s="99">
        <v>22.045684584266276</v>
      </c>
      <c r="F318" s="99">
        <v>22.359244247139092</v>
      </c>
      <c r="G318" s="99">
        <v>22.367288692595203</v>
      </c>
      <c r="H318" s="99">
        <v>22.476156144059882</v>
      </c>
      <c r="I318" s="99">
        <v>22.963742172367589</v>
      </c>
      <c r="J318" s="99">
        <v>22.375566243344</v>
      </c>
      <c r="K318" s="99">
        <v>22.59846325360008</v>
      </c>
      <c r="L318" s="99">
        <v>21.772015466199466</v>
      </c>
      <c r="M318" s="99">
        <v>22.239702723966076</v>
      </c>
      <c r="N318" s="99">
        <v>21.732128627928329</v>
      </c>
      <c r="O318" s="99">
        <v>22.038187851673115</v>
      </c>
      <c r="P318" s="99">
        <v>20.735903266312892</v>
      </c>
      <c r="Q318" s="99">
        <v>21.21926393673537</v>
      </c>
      <c r="R318" s="99">
        <v>21.123940388195479</v>
      </c>
      <c r="S318" s="99">
        <v>20.946735908585158</v>
      </c>
      <c r="T318" s="99">
        <v>20.456889922118968</v>
      </c>
      <c r="U318" s="99">
        <v>19.806120337112716</v>
      </c>
      <c r="V318" s="99">
        <v>18.34471831089483</v>
      </c>
      <c r="W318" s="99">
        <v>19.882286242559871</v>
      </c>
      <c r="X318" s="99">
        <v>17.897828471595659</v>
      </c>
      <c r="Y318" s="99">
        <v>17.630359443871978</v>
      </c>
      <c r="DA318" s="63" t="s">
        <v>2998</v>
      </c>
    </row>
    <row r="319" spans="1:105" ht="12" customHeight="1" x14ac:dyDescent="0.25">
      <c r="A319" s="100" t="s">
        <v>199</v>
      </c>
      <c r="B319" s="102">
        <v>7.5832256259936797</v>
      </c>
      <c r="C319" s="102">
        <v>7.8658744154679914</v>
      </c>
      <c r="D319" s="102">
        <v>7.777875595387223</v>
      </c>
      <c r="E319" s="102">
        <v>10.131332680299934</v>
      </c>
      <c r="F319" s="102">
        <v>10.80302576993304</v>
      </c>
      <c r="G319" s="102">
        <v>9.4486118662999736</v>
      </c>
      <c r="H319" s="102">
        <v>9.7315056985701514</v>
      </c>
      <c r="I319" s="102">
        <v>8.2033206470871587</v>
      </c>
      <c r="J319" s="102">
        <v>8.0891670965948457</v>
      </c>
      <c r="K319" s="102">
        <v>7.8982208184316347</v>
      </c>
      <c r="L319" s="102">
        <v>7.3414495058729718</v>
      </c>
      <c r="M319" s="102">
        <v>7.7412794981132311</v>
      </c>
      <c r="N319" s="102">
        <v>7.3873327695911666</v>
      </c>
      <c r="O319" s="102">
        <v>7.5016674378363604</v>
      </c>
      <c r="P319" s="102">
        <v>7.463646984808304</v>
      </c>
      <c r="Q319" s="102">
        <v>7.5491158461316896</v>
      </c>
      <c r="R319" s="102">
        <v>7.4596668606637566</v>
      </c>
      <c r="S319" s="102">
        <v>7.4434954324957783</v>
      </c>
      <c r="T319" s="102">
        <v>7.3824269303528869</v>
      </c>
      <c r="U319" s="102">
        <v>6.7099945930612241</v>
      </c>
      <c r="V319" s="102">
        <v>7.1778536561214823</v>
      </c>
      <c r="W319" s="102">
        <v>9.0949641644932129</v>
      </c>
      <c r="X319" s="102">
        <v>9.235001163722643</v>
      </c>
      <c r="Y319" s="102">
        <v>10.464782532952649</v>
      </c>
      <c r="DA319" s="131" t="s">
        <v>2999</v>
      </c>
    </row>
    <row r="320" spans="1:105" ht="12" customHeight="1" x14ac:dyDescent="0.25">
      <c r="A320" s="103" t="s">
        <v>52</v>
      </c>
      <c r="B320" s="105">
        <v>14.861696309559704</v>
      </c>
      <c r="C320" s="105">
        <v>15.929723878854929</v>
      </c>
      <c r="D320" s="105">
        <v>13.176506714035053</v>
      </c>
      <c r="E320" s="105">
        <v>11.91435190396634</v>
      </c>
      <c r="F320" s="105">
        <v>11.55621847720605</v>
      </c>
      <c r="G320" s="105">
        <v>12.918676826295227</v>
      </c>
      <c r="H320" s="105">
        <v>12.744650445489729</v>
      </c>
      <c r="I320" s="105">
        <v>14.760421525280426</v>
      </c>
      <c r="J320" s="105">
        <v>14.286399146749151</v>
      </c>
      <c r="K320" s="105">
        <v>14.700242435168445</v>
      </c>
      <c r="L320" s="105">
        <v>14.430565960326494</v>
      </c>
      <c r="M320" s="105">
        <v>14.498423225852845</v>
      </c>
      <c r="N320" s="105">
        <v>14.344795858337163</v>
      </c>
      <c r="O320" s="105">
        <v>14.536520413836756</v>
      </c>
      <c r="P320" s="105">
        <v>13.272256281504587</v>
      </c>
      <c r="Q320" s="105">
        <v>13.670148090603679</v>
      </c>
      <c r="R320" s="105">
        <v>13.664273527531719</v>
      </c>
      <c r="S320" s="105">
        <v>13.503240476089374</v>
      </c>
      <c r="T320" s="105">
        <v>13.07446299176608</v>
      </c>
      <c r="U320" s="105">
        <v>13.096125744051493</v>
      </c>
      <c r="V320" s="105">
        <v>11.166864654773347</v>
      </c>
      <c r="W320" s="105">
        <v>10.787322078066657</v>
      </c>
      <c r="X320" s="105">
        <v>8.6628273078730214</v>
      </c>
      <c r="Y320" s="105">
        <v>7.1655769109193317</v>
      </c>
      <c r="DA320" s="132" t="s">
        <v>3000</v>
      </c>
    </row>
    <row r="321" spans="1:105" ht="12" customHeight="1" x14ac:dyDescent="0.25">
      <c r="A321" s="106" t="s">
        <v>124</v>
      </c>
      <c r="B321" s="102">
        <v>21.039756129044793</v>
      </c>
      <c r="C321" s="102">
        <v>18.740573918774079</v>
      </c>
      <c r="D321" s="102">
        <v>23.976793034335319</v>
      </c>
      <c r="E321" s="102">
        <v>22.330052574259344</v>
      </c>
      <c r="F321" s="102">
        <v>21.879662382208913</v>
      </c>
      <c r="G321" s="102">
        <v>23.904196924664195</v>
      </c>
      <c r="H321" s="102">
        <v>20.801572601365585</v>
      </c>
      <c r="I321" s="102">
        <v>21.471240193915509</v>
      </c>
      <c r="J321" s="102">
        <v>23.717567044085801</v>
      </c>
      <c r="K321" s="102">
        <v>21.743975928081774</v>
      </c>
      <c r="L321" s="102">
        <v>20.93826405135318</v>
      </c>
      <c r="M321" s="102">
        <v>25.632668345282656</v>
      </c>
      <c r="N321" s="102">
        <v>22.906616209082326</v>
      </c>
      <c r="O321" s="102">
        <v>18.926451061690006</v>
      </c>
      <c r="P321" s="102">
        <v>14.835602913419383</v>
      </c>
      <c r="Q321" s="102">
        <v>23.731180291064828</v>
      </c>
      <c r="R321" s="102">
        <v>20.763686742407675</v>
      </c>
      <c r="S321" s="102">
        <v>22.556091640788026</v>
      </c>
      <c r="T321" s="102">
        <v>21.348848662788182</v>
      </c>
      <c r="U321" s="102">
        <v>22.344196632067391</v>
      </c>
      <c r="V321" s="102">
        <v>15.191233228742815</v>
      </c>
      <c r="W321" s="102">
        <v>17.687451961414951</v>
      </c>
      <c r="X321" s="102">
        <v>18.964318969241663</v>
      </c>
      <c r="Y321" s="102">
        <v>18.270181559529863</v>
      </c>
      <c r="DA321" s="131" t="s">
        <v>3001</v>
      </c>
    </row>
    <row r="322" spans="1:105" ht="12" customHeight="1" x14ac:dyDescent="0.25">
      <c r="A322" s="107" t="s">
        <v>123</v>
      </c>
      <c r="B322" s="105">
        <v>21.03975612904479</v>
      </c>
      <c r="C322" s="105">
        <v>18.740603711444489</v>
      </c>
      <c r="D322" s="105">
        <v>23.974849164772458</v>
      </c>
      <c r="E322" s="105">
        <v>22.329096949834813</v>
      </c>
      <c r="F322" s="105">
        <v>21.881834572590506</v>
      </c>
      <c r="G322" s="105">
        <v>23.902150183895856</v>
      </c>
      <c r="H322" s="105">
        <v>20.81108913757846</v>
      </c>
      <c r="I322" s="105">
        <v>21.473478515704496</v>
      </c>
      <c r="J322" s="105">
        <v>23.715259839567569</v>
      </c>
      <c r="K322" s="105">
        <v>21.744347456779991</v>
      </c>
      <c r="L322" s="105">
        <v>20.933548502083397</v>
      </c>
      <c r="M322" s="105">
        <v>25.623080265885356</v>
      </c>
      <c r="N322" s="105">
        <v>22.904298748138615</v>
      </c>
      <c r="O322" s="105">
        <v>18.926395109498884</v>
      </c>
      <c r="P322" s="105">
        <v>14.841507336177857</v>
      </c>
      <c r="Q322" s="105">
        <v>23.737961755842825</v>
      </c>
      <c r="R322" s="105">
        <v>20.768669713320897</v>
      </c>
      <c r="S322" s="105">
        <v>22.56479237118144</v>
      </c>
      <c r="T322" s="105">
        <v>21.359567875685123</v>
      </c>
      <c r="U322" s="105">
        <v>22.352322087219878</v>
      </c>
      <c r="V322" s="105">
        <v>15.197625338308486</v>
      </c>
      <c r="W322" s="105">
        <v>17.721909221381985</v>
      </c>
      <c r="X322" s="105">
        <v>19.026019727671191</v>
      </c>
      <c r="Y322" s="105">
        <v>18.278295489402016</v>
      </c>
      <c r="DA322" s="132" t="s">
        <v>3002</v>
      </c>
    </row>
    <row r="323" spans="1:105" ht="12" customHeight="1" x14ac:dyDescent="0.25">
      <c r="A323" s="108" t="s">
        <v>50</v>
      </c>
      <c r="B323" s="99">
        <v>7.0995335403238276</v>
      </c>
      <c r="C323" s="99">
        <v>6.162190346861661</v>
      </c>
      <c r="D323" s="99">
        <v>8.9045609214135553</v>
      </c>
      <c r="E323" s="99">
        <v>10.265241531506968</v>
      </c>
      <c r="F323" s="99">
        <v>10.574008422459899</v>
      </c>
      <c r="G323" s="99">
        <v>10.100032855090987</v>
      </c>
      <c r="H323" s="99">
        <v>9.0068664782735084</v>
      </c>
      <c r="I323" s="99">
        <v>7.6567149368072691</v>
      </c>
      <c r="J323" s="99">
        <v>8.5743978788015163</v>
      </c>
      <c r="K323" s="99">
        <v>7.5740832141073025</v>
      </c>
      <c r="L323" s="99">
        <v>7.0421587465072149</v>
      </c>
      <c r="M323" s="99">
        <v>8.9374404876513651</v>
      </c>
      <c r="N323" s="99">
        <v>7.7935560439964275</v>
      </c>
      <c r="O323" s="99">
        <v>6.426780797025037</v>
      </c>
      <c r="P323" s="99">
        <v>5.3297834392493328</v>
      </c>
      <c r="Q323" s="99">
        <v>8.4367509301589294</v>
      </c>
      <c r="R323" s="99">
        <v>7.2963019104052176</v>
      </c>
      <c r="S323" s="99">
        <v>7.984746399790958</v>
      </c>
      <c r="T323" s="99">
        <v>7.6736715291994031</v>
      </c>
      <c r="U323" s="99">
        <v>7.5778595095807981</v>
      </c>
      <c r="V323" s="99">
        <v>5.9555803450534626</v>
      </c>
      <c r="W323" s="99">
        <v>8.0900475150720172</v>
      </c>
      <c r="X323" s="99">
        <v>9.8021770454153945</v>
      </c>
      <c r="Y323" s="99">
        <v>10.830418142037868</v>
      </c>
      <c r="DA323" s="63" t="s">
        <v>3003</v>
      </c>
    </row>
    <row r="324" spans="1:105" ht="12" customHeight="1" x14ac:dyDescent="0.25">
      <c r="A324" s="108" t="s">
        <v>52</v>
      </c>
      <c r="B324" s="99">
        <v>13.94022258872096</v>
      </c>
      <c r="C324" s="99">
        <v>12.578413364582827</v>
      </c>
      <c r="D324" s="99">
        <v>15.070288243358904</v>
      </c>
      <c r="E324" s="99">
        <v>12.063855418327842</v>
      </c>
      <c r="F324" s="99">
        <v>11.307826150130607</v>
      </c>
      <c r="G324" s="99">
        <v>13.802117328804867</v>
      </c>
      <c r="H324" s="99">
        <v>11.80422265930495</v>
      </c>
      <c r="I324" s="99">
        <v>13.816763578897222</v>
      </c>
      <c r="J324" s="99">
        <v>15.140861960766051</v>
      </c>
      <c r="K324" s="99">
        <v>14.170264242672692</v>
      </c>
      <c r="L324" s="99">
        <v>13.891389755576185</v>
      </c>
      <c r="M324" s="99">
        <v>16.685639778233995</v>
      </c>
      <c r="N324" s="99">
        <v>15.110742704142185</v>
      </c>
      <c r="O324" s="99">
        <v>12.499614312473843</v>
      </c>
      <c r="P324" s="99">
        <v>9.511723896928526</v>
      </c>
      <c r="Q324" s="99">
        <v>15.301210825683899</v>
      </c>
      <c r="R324" s="99">
        <v>13.472367802915679</v>
      </c>
      <c r="S324" s="99">
        <v>14.580045971390481</v>
      </c>
      <c r="T324" s="99">
        <v>13.685896346485722</v>
      </c>
      <c r="U324" s="99">
        <v>14.774462577639083</v>
      </c>
      <c r="V324" s="99">
        <v>9.242044993255023</v>
      </c>
      <c r="W324" s="99">
        <v>9.6318617063099694</v>
      </c>
      <c r="X324" s="99">
        <v>9.2238426822557944</v>
      </c>
      <c r="Y324" s="99">
        <v>7.4478773473641411</v>
      </c>
      <c r="DA324" s="63" t="s">
        <v>3004</v>
      </c>
    </row>
    <row r="325" spans="1:105" ht="12" customHeight="1" x14ac:dyDescent="0.25">
      <c r="A325" s="106" t="s">
        <v>122</v>
      </c>
      <c r="B325" s="102">
        <v>20.398963235701036</v>
      </c>
      <c r="C325" s="102">
        <v>19.584824561709979</v>
      </c>
      <c r="D325" s="102">
        <v>20.716462615935676</v>
      </c>
      <c r="E325" s="102">
        <v>23.047462264977923</v>
      </c>
      <c r="F325" s="102">
        <v>23.798273651030001</v>
      </c>
      <c r="G325" s="102">
        <v>21.848817908583293</v>
      </c>
      <c r="H325" s="102">
        <v>23.196074732944258</v>
      </c>
      <c r="I325" s="102">
        <v>21.57379502122491</v>
      </c>
      <c r="J325" s="102">
        <v>23.028628331144727</v>
      </c>
      <c r="K325" s="102">
        <v>22.782940253610764</v>
      </c>
      <c r="L325" s="102">
        <v>21.770697954724515</v>
      </c>
      <c r="M325" s="102">
        <v>22.146108795656655</v>
      </c>
      <c r="N325" s="102">
        <v>21.278164569869716</v>
      </c>
      <c r="O325" s="102">
        <v>21.158792225439949</v>
      </c>
      <c r="P325" s="102">
        <v>21.272216259954703</v>
      </c>
      <c r="Q325" s="102">
        <v>21.115653174809651</v>
      </c>
      <c r="R325" s="102">
        <v>20.743626378585169</v>
      </c>
      <c r="S325" s="102">
        <v>20.728020225938181</v>
      </c>
      <c r="T325" s="102">
        <v>20.437077152667833</v>
      </c>
      <c r="U325" s="102">
        <v>19.451756081892874</v>
      </c>
      <c r="V325" s="102">
        <v>19.454405283144794</v>
      </c>
      <c r="W325" s="102">
        <v>18.681653605481014</v>
      </c>
      <c r="X325" s="102">
        <v>18.109686856998028</v>
      </c>
      <c r="Y325" s="102">
        <v>18.054908179664093</v>
      </c>
      <c r="DA325" s="131" t="s">
        <v>3005</v>
      </c>
    </row>
    <row r="326" spans="1:105" ht="12" customHeight="1" x14ac:dyDescent="0.25">
      <c r="A326" s="107" t="s">
        <v>121</v>
      </c>
      <c r="B326" s="105">
        <v>20.398963235701043</v>
      </c>
      <c r="C326" s="105">
        <v>19.586305561326142</v>
      </c>
      <c r="D326" s="105">
        <v>20.718220786696779</v>
      </c>
      <c r="E326" s="105">
        <v>23.048780650287526</v>
      </c>
      <c r="F326" s="105">
        <v>23.799341334559006</v>
      </c>
      <c r="G326" s="105">
        <v>21.849868688915578</v>
      </c>
      <c r="H326" s="105">
        <v>23.199388372494628</v>
      </c>
      <c r="I326" s="105">
        <v>21.575071891511392</v>
      </c>
      <c r="J326" s="105">
        <v>23.029702306112664</v>
      </c>
      <c r="K326" s="105">
        <v>22.778793908620781</v>
      </c>
      <c r="L326" s="105">
        <v>21.767068286291114</v>
      </c>
      <c r="M326" s="105">
        <v>22.142427140979674</v>
      </c>
      <c r="N326" s="105">
        <v>21.275719211931907</v>
      </c>
      <c r="O326" s="105">
        <v>21.156015692221697</v>
      </c>
      <c r="P326" s="105">
        <v>21.270023662234713</v>
      </c>
      <c r="Q326" s="105">
        <v>21.112762558193417</v>
      </c>
      <c r="R326" s="105">
        <v>20.741104835964688</v>
      </c>
      <c r="S326" s="105">
        <v>20.730361924254758</v>
      </c>
      <c r="T326" s="105">
        <v>20.439880616043133</v>
      </c>
      <c r="U326" s="105">
        <v>19.455107434325569</v>
      </c>
      <c r="V326" s="105">
        <v>19.457455462926838</v>
      </c>
      <c r="W326" s="105">
        <v>18.68538341250548</v>
      </c>
      <c r="X326" s="105">
        <v>18.126126430643502</v>
      </c>
      <c r="Y326" s="105">
        <v>18.077463350444475</v>
      </c>
      <c r="DA326" s="132" t="s">
        <v>3006</v>
      </c>
    </row>
    <row r="327" spans="1:105" ht="12" customHeight="1" x14ac:dyDescent="0.25">
      <c r="A327" s="108" t="s">
        <v>53</v>
      </c>
      <c r="B327" s="99">
        <v>6.8739323441810489</v>
      </c>
      <c r="C327" s="99">
        <v>6.4392867071798072</v>
      </c>
      <c r="D327" s="99">
        <v>7.6670016641792307</v>
      </c>
      <c r="E327" s="99">
        <v>10.590704082424624</v>
      </c>
      <c r="F327" s="99">
        <v>11.503766756504884</v>
      </c>
      <c r="G327" s="99">
        <v>9.2249644411693392</v>
      </c>
      <c r="H327" s="99">
        <v>10.045595510205825</v>
      </c>
      <c r="I327" s="99">
        <v>7.6932305882395911</v>
      </c>
      <c r="J327" s="99">
        <v>8.3365745587995761</v>
      </c>
      <c r="K327" s="99">
        <v>7.9649692814928006</v>
      </c>
      <c r="L327" s="99">
        <v>7.3329132566216231</v>
      </c>
      <c r="M327" s="99">
        <v>7.7076350941473004</v>
      </c>
      <c r="N327" s="99">
        <v>7.2233165044267746</v>
      </c>
      <c r="O327" s="99">
        <v>7.1869028232365277</v>
      </c>
      <c r="P327" s="99">
        <v>7.6598518088664251</v>
      </c>
      <c r="Q327" s="99">
        <v>7.5086291457298451</v>
      </c>
      <c r="R327" s="99">
        <v>7.31814711543913</v>
      </c>
      <c r="S327" s="99">
        <v>7.3670211881942178</v>
      </c>
      <c r="T327" s="99">
        <v>7.3799207545018435</v>
      </c>
      <c r="U327" s="99">
        <v>6.5861462976264979</v>
      </c>
      <c r="V327" s="99">
        <v>7.6051639695135611</v>
      </c>
      <c r="W327" s="99">
        <v>8.5387895371967257</v>
      </c>
      <c r="X327" s="99">
        <v>9.3502180146590526</v>
      </c>
      <c r="Y327" s="99">
        <v>10.729217960986098</v>
      </c>
      <c r="DA327" s="63" t="s">
        <v>3007</v>
      </c>
    </row>
    <row r="328" spans="1:105" ht="12" customHeight="1" x14ac:dyDescent="0.25">
      <c r="A328" s="108" t="s">
        <v>52</v>
      </c>
      <c r="B328" s="99">
        <v>13.525030891519995</v>
      </c>
      <c r="C328" s="99">
        <v>13.147018854146332</v>
      </c>
      <c r="D328" s="99">
        <v>13.051219122517555</v>
      </c>
      <c r="E328" s="99">
        <v>12.458076567862905</v>
      </c>
      <c r="F328" s="99">
        <v>12.295574578054119</v>
      </c>
      <c r="G328" s="99">
        <v>12.624904247746237</v>
      </c>
      <c r="H328" s="99">
        <v>13.153792862288803</v>
      </c>
      <c r="I328" s="99">
        <v>13.881841303271807</v>
      </c>
      <c r="J328" s="99">
        <v>14.69312774731309</v>
      </c>
      <c r="K328" s="99">
        <v>14.813824627127978</v>
      </c>
      <c r="L328" s="99">
        <v>14.43415502966949</v>
      </c>
      <c r="M328" s="99">
        <v>14.434792046832378</v>
      </c>
      <c r="N328" s="99">
        <v>14.052402707505129</v>
      </c>
      <c r="O328" s="99">
        <v>13.969112868985171</v>
      </c>
      <c r="P328" s="99">
        <v>13.610171853368294</v>
      </c>
      <c r="Q328" s="99">
        <v>13.604133412463574</v>
      </c>
      <c r="R328" s="99">
        <v>13.422957720525556</v>
      </c>
      <c r="S328" s="99">
        <v>13.363340736060538</v>
      </c>
      <c r="T328" s="99">
        <v>13.059959861541291</v>
      </c>
      <c r="U328" s="99">
        <v>12.868961136699072</v>
      </c>
      <c r="V328" s="99">
        <v>11.852291493413277</v>
      </c>
      <c r="W328" s="99">
        <v>10.146593875308755</v>
      </c>
      <c r="X328" s="99">
        <v>8.7759084159844498</v>
      </c>
      <c r="Y328" s="99">
        <v>7.3482453894583717</v>
      </c>
      <c r="DA328" s="63" t="s">
        <v>3008</v>
      </c>
    </row>
    <row r="329" spans="1:105" ht="12" customHeight="1" x14ac:dyDescent="0.25">
      <c r="A329" s="121" t="s">
        <v>54</v>
      </c>
      <c r="B329" s="123">
        <v>7.3930976762945955</v>
      </c>
      <c r="C329" s="123">
        <v>8.4015192395055749</v>
      </c>
      <c r="D329" s="123">
        <v>7.8878193207029694</v>
      </c>
      <c r="E329" s="123">
        <v>9.1152408950405928</v>
      </c>
      <c r="F329" s="123">
        <v>8.2834268785129339</v>
      </c>
      <c r="G329" s="123">
        <v>8.4161180484181362</v>
      </c>
      <c r="H329" s="123">
        <v>7.6433358789065586</v>
      </c>
      <c r="I329" s="123">
        <v>7.5696908932098355</v>
      </c>
      <c r="J329" s="123">
        <v>7.5984235754517675</v>
      </c>
      <c r="K329" s="123">
        <v>5.96748244950762</v>
      </c>
      <c r="L329" s="123">
        <v>5.4304855645758687</v>
      </c>
      <c r="M329" s="123">
        <v>5.4384054318195227</v>
      </c>
      <c r="N329" s="123">
        <v>5.2932768590717894</v>
      </c>
      <c r="O329" s="123">
        <v>5.2996312916508543</v>
      </c>
      <c r="P329" s="123">
        <v>5.4312415255734559</v>
      </c>
      <c r="Q329" s="123">
        <v>5.4144371032874963</v>
      </c>
      <c r="R329" s="123">
        <v>5.3156112822834354</v>
      </c>
      <c r="S329" s="123">
        <v>5.2434056116034151</v>
      </c>
      <c r="T329" s="123">
        <v>5.1130599157498722</v>
      </c>
      <c r="U329" s="123">
        <v>4.8953927788432976</v>
      </c>
      <c r="V329" s="123">
        <v>6.4857998041273275</v>
      </c>
      <c r="W329" s="123">
        <v>6.5662461408507928</v>
      </c>
      <c r="X329" s="123">
        <v>5.0572415453927668</v>
      </c>
      <c r="Y329" s="123">
        <v>4.742787482326956</v>
      </c>
      <c r="DA329" s="130" t="s">
        <v>3009</v>
      </c>
    </row>
    <row r="330" spans="1:105" ht="12" customHeight="1" x14ac:dyDescent="0.25">
      <c r="A330" s="97" t="s">
        <v>202</v>
      </c>
      <c r="B330" s="99">
        <v>8.1091119973383066</v>
      </c>
      <c r="C330" s="99">
        <v>10.059680504800552</v>
      </c>
      <c r="D330" s="99">
        <v>7.8795824236380634</v>
      </c>
      <c r="E330" s="99">
        <v>8.8060042001991867</v>
      </c>
      <c r="F330" s="99">
        <v>7.8907401953778704</v>
      </c>
      <c r="G330" s="99">
        <v>8.6027595524597213</v>
      </c>
      <c r="H330" s="99">
        <v>7.4026102661714734</v>
      </c>
      <c r="I330" s="99">
        <v>7.9886606648956109</v>
      </c>
      <c r="J330" s="99">
        <v>7.5225146795743036</v>
      </c>
      <c r="K330" s="99">
        <v>5.9936371942349771</v>
      </c>
      <c r="L330" s="99">
        <v>5.55066921203486</v>
      </c>
      <c r="M330" s="99">
        <v>5.4075508369617236</v>
      </c>
      <c r="N330" s="99">
        <v>5.3250867204576027</v>
      </c>
      <c r="O330" s="99">
        <v>5.3163089252525344</v>
      </c>
      <c r="P330" s="99">
        <v>5.4335717508408301</v>
      </c>
      <c r="Q330" s="99">
        <v>5.4116745465736287</v>
      </c>
      <c r="R330" s="99">
        <v>5.3291207281471218</v>
      </c>
      <c r="S330" s="99">
        <v>5.2292334750780078</v>
      </c>
      <c r="T330" s="99">
        <v>5.0743094037812666</v>
      </c>
      <c r="U330" s="99">
        <v>4.8941531912158585</v>
      </c>
      <c r="V330" s="99">
        <v>6.5074094873795856</v>
      </c>
      <c r="W330" s="99">
        <v>6.7239440326830548</v>
      </c>
      <c r="X330" s="99">
        <v>5.0272278143703364</v>
      </c>
      <c r="Y330" s="99">
        <v>4.6485414871434356</v>
      </c>
      <c r="DA330" s="63" t="s">
        <v>3010</v>
      </c>
    </row>
    <row r="331" spans="1:105" ht="12" customHeight="1" x14ac:dyDescent="0.25">
      <c r="A331" s="97" t="s">
        <v>50</v>
      </c>
      <c r="B331" s="99">
        <v>7.771907662747882</v>
      </c>
      <c r="C331" s="99">
        <v>8.0716484664024009</v>
      </c>
      <c r="D331" s="99">
        <v>10.214318007754747</v>
      </c>
      <c r="E331" s="99">
        <v>7.9381811166254215</v>
      </c>
      <c r="F331" s="99">
        <v>7.6820538083815357</v>
      </c>
      <c r="G331" s="99">
        <v>8.9642879545817546</v>
      </c>
      <c r="H331" s="99">
        <v>7.7211100830319239</v>
      </c>
      <c r="I331" s="99">
        <v>7.3098599870758534</v>
      </c>
      <c r="J331" s="99">
        <v>6.5880316607476352</v>
      </c>
      <c r="K331" s="99">
        <v>6.4085201699806396</v>
      </c>
      <c r="L331" s="99">
        <v>5.6932643429611423</v>
      </c>
      <c r="M331" s="99">
        <v>5.4249451147613206</v>
      </c>
      <c r="N331" s="99">
        <v>5.3390941846152993</v>
      </c>
      <c r="O331" s="99">
        <v>5.3183602495334998</v>
      </c>
      <c r="P331" s="99">
        <v>5.4567715040306801</v>
      </c>
      <c r="Q331" s="99">
        <v>5.4016526602633661</v>
      </c>
      <c r="R331" s="99">
        <v>5.327136570130949</v>
      </c>
      <c r="S331" s="99">
        <v>5.2272999034677019</v>
      </c>
      <c r="T331" s="99">
        <v>5.0577422793440947</v>
      </c>
      <c r="U331" s="99">
        <v>4.8724254554928326</v>
      </c>
      <c r="V331" s="99">
        <v>6.6286257030173257</v>
      </c>
      <c r="W331" s="99">
        <v>6.5701752155638671</v>
      </c>
      <c r="X331" s="99">
        <v>5.1026389938512828</v>
      </c>
      <c r="Y331" s="99">
        <v>4.6231646833323223</v>
      </c>
      <c r="DA331" s="63" t="s">
        <v>3011</v>
      </c>
    </row>
    <row r="332" spans="1:105" ht="12" customHeight="1" x14ac:dyDescent="0.25">
      <c r="A332" s="109" t="s">
        <v>120</v>
      </c>
      <c r="B332" s="110">
        <v>6.7579373479492038</v>
      </c>
      <c r="C332" s="110">
        <v>7.8287961754581845</v>
      </c>
      <c r="D332" s="110">
        <v>6.3146835322197585</v>
      </c>
      <c r="E332" s="110">
        <v>10.020386626324916</v>
      </c>
      <c r="F332" s="110">
        <v>8.8317595997571576</v>
      </c>
      <c r="G332" s="110">
        <v>7.9989226443087835</v>
      </c>
      <c r="H332" s="110">
        <v>7.7169105651016396</v>
      </c>
      <c r="I332" s="110">
        <v>7.511283180053705</v>
      </c>
      <c r="J332" s="110">
        <v>8.2337627506925823</v>
      </c>
      <c r="K332" s="110">
        <v>5.6538731233264894</v>
      </c>
      <c r="L332" s="110">
        <v>5.1857064074333818</v>
      </c>
      <c r="M332" s="110">
        <v>5.4624307082143524</v>
      </c>
      <c r="N332" s="110">
        <v>5.2496873755274018</v>
      </c>
      <c r="O332" s="110">
        <v>5.2816643629001243</v>
      </c>
      <c r="P332" s="110">
        <v>5.4153113552907035</v>
      </c>
      <c r="Q332" s="110">
        <v>5.4224013751903319</v>
      </c>
      <c r="R332" s="110">
        <v>5.3052723310790677</v>
      </c>
      <c r="S332" s="110">
        <v>5.2559613680475108</v>
      </c>
      <c r="T332" s="110">
        <v>5.1517738914185056</v>
      </c>
      <c r="U332" s="110">
        <v>4.9062348079035925</v>
      </c>
      <c r="V332" s="110">
        <v>6.4165598810290172</v>
      </c>
      <c r="W332" s="110">
        <v>6.5184355585273988</v>
      </c>
      <c r="X332" s="110">
        <v>5.0483800561488819</v>
      </c>
      <c r="Y332" s="110">
        <v>4.8094994832551761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1.3974742258389654</v>
      </c>
      <c r="C334" s="118">
        <f t="shared" si="143"/>
        <v>1.375870077729467</v>
      </c>
      <c r="D334" s="118">
        <f t="shared" si="143"/>
        <v>1.6854480917196266</v>
      </c>
      <c r="E334" s="118">
        <f t="shared" si="143"/>
        <v>1.3011855569041133</v>
      </c>
      <c r="F334" s="118">
        <f t="shared" si="143"/>
        <v>1.1763456952274995</v>
      </c>
      <c r="G334" s="118">
        <f t="shared" si="143"/>
        <v>1.2908475782633468</v>
      </c>
      <c r="H334" s="118">
        <f t="shared" si="143"/>
        <v>1.0446073809935346</v>
      </c>
      <c r="I334" s="118">
        <f t="shared" si="143"/>
        <v>0.99671547020010298</v>
      </c>
      <c r="J334" s="118">
        <f t="shared" si="143"/>
        <v>0.94428624504070313</v>
      </c>
      <c r="K334" s="118">
        <f t="shared" si="143"/>
        <v>0.95663077963887522</v>
      </c>
      <c r="L334" s="118">
        <f t="shared" si="143"/>
        <v>0.88052419952454963</v>
      </c>
      <c r="M334" s="118">
        <f t="shared" si="143"/>
        <v>0.89137737248446691</v>
      </c>
      <c r="N334" s="118">
        <f t="shared" si="143"/>
        <v>0.81742021904961926</v>
      </c>
      <c r="O334" s="118">
        <f t="shared" si="143"/>
        <v>0.74835881752334577</v>
      </c>
      <c r="P334" s="118">
        <f t="shared" si="143"/>
        <v>0.71227192483763435</v>
      </c>
      <c r="Q334" s="118">
        <f t="shared" si="143"/>
        <v>0.74539266650911673</v>
      </c>
      <c r="R334" s="118">
        <f t="shared" ref="R334:V334" si="144">R335+R338+R340+R353</f>
        <v>0.70166807788160679</v>
      </c>
      <c r="S334" s="118">
        <f t="shared" si="144"/>
        <v>0.68573667774683256</v>
      </c>
      <c r="T334" s="118">
        <f t="shared" si="144"/>
        <v>0.6454377957961166</v>
      </c>
      <c r="U334" s="118">
        <f t="shared" si="144"/>
        <v>0.61113607781486623</v>
      </c>
      <c r="V334" s="118">
        <f t="shared" si="144"/>
        <v>0.71375245684289057</v>
      </c>
      <c r="W334" s="118">
        <f t="shared" ref="W334:Y334" si="145">W335+W338+W340+W353</f>
        <v>0.69909556748558577</v>
      </c>
      <c r="X334" s="118">
        <f t="shared" si="145"/>
        <v>0.56179527373493165</v>
      </c>
      <c r="Y334" s="118">
        <f t="shared" si="145"/>
        <v>0.49632292705848702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0.44306434225646041</v>
      </c>
      <c r="C340" s="123">
        <v>0.39986709228499634</v>
      </c>
      <c r="D340" s="123">
        <v>0.49604331327978735</v>
      </c>
      <c r="E340" s="123">
        <v>0.42464718240478411</v>
      </c>
      <c r="F340" s="123">
        <v>0.37340113669379876</v>
      </c>
      <c r="G340" s="123">
        <v>0.35718221766098279</v>
      </c>
      <c r="H340" s="123">
        <v>0.26281454640617558</v>
      </c>
      <c r="I340" s="123">
        <v>0.2476875443158405</v>
      </c>
      <c r="J340" s="123">
        <v>0.25954922997886387</v>
      </c>
      <c r="K340" s="123">
        <v>0.22555907782769788</v>
      </c>
      <c r="L340" s="123">
        <v>0.20857036902829848</v>
      </c>
      <c r="M340" s="123">
        <v>0.23910304149501721</v>
      </c>
      <c r="N340" s="123">
        <v>0.1916873444411944</v>
      </c>
      <c r="O340" s="123">
        <v>0.14092891069233771</v>
      </c>
      <c r="P340" s="123">
        <v>0.10350176534254335</v>
      </c>
      <c r="Q340" s="123">
        <v>0.16444603850838499</v>
      </c>
      <c r="R340" s="123">
        <v>0.14572556461217201</v>
      </c>
      <c r="S340" s="123">
        <v>0.15455561726951128</v>
      </c>
      <c r="T340" s="123">
        <v>0.14623618638325525</v>
      </c>
      <c r="U340" s="123">
        <v>0.14838489933860899</v>
      </c>
      <c r="V340" s="123">
        <v>0.10075903420454177</v>
      </c>
      <c r="W340" s="123">
        <v>0.11820287680553865</v>
      </c>
      <c r="X340" s="123">
        <v>0.13952553228033629</v>
      </c>
      <c r="Y340" s="123">
        <v>0.13519189871452283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8.1687943322191501</v>
      </c>
      <c r="C345" s="102">
        <v>7.2274588459017544</v>
      </c>
      <c r="D345" s="102">
        <v>9.195409551783543</v>
      </c>
      <c r="E345" s="102">
        <v>8.5260544912732303</v>
      </c>
      <c r="F345" s="102">
        <v>8.305373231691501</v>
      </c>
      <c r="G345" s="102">
        <v>8.9916491636392273</v>
      </c>
      <c r="H345" s="102">
        <v>7.7413850514748814</v>
      </c>
      <c r="I345" s="102">
        <v>7.9381427815294874</v>
      </c>
      <c r="J345" s="102">
        <v>8.7466530915812459</v>
      </c>
      <c r="K345" s="102">
        <v>7.975143814382764</v>
      </c>
      <c r="L345" s="102">
        <v>7.6401682557462625</v>
      </c>
      <c r="M345" s="102">
        <v>9.3062600365222075</v>
      </c>
      <c r="N345" s="102">
        <v>8.2522026236962009</v>
      </c>
      <c r="O345" s="102">
        <v>6.7315994356261557</v>
      </c>
      <c r="P345" s="102">
        <v>5.1744652557753934</v>
      </c>
      <c r="Q345" s="102">
        <v>8.0473442462310274</v>
      </c>
      <c r="R345" s="102">
        <v>6.8497020190908326</v>
      </c>
      <c r="S345" s="102">
        <v>7.2415750652512747</v>
      </c>
      <c r="T345" s="102">
        <v>6.6772086901086496</v>
      </c>
      <c r="U345" s="102">
        <v>6.8497533618536277</v>
      </c>
      <c r="V345" s="102">
        <v>4.5674791116107407</v>
      </c>
      <c r="W345" s="102">
        <v>5.226333248541545</v>
      </c>
      <c r="X345" s="102">
        <v>5.5080169427255301</v>
      </c>
      <c r="Y345" s="102">
        <v>5.2489261978948871</v>
      </c>
      <c r="DA345" s="131" t="s">
        <v>3169</v>
      </c>
    </row>
    <row r="346" spans="1:105" ht="12" customHeight="1" x14ac:dyDescent="0.25">
      <c r="A346" s="107" t="s">
        <v>123</v>
      </c>
      <c r="B346" s="105">
        <v>2.7564306824610538</v>
      </c>
      <c r="C346" s="105">
        <v>2.3792456727909834</v>
      </c>
      <c r="D346" s="105">
        <v>3.4011532753260187</v>
      </c>
      <c r="E346" s="105">
        <v>3.909827640842745</v>
      </c>
      <c r="F346" s="105">
        <v>4.0140527661254861</v>
      </c>
      <c r="G346" s="105">
        <v>3.7912220188192371</v>
      </c>
      <c r="H346" s="105">
        <v>3.3602868594586344</v>
      </c>
      <c r="I346" s="105">
        <v>2.8319884313306996</v>
      </c>
      <c r="J346" s="105">
        <v>3.1630969678647389</v>
      </c>
      <c r="K346" s="105">
        <v>2.7722209926715156</v>
      </c>
      <c r="L346" s="105">
        <v>2.5578674042452731</v>
      </c>
      <c r="M346" s="105">
        <v>3.2252508851897974</v>
      </c>
      <c r="N346" s="105">
        <v>2.7963793192667743</v>
      </c>
      <c r="O346" s="105">
        <v>2.2998500365358074</v>
      </c>
      <c r="P346" s="105">
        <v>1.9040977479787045</v>
      </c>
      <c r="Q346" s="105">
        <v>2.882309976251535</v>
      </c>
      <c r="R346" s="105">
        <v>2.4336603722734478</v>
      </c>
      <c r="S346" s="105">
        <v>2.5535792387462171</v>
      </c>
      <c r="T346" s="105">
        <v>2.3705614188074144</v>
      </c>
      <c r="U346" s="105">
        <v>2.2873396962068062</v>
      </c>
      <c r="V346" s="105">
        <v>1.7867154557158389</v>
      </c>
      <c r="W346" s="105">
        <v>2.4183246104098122</v>
      </c>
      <c r="X346" s="105">
        <v>2.8913394477218581</v>
      </c>
      <c r="Y346" s="105">
        <v>3.1495189907120751</v>
      </c>
      <c r="DA346" s="132" t="s">
        <v>3170</v>
      </c>
    </row>
    <row r="347" spans="1:105" ht="12" customHeight="1" x14ac:dyDescent="0.25">
      <c r="A347" s="108" t="s">
        <v>50</v>
      </c>
      <c r="B347" s="99">
        <v>2.7564306824610538</v>
      </c>
      <c r="C347" s="99">
        <v>2.3792456727909834</v>
      </c>
      <c r="D347" s="99">
        <v>3.4011532753260187</v>
      </c>
      <c r="E347" s="99">
        <v>3.909827640842745</v>
      </c>
      <c r="F347" s="99">
        <v>4.0140527661254861</v>
      </c>
      <c r="G347" s="99">
        <v>3.7912220188192371</v>
      </c>
      <c r="H347" s="99">
        <v>3.3602868594586344</v>
      </c>
      <c r="I347" s="99">
        <v>2.8319884313306996</v>
      </c>
      <c r="J347" s="99">
        <v>3.1630969678647389</v>
      </c>
      <c r="K347" s="99">
        <v>2.7722209926715156</v>
      </c>
      <c r="L347" s="99">
        <v>2.5578674042452731</v>
      </c>
      <c r="M347" s="99">
        <v>3.2252508851897974</v>
      </c>
      <c r="N347" s="99">
        <v>2.7963793192667743</v>
      </c>
      <c r="O347" s="99">
        <v>2.2998500365358074</v>
      </c>
      <c r="P347" s="99">
        <v>1.9040977479787045</v>
      </c>
      <c r="Q347" s="99">
        <v>2.882309976251535</v>
      </c>
      <c r="R347" s="99">
        <v>2.4336603722734478</v>
      </c>
      <c r="S347" s="99">
        <v>2.5535792387462171</v>
      </c>
      <c r="T347" s="99">
        <v>2.3705614188074144</v>
      </c>
      <c r="U347" s="99">
        <v>2.2873396962068062</v>
      </c>
      <c r="V347" s="99">
        <v>1.7867154557158389</v>
      </c>
      <c r="W347" s="99">
        <v>2.4183246104098122</v>
      </c>
      <c r="X347" s="99">
        <v>2.8913394477218581</v>
      </c>
      <c r="Y347" s="99">
        <v>3.1495189907120751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0.954409883582505</v>
      </c>
      <c r="C353" s="123">
        <v>0.97600298544447062</v>
      </c>
      <c r="D353" s="123">
        <v>1.1894047784398394</v>
      </c>
      <c r="E353" s="123">
        <v>0.87653837449932925</v>
      </c>
      <c r="F353" s="123">
        <v>0.80294455853370073</v>
      </c>
      <c r="G353" s="123">
        <v>0.93366536060236416</v>
      </c>
      <c r="H353" s="123">
        <v>0.78179283458735904</v>
      </c>
      <c r="I353" s="123">
        <v>0.74902792588426248</v>
      </c>
      <c r="J353" s="123">
        <v>0.68473701506183926</v>
      </c>
      <c r="K353" s="123">
        <v>0.73107170181117731</v>
      </c>
      <c r="L353" s="123">
        <v>0.67195383049625113</v>
      </c>
      <c r="M353" s="123">
        <v>0.65227433098944965</v>
      </c>
      <c r="N353" s="123">
        <v>0.62573287460842486</v>
      </c>
      <c r="O353" s="123">
        <v>0.60742990683100806</v>
      </c>
      <c r="P353" s="123">
        <v>0.60877015949509106</v>
      </c>
      <c r="Q353" s="123">
        <v>0.58094662800073171</v>
      </c>
      <c r="R353" s="123">
        <v>0.55594251326943478</v>
      </c>
      <c r="S353" s="123">
        <v>0.53118106047732128</v>
      </c>
      <c r="T353" s="123">
        <v>0.4992016094128614</v>
      </c>
      <c r="U353" s="123">
        <v>0.46275117847625719</v>
      </c>
      <c r="V353" s="123">
        <v>0.61299342263834877</v>
      </c>
      <c r="W353" s="123">
        <v>0.58089269068004712</v>
      </c>
      <c r="X353" s="123">
        <v>0.42226974145459534</v>
      </c>
      <c r="Y353" s="123">
        <v>0.36113102834396421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2.9056611674449218</v>
      </c>
      <c r="C355" s="99">
        <v>3.0129326607208053</v>
      </c>
      <c r="D355" s="99">
        <v>3.8071381241502249</v>
      </c>
      <c r="E355" s="99">
        <v>2.9546254625218094</v>
      </c>
      <c r="F355" s="99">
        <v>2.8542700989148075</v>
      </c>
      <c r="G355" s="99">
        <v>3.3224548174023405</v>
      </c>
      <c r="H355" s="99">
        <v>2.8553843120522613</v>
      </c>
      <c r="I355" s="99">
        <v>2.700619127585056</v>
      </c>
      <c r="J355" s="99">
        <v>2.433368968868209</v>
      </c>
      <c r="K355" s="99">
        <v>2.3660120381901084</v>
      </c>
      <c r="L355" s="99">
        <v>2.1012137915101539</v>
      </c>
      <c r="M355" s="99">
        <v>2.0015628004642139</v>
      </c>
      <c r="N355" s="99">
        <v>1.9692921040094931</v>
      </c>
      <c r="O355" s="99">
        <v>1.9610660596742984</v>
      </c>
      <c r="P355" s="99">
        <v>2.0116676675103076</v>
      </c>
      <c r="Q355" s="99">
        <v>1.9906928283350918</v>
      </c>
      <c r="R355" s="99">
        <v>1.9619584239599892</v>
      </c>
      <c r="S355" s="99">
        <v>1.922609071352982</v>
      </c>
      <c r="T355" s="99">
        <v>1.8567635384778673</v>
      </c>
      <c r="U355" s="99">
        <v>1.7841945786218423</v>
      </c>
      <c r="V355" s="99">
        <v>2.4201645778165792</v>
      </c>
      <c r="W355" s="99">
        <v>2.3924526601118603</v>
      </c>
      <c r="X355" s="99">
        <v>1.8536953821431781</v>
      </c>
      <c r="Y355" s="99">
        <v>1.6758673643404682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17.00296670213454</v>
      </c>
      <c r="D360" s="117">
        <f t="shared" si="150"/>
        <v>13.367423297817304</v>
      </c>
      <c r="E360" s="117">
        <f t="shared" si="150"/>
        <v>11.14560707674689</v>
      </c>
      <c r="F360" s="117">
        <f t="shared" si="150"/>
        <v>13.559845917293694</v>
      </c>
      <c r="G360" s="117">
        <f t="shared" si="150"/>
        <v>28.134682394883285</v>
      </c>
      <c r="H360" s="117">
        <f t="shared" si="150"/>
        <v>33.777065839517874</v>
      </c>
      <c r="I360" s="117">
        <f t="shared" si="150"/>
        <v>29.802904459642104</v>
      </c>
      <c r="J360" s="117">
        <f t="shared" si="150"/>
        <v>17.273401129757357</v>
      </c>
      <c r="K360" s="117">
        <f t="shared" si="150"/>
        <v>26.164167814368035</v>
      </c>
      <c r="L360" s="117">
        <f t="shared" si="150"/>
        <v>27.78841845338664</v>
      </c>
      <c r="M360" s="117">
        <f t="shared" si="150"/>
        <v>18.090811386115156</v>
      </c>
      <c r="N360" s="117">
        <f t="shared" si="150"/>
        <v>21.844239804406214</v>
      </c>
      <c r="O360" s="117">
        <f t="shared" si="150"/>
        <v>15.431390008781763</v>
      </c>
      <c r="P360" s="117">
        <f t="shared" si="150"/>
        <v>7.978968497374173</v>
      </c>
      <c r="Q360" s="117">
        <f t="shared" si="150"/>
        <v>12.14317812477101</v>
      </c>
      <c r="R360" s="117">
        <f t="shared" ref="R360:V360" si="151">R361+R364+R366+R379</f>
        <v>9.8839738910841959</v>
      </c>
      <c r="S360" s="117">
        <f t="shared" si="151"/>
        <v>5.5960071598269767</v>
      </c>
      <c r="T360" s="117">
        <f t="shared" si="151"/>
        <v>6.1438443071878615</v>
      </c>
      <c r="U360" s="117">
        <f t="shared" si="151"/>
        <v>10.018503023358793</v>
      </c>
      <c r="V360" s="117">
        <f t="shared" si="151"/>
        <v>7.5659802799612912</v>
      </c>
      <c r="W360" s="117">
        <f t="shared" ref="W360:Y360" si="152">W361+W364+W366+W379</f>
        <v>6.9378527166198509</v>
      </c>
      <c r="X360" s="117">
        <f t="shared" si="152"/>
        <v>8.2501916517590743</v>
      </c>
      <c r="Y360" s="117">
        <f t="shared" si="152"/>
        <v>3.5938064126340388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14.597410891546463</v>
      </c>
      <c r="D361" s="122">
        <f t="shared" si="153"/>
        <v>10.898102905129068</v>
      </c>
      <c r="E361" s="122">
        <f t="shared" si="153"/>
        <v>9.0333917821554941</v>
      </c>
      <c r="F361" s="122">
        <f t="shared" si="153"/>
        <v>10.910063428088646</v>
      </c>
      <c r="G361" s="122">
        <f t="shared" si="153"/>
        <v>23.262306237112821</v>
      </c>
      <c r="H361" s="122">
        <f t="shared" si="153"/>
        <v>26.488940536719824</v>
      </c>
      <c r="I361" s="122">
        <f t="shared" si="153"/>
        <v>23.875934903894638</v>
      </c>
      <c r="J361" s="122">
        <f t="shared" si="153"/>
        <v>13.633600806785534</v>
      </c>
      <c r="K361" s="122">
        <f t="shared" si="153"/>
        <v>20.480513983399188</v>
      </c>
      <c r="L361" s="122">
        <f t="shared" si="153"/>
        <v>21.79752777641966</v>
      </c>
      <c r="M361" s="122">
        <f t="shared" si="153"/>
        <v>14.107417555623162</v>
      </c>
      <c r="N361" s="122">
        <f t="shared" si="153"/>
        <v>16.735772427232288</v>
      </c>
      <c r="O361" s="122">
        <f t="shared" si="153"/>
        <v>11.685325696332828</v>
      </c>
      <c r="P361" s="122">
        <f t="shared" si="153"/>
        <v>5.6885162632961261</v>
      </c>
      <c r="Q361" s="122">
        <f t="shared" si="153"/>
        <v>8.9456627559962154</v>
      </c>
      <c r="R361" s="122">
        <f t="shared" ref="R361:V361" si="154">SUM(R362:R363)</f>
        <v>7.4053989410132877</v>
      </c>
      <c r="S361" s="122">
        <f t="shared" si="154"/>
        <v>4.1508816895271634</v>
      </c>
      <c r="T361" s="122">
        <f t="shared" si="154"/>
        <v>4.4480111304342689</v>
      </c>
      <c r="U361" s="122">
        <f t="shared" si="154"/>
        <v>7.1079500655970822</v>
      </c>
      <c r="V361" s="122">
        <f t="shared" si="154"/>
        <v>5.2914382811665899</v>
      </c>
      <c r="W361" s="122">
        <f t="shared" ref="W361:Y361" si="155">SUM(W362:W363)</f>
        <v>4.9314133019784538</v>
      </c>
      <c r="X361" s="122">
        <f t="shared" si="155"/>
        <v>5.3635164218409139</v>
      </c>
      <c r="Y361" s="122">
        <f t="shared" si="155"/>
        <v>2.2191285208185478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14.516292371329287</v>
      </c>
      <c r="D362" s="98">
        <v>10.837110001400569</v>
      </c>
      <c r="E362" s="98">
        <v>8.982208826902772</v>
      </c>
      <c r="F362" s="98">
        <v>10.847643945944641</v>
      </c>
      <c r="G362" s="98">
        <v>23.131697239724861</v>
      </c>
      <c r="H362" s="98">
        <v>26.338536268724418</v>
      </c>
      <c r="I362" s="98">
        <v>23.742341575708227</v>
      </c>
      <c r="J362" s="98">
        <v>13.555814756805955</v>
      </c>
      <c r="K362" s="98">
        <v>20.362625455430379</v>
      </c>
      <c r="L362" s="98">
        <v>21.671319554203514</v>
      </c>
      <c r="M362" s="98">
        <v>14.025512831098849</v>
      </c>
      <c r="N362" s="98">
        <v>16.638746203531745</v>
      </c>
      <c r="O362" s="98">
        <v>11.617505856688323</v>
      </c>
      <c r="P362" s="98">
        <v>5.6556383587950538</v>
      </c>
      <c r="Q362" s="98">
        <v>8.8934639927287655</v>
      </c>
      <c r="R362" s="98">
        <v>7.3617073883461828</v>
      </c>
      <c r="S362" s="98">
        <v>4.1260995300492667</v>
      </c>
      <c r="T362" s="98">
        <v>4.4211887083996739</v>
      </c>
      <c r="U362" s="98">
        <v>7.0646865999810124</v>
      </c>
      <c r="V362" s="98">
        <v>5.259025167885321</v>
      </c>
      <c r="W362" s="98">
        <v>4.9008333983222832</v>
      </c>
      <c r="X362" s="98">
        <v>5.3301671467324061</v>
      </c>
      <c r="Y362" s="98">
        <v>2.2052795180161389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8.1118520217175388E-2</v>
      </c>
      <c r="D363" s="98">
        <v>6.0992903728498915E-2</v>
      </c>
      <c r="E363" s="98">
        <v>5.1182955252721846E-2</v>
      </c>
      <c r="F363" s="98">
        <v>6.2419482144004834E-2</v>
      </c>
      <c r="G363" s="98">
        <v>0.13060899738795814</v>
      </c>
      <c r="H363" s="98">
        <v>0.15040426799540516</v>
      </c>
      <c r="I363" s="98">
        <v>0.13359332818641101</v>
      </c>
      <c r="J363" s="98">
        <v>7.7786049979579802E-2</v>
      </c>
      <c r="K363" s="98">
        <v>0.11788852796880785</v>
      </c>
      <c r="L363" s="98">
        <v>0.12620822221614764</v>
      </c>
      <c r="M363" s="98">
        <v>8.1904724524311939E-2</v>
      </c>
      <c r="N363" s="98">
        <v>9.7026223700540606E-2</v>
      </c>
      <c r="O363" s="98">
        <v>6.7819839644504804E-2</v>
      </c>
      <c r="P363" s="98">
        <v>3.2877904501072502E-2</v>
      </c>
      <c r="Q363" s="98">
        <v>5.2198763267449114E-2</v>
      </c>
      <c r="R363" s="98">
        <v>4.369155266710531E-2</v>
      </c>
      <c r="S363" s="98">
        <v>2.4782159477896887E-2</v>
      </c>
      <c r="T363" s="98">
        <v>2.6822422034594791E-2</v>
      </c>
      <c r="U363" s="98">
        <v>4.3263465616069641E-2</v>
      </c>
      <c r="V363" s="98">
        <v>3.2413113281269154E-2</v>
      </c>
      <c r="W363" s="98">
        <v>3.0579903656170655E-2</v>
      </c>
      <c r="X363" s="98">
        <v>3.334927510850802E-2</v>
      </c>
      <c r="Y363" s="98">
        <v>1.3849002802408932E-2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3.2376794749465004E-2</v>
      </c>
      <c r="D364" s="122">
        <f t="shared" si="156"/>
        <v>3.6562849747389707E-2</v>
      </c>
      <c r="E364" s="122">
        <f t="shared" si="156"/>
        <v>5.0529104141301975E-2</v>
      </c>
      <c r="F364" s="122">
        <f t="shared" si="156"/>
        <v>3.5695787185261778E-2</v>
      </c>
      <c r="G364" s="122">
        <f t="shared" si="156"/>
        <v>9.7788024679276567E-2</v>
      </c>
      <c r="H364" s="122">
        <f t="shared" si="156"/>
        <v>0.11707759563461466</v>
      </c>
      <c r="I364" s="122">
        <f t="shared" si="156"/>
        <v>0.19541206342330306</v>
      </c>
      <c r="J364" s="122">
        <f t="shared" si="156"/>
        <v>0.11060326507951701</v>
      </c>
      <c r="K364" s="122">
        <f t="shared" si="156"/>
        <v>0.10206228044554663</v>
      </c>
      <c r="L364" s="122">
        <f t="shared" si="156"/>
        <v>0.15959273115485459</v>
      </c>
      <c r="M364" s="122">
        <f t="shared" si="156"/>
        <v>0.1486133883259417</v>
      </c>
      <c r="N364" s="122">
        <f t="shared" si="156"/>
        <v>0.16520126429430723</v>
      </c>
      <c r="O364" s="122">
        <f t="shared" si="156"/>
        <v>0.17114074720923611</v>
      </c>
      <c r="P364" s="122">
        <f t="shared" si="156"/>
        <v>1.2302089345497452E-2</v>
      </c>
      <c r="Q364" s="122">
        <f t="shared" si="156"/>
        <v>5.8703605347984689E-2</v>
      </c>
      <c r="R364" s="122">
        <f t="shared" si="156"/>
        <v>3.7411390925429021E-2</v>
      </c>
      <c r="S364" s="122">
        <f t="shared" si="156"/>
        <v>4.6261106386125531E-2</v>
      </c>
      <c r="T364" s="122">
        <f t="shared" si="156"/>
        <v>5.5157231144357922E-2</v>
      </c>
      <c r="U364" s="122">
        <f t="shared" si="156"/>
        <v>0.12545275559533087</v>
      </c>
      <c r="V364" s="122">
        <f t="shared" si="156"/>
        <v>5.7607516846171249E-2</v>
      </c>
      <c r="W364" s="122">
        <f t="shared" si="156"/>
        <v>7.9195441644013445E-2</v>
      </c>
      <c r="X364" s="122">
        <f t="shared" si="156"/>
        <v>9.4761409908368982E-2</v>
      </c>
      <c r="Y364" s="122">
        <f t="shared" si="156"/>
        <v>2.8402581438709273E-2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3.2376794749465004E-2</v>
      </c>
      <c r="D365" s="98">
        <v>3.6562849747389707E-2</v>
      </c>
      <c r="E365" s="98">
        <v>5.0529104141301975E-2</v>
      </c>
      <c r="F365" s="98">
        <v>3.5695787185261778E-2</v>
      </c>
      <c r="G365" s="98">
        <v>9.7788024679276567E-2</v>
      </c>
      <c r="H365" s="98">
        <v>0.11707759563461466</v>
      </c>
      <c r="I365" s="98">
        <v>0.19541206342330306</v>
      </c>
      <c r="J365" s="98">
        <v>0.11060326507951701</v>
      </c>
      <c r="K365" s="98">
        <v>0.10206228044554663</v>
      </c>
      <c r="L365" s="98">
        <v>0.15959273115485459</v>
      </c>
      <c r="M365" s="98">
        <v>0.1486133883259417</v>
      </c>
      <c r="N365" s="98">
        <v>0.16520126429430723</v>
      </c>
      <c r="O365" s="98">
        <v>0.17114074720923611</v>
      </c>
      <c r="P365" s="98">
        <v>1.2302089345497452E-2</v>
      </c>
      <c r="Q365" s="98">
        <v>5.8703605347984689E-2</v>
      </c>
      <c r="R365" s="98">
        <v>3.7411390925429021E-2</v>
      </c>
      <c r="S365" s="98">
        <v>4.6261106386125531E-2</v>
      </c>
      <c r="T365" s="98">
        <v>5.5157231144357922E-2</v>
      </c>
      <c r="U365" s="98">
        <v>0.12545275559533087</v>
      </c>
      <c r="V365" s="98">
        <v>5.7607516846171249E-2</v>
      </c>
      <c r="W365" s="98">
        <v>7.9195441644013445E-2</v>
      </c>
      <c r="X365" s="98">
        <v>9.4761409908368982E-2</v>
      </c>
      <c r="Y365" s="98">
        <v>2.8402581438709273E-2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1.7071741349609377</v>
      </c>
      <c r="D366" s="122">
        <v>1.7836815774066577</v>
      </c>
      <c r="E366" s="122">
        <v>1.4745004184565487</v>
      </c>
      <c r="F366" s="122">
        <v>1.9289656335205632</v>
      </c>
      <c r="G366" s="122">
        <v>3.4380693007527672</v>
      </c>
      <c r="H366" s="122">
        <v>5.3427536701579257</v>
      </c>
      <c r="I366" s="122">
        <v>4.2389814811204127</v>
      </c>
      <c r="J366" s="122">
        <v>2.6037907464907293</v>
      </c>
      <c r="K366" s="122">
        <v>4.2782627308868504</v>
      </c>
      <c r="L366" s="122">
        <v>4.5793994891063274</v>
      </c>
      <c r="M366" s="122">
        <v>3.0175748196858359</v>
      </c>
      <c r="N366" s="122">
        <v>3.8875805443531211</v>
      </c>
      <c r="O366" s="122">
        <v>2.8046293710546353</v>
      </c>
      <c r="P366" s="122">
        <v>1.7653473208826347</v>
      </c>
      <c r="Q366" s="122">
        <v>2.4419816732353747</v>
      </c>
      <c r="R366" s="122">
        <v>1.8862594759947375</v>
      </c>
      <c r="S366" s="122">
        <v>1.0788911252996045</v>
      </c>
      <c r="T366" s="122">
        <v>1.2723313003075933</v>
      </c>
      <c r="U366" s="122">
        <v>2.165903565347064</v>
      </c>
      <c r="V366" s="122">
        <v>1.5922551436935857</v>
      </c>
      <c r="W366" s="122">
        <v>1.3712241636660185</v>
      </c>
      <c r="X366" s="122">
        <v>2.114365891255328</v>
      </c>
      <c r="Y366" s="122">
        <v>1.022561633337407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0.37393526379599656</v>
      </c>
      <c r="D367" s="98">
        <v>0.52433814122053068</v>
      </c>
      <c r="E367" s="98">
        <v>0.50042927837138818</v>
      </c>
      <c r="F367" s="98">
        <v>0.41630853018044267</v>
      </c>
      <c r="G367" s="98">
        <v>1.3725275873895735</v>
      </c>
      <c r="H367" s="98">
        <v>1.4171316795712294</v>
      </c>
      <c r="I367" s="98">
        <v>2.2943645050850314</v>
      </c>
      <c r="J367" s="98">
        <v>1.6113828818308487</v>
      </c>
      <c r="K367" s="98">
        <v>1.8247341629753733</v>
      </c>
      <c r="L367" s="98">
        <v>1.7932707612927679</v>
      </c>
      <c r="M367" s="98">
        <v>1.555562881474329</v>
      </c>
      <c r="N367" s="98">
        <v>1.5835264746491582</v>
      </c>
      <c r="O367" s="98">
        <v>1.0599788988730539</v>
      </c>
      <c r="P367" s="98">
        <v>0.31867937318767309</v>
      </c>
      <c r="Q367" s="98">
        <v>0.56501836266182504</v>
      </c>
      <c r="R367" s="98">
        <v>0.50671147069420586</v>
      </c>
      <c r="S367" s="98">
        <v>0.30937986179688576</v>
      </c>
      <c r="T367" s="98">
        <v>0.30444839212889979</v>
      </c>
      <c r="U367" s="98">
        <v>0.49160677694125621</v>
      </c>
      <c r="V367" s="98">
        <v>0.38458308198079383</v>
      </c>
      <c r="W367" s="98">
        <v>0.62816932300196948</v>
      </c>
      <c r="X367" s="98">
        <v>0.65847320862467196</v>
      </c>
      <c r="Y367" s="98">
        <v>0.4100065296853187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2.0510931873434102E-3</v>
      </c>
      <c r="D368" s="98">
        <v>0</v>
      </c>
      <c r="E368" s="98">
        <v>0</v>
      </c>
      <c r="F368" s="98">
        <v>3.6895036958456981E-4</v>
      </c>
      <c r="G368" s="98">
        <v>5.1767635924202474E-3</v>
      </c>
      <c r="H368" s="98">
        <v>1.2516384219449564E-3</v>
      </c>
      <c r="I368" s="98">
        <v>9.3481874122891516E-3</v>
      </c>
      <c r="J368" s="98">
        <v>8.5547808140650221E-4</v>
      </c>
      <c r="K368" s="98">
        <v>1.096217319302965E-2</v>
      </c>
      <c r="L368" s="98">
        <v>6.2120802984566553E-3</v>
      </c>
      <c r="M368" s="98">
        <v>6.3319576080555027E-3</v>
      </c>
      <c r="N368" s="98">
        <v>8.3967828814353086E-3</v>
      </c>
      <c r="O368" s="98">
        <v>4.3885900975326256E-3</v>
      </c>
      <c r="P368" s="98">
        <v>0</v>
      </c>
      <c r="Q368" s="98">
        <v>1.3876142513604122E-3</v>
      </c>
      <c r="R368" s="98">
        <v>1.8223419691340364E-3</v>
      </c>
      <c r="S368" s="98">
        <v>8.9466420828245409E-4</v>
      </c>
      <c r="T368" s="98">
        <v>8.6616914147989612E-4</v>
      </c>
      <c r="U368" s="98">
        <v>1.3816655825643583E-3</v>
      </c>
      <c r="V368" s="98">
        <v>0</v>
      </c>
      <c r="W368" s="98">
        <v>2.9171791904263329E-3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9.2062241175771978E-4</v>
      </c>
      <c r="D369" s="101">
        <v>0</v>
      </c>
      <c r="E369" s="101">
        <v>0</v>
      </c>
      <c r="F369" s="101">
        <v>2.1778113242714256E-4</v>
      </c>
      <c r="G369" s="101">
        <v>2.7147380453903902E-3</v>
      </c>
      <c r="H369" s="101">
        <v>6.630565912863546E-4</v>
      </c>
      <c r="I369" s="101">
        <v>4.1624871795207805E-3</v>
      </c>
      <c r="J369" s="101">
        <v>3.8045019794893747E-4</v>
      </c>
      <c r="K369" s="101">
        <v>4.6788908214816707E-3</v>
      </c>
      <c r="L369" s="101">
        <v>2.539021586095183E-3</v>
      </c>
      <c r="M369" s="101">
        <v>2.6347634994712678E-3</v>
      </c>
      <c r="N369" s="101">
        <v>3.3895840322585467E-3</v>
      </c>
      <c r="O369" s="101">
        <v>1.7608074514406241E-3</v>
      </c>
      <c r="P369" s="101">
        <v>0</v>
      </c>
      <c r="Q369" s="101">
        <v>5.717866493021251E-4</v>
      </c>
      <c r="R369" s="101">
        <v>7.378401901206765E-4</v>
      </c>
      <c r="S369" s="101">
        <v>3.599896854296132E-4</v>
      </c>
      <c r="T369" s="101">
        <v>3.4938647066806152E-4</v>
      </c>
      <c r="U369" s="101">
        <v>5.1948289716821985E-4</v>
      </c>
      <c r="V369" s="101">
        <v>0</v>
      </c>
      <c r="W369" s="101">
        <v>1.4328951572114711E-3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1.1304707755856905E-3</v>
      </c>
      <c r="D370" s="104">
        <v>0</v>
      </c>
      <c r="E370" s="104">
        <v>0</v>
      </c>
      <c r="F370" s="104">
        <v>1.5116923715742723E-4</v>
      </c>
      <c r="G370" s="104">
        <v>2.4620255470298568E-3</v>
      </c>
      <c r="H370" s="104">
        <v>5.8858183065860182E-4</v>
      </c>
      <c r="I370" s="104">
        <v>5.1857002327683711E-3</v>
      </c>
      <c r="J370" s="104">
        <v>4.7502788345756469E-4</v>
      </c>
      <c r="K370" s="104">
        <v>6.2832823715479802E-3</v>
      </c>
      <c r="L370" s="104">
        <v>3.6730587123614722E-3</v>
      </c>
      <c r="M370" s="104">
        <v>3.6971941085842354E-3</v>
      </c>
      <c r="N370" s="104">
        <v>5.0071988491767619E-3</v>
      </c>
      <c r="O370" s="104">
        <v>2.6277826460920015E-3</v>
      </c>
      <c r="P370" s="104">
        <v>0</v>
      </c>
      <c r="Q370" s="104">
        <v>8.1582760205828721E-4</v>
      </c>
      <c r="R370" s="104">
        <v>1.08450177901336E-3</v>
      </c>
      <c r="S370" s="104">
        <v>5.3467452285284084E-4</v>
      </c>
      <c r="T370" s="104">
        <v>5.167826708118346E-4</v>
      </c>
      <c r="U370" s="104">
        <v>8.6218268539613846E-4</v>
      </c>
      <c r="V370" s="104">
        <v>0</v>
      </c>
      <c r="W370" s="104">
        <v>1.4842840332148618E-3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0.2040009916697412</v>
      </c>
      <c r="D371" s="101">
        <v>0.19746467676210275</v>
      </c>
      <c r="E371" s="101">
        <v>9.2558433356683206E-2</v>
      </c>
      <c r="F371" s="101">
        <v>0.1043526935049312</v>
      </c>
      <c r="G371" s="101">
        <v>0.19148907699687184</v>
      </c>
      <c r="H371" s="101">
        <v>0.22485052760931068</v>
      </c>
      <c r="I371" s="101">
        <v>0.15952060607123097</v>
      </c>
      <c r="J371" s="101">
        <v>9.3145476759235013E-2</v>
      </c>
      <c r="K371" s="101">
        <v>0.19380744586937504</v>
      </c>
      <c r="L371" s="101">
        <v>0.17814016685385925</v>
      </c>
      <c r="M371" s="101">
        <v>0.10281602291035924</v>
      </c>
      <c r="N371" s="101">
        <v>9.3270839017224619E-2</v>
      </c>
      <c r="O371" s="101">
        <v>6.1287333268105045E-2</v>
      </c>
      <c r="P371" s="101">
        <v>5.4466909043566672E-2</v>
      </c>
      <c r="Q371" s="101">
        <v>0.15037658238074758</v>
      </c>
      <c r="R371" s="101">
        <v>0.11033903098609127</v>
      </c>
      <c r="S371" s="101">
        <v>5.3849289420620082E-2</v>
      </c>
      <c r="T371" s="101">
        <v>5.2242260822599591E-2</v>
      </c>
      <c r="U371" s="101">
        <v>6.2985097554658101E-2</v>
      </c>
      <c r="V371" s="101">
        <v>3.7510246229967847E-2</v>
      </c>
      <c r="W371" s="101">
        <v>4.9612066796772547E-2</v>
      </c>
      <c r="X371" s="101">
        <v>0.12990383972082525</v>
      </c>
      <c r="Y371" s="101">
        <v>4.826850977873684E-2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2.9318941777081947E-4</v>
      </c>
      <c r="D372" s="104">
        <v>9.6247268648173953E-4</v>
      </c>
      <c r="E372" s="104">
        <v>0</v>
      </c>
      <c r="F372" s="104">
        <v>0</v>
      </c>
      <c r="G372" s="104">
        <v>7.9480555269564814E-4</v>
      </c>
      <c r="H372" s="104">
        <v>0</v>
      </c>
      <c r="I372" s="104">
        <v>5.2061358073972124E-4</v>
      </c>
      <c r="J372" s="104">
        <v>1.9233437273377202E-4</v>
      </c>
      <c r="K372" s="104">
        <v>8.7786305001411329E-4</v>
      </c>
      <c r="L372" s="104">
        <v>8.410489092045201E-4</v>
      </c>
      <c r="M372" s="104">
        <v>8.245888071229335E-4</v>
      </c>
      <c r="N372" s="104">
        <v>3.6315669290195652E-4</v>
      </c>
      <c r="O372" s="104">
        <v>0</v>
      </c>
      <c r="P372" s="104">
        <v>0</v>
      </c>
      <c r="Q372" s="104">
        <v>1.0761051110352905E-3</v>
      </c>
      <c r="R372" s="104">
        <v>4.6595935511820692E-4</v>
      </c>
      <c r="S372" s="104">
        <v>5.024664108674525E-4</v>
      </c>
      <c r="T372" s="104">
        <v>3.1476500459133821E-4</v>
      </c>
      <c r="U372" s="104">
        <v>6.5275953538866498E-4</v>
      </c>
      <c r="V372" s="104">
        <v>0</v>
      </c>
      <c r="W372" s="104">
        <v>0</v>
      </c>
      <c r="X372" s="104">
        <v>4.2381034606809182E-4</v>
      </c>
      <c r="Y372" s="104">
        <v>2.7516656164498494E-4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1.3088153945242905E-4</v>
      </c>
      <c r="D373" s="98">
        <v>4.7382757646957115E-4</v>
      </c>
      <c r="E373" s="98">
        <v>0</v>
      </c>
      <c r="F373" s="98">
        <v>0</v>
      </c>
      <c r="G373" s="98">
        <v>4.3159091712404753E-4</v>
      </c>
      <c r="H373" s="98">
        <v>0</v>
      </c>
      <c r="I373" s="98">
        <v>2.4546514609239051E-4</v>
      </c>
      <c r="J373" s="98">
        <v>9.1473489930204733E-5</v>
      </c>
      <c r="K373" s="98">
        <v>4.035254798503049E-4</v>
      </c>
      <c r="L373" s="98">
        <v>3.7407163582046802E-4</v>
      </c>
      <c r="M373" s="98">
        <v>3.7501741270949451E-4</v>
      </c>
      <c r="N373" s="98">
        <v>1.5965547265952854E-4</v>
      </c>
      <c r="O373" s="98">
        <v>0</v>
      </c>
      <c r="P373" s="98">
        <v>0</v>
      </c>
      <c r="Q373" s="98">
        <v>4.6260299297763425E-4</v>
      </c>
      <c r="R373" s="98">
        <v>1.9582874385799026E-4</v>
      </c>
      <c r="S373" s="98">
        <v>2.1014629074115723E-4</v>
      </c>
      <c r="T373" s="98">
        <v>1.3213116437119668E-4</v>
      </c>
      <c r="U373" s="98">
        <v>2.5770628279461429E-4</v>
      </c>
      <c r="V373" s="98">
        <v>0</v>
      </c>
      <c r="W373" s="98">
        <v>0</v>
      </c>
      <c r="X373" s="98">
        <v>2.4126691502176749E-4</v>
      </c>
      <c r="Y373" s="98">
        <v>1.7705414452176294E-4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1.6230787831839045E-4</v>
      </c>
      <c r="D374" s="98">
        <v>4.8864511001216844E-4</v>
      </c>
      <c r="E374" s="98">
        <v>0</v>
      </c>
      <c r="F374" s="98">
        <v>0</v>
      </c>
      <c r="G374" s="98">
        <v>3.6321463557160066E-4</v>
      </c>
      <c r="H374" s="98">
        <v>0</v>
      </c>
      <c r="I374" s="98">
        <v>2.7514843464733073E-4</v>
      </c>
      <c r="J374" s="98">
        <v>1.008608828035673E-4</v>
      </c>
      <c r="K374" s="98">
        <v>4.7433757016380844E-4</v>
      </c>
      <c r="L374" s="98">
        <v>4.6697727338405214E-4</v>
      </c>
      <c r="M374" s="98">
        <v>4.4957139441343898E-4</v>
      </c>
      <c r="N374" s="98">
        <v>2.0350122024242798E-4</v>
      </c>
      <c r="O374" s="98">
        <v>0</v>
      </c>
      <c r="P374" s="98">
        <v>0</v>
      </c>
      <c r="Q374" s="98">
        <v>6.1350211805765624E-4</v>
      </c>
      <c r="R374" s="98">
        <v>2.7013061126021664E-4</v>
      </c>
      <c r="S374" s="98">
        <v>2.9232012012629524E-4</v>
      </c>
      <c r="T374" s="98">
        <v>1.8263384022014156E-4</v>
      </c>
      <c r="U374" s="98">
        <v>3.9505325259405063E-4</v>
      </c>
      <c r="V374" s="98">
        <v>0</v>
      </c>
      <c r="W374" s="98">
        <v>0</v>
      </c>
      <c r="X374" s="98">
        <v>1.8254343104632433E-4</v>
      </c>
      <c r="Y374" s="98">
        <v>9.8112417123221988E-5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0.88616467686030409</v>
      </c>
      <c r="D375" s="101">
        <v>0.84172184987839027</v>
      </c>
      <c r="E375" s="101">
        <v>0.69012667473902267</v>
      </c>
      <c r="F375" s="101">
        <v>1.1346948727066044</v>
      </c>
      <c r="G375" s="101">
        <v>1.4930931503269178</v>
      </c>
      <c r="H375" s="101">
        <v>3.0671013691319531</v>
      </c>
      <c r="I375" s="101">
        <v>1.3887029755171538</v>
      </c>
      <c r="J375" s="101">
        <v>0.72449088533469741</v>
      </c>
      <c r="K375" s="101">
        <v>1.3692523655192657</v>
      </c>
      <c r="L375" s="101">
        <v>1.9534763868357539</v>
      </c>
      <c r="M375" s="101">
        <v>0.91635144653415357</v>
      </c>
      <c r="N375" s="101">
        <v>1.4640080529856256</v>
      </c>
      <c r="O375" s="101">
        <v>1.2461257092977542</v>
      </c>
      <c r="P375" s="101">
        <v>1.0040478769452112</v>
      </c>
      <c r="Q375" s="101">
        <v>1.3158909614128291</v>
      </c>
      <c r="R375" s="101">
        <v>0.90217854645244211</v>
      </c>
      <c r="S375" s="101">
        <v>0.48236576335372244</v>
      </c>
      <c r="T375" s="101">
        <v>0.63888958103150906</v>
      </c>
      <c r="U375" s="101">
        <v>1.1981254506473753</v>
      </c>
      <c r="V375" s="101">
        <v>0.93181040748493749</v>
      </c>
      <c r="W375" s="101">
        <v>0.47874988310545352</v>
      </c>
      <c r="X375" s="101">
        <v>1.0723775067938859</v>
      </c>
      <c r="Y375" s="101">
        <v>0.44268349536389578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0.24072892002978141</v>
      </c>
      <c r="D376" s="104">
        <v>0.21919443685915238</v>
      </c>
      <c r="E376" s="104">
        <v>0.19138603198945442</v>
      </c>
      <c r="F376" s="104">
        <v>0.2732405867590002</v>
      </c>
      <c r="G376" s="104">
        <v>0.37498791689428856</v>
      </c>
      <c r="H376" s="104">
        <v>0.63241845542348818</v>
      </c>
      <c r="I376" s="104">
        <v>0.38652459345396717</v>
      </c>
      <c r="J376" s="104">
        <v>0.1737236901118081</v>
      </c>
      <c r="K376" s="104">
        <v>0.87862872027979289</v>
      </c>
      <c r="L376" s="104">
        <v>0.64745904491628536</v>
      </c>
      <c r="M376" s="104">
        <v>0.43568792235181547</v>
      </c>
      <c r="N376" s="104">
        <v>0.73801523812677561</v>
      </c>
      <c r="O376" s="104">
        <v>0.43284883951818959</v>
      </c>
      <c r="P376" s="104">
        <v>0.3881531617061838</v>
      </c>
      <c r="Q376" s="104">
        <v>0.40823204741757724</v>
      </c>
      <c r="R376" s="104">
        <v>0.36474212653774618</v>
      </c>
      <c r="S376" s="104">
        <v>0.23189908010922641</v>
      </c>
      <c r="T376" s="104">
        <v>0.27557013217851378</v>
      </c>
      <c r="U376" s="104">
        <v>0.41115181508582138</v>
      </c>
      <c r="V376" s="104">
        <v>0.23835140799788646</v>
      </c>
      <c r="W376" s="104">
        <v>0.21177571157139657</v>
      </c>
      <c r="X376" s="104">
        <v>0.25318752576987691</v>
      </c>
      <c r="Y376" s="104">
        <v>0.12132793194781065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0.1007666642377085</v>
      </c>
      <c r="D377" s="98">
        <v>0.10148365368673268</v>
      </c>
      <c r="E377" s="98">
        <v>0.1061530692324978</v>
      </c>
      <c r="F377" s="98">
        <v>0.1578662947378783</v>
      </c>
      <c r="G377" s="98">
        <v>0.19353697136003178</v>
      </c>
      <c r="H377" s="98">
        <v>0.33305560643017618</v>
      </c>
      <c r="I377" s="98">
        <v>0.17245395507072891</v>
      </c>
      <c r="J377" s="98">
        <v>7.8415291339374346E-2</v>
      </c>
      <c r="K377" s="98">
        <v>0.38431800908451491</v>
      </c>
      <c r="L377" s="98">
        <v>0.27369078999311791</v>
      </c>
      <c r="M377" s="98">
        <v>0.18883191987923062</v>
      </c>
      <c r="N377" s="98">
        <v>0.31118776470543741</v>
      </c>
      <c r="O377" s="98">
        <v>0.18102117031734211</v>
      </c>
      <c r="P377" s="98">
        <v>0.16903184393363044</v>
      </c>
      <c r="Q377" s="98">
        <v>0.17400685593304407</v>
      </c>
      <c r="R377" s="98">
        <v>0.15329791471332527</v>
      </c>
      <c r="S377" s="98">
        <v>9.7438125042043827E-2</v>
      </c>
      <c r="T377" s="98">
        <v>0.11668473117971295</v>
      </c>
      <c r="U377" s="98">
        <v>0.1631238985535032</v>
      </c>
      <c r="V377" s="98">
        <v>0.1070725792335592</v>
      </c>
      <c r="W377" s="98">
        <v>0.10892963407189338</v>
      </c>
      <c r="X377" s="98">
        <v>0.14409286928614251</v>
      </c>
      <c r="Y377" s="98">
        <v>7.7763905592126023E-2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0.13996225579207291</v>
      </c>
      <c r="D378" s="98">
        <v>0.1177107831724197</v>
      </c>
      <c r="E378" s="98">
        <v>8.5232962756956632E-2</v>
      </c>
      <c r="F378" s="98">
        <v>0.11537429202112193</v>
      </c>
      <c r="G378" s="98">
        <v>0.18145094553425681</v>
      </c>
      <c r="H378" s="98">
        <v>0.29936284899331195</v>
      </c>
      <c r="I378" s="98">
        <v>0.21407063838323825</v>
      </c>
      <c r="J378" s="98">
        <v>9.5308398772433772E-2</v>
      </c>
      <c r="K378" s="98">
        <v>0.49431071119527803</v>
      </c>
      <c r="L378" s="98">
        <v>0.37376825492316751</v>
      </c>
      <c r="M378" s="98">
        <v>0.24685600247258485</v>
      </c>
      <c r="N378" s="98">
        <v>0.4268274734213382</v>
      </c>
      <c r="O378" s="98">
        <v>0.25182766920084748</v>
      </c>
      <c r="P378" s="98">
        <v>0.21912131777255336</v>
      </c>
      <c r="Q378" s="98">
        <v>0.23422519148453319</v>
      </c>
      <c r="R378" s="98">
        <v>0.21144421182442089</v>
      </c>
      <c r="S378" s="98">
        <v>0.13446095506718259</v>
      </c>
      <c r="T378" s="98">
        <v>0.15888540099880086</v>
      </c>
      <c r="U378" s="98">
        <v>0.24802791653231818</v>
      </c>
      <c r="V378" s="98">
        <v>0.13127882876432725</v>
      </c>
      <c r="W378" s="98">
        <v>0.1028460774995032</v>
      </c>
      <c r="X378" s="98">
        <v>0.10909465648373437</v>
      </c>
      <c r="Y378" s="98">
        <v>4.3564026355684626E-2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0.66600488087767085</v>
      </c>
      <c r="D379" s="122">
        <v>0.64907596553418978</v>
      </c>
      <c r="E379" s="122">
        <v>0.58718577199354449</v>
      </c>
      <c r="F379" s="122">
        <v>0.68512106849922283</v>
      </c>
      <c r="G379" s="122">
        <v>1.3365188323384194</v>
      </c>
      <c r="H379" s="122">
        <v>1.8282940370055116</v>
      </c>
      <c r="I379" s="122">
        <v>1.4925760112037516</v>
      </c>
      <c r="J379" s="122">
        <v>0.92540631140157725</v>
      </c>
      <c r="K379" s="122">
        <v>1.3033288196364463</v>
      </c>
      <c r="L379" s="122">
        <v>1.2518984567057956</v>
      </c>
      <c r="M379" s="122">
        <v>0.81720562248021666</v>
      </c>
      <c r="N379" s="122">
        <v>1.0556855685265005</v>
      </c>
      <c r="O379" s="122">
        <v>0.77029419418506373</v>
      </c>
      <c r="P379" s="122">
        <v>0.51280282384991505</v>
      </c>
      <c r="Q379" s="122">
        <v>0.6968300901914346</v>
      </c>
      <c r="R379" s="122">
        <v>0.55490408315074158</v>
      </c>
      <c r="S379" s="122">
        <v>0.31997323861408383</v>
      </c>
      <c r="T379" s="122">
        <v>0.36834464530164124</v>
      </c>
      <c r="U379" s="122">
        <v>0.61919663681931603</v>
      </c>
      <c r="V379" s="122">
        <v>0.62467933825494448</v>
      </c>
      <c r="W379" s="122">
        <v>0.5560198093313653</v>
      </c>
      <c r="X379" s="122">
        <v>0.67754792875446401</v>
      </c>
      <c r="Y379" s="122">
        <v>0.32371367703937437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3.5135503460906742E-2</v>
      </c>
      <c r="D380" s="98">
        <v>5.3609807257990222E-2</v>
      </c>
      <c r="E380" s="98">
        <v>6.5635726604353975E-2</v>
      </c>
      <c r="F380" s="98">
        <v>6.3375735642438202E-2</v>
      </c>
      <c r="G380" s="98">
        <v>0.16626465239752281</v>
      </c>
      <c r="H380" s="98">
        <v>0.22517850751895985</v>
      </c>
      <c r="I380" s="98">
        <v>0.23313843847425197</v>
      </c>
      <c r="J380" s="98">
        <v>0.22187712600114665</v>
      </c>
      <c r="K380" s="98">
        <v>0.18559502582538617</v>
      </c>
      <c r="L380" s="98">
        <v>0.16061354403543185</v>
      </c>
      <c r="M380" s="98">
        <v>0.10024526784911951</v>
      </c>
      <c r="N380" s="98">
        <v>0.11898046622948745</v>
      </c>
      <c r="O380" s="98">
        <v>8.7158320443132847E-2</v>
      </c>
      <c r="P380" s="98">
        <v>4.4068464416349852E-2</v>
      </c>
      <c r="Q380" s="98">
        <v>6.1071777417117515E-2</v>
      </c>
      <c r="R380" s="98">
        <v>6.2828141071941429E-2</v>
      </c>
      <c r="S380" s="98">
        <v>3.808330249232874E-2</v>
      </c>
      <c r="T380" s="98">
        <v>4.1776534664725043E-2</v>
      </c>
      <c r="U380" s="98">
        <v>6.8709490639065229E-2</v>
      </c>
      <c r="V380" s="98">
        <v>7.845477500945143E-2</v>
      </c>
      <c r="W380" s="98">
        <v>8.4488032263051988E-2</v>
      </c>
      <c r="X380" s="98">
        <v>7.0670073018036753E-2</v>
      </c>
      <c r="Y380" s="98">
        <v>4.1286596560129285E-2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0.27950491383445153</v>
      </c>
      <c r="D381" s="98">
        <v>0.30752703166107198</v>
      </c>
      <c r="E381" s="98">
        <v>0.16260473033504355</v>
      </c>
      <c r="F381" s="98">
        <v>0.20339246246275655</v>
      </c>
      <c r="G381" s="98">
        <v>0.5731543616059418</v>
      </c>
      <c r="H381" s="98">
        <v>0.65107027594912015</v>
      </c>
      <c r="I381" s="98">
        <v>0.57499129391507553</v>
      </c>
      <c r="J381" s="98">
        <v>0.29408768812033897</v>
      </c>
      <c r="K381" s="98">
        <v>0.71150548157484972</v>
      </c>
      <c r="L381" s="98">
        <v>0.54031012071447737</v>
      </c>
      <c r="M381" s="98">
        <v>0.31662916436241345</v>
      </c>
      <c r="N381" s="98">
        <v>0.3393263704706907</v>
      </c>
      <c r="O381" s="98">
        <v>0.25757100685530399</v>
      </c>
      <c r="P381" s="98">
        <v>0.17913092718965631</v>
      </c>
      <c r="Q381" s="98">
        <v>0.2329189974592635</v>
      </c>
      <c r="R381" s="98">
        <v>0.19691396777200409</v>
      </c>
      <c r="S381" s="98">
        <v>0.12372508097755516</v>
      </c>
      <c r="T381" s="98">
        <v>0.12063494605268353</v>
      </c>
      <c r="U381" s="98">
        <v>0.1828802545071869</v>
      </c>
      <c r="V381" s="98">
        <v>0.18985361406039999</v>
      </c>
      <c r="W381" s="98">
        <v>0.14359652885715662</v>
      </c>
      <c r="X381" s="98">
        <v>0.14984464997469141</v>
      </c>
      <c r="Y381" s="98">
        <v>7.4192742295878952E-2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0.35136446358231255</v>
      </c>
      <c r="D382" s="33">
        <v>0.28793912661512761</v>
      </c>
      <c r="E382" s="33">
        <v>0.35894531505414701</v>
      </c>
      <c r="F382" s="33">
        <v>0.41835287039402802</v>
      </c>
      <c r="G382" s="33">
        <v>0.59709981833495485</v>
      </c>
      <c r="H382" s="33">
        <v>0.95204525353743163</v>
      </c>
      <c r="I382" s="33">
        <v>0.6844462788144241</v>
      </c>
      <c r="J382" s="33">
        <v>0.4094414972800916</v>
      </c>
      <c r="K382" s="33">
        <v>0.40622831223621042</v>
      </c>
      <c r="L382" s="33">
        <v>0.55097479195588639</v>
      </c>
      <c r="M382" s="33">
        <v>0.40033119026868375</v>
      </c>
      <c r="N382" s="33">
        <v>0.5973787318263224</v>
      </c>
      <c r="O382" s="33">
        <v>0.42556486688662687</v>
      </c>
      <c r="P382" s="33">
        <v>0.28960343224390889</v>
      </c>
      <c r="Q382" s="33">
        <v>0.40283931531505357</v>
      </c>
      <c r="R382" s="33">
        <v>0.29516197430679603</v>
      </c>
      <c r="S382" s="33">
        <v>0.15816485514419992</v>
      </c>
      <c r="T382" s="33">
        <v>0.20593316458423269</v>
      </c>
      <c r="U382" s="33">
        <v>0.36760689167306393</v>
      </c>
      <c r="V382" s="33">
        <v>0.35637094918509304</v>
      </c>
      <c r="W382" s="33">
        <v>0.32793524821115672</v>
      </c>
      <c r="X382" s="33">
        <v>0.45703320576173584</v>
      </c>
      <c r="Y382" s="33">
        <v>0.20823433818336612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10.173814705452667</v>
      </c>
      <c r="D384" s="117">
        <f t="shared" si="157"/>
        <v>8.1877257705878943</v>
      </c>
      <c r="E384" s="117">
        <f t="shared" si="157"/>
        <v>6.9950131465473406</v>
      </c>
      <c r="F384" s="117">
        <f t="shared" si="157"/>
        <v>8.6290507280017543</v>
      </c>
      <c r="G384" s="117">
        <f t="shared" si="157"/>
        <v>18.142019106162248</v>
      </c>
      <c r="H384" s="117">
        <f t="shared" si="157"/>
        <v>22.271411552817359</v>
      </c>
      <c r="I384" s="117">
        <f t="shared" si="157"/>
        <v>20.111182401961351</v>
      </c>
      <c r="J384" s="117">
        <f t="shared" si="157"/>
        <v>11.846446380962076</v>
      </c>
      <c r="K384" s="117">
        <f t="shared" si="157"/>
        <v>18.175427635389145</v>
      </c>
      <c r="L384" s="117">
        <f t="shared" si="157"/>
        <v>19.707918099537068</v>
      </c>
      <c r="M384" s="117">
        <f t="shared" si="157"/>
        <v>13.159268697526054</v>
      </c>
      <c r="N384" s="117">
        <f t="shared" si="157"/>
        <v>16.1105452339925</v>
      </c>
      <c r="O384" s="117">
        <f t="shared" si="157"/>
        <v>11.643910301809644</v>
      </c>
      <c r="P384" s="117">
        <f t="shared" si="157"/>
        <v>5.8923823535740034</v>
      </c>
      <c r="Q384" s="117">
        <f t="shared" si="157"/>
        <v>9.1686603867398002</v>
      </c>
      <c r="R384" s="117">
        <f t="shared" ref="R384:V384" si="158">R385+R388+R390+R403</f>
        <v>7.5470653595210946</v>
      </c>
      <c r="S384" s="117">
        <f t="shared" si="158"/>
        <v>4.419053850740327</v>
      </c>
      <c r="T384" s="117">
        <f t="shared" si="158"/>
        <v>4.9473435521600448</v>
      </c>
      <c r="U384" s="117">
        <f t="shared" si="158"/>
        <v>8.289180172643615</v>
      </c>
      <c r="V384" s="117">
        <f t="shared" si="158"/>
        <v>6.2106486783985089</v>
      </c>
      <c r="W384" s="117">
        <f t="shared" ref="W384:Y384" si="159">W385+W388+W390+W403</f>
        <v>5.852143526803034</v>
      </c>
      <c r="X384" s="117">
        <f t="shared" si="159"/>
        <v>7.0283763923421949</v>
      </c>
      <c r="Y384" s="117">
        <f t="shared" si="159"/>
        <v>3.054182986662247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8.4779839132961712</v>
      </c>
      <c r="D385" s="122">
        <f t="shared" si="160"/>
        <v>6.4573417961353146</v>
      </c>
      <c r="E385" s="122">
        <f t="shared" si="160"/>
        <v>5.4595580237675181</v>
      </c>
      <c r="F385" s="122">
        <f t="shared" si="160"/>
        <v>6.7241285491477196</v>
      </c>
      <c r="G385" s="122">
        <f t="shared" si="160"/>
        <v>14.615663380268732</v>
      </c>
      <c r="H385" s="122">
        <f t="shared" si="160"/>
        <v>16.96381317954674</v>
      </c>
      <c r="I385" s="122">
        <f t="shared" si="160"/>
        <v>15.579708108852413</v>
      </c>
      <c r="J385" s="122">
        <f t="shared" si="160"/>
        <v>9.0626333177626197</v>
      </c>
      <c r="K385" s="122">
        <f t="shared" si="160"/>
        <v>13.86265039406249</v>
      </c>
      <c r="L385" s="122">
        <f t="shared" si="160"/>
        <v>15.016844929133846</v>
      </c>
      <c r="M385" s="122">
        <f t="shared" si="160"/>
        <v>9.8750715562669278</v>
      </c>
      <c r="N385" s="122">
        <f t="shared" si="160"/>
        <v>11.875355466953756</v>
      </c>
      <c r="O385" s="122">
        <f t="shared" si="160"/>
        <v>8.3832286718069948</v>
      </c>
      <c r="P385" s="122">
        <f t="shared" si="160"/>
        <v>4.1194242388025124</v>
      </c>
      <c r="Q385" s="122">
        <f t="shared" si="160"/>
        <v>6.550389912939667</v>
      </c>
      <c r="R385" s="122">
        <f t="shared" ref="R385:V385" si="161">SUM(R386:R387)</f>
        <v>5.5120900714833665</v>
      </c>
      <c r="S385" s="122">
        <f t="shared" si="161"/>
        <v>3.1461227721380558</v>
      </c>
      <c r="T385" s="122">
        <f t="shared" si="161"/>
        <v>3.4323581323378582</v>
      </c>
      <c r="U385" s="122">
        <f t="shared" si="161"/>
        <v>5.5750095217145157</v>
      </c>
      <c r="V385" s="122">
        <f t="shared" si="161"/>
        <v>4.2064921861890809</v>
      </c>
      <c r="W385" s="122">
        <f t="shared" ref="W385:Y385" si="162">SUM(W386:W387)</f>
        <v>3.9624277114187367</v>
      </c>
      <c r="X385" s="122">
        <f t="shared" si="162"/>
        <v>4.3496654231974015</v>
      </c>
      <c r="Y385" s="122">
        <f t="shared" si="162"/>
        <v>1.8152670870908589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8.3968653930789952</v>
      </c>
      <c r="D386" s="98">
        <v>6.3963488924068157</v>
      </c>
      <c r="E386" s="98">
        <v>5.408375068514796</v>
      </c>
      <c r="F386" s="98">
        <v>6.6617090670037147</v>
      </c>
      <c r="G386" s="98">
        <v>14.485054382880774</v>
      </c>
      <c r="H386" s="98">
        <v>16.813408911551335</v>
      </c>
      <c r="I386" s="98">
        <v>15.446114780666003</v>
      </c>
      <c r="J386" s="98">
        <v>8.9848472677830404</v>
      </c>
      <c r="K386" s="98">
        <v>13.744761866093683</v>
      </c>
      <c r="L386" s="98">
        <v>14.890636706917698</v>
      </c>
      <c r="M386" s="98">
        <v>9.7931668317426155</v>
      </c>
      <c r="N386" s="98">
        <v>11.778329243253216</v>
      </c>
      <c r="O386" s="98">
        <v>8.3154088321624897</v>
      </c>
      <c r="P386" s="98">
        <v>4.0865463343014401</v>
      </c>
      <c r="Q386" s="98">
        <v>6.498191149672218</v>
      </c>
      <c r="R386" s="98">
        <v>5.4683985188162616</v>
      </c>
      <c r="S386" s="98">
        <v>3.1213406126601591</v>
      </c>
      <c r="T386" s="98">
        <v>3.4055357103032633</v>
      </c>
      <c r="U386" s="98">
        <v>5.5317460560984459</v>
      </c>
      <c r="V386" s="98">
        <v>4.1740790729078121</v>
      </c>
      <c r="W386" s="98">
        <v>3.931847807762566</v>
      </c>
      <c r="X386" s="98">
        <v>4.3163161480888936</v>
      </c>
      <c r="Y386" s="98">
        <v>1.80141808428845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8.1118520217175388E-2</v>
      </c>
      <c r="D387" s="98">
        <v>6.0992903728498915E-2</v>
      </c>
      <c r="E387" s="98">
        <v>5.1182955252721846E-2</v>
      </c>
      <c r="F387" s="98">
        <v>6.2419482144004834E-2</v>
      </c>
      <c r="G387" s="98">
        <v>0.13060899738795814</v>
      </c>
      <c r="H387" s="98">
        <v>0.15040426799540516</v>
      </c>
      <c r="I387" s="98">
        <v>0.13359332818641101</v>
      </c>
      <c r="J387" s="98">
        <v>7.7786049979579802E-2</v>
      </c>
      <c r="K387" s="98">
        <v>0.11788852796880785</v>
      </c>
      <c r="L387" s="98">
        <v>0.12620822221614764</v>
      </c>
      <c r="M387" s="98">
        <v>8.1904724524311939E-2</v>
      </c>
      <c r="N387" s="98">
        <v>9.7026223700540606E-2</v>
      </c>
      <c r="O387" s="98">
        <v>6.7819839644504804E-2</v>
      </c>
      <c r="P387" s="98">
        <v>3.2877904501072502E-2</v>
      </c>
      <c r="Q387" s="98">
        <v>5.2198763267449114E-2</v>
      </c>
      <c r="R387" s="98">
        <v>4.369155266710531E-2</v>
      </c>
      <c r="S387" s="98">
        <v>2.4782159477896887E-2</v>
      </c>
      <c r="T387" s="98">
        <v>2.6822422034594791E-2</v>
      </c>
      <c r="U387" s="98">
        <v>4.3263465616069641E-2</v>
      </c>
      <c r="V387" s="98">
        <v>3.2413113281269154E-2</v>
      </c>
      <c r="W387" s="98">
        <v>3.0579903656170655E-2</v>
      </c>
      <c r="X387" s="98">
        <v>3.334927510850802E-2</v>
      </c>
      <c r="Y387" s="98">
        <v>1.3849002802408932E-2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7.0001125980983306E-2</v>
      </c>
      <c r="D388" s="122">
        <f t="shared" si="163"/>
        <v>8.2220984565080854E-2</v>
      </c>
      <c r="E388" s="122">
        <f t="shared" si="163"/>
        <v>0.11807325405087632</v>
      </c>
      <c r="F388" s="122">
        <f t="shared" si="163"/>
        <v>8.6577423371977394E-2</v>
      </c>
      <c r="G388" s="122">
        <f t="shared" si="163"/>
        <v>0.2459692620400416</v>
      </c>
      <c r="H388" s="122">
        <f t="shared" si="163"/>
        <v>0.30514844408779079</v>
      </c>
      <c r="I388" s="122">
        <f t="shared" si="163"/>
        <v>0.52735302485055169</v>
      </c>
      <c r="J388" s="122">
        <f t="shared" si="163"/>
        <v>0.30888128264468317</v>
      </c>
      <c r="K388" s="122">
        <f t="shared" si="163"/>
        <v>0.29484081892124359</v>
      </c>
      <c r="L388" s="122">
        <f t="shared" si="163"/>
        <v>0.47672454726369395</v>
      </c>
      <c r="M388" s="122">
        <f t="shared" si="163"/>
        <v>0.46066822089679732</v>
      </c>
      <c r="N388" s="122">
        <f t="shared" si="163"/>
        <v>0.53366297913135186</v>
      </c>
      <c r="O388" s="122">
        <f t="shared" si="163"/>
        <v>0.57823546750035315</v>
      </c>
      <c r="P388" s="122">
        <f t="shared" si="163"/>
        <v>4.3430523485911539E-2</v>
      </c>
      <c r="Q388" s="122">
        <f t="shared" si="163"/>
        <v>0.21407481474991702</v>
      </c>
      <c r="R388" s="122">
        <f t="shared" si="163"/>
        <v>0.13737167541420264</v>
      </c>
      <c r="S388" s="122">
        <f t="shared" si="163"/>
        <v>0.1699967387621629</v>
      </c>
      <c r="T388" s="122">
        <f t="shared" si="163"/>
        <v>0.20285923069923251</v>
      </c>
      <c r="U388" s="122">
        <f t="shared" si="163"/>
        <v>0.46182853236235299</v>
      </c>
      <c r="V388" s="122">
        <f t="shared" si="163"/>
        <v>0.2126396045161261</v>
      </c>
      <c r="W388" s="122">
        <f t="shared" si="163"/>
        <v>0.2948935851391592</v>
      </c>
      <c r="X388" s="122">
        <f t="shared" si="163"/>
        <v>0.35669028036872674</v>
      </c>
      <c r="Y388" s="122">
        <f t="shared" si="163"/>
        <v>0.10820544439137281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7.0001125980983306E-2</v>
      </c>
      <c r="D389" s="98">
        <v>8.2220984565080854E-2</v>
      </c>
      <c r="E389" s="98">
        <v>0.11807325405087632</v>
      </c>
      <c r="F389" s="98">
        <v>8.6577423371977394E-2</v>
      </c>
      <c r="G389" s="98">
        <v>0.2459692620400416</v>
      </c>
      <c r="H389" s="98">
        <v>0.30514844408779079</v>
      </c>
      <c r="I389" s="98">
        <v>0.52735302485055169</v>
      </c>
      <c r="J389" s="98">
        <v>0.30888128264468317</v>
      </c>
      <c r="K389" s="98">
        <v>0.29484081892124359</v>
      </c>
      <c r="L389" s="98">
        <v>0.47672454726369395</v>
      </c>
      <c r="M389" s="98">
        <v>0.46066822089679732</v>
      </c>
      <c r="N389" s="98">
        <v>0.53366297913135186</v>
      </c>
      <c r="O389" s="98">
        <v>0.57823546750035315</v>
      </c>
      <c r="P389" s="98">
        <v>4.3430523485911539E-2</v>
      </c>
      <c r="Q389" s="98">
        <v>0.21407481474991702</v>
      </c>
      <c r="R389" s="98">
        <v>0.13737167541420264</v>
      </c>
      <c r="S389" s="98">
        <v>0.1699967387621629</v>
      </c>
      <c r="T389" s="98">
        <v>0.20285923069923251</v>
      </c>
      <c r="U389" s="98">
        <v>0.46182853236235299</v>
      </c>
      <c r="V389" s="98">
        <v>0.2126396045161261</v>
      </c>
      <c r="W389" s="98">
        <v>0.2948935851391592</v>
      </c>
      <c r="X389" s="98">
        <v>0.35669028036872674</v>
      </c>
      <c r="Y389" s="98">
        <v>0.10820544439137281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1.1639780074616211</v>
      </c>
      <c r="D390" s="122">
        <v>1.2067985993074086</v>
      </c>
      <c r="E390" s="122">
        <v>1.0029073625008278</v>
      </c>
      <c r="F390" s="122">
        <v>1.333643920774306</v>
      </c>
      <c r="G390" s="122">
        <v>2.3701281655567579</v>
      </c>
      <c r="H390" s="122">
        <v>3.7340118686018693</v>
      </c>
      <c r="I390" s="122">
        <v>2.9842015756427176</v>
      </c>
      <c r="J390" s="122">
        <v>1.8472680619393946</v>
      </c>
      <c r="K390" s="122">
        <v>3.1557387190920982</v>
      </c>
      <c r="L390" s="122">
        <v>3.3577267693188717</v>
      </c>
      <c r="M390" s="122">
        <v>2.2561920852245678</v>
      </c>
      <c r="N390" s="122">
        <v>2.9522958535302717</v>
      </c>
      <c r="O390" s="122">
        <v>2.1352601447229764</v>
      </c>
      <c r="P390" s="122">
        <v>1.3614903728295977</v>
      </c>
      <c r="Q390" s="122">
        <v>1.8985115181718113</v>
      </c>
      <c r="R390" s="122">
        <v>1.4962702712389044</v>
      </c>
      <c r="S390" s="122">
        <v>0.87115023111997569</v>
      </c>
      <c r="T390" s="122">
        <v>1.0361105327480746</v>
      </c>
      <c r="U390" s="122">
        <v>1.7767737944772231</v>
      </c>
      <c r="V390" s="122">
        <v>1.3103577587518391</v>
      </c>
      <c r="W390" s="122">
        <v>1.1608499363640341</v>
      </c>
      <c r="X390" s="122">
        <v>1.7735007659798481</v>
      </c>
      <c r="Y390" s="122">
        <v>0.87038634360916123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0.22673208398915221</v>
      </c>
      <c r="D391" s="98">
        <v>0.32529694318982333</v>
      </c>
      <c r="E391" s="98">
        <v>0.31756442529304024</v>
      </c>
      <c r="F391" s="98">
        <v>0.27013953482947145</v>
      </c>
      <c r="G391" s="98">
        <v>0.91040719911010726</v>
      </c>
      <c r="H391" s="98">
        <v>0.9605468993407833</v>
      </c>
      <c r="I391" s="98">
        <v>1.5885754319984942</v>
      </c>
      <c r="J391" s="98">
        <v>1.1392028456056611</v>
      </c>
      <c r="K391" s="98">
        <v>1.3165823949979614</v>
      </c>
      <c r="L391" s="98">
        <v>1.3197929270922415</v>
      </c>
      <c r="M391" s="98">
        <v>1.1654943171298819</v>
      </c>
      <c r="N391" s="98">
        <v>1.2046671084973937</v>
      </c>
      <c r="O391" s="98">
        <v>0.81634199285249198</v>
      </c>
      <c r="P391" s="98">
        <v>0.24801420441989322</v>
      </c>
      <c r="Q391" s="98">
        <v>0.44519452722839015</v>
      </c>
      <c r="R391" s="98">
        <v>0.40659457788098913</v>
      </c>
      <c r="S391" s="98">
        <v>0.25329720553539892</v>
      </c>
      <c r="T391" s="98">
        <v>0.25426749247047692</v>
      </c>
      <c r="U391" s="98">
        <v>0.41804712209727685</v>
      </c>
      <c r="V391" s="98">
        <v>0.33193921373985263</v>
      </c>
      <c r="W391" s="98">
        <v>0.54861372811283438</v>
      </c>
      <c r="X391" s="98">
        <v>0.57830307756249144</v>
      </c>
      <c r="Y391" s="98">
        <v>0.36197906146496978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1.6886814023823759E-3</v>
      </c>
      <c r="D392" s="98">
        <v>0</v>
      </c>
      <c r="E392" s="98">
        <v>0</v>
      </c>
      <c r="F392" s="98">
        <v>2.9248580778595671E-4</v>
      </c>
      <c r="G392" s="98">
        <v>4.2627303801633896E-3</v>
      </c>
      <c r="H392" s="98">
        <v>1.038008628484671E-3</v>
      </c>
      <c r="I392" s="98">
        <v>8.0677291583118975E-3</v>
      </c>
      <c r="J392" s="98">
        <v>7.4399558381083356E-4</v>
      </c>
      <c r="K392" s="98">
        <v>9.6591961943240674E-3</v>
      </c>
      <c r="L392" s="98">
        <v>5.5417016431407737E-3</v>
      </c>
      <c r="M392" s="98">
        <v>5.6712717380945025E-3</v>
      </c>
      <c r="N392" s="98">
        <v>7.5858234951931974E-3</v>
      </c>
      <c r="O392" s="98">
        <v>3.9838672487824802E-3</v>
      </c>
      <c r="P392" s="98">
        <v>0</v>
      </c>
      <c r="Q392" s="98">
        <v>1.2663550606922679E-3</v>
      </c>
      <c r="R392" s="98">
        <v>1.676558280585618E-3</v>
      </c>
      <c r="S392" s="98">
        <v>8.2940728539041269E-4</v>
      </c>
      <c r="T392" s="98">
        <v>8.0858129447566093E-4</v>
      </c>
      <c r="U392" s="98">
        <v>1.3039347936382917E-3</v>
      </c>
      <c r="V392" s="98">
        <v>0</v>
      </c>
      <c r="W392" s="98">
        <v>2.7357076946504053E-3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5.5821062679668547E-4</v>
      </c>
      <c r="D393" s="101">
        <v>0</v>
      </c>
      <c r="E393" s="101">
        <v>0</v>
      </c>
      <c r="F393" s="101">
        <v>1.4131657062852945E-4</v>
      </c>
      <c r="G393" s="101">
        <v>1.8007048331335328E-3</v>
      </c>
      <c r="H393" s="101">
        <v>4.4942679782606926E-4</v>
      </c>
      <c r="I393" s="101">
        <v>2.882028925543526E-3</v>
      </c>
      <c r="J393" s="101">
        <v>2.6896770035326892E-4</v>
      </c>
      <c r="K393" s="101">
        <v>3.3759138227760872E-3</v>
      </c>
      <c r="L393" s="101">
        <v>1.8686429307793017E-3</v>
      </c>
      <c r="M393" s="101">
        <v>1.9740776295102667E-3</v>
      </c>
      <c r="N393" s="101">
        <v>2.5786246460164355E-3</v>
      </c>
      <c r="O393" s="101">
        <v>1.3560846026904789E-3</v>
      </c>
      <c r="P393" s="101">
        <v>0</v>
      </c>
      <c r="Q393" s="101">
        <v>4.5052745863398077E-4</v>
      </c>
      <c r="R393" s="101">
        <v>5.9205650157225789E-4</v>
      </c>
      <c r="S393" s="101">
        <v>2.9473276253757185E-4</v>
      </c>
      <c r="T393" s="101">
        <v>2.9179862366382627E-4</v>
      </c>
      <c r="U393" s="101">
        <v>4.4175210824215326E-4</v>
      </c>
      <c r="V393" s="101">
        <v>0</v>
      </c>
      <c r="W393" s="101">
        <v>1.2514236614355433E-3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1.1304707755856905E-3</v>
      </c>
      <c r="D394" s="104">
        <v>0</v>
      </c>
      <c r="E394" s="104">
        <v>0</v>
      </c>
      <c r="F394" s="104">
        <v>1.5116923715742723E-4</v>
      </c>
      <c r="G394" s="104">
        <v>2.4620255470298568E-3</v>
      </c>
      <c r="H394" s="104">
        <v>5.8858183065860182E-4</v>
      </c>
      <c r="I394" s="104">
        <v>5.1857002327683711E-3</v>
      </c>
      <c r="J394" s="104">
        <v>4.7502788345756469E-4</v>
      </c>
      <c r="K394" s="104">
        <v>6.2832823715479802E-3</v>
      </c>
      <c r="L394" s="104">
        <v>3.6730587123614722E-3</v>
      </c>
      <c r="M394" s="104">
        <v>3.6971941085842354E-3</v>
      </c>
      <c r="N394" s="104">
        <v>5.0071988491767619E-3</v>
      </c>
      <c r="O394" s="104">
        <v>2.6277826460920015E-3</v>
      </c>
      <c r="P394" s="104">
        <v>0</v>
      </c>
      <c r="Q394" s="104">
        <v>8.1582760205828721E-4</v>
      </c>
      <c r="R394" s="104">
        <v>1.08450177901336E-3</v>
      </c>
      <c r="S394" s="104">
        <v>5.3467452285284084E-4</v>
      </c>
      <c r="T394" s="104">
        <v>5.167826708118346E-4</v>
      </c>
      <c r="U394" s="104">
        <v>8.6218268539613846E-4</v>
      </c>
      <c r="V394" s="104">
        <v>0</v>
      </c>
      <c r="W394" s="104">
        <v>1.4842840332148618E-3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0.12393749988540666</v>
      </c>
      <c r="D395" s="101">
        <v>0.12032436916829599</v>
      </c>
      <c r="E395" s="101">
        <v>5.6591218599580717E-2</v>
      </c>
      <c r="F395" s="101">
        <v>6.4021369409336795E-2</v>
      </c>
      <c r="G395" s="101">
        <v>0.11792669330172056</v>
      </c>
      <c r="H395" s="101">
        <v>0.13904283430994324</v>
      </c>
      <c r="I395" s="101">
        <v>9.9090074429815614E-2</v>
      </c>
      <c r="J395" s="101">
        <v>5.8162399956649513E-2</v>
      </c>
      <c r="K395" s="101">
        <v>0.12176967402215552</v>
      </c>
      <c r="L395" s="101">
        <v>0.11273608142689594</v>
      </c>
      <c r="M395" s="101">
        <v>6.602042819873577E-2</v>
      </c>
      <c r="N395" s="101">
        <v>6.1316723977106267E-2</v>
      </c>
      <c r="O395" s="101">
        <v>4.1659947458921993E-2</v>
      </c>
      <c r="P395" s="101">
        <v>3.8499465286017255E-2</v>
      </c>
      <c r="Q395" s="101">
        <v>0.10996064218262448</v>
      </c>
      <c r="R395" s="101">
        <v>8.2430017900308003E-2</v>
      </c>
      <c r="S395" s="101">
        <v>4.1022222938613719E-2</v>
      </c>
      <c r="T395" s="101">
        <v>4.0488147917517245E-2</v>
      </c>
      <c r="U395" s="101">
        <v>4.9522584143475601E-2</v>
      </c>
      <c r="V395" s="101">
        <v>2.9824995299523271E-2</v>
      </c>
      <c r="W395" s="101">
        <v>3.9717439364580331E-2</v>
      </c>
      <c r="X395" s="101">
        <v>0.10444822921486621</v>
      </c>
      <c r="Y395" s="101">
        <v>3.8895062796356662E-2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2.4182283875126808E-4</v>
      </c>
      <c r="D396" s="104">
        <v>7.7737018817858187E-4</v>
      </c>
      <c r="E396" s="104">
        <v>0</v>
      </c>
      <c r="F396" s="104">
        <v>0</v>
      </c>
      <c r="G396" s="104">
        <v>6.2900572148470095E-4</v>
      </c>
      <c r="H396" s="104">
        <v>0</v>
      </c>
      <c r="I396" s="104">
        <v>4.2762503434981357E-4</v>
      </c>
      <c r="J396" s="104">
        <v>1.5797925174490862E-4</v>
      </c>
      <c r="K396" s="104">
        <v>7.2787357813598741E-4</v>
      </c>
      <c r="L396" s="104">
        <v>7.0370866945344368E-4</v>
      </c>
      <c r="M396" s="104">
        <v>6.9037831796706604E-4</v>
      </c>
      <c r="N396" s="104">
        <v>3.0845954003079056E-4</v>
      </c>
      <c r="O396" s="104">
        <v>0</v>
      </c>
      <c r="P396" s="104">
        <v>0</v>
      </c>
      <c r="Q396" s="104">
        <v>9.5177368519986402E-4</v>
      </c>
      <c r="R396" s="104">
        <v>4.1642668362325708E-4</v>
      </c>
      <c r="S396" s="104">
        <v>4.5240891760642396E-4</v>
      </c>
      <c r="T396" s="104">
        <v>2.850364936148916E-4</v>
      </c>
      <c r="U396" s="104">
        <v>5.9767707266392622E-4</v>
      </c>
      <c r="V396" s="104">
        <v>0</v>
      </c>
      <c r="W396" s="104">
        <v>0</v>
      </c>
      <c r="X396" s="104">
        <v>3.765323238790075E-4</v>
      </c>
      <c r="Y396" s="104">
        <v>2.4078373846910743E-4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7.9514960432877649E-5</v>
      </c>
      <c r="D397" s="98">
        <v>2.8872507816641343E-4</v>
      </c>
      <c r="E397" s="98">
        <v>0</v>
      </c>
      <c r="F397" s="98">
        <v>0</v>
      </c>
      <c r="G397" s="98">
        <v>2.6579108591310034E-4</v>
      </c>
      <c r="H397" s="98">
        <v>0</v>
      </c>
      <c r="I397" s="98">
        <v>1.5247659970248284E-4</v>
      </c>
      <c r="J397" s="98">
        <v>5.7118368941341322E-5</v>
      </c>
      <c r="K397" s="98">
        <v>2.5353600797217897E-4</v>
      </c>
      <c r="L397" s="98">
        <v>2.3673139606939154E-4</v>
      </c>
      <c r="M397" s="98">
        <v>2.4080692355362703E-4</v>
      </c>
      <c r="N397" s="98">
        <v>1.0495831978836259E-4</v>
      </c>
      <c r="O397" s="98">
        <v>0</v>
      </c>
      <c r="P397" s="98">
        <v>0</v>
      </c>
      <c r="Q397" s="98">
        <v>3.3827156714220772E-4</v>
      </c>
      <c r="R397" s="98">
        <v>1.4629607236304042E-4</v>
      </c>
      <c r="S397" s="98">
        <v>1.6008879748012874E-4</v>
      </c>
      <c r="T397" s="98">
        <v>1.0240265339475005E-4</v>
      </c>
      <c r="U397" s="98">
        <v>2.0262382006987559E-4</v>
      </c>
      <c r="V397" s="98">
        <v>0</v>
      </c>
      <c r="W397" s="98">
        <v>0</v>
      </c>
      <c r="X397" s="98">
        <v>1.9398889283268317E-4</v>
      </c>
      <c r="Y397" s="98">
        <v>1.4267132134588545E-4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1.6230787831839045E-4</v>
      </c>
      <c r="D398" s="98">
        <v>4.8864511001216844E-4</v>
      </c>
      <c r="E398" s="98">
        <v>0</v>
      </c>
      <c r="F398" s="98">
        <v>0</v>
      </c>
      <c r="G398" s="98">
        <v>3.6321463557160066E-4</v>
      </c>
      <c r="H398" s="98">
        <v>0</v>
      </c>
      <c r="I398" s="98">
        <v>2.7514843464733073E-4</v>
      </c>
      <c r="J398" s="98">
        <v>1.008608828035673E-4</v>
      </c>
      <c r="K398" s="98">
        <v>4.7433757016380844E-4</v>
      </c>
      <c r="L398" s="98">
        <v>4.6697727338405214E-4</v>
      </c>
      <c r="M398" s="98">
        <v>4.4957139441343898E-4</v>
      </c>
      <c r="N398" s="98">
        <v>2.0350122024242798E-4</v>
      </c>
      <c r="O398" s="98">
        <v>0</v>
      </c>
      <c r="P398" s="98">
        <v>0</v>
      </c>
      <c r="Q398" s="98">
        <v>6.1350211805765624E-4</v>
      </c>
      <c r="R398" s="98">
        <v>2.7013061126021664E-4</v>
      </c>
      <c r="S398" s="98">
        <v>2.9232012012629524E-4</v>
      </c>
      <c r="T398" s="98">
        <v>1.8263384022014156E-4</v>
      </c>
      <c r="U398" s="98">
        <v>3.9505325259405063E-4</v>
      </c>
      <c r="V398" s="98">
        <v>0</v>
      </c>
      <c r="W398" s="98">
        <v>0</v>
      </c>
      <c r="X398" s="98">
        <v>1.8254343104632433E-4</v>
      </c>
      <c r="Y398" s="98">
        <v>9.8112417123221988E-5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0.60286346147463243</v>
      </c>
      <c r="D399" s="101">
        <v>0.57353936589245347</v>
      </c>
      <c r="E399" s="101">
        <v>0.47106157663019699</v>
      </c>
      <c r="F399" s="101">
        <v>0.77587179603883494</v>
      </c>
      <c r="G399" s="101">
        <v>1.0228661486793194</v>
      </c>
      <c r="H399" s="101">
        <v>2.1053968704184434</v>
      </c>
      <c r="I399" s="101">
        <v>0.95533345291729099</v>
      </c>
      <c r="J399" s="101">
        <v>0.49961644301529851</v>
      </c>
      <c r="K399" s="101">
        <v>0.94691215517087723</v>
      </c>
      <c r="L399" s="101">
        <v>1.3553004351905962</v>
      </c>
      <c r="M399" s="101">
        <v>0.63964788282688845</v>
      </c>
      <c r="N399" s="101">
        <v>1.0321893551973962</v>
      </c>
      <c r="O399" s="101">
        <v>0.89188504127002022</v>
      </c>
      <c r="P399" s="101">
        <v>0.73253314957158322</v>
      </c>
      <c r="Q399" s="101">
        <v>0.977635400465238</v>
      </c>
      <c r="R399" s="101">
        <v>0.67842987308467873</v>
      </c>
      <c r="S399" s="101">
        <v>0.36696160412008044</v>
      </c>
      <c r="T399" s="101">
        <v>0.49159292777169894</v>
      </c>
      <c r="U399" s="101">
        <v>0.93233749577920844</v>
      </c>
      <c r="V399" s="101">
        <v>0.73307809725108575</v>
      </c>
      <c r="W399" s="101">
        <v>0.3803876429692214</v>
      </c>
      <c r="X399" s="101">
        <v>0.86504428366601405</v>
      </c>
      <c r="Y399" s="101">
        <v>0.36209930837305204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0.20851445787129602</v>
      </c>
      <c r="D400" s="104">
        <v>0.18686055086865722</v>
      </c>
      <c r="E400" s="104">
        <v>0.15769014197800985</v>
      </c>
      <c r="F400" s="104">
        <v>0.22331873468887703</v>
      </c>
      <c r="G400" s="104">
        <v>0.31403638836396297</v>
      </c>
      <c r="H400" s="104">
        <v>0.52798725590421447</v>
      </c>
      <c r="I400" s="104">
        <v>0.33270726210445511</v>
      </c>
      <c r="J400" s="104">
        <v>0.14938439852622978</v>
      </c>
      <c r="K400" s="104">
        <v>0.76008742512864425</v>
      </c>
      <c r="L400" s="104">
        <v>0.5636519152965439</v>
      </c>
      <c r="M400" s="104">
        <v>0.37866780701299996</v>
      </c>
      <c r="N400" s="104">
        <v>0.64622838282315165</v>
      </c>
      <c r="O400" s="104">
        <v>0.38138929589275972</v>
      </c>
      <c r="P400" s="104">
        <v>0.34244355355210404</v>
      </c>
      <c r="Q400" s="104">
        <v>0.36350281954966657</v>
      </c>
      <c r="R400" s="104">
        <v>0.32672281740871978</v>
      </c>
      <c r="S400" s="104">
        <v>0.20858738232288565</v>
      </c>
      <c r="T400" s="104">
        <v>0.24866834680029104</v>
      </c>
      <c r="U400" s="104">
        <v>0.37496498059095984</v>
      </c>
      <c r="V400" s="104">
        <v>0.21551545246137746</v>
      </c>
      <c r="W400" s="104">
        <v>0.18939541822274758</v>
      </c>
      <c r="X400" s="104">
        <v>0.22532864321259738</v>
      </c>
      <c r="Y400" s="104">
        <v>0.10717212723631363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6.8552202079223093E-2</v>
      </c>
      <c r="D401" s="98">
        <v>6.9149767696237527E-2</v>
      </c>
      <c r="E401" s="98">
        <v>7.2457179221053228E-2</v>
      </c>
      <c r="F401" s="98">
        <v>0.10794444266775509</v>
      </c>
      <c r="G401" s="98">
        <v>0.13258544282970616</v>
      </c>
      <c r="H401" s="98">
        <v>0.22862440691090247</v>
      </c>
      <c r="I401" s="98">
        <v>0.11863662372121687</v>
      </c>
      <c r="J401" s="98">
        <v>5.4075999753796018E-2</v>
      </c>
      <c r="K401" s="98">
        <v>0.26577671393336616</v>
      </c>
      <c r="L401" s="98">
        <v>0.18988366037337642</v>
      </c>
      <c r="M401" s="98">
        <v>0.13181180454041511</v>
      </c>
      <c r="N401" s="98">
        <v>0.21940090940181342</v>
      </c>
      <c r="O401" s="98">
        <v>0.12956162669191226</v>
      </c>
      <c r="P401" s="98">
        <v>0.12332223577955068</v>
      </c>
      <c r="Q401" s="98">
        <v>0.1292776280651334</v>
      </c>
      <c r="R401" s="98">
        <v>0.11527860558429892</v>
      </c>
      <c r="S401" s="98">
        <v>7.4126427255703051E-2</v>
      </c>
      <c r="T401" s="98">
        <v>8.9782945801490169E-2</v>
      </c>
      <c r="U401" s="98">
        <v>0.12693706405864169</v>
      </c>
      <c r="V401" s="98">
        <v>8.4236623697050206E-2</v>
      </c>
      <c r="W401" s="98">
        <v>8.654934072324437E-2</v>
      </c>
      <c r="X401" s="98">
        <v>0.11623398672886302</v>
      </c>
      <c r="Y401" s="98">
        <v>6.3608100880629001E-2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0.13996225579207291</v>
      </c>
      <c r="D402" s="98">
        <v>0.1177107831724197</v>
      </c>
      <c r="E402" s="98">
        <v>8.5232962756956632E-2</v>
      </c>
      <c r="F402" s="98">
        <v>0.11537429202112193</v>
      </c>
      <c r="G402" s="98">
        <v>0.18145094553425681</v>
      </c>
      <c r="H402" s="98">
        <v>0.29936284899331195</v>
      </c>
      <c r="I402" s="98">
        <v>0.21407063838323825</v>
      </c>
      <c r="J402" s="98">
        <v>9.5308398772433772E-2</v>
      </c>
      <c r="K402" s="98">
        <v>0.49431071119527803</v>
      </c>
      <c r="L402" s="98">
        <v>0.37376825492316751</v>
      </c>
      <c r="M402" s="98">
        <v>0.24685600247258485</v>
      </c>
      <c r="N402" s="98">
        <v>0.4268274734213382</v>
      </c>
      <c r="O402" s="98">
        <v>0.25182766920084748</v>
      </c>
      <c r="P402" s="98">
        <v>0.21912131777255336</v>
      </c>
      <c r="Q402" s="98">
        <v>0.23422519148453319</v>
      </c>
      <c r="R402" s="98">
        <v>0.21144421182442089</v>
      </c>
      <c r="S402" s="98">
        <v>0.13446095506718259</v>
      </c>
      <c r="T402" s="98">
        <v>0.15888540099880086</v>
      </c>
      <c r="U402" s="98">
        <v>0.24802791653231818</v>
      </c>
      <c r="V402" s="98">
        <v>0.13127882876432725</v>
      </c>
      <c r="W402" s="98">
        <v>0.1028460774995032</v>
      </c>
      <c r="X402" s="98">
        <v>0.10909465648373437</v>
      </c>
      <c r="Y402" s="98">
        <v>4.3564026355684626E-2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0.46185165871389122</v>
      </c>
      <c r="D403" s="122">
        <v>0.44136439058009141</v>
      </c>
      <c r="E403" s="122">
        <v>0.41447450622811854</v>
      </c>
      <c r="F403" s="122">
        <v>0.48470083470775172</v>
      </c>
      <c r="G403" s="122">
        <v>0.91025829829671778</v>
      </c>
      <c r="H403" s="122">
        <v>1.2684380605809578</v>
      </c>
      <c r="I403" s="122">
        <v>1.0199196926156657</v>
      </c>
      <c r="J403" s="122">
        <v>0.62766371861537906</v>
      </c>
      <c r="K403" s="122">
        <v>0.86219770331331214</v>
      </c>
      <c r="L403" s="122">
        <v>0.85662185382065459</v>
      </c>
      <c r="M403" s="122">
        <v>0.56733683513776034</v>
      </c>
      <c r="N403" s="122">
        <v>0.74923093437712129</v>
      </c>
      <c r="O403" s="122">
        <v>0.54718601777932041</v>
      </c>
      <c r="P403" s="122">
        <v>0.3680372184559817</v>
      </c>
      <c r="Q403" s="122">
        <v>0.50568414087840485</v>
      </c>
      <c r="R403" s="122">
        <v>0.40133334138462157</v>
      </c>
      <c r="S403" s="122">
        <v>0.23178410872013305</v>
      </c>
      <c r="T403" s="122">
        <v>0.27601565637487929</v>
      </c>
      <c r="U403" s="122">
        <v>0.47556832408952321</v>
      </c>
      <c r="V403" s="122">
        <v>0.48115912894146262</v>
      </c>
      <c r="W403" s="122">
        <v>0.43397229388110381</v>
      </c>
      <c r="X403" s="122">
        <v>0.54851992279621908</v>
      </c>
      <c r="Y403" s="122">
        <v>0.26032411157085389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2.0158381075378776E-2</v>
      </c>
      <c r="D404" s="98">
        <v>3.0773055346658716E-2</v>
      </c>
      <c r="E404" s="98">
        <v>3.7694977024112265E-2</v>
      </c>
      <c r="F404" s="98">
        <v>3.6415217397629013E-2</v>
      </c>
      <c r="G404" s="98">
        <v>9.5582071836451038E-2</v>
      </c>
      <c r="H404" s="98">
        <v>0.12951497127343645</v>
      </c>
      <c r="I404" s="98">
        <v>0.13416009539623541</v>
      </c>
      <c r="J404" s="98">
        <v>0.12774337090368598</v>
      </c>
      <c r="K404" s="98">
        <v>0.10690757505277078</v>
      </c>
      <c r="L404" s="98">
        <v>9.2563669180088029E-2</v>
      </c>
      <c r="M404" s="98">
        <v>5.7794489849785385E-2</v>
      </c>
      <c r="N404" s="98">
        <v>6.8610399760750229E-2</v>
      </c>
      <c r="O404" s="98">
        <v>5.0266419471070897E-2</v>
      </c>
      <c r="P404" s="98">
        <v>2.5424354274878984E-2</v>
      </c>
      <c r="Q404" s="98">
        <v>3.5284536831888154E-2</v>
      </c>
      <c r="R404" s="98">
        <v>3.6435713682347257E-2</v>
      </c>
      <c r="S404" s="98">
        <v>2.2202174746960485E-2</v>
      </c>
      <c r="T404" s="98">
        <v>2.4495694164465266E-2</v>
      </c>
      <c r="U404" s="98">
        <v>4.0498416092003921E-2</v>
      </c>
      <c r="V404" s="98">
        <v>4.6413035666835002E-2</v>
      </c>
      <c r="W404" s="98">
        <v>5.0070545916292598E-2</v>
      </c>
      <c r="X404" s="98">
        <v>4.1908665534626563E-2</v>
      </c>
      <c r="Y404" s="98">
        <v>2.4485302945195336E-2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0.17160734892460017</v>
      </c>
      <c r="D405" s="98">
        <v>0.18888469679487224</v>
      </c>
      <c r="E405" s="98">
        <v>9.9911078169137968E-2</v>
      </c>
      <c r="F405" s="98">
        <v>0.12502079474729139</v>
      </c>
      <c r="G405" s="98">
        <v>0.35244056055422607</v>
      </c>
      <c r="H405" s="98">
        <v>0.40050595608141426</v>
      </c>
      <c r="I405" s="98">
        <v>0.35384181961099953</v>
      </c>
      <c r="J405" s="98">
        <v>0.18104706023325542</v>
      </c>
      <c r="K405" s="98">
        <v>0.43818711301026186</v>
      </c>
      <c r="L405" s="98">
        <v>0.33288263890698633</v>
      </c>
      <c r="M405" s="98">
        <v>0.19513065781092809</v>
      </c>
      <c r="N405" s="98">
        <v>0.20915243519510562</v>
      </c>
      <c r="O405" s="98">
        <v>0.15877588833577236</v>
      </c>
      <c r="P405" s="98">
        <v>0.11045262775467121</v>
      </c>
      <c r="Q405" s="98">
        <v>0.14377717758922362</v>
      </c>
      <c r="R405" s="98">
        <v>0.12190422038179805</v>
      </c>
      <c r="S405" s="98">
        <v>7.6907233809332967E-2</v>
      </c>
      <c r="T405" s="98">
        <v>7.5320524262073515E-2</v>
      </c>
      <c r="U405" s="98">
        <v>0.11464633155112335</v>
      </c>
      <c r="V405" s="98">
        <v>0.11935809790896279</v>
      </c>
      <c r="W405" s="98">
        <v>9.040063955240997E-2</v>
      </c>
      <c r="X405" s="98">
        <v>9.4391274921012625E-2</v>
      </c>
      <c r="Y405" s="98">
        <v>4.6738883130479907E-2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0.27008592871391229</v>
      </c>
      <c r="D406" s="33">
        <v>0.22170663843856045</v>
      </c>
      <c r="E406" s="33">
        <v>0.27686845103486829</v>
      </c>
      <c r="F406" s="33">
        <v>0.32326482256283134</v>
      </c>
      <c r="G406" s="33">
        <v>0.46223566590604076</v>
      </c>
      <c r="H406" s="33">
        <v>0.73841713322610703</v>
      </c>
      <c r="I406" s="33">
        <v>0.53191777760843073</v>
      </c>
      <c r="J406" s="33">
        <v>0.31887328747843774</v>
      </c>
      <c r="K406" s="33">
        <v>0.31710301525027945</v>
      </c>
      <c r="L406" s="33">
        <v>0.43117554573358025</v>
      </c>
      <c r="M406" s="33">
        <v>0.31441168747704684</v>
      </c>
      <c r="N406" s="33">
        <v>0.47146809942126539</v>
      </c>
      <c r="O406" s="33">
        <v>0.33814370997247717</v>
      </c>
      <c r="P406" s="33">
        <v>0.23216023642643149</v>
      </c>
      <c r="Q406" s="33">
        <v>0.32662242645729306</v>
      </c>
      <c r="R406" s="33">
        <v>0.24299340732047625</v>
      </c>
      <c r="S406" s="33">
        <v>0.13267470016383959</v>
      </c>
      <c r="T406" s="33">
        <v>0.1761994379483405</v>
      </c>
      <c r="U406" s="33">
        <v>0.32042357644639591</v>
      </c>
      <c r="V406" s="33">
        <v>0.31538799536566481</v>
      </c>
      <c r="W406" s="33">
        <v>0.29350110841240123</v>
      </c>
      <c r="X406" s="33">
        <v>0.41221998234057988</v>
      </c>
      <c r="Y406" s="33">
        <v>0.18909992549517865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0.5983552684470913</v>
      </c>
      <c r="D408" s="119">
        <f t="shared" si="164"/>
        <v>0.6125133908136825</v>
      </c>
      <c r="E408" s="119">
        <f t="shared" si="164"/>
        <v>0.62760270466927326</v>
      </c>
      <c r="F408" s="119">
        <f t="shared" si="164"/>
        <v>0.63636790422497369</v>
      </c>
      <c r="G408" s="119">
        <f t="shared" si="164"/>
        <v>0.64482757798828561</v>
      </c>
      <c r="H408" s="119">
        <f t="shared" si="164"/>
        <v>0.65936489743169635</v>
      </c>
      <c r="I408" s="119">
        <f t="shared" si="164"/>
        <v>0.67480612264469408</v>
      </c>
      <c r="J408" s="119">
        <f t="shared" si="164"/>
        <v>0.68582013999280556</v>
      </c>
      <c r="K408" s="119">
        <f t="shared" si="164"/>
        <v>0.69466866916394421</v>
      </c>
      <c r="L408" s="119">
        <f t="shared" si="164"/>
        <v>0.70921337724188538</v>
      </c>
      <c r="M408" s="119">
        <f t="shared" si="164"/>
        <v>0.72740069069681967</v>
      </c>
      <c r="N408" s="119">
        <f t="shared" si="164"/>
        <v>0.7375191527948175</v>
      </c>
      <c r="O408" s="119">
        <f t="shared" si="164"/>
        <v>0.7545600425615111</v>
      </c>
      <c r="P408" s="119">
        <f t="shared" si="164"/>
        <v>0.73848923648628872</v>
      </c>
      <c r="Q408" s="119">
        <f t="shared" si="164"/>
        <v>0.75504619075269452</v>
      </c>
      <c r="R408" s="119">
        <f t="shared" ref="R408:V408" si="165">IF(R384=0,"",R384/R360)</f>
        <v>0.76356589390921992</v>
      </c>
      <c r="S408" s="119">
        <f t="shared" si="165"/>
        <v>0.7896798064277244</v>
      </c>
      <c r="T408" s="119">
        <f t="shared" si="165"/>
        <v>0.80525210353589272</v>
      </c>
      <c r="U408" s="119">
        <f t="shared" si="165"/>
        <v>0.82738710097874413</v>
      </c>
      <c r="V408" s="119">
        <f t="shared" si="165"/>
        <v>0.82086503646428799</v>
      </c>
      <c r="W408" s="119">
        <f t="shared" ref="W408:Y408" si="166">IF(W384=0,"",W384/W360)</f>
        <v>0.84350933434836894</v>
      </c>
      <c r="X408" s="119">
        <f t="shared" si="166"/>
        <v>0.85190462100885034</v>
      </c>
      <c r="Y408" s="119">
        <f t="shared" si="166"/>
        <v>0.84984627327873208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0.5807868242035904</v>
      </c>
      <c r="D409" s="124">
        <f t="shared" si="167"/>
        <v>0.59251980389139469</v>
      </c>
      <c r="E409" s="124">
        <f t="shared" si="167"/>
        <v>0.60437520650353005</v>
      </c>
      <c r="F409" s="124">
        <f t="shared" si="167"/>
        <v>0.61632350659264057</v>
      </c>
      <c r="G409" s="124">
        <f t="shared" si="167"/>
        <v>0.62829812449768274</v>
      </c>
      <c r="H409" s="124">
        <f t="shared" si="167"/>
        <v>0.64041116163294476</v>
      </c>
      <c r="I409" s="124">
        <f t="shared" si="167"/>
        <v>0.65252766735894618</v>
      </c>
      <c r="J409" s="124">
        <f t="shared" si="167"/>
        <v>0.66472778880632089</v>
      </c>
      <c r="K409" s="124">
        <f t="shared" si="167"/>
        <v>0.67687023896466103</v>
      </c>
      <c r="L409" s="124">
        <f t="shared" si="167"/>
        <v>0.68892422494714811</v>
      </c>
      <c r="M409" s="124">
        <f t="shared" si="167"/>
        <v>0.69999144190148133</v>
      </c>
      <c r="N409" s="124">
        <f t="shared" si="167"/>
        <v>0.70957916753398798</v>
      </c>
      <c r="O409" s="124">
        <f t="shared" si="167"/>
        <v>0.7174150631024242</v>
      </c>
      <c r="P409" s="124">
        <f t="shared" si="167"/>
        <v>0.72416497521193224</v>
      </c>
      <c r="Q409" s="124">
        <f t="shared" si="167"/>
        <v>0.73224199163432424</v>
      </c>
      <c r="R409" s="124">
        <f t="shared" ref="R409:V409" si="168">IF(R385=0,"",R385/R361)</f>
        <v>0.74433398057136169</v>
      </c>
      <c r="S409" s="124">
        <f t="shared" si="168"/>
        <v>0.75794084424902941</v>
      </c>
      <c r="T409" s="124">
        <f t="shared" si="168"/>
        <v>0.77166131821319206</v>
      </c>
      <c r="U409" s="124">
        <f t="shared" si="168"/>
        <v>0.78433436789291844</v>
      </c>
      <c r="V409" s="124">
        <f t="shared" si="168"/>
        <v>0.79496196736545632</v>
      </c>
      <c r="W409" s="124">
        <f t="shared" ref="W409:Y409" si="169">IF(W385=0,"",W385/W361)</f>
        <v>0.80350752791882896</v>
      </c>
      <c r="X409" s="124">
        <f t="shared" si="169"/>
        <v>0.81097270542232636</v>
      </c>
      <c r="Y409" s="124">
        <f t="shared" si="169"/>
        <v>0.81800899319759968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0.57844421828148096</v>
      </c>
      <c r="D410" s="111">
        <f t="shared" si="170"/>
        <v>0.59022644335806895</v>
      </c>
      <c r="E410" s="111">
        <f t="shared" si="170"/>
        <v>0.60212083383277359</v>
      </c>
      <c r="F410" s="111">
        <f t="shared" si="170"/>
        <v>0.61411575639834437</v>
      </c>
      <c r="G410" s="111">
        <f t="shared" si="170"/>
        <v>0.62619937623967736</v>
      </c>
      <c r="H410" s="111">
        <f t="shared" si="170"/>
        <v>0.63835775610341505</v>
      </c>
      <c r="I410" s="111">
        <f t="shared" si="170"/>
        <v>0.65057251119955084</v>
      </c>
      <c r="J410" s="111">
        <f t="shared" si="170"/>
        <v>0.66280392798020693</v>
      </c>
      <c r="K410" s="111">
        <f t="shared" si="170"/>
        <v>0.67499949336975995</v>
      </c>
      <c r="L410" s="111">
        <f t="shared" si="170"/>
        <v>0.68711259919700696</v>
      </c>
      <c r="M410" s="111">
        <f t="shared" si="170"/>
        <v>0.69823948326710528</v>
      </c>
      <c r="N410" s="111">
        <f t="shared" si="170"/>
        <v>0.70788562426375279</v>
      </c>
      <c r="O410" s="111">
        <f t="shared" si="170"/>
        <v>0.71576540909383046</v>
      </c>
      <c r="P410" s="111">
        <f t="shared" si="170"/>
        <v>0.72256146433876434</v>
      </c>
      <c r="Q410" s="111">
        <f t="shared" si="170"/>
        <v>0.73067042886608569</v>
      </c>
      <c r="R410" s="111">
        <f t="shared" ref="R410:V410" si="171">IF(R386=0,"",R386/R362)</f>
        <v>0.74281660902101465</v>
      </c>
      <c r="S410" s="111">
        <f t="shared" si="171"/>
        <v>0.75648698969287576</v>
      </c>
      <c r="T410" s="111">
        <f t="shared" si="171"/>
        <v>0.77027603545471734</v>
      </c>
      <c r="U410" s="111">
        <f t="shared" si="171"/>
        <v>0.78301365217153629</v>
      </c>
      <c r="V410" s="111">
        <f t="shared" si="171"/>
        <v>0.79369825008580996</v>
      </c>
      <c r="W410" s="111">
        <f t="shared" ref="W410:Y410" si="172">IF(W386=0,"",W386/W362)</f>
        <v>0.80228146688450319</v>
      </c>
      <c r="X410" s="111">
        <f t="shared" si="172"/>
        <v>0.80979001769859293</v>
      </c>
      <c r="Y410" s="111">
        <f t="shared" si="172"/>
        <v>0.81686610226580203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2.1620770839936219</v>
      </c>
      <c r="D412" s="124">
        <f t="shared" si="176"/>
        <v>2.2487575539964788</v>
      </c>
      <c r="E412" s="124">
        <f t="shared" si="176"/>
        <v>2.3367375309225884</v>
      </c>
      <c r="F412" s="124">
        <f t="shared" si="176"/>
        <v>2.4254241242149672</v>
      </c>
      <c r="G412" s="124">
        <f t="shared" si="176"/>
        <v>2.5153311240999829</v>
      </c>
      <c r="H412" s="124">
        <f t="shared" si="176"/>
        <v>2.606377782476188</v>
      </c>
      <c r="I412" s="124">
        <f t="shared" si="176"/>
        <v>2.6986717995408283</v>
      </c>
      <c r="J412" s="124">
        <f t="shared" si="176"/>
        <v>2.7926958794807399</v>
      </c>
      <c r="K412" s="124">
        <f t="shared" si="176"/>
        <v>2.8888323642596858</v>
      </c>
      <c r="L412" s="124">
        <f t="shared" si="176"/>
        <v>2.9871319565370609</v>
      </c>
      <c r="M412" s="124">
        <f t="shared" si="176"/>
        <v>3.0997760436391575</v>
      </c>
      <c r="N412" s="124">
        <f t="shared" si="176"/>
        <v>3.230380720214268</v>
      </c>
      <c r="O412" s="124">
        <f t="shared" si="176"/>
        <v>3.3787130004370285</v>
      </c>
      <c r="P412" s="124">
        <f t="shared" si="176"/>
        <v>3.530337186325756</v>
      </c>
      <c r="Q412" s="124">
        <f t="shared" si="176"/>
        <v>3.6467064242633653</v>
      </c>
      <c r="R412" s="124">
        <f t="shared" ref="R412:V412" si="177">IF(R388=0,"",R388/R364)</f>
        <v>3.6719210918412895</v>
      </c>
      <c r="S412" s="124">
        <f t="shared" si="177"/>
        <v>3.6747227215721701</v>
      </c>
      <c r="T412" s="124">
        <f t="shared" si="177"/>
        <v>3.6778356434953703</v>
      </c>
      <c r="U412" s="124">
        <f t="shared" si="177"/>
        <v>3.6812944456322603</v>
      </c>
      <c r="V412" s="124">
        <f t="shared" si="177"/>
        <v>3.6911780989264895</v>
      </c>
      <c r="W412" s="124">
        <f t="shared" ref="W412:Y412" si="178">IF(W388=0,"",W388/W364)</f>
        <v>3.7236181656100511</v>
      </c>
      <c r="X412" s="124">
        <f t="shared" si="178"/>
        <v>3.7640879416382043</v>
      </c>
      <c r="Y412" s="124">
        <f t="shared" si="178"/>
        <v>3.8097045729759587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2.1620770839936219</v>
      </c>
      <c r="D413" s="111">
        <f t="shared" si="179"/>
        <v>2.2487575539964788</v>
      </c>
      <c r="E413" s="111">
        <f t="shared" si="179"/>
        <v>2.3367375309225884</v>
      </c>
      <c r="F413" s="111">
        <f t="shared" si="179"/>
        <v>2.4254241242149672</v>
      </c>
      <c r="G413" s="111">
        <f t="shared" si="179"/>
        <v>2.5153311240999829</v>
      </c>
      <c r="H413" s="111">
        <f t="shared" si="179"/>
        <v>2.606377782476188</v>
      </c>
      <c r="I413" s="111">
        <f t="shared" si="179"/>
        <v>2.6986717995408283</v>
      </c>
      <c r="J413" s="111">
        <f t="shared" si="179"/>
        <v>2.7926958794807399</v>
      </c>
      <c r="K413" s="111">
        <f t="shared" si="179"/>
        <v>2.8888323642596858</v>
      </c>
      <c r="L413" s="111">
        <f t="shared" si="179"/>
        <v>2.9871319565370609</v>
      </c>
      <c r="M413" s="111">
        <f t="shared" si="179"/>
        <v>3.0997760436391575</v>
      </c>
      <c r="N413" s="111">
        <f t="shared" si="179"/>
        <v>3.230380720214268</v>
      </c>
      <c r="O413" s="111">
        <f t="shared" si="179"/>
        <v>3.3787130004370285</v>
      </c>
      <c r="P413" s="111">
        <f t="shared" si="179"/>
        <v>3.530337186325756</v>
      </c>
      <c r="Q413" s="111">
        <f t="shared" si="179"/>
        <v>3.6467064242633653</v>
      </c>
      <c r="R413" s="111">
        <f t="shared" ref="R413:V413" si="180">IF(R389=0,"",R389/R365)</f>
        <v>3.6719210918412895</v>
      </c>
      <c r="S413" s="111">
        <f t="shared" si="180"/>
        <v>3.6747227215721701</v>
      </c>
      <c r="T413" s="111">
        <f t="shared" si="180"/>
        <v>3.6778356434953703</v>
      </c>
      <c r="U413" s="111">
        <f t="shared" si="180"/>
        <v>3.6812944456322603</v>
      </c>
      <c r="V413" s="111">
        <f t="shared" si="180"/>
        <v>3.6911780989264895</v>
      </c>
      <c r="W413" s="111">
        <f t="shared" ref="W413:Y413" si="181">IF(W389=0,"",W389/W365)</f>
        <v>3.7236181656100511</v>
      </c>
      <c r="X413" s="111">
        <f t="shared" si="181"/>
        <v>3.7640879416382043</v>
      </c>
      <c r="Y413" s="111">
        <f t="shared" si="181"/>
        <v>3.8097045729759587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0.68181562948073504</v>
      </c>
      <c r="D414" s="124">
        <f t="shared" si="182"/>
        <v>0.67657737490455294</v>
      </c>
      <c r="E414" s="124">
        <f t="shared" si="182"/>
        <v>0.68016756722974236</v>
      </c>
      <c r="F414" s="124">
        <f t="shared" si="182"/>
        <v>0.69137775064466389</v>
      </c>
      <c r="G414" s="124">
        <f t="shared" si="182"/>
        <v>0.68937765886156421</v>
      </c>
      <c r="H414" s="124">
        <f t="shared" si="182"/>
        <v>0.6988927618838725</v>
      </c>
      <c r="I414" s="124">
        <f t="shared" si="182"/>
        <v>0.70399023655417292</v>
      </c>
      <c r="J414" s="124">
        <f t="shared" si="182"/>
        <v>0.70945334775041291</v>
      </c>
      <c r="K414" s="124">
        <f t="shared" si="182"/>
        <v>0.73762153415901555</v>
      </c>
      <c r="L414" s="124">
        <f t="shared" si="182"/>
        <v>0.73322425294110649</v>
      </c>
      <c r="M414" s="124">
        <f t="shared" si="182"/>
        <v>0.74768389188091888</v>
      </c>
      <c r="N414" s="124">
        <f t="shared" si="182"/>
        <v>0.75941728276694076</v>
      </c>
      <c r="O414" s="124">
        <f t="shared" si="182"/>
        <v>0.76133415942943172</v>
      </c>
      <c r="P414" s="124">
        <f t="shared" si="182"/>
        <v>0.77123088285475894</v>
      </c>
      <c r="Q414" s="124">
        <f t="shared" si="182"/>
        <v>0.77744707873113506</v>
      </c>
      <c r="R414" s="124">
        <f t="shared" ref="R414:V414" si="183">IF(R390=0,"",R390/R366)</f>
        <v>0.79324731845274443</v>
      </c>
      <c r="S414" s="124">
        <f t="shared" si="183"/>
        <v>0.8074496218309889</v>
      </c>
      <c r="T414" s="124">
        <f t="shared" si="183"/>
        <v>0.81434020565051646</v>
      </c>
      <c r="U414" s="124">
        <f t="shared" si="183"/>
        <v>0.82033836727745224</v>
      </c>
      <c r="V414" s="124">
        <f t="shared" si="183"/>
        <v>0.82295715227659827</v>
      </c>
      <c r="W414" s="124">
        <f t="shared" ref="W414:Y414" si="184">IF(W390=0,"",W390/W366)</f>
        <v>0.84657925897430142</v>
      </c>
      <c r="X414" s="124">
        <f t="shared" si="184"/>
        <v>0.83878612179413103</v>
      </c>
      <c r="Y414" s="124">
        <f t="shared" si="184"/>
        <v>0.8511822810801335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0.60634047104166067</v>
      </c>
      <c r="D415" s="111">
        <f t="shared" si="185"/>
        <v>0.62039534723263079</v>
      </c>
      <c r="E415" s="111">
        <f t="shared" si="185"/>
        <v>0.63458402419325122</v>
      </c>
      <c r="F415" s="111">
        <f t="shared" si="185"/>
        <v>0.64889262468963471</v>
      </c>
      <c r="G415" s="111">
        <f t="shared" si="185"/>
        <v>0.66330703111157241</v>
      </c>
      <c r="H415" s="111">
        <f t="shared" si="185"/>
        <v>0.67781061787526231</v>
      </c>
      <c r="I415" s="111">
        <f t="shared" si="185"/>
        <v>0.69238145398331985</v>
      </c>
      <c r="J415" s="111">
        <f t="shared" si="185"/>
        <v>0.70697216561671683</v>
      </c>
      <c r="K415" s="111">
        <f t="shared" si="185"/>
        <v>0.7215201105519774</v>
      </c>
      <c r="L415" s="111">
        <f t="shared" si="185"/>
        <v>0.73596969045589278</v>
      </c>
      <c r="M415" s="111">
        <f t="shared" si="185"/>
        <v>0.7492428181529065</v>
      </c>
      <c r="N415" s="111">
        <f t="shared" si="185"/>
        <v>0.76074958504517354</v>
      </c>
      <c r="O415" s="111">
        <f t="shared" si="185"/>
        <v>0.77014928667014859</v>
      </c>
      <c r="P415" s="111">
        <f t="shared" si="185"/>
        <v>0.77825622015967588</v>
      </c>
      <c r="Q415" s="111">
        <f t="shared" si="185"/>
        <v>0.78792930752030821</v>
      </c>
      <c r="R415" s="111">
        <f t="shared" ref="R415:V415" si="186">IF(R391=0,"",R391/R367)</f>
        <v>0.80241834139642743</v>
      </c>
      <c r="S415" s="111">
        <f t="shared" si="186"/>
        <v>0.81872557594486783</v>
      </c>
      <c r="T415" s="111">
        <f t="shared" si="186"/>
        <v>0.83517436466809492</v>
      </c>
      <c r="U415" s="111">
        <f t="shared" si="186"/>
        <v>0.85036891618609789</v>
      </c>
      <c r="V415" s="111">
        <f t="shared" si="186"/>
        <v>0.86311444598706955</v>
      </c>
      <c r="W415" s="111">
        <f t="shared" ref="W415:Y415" si="187">IF(W391=0,"",W391/W367)</f>
        <v>0.87335326324286977</v>
      </c>
      <c r="X415" s="111">
        <f t="shared" si="187"/>
        <v>0.87824845413281305</v>
      </c>
      <c r="Y415" s="111">
        <f t="shared" si="187"/>
        <v>0.88286169916071788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0.82330798659107607</v>
      </c>
      <c r="D416" s="111" t="str">
        <f t="shared" si="188"/>
        <v/>
      </c>
      <c r="E416" s="111" t="str">
        <f t="shared" si="188"/>
        <v/>
      </c>
      <c r="F416" s="111">
        <f t="shared" si="188"/>
        <v>0.79275109038456704</v>
      </c>
      <c r="G416" s="111">
        <f t="shared" si="188"/>
        <v>0.82343539627825113</v>
      </c>
      <c r="H416" s="111">
        <f t="shared" si="188"/>
        <v>0.82931988207239593</v>
      </c>
      <c r="I416" s="111">
        <f t="shared" si="188"/>
        <v>0.86302603943370237</v>
      </c>
      <c r="J416" s="111">
        <f t="shared" si="188"/>
        <v>0.86968398136819725</v>
      </c>
      <c r="K416" s="111">
        <f t="shared" si="188"/>
        <v>0.88113880562167302</v>
      </c>
      <c r="L416" s="111">
        <f t="shared" si="188"/>
        <v>0.89208467645171419</v>
      </c>
      <c r="M416" s="111">
        <f t="shared" si="188"/>
        <v>0.89565851339237057</v>
      </c>
      <c r="N416" s="111">
        <f t="shared" si="188"/>
        <v>0.90342022680673517</v>
      </c>
      <c r="O416" s="111">
        <f t="shared" si="188"/>
        <v>0.90777838901434638</v>
      </c>
      <c r="P416" s="111" t="str">
        <f t="shared" si="188"/>
        <v/>
      </c>
      <c r="Q416" s="111">
        <f t="shared" si="188"/>
        <v>0.91261318442840855</v>
      </c>
      <c r="R416" s="111">
        <f t="shared" ref="R416:V416" si="189">IF(R392=0,"",R392/R368)</f>
        <v>0.9200020133335931</v>
      </c>
      <c r="S416" s="111">
        <f t="shared" si="189"/>
        <v>0.92705987085666541</v>
      </c>
      <c r="T416" s="111">
        <f t="shared" si="189"/>
        <v>0.9335143169544885</v>
      </c>
      <c r="U416" s="111">
        <f t="shared" si="189"/>
        <v>0.94374124252136393</v>
      </c>
      <c r="V416" s="111" t="str">
        <f t="shared" si="189"/>
        <v/>
      </c>
      <c r="W416" s="111">
        <f t="shared" ref="W416:Y416" si="190">IF(W392=0,"",W392/W368)</f>
        <v>0.93779213276596618</v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>
        <f t="shared" ref="C417:Q417" si="191">IF(C393=0,"",C393/C369)</f>
        <v>0.60634047104166067</v>
      </c>
      <c r="D417" s="112" t="str">
        <f t="shared" si="191"/>
        <v/>
      </c>
      <c r="E417" s="112" t="str">
        <f t="shared" si="191"/>
        <v/>
      </c>
      <c r="F417" s="112">
        <f t="shared" si="191"/>
        <v>0.64889262468963471</v>
      </c>
      <c r="G417" s="112">
        <f t="shared" si="191"/>
        <v>0.66330703111157241</v>
      </c>
      <c r="H417" s="112">
        <f t="shared" si="191"/>
        <v>0.67781061787526231</v>
      </c>
      <c r="I417" s="112">
        <f t="shared" si="191"/>
        <v>0.69238145398331985</v>
      </c>
      <c r="J417" s="112">
        <f t="shared" si="191"/>
        <v>0.70697216561671683</v>
      </c>
      <c r="K417" s="112">
        <f t="shared" si="191"/>
        <v>0.7215201105519774</v>
      </c>
      <c r="L417" s="112">
        <f t="shared" si="191"/>
        <v>0.73596969045589278</v>
      </c>
      <c r="M417" s="112">
        <f t="shared" si="191"/>
        <v>0.7492428181529065</v>
      </c>
      <c r="N417" s="112">
        <f t="shared" si="191"/>
        <v>0.76074958504517354</v>
      </c>
      <c r="O417" s="112">
        <f t="shared" si="191"/>
        <v>0.77014928667014859</v>
      </c>
      <c r="P417" s="112" t="str">
        <f t="shared" si="191"/>
        <v/>
      </c>
      <c r="Q417" s="112">
        <f t="shared" si="191"/>
        <v>0.78792930752030821</v>
      </c>
      <c r="R417" s="112">
        <f t="shared" ref="R417:V417" si="192">IF(R393=0,"",R393/R369)</f>
        <v>0.80241834139642743</v>
      </c>
      <c r="S417" s="112">
        <f t="shared" si="192"/>
        <v>0.81872557594486783</v>
      </c>
      <c r="T417" s="112">
        <f t="shared" si="192"/>
        <v>0.83517436466809492</v>
      </c>
      <c r="U417" s="112">
        <f t="shared" si="192"/>
        <v>0.85036891618609789</v>
      </c>
      <c r="V417" s="112" t="str">
        <f t="shared" si="192"/>
        <v/>
      </c>
      <c r="W417" s="112">
        <f t="shared" ref="W417:Y417" si="193">IF(W393=0,"",W393/W369)</f>
        <v>0.87335326324286988</v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 t="str">
        <f t="shared" si="194"/>
        <v/>
      </c>
      <c r="E418" s="113" t="str">
        <f t="shared" si="194"/>
        <v/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 t="str">
        <f t="shared" si="195"/>
        <v/>
      </c>
      <c r="W418" s="113">
        <f t="shared" ref="W418:Y418" si="196">IF(W394=0,"",W394/W370)</f>
        <v>1</v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0.60753381084563574</v>
      </c>
      <c r="D419" s="112">
        <f t="shared" si="197"/>
        <v>0.60934629494903436</v>
      </c>
      <c r="E419" s="112">
        <f t="shared" si="197"/>
        <v>0.61141072236498195</v>
      </c>
      <c r="F419" s="112">
        <f t="shared" si="197"/>
        <v>0.61350950568718621</v>
      </c>
      <c r="G419" s="112">
        <f t="shared" si="197"/>
        <v>0.61584031398118344</v>
      </c>
      <c r="H419" s="112">
        <f t="shared" si="197"/>
        <v>0.61837895506981999</v>
      </c>
      <c r="I419" s="112">
        <f t="shared" si="197"/>
        <v>0.62117413461661986</v>
      </c>
      <c r="J419" s="112">
        <f t="shared" si="197"/>
        <v>0.62442538253348878</v>
      </c>
      <c r="K419" s="112">
        <f t="shared" si="197"/>
        <v>0.62830235172815541</v>
      </c>
      <c r="L419" s="112">
        <f t="shared" si="197"/>
        <v>0.63285043130885343</v>
      </c>
      <c r="M419" s="112">
        <f t="shared" si="197"/>
        <v>0.64212197992034836</v>
      </c>
      <c r="N419" s="112">
        <f t="shared" si="197"/>
        <v>0.65740508633982286</v>
      </c>
      <c r="O419" s="112">
        <f t="shared" si="197"/>
        <v>0.67974808557386734</v>
      </c>
      <c r="P419" s="112">
        <f t="shared" si="197"/>
        <v>0.70684138244787365</v>
      </c>
      <c r="Q419" s="112">
        <f t="shared" si="197"/>
        <v>0.7312351460695421</v>
      </c>
      <c r="R419" s="112">
        <f t="shared" ref="R419:V419" si="198">IF(R395=0,"",R395/R371)</f>
        <v>0.74706128161211305</v>
      </c>
      <c r="S419" s="112">
        <f t="shared" si="198"/>
        <v>0.76179692211324523</v>
      </c>
      <c r="T419" s="112">
        <f t="shared" si="198"/>
        <v>0.77500757585901392</v>
      </c>
      <c r="U419" s="112">
        <f t="shared" si="198"/>
        <v>0.78625875113553945</v>
      </c>
      <c r="V419" s="112">
        <f t="shared" si="198"/>
        <v>0.79511595622892384</v>
      </c>
      <c r="W419" s="112">
        <f t="shared" ref="W419:Y419" si="199">IF(W395=0,"",W395/W371)</f>
        <v>0.80056006389082945</v>
      </c>
      <c r="X419" s="112">
        <f t="shared" si="199"/>
        <v>0.80404266293694338</v>
      </c>
      <c r="Y419" s="112">
        <f t="shared" si="199"/>
        <v>0.80580616585537612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0.82480070593917665</v>
      </c>
      <c r="D420" s="113">
        <f t="shared" si="200"/>
        <v>0.80768025846033242</v>
      </c>
      <c r="E420" s="113" t="str">
        <f t="shared" si="200"/>
        <v/>
      </c>
      <c r="F420" s="113" t="str">
        <f t="shared" si="200"/>
        <v/>
      </c>
      <c r="G420" s="113">
        <f t="shared" si="200"/>
        <v>0.79139573113370498</v>
      </c>
      <c r="H420" s="113" t="str">
        <f t="shared" si="200"/>
        <v/>
      </c>
      <c r="I420" s="113">
        <f t="shared" si="200"/>
        <v>0.82138662948864383</v>
      </c>
      <c r="J420" s="113">
        <f t="shared" si="200"/>
        <v>0.82137815253429747</v>
      </c>
      <c r="K420" s="113">
        <f t="shared" si="200"/>
        <v>0.82914251616386569</v>
      </c>
      <c r="L420" s="113">
        <f t="shared" si="200"/>
        <v>0.83670362300216827</v>
      </c>
      <c r="M420" s="113">
        <f t="shared" si="200"/>
        <v>0.83723949682977117</v>
      </c>
      <c r="N420" s="113">
        <f t="shared" si="200"/>
        <v>0.84938415306603521</v>
      </c>
      <c r="O420" s="113" t="str">
        <f t="shared" si="200"/>
        <v/>
      </c>
      <c r="P420" s="113" t="str">
        <f t="shared" si="200"/>
        <v/>
      </c>
      <c r="Q420" s="113">
        <f t="shared" si="200"/>
        <v>0.88446163431394664</v>
      </c>
      <c r="R420" s="113">
        <f t="shared" ref="R420:V420" si="201">IF(R396=0,"",R396/R372)</f>
        <v>0.89369744173848786</v>
      </c>
      <c r="S420" s="113">
        <f t="shared" si="201"/>
        <v>0.90037643874620432</v>
      </c>
      <c r="T420" s="113">
        <f t="shared" si="201"/>
        <v>0.9055533158298732</v>
      </c>
      <c r="U420" s="113">
        <f t="shared" si="201"/>
        <v>0.91561599679743988</v>
      </c>
      <c r="V420" s="113" t="str">
        <f t="shared" si="201"/>
        <v/>
      </c>
      <c r="W420" s="113" t="str">
        <f t="shared" ref="W420:Y420" si="202">IF(W396=0,"",W396/W372)</f>
        <v/>
      </c>
      <c r="X420" s="113">
        <f t="shared" si="202"/>
        <v>0.88844533261703718</v>
      </c>
      <c r="Y420" s="113">
        <f t="shared" si="202"/>
        <v>0.8750472333181325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0.60753381084563574</v>
      </c>
      <c r="D421" s="111">
        <f t="shared" si="203"/>
        <v>0.60934629494903436</v>
      </c>
      <c r="E421" s="111" t="str">
        <f t="shared" si="203"/>
        <v/>
      </c>
      <c r="F421" s="111" t="str">
        <f t="shared" si="203"/>
        <v/>
      </c>
      <c r="G421" s="111">
        <f t="shared" si="203"/>
        <v>0.61584031398118344</v>
      </c>
      <c r="H421" s="111" t="str">
        <f t="shared" si="203"/>
        <v/>
      </c>
      <c r="I421" s="111">
        <f t="shared" si="203"/>
        <v>0.62117413461661986</v>
      </c>
      <c r="J421" s="111">
        <f t="shared" si="203"/>
        <v>0.62442538253348878</v>
      </c>
      <c r="K421" s="111">
        <f t="shared" si="203"/>
        <v>0.62830235172815541</v>
      </c>
      <c r="L421" s="111">
        <f t="shared" si="203"/>
        <v>0.63285043130885343</v>
      </c>
      <c r="M421" s="111">
        <f t="shared" si="203"/>
        <v>0.64212197992034836</v>
      </c>
      <c r="N421" s="111">
        <f t="shared" si="203"/>
        <v>0.65740508633982286</v>
      </c>
      <c r="O421" s="111" t="str">
        <f t="shared" si="203"/>
        <v/>
      </c>
      <c r="P421" s="111" t="str">
        <f t="shared" si="203"/>
        <v/>
      </c>
      <c r="Q421" s="111">
        <f t="shared" si="203"/>
        <v>0.7312351460695421</v>
      </c>
      <c r="R421" s="111">
        <f t="shared" ref="R421:V421" si="204">IF(R397=0,"",R397/R373)</f>
        <v>0.74706128161211305</v>
      </c>
      <c r="S421" s="111">
        <f t="shared" si="204"/>
        <v>0.76179692211324523</v>
      </c>
      <c r="T421" s="111">
        <f t="shared" si="204"/>
        <v>0.77500757585901392</v>
      </c>
      <c r="U421" s="111">
        <f t="shared" si="204"/>
        <v>0.78625875113553945</v>
      </c>
      <c r="V421" s="111" t="str">
        <f t="shared" si="204"/>
        <v/>
      </c>
      <c r="W421" s="111" t="str">
        <f t="shared" ref="W421:Y421" si="205">IF(W397=0,"",W397/W373)</f>
        <v/>
      </c>
      <c r="X421" s="111">
        <f t="shared" si="205"/>
        <v>0.80404266293694338</v>
      </c>
      <c r="Y421" s="111">
        <f t="shared" si="205"/>
        <v>0.80580616585537612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 t="str">
        <f t="shared" si="206"/>
        <v/>
      </c>
      <c r="F422" s="111" t="str">
        <f t="shared" si="206"/>
        <v/>
      </c>
      <c r="G422" s="111">
        <f t="shared" si="206"/>
        <v>1</v>
      </c>
      <c r="H422" s="111" t="str">
        <f t="shared" si="206"/>
        <v/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 t="str">
        <f t="shared" si="206"/>
        <v/>
      </c>
      <c r="P422" s="111" t="str">
        <f t="shared" si="206"/>
        <v/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 t="str">
        <f t="shared" ref="W422:Y422" si="208">IF(W398=0,"",W398/W374)</f>
        <v/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0.68030635525959748</v>
      </c>
      <c r="D423" s="112">
        <f t="shared" si="209"/>
        <v>0.68138823528855397</v>
      </c>
      <c r="E423" s="112">
        <f t="shared" si="209"/>
        <v>0.68257262597237378</v>
      </c>
      <c r="F423" s="112">
        <f t="shared" si="209"/>
        <v>0.68377130689604382</v>
      </c>
      <c r="G423" s="112">
        <f t="shared" si="209"/>
        <v>0.68506519399366295</v>
      </c>
      <c r="H423" s="112">
        <f t="shared" si="209"/>
        <v>0.68644515359279112</v>
      </c>
      <c r="I423" s="112">
        <f t="shared" si="209"/>
        <v>0.6879321710688524</v>
      </c>
      <c r="J423" s="112">
        <f t="shared" si="209"/>
        <v>0.68961039141919322</v>
      </c>
      <c r="K423" s="112">
        <f t="shared" si="209"/>
        <v>0.69155414956086414</v>
      </c>
      <c r="L423" s="112">
        <f t="shared" si="209"/>
        <v>0.69378900319645809</v>
      </c>
      <c r="M423" s="112">
        <f t="shared" si="209"/>
        <v>0.69803772913348916</v>
      </c>
      <c r="N423" s="112">
        <f t="shared" si="209"/>
        <v>0.70504349555482315</v>
      </c>
      <c r="O423" s="112">
        <f t="shared" si="209"/>
        <v>0.71572637865936983</v>
      </c>
      <c r="P423" s="112">
        <f t="shared" si="209"/>
        <v>0.7295798999150277</v>
      </c>
      <c r="Q423" s="112">
        <f t="shared" si="209"/>
        <v>0.74294560045885782</v>
      </c>
      <c r="R423" s="112">
        <f t="shared" ref="R423:V423" si="210">IF(R399=0,"",R399/R375)</f>
        <v>0.75199069602398472</v>
      </c>
      <c r="S423" s="112">
        <f t="shared" si="210"/>
        <v>0.76075383453569179</v>
      </c>
      <c r="T423" s="112">
        <f t="shared" si="210"/>
        <v>0.7694489664051265</v>
      </c>
      <c r="U423" s="112">
        <f t="shared" si="210"/>
        <v>0.7781635013891447</v>
      </c>
      <c r="V423" s="112">
        <f t="shared" si="210"/>
        <v>0.78672452181527686</v>
      </c>
      <c r="W423" s="112">
        <f t="shared" ref="W423:Y423" si="211">IF(W399=0,"",W399/W375)</f>
        <v>0.79454357357082417</v>
      </c>
      <c r="X423" s="112">
        <f t="shared" si="211"/>
        <v>0.80666022756506595</v>
      </c>
      <c r="Y423" s="112">
        <f t="shared" si="211"/>
        <v>0.81796432928993268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0.86617950948934586</v>
      </c>
      <c r="D424" s="113">
        <f t="shared" si="212"/>
        <v>0.85248765226978851</v>
      </c>
      <c r="E424" s="113">
        <f t="shared" si="212"/>
        <v>0.82393756920932848</v>
      </c>
      <c r="F424" s="113">
        <f t="shared" si="212"/>
        <v>0.81729708363510967</v>
      </c>
      <c r="G424" s="113">
        <f t="shared" si="212"/>
        <v>0.83745735319917469</v>
      </c>
      <c r="H424" s="113">
        <f t="shared" si="212"/>
        <v>0.83487009491311703</v>
      </c>
      <c r="I424" s="113">
        <f t="shared" si="212"/>
        <v>0.86076608769288732</v>
      </c>
      <c r="J424" s="113">
        <f t="shared" si="212"/>
        <v>0.8598965312680521</v>
      </c>
      <c r="K424" s="113">
        <f t="shared" si="212"/>
        <v>0.8650837465073985</v>
      </c>
      <c r="L424" s="113">
        <f t="shared" si="212"/>
        <v>0.8705599523587203</v>
      </c>
      <c r="M424" s="113">
        <f t="shared" si="212"/>
        <v>0.86912624285974105</v>
      </c>
      <c r="N424" s="113">
        <f t="shared" si="212"/>
        <v>0.87563013531184453</v>
      </c>
      <c r="O424" s="113">
        <f t="shared" si="212"/>
        <v>0.88111428534102054</v>
      </c>
      <c r="P424" s="113">
        <f t="shared" si="212"/>
        <v>0.88223821763255383</v>
      </c>
      <c r="Q424" s="113">
        <f t="shared" si="212"/>
        <v>0.89043185572798134</v>
      </c>
      <c r="R424" s="113">
        <f t="shared" ref="R424:V424" si="213">IF(R400=0,"",R400/R376)</f>
        <v>0.89576386613216752</v>
      </c>
      <c r="S424" s="113">
        <f t="shared" si="213"/>
        <v>0.8994748156165141</v>
      </c>
      <c r="T424" s="113">
        <f t="shared" si="213"/>
        <v>0.90237771718744975</v>
      </c>
      <c r="U424" s="113">
        <f t="shared" si="213"/>
        <v>0.91198668431681829</v>
      </c>
      <c r="V424" s="113">
        <f t="shared" si="213"/>
        <v>0.90419206780305028</v>
      </c>
      <c r="W424" s="113">
        <f t="shared" ref="W424:Y424" si="214">IF(W400=0,"",W400/W376)</f>
        <v>0.89432077369692198</v>
      </c>
      <c r="X424" s="113">
        <f t="shared" si="214"/>
        <v>0.88996739680374071</v>
      </c>
      <c r="Y424" s="113">
        <f t="shared" si="214"/>
        <v>0.88332608588773975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0.68030635525959748</v>
      </c>
      <c r="D425" s="111">
        <f t="shared" si="215"/>
        <v>0.68138823528855386</v>
      </c>
      <c r="E425" s="111">
        <f t="shared" si="215"/>
        <v>0.68257262597237389</v>
      </c>
      <c r="F425" s="111">
        <f t="shared" si="215"/>
        <v>0.68377130689604382</v>
      </c>
      <c r="G425" s="111">
        <f t="shared" si="215"/>
        <v>0.68506519399366295</v>
      </c>
      <c r="H425" s="111">
        <f t="shared" si="215"/>
        <v>0.68644515359279112</v>
      </c>
      <c r="I425" s="111">
        <f t="shared" si="215"/>
        <v>0.6879321710688524</v>
      </c>
      <c r="J425" s="111">
        <f t="shared" si="215"/>
        <v>0.68961039141919322</v>
      </c>
      <c r="K425" s="111">
        <f t="shared" si="215"/>
        <v>0.69155414956086414</v>
      </c>
      <c r="L425" s="111">
        <f t="shared" si="215"/>
        <v>0.69378900319645809</v>
      </c>
      <c r="M425" s="111">
        <f t="shared" si="215"/>
        <v>0.69803772913348916</v>
      </c>
      <c r="N425" s="111">
        <f t="shared" si="215"/>
        <v>0.70504349555482315</v>
      </c>
      <c r="O425" s="111">
        <f t="shared" si="215"/>
        <v>0.71572637865936972</v>
      </c>
      <c r="P425" s="111">
        <f t="shared" si="215"/>
        <v>0.7295798999150277</v>
      </c>
      <c r="Q425" s="111">
        <f t="shared" si="215"/>
        <v>0.74294560045885782</v>
      </c>
      <c r="R425" s="111">
        <f t="shared" ref="R425:V425" si="216">IF(R401=0,"",R401/R377)</f>
        <v>0.75199069602398472</v>
      </c>
      <c r="S425" s="111">
        <f t="shared" si="216"/>
        <v>0.76075383453569179</v>
      </c>
      <c r="T425" s="111">
        <f t="shared" si="216"/>
        <v>0.7694489664051265</v>
      </c>
      <c r="U425" s="111">
        <f t="shared" si="216"/>
        <v>0.7781635013891447</v>
      </c>
      <c r="V425" s="111">
        <f t="shared" si="216"/>
        <v>0.78672452181527686</v>
      </c>
      <c r="W425" s="111">
        <f t="shared" ref="W425:Y425" si="217">IF(W401=0,"",W401/W377)</f>
        <v>0.79454357357082417</v>
      </c>
      <c r="X425" s="111">
        <f t="shared" si="217"/>
        <v>0.80666022756506595</v>
      </c>
      <c r="Y425" s="111">
        <f t="shared" si="217"/>
        <v>0.81796432928993257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0.69346587686453054</v>
      </c>
      <c r="D427" s="124">
        <f t="shared" si="221"/>
        <v>0.67998880565058106</v>
      </c>
      <c r="E427" s="124">
        <f t="shared" si="221"/>
        <v>0.70586605806360592</v>
      </c>
      <c r="F427" s="124">
        <f t="shared" si="221"/>
        <v>0.70746741998389084</v>
      </c>
      <c r="G427" s="124">
        <f t="shared" si="221"/>
        <v>0.68106657105915858</v>
      </c>
      <c r="H427" s="124">
        <f t="shared" si="221"/>
        <v>0.6937823101247329</v>
      </c>
      <c r="I427" s="124">
        <f t="shared" si="221"/>
        <v>0.68332847704895638</v>
      </c>
      <c r="J427" s="124">
        <f t="shared" si="221"/>
        <v>0.6782574431167957</v>
      </c>
      <c r="K427" s="124">
        <f t="shared" si="221"/>
        <v>0.66153505571511539</v>
      </c>
      <c r="L427" s="124">
        <f t="shared" si="221"/>
        <v>0.68425825531788032</v>
      </c>
      <c r="M427" s="124">
        <f t="shared" si="221"/>
        <v>0.69424000463420055</v>
      </c>
      <c r="N427" s="124">
        <f t="shared" si="221"/>
        <v>0.70971031215561564</v>
      </c>
      <c r="O427" s="124">
        <f t="shared" si="221"/>
        <v>0.71035978449534898</v>
      </c>
      <c r="P427" s="124">
        <f t="shared" si="221"/>
        <v>0.71769733187681761</v>
      </c>
      <c r="Q427" s="124">
        <f t="shared" si="221"/>
        <v>0.72569217086977722</v>
      </c>
      <c r="R427" s="124">
        <f t="shared" ref="R427:V427" si="222">IF(R403=0,"",R403/R379)</f>
        <v>0.72324813165160651</v>
      </c>
      <c r="S427" s="124">
        <f t="shared" si="222"/>
        <v>0.72438591966025412</v>
      </c>
      <c r="T427" s="124">
        <f t="shared" si="222"/>
        <v>0.74934075978991688</v>
      </c>
      <c r="U427" s="124">
        <f t="shared" si="222"/>
        <v>0.76804087071987104</v>
      </c>
      <c r="V427" s="124">
        <f t="shared" si="222"/>
        <v>0.77024978973306735</v>
      </c>
      <c r="W427" s="124">
        <f t="shared" ref="W427:Y427" si="223">IF(W403=0,"",W403/W379)</f>
        <v>0.78049790061072066</v>
      </c>
      <c r="X427" s="124">
        <f t="shared" si="223"/>
        <v>0.80956623069391265</v>
      </c>
      <c r="Y427" s="124">
        <f t="shared" si="223"/>
        <v>0.80418014447745989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0.57373252379342876</v>
      </c>
      <c r="D428" s="111">
        <f t="shared" si="224"/>
        <v>0.57401913792689818</v>
      </c>
      <c r="E428" s="111">
        <f t="shared" si="224"/>
        <v>0.57430577787816783</v>
      </c>
      <c r="F428" s="111">
        <f t="shared" si="224"/>
        <v>0.57459242135004651</v>
      </c>
      <c r="G428" s="111">
        <f t="shared" si="224"/>
        <v>0.5748790885986006</v>
      </c>
      <c r="H428" s="111">
        <f t="shared" si="224"/>
        <v>0.57516577714474548</v>
      </c>
      <c r="I428" s="111">
        <f t="shared" si="224"/>
        <v>0.57545249197957626</v>
      </c>
      <c r="J428" s="111">
        <f t="shared" si="224"/>
        <v>0.57573925354984912</v>
      </c>
      <c r="K428" s="111">
        <f t="shared" si="224"/>
        <v>0.5760260792406845</v>
      </c>
      <c r="L428" s="111">
        <f t="shared" si="224"/>
        <v>0.5763129737033148</v>
      </c>
      <c r="M428" s="111">
        <f t="shared" si="224"/>
        <v>0.5765308536735384</v>
      </c>
      <c r="N428" s="111">
        <f t="shared" si="224"/>
        <v>0.5766526383281747</v>
      </c>
      <c r="O428" s="111">
        <f t="shared" si="224"/>
        <v>0.57672542581712127</v>
      </c>
      <c r="P428" s="111">
        <f t="shared" si="224"/>
        <v>0.57692852727235688</v>
      </c>
      <c r="Q428" s="111">
        <f t="shared" si="224"/>
        <v>0.57775519764057859</v>
      </c>
      <c r="R428" s="111">
        <f t="shared" ref="R428:V428" si="225">IF(R404=0,"",R404/R380)</f>
        <v>0.5799266548508335</v>
      </c>
      <c r="S428" s="111">
        <f t="shared" si="225"/>
        <v>0.58298974337723863</v>
      </c>
      <c r="T428" s="111">
        <f t="shared" si="225"/>
        <v>0.58635055207555919</v>
      </c>
      <c r="U428" s="111">
        <f t="shared" si="225"/>
        <v>0.58941516980156861</v>
      </c>
      <c r="V428" s="111">
        <f t="shared" si="225"/>
        <v>0.59158968541103629</v>
      </c>
      <c r="W428" s="111">
        <f t="shared" ref="W428:Y428" si="226">IF(W404=0,"",W404/W380)</f>
        <v>0.59263477412278753</v>
      </c>
      <c r="X428" s="111">
        <f t="shared" si="226"/>
        <v>0.59301856846717049</v>
      </c>
      <c r="Y428" s="111">
        <f t="shared" si="226"/>
        <v>0.59305694790160879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0.61396898741551931</v>
      </c>
      <c r="D429" s="111">
        <f t="shared" si="227"/>
        <v>0.61420518311718231</v>
      </c>
      <c r="E429" s="111">
        <f t="shared" si="227"/>
        <v>0.6144414000950239</v>
      </c>
      <c r="F429" s="111">
        <f t="shared" si="227"/>
        <v>0.61467761997416248</v>
      </c>
      <c r="G429" s="111">
        <f t="shared" si="227"/>
        <v>0.61491385944740995</v>
      </c>
      <c r="H429" s="111">
        <f t="shared" si="227"/>
        <v>0.61515011647177853</v>
      </c>
      <c r="I429" s="111">
        <f t="shared" si="227"/>
        <v>0.61538639516037763</v>
      </c>
      <c r="J429" s="111">
        <f t="shared" si="227"/>
        <v>0.61562271236316435</v>
      </c>
      <c r="K429" s="111">
        <f t="shared" si="227"/>
        <v>0.61585908240703413</v>
      </c>
      <c r="L429" s="111">
        <f t="shared" si="227"/>
        <v>0.61609550912501887</v>
      </c>
      <c r="M429" s="111">
        <f t="shared" si="227"/>
        <v>0.61627506172356794</v>
      </c>
      <c r="N429" s="111">
        <f t="shared" si="227"/>
        <v>0.61637542318029526</v>
      </c>
      <c r="O429" s="111">
        <f t="shared" si="227"/>
        <v>0.61643540658661211</v>
      </c>
      <c r="P429" s="111">
        <f t="shared" si="227"/>
        <v>0.61660278036594207</v>
      </c>
      <c r="Q429" s="111">
        <f t="shared" si="227"/>
        <v>0.61728403074708238</v>
      </c>
      <c r="R429" s="111">
        <f t="shared" ref="R429:V429" si="228">IF(R405=0,"",R405/R381)</f>
        <v>0.61907350586193188</v>
      </c>
      <c r="S429" s="111">
        <f t="shared" si="228"/>
        <v>0.62159776499386266</v>
      </c>
      <c r="T429" s="111">
        <f t="shared" si="228"/>
        <v>0.62436737219727056</v>
      </c>
      <c r="U429" s="111">
        <f t="shared" si="228"/>
        <v>0.62689289152655858</v>
      </c>
      <c r="V429" s="111">
        <f t="shared" si="228"/>
        <v>0.62868488703612579</v>
      </c>
      <c r="W429" s="111">
        <f t="shared" ref="W429:Y429" si="229">IF(W405=0,"",W405/W381)</f>
        <v>0.62954613368361056</v>
      </c>
      <c r="X429" s="111">
        <f t="shared" si="229"/>
        <v>0.62992756122394233</v>
      </c>
      <c r="Y429" s="111">
        <f t="shared" si="229"/>
        <v>0.62996570397797558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0.76867741820066127</v>
      </c>
      <c r="D430" s="45">
        <f t="shared" si="230"/>
        <v>0.76997746379533727</v>
      </c>
      <c r="E430" s="45">
        <f t="shared" si="230"/>
        <v>0.77133880684054223</v>
      </c>
      <c r="F430" s="45">
        <f t="shared" si="230"/>
        <v>0.77270850862900153</v>
      </c>
      <c r="G430" s="45">
        <f t="shared" si="230"/>
        <v>0.77413466176394075</v>
      </c>
      <c r="H430" s="45">
        <f t="shared" si="230"/>
        <v>0.77561138032297816</v>
      </c>
      <c r="I430" s="45">
        <f t="shared" si="230"/>
        <v>0.7771505143249543</v>
      </c>
      <c r="J430" s="45">
        <f t="shared" si="230"/>
        <v>0.77880060911437665</v>
      </c>
      <c r="K430" s="45">
        <f t="shared" si="230"/>
        <v>0.78060294100302119</v>
      </c>
      <c r="L430" s="45">
        <f t="shared" si="230"/>
        <v>0.78256855309653106</v>
      </c>
      <c r="M430" s="45">
        <f t="shared" si="230"/>
        <v>0.78537894403388431</v>
      </c>
      <c r="N430" s="45">
        <f t="shared" si="230"/>
        <v>0.78922813000034397</v>
      </c>
      <c r="O430" s="45">
        <f t="shared" si="230"/>
        <v>0.79457618869313462</v>
      </c>
      <c r="P430" s="45">
        <f t="shared" si="230"/>
        <v>0.80164877407565471</v>
      </c>
      <c r="Q430" s="45">
        <f t="shared" si="230"/>
        <v>0.8108007685442703</v>
      </c>
      <c r="R430" s="45">
        <f t="shared" ref="R430:V430" si="231">IF(R406=0,"",R406/R382)</f>
        <v>0.82325444492353561</v>
      </c>
      <c r="S430" s="45">
        <f t="shared" si="231"/>
        <v>0.83883805945941159</v>
      </c>
      <c r="T430" s="45">
        <f t="shared" si="231"/>
        <v>0.85561467626682242</v>
      </c>
      <c r="U430" s="45">
        <f t="shared" si="231"/>
        <v>0.87164735946073846</v>
      </c>
      <c r="V430" s="45">
        <f t="shared" si="231"/>
        <v>0.88499917315610821</v>
      </c>
      <c r="W430" s="45">
        <f t="shared" ref="W430:Y430" si="232">IF(W406=0,"",W406/W382)</f>
        <v>0.89499713743310871</v>
      </c>
      <c r="X430" s="45">
        <f t="shared" si="232"/>
        <v>0.90194755467173138</v>
      </c>
      <c r="Y430" s="45">
        <f t="shared" si="232"/>
        <v>0.90811115565705514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1.2777059054964246</v>
      </c>
      <c r="D432" s="117">
        <f t="shared" si="233"/>
        <v>1.3353746399638093</v>
      </c>
      <c r="E432" s="117">
        <f t="shared" si="233"/>
        <v>0.67410811139279325</v>
      </c>
      <c r="F432" s="117">
        <f t="shared" si="233"/>
        <v>0.81302294139248021</v>
      </c>
      <c r="G432" s="117">
        <f t="shared" si="233"/>
        <v>2.0212293802978616</v>
      </c>
      <c r="H432" s="117">
        <f t="shared" si="233"/>
        <v>2.3140695940335547</v>
      </c>
      <c r="I432" s="117">
        <f t="shared" si="233"/>
        <v>1.941134028028223</v>
      </c>
      <c r="J432" s="117">
        <f t="shared" si="233"/>
        <v>1.0232616522289528</v>
      </c>
      <c r="K432" s="117">
        <f t="shared" si="233"/>
        <v>2.3927858500596888</v>
      </c>
      <c r="L432" s="117">
        <f t="shared" si="233"/>
        <v>1.8990410849101742</v>
      </c>
      <c r="M432" s="117">
        <f t="shared" si="233"/>
        <v>1.1091107400085987</v>
      </c>
      <c r="N432" s="117">
        <f t="shared" si="233"/>
        <v>1.143287725038886</v>
      </c>
      <c r="O432" s="117">
        <f t="shared" si="233"/>
        <v>0.84238253810850283</v>
      </c>
      <c r="P432" s="117">
        <f t="shared" si="233"/>
        <v>0.61713530248773396</v>
      </c>
      <c r="Q432" s="117">
        <f t="shared" si="233"/>
        <v>1.0138395374875344</v>
      </c>
      <c r="R432" s="117">
        <f t="shared" ref="R432:V432" si="234">R433+R436+R438+R451</f>
        <v>0.81224007987164759</v>
      </c>
      <c r="S432" s="117">
        <f t="shared" si="234"/>
        <v>0.46968372333256103</v>
      </c>
      <c r="T432" s="117">
        <f t="shared" si="234"/>
        <v>0.45706831829429195</v>
      </c>
      <c r="U432" s="117">
        <f t="shared" si="234"/>
        <v>0.65022532104739983</v>
      </c>
      <c r="V432" s="117">
        <f t="shared" si="234"/>
        <v>0.60066594347640234</v>
      </c>
      <c r="W432" s="117">
        <f t="shared" ref="W432:Y432" si="235">W433+W436+W438+W451</f>
        <v>0.51043214716712249</v>
      </c>
      <c r="X432" s="117">
        <f t="shared" si="235"/>
        <v>0.73969676228848857</v>
      </c>
      <c r="Y432" s="117">
        <f t="shared" si="235"/>
        <v>0.32399456016179801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0.53929003518067109</v>
      </c>
      <c r="D438" s="122">
        <v>0.52292795480774756</v>
      </c>
      <c r="E438" s="122">
        <v>0.24452742237876737</v>
      </c>
      <c r="F438" s="122">
        <v>0.27568633387202746</v>
      </c>
      <c r="G438" s="122">
        <v>0.50702960847848277</v>
      </c>
      <c r="H438" s="122">
        <v>0.5940260432556318</v>
      </c>
      <c r="I438" s="122">
        <v>0.42208131837976709</v>
      </c>
      <c r="J438" s="122">
        <v>0.24631997634432234</v>
      </c>
      <c r="K438" s="122">
        <v>0.51308029424715507</v>
      </c>
      <c r="L438" s="122">
        <v>0.47161155405012106</v>
      </c>
      <c r="M438" s="122">
        <v>0.2726173962511379</v>
      </c>
      <c r="N438" s="122">
        <v>0.24683129522238587</v>
      </c>
      <c r="O438" s="122">
        <v>0.16191321617087531</v>
      </c>
      <c r="P438" s="122">
        <v>0.14389453656845475</v>
      </c>
      <c r="Q438" s="122">
        <v>0.39849763933463178</v>
      </c>
      <c r="R438" s="122">
        <v>0.29201881830264886</v>
      </c>
      <c r="S438" s="122">
        <v>0.14281804467032252</v>
      </c>
      <c r="T438" s="122">
        <v>0.13836637685813211</v>
      </c>
      <c r="U438" s="122">
        <v>0.16707931676829429</v>
      </c>
      <c r="V438" s="122">
        <v>9.9097224215762142E-2</v>
      </c>
      <c r="W438" s="122">
        <v>0.13106867059804295</v>
      </c>
      <c r="X438" s="122">
        <v>0.34382655698413056</v>
      </c>
      <c r="Y438" s="122">
        <v>0.12798692071839038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0.53894426306333265</v>
      </c>
      <c r="D443" s="101">
        <v>0.52167616356923785</v>
      </c>
      <c r="E443" s="101">
        <v>0.24452742237876737</v>
      </c>
      <c r="F443" s="101">
        <v>0.27568633387202746</v>
      </c>
      <c r="G443" s="101">
        <v>0.50588940103698754</v>
      </c>
      <c r="H443" s="101">
        <v>0.5940260432556318</v>
      </c>
      <c r="I443" s="101">
        <v>0.42143283117788788</v>
      </c>
      <c r="J443" s="101">
        <v>0.24607831520230164</v>
      </c>
      <c r="K443" s="101">
        <v>0.51201423206488261</v>
      </c>
      <c r="L443" s="101">
        <v>0.47062330511833872</v>
      </c>
      <c r="M443" s="101">
        <v>0.27162664869900915</v>
      </c>
      <c r="N443" s="101">
        <v>0.24640950609110646</v>
      </c>
      <c r="O443" s="101">
        <v>0.16191321617087531</v>
      </c>
      <c r="P443" s="101">
        <v>0.14389453656845475</v>
      </c>
      <c r="Q443" s="101">
        <v>0.39727550199549155</v>
      </c>
      <c r="R443" s="101">
        <v>0.29150146406244976</v>
      </c>
      <c r="S443" s="101">
        <v>0.14226286532108515</v>
      </c>
      <c r="T443" s="101">
        <v>0.13801730339320983</v>
      </c>
      <c r="U443" s="101">
        <v>0.16639849006480267</v>
      </c>
      <c r="V443" s="101">
        <v>9.9097224215762142E-2</v>
      </c>
      <c r="W443" s="101">
        <v>0.13106867059804295</v>
      </c>
      <c r="X443" s="101">
        <v>0.34318916096632845</v>
      </c>
      <c r="Y443" s="101">
        <v>0.12751916654395937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3.4577211733842033E-4</v>
      </c>
      <c r="D444" s="104">
        <v>1.2517912385097273E-3</v>
      </c>
      <c r="E444" s="104">
        <v>0</v>
      </c>
      <c r="F444" s="104">
        <v>0</v>
      </c>
      <c r="G444" s="104">
        <v>1.1402074414952413E-3</v>
      </c>
      <c r="H444" s="104">
        <v>0</v>
      </c>
      <c r="I444" s="104">
        <v>6.484872018792207E-4</v>
      </c>
      <c r="J444" s="104">
        <v>2.4166114202070195E-4</v>
      </c>
      <c r="K444" s="104">
        <v>1.0660621822725092E-3</v>
      </c>
      <c r="L444" s="104">
        <v>9.8824893178232854E-4</v>
      </c>
      <c r="M444" s="104">
        <v>9.9074755212876257E-4</v>
      </c>
      <c r="N444" s="104">
        <v>4.2178913127940688E-4</v>
      </c>
      <c r="O444" s="104">
        <v>0</v>
      </c>
      <c r="P444" s="104">
        <v>0</v>
      </c>
      <c r="Q444" s="104">
        <v>1.2221373391402171E-3</v>
      </c>
      <c r="R444" s="104">
        <v>5.1735424019910391E-4</v>
      </c>
      <c r="S444" s="104">
        <v>5.5517934923737377E-4</v>
      </c>
      <c r="T444" s="104">
        <v>3.4907346492226484E-4</v>
      </c>
      <c r="U444" s="104">
        <v>6.8082670349163402E-4</v>
      </c>
      <c r="V444" s="104">
        <v>0</v>
      </c>
      <c r="W444" s="104">
        <v>0</v>
      </c>
      <c r="X444" s="104">
        <v>6.3739601780208905E-4</v>
      </c>
      <c r="Y444" s="104">
        <v>4.6775417443102563E-4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3.4577211733842033E-4</v>
      </c>
      <c r="D445" s="98">
        <v>1.2517912385097273E-3</v>
      </c>
      <c r="E445" s="98">
        <v>0</v>
      </c>
      <c r="F445" s="98">
        <v>0</v>
      </c>
      <c r="G445" s="98">
        <v>1.1402074414952413E-3</v>
      </c>
      <c r="H445" s="98">
        <v>0</v>
      </c>
      <c r="I445" s="98">
        <v>6.484872018792207E-4</v>
      </c>
      <c r="J445" s="98">
        <v>2.4166114202070195E-4</v>
      </c>
      <c r="K445" s="98">
        <v>1.0660621822725092E-3</v>
      </c>
      <c r="L445" s="98">
        <v>9.8824893178232854E-4</v>
      </c>
      <c r="M445" s="98">
        <v>9.9074755212876257E-4</v>
      </c>
      <c r="N445" s="98">
        <v>4.2178913127940688E-4</v>
      </c>
      <c r="O445" s="98">
        <v>0</v>
      </c>
      <c r="P445" s="98">
        <v>0</v>
      </c>
      <c r="Q445" s="98">
        <v>1.2221373391402171E-3</v>
      </c>
      <c r="R445" s="98">
        <v>5.1735424019910391E-4</v>
      </c>
      <c r="S445" s="98">
        <v>5.5517934923737377E-4</v>
      </c>
      <c r="T445" s="98">
        <v>3.4907346492226484E-4</v>
      </c>
      <c r="U445" s="98">
        <v>6.8082670349163402E-4</v>
      </c>
      <c r="V445" s="98">
        <v>0</v>
      </c>
      <c r="W445" s="98">
        <v>0</v>
      </c>
      <c r="X445" s="98">
        <v>6.3739601780208905E-4</v>
      </c>
      <c r="Y445" s="98">
        <v>4.6775417443102563E-4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0.73841587031575362</v>
      </c>
      <c r="D451" s="122">
        <v>0.81244668515606167</v>
      </c>
      <c r="E451" s="122">
        <v>0.42958068901402585</v>
      </c>
      <c r="F451" s="122">
        <v>0.53733660752045276</v>
      </c>
      <c r="G451" s="122">
        <v>1.5141997718193789</v>
      </c>
      <c r="H451" s="122">
        <v>1.720043550777923</v>
      </c>
      <c r="I451" s="122">
        <v>1.5190527096484558</v>
      </c>
      <c r="J451" s="122">
        <v>0.77694167588463059</v>
      </c>
      <c r="K451" s="122">
        <v>1.8797055558125337</v>
      </c>
      <c r="L451" s="122">
        <v>1.4274295308600531</v>
      </c>
      <c r="M451" s="122">
        <v>0.83649334375746087</v>
      </c>
      <c r="N451" s="122">
        <v>0.8964564298165002</v>
      </c>
      <c r="O451" s="122">
        <v>0.68046932193762755</v>
      </c>
      <c r="P451" s="122">
        <v>0.47324076591927916</v>
      </c>
      <c r="Q451" s="122">
        <v>0.61534189815290252</v>
      </c>
      <c r="R451" s="122">
        <v>0.52022126156899873</v>
      </c>
      <c r="S451" s="122">
        <v>0.32686567866223848</v>
      </c>
      <c r="T451" s="122">
        <v>0.31870194143615987</v>
      </c>
      <c r="U451" s="122">
        <v>0.48314600427910553</v>
      </c>
      <c r="V451" s="122">
        <v>0.50156871926064017</v>
      </c>
      <c r="W451" s="122">
        <v>0.37936347656907954</v>
      </c>
      <c r="X451" s="122">
        <v>0.39587020530435801</v>
      </c>
      <c r="Y451" s="122">
        <v>0.19600763944340763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0.73841587031575362</v>
      </c>
      <c r="D453" s="98">
        <v>0.81244668515606167</v>
      </c>
      <c r="E453" s="98">
        <v>0.42958068901402585</v>
      </c>
      <c r="F453" s="98">
        <v>0.53733660752045276</v>
      </c>
      <c r="G453" s="98">
        <v>1.5141997718193789</v>
      </c>
      <c r="H453" s="98">
        <v>1.720043550777923</v>
      </c>
      <c r="I453" s="98">
        <v>1.5190527096484558</v>
      </c>
      <c r="J453" s="98">
        <v>0.77694167588463059</v>
      </c>
      <c r="K453" s="98">
        <v>1.8797055558125337</v>
      </c>
      <c r="L453" s="98">
        <v>1.4274295308600531</v>
      </c>
      <c r="M453" s="98">
        <v>0.83649334375746087</v>
      </c>
      <c r="N453" s="98">
        <v>0.8964564298165002</v>
      </c>
      <c r="O453" s="98">
        <v>0.68046932193762755</v>
      </c>
      <c r="P453" s="98">
        <v>0.47324076591927916</v>
      </c>
      <c r="Q453" s="98">
        <v>0.61534189815290252</v>
      </c>
      <c r="R453" s="98">
        <v>0.52022126156899873</v>
      </c>
      <c r="S453" s="98">
        <v>0.32686567866223848</v>
      </c>
      <c r="T453" s="98">
        <v>0.31870194143615987</v>
      </c>
      <c r="U453" s="98">
        <v>0.48314600427910553</v>
      </c>
      <c r="V453" s="98">
        <v>0.50156871926064017</v>
      </c>
      <c r="W453" s="98">
        <v>0.37936347656907954</v>
      </c>
      <c r="X453" s="98">
        <v>0.39587020530435801</v>
      </c>
      <c r="Y453" s="98">
        <v>0.19600763944340763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22128.973001994702</v>
      </c>
      <c r="D456" s="117">
        <f t="shared" si="240"/>
        <v>17596.279904200936</v>
      </c>
      <c r="E456" s="117">
        <f t="shared" si="240"/>
        <v>19095.96498269981</v>
      </c>
      <c r="F456" s="117">
        <f t="shared" si="240"/>
        <v>18109.899864277173</v>
      </c>
      <c r="G456" s="117">
        <f t="shared" si="240"/>
        <v>20104.845238248392</v>
      </c>
      <c r="H456" s="117">
        <f t="shared" si="240"/>
        <v>15935.551325041293</v>
      </c>
      <c r="I456" s="117">
        <f t="shared" si="240"/>
        <v>17180.063388631363</v>
      </c>
      <c r="J456" s="117">
        <f t="shared" si="240"/>
        <v>16389.789927313213</v>
      </c>
      <c r="K456" s="117">
        <f t="shared" si="240"/>
        <v>14608.222356269809</v>
      </c>
      <c r="L456" s="117">
        <f t="shared" si="240"/>
        <v>14034.189100785419</v>
      </c>
      <c r="M456" s="117">
        <f t="shared" si="240"/>
        <v>13956.625964876897</v>
      </c>
      <c r="N456" s="117">
        <f t="shared" si="240"/>
        <v>12431.420479802518</v>
      </c>
      <c r="O456" s="117">
        <f t="shared" si="240"/>
        <v>12083.696862518982</v>
      </c>
      <c r="P456" s="117">
        <f t="shared" si="240"/>
        <v>9531.1630674262178</v>
      </c>
      <c r="Q456" s="117">
        <f t="shared" si="240"/>
        <v>10547.062105383633</v>
      </c>
      <c r="R456" s="117">
        <f t="shared" ref="R456:V456" si="241">R457+R460+R462+R475</f>
        <v>10651.465562760304</v>
      </c>
      <c r="S456" s="117">
        <f t="shared" si="241"/>
        <v>10350.121384985328</v>
      </c>
      <c r="T456" s="117">
        <f t="shared" si="241"/>
        <v>9365.9600593255782</v>
      </c>
      <c r="U456" s="117">
        <f t="shared" si="241"/>
        <v>8536.5367544628007</v>
      </c>
      <c r="V456" s="117">
        <f t="shared" si="241"/>
        <v>8490.1920740978203</v>
      </c>
      <c r="W456" s="117">
        <f t="shared" ref="W456:Y456" si="242">W457+W460+W462+W475</f>
        <v>8799.0433036301929</v>
      </c>
      <c r="X456" s="117">
        <f t="shared" si="242"/>
        <v>6433.5341900199846</v>
      </c>
      <c r="Y456" s="117">
        <f t="shared" si="242"/>
        <v>5598.1742002322344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18998.197030963001</v>
      </c>
      <c r="D457" s="122">
        <f t="shared" si="243"/>
        <v>14345.776659496441</v>
      </c>
      <c r="E457" s="122">
        <f t="shared" si="243"/>
        <v>15477.069302661812</v>
      </c>
      <c r="F457" s="122">
        <f t="shared" si="243"/>
        <v>14570.97354945693</v>
      </c>
      <c r="G457" s="122">
        <f t="shared" si="243"/>
        <v>16623.079664370023</v>
      </c>
      <c r="H457" s="122">
        <f t="shared" si="243"/>
        <v>12497.114861143629</v>
      </c>
      <c r="I457" s="122">
        <f t="shared" si="243"/>
        <v>13763.426167647815</v>
      </c>
      <c r="J457" s="122">
        <f t="shared" si="243"/>
        <v>12936.181560162828</v>
      </c>
      <c r="K457" s="122">
        <f t="shared" si="243"/>
        <v>11434.871705565651</v>
      </c>
      <c r="L457" s="122">
        <f t="shared" si="243"/>
        <v>11008.565574073331</v>
      </c>
      <c r="M457" s="122">
        <f t="shared" si="243"/>
        <v>10883.533411071134</v>
      </c>
      <c r="N457" s="122">
        <f t="shared" si="243"/>
        <v>9524.2235921272022</v>
      </c>
      <c r="O457" s="122">
        <f t="shared" si="243"/>
        <v>9150.3055378636418</v>
      </c>
      <c r="P457" s="122">
        <f t="shared" si="243"/>
        <v>6795.1360047384915</v>
      </c>
      <c r="Q457" s="122">
        <f t="shared" si="243"/>
        <v>7769.8325505777429</v>
      </c>
      <c r="R457" s="122">
        <f t="shared" ref="R457:V457" si="244">SUM(R458:R459)</f>
        <v>7980.4289922150238</v>
      </c>
      <c r="S457" s="122">
        <f t="shared" si="244"/>
        <v>7677.2827686388218</v>
      </c>
      <c r="T457" s="122">
        <f t="shared" si="244"/>
        <v>6780.7536304824416</v>
      </c>
      <c r="U457" s="122">
        <f t="shared" si="244"/>
        <v>6056.5213028715707</v>
      </c>
      <c r="V457" s="122">
        <f t="shared" si="244"/>
        <v>5937.8065621350288</v>
      </c>
      <c r="W457" s="122">
        <f t="shared" ref="W457:Y457" si="245">SUM(W458:W459)</f>
        <v>6254.3442423129136</v>
      </c>
      <c r="X457" s="122">
        <f t="shared" si="245"/>
        <v>4182.4926904928152</v>
      </c>
      <c r="Y457" s="122">
        <f t="shared" si="245"/>
        <v>3456.7994504580379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18892.623128755553</v>
      </c>
      <c r="D458" s="98">
        <v>14265.488321028706</v>
      </c>
      <c r="E458" s="98">
        <v>15389.376643618036</v>
      </c>
      <c r="F458" s="98">
        <v>14487.608990736813</v>
      </c>
      <c r="G458" s="98">
        <v>16529.747397726584</v>
      </c>
      <c r="H458" s="98">
        <v>12426.15621294329</v>
      </c>
      <c r="I458" s="98">
        <v>13686.415490730444</v>
      </c>
      <c r="J458" s="98">
        <v>12862.374612193298</v>
      </c>
      <c r="K458" s="98">
        <v>11369.05108241264</v>
      </c>
      <c r="L458" s="98">
        <v>10944.825708502121</v>
      </c>
      <c r="M458" s="98">
        <v>10820.34588561722</v>
      </c>
      <c r="N458" s="98">
        <v>9469.0065740396458</v>
      </c>
      <c r="O458" s="98">
        <v>9097.1985667442241</v>
      </c>
      <c r="P458" s="98">
        <v>6755.8621726362444</v>
      </c>
      <c r="Q458" s="98">
        <v>7724.4948644836104</v>
      </c>
      <c r="R458" s="98">
        <v>7933.3447856251023</v>
      </c>
      <c r="S458" s="98">
        <v>7631.446808917457</v>
      </c>
      <c r="T458" s="98">
        <v>6739.8642913472549</v>
      </c>
      <c r="U458" s="98">
        <v>6019.6574956245277</v>
      </c>
      <c r="V458" s="98">
        <v>5901.4340700990233</v>
      </c>
      <c r="W458" s="98">
        <v>6215.5607876213908</v>
      </c>
      <c r="X458" s="98">
        <v>4156.4867853357846</v>
      </c>
      <c r="Y458" s="98">
        <v>3435.2264659158445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105.57390220744738</v>
      </c>
      <c r="D459" s="98">
        <v>80.288338467735414</v>
      </c>
      <c r="E459" s="98">
        <v>87.69265904377653</v>
      </c>
      <c r="F459" s="98">
        <v>83.36455872011669</v>
      </c>
      <c r="G459" s="98">
        <v>93.33226664343799</v>
      </c>
      <c r="H459" s="98">
        <v>70.958648200339212</v>
      </c>
      <c r="I459" s="98">
        <v>77.010676917371001</v>
      </c>
      <c r="J459" s="98">
        <v>73.806947969528693</v>
      </c>
      <c r="K459" s="98">
        <v>65.82062315301178</v>
      </c>
      <c r="L459" s="98">
        <v>63.739865571208838</v>
      </c>
      <c r="M459" s="98">
        <v>63.187525453913622</v>
      </c>
      <c r="N459" s="98">
        <v>55.217018087555644</v>
      </c>
      <c r="O459" s="98">
        <v>53.106971119417643</v>
      </c>
      <c r="P459" s="98">
        <v>39.273832102246637</v>
      </c>
      <c r="Q459" s="98">
        <v>45.337686094132422</v>
      </c>
      <c r="R459" s="98">
        <v>47.084206589921678</v>
      </c>
      <c r="S459" s="98">
        <v>45.835959721364631</v>
      </c>
      <c r="T459" s="98">
        <v>40.889339135186447</v>
      </c>
      <c r="U459" s="98">
        <v>36.863807247042999</v>
      </c>
      <c r="V459" s="98">
        <v>36.372492036005426</v>
      </c>
      <c r="W459" s="98">
        <v>38.78345469152287</v>
      </c>
      <c r="X459" s="98">
        <v>26.005905157030192</v>
      </c>
      <c r="Y459" s="98">
        <v>21.572984542193396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42.137659236378468</v>
      </c>
      <c r="D460" s="122">
        <f t="shared" si="246"/>
        <v>48.129704874039874</v>
      </c>
      <c r="E460" s="122">
        <f t="shared" si="246"/>
        <v>86.572404414163529</v>
      </c>
      <c r="F460" s="122">
        <f t="shared" si="246"/>
        <v>47.673634010633265</v>
      </c>
      <c r="G460" s="122">
        <f t="shared" si="246"/>
        <v>69.878631460521433</v>
      </c>
      <c r="H460" s="122">
        <f t="shared" si="246"/>
        <v>55.235586273602223</v>
      </c>
      <c r="I460" s="122">
        <f t="shared" si="246"/>
        <v>112.64645836991397</v>
      </c>
      <c r="J460" s="122">
        <f t="shared" si="246"/>
        <v>104.9454167312379</v>
      </c>
      <c r="K460" s="122">
        <f t="shared" si="246"/>
        <v>56.984364934311444</v>
      </c>
      <c r="L460" s="122">
        <f t="shared" si="246"/>
        <v>80.600289357780042</v>
      </c>
      <c r="M460" s="122">
        <f t="shared" si="246"/>
        <v>114.65165547135669</v>
      </c>
      <c r="N460" s="122">
        <f t="shared" si="246"/>
        <v>94.01500801246786</v>
      </c>
      <c r="O460" s="122">
        <f t="shared" si="246"/>
        <v>134.01339146535256</v>
      </c>
      <c r="P460" s="122">
        <f t="shared" si="246"/>
        <v>14.695285444549647</v>
      </c>
      <c r="Q460" s="122">
        <f t="shared" si="246"/>
        <v>50.987522792909779</v>
      </c>
      <c r="R460" s="122">
        <f t="shared" si="246"/>
        <v>40.316389590691202</v>
      </c>
      <c r="S460" s="122">
        <f t="shared" si="246"/>
        <v>85.562447085025426</v>
      </c>
      <c r="T460" s="122">
        <f t="shared" si="246"/>
        <v>84.084230988187528</v>
      </c>
      <c r="U460" s="122">
        <f t="shared" si="246"/>
        <v>106.89541706892065</v>
      </c>
      <c r="V460" s="122">
        <f t="shared" si="246"/>
        <v>64.644482914026597</v>
      </c>
      <c r="W460" s="122">
        <f t="shared" si="246"/>
        <v>100.4408927284489</v>
      </c>
      <c r="X460" s="122">
        <f t="shared" si="246"/>
        <v>73.895346468709349</v>
      </c>
      <c r="Y460" s="122">
        <f t="shared" si="246"/>
        <v>44.243506848672496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42.137659236378468</v>
      </c>
      <c r="D461" s="98">
        <f>RES_hhdet_in_fech!D86</f>
        <v>48.129704874039874</v>
      </c>
      <c r="E461" s="98">
        <f>RES_hhdet_in_fech!E86</f>
        <v>86.572404414163529</v>
      </c>
      <c r="F461" s="98">
        <f>RES_hhdet_in_fech!F86</f>
        <v>47.673634010633265</v>
      </c>
      <c r="G461" s="98">
        <f>RES_hhdet_in_fech!G86</f>
        <v>69.878631460521433</v>
      </c>
      <c r="H461" s="98">
        <f>RES_hhdet_in_fech!H86</f>
        <v>55.235586273602223</v>
      </c>
      <c r="I461" s="98">
        <f>RES_hhdet_in_fech!I86</f>
        <v>112.64645836991397</v>
      </c>
      <c r="J461" s="98">
        <f>RES_hhdet_in_fech!J86</f>
        <v>104.9454167312379</v>
      </c>
      <c r="K461" s="98">
        <f>RES_hhdet_in_fech!K86</f>
        <v>56.984364934311444</v>
      </c>
      <c r="L461" s="98">
        <f>RES_hhdet_in_fech!L86</f>
        <v>80.600289357780042</v>
      </c>
      <c r="M461" s="98">
        <f>RES_hhdet_in_fech!M86</f>
        <v>114.65165547135669</v>
      </c>
      <c r="N461" s="98">
        <f>RES_hhdet_in_fech!N86</f>
        <v>94.01500801246786</v>
      </c>
      <c r="O461" s="98">
        <f>RES_hhdet_in_fech!O86</f>
        <v>134.01339146535256</v>
      </c>
      <c r="P461" s="98">
        <f>RES_hhdet_in_fech!P86</f>
        <v>14.695285444549647</v>
      </c>
      <c r="Q461" s="98">
        <f>RES_hhdet_in_fech!Q86</f>
        <v>50.987522792909779</v>
      </c>
      <c r="R461" s="98">
        <f>RES_hhdet_in_fech!R86</f>
        <v>40.316389590691202</v>
      </c>
      <c r="S461" s="98">
        <f>RES_hhdet_in_fech!S86</f>
        <v>85.562447085025426</v>
      </c>
      <c r="T461" s="98">
        <f>RES_hhdet_in_fech!T86</f>
        <v>84.084230988187528</v>
      </c>
      <c r="U461" s="98">
        <f>RES_hhdet_in_fech!U86</f>
        <v>106.89541706892065</v>
      </c>
      <c r="V461" s="98">
        <f>RES_hhdet_in_fech!V86</f>
        <v>64.644482914026597</v>
      </c>
      <c r="W461" s="98">
        <f>RES_hhdet_in_fech!W86</f>
        <v>100.4408927284489</v>
      </c>
      <c r="X461" s="98">
        <f>RES_hhdet_in_fech!X86</f>
        <v>73.895346468709349</v>
      </c>
      <c r="Y461" s="98">
        <f>RES_hhdet_in_fech!Y86</f>
        <v>44.243506848672496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2221.8481635626345</v>
      </c>
      <c r="D462" s="122">
        <v>2347.958884577185</v>
      </c>
      <c r="E462" s="122">
        <v>2526.2875466484475</v>
      </c>
      <c r="F462" s="122">
        <v>2576.2368302531177</v>
      </c>
      <c r="G462" s="122">
        <v>2456.8200287406867</v>
      </c>
      <c r="H462" s="122">
        <v>2520.637101291496</v>
      </c>
      <c r="I462" s="122">
        <v>2443.5863507028703</v>
      </c>
      <c r="J462" s="122">
        <v>2470.5952828332529</v>
      </c>
      <c r="K462" s="122">
        <v>2388.6795756223751</v>
      </c>
      <c r="L462" s="122">
        <v>2312.7677635186119</v>
      </c>
      <c r="M462" s="122">
        <v>2327.9864114723896</v>
      </c>
      <c r="N462" s="122">
        <v>2212.3978141919551</v>
      </c>
      <c r="O462" s="122">
        <v>2196.1917307679373</v>
      </c>
      <c r="P462" s="122">
        <v>2108.7704747190883</v>
      </c>
      <c r="Q462" s="122">
        <v>2121.0042464322187</v>
      </c>
      <c r="R462" s="122">
        <v>2032.727734045478</v>
      </c>
      <c r="S462" s="122">
        <v>1995.4681595474553</v>
      </c>
      <c r="T462" s="122">
        <v>1939.6006059217866</v>
      </c>
      <c r="U462" s="122">
        <v>1845.5167752206282</v>
      </c>
      <c r="V462" s="122">
        <v>1786.7548553798149</v>
      </c>
      <c r="W462" s="122">
        <v>1739.0771017923441</v>
      </c>
      <c r="X462" s="122">
        <v>1648.7914251910597</v>
      </c>
      <c r="Y462" s="122">
        <v>1592.8732648960679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2944.3920906888561</v>
      </c>
      <c r="D463" s="98">
        <v>2546.1597421272536</v>
      </c>
      <c r="E463" s="98">
        <v>2631.099686916476</v>
      </c>
      <c r="F463" s="98">
        <v>2621.3688175411735</v>
      </c>
      <c r="G463" s="98">
        <v>2577.0900615661512</v>
      </c>
      <c r="H463" s="98">
        <v>2544.5795018393387</v>
      </c>
      <c r="I463" s="98">
        <v>2556.1317361949336</v>
      </c>
      <c r="J463" s="98">
        <v>2447.8034111406441</v>
      </c>
      <c r="K463" s="98">
        <v>2431.1671801355928</v>
      </c>
      <c r="L463" s="98">
        <v>2302.974707799789</v>
      </c>
      <c r="M463" s="98">
        <v>2315.2286039859796</v>
      </c>
      <c r="N463" s="98">
        <v>2228.7804550610808</v>
      </c>
      <c r="O463" s="98">
        <v>2227.2004686347996</v>
      </c>
      <c r="P463" s="98">
        <v>2063.6086359535843</v>
      </c>
      <c r="Q463" s="98">
        <v>2076.8532104162532</v>
      </c>
      <c r="R463" s="98">
        <v>2025.1046062452281</v>
      </c>
      <c r="S463" s="98">
        <v>1964.0217209049024</v>
      </c>
      <c r="T463" s="98">
        <v>1877.3779429793767</v>
      </c>
      <c r="U463" s="98">
        <v>1784.4528139284675</v>
      </c>
      <c r="V463" s="98">
        <v>1627.6205398241023</v>
      </c>
      <c r="W463" s="98">
        <v>1736.1238656161847</v>
      </c>
      <c r="X463" s="98">
        <v>1544.2717112935945</v>
      </c>
      <c r="Y463" s="98">
        <v>1501.3778149371085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2168.5648880730782</v>
      </c>
      <c r="D464" s="98">
        <v>0</v>
      </c>
      <c r="E464" s="98">
        <v>0</v>
      </c>
      <c r="F464" s="98">
        <v>2145.4463991342732</v>
      </c>
      <c r="G464" s="98">
        <v>2076.060709649913</v>
      </c>
      <c r="H464" s="98">
        <v>2079.5078353171202</v>
      </c>
      <c r="I464" s="98">
        <v>2051.3098038664684</v>
      </c>
      <c r="J464" s="98">
        <v>1989.8420173515242</v>
      </c>
      <c r="K464" s="98">
        <v>1992.0324099208567</v>
      </c>
      <c r="L464" s="98">
        <v>1901.2235229223922</v>
      </c>
      <c r="M464" s="98">
        <v>1937.9122889917237</v>
      </c>
      <c r="N464" s="98">
        <v>1877.9727867517815</v>
      </c>
      <c r="O464" s="98">
        <v>1890.3445494186828</v>
      </c>
      <c r="P464" s="98">
        <v>0</v>
      </c>
      <c r="Q464" s="98">
        <v>1793.1059714801768</v>
      </c>
      <c r="R464" s="98">
        <v>1766.1530917524035</v>
      </c>
      <c r="S464" s="98">
        <v>1734.157457054157</v>
      </c>
      <c r="T464" s="98">
        <v>1678.9245192351984</v>
      </c>
      <c r="U464" s="98">
        <v>1606.8770725223487</v>
      </c>
      <c r="V464" s="98">
        <v>0</v>
      </c>
      <c r="W464" s="98">
        <v>1615.5616183170596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973.34896806748009</v>
      </c>
      <c r="D465" s="101">
        <v>0</v>
      </c>
      <c r="E465" s="101">
        <v>0</v>
      </c>
      <c r="F465" s="101">
        <v>1266.3972850638338</v>
      </c>
      <c r="G465" s="101">
        <v>1088.703567858284</v>
      </c>
      <c r="H465" s="101">
        <v>1101.6211652371862</v>
      </c>
      <c r="I465" s="101">
        <v>913.39105467597506</v>
      </c>
      <c r="J465" s="101">
        <v>884.92716042922859</v>
      </c>
      <c r="K465" s="101">
        <v>850.24219146612234</v>
      </c>
      <c r="L465" s="101">
        <v>777.07423806018369</v>
      </c>
      <c r="M465" s="101">
        <v>806.37630260133801</v>
      </c>
      <c r="N465" s="101">
        <v>758.09350567628644</v>
      </c>
      <c r="O465" s="101">
        <v>758.45150593535027</v>
      </c>
      <c r="P465" s="101">
        <v>0</v>
      </c>
      <c r="Q465" s="101">
        <v>738.87541459819056</v>
      </c>
      <c r="R465" s="101">
        <v>715.09011759195562</v>
      </c>
      <c r="S465" s="101">
        <v>697.78000692440037</v>
      </c>
      <c r="T465" s="101">
        <v>677.22744231159265</v>
      </c>
      <c r="U465" s="101">
        <v>604.1586094066397</v>
      </c>
      <c r="V465" s="101">
        <v>0</v>
      </c>
      <c r="W465" s="101">
        <v>793.55098468425751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1195.2159200055983</v>
      </c>
      <c r="D466" s="104">
        <v>0</v>
      </c>
      <c r="E466" s="104">
        <v>0</v>
      </c>
      <c r="F466" s="104">
        <v>879.04911407043937</v>
      </c>
      <c r="G466" s="104">
        <v>987.35714179162869</v>
      </c>
      <c r="H466" s="104">
        <v>977.88667007993422</v>
      </c>
      <c r="I466" s="104">
        <v>1137.9187491904936</v>
      </c>
      <c r="J466" s="104">
        <v>1104.9148569222955</v>
      </c>
      <c r="K466" s="104">
        <v>1141.7902184547347</v>
      </c>
      <c r="L466" s="104">
        <v>1124.1492848622086</v>
      </c>
      <c r="M466" s="104">
        <v>1131.5359863903859</v>
      </c>
      <c r="N466" s="104">
        <v>1119.8792810754951</v>
      </c>
      <c r="O466" s="104">
        <v>1131.8930434833326</v>
      </c>
      <c r="P466" s="104">
        <v>0</v>
      </c>
      <c r="Q466" s="104">
        <v>1054.2305568819868</v>
      </c>
      <c r="R466" s="104">
        <v>1051.0629741604482</v>
      </c>
      <c r="S466" s="104">
        <v>1036.3774501297564</v>
      </c>
      <c r="T466" s="104">
        <v>1001.697076923606</v>
      </c>
      <c r="U466" s="104">
        <v>1002.7184631157091</v>
      </c>
      <c r="V466" s="104">
        <v>0</v>
      </c>
      <c r="W466" s="104">
        <v>822.01063363280196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2314.6649103600876</v>
      </c>
      <c r="D467" s="101">
        <v>2967.0725978595024</v>
      </c>
      <c r="E467" s="101">
        <v>2767.2354240057216</v>
      </c>
      <c r="F467" s="101">
        <v>2715.0376408553689</v>
      </c>
      <c r="G467" s="101">
        <v>2969.357287298159</v>
      </c>
      <c r="H467" s="101">
        <v>2586.5594817965216</v>
      </c>
      <c r="I467" s="101">
        <v>2669.3879836092319</v>
      </c>
      <c r="J467" s="101">
        <v>2943.700800842128</v>
      </c>
      <c r="K467" s="101">
        <v>2692.9278320917942</v>
      </c>
      <c r="L467" s="101">
        <v>2583.2545392897546</v>
      </c>
      <c r="M467" s="101">
        <v>3122.0635677479845</v>
      </c>
      <c r="N467" s="101">
        <v>2725.4770295736744</v>
      </c>
      <c r="O467" s="101">
        <v>2173.0844082562853</v>
      </c>
      <c r="P467" s="101">
        <v>1632.6034849914442</v>
      </c>
      <c r="Q467" s="101">
        <v>2519.9995001269367</v>
      </c>
      <c r="R467" s="101">
        <v>2156.7108073415825</v>
      </c>
      <c r="S467" s="101">
        <v>2294.0191793472954</v>
      </c>
      <c r="T467" s="101">
        <v>2131.8508539187128</v>
      </c>
      <c r="U467" s="101">
        <v>2199.7498034855066</v>
      </c>
      <c r="V467" s="101">
        <v>1478.7937751000884</v>
      </c>
      <c r="W467" s="101">
        <v>1702.0304921724621</v>
      </c>
      <c r="X467" s="101">
        <v>1813.6634525248471</v>
      </c>
      <c r="Y467" s="101">
        <v>1732.6011380453995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1704.8964643373151</v>
      </c>
      <c r="D468" s="104">
        <v>2238.7114687565263</v>
      </c>
      <c r="E468" s="104">
        <v>0</v>
      </c>
      <c r="F468" s="104">
        <v>0</v>
      </c>
      <c r="G468" s="104">
        <v>2310.8971444625968</v>
      </c>
      <c r="H468" s="104">
        <v>0</v>
      </c>
      <c r="I468" s="104">
        <v>2018.2453146676528</v>
      </c>
      <c r="J468" s="104">
        <v>2236.8487548937687</v>
      </c>
      <c r="K468" s="104">
        <v>2041.9094543328276</v>
      </c>
      <c r="L468" s="104">
        <v>1956.2797628097137</v>
      </c>
      <c r="M468" s="104">
        <v>2397.4919567099291</v>
      </c>
      <c r="N468" s="104">
        <v>2111.7561692248769</v>
      </c>
      <c r="O468" s="104">
        <v>0</v>
      </c>
      <c r="P468" s="104">
        <v>0</v>
      </c>
      <c r="Q468" s="104">
        <v>2085.8504068900716</v>
      </c>
      <c r="R468" s="104">
        <v>1806.369100008249</v>
      </c>
      <c r="S468" s="104">
        <v>1947.8947861294907</v>
      </c>
      <c r="T468" s="104">
        <v>1830.3585016986317</v>
      </c>
      <c r="U468" s="104">
        <v>1897.8983491425433</v>
      </c>
      <c r="V468" s="104">
        <v>0</v>
      </c>
      <c r="W468" s="104">
        <v>0</v>
      </c>
      <c r="X468" s="104">
        <v>1642.9714415906358</v>
      </c>
      <c r="Y468" s="104">
        <v>1600.0935559655873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761.07615191587502</v>
      </c>
      <c r="D469" s="98">
        <v>1102.1229428682225</v>
      </c>
      <c r="E469" s="98">
        <v>0</v>
      </c>
      <c r="F469" s="98">
        <v>0</v>
      </c>
      <c r="G469" s="98">
        <v>1254.8505915381681</v>
      </c>
      <c r="H469" s="98">
        <v>0</v>
      </c>
      <c r="I469" s="98">
        <v>951.58654968483381</v>
      </c>
      <c r="J469" s="98">
        <v>1063.8366878882809</v>
      </c>
      <c r="K469" s="98">
        <v>938.60026613180912</v>
      </c>
      <c r="L469" s="98">
        <v>870.09062491840871</v>
      </c>
      <c r="M469" s="98">
        <v>1090.3631274528555</v>
      </c>
      <c r="N469" s="98">
        <v>928.39657351515848</v>
      </c>
      <c r="O469" s="98">
        <v>0</v>
      </c>
      <c r="P469" s="98">
        <v>0</v>
      </c>
      <c r="Q469" s="98">
        <v>896.67880138831435</v>
      </c>
      <c r="R469" s="98">
        <v>759.16276368947558</v>
      </c>
      <c r="S469" s="98">
        <v>814.66712043988628</v>
      </c>
      <c r="T469" s="98">
        <v>768.34272081850872</v>
      </c>
      <c r="U469" s="98">
        <v>749.28101722534097</v>
      </c>
      <c r="V469" s="98">
        <v>0</v>
      </c>
      <c r="W469" s="98">
        <v>0</v>
      </c>
      <c r="X469" s="98">
        <v>935.31140723438523</v>
      </c>
      <c r="Y469" s="98">
        <v>1029.5698503940516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943.82031242144046</v>
      </c>
      <c r="D470" s="98">
        <v>1136.5885258883038</v>
      </c>
      <c r="E470" s="98">
        <v>0</v>
      </c>
      <c r="F470" s="98">
        <v>0</v>
      </c>
      <c r="G470" s="98">
        <v>1056.0465529244289</v>
      </c>
      <c r="H470" s="98">
        <v>0</v>
      </c>
      <c r="I470" s="98">
        <v>1066.6587649828186</v>
      </c>
      <c r="J470" s="98">
        <v>1173.0120670054878</v>
      </c>
      <c r="K470" s="98">
        <v>1103.3091882010185</v>
      </c>
      <c r="L470" s="98">
        <v>1086.1891378913053</v>
      </c>
      <c r="M470" s="98">
        <v>1307.1288292570737</v>
      </c>
      <c r="N470" s="98">
        <v>1183.3595957097186</v>
      </c>
      <c r="O470" s="98">
        <v>0</v>
      </c>
      <c r="P470" s="98">
        <v>0</v>
      </c>
      <c r="Q470" s="98">
        <v>1189.1716055017571</v>
      </c>
      <c r="R470" s="98">
        <v>1047.2063363187733</v>
      </c>
      <c r="S470" s="98">
        <v>1133.2276656896045</v>
      </c>
      <c r="T470" s="98">
        <v>1062.0157808801232</v>
      </c>
      <c r="U470" s="98">
        <v>1148.6173319172021</v>
      </c>
      <c r="V470" s="98">
        <v>0</v>
      </c>
      <c r="W470" s="98">
        <v>0</v>
      </c>
      <c r="X470" s="98">
        <v>707.66003435625055</v>
      </c>
      <c r="Y470" s="98">
        <v>570.52370557153586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2160.154095972613</v>
      </c>
      <c r="D471" s="101">
        <v>2292.5585747273249</v>
      </c>
      <c r="E471" s="101">
        <v>2558.550598410849</v>
      </c>
      <c r="F471" s="101">
        <v>2650.4320886880514</v>
      </c>
      <c r="G471" s="101">
        <v>2440.9155662499375</v>
      </c>
      <c r="H471" s="101">
        <v>2600.6407788717274</v>
      </c>
      <c r="I471" s="101">
        <v>2423.5617654958733</v>
      </c>
      <c r="J471" s="101">
        <v>2589.3758440204456</v>
      </c>
      <c r="K471" s="101">
        <v>2563.4908259802091</v>
      </c>
      <c r="L471" s="101">
        <v>2450.0086680577829</v>
      </c>
      <c r="M471" s="101">
        <v>2481.2962335721086</v>
      </c>
      <c r="N471" s="101">
        <v>2361.4998136231384</v>
      </c>
      <c r="O471" s="101">
        <v>2308.4488689284613</v>
      </c>
      <c r="P471" s="101">
        <v>2269.1560063880311</v>
      </c>
      <c r="Q471" s="101">
        <v>2206.4319321267594</v>
      </c>
      <c r="R471" s="101">
        <v>2138.2385358145302</v>
      </c>
      <c r="S471" s="101">
        <v>2108.1976053377643</v>
      </c>
      <c r="T471" s="101">
        <v>2053.1323093109841</v>
      </c>
      <c r="U471" s="101">
        <v>1935.0366603289785</v>
      </c>
      <c r="V471" s="101">
        <v>1915.6717410376211</v>
      </c>
      <c r="W471" s="101">
        <v>1812.4547983451903</v>
      </c>
      <c r="X471" s="101">
        <v>1724.2845850978701</v>
      </c>
      <c r="Y471" s="101">
        <v>1683.5870016619058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1696.774145422035</v>
      </c>
      <c r="D472" s="104">
        <v>1832.6608919280679</v>
      </c>
      <c r="E472" s="104">
        <v>2119.8281447974805</v>
      </c>
      <c r="F472" s="104">
        <v>2217.5771277091221</v>
      </c>
      <c r="G472" s="104">
        <v>1996.8449970149156</v>
      </c>
      <c r="H472" s="104">
        <v>2138.0891385392929</v>
      </c>
      <c r="I472" s="104">
        <v>1936.786308431555</v>
      </c>
      <c r="J472" s="104">
        <v>2076.4712394659077</v>
      </c>
      <c r="K472" s="104">
        <v>2050.6626564025669</v>
      </c>
      <c r="L472" s="104">
        <v>1953.8009061692783</v>
      </c>
      <c r="M472" s="104">
        <v>1994.1167008861132</v>
      </c>
      <c r="N472" s="104">
        <v>1902.7083173164265</v>
      </c>
      <c r="O472" s="104">
        <v>1875.5707912058663</v>
      </c>
      <c r="P472" s="104">
        <v>1876.2349420793507</v>
      </c>
      <c r="Q472" s="104">
        <v>1839.4958200179865</v>
      </c>
      <c r="R472" s="104">
        <v>1793.6367575619402</v>
      </c>
      <c r="S472" s="104">
        <v>1782.542168982355</v>
      </c>
      <c r="T472" s="104">
        <v>1750.3444223026299</v>
      </c>
      <c r="U472" s="104">
        <v>1650.5680391605465</v>
      </c>
      <c r="V472" s="104">
        <v>1665.8815354659973</v>
      </c>
      <c r="W472" s="104">
        <v>1609.7722389381322</v>
      </c>
      <c r="X472" s="104">
        <v>1561.2783269902802</v>
      </c>
      <c r="Y472" s="104">
        <v>1557.4435414492691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710.25230611184838</v>
      </c>
      <c r="D473" s="98">
        <v>848.49381191711075</v>
      </c>
      <c r="E473" s="98">
        <v>1175.7716144513804</v>
      </c>
      <c r="F473" s="98">
        <v>1281.2177304965282</v>
      </c>
      <c r="G473" s="98">
        <v>1030.6020956580446</v>
      </c>
      <c r="H473" s="98">
        <v>1125.9990415066711</v>
      </c>
      <c r="I473" s="98">
        <v>864.12731472321298</v>
      </c>
      <c r="J473" s="98">
        <v>937.2762983318845</v>
      </c>
      <c r="K473" s="98">
        <v>896.97339868611436</v>
      </c>
      <c r="L473" s="98">
        <v>825.90137198234606</v>
      </c>
      <c r="M473" s="98">
        <v>864.2720299864036</v>
      </c>
      <c r="N473" s="98">
        <v>802.28634527249778</v>
      </c>
      <c r="O473" s="98">
        <v>784.38010834228339</v>
      </c>
      <c r="P473" s="98">
        <v>817.05749997843805</v>
      </c>
      <c r="Q473" s="98">
        <v>784.0758366917097</v>
      </c>
      <c r="R473" s="98">
        <v>753.84978778688071</v>
      </c>
      <c r="S473" s="98">
        <v>748.97911053467931</v>
      </c>
      <c r="T473" s="98">
        <v>741.1487840633871</v>
      </c>
      <c r="U473" s="98">
        <v>654.86052474188546</v>
      </c>
      <c r="V473" s="98">
        <v>748.34981759993593</v>
      </c>
      <c r="W473" s="98">
        <v>828.00761062491495</v>
      </c>
      <c r="X473" s="98">
        <v>888.54722682812167</v>
      </c>
      <c r="Y473" s="98">
        <v>998.2276181417501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986.52183931018658</v>
      </c>
      <c r="D474" s="98">
        <v>984.16708001095697</v>
      </c>
      <c r="E474" s="98">
        <v>944.05653034610066</v>
      </c>
      <c r="F474" s="98">
        <v>936.35939721259456</v>
      </c>
      <c r="G474" s="98">
        <v>966.24290135687113</v>
      </c>
      <c r="H474" s="98">
        <v>1012.0900970326214</v>
      </c>
      <c r="I474" s="98">
        <v>1072.6589937083415</v>
      </c>
      <c r="J474" s="98">
        <v>1139.1949411340233</v>
      </c>
      <c r="K474" s="98">
        <v>1153.6892577164526</v>
      </c>
      <c r="L474" s="98">
        <v>1127.8995341869324</v>
      </c>
      <c r="M474" s="98">
        <v>1129.8446708997094</v>
      </c>
      <c r="N474" s="98">
        <v>1100.4219720439287</v>
      </c>
      <c r="O474" s="98">
        <v>1091.1906828635829</v>
      </c>
      <c r="P474" s="98">
        <v>1059.1774421009127</v>
      </c>
      <c r="Q474" s="98">
        <v>1055.4199833262771</v>
      </c>
      <c r="R474" s="98">
        <v>1039.7869697750593</v>
      </c>
      <c r="S474" s="98">
        <v>1033.5630584476758</v>
      </c>
      <c r="T474" s="98">
        <v>1009.1956382392431</v>
      </c>
      <c r="U474" s="98">
        <v>995.70751441866082</v>
      </c>
      <c r="V474" s="98">
        <v>917.53171786606129</v>
      </c>
      <c r="W474" s="98">
        <v>781.76462831321714</v>
      </c>
      <c r="X474" s="98">
        <v>672.73110016215833</v>
      </c>
      <c r="Y474" s="98">
        <v>559.21592330751901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866.79014823268938</v>
      </c>
      <c r="D475" s="122">
        <v>854.41465525326851</v>
      </c>
      <c r="E475" s="122">
        <v>1006.0357289753863</v>
      </c>
      <c r="F475" s="122">
        <v>915.01585055649537</v>
      </c>
      <c r="G475" s="122">
        <v>955.06691367716235</v>
      </c>
      <c r="H475" s="122">
        <v>862.56377633256659</v>
      </c>
      <c r="I475" s="122">
        <v>860.40441191076241</v>
      </c>
      <c r="J475" s="122">
        <v>878.0676675858972</v>
      </c>
      <c r="K475" s="122">
        <v>727.68671014747338</v>
      </c>
      <c r="L475" s="122">
        <v>632.25547383569585</v>
      </c>
      <c r="M475" s="122">
        <v>630.45448686201803</v>
      </c>
      <c r="N475" s="122">
        <v>600.78406547089457</v>
      </c>
      <c r="O475" s="122">
        <v>603.18620242205031</v>
      </c>
      <c r="P475" s="122">
        <v>612.56130252408718</v>
      </c>
      <c r="Q475" s="122">
        <v>605.2377855807606</v>
      </c>
      <c r="R475" s="122">
        <v>597.99244690911087</v>
      </c>
      <c r="S475" s="122">
        <v>591.80800971402596</v>
      </c>
      <c r="T475" s="122">
        <v>561.52159193316129</v>
      </c>
      <c r="U475" s="122">
        <v>527.60325930168108</v>
      </c>
      <c r="V475" s="122">
        <v>700.98617366895064</v>
      </c>
      <c r="W475" s="122">
        <v>705.18106679648622</v>
      </c>
      <c r="X475" s="122">
        <v>528.35472786740081</v>
      </c>
      <c r="Y475" s="122">
        <v>504.25797802945669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1318.1480814527272</v>
      </c>
      <c r="D476" s="98">
        <v>1039.1367640173771</v>
      </c>
      <c r="E476" s="98">
        <v>1168.9793268126136</v>
      </c>
      <c r="F476" s="98">
        <v>1054.4489349378487</v>
      </c>
      <c r="G476" s="98">
        <v>1157.1860606721666</v>
      </c>
      <c r="H476" s="98">
        <v>1002.229637369117</v>
      </c>
      <c r="I476" s="98">
        <v>1088.4785385208954</v>
      </c>
      <c r="J476" s="98">
        <v>1031.3473123074882</v>
      </c>
      <c r="K476" s="98">
        <v>826.68332070059023</v>
      </c>
      <c r="L476" s="98">
        <v>769.96517606433326</v>
      </c>
      <c r="M476" s="98">
        <v>754.10896836045265</v>
      </c>
      <c r="N476" s="98">
        <v>745.55108957378184</v>
      </c>
      <c r="O476" s="98">
        <v>745.88025515352103</v>
      </c>
      <c r="P476" s="98">
        <v>762.67297791986414</v>
      </c>
      <c r="Q476" s="98">
        <v>759.64146669633863</v>
      </c>
      <c r="R476" s="98">
        <v>747.8928154213703</v>
      </c>
      <c r="S476" s="98">
        <v>733.29272845328353</v>
      </c>
      <c r="T476" s="98">
        <v>711.3632476584952</v>
      </c>
      <c r="U476" s="98">
        <v>687.09490639065234</v>
      </c>
      <c r="V476" s="98">
        <v>917.01410387931674</v>
      </c>
      <c r="W476" s="98">
        <v>953.05122717681343</v>
      </c>
      <c r="X476" s="98">
        <v>717.18407434534686</v>
      </c>
      <c r="Y476" s="98">
        <v>667.82074825355153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988.33753356481338</v>
      </c>
      <c r="D477" s="98">
        <v>1258.901576282389</v>
      </c>
      <c r="E477" s="98">
        <v>984.94427801903987</v>
      </c>
      <c r="F477" s="98">
        <v>959.61636447945602</v>
      </c>
      <c r="G477" s="98">
        <v>1127.3102021777613</v>
      </c>
      <c r="H477" s="98">
        <v>977.40380912459887</v>
      </c>
      <c r="I477" s="98">
        <v>931.35776437776155</v>
      </c>
      <c r="J477" s="98">
        <v>844.71222841184044</v>
      </c>
      <c r="K477" s="98">
        <v>826.73681194080348</v>
      </c>
      <c r="L477" s="98">
        <v>738.7499064083438</v>
      </c>
      <c r="M477" s="98">
        <v>707.74498972417234</v>
      </c>
      <c r="N477" s="98">
        <v>699.33824004503504</v>
      </c>
      <c r="O477" s="98">
        <v>698.10086453674796</v>
      </c>
      <c r="P477" s="98">
        <v>716.64694985060294</v>
      </c>
      <c r="Q477" s="98">
        <v>709.67983768698832</v>
      </c>
      <c r="R477" s="98">
        <v>700.33927987413085</v>
      </c>
      <c r="S477" s="98">
        <v>687.49292487767161</v>
      </c>
      <c r="T477" s="98">
        <v>665.86825941751761</v>
      </c>
      <c r="U477" s="98">
        <v>643.15009371593089</v>
      </c>
      <c r="V477" s="98">
        <v>878.97990904556207</v>
      </c>
      <c r="W477" s="98">
        <v>876.65492420405849</v>
      </c>
      <c r="X477" s="98">
        <v>685.29031820906857</v>
      </c>
      <c r="Y477" s="98">
        <v>625.26202384135672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765.66773683010956</v>
      </c>
      <c r="D478" s="33">
        <v>620.82536939820807</v>
      </c>
      <c r="E478" s="33">
        <v>990.39952884453839</v>
      </c>
      <c r="F478" s="33">
        <v>877.60531794418216</v>
      </c>
      <c r="G478" s="33">
        <v>799.01862699752905</v>
      </c>
      <c r="H478" s="33">
        <v>774.77337475616343</v>
      </c>
      <c r="I478" s="33">
        <v>757.81704327986984</v>
      </c>
      <c r="J478" s="33">
        <v>834.52586985058974</v>
      </c>
      <c r="K478" s="33">
        <v>575.44887592047837</v>
      </c>
      <c r="L478" s="33">
        <v>529.74841521552241</v>
      </c>
      <c r="M478" s="33">
        <v>559.19430012308339</v>
      </c>
      <c r="N478" s="33">
        <v>537.02671802891939</v>
      </c>
      <c r="O478" s="33">
        <v>537.85257573260924</v>
      </c>
      <c r="P478" s="33">
        <v>547.03393162200098</v>
      </c>
      <c r="Q478" s="33">
        <v>542.3733777626851</v>
      </c>
      <c r="R478" s="33">
        <v>524.48185808831749</v>
      </c>
      <c r="S478" s="33">
        <v>512.24095386439581</v>
      </c>
      <c r="T478" s="33">
        <v>494.93752926526685</v>
      </c>
      <c r="U478" s="33">
        <v>465.76622182783893</v>
      </c>
      <c r="V478" s="33">
        <v>604.4325709526953</v>
      </c>
      <c r="W478" s="33">
        <v>611.78808737500037</v>
      </c>
      <c r="X478" s="33">
        <v>473.52304525692546</v>
      </c>
      <c r="Y478" s="33">
        <v>451.23259792669046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13240.987581066976</v>
      </c>
      <c r="D480" s="117">
        <f t="shared" si="247"/>
        <v>10777.957069828775</v>
      </c>
      <c r="E480" s="117">
        <f t="shared" si="247"/>
        <v>11984.679271412135</v>
      </c>
      <c r="F480" s="117">
        <f t="shared" si="247"/>
        <v>11524.559022354202</v>
      </c>
      <c r="G480" s="117">
        <f t="shared" si="247"/>
        <v>12964.158660809027</v>
      </c>
      <c r="H480" s="117">
        <f t="shared" si="247"/>
        <v>10507.343164953383</v>
      </c>
      <c r="I480" s="117">
        <f t="shared" si="247"/>
        <v>11593.211962072392</v>
      </c>
      <c r="J480" s="117">
        <f t="shared" si="247"/>
        <v>11240.448022402625</v>
      </c>
      <c r="K480" s="117">
        <f t="shared" si="247"/>
        <v>10147.874383080929</v>
      </c>
      <c r="L480" s="117">
        <f t="shared" si="247"/>
        <v>9953.2346490192849</v>
      </c>
      <c r="M480" s="117">
        <f t="shared" si="247"/>
        <v>10152.059366648622</v>
      </c>
      <c r="N480" s="117">
        <f t="shared" si="247"/>
        <v>9168.4107003000972</v>
      </c>
      <c r="O480" s="117">
        <f t="shared" si="247"/>
        <v>9117.8748188827212</v>
      </c>
      <c r="P480" s="117">
        <f t="shared" si="247"/>
        <v>7038.6613364898994</v>
      </c>
      <c r="Q480" s="117">
        <f t="shared" si="247"/>
        <v>7963.5190663020066</v>
      </c>
      <c r="R480" s="117">
        <f t="shared" ref="R480:V480" si="248">R481+R484+R486+R499</f>
        <v>8133.0958238723442</v>
      </c>
      <c r="S480" s="117">
        <f t="shared" si="248"/>
        <v>8173.2818517986643</v>
      </c>
      <c r="T480" s="117">
        <f t="shared" si="248"/>
        <v>7541.9590394050747</v>
      </c>
      <c r="U480" s="117">
        <f t="shared" si="248"/>
        <v>7063.0203976734729</v>
      </c>
      <c r="V480" s="117">
        <f t="shared" si="248"/>
        <v>6969.3018264931179</v>
      </c>
      <c r="W480" s="117">
        <f t="shared" ref="W480:Y480" si="249">W481+W484+W486+W499</f>
        <v>7422.075159947577</v>
      </c>
      <c r="X480" s="117">
        <f t="shared" si="249"/>
        <v>5480.7575058964549</v>
      </c>
      <c r="Y480" s="117">
        <f t="shared" si="249"/>
        <v>4757.587481232511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11033.902519207079</v>
      </c>
      <c r="D481" s="122">
        <f t="shared" si="250"/>
        <v>8500.1567729545786</v>
      </c>
      <c r="E481" s="122">
        <f t="shared" si="250"/>
        <v>9353.9569558656785</v>
      </c>
      <c r="F481" s="122">
        <f t="shared" si="250"/>
        <v>8980.4335124699101</v>
      </c>
      <c r="G481" s="122">
        <f t="shared" si="250"/>
        <v>10444.249776499253</v>
      </c>
      <c r="H481" s="122">
        <f t="shared" si="250"/>
        <v>8003.2918452853264</v>
      </c>
      <c r="I481" s="122">
        <f t="shared" si="250"/>
        <v>8981.0163720423079</v>
      </c>
      <c r="J481" s="122">
        <f t="shared" si="250"/>
        <v>8599.0393640841376</v>
      </c>
      <c r="K481" s="122">
        <f t="shared" si="250"/>
        <v>7739.9243438764643</v>
      </c>
      <c r="L481" s="122">
        <f t="shared" si="250"/>
        <v>7584.0675058983252</v>
      </c>
      <c r="M481" s="122">
        <f t="shared" si="250"/>
        <v>7618.3802453986309</v>
      </c>
      <c r="N481" s="122">
        <f t="shared" si="250"/>
        <v>6758.1906479091895</v>
      </c>
      <c r="O481" s="122">
        <f t="shared" si="250"/>
        <v>6564.567024852905</v>
      </c>
      <c r="P481" s="122">
        <f t="shared" si="250"/>
        <v>4920.7994964331583</v>
      </c>
      <c r="Q481" s="122">
        <f t="shared" si="250"/>
        <v>5689.3976615002484</v>
      </c>
      <c r="R481" s="122">
        <f t="shared" ref="R481:V481" si="251">SUM(R482:R483)</f>
        <v>5940.1044784425094</v>
      </c>
      <c r="S481" s="122">
        <f t="shared" si="251"/>
        <v>5818.9261832006341</v>
      </c>
      <c r="T481" s="122">
        <f t="shared" si="251"/>
        <v>5232.4452849769677</v>
      </c>
      <c r="U481" s="122">
        <f t="shared" si="251"/>
        <v>4750.3378077177686</v>
      </c>
      <c r="V481" s="122">
        <f t="shared" si="251"/>
        <v>4720.3303864703803</v>
      </c>
      <c r="W481" s="122">
        <f t="shared" ref="W481:Y481" si="252">SUM(W482:W483)</f>
        <v>5025.4126808942101</v>
      </c>
      <c r="X481" s="122">
        <f t="shared" si="252"/>
        <v>3391.8874126180622</v>
      </c>
      <c r="Y481" s="122">
        <f t="shared" si="252"/>
        <v>2827.6930381551956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10928.328616999632</v>
      </c>
      <c r="D482" s="98">
        <v>8419.8684344868434</v>
      </c>
      <c r="E482" s="98">
        <v>9266.2642968219025</v>
      </c>
      <c r="F482" s="98">
        <v>8897.0689537497929</v>
      </c>
      <c r="G482" s="98">
        <v>10350.917509855815</v>
      </c>
      <c r="H482" s="98">
        <v>7932.3331970849868</v>
      </c>
      <c r="I482" s="98">
        <v>8904.0056951249371</v>
      </c>
      <c r="J482" s="98">
        <v>8525.232416114608</v>
      </c>
      <c r="K482" s="98">
        <v>7674.1037207234522</v>
      </c>
      <c r="L482" s="98">
        <v>7520.3276403271166</v>
      </c>
      <c r="M482" s="98">
        <v>7555.1927199447173</v>
      </c>
      <c r="N482" s="98">
        <v>6702.9736298216339</v>
      </c>
      <c r="O482" s="98">
        <v>6511.4600537334873</v>
      </c>
      <c r="P482" s="98">
        <v>4881.5256643309112</v>
      </c>
      <c r="Q482" s="98">
        <v>5644.0599754061159</v>
      </c>
      <c r="R482" s="98">
        <v>5893.0202718525879</v>
      </c>
      <c r="S482" s="98">
        <v>5773.0902234792693</v>
      </c>
      <c r="T482" s="98">
        <v>5191.5559458417811</v>
      </c>
      <c r="U482" s="98">
        <v>4713.4740004707255</v>
      </c>
      <c r="V482" s="98">
        <v>4683.9578944343748</v>
      </c>
      <c r="W482" s="98">
        <v>4986.6292262026873</v>
      </c>
      <c r="X482" s="98">
        <v>3365.881507461032</v>
      </c>
      <c r="Y482" s="98">
        <v>2806.1200536130023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105.57390220744738</v>
      </c>
      <c r="D483" s="98">
        <v>80.288338467735414</v>
      </c>
      <c r="E483" s="98">
        <v>87.69265904377653</v>
      </c>
      <c r="F483" s="98">
        <v>83.36455872011669</v>
      </c>
      <c r="G483" s="98">
        <v>93.33226664343799</v>
      </c>
      <c r="H483" s="98">
        <v>70.958648200339212</v>
      </c>
      <c r="I483" s="98">
        <v>77.010676917371001</v>
      </c>
      <c r="J483" s="98">
        <v>73.806947969528693</v>
      </c>
      <c r="K483" s="98">
        <v>65.82062315301178</v>
      </c>
      <c r="L483" s="98">
        <v>63.739865571208838</v>
      </c>
      <c r="M483" s="98">
        <v>63.187525453913622</v>
      </c>
      <c r="N483" s="98">
        <v>55.217018087555644</v>
      </c>
      <c r="O483" s="98">
        <v>53.106971119417643</v>
      </c>
      <c r="P483" s="98">
        <v>39.273832102246637</v>
      </c>
      <c r="Q483" s="98">
        <v>45.337686094132422</v>
      </c>
      <c r="R483" s="98">
        <v>47.084206589921678</v>
      </c>
      <c r="S483" s="98">
        <v>45.835959721364631</v>
      </c>
      <c r="T483" s="98">
        <v>40.889339135186447</v>
      </c>
      <c r="U483" s="98">
        <v>36.863807247042999</v>
      </c>
      <c r="V483" s="98">
        <v>36.372492036005426</v>
      </c>
      <c r="W483" s="98">
        <v>38.78345469152287</v>
      </c>
      <c r="X483" s="98">
        <v>26.005905157030192</v>
      </c>
      <c r="Y483" s="98">
        <v>21.572984542193396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91.104867408106074</v>
      </c>
      <c r="D484" s="122">
        <f t="shared" si="253"/>
        <v>108.23203740711831</v>
      </c>
      <c r="E484" s="122">
        <f t="shared" si="253"/>
        <v>202.29698653678426</v>
      </c>
      <c r="F484" s="122">
        <f t="shared" si="253"/>
        <v>115.62878201838505</v>
      </c>
      <c r="G484" s="122">
        <f t="shared" si="253"/>
        <v>175.76789662216183</v>
      </c>
      <c r="H484" s="122">
        <f t="shared" si="253"/>
        <v>143.96480486556354</v>
      </c>
      <c r="I484" s="122">
        <f t="shared" si="253"/>
        <v>303.99582052103676</v>
      </c>
      <c r="J484" s="122">
        <f t="shared" si="253"/>
        <v>293.08063287571719</v>
      </c>
      <c r="K484" s="122">
        <f t="shared" si="253"/>
        <v>164.61827767902366</v>
      </c>
      <c r="L484" s="122">
        <f t="shared" si="253"/>
        <v>240.76370004675874</v>
      </c>
      <c r="M484" s="122">
        <f t="shared" si="253"/>
        <v>355.39445499368179</v>
      </c>
      <c r="N484" s="122">
        <f t="shared" si="253"/>
        <v>303.70426929426611</v>
      </c>
      <c r="O484" s="122">
        <f t="shared" si="253"/>
        <v>452.79278797664335</v>
      </c>
      <c r="P484" s="122">
        <f t="shared" si="253"/>
        <v>51.879312668565234</v>
      </c>
      <c r="Q484" s="122">
        <f t="shared" si="253"/>
        <v>185.93652692617886</v>
      </c>
      <c r="R484" s="122">
        <f t="shared" si="253"/>
        <v>148.03860128494969</v>
      </c>
      <c r="S484" s="122">
        <f t="shared" si="253"/>
        <v>314.41826841665943</v>
      </c>
      <c r="T484" s="122">
        <f t="shared" si="253"/>
        <v>309.24798178425402</v>
      </c>
      <c r="U484" s="122">
        <f t="shared" si="253"/>
        <v>393.51350511936147</v>
      </c>
      <c r="V484" s="122">
        <f t="shared" si="253"/>
        <v>238.6142995486826</v>
      </c>
      <c r="W484" s="122">
        <f t="shared" si="253"/>
        <v>374.00353273374276</v>
      </c>
      <c r="X484" s="122">
        <f t="shared" si="253"/>
        <v>278.14858258604613</v>
      </c>
      <c r="Y484" s="122">
        <f t="shared" si="253"/>
        <v>168.55469036588076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91.104867408106074</v>
      </c>
      <c r="D485" s="98">
        <f>RES_hhdet_in_tesh!D86</f>
        <v>108.23203740711831</v>
      </c>
      <c r="E485" s="98">
        <f>RES_hhdet_in_tesh!E86</f>
        <v>202.29698653678426</v>
      </c>
      <c r="F485" s="98">
        <f>RES_hhdet_in_tesh!F86</f>
        <v>115.62878201838505</v>
      </c>
      <c r="G485" s="98">
        <f>RES_hhdet_in_tesh!G86</f>
        <v>175.76789662216183</v>
      </c>
      <c r="H485" s="98">
        <f>RES_hhdet_in_tesh!H86</f>
        <v>143.96480486556354</v>
      </c>
      <c r="I485" s="98">
        <f>RES_hhdet_in_tesh!I86</f>
        <v>303.99582052103676</v>
      </c>
      <c r="J485" s="98">
        <f>RES_hhdet_in_tesh!J86</f>
        <v>293.08063287571719</v>
      </c>
      <c r="K485" s="98">
        <f>RES_hhdet_in_tesh!K86</f>
        <v>164.61827767902366</v>
      </c>
      <c r="L485" s="98">
        <f>RES_hhdet_in_tesh!L86</f>
        <v>240.76370004675874</v>
      </c>
      <c r="M485" s="98">
        <f>RES_hhdet_in_tesh!M86</f>
        <v>355.39445499368179</v>
      </c>
      <c r="N485" s="98">
        <f>RES_hhdet_in_tesh!N86</f>
        <v>303.70426929426611</v>
      </c>
      <c r="O485" s="98">
        <f>RES_hhdet_in_tesh!O86</f>
        <v>452.79278797664335</v>
      </c>
      <c r="P485" s="98">
        <f>RES_hhdet_in_tesh!P86</f>
        <v>51.879312668565234</v>
      </c>
      <c r="Q485" s="98">
        <f>RES_hhdet_in_tesh!Q86</f>
        <v>185.93652692617886</v>
      </c>
      <c r="R485" s="98">
        <f>RES_hhdet_in_tesh!R86</f>
        <v>148.03860128494969</v>
      </c>
      <c r="S485" s="98">
        <f>RES_hhdet_in_tesh!S86</f>
        <v>314.41826841665943</v>
      </c>
      <c r="T485" s="98">
        <f>RES_hhdet_in_tesh!T86</f>
        <v>309.24798178425402</v>
      </c>
      <c r="U485" s="98">
        <f>RES_hhdet_in_tesh!U86</f>
        <v>393.51350511936147</v>
      </c>
      <c r="V485" s="98">
        <f>RES_hhdet_in_tesh!V86</f>
        <v>238.6142995486826</v>
      </c>
      <c r="W485" s="98">
        <f>RES_hhdet_in_tesh!W86</f>
        <v>374.00353273374276</v>
      </c>
      <c r="X485" s="98">
        <f>RES_hhdet_in_tesh!X86</f>
        <v>278.14858258604613</v>
      </c>
      <c r="Y485" s="98">
        <f>RES_hhdet_in_tesh!Y86</f>
        <v>168.55469036588076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1514.890804250073</v>
      </c>
      <c r="D486" s="122">
        <v>1588.5758585110541</v>
      </c>
      <c r="E486" s="122">
        <v>1718.2988547266689</v>
      </c>
      <c r="F486" s="122">
        <v>1781.1528248283394</v>
      </c>
      <c r="G486" s="122">
        <v>1693.676839657456</v>
      </c>
      <c r="H486" s="122">
        <v>1761.6550254285726</v>
      </c>
      <c r="I486" s="122">
        <v>1720.2609330718617</v>
      </c>
      <c r="J486" s="122">
        <v>1752.7720943424297</v>
      </c>
      <c r="K486" s="122">
        <v>1761.9414931848828</v>
      </c>
      <c r="L486" s="122">
        <v>1695.7774156322077</v>
      </c>
      <c r="M486" s="122">
        <v>1740.5979403755705</v>
      </c>
      <c r="N486" s="122">
        <v>1680.1331364531736</v>
      </c>
      <c r="O486" s="122">
        <v>1672.0357852900765</v>
      </c>
      <c r="P486" s="122">
        <v>1626.3489149556513</v>
      </c>
      <c r="Q486" s="122">
        <v>1648.9685553650611</v>
      </c>
      <c r="R486" s="122">
        <v>1612.4558241760992</v>
      </c>
      <c r="S486" s="122">
        <v>1611.2400108023721</v>
      </c>
      <c r="T486" s="122">
        <v>1579.4947563062142</v>
      </c>
      <c r="U486" s="122">
        <v>1513.948218167639</v>
      </c>
      <c r="V486" s="122">
        <v>1470.4226875997579</v>
      </c>
      <c r="W486" s="122">
        <v>1472.2666041345383</v>
      </c>
      <c r="X486" s="122">
        <v>1382.9833651834272</v>
      </c>
      <c r="Y486" s="122">
        <v>1355.8254990857949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1785.3040871996211</v>
      </c>
      <c r="D487" s="98">
        <v>1579.6256573267831</v>
      </c>
      <c r="E487" s="98">
        <v>1669.6538273770605</v>
      </c>
      <c r="F487" s="98">
        <v>1700.9868922938565</v>
      </c>
      <c r="G487" s="98">
        <v>1709.401957644583</v>
      </c>
      <c r="H487" s="98">
        <v>1724.7430043744494</v>
      </c>
      <c r="I487" s="98">
        <v>1769.8182080795564</v>
      </c>
      <c r="J487" s="98">
        <v>1730.5288785780876</v>
      </c>
      <c r="K487" s="98">
        <v>1754.1360125817725</v>
      </c>
      <c r="L487" s="98">
        <v>1694.9195828271609</v>
      </c>
      <c r="M487" s="98">
        <v>1734.6684039186753</v>
      </c>
      <c r="N487" s="98">
        <v>1695.5438063445101</v>
      </c>
      <c r="O487" s="98">
        <v>1715.2768521905116</v>
      </c>
      <c r="P487" s="98">
        <v>1606.0162569061015</v>
      </c>
      <c r="Q487" s="98">
        <v>1636.4135119046073</v>
      </c>
      <c r="R487" s="98">
        <v>1624.9810792975611</v>
      </c>
      <c r="S487" s="98">
        <v>1607.9948146160971</v>
      </c>
      <c r="T487" s="98">
        <v>1567.9379307696959</v>
      </c>
      <c r="U487" s="98">
        <v>1517.4432053655835</v>
      </c>
      <c r="V487" s="98">
        <v>1404.822800507455</v>
      </c>
      <c r="W487" s="98">
        <v>1516.2494434297205</v>
      </c>
      <c r="X487" s="98">
        <v>1356.254243204633</v>
      </c>
      <c r="Y487" s="98">
        <v>1325.5089687775812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1785.3967917915484</v>
      </c>
      <c r="D488" s="98">
        <v>0</v>
      </c>
      <c r="E488" s="98">
        <v>0</v>
      </c>
      <c r="F488" s="98">
        <v>1700.8049722753383</v>
      </c>
      <c r="G488" s="98">
        <v>1709.5018731482835</v>
      </c>
      <c r="H488" s="98">
        <v>1724.5771927538176</v>
      </c>
      <c r="I488" s="98">
        <v>1770.333775682403</v>
      </c>
      <c r="J488" s="98">
        <v>1730.5337279439987</v>
      </c>
      <c r="K488" s="98">
        <v>1755.2570584373266</v>
      </c>
      <c r="L488" s="98">
        <v>1696.0523713086104</v>
      </c>
      <c r="M488" s="98">
        <v>1735.7076398431332</v>
      </c>
      <c r="N488" s="98">
        <v>1696.5986009441708</v>
      </c>
      <c r="O488" s="98">
        <v>1716.0139297533426</v>
      </c>
      <c r="P488" s="98">
        <v>0</v>
      </c>
      <c r="Q488" s="98">
        <v>1636.4121506501194</v>
      </c>
      <c r="R488" s="98">
        <v>1624.8644002675617</v>
      </c>
      <c r="S488" s="98">
        <v>1607.6677881817498</v>
      </c>
      <c r="T488" s="98">
        <v>1567.3000757919892</v>
      </c>
      <c r="U488" s="98">
        <v>1516.4761650013331</v>
      </c>
      <c r="V488" s="98">
        <v>0</v>
      </c>
      <c r="W488" s="98">
        <v>1515.0609756563911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590.18087178595022</v>
      </c>
      <c r="D489" s="101">
        <v>0</v>
      </c>
      <c r="E489" s="101">
        <v>0</v>
      </c>
      <c r="F489" s="101">
        <v>821.7558582048988</v>
      </c>
      <c r="G489" s="101">
        <v>722.14473135665469</v>
      </c>
      <c r="H489" s="101">
        <v>746.69052267388372</v>
      </c>
      <c r="I489" s="101">
        <v>632.41502649190954</v>
      </c>
      <c r="J489" s="101">
        <v>625.61887102170351</v>
      </c>
      <c r="K489" s="101">
        <v>613.46683998259209</v>
      </c>
      <c r="L489" s="101">
        <v>571.90308644640209</v>
      </c>
      <c r="M489" s="101">
        <v>604.17165345274736</v>
      </c>
      <c r="N489" s="101">
        <v>576.71931986867583</v>
      </c>
      <c r="O489" s="101">
        <v>584.12088627001003</v>
      </c>
      <c r="P489" s="101">
        <v>0</v>
      </c>
      <c r="Q489" s="101">
        <v>582.18159376813287</v>
      </c>
      <c r="R489" s="101">
        <v>573.80142610711334</v>
      </c>
      <c r="S489" s="101">
        <v>571.29033805199344</v>
      </c>
      <c r="T489" s="101">
        <v>565.60299886838322</v>
      </c>
      <c r="U489" s="101">
        <v>513.75770188562421</v>
      </c>
      <c r="V489" s="101">
        <v>0</v>
      </c>
      <c r="W489" s="101">
        <v>693.05034202358888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1195.2159200055983</v>
      </c>
      <c r="D490" s="104">
        <v>0</v>
      </c>
      <c r="E490" s="104">
        <v>0</v>
      </c>
      <c r="F490" s="104">
        <v>879.04911407043937</v>
      </c>
      <c r="G490" s="104">
        <v>987.35714179162869</v>
      </c>
      <c r="H490" s="104">
        <v>977.88667007993422</v>
      </c>
      <c r="I490" s="104">
        <v>1137.9187491904936</v>
      </c>
      <c r="J490" s="104">
        <v>1104.9148569222955</v>
      </c>
      <c r="K490" s="104">
        <v>1141.7902184547347</v>
      </c>
      <c r="L490" s="104">
        <v>1124.1492848622086</v>
      </c>
      <c r="M490" s="104">
        <v>1131.5359863903859</v>
      </c>
      <c r="N490" s="104">
        <v>1119.8792810754951</v>
      </c>
      <c r="O490" s="104">
        <v>1131.8930434833326</v>
      </c>
      <c r="P490" s="104">
        <v>0</v>
      </c>
      <c r="Q490" s="104">
        <v>1054.2305568819868</v>
      </c>
      <c r="R490" s="104">
        <v>1051.0629741604482</v>
      </c>
      <c r="S490" s="104">
        <v>1036.3774501297564</v>
      </c>
      <c r="T490" s="104">
        <v>1001.697076923606</v>
      </c>
      <c r="U490" s="104">
        <v>1002.7184631157091</v>
      </c>
      <c r="V490" s="104">
        <v>0</v>
      </c>
      <c r="W490" s="104">
        <v>822.01063363280196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1406.2371938217361</v>
      </c>
      <c r="D491" s="101">
        <v>1807.974694350494</v>
      </c>
      <c r="E491" s="101">
        <v>1691.9174095453054</v>
      </c>
      <c r="F491" s="101">
        <v>1665.7014009632817</v>
      </c>
      <c r="G491" s="101">
        <v>1828.6499241320134</v>
      </c>
      <c r="H491" s="101">
        <v>1599.473949579268</v>
      </c>
      <c r="I491" s="101">
        <v>1658.1547706744684</v>
      </c>
      <c r="J491" s="101">
        <v>1838.1214986299833</v>
      </c>
      <c r="K491" s="101">
        <v>1691.9728899374777</v>
      </c>
      <c r="L491" s="101">
        <v>1634.8137493700747</v>
      </c>
      <c r="M491" s="101">
        <v>2004.7456395595223</v>
      </c>
      <c r="N491" s="101">
        <v>1791.7424619440851</v>
      </c>
      <c r="O491" s="101">
        <v>1477.1499663026307</v>
      </c>
      <c r="P491" s="101">
        <v>1153.9917043205687</v>
      </c>
      <c r="Q491" s="101">
        <v>1842.7122025704937</v>
      </c>
      <c r="R491" s="101">
        <v>1611.1951397992977</v>
      </c>
      <c r="S491" s="101">
        <v>1747.5767500955221</v>
      </c>
      <c r="T491" s="101">
        <v>1652.2005623885107</v>
      </c>
      <c r="U491" s="101">
        <v>1729.5725332991631</v>
      </c>
      <c r="V491" s="101">
        <v>1175.8125265540868</v>
      </c>
      <c r="W491" s="101">
        <v>1362.5776395577263</v>
      </c>
      <c r="X491" s="101">
        <v>1458.2627920394884</v>
      </c>
      <c r="Y491" s="101">
        <v>1396.1406800050245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1406.1998073386239</v>
      </c>
      <c r="D492" s="104">
        <v>1808.1630577033816</v>
      </c>
      <c r="E492" s="104">
        <v>0</v>
      </c>
      <c r="F492" s="104">
        <v>0</v>
      </c>
      <c r="G492" s="104">
        <v>1828.8341352167681</v>
      </c>
      <c r="H492" s="104">
        <v>0</v>
      </c>
      <c r="I492" s="104">
        <v>1657.7597164961105</v>
      </c>
      <c r="J492" s="104">
        <v>1837.2986977932871</v>
      </c>
      <c r="K492" s="104">
        <v>1693.0339427443064</v>
      </c>
      <c r="L492" s="104">
        <v>1636.82636514871</v>
      </c>
      <c r="M492" s="104">
        <v>2007.2749594892448</v>
      </c>
      <c r="N492" s="104">
        <v>1793.6922252790471</v>
      </c>
      <c r="O492" s="104">
        <v>0</v>
      </c>
      <c r="P492" s="104">
        <v>0</v>
      </c>
      <c r="Q492" s="104">
        <v>1844.854659812403</v>
      </c>
      <c r="R492" s="104">
        <v>1614.3474435128267</v>
      </c>
      <c r="S492" s="104">
        <v>1753.8385705875701</v>
      </c>
      <c r="T492" s="104">
        <v>1657.4872103705948</v>
      </c>
      <c r="U492" s="104">
        <v>1737.7460887703655</v>
      </c>
      <c r="V492" s="104">
        <v>0</v>
      </c>
      <c r="W492" s="104">
        <v>0</v>
      </c>
      <c r="X492" s="104">
        <v>1459.6903089042855</v>
      </c>
      <c r="Y492" s="104">
        <v>1400.1574391978597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462.37949491718354</v>
      </c>
      <c r="D493" s="98">
        <v>671.57453181507765</v>
      </c>
      <c r="E493" s="98">
        <v>0</v>
      </c>
      <c r="F493" s="98">
        <v>0</v>
      </c>
      <c r="G493" s="98">
        <v>772.78758229233927</v>
      </c>
      <c r="H493" s="98">
        <v>0</v>
      </c>
      <c r="I493" s="98">
        <v>591.10095151329176</v>
      </c>
      <c r="J493" s="98">
        <v>664.2866307877996</v>
      </c>
      <c r="K493" s="98">
        <v>589.72475454328833</v>
      </c>
      <c r="L493" s="98">
        <v>550.63722725740467</v>
      </c>
      <c r="M493" s="98">
        <v>700.14613023217066</v>
      </c>
      <c r="N493" s="98">
        <v>610.33262956932845</v>
      </c>
      <c r="O493" s="98">
        <v>0</v>
      </c>
      <c r="P493" s="98">
        <v>0</v>
      </c>
      <c r="Q493" s="98">
        <v>655.68305431064607</v>
      </c>
      <c r="R493" s="98">
        <v>567.14110719405323</v>
      </c>
      <c r="S493" s="98">
        <v>620.61090489796572</v>
      </c>
      <c r="T493" s="98">
        <v>595.47142949047145</v>
      </c>
      <c r="U493" s="98">
        <v>589.12875685316328</v>
      </c>
      <c r="V493" s="98">
        <v>0</v>
      </c>
      <c r="W493" s="98">
        <v>0</v>
      </c>
      <c r="X493" s="98">
        <v>752.03027454803521</v>
      </c>
      <c r="Y493" s="98">
        <v>829.63373362632387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943.82031242144046</v>
      </c>
      <c r="D494" s="98">
        <v>1136.5885258883038</v>
      </c>
      <c r="E494" s="98">
        <v>0</v>
      </c>
      <c r="F494" s="98">
        <v>0</v>
      </c>
      <c r="G494" s="98">
        <v>1056.0465529244289</v>
      </c>
      <c r="H494" s="98">
        <v>0</v>
      </c>
      <c r="I494" s="98">
        <v>1066.6587649828186</v>
      </c>
      <c r="J494" s="98">
        <v>1173.0120670054878</v>
      </c>
      <c r="K494" s="98">
        <v>1103.3091882010185</v>
      </c>
      <c r="L494" s="98">
        <v>1086.1891378913053</v>
      </c>
      <c r="M494" s="98">
        <v>1307.1288292570737</v>
      </c>
      <c r="N494" s="98">
        <v>1183.3595957097186</v>
      </c>
      <c r="O494" s="98">
        <v>0</v>
      </c>
      <c r="P494" s="98">
        <v>0</v>
      </c>
      <c r="Q494" s="98">
        <v>1189.1716055017571</v>
      </c>
      <c r="R494" s="98">
        <v>1047.2063363187733</v>
      </c>
      <c r="S494" s="98">
        <v>1133.2276656896045</v>
      </c>
      <c r="T494" s="98">
        <v>1062.0157808801232</v>
      </c>
      <c r="U494" s="98">
        <v>1148.6173319172021</v>
      </c>
      <c r="V494" s="98">
        <v>0</v>
      </c>
      <c r="W494" s="98">
        <v>0</v>
      </c>
      <c r="X494" s="98">
        <v>707.66003435625055</v>
      </c>
      <c r="Y494" s="98">
        <v>570.52370557153586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1469.5665598302189</v>
      </c>
      <c r="D495" s="101">
        <v>1562.1224415290947</v>
      </c>
      <c r="E495" s="101">
        <v>1746.3966006404817</v>
      </c>
      <c r="F495" s="101">
        <v>1812.28941312144</v>
      </c>
      <c r="G495" s="101">
        <v>1672.1862959151651</v>
      </c>
      <c r="H495" s="101">
        <v>1785.197258892279</v>
      </c>
      <c r="I495" s="101">
        <v>1667.2461070570371</v>
      </c>
      <c r="J495" s="101">
        <v>1785.6604893263436</v>
      </c>
      <c r="K495" s="101">
        <v>1772.7927180678207</v>
      </c>
      <c r="L495" s="101">
        <v>1699.7890716344909</v>
      </c>
      <c r="M495" s="101">
        <v>1732.0383881901544</v>
      </c>
      <c r="N495" s="101">
        <v>1664.9600833489208</v>
      </c>
      <c r="O495" s="101">
        <v>1652.2177492784861</v>
      </c>
      <c r="P495" s="101">
        <v>1655.5306120321634</v>
      </c>
      <c r="Q495" s="101">
        <v>1639.2588966855128</v>
      </c>
      <c r="R495" s="101">
        <v>1607.9354848124747</v>
      </c>
      <c r="S495" s="101">
        <v>1603.8194122196674</v>
      </c>
      <c r="T495" s="101">
        <v>1579.7805332923069</v>
      </c>
      <c r="U495" s="101">
        <v>1505.7749029179552</v>
      </c>
      <c r="V495" s="101">
        <v>1507.1059344228615</v>
      </c>
      <c r="W495" s="101">
        <v>1440.074312412775</v>
      </c>
      <c r="X495" s="101">
        <v>1390.9117958019831</v>
      </c>
      <c r="Y495" s="101">
        <v>1377.1141126156294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1469.7109969958624</v>
      </c>
      <c r="D496" s="104">
        <v>1562.3207811664149</v>
      </c>
      <c r="E496" s="104">
        <v>1746.6060487659568</v>
      </c>
      <c r="F496" s="104">
        <v>1812.4193192125888</v>
      </c>
      <c r="G496" s="104">
        <v>1672.2725259491251</v>
      </c>
      <c r="H496" s="104">
        <v>1785.0266820250042</v>
      </c>
      <c r="I496" s="104">
        <v>1667.1199734057789</v>
      </c>
      <c r="J496" s="104">
        <v>1785.5504160946068</v>
      </c>
      <c r="K496" s="104">
        <v>1773.9949336235466</v>
      </c>
      <c r="L496" s="104">
        <v>1700.9008237931514</v>
      </c>
      <c r="M496" s="104">
        <v>1733.1391560650097</v>
      </c>
      <c r="N496" s="104">
        <v>1666.0687413507544</v>
      </c>
      <c r="O496" s="104">
        <v>1652.5922172998492</v>
      </c>
      <c r="P496" s="104">
        <v>1655.2861711600042</v>
      </c>
      <c r="Q496" s="104">
        <v>1637.9456766224807</v>
      </c>
      <c r="R496" s="104">
        <v>1606.6749963904488</v>
      </c>
      <c r="S496" s="104">
        <v>1603.3517887740647</v>
      </c>
      <c r="T496" s="104">
        <v>1579.4718040892326</v>
      </c>
      <c r="U496" s="104">
        <v>1505.2960732733391</v>
      </c>
      <c r="V496" s="104">
        <v>1506.2768702679207</v>
      </c>
      <c r="W496" s="104">
        <v>1439.6527542029769</v>
      </c>
      <c r="X496" s="104">
        <v>1389.4868083576393</v>
      </c>
      <c r="Y496" s="104">
        <v>1375.7305074595226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483.18915768567553</v>
      </c>
      <c r="D497" s="98">
        <v>578.15370115545829</v>
      </c>
      <c r="E497" s="98">
        <v>802.54951841985633</v>
      </c>
      <c r="F497" s="98">
        <v>876.05992199999412</v>
      </c>
      <c r="G497" s="98">
        <v>706.02962459225387</v>
      </c>
      <c r="H497" s="98">
        <v>772.93658499238245</v>
      </c>
      <c r="I497" s="98">
        <v>594.46097969743744</v>
      </c>
      <c r="J497" s="98">
        <v>646.35547496058348</v>
      </c>
      <c r="K497" s="98">
        <v>620.30567590709381</v>
      </c>
      <c r="L497" s="98">
        <v>573.00128960621896</v>
      </c>
      <c r="M497" s="98">
        <v>603.2944851653001</v>
      </c>
      <c r="N497" s="98">
        <v>565.64676930682549</v>
      </c>
      <c r="O497" s="98">
        <v>561.40153443626673</v>
      </c>
      <c r="P497" s="98">
        <v>596.10872905909162</v>
      </c>
      <c r="Q497" s="98">
        <v>582.5256932962036</v>
      </c>
      <c r="R497" s="98">
        <v>566.88802661538955</v>
      </c>
      <c r="S497" s="98">
        <v>569.78873032638899</v>
      </c>
      <c r="T497" s="98">
        <v>570.27616584998941</v>
      </c>
      <c r="U497" s="98">
        <v>509.5885588546783</v>
      </c>
      <c r="V497" s="98">
        <v>588.74515240185929</v>
      </c>
      <c r="W497" s="98">
        <v>657.88812588975952</v>
      </c>
      <c r="X497" s="98">
        <v>716.75570819548091</v>
      </c>
      <c r="Y497" s="98">
        <v>816.51458415200352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986.52183931018658</v>
      </c>
      <c r="D498" s="98">
        <v>984.16708001095697</v>
      </c>
      <c r="E498" s="98">
        <v>944.05653034610066</v>
      </c>
      <c r="F498" s="98">
        <v>936.35939721259456</v>
      </c>
      <c r="G498" s="98">
        <v>966.24290135687113</v>
      </c>
      <c r="H498" s="98">
        <v>1012.0900970326214</v>
      </c>
      <c r="I498" s="98">
        <v>1072.6589937083415</v>
      </c>
      <c r="J498" s="98">
        <v>1139.1949411340233</v>
      </c>
      <c r="K498" s="98">
        <v>1153.6892577164526</v>
      </c>
      <c r="L498" s="98">
        <v>1127.8995341869324</v>
      </c>
      <c r="M498" s="98">
        <v>1129.8446708997094</v>
      </c>
      <c r="N498" s="98">
        <v>1100.4219720439287</v>
      </c>
      <c r="O498" s="98">
        <v>1091.1906828635829</v>
      </c>
      <c r="P498" s="98">
        <v>1059.1774421009127</v>
      </c>
      <c r="Q498" s="98">
        <v>1055.4199833262771</v>
      </c>
      <c r="R498" s="98">
        <v>1039.7869697750593</v>
      </c>
      <c r="S498" s="98">
        <v>1033.5630584476758</v>
      </c>
      <c r="T498" s="98">
        <v>1009.1956382392431</v>
      </c>
      <c r="U498" s="98">
        <v>995.70751441866082</v>
      </c>
      <c r="V498" s="98">
        <v>917.53171786606129</v>
      </c>
      <c r="W498" s="98">
        <v>781.76462831321714</v>
      </c>
      <c r="X498" s="98">
        <v>672.73110016215833</v>
      </c>
      <c r="Y498" s="98">
        <v>559.21592330751901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601.08939020171829</v>
      </c>
      <c r="D499" s="122">
        <v>580.99240095602306</v>
      </c>
      <c r="E499" s="122">
        <v>710.12647428300215</v>
      </c>
      <c r="F499" s="122">
        <v>647.34390303756913</v>
      </c>
      <c r="G499" s="122">
        <v>650.46414803015841</v>
      </c>
      <c r="H499" s="122">
        <v>598.43148937392152</v>
      </c>
      <c r="I499" s="122">
        <v>587.93883643718425</v>
      </c>
      <c r="J499" s="122">
        <v>595.55593110033931</v>
      </c>
      <c r="K499" s="122">
        <v>481.39026834055784</v>
      </c>
      <c r="L499" s="122">
        <v>432.62602744199296</v>
      </c>
      <c r="M499" s="122">
        <v>437.68672588073986</v>
      </c>
      <c r="N499" s="122">
        <v>426.38264664346843</v>
      </c>
      <c r="O499" s="122">
        <v>428.47922076309561</v>
      </c>
      <c r="P499" s="122">
        <v>439.63361243252535</v>
      </c>
      <c r="Q499" s="122">
        <v>439.21632251051898</v>
      </c>
      <c r="R499" s="122">
        <v>432.49691996878687</v>
      </c>
      <c r="S499" s="122">
        <v>428.69738937899922</v>
      </c>
      <c r="T499" s="122">
        <v>420.7710163376388</v>
      </c>
      <c r="U499" s="122">
        <v>405.22086666870507</v>
      </c>
      <c r="V499" s="122">
        <v>539.93445287429665</v>
      </c>
      <c r="W499" s="122">
        <v>550.39234218508591</v>
      </c>
      <c r="X499" s="122">
        <v>427.73814550891973</v>
      </c>
      <c r="Y499" s="122">
        <v>405.51425362564032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756.26442550533932</v>
      </c>
      <c r="D500" s="98">
        <v>596.48438946940144</v>
      </c>
      <c r="E500" s="98">
        <v>671.35158160861511</v>
      </c>
      <c r="F500" s="98">
        <v>605.87836671591617</v>
      </c>
      <c r="G500" s="98">
        <v>665.24206789821994</v>
      </c>
      <c r="H500" s="98">
        <v>576.44818825490461</v>
      </c>
      <c r="I500" s="98">
        <v>626.3676874581364</v>
      </c>
      <c r="J500" s="98">
        <v>593.78713173855635</v>
      </c>
      <c r="K500" s="98">
        <v>476.19115199683034</v>
      </c>
      <c r="L500" s="98">
        <v>443.74092026563227</v>
      </c>
      <c r="M500" s="98">
        <v>434.76708729172316</v>
      </c>
      <c r="N500" s="98">
        <v>429.92400281116659</v>
      </c>
      <c r="O500" s="98">
        <v>430.16810776199742</v>
      </c>
      <c r="P500" s="98">
        <v>440.00779794173008</v>
      </c>
      <c r="Q500" s="98">
        <v>438.88680572712218</v>
      </c>
      <c r="R500" s="98">
        <v>433.72297863428713</v>
      </c>
      <c r="S500" s="98">
        <v>427.50213958137482</v>
      </c>
      <c r="T500" s="98">
        <v>417.10823299082148</v>
      </c>
      <c r="U500" s="98">
        <v>404.98416092003919</v>
      </c>
      <c r="V500" s="98">
        <v>542.49608523144832</v>
      </c>
      <c r="W500" s="98">
        <v>564.81129874537635</v>
      </c>
      <c r="X500" s="98">
        <v>425.30347309573028</v>
      </c>
      <c r="Y500" s="98">
        <v>396.05573470461997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606.80859470754024</v>
      </c>
      <c r="D501" s="98">
        <v>773.2238731870342</v>
      </c>
      <c r="E501" s="98">
        <v>605.19054120160138</v>
      </c>
      <c r="F501" s="98">
        <v>589.85470300649047</v>
      </c>
      <c r="G501" s="98">
        <v>693.1986672155673</v>
      </c>
      <c r="H501" s="98">
        <v>601.25006702295707</v>
      </c>
      <c r="I501" s="98">
        <v>573.14489722505914</v>
      </c>
      <c r="J501" s="98">
        <v>520.02403322123007</v>
      </c>
      <c r="K501" s="98">
        <v>509.15337439398002</v>
      </c>
      <c r="L501" s="98">
        <v>455.14049970470853</v>
      </c>
      <c r="M501" s="98">
        <v>436.1655872268102</v>
      </c>
      <c r="N501" s="98">
        <v>431.05490365392143</v>
      </c>
      <c r="O501" s="98">
        <v>430.33409026917565</v>
      </c>
      <c r="P501" s="98">
        <v>441.8865018186537</v>
      </c>
      <c r="Q501" s="98">
        <v>438.07403074735936</v>
      </c>
      <c r="R501" s="98">
        <v>433.56149328449885</v>
      </c>
      <c r="S501" s="98">
        <v>427.34406555305418</v>
      </c>
      <c r="T501" s="98">
        <v>415.74641536208594</v>
      </c>
      <c r="U501" s="98">
        <v>403.18622193515711</v>
      </c>
      <c r="V501" s="98">
        <v>552.60138482533341</v>
      </c>
      <c r="W501" s="98">
        <v>551.89471810736381</v>
      </c>
      <c r="X501" s="98">
        <v>431.68325887981791</v>
      </c>
      <c r="Y501" s="98">
        <v>393.89363101991398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588.55149914611206</v>
      </c>
      <c r="D502" s="33">
        <v>478.02154338903563</v>
      </c>
      <c r="E502" s="33">
        <v>763.93359087438159</v>
      </c>
      <c r="F502" s="33">
        <v>678.13309639352974</v>
      </c>
      <c r="G502" s="33">
        <v>618.54801455382062</v>
      </c>
      <c r="H502" s="33">
        <v>600.92304663211974</v>
      </c>
      <c r="I502" s="33">
        <v>588.93790494916686</v>
      </c>
      <c r="J502" s="33">
        <v>649.92925576134428</v>
      </c>
      <c r="K502" s="33">
        <v>449.19708494040805</v>
      </c>
      <c r="L502" s="33">
        <v>414.56445080039174</v>
      </c>
      <c r="M502" s="33">
        <v>439.17942894043415</v>
      </c>
      <c r="N502" s="33">
        <v>423.83659243018599</v>
      </c>
      <c r="O502" s="33">
        <v>427.36484970440222</v>
      </c>
      <c r="P502" s="33">
        <v>438.52908066256265</v>
      </c>
      <c r="Q502" s="33">
        <v>439.75675152793684</v>
      </c>
      <c r="R502" s="33">
        <v>431.78202095296234</v>
      </c>
      <c r="S502" s="33">
        <v>429.68720771524772</v>
      </c>
      <c r="T502" s="33">
        <v>423.47581387460218</v>
      </c>
      <c r="U502" s="33">
        <v>405.9838973822404</v>
      </c>
      <c r="V502" s="33">
        <v>534.92232552175608</v>
      </c>
      <c r="W502" s="33">
        <v>547.54858691630193</v>
      </c>
      <c r="X502" s="33">
        <v>427.09295275019542</v>
      </c>
      <c r="Y502" s="33">
        <v>409.76935597334221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142.9840986455265</v>
      </c>
      <c r="D504" s="117">
        <f t="shared" si="254"/>
        <v>151.14596943563205</v>
      </c>
      <c r="E504" s="117">
        <f t="shared" si="254"/>
        <v>99.308796610605953</v>
      </c>
      <c r="F504" s="117">
        <f t="shared" si="254"/>
        <v>93.365059875112564</v>
      </c>
      <c r="G504" s="117">
        <f t="shared" si="254"/>
        <v>124.19228143151224</v>
      </c>
      <c r="H504" s="117">
        <f t="shared" si="254"/>
        <v>93.873254392663782</v>
      </c>
      <c r="I504" s="117">
        <f t="shared" si="254"/>
        <v>96.214821711436088</v>
      </c>
      <c r="J504" s="117">
        <f t="shared" si="254"/>
        <v>83.483858385326982</v>
      </c>
      <c r="K504" s="117">
        <f t="shared" si="254"/>
        <v>114.8721003389193</v>
      </c>
      <c r="L504" s="117">
        <f t="shared" si="254"/>
        <v>82.466609558371289</v>
      </c>
      <c r="M504" s="117">
        <f t="shared" si="254"/>
        <v>73.572851741863929</v>
      </c>
      <c r="N504" s="117">
        <f t="shared" si="254"/>
        <v>55.944789833572422</v>
      </c>
      <c r="O504" s="117">
        <f t="shared" si="254"/>
        <v>56.718457992762112</v>
      </c>
      <c r="P504" s="117">
        <f t="shared" si="254"/>
        <v>63.386945612955408</v>
      </c>
      <c r="Q504" s="117">
        <f t="shared" si="254"/>
        <v>75.716171582340124</v>
      </c>
      <c r="R504" s="117">
        <f t="shared" ref="R504:V504" si="255">R505+R508+R510+R523</f>
        <v>75.263165295741985</v>
      </c>
      <c r="S504" s="117">
        <f t="shared" si="255"/>
        <v>74.695248621590494</v>
      </c>
      <c r="T504" s="117">
        <f t="shared" si="255"/>
        <v>59.911956782578578</v>
      </c>
      <c r="U504" s="117">
        <f t="shared" si="255"/>
        <v>47.63904469539159</v>
      </c>
      <c r="V504" s="117">
        <f t="shared" si="255"/>
        <v>57.956960968390803</v>
      </c>
      <c r="W504" s="117">
        <f t="shared" ref="W504:Y504" si="256">W505+W508+W510+W523</f>
        <v>55.663265776131141</v>
      </c>
      <c r="X504" s="117">
        <f t="shared" si="256"/>
        <v>49.597476350307673</v>
      </c>
      <c r="Y504" s="117">
        <f t="shared" si="256"/>
        <v>43.396003236244042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60.350272513503931</v>
      </c>
      <c r="D510" s="122">
        <v>59.188223520967469</v>
      </c>
      <c r="E510" s="122">
        <v>36.023485913194961</v>
      </c>
      <c r="F510" s="122">
        <v>31.658972654114315</v>
      </c>
      <c r="G510" s="122">
        <v>31.153892994069601</v>
      </c>
      <c r="H510" s="122">
        <v>24.097442020836144</v>
      </c>
      <c r="I510" s="122">
        <v>20.92100710680382</v>
      </c>
      <c r="J510" s="122">
        <v>20.09626958834318</v>
      </c>
      <c r="K510" s="122">
        <v>24.63179521109722</v>
      </c>
      <c r="L510" s="122">
        <v>20.479918101881232</v>
      </c>
      <c r="M510" s="122">
        <v>18.084072719810141</v>
      </c>
      <c r="N510" s="122">
        <v>12.078258721001461</v>
      </c>
      <c r="O510" s="122">
        <v>10.901778627179864</v>
      </c>
      <c r="P510" s="122">
        <v>14.779636048526578</v>
      </c>
      <c r="Q510" s="122">
        <v>29.760839382720821</v>
      </c>
      <c r="R510" s="122">
        <v>27.058823045093479</v>
      </c>
      <c r="S510" s="122">
        <v>22.712793363600912</v>
      </c>
      <c r="T510" s="122">
        <v>18.136895642696565</v>
      </c>
      <c r="U510" s="122">
        <v>12.241139773484818</v>
      </c>
      <c r="V510" s="122">
        <v>9.5616773654729972</v>
      </c>
      <c r="W510" s="122">
        <v>14.293202900549939</v>
      </c>
      <c r="X510" s="122">
        <v>23.053946425112684</v>
      </c>
      <c r="Y510" s="122">
        <v>17.142636045859948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525.79928103739769</v>
      </c>
      <c r="D515" s="101">
        <v>674.00021132976462</v>
      </c>
      <c r="E515" s="101">
        <v>628.60519891713977</v>
      </c>
      <c r="F515" s="101">
        <v>616.7479504967057</v>
      </c>
      <c r="G515" s="101">
        <v>674.51920138265007</v>
      </c>
      <c r="H515" s="101">
        <v>587.5628518848979</v>
      </c>
      <c r="I515" s="101">
        <v>606.37817435667318</v>
      </c>
      <c r="J515" s="101">
        <v>668.69107391929788</v>
      </c>
      <c r="K515" s="101">
        <v>611.72548633797203</v>
      </c>
      <c r="L515" s="101">
        <v>586.81210114506075</v>
      </c>
      <c r="M515" s="101">
        <v>709.20796004963222</v>
      </c>
      <c r="N515" s="101">
        <v>619.11936203795585</v>
      </c>
      <c r="O515" s="101">
        <v>493.63785417949794</v>
      </c>
      <c r="P515" s="101">
        <v>370.86220765065661</v>
      </c>
      <c r="Q515" s="101">
        <v>572.44308644883506</v>
      </c>
      <c r="R515" s="101">
        <v>489.9184269957139</v>
      </c>
      <c r="S515" s="101">
        <v>521.10939678053171</v>
      </c>
      <c r="T515" s="101">
        <v>484.27123997617491</v>
      </c>
      <c r="U515" s="101">
        <v>499.69516535976777</v>
      </c>
      <c r="V515" s="101">
        <v>335.92279395173608</v>
      </c>
      <c r="W515" s="101">
        <v>386.63324660189659</v>
      </c>
      <c r="X515" s="101">
        <v>411.99178987554438</v>
      </c>
      <c r="Y515" s="101">
        <v>393.57767451839311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172.88605866921017</v>
      </c>
      <c r="D516" s="104">
        <v>250.35824770194546</v>
      </c>
      <c r="E516" s="104">
        <v>0</v>
      </c>
      <c r="F516" s="104">
        <v>0</v>
      </c>
      <c r="G516" s="104">
        <v>285.05186037381031</v>
      </c>
      <c r="H516" s="104">
        <v>0</v>
      </c>
      <c r="I516" s="104">
        <v>216.16240062640691</v>
      </c>
      <c r="J516" s="104">
        <v>241.66114202070196</v>
      </c>
      <c r="K516" s="104">
        <v>213.21243645450181</v>
      </c>
      <c r="L516" s="104">
        <v>197.64978635646571</v>
      </c>
      <c r="M516" s="104">
        <v>247.68688803219064</v>
      </c>
      <c r="N516" s="104">
        <v>210.89456563970344</v>
      </c>
      <c r="O516" s="104">
        <v>0</v>
      </c>
      <c r="P516" s="104">
        <v>0</v>
      </c>
      <c r="Q516" s="104">
        <v>203.68955652336953</v>
      </c>
      <c r="R516" s="104">
        <v>172.45141339970132</v>
      </c>
      <c r="S516" s="104">
        <v>185.0597830791246</v>
      </c>
      <c r="T516" s="104">
        <v>174.53673246113243</v>
      </c>
      <c r="U516" s="104">
        <v>170.20667587290851</v>
      </c>
      <c r="V516" s="104">
        <v>0</v>
      </c>
      <c r="W516" s="104">
        <v>0</v>
      </c>
      <c r="X516" s="104">
        <v>212.46533926736302</v>
      </c>
      <c r="Y516" s="104">
        <v>233.87708721551283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172.88605866921017</v>
      </c>
      <c r="D517" s="98">
        <v>250.35824770194546</v>
      </c>
      <c r="E517" s="98">
        <v>0</v>
      </c>
      <c r="F517" s="98">
        <v>0</v>
      </c>
      <c r="G517" s="98">
        <v>285.05186037381031</v>
      </c>
      <c r="H517" s="98">
        <v>0</v>
      </c>
      <c r="I517" s="98">
        <v>216.16240062640691</v>
      </c>
      <c r="J517" s="98">
        <v>241.66114202070196</v>
      </c>
      <c r="K517" s="98">
        <v>213.21243645450181</v>
      </c>
      <c r="L517" s="98">
        <v>197.64978635646571</v>
      </c>
      <c r="M517" s="98">
        <v>247.68688803219064</v>
      </c>
      <c r="N517" s="98">
        <v>210.89456563970344</v>
      </c>
      <c r="O517" s="98">
        <v>0</v>
      </c>
      <c r="P517" s="98">
        <v>0</v>
      </c>
      <c r="Q517" s="98">
        <v>203.68955652336953</v>
      </c>
      <c r="R517" s="98">
        <v>172.45141339970132</v>
      </c>
      <c r="S517" s="98">
        <v>185.0597830791246</v>
      </c>
      <c r="T517" s="98">
        <v>174.53673246113243</v>
      </c>
      <c r="U517" s="98">
        <v>170.20667587290851</v>
      </c>
      <c r="V517" s="98">
        <v>0</v>
      </c>
      <c r="W517" s="98">
        <v>0</v>
      </c>
      <c r="X517" s="98">
        <v>212.46533926736302</v>
      </c>
      <c r="Y517" s="98">
        <v>233.87708721551283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82.633826132022563</v>
      </c>
      <c r="D523" s="122">
        <v>91.957745914664585</v>
      </c>
      <c r="E523" s="122">
        <v>63.285310697410999</v>
      </c>
      <c r="F523" s="122">
        <v>61.706087220998242</v>
      </c>
      <c r="G523" s="122">
        <v>93.038388437442634</v>
      </c>
      <c r="H523" s="122">
        <v>69.775812371827641</v>
      </c>
      <c r="I523" s="122">
        <v>75.29381460463226</v>
      </c>
      <c r="J523" s="122">
        <v>63.387588796983806</v>
      </c>
      <c r="K523" s="122">
        <v>90.240305127822069</v>
      </c>
      <c r="L523" s="122">
        <v>61.986691456490064</v>
      </c>
      <c r="M523" s="122">
        <v>55.488779022053784</v>
      </c>
      <c r="N523" s="122">
        <v>43.866531112570961</v>
      </c>
      <c r="O523" s="122">
        <v>45.816679365582246</v>
      </c>
      <c r="P523" s="122">
        <v>48.607309564428832</v>
      </c>
      <c r="Q523" s="122">
        <v>45.955332199619306</v>
      </c>
      <c r="R523" s="122">
        <v>48.204342250648509</v>
      </c>
      <c r="S523" s="122">
        <v>51.982455257989578</v>
      </c>
      <c r="T523" s="122">
        <v>41.775061139882013</v>
      </c>
      <c r="U523" s="122">
        <v>35.397904921906772</v>
      </c>
      <c r="V523" s="122">
        <v>48.395283602917807</v>
      </c>
      <c r="W523" s="122">
        <v>41.370062875581198</v>
      </c>
      <c r="X523" s="122">
        <v>26.543529925194989</v>
      </c>
      <c r="Y523" s="122">
        <v>26.25336719038409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224.51075412458303</v>
      </c>
      <c r="D525" s="98">
        <v>285.97208206830754</v>
      </c>
      <c r="E525" s="98">
        <v>223.73994219480514</v>
      </c>
      <c r="F525" s="98">
        <v>217.98645335515323</v>
      </c>
      <c r="G525" s="98">
        <v>256.07978552670033</v>
      </c>
      <c r="H525" s="98">
        <v>222.02704928074391</v>
      </c>
      <c r="I525" s="98">
        <v>211.56722975605237</v>
      </c>
      <c r="J525" s="98">
        <v>191.88482980603371</v>
      </c>
      <c r="K525" s="98">
        <v>187.80153420047296</v>
      </c>
      <c r="L525" s="98">
        <v>167.8144287397194</v>
      </c>
      <c r="M525" s="98">
        <v>160.77135186574299</v>
      </c>
      <c r="N525" s="98">
        <v>158.86167460863018</v>
      </c>
      <c r="O525" s="98">
        <v>158.58059238816767</v>
      </c>
      <c r="P525" s="98">
        <v>162.79352112806299</v>
      </c>
      <c r="Q525" s="98">
        <v>161.21087192897627</v>
      </c>
      <c r="R525" s="98">
        <v>159.08907081620757</v>
      </c>
      <c r="S525" s="98">
        <v>156.17089281521189</v>
      </c>
      <c r="T525" s="98">
        <v>151.25863380928328</v>
      </c>
      <c r="U525" s="98">
        <v>146.0979752885109</v>
      </c>
      <c r="V525" s="98">
        <v>199.66907613878988</v>
      </c>
      <c r="W525" s="98">
        <v>199.14093258219398</v>
      </c>
      <c r="X525" s="98">
        <v>155.67054868437202</v>
      </c>
      <c r="Y525" s="98">
        <v>142.03452133580262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240.09902298207996</v>
      </c>
      <c r="D528" s="118">
        <f t="shared" si="261"/>
        <v>191.60687240181304</v>
      </c>
      <c r="E528" s="118">
        <f t="shared" si="261"/>
        <v>204.7262612861395</v>
      </c>
      <c r="F528" s="118">
        <f t="shared" si="261"/>
        <v>193.6532905133609</v>
      </c>
      <c r="G528" s="118">
        <f t="shared" si="261"/>
        <v>214.60639501399498</v>
      </c>
      <c r="H528" s="118">
        <f t="shared" si="261"/>
        <v>181.00648822258481</v>
      </c>
      <c r="I528" s="118">
        <f t="shared" si="261"/>
        <v>188.55476822000355</v>
      </c>
      <c r="J528" s="118">
        <f t="shared" si="261"/>
        <v>180.15471838396024</v>
      </c>
      <c r="K528" s="118">
        <f t="shared" si="261"/>
        <v>167.62855216012647</v>
      </c>
      <c r="L528" s="118">
        <f t="shared" si="261"/>
        <v>162.31768633036054</v>
      </c>
      <c r="M528" s="118">
        <f t="shared" si="261"/>
        <v>154.19102150189431</v>
      </c>
      <c r="N528" s="118">
        <f t="shared" si="261"/>
        <v>145.53033642286002</v>
      </c>
      <c r="O528" s="118">
        <f t="shared" si="261"/>
        <v>147.27560601778484</v>
      </c>
      <c r="P528" s="118">
        <f t="shared" si="261"/>
        <v>123.01249759202361</v>
      </c>
      <c r="Q528" s="118">
        <f t="shared" si="261"/>
        <v>131.52807022322554</v>
      </c>
      <c r="R528" s="118">
        <f t="shared" ref="R528:V528" si="262">R529+R532+R534+R547</f>
        <v>124.38582627959403</v>
      </c>
      <c r="S528" s="118">
        <f t="shared" si="262"/>
        <v>115.49747259120896</v>
      </c>
      <c r="T528" s="118">
        <f t="shared" si="262"/>
        <v>101.1436319137383</v>
      </c>
      <c r="U528" s="118">
        <f t="shared" si="262"/>
        <v>92.310287289111031</v>
      </c>
      <c r="V528" s="118">
        <f t="shared" si="262"/>
        <v>85.228382384981501</v>
      </c>
      <c r="W528" s="118">
        <f t="shared" ref="W528:Y528" si="263">W529+W532+W534+W547</f>
        <v>87.183655172886731</v>
      </c>
      <c r="X528" s="118">
        <f t="shared" si="263"/>
        <v>68.663032482937908</v>
      </c>
      <c r="Y528" s="118">
        <f t="shared" si="263"/>
        <v>57.692773079063755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206.13015096290732</v>
      </c>
      <c r="D529" s="123">
        <f t="shared" si="264"/>
        <v>156.21196144105471</v>
      </c>
      <c r="E529" s="123">
        <f t="shared" si="264"/>
        <v>165.92837999394237</v>
      </c>
      <c r="F529" s="123">
        <f t="shared" si="264"/>
        <v>155.81074412241671</v>
      </c>
      <c r="G529" s="123">
        <f t="shared" si="264"/>
        <v>177.440769054719</v>
      </c>
      <c r="H529" s="123">
        <f t="shared" si="264"/>
        <v>141.95046207000448</v>
      </c>
      <c r="I529" s="123">
        <f t="shared" si="264"/>
        <v>151.05646424280783</v>
      </c>
      <c r="J529" s="123">
        <f t="shared" si="264"/>
        <v>142.19304556498093</v>
      </c>
      <c r="K529" s="123">
        <f t="shared" si="264"/>
        <v>131.21452709255044</v>
      </c>
      <c r="L529" s="123">
        <f t="shared" si="264"/>
        <v>127.32370078294284</v>
      </c>
      <c r="M529" s="123">
        <f t="shared" si="264"/>
        <v>120.23988737867248</v>
      </c>
      <c r="N529" s="123">
        <f t="shared" si="264"/>
        <v>111.49678878457745</v>
      </c>
      <c r="O529" s="123">
        <f t="shared" si="264"/>
        <v>111.5235518293062</v>
      </c>
      <c r="P529" s="123">
        <f t="shared" si="264"/>
        <v>87.700382997023709</v>
      </c>
      <c r="Q529" s="123">
        <f t="shared" si="264"/>
        <v>96.894383585116969</v>
      </c>
      <c r="R529" s="123">
        <f t="shared" ref="R529:V529" si="265">SUM(R530:R531)</f>
        <v>93.193959874668181</v>
      </c>
      <c r="S529" s="123">
        <f t="shared" si="265"/>
        <v>85.671145599523825</v>
      </c>
      <c r="T529" s="123">
        <f t="shared" si="265"/>
        <v>73.225814006796639</v>
      </c>
      <c r="U529" s="123">
        <f t="shared" si="265"/>
        <v>65.49251031437494</v>
      </c>
      <c r="V529" s="123">
        <f t="shared" si="265"/>
        <v>59.60638390615825</v>
      </c>
      <c r="W529" s="123">
        <f t="shared" ref="W529:Y529" si="266">SUM(W530:W531)</f>
        <v>61.969986160810862</v>
      </c>
      <c r="X529" s="123">
        <f t="shared" si="266"/>
        <v>44.638393608360758</v>
      </c>
      <c r="Y529" s="123">
        <f t="shared" si="266"/>
        <v>35.624533846559224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204.98467571784607</v>
      </c>
      <c r="D530" s="99">
        <v>155.33769724953839</v>
      </c>
      <c r="E530" s="99">
        <v>164.98823424877907</v>
      </c>
      <c r="F530" s="99">
        <v>154.91930787874153</v>
      </c>
      <c r="G530" s="99">
        <v>176.44450665898924</v>
      </c>
      <c r="H530" s="99">
        <v>141.14446700539807</v>
      </c>
      <c r="I530" s="99">
        <v>150.21125604955813</v>
      </c>
      <c r="J530" s="99">
        <v>141.38176793511508</v>
      </c>
      <c r="K530" s="99">
        <v>130.45923904364687</v>
      </c>
      <c r="L530" s="99">
        <v>126.58649342224483</v>
      </c>
      <c r="M530" s="99">
        <v>119.541799666038</v>
      </c>
      <c r="N530" s="99">
        <v>110.85038226718831</v>
      </c>
      <c r="O530" s="99">
        <v>110.8762862247178</v>
      </c>
      <c r="P530" s="99">
        <v>87.193501293003948</v>
      </c>
      <c r="Q530" s="99">
        <v>96.328995963354146</v>
      </c>
      <c r="R530" s="99">
        <v>92.644119300439371</v>
      </c>
      <c r="S530" s="99">
        <v>85.159660052186197</v>
      </c>
      <c r="T530" s="99">
        <v>72.784247286408217</v>
      </c>
      <c r="U530" s="99">
        <v>65.093881603994703</v>
      </c>
      <c r="V530" s="99">
        <v>59.241260404536085</v>
      </c>
      <c r="W530" s="99">
        <v>61.585707640571734</v>
      </c>
      <c r="X530" s="99">
        <v>44.360840982105138</v>
      </c>
      <c r="Y530" s="99">
        <v>35.402210414433931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1.1454752450612546</v>
      </c>
      <c r="D531" s="99">
        <v>0.87426419151631196</v>
      </c>
      <c r="E531" s="99">
        <v>0.94014574516329696</v>
      </c>
      <c r="F531" s="99">
        <v>0.8914362436751796</v>
      </c>
      <c r="G531" s="99">
        <v>0.99626239572974806</v>
      </c>
      <c r="H531" s="99">
        <v>0.80599506460639858</v>
      </c>
      <c r="I531" s="99">
        <v>0.84520819324970198</v>
      </c>
      <c r="J531" s="99">
        <v>0.81127762986586238</v>
      </c>
      <c r="K531" s="99">
        <v>0.7552880489035787</v>
      </c>
      <c r="L531" s="99">
        <v>0.73720736069801185</v>
      </c>
      <c r="M531" s="99">
        <v>0.69808771263447889</v>
      </c>
      <c r="N531" s="99">
        <v>0.64640651738913524</v>
      </c>
      <c r="O531" s="99">
        <v>0.64726560458839411</v>
      </c>
      <c r="P531" s="99">
        <v>0.50688170401975474</v>
      </c>
      <c r="Q531" s="99">
        <v>0.56538762176281931</v>
      </c>
      <c r="R531" s="99">
        <v>0.5498405742288095</v>
      </c>
      <c r="S531" s="99">
        <v>0.51148554733762419</v>
      </c>
      <c r="T531" s="99">
        <v>0.44156672038841849</v>
      </c>
      <c r="U531" s="99">
        <v>0.3986287103802314</v>
      </c>
      <c r="V531" s="99">
        <v>0.365123501622167</v>
      </c>
      <c r="W531" s="99">
        <v>0.38427852023912651</v>
      </c>
      <c r="X531" s="99">
        <v>0.27755262625561949</v>
      </c>
      <c r="Y531" s="99">
        <v>0.22232343212529587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0.45719296654636093</v>
      </c>
      <c r="D532" s="123">
        <f t="shared" si="267"/>
        <v>0.52408703832538039</v>
      </c>
      <c r="E532" s="123">
        <f t="shared" si="267"/>
        <v>0.92813558792762252</v>
      </c>
      <c r="F532" s="123">
        <f t="shared" si="267"/>
        <v>0.50978504387535395</v>
      </c>
      <c r="G532" s="123">
        <f t="shared" si="267"/>
        <v>0.74590980475314428</v>
      </c>
      <c r="H532" s="123">
        <f t="shared" si="267"/>
        <v>0.62740217093018835</v>
      </c>
      <c r="I532" s="123">
        <f t="shared" si="267"/>
        <v>1.2363183050185171</v>
      </c>
      <c r="J532" s="123">
        <f t="shared" si="267"/>
        <v>1.1535481589911294</v>
      </c>
      <c r="K532" s="123">
        <f t="shared" si="267"/>
        <v>0.65389246937380618</v>
      </c>
      <c r="L532" s="123">
        <f t="shared" si="267"/>
        <v>0.93221292603077865</v>
      </c>
      <c r="M532" s="123">
        <f t="shared" si="267"/>
        <v>1.2666568494778507</v>
      </c>
      <c r="N532" s="123">
        <f t="shared" si="267"/>
        <v>1.1006011555221462</v>
      </c>
      <c r="O532" s="123">
        <f t="shared" si="267"/>
        <v>1.6333497659791552</v>
      </c>
      <c r="P532" s="123">
        <f t="shared" si="267"/>
        <v>0.18966245279548163</v>
      </c>
      <c r="Q532" s="123">
        <f t="shared" si="267"/>
        <v>0.63584440969499911</v>
      </c>
      <c r="R532" s="123">
        <f t="shared" si="267"/>
        <v>0.47080727082110363</v>
      </c>
      <c r="S532" s="123">
        <f t="shared" si="267"/>
        <v>0.95479521635132025</v>
      </c>
      <c r="T532" s="123">
        <f t="shared" si="267"/>
        <v>0.90803125947041297</v>
      </c>
      <c r="U532" s="123">
        <f t="shared" si="267"/>
        <v>1.155919191042289</v>
      </c>
      <c r="V532" s="123">
        <f t="shared" si="267"/>
        <v>0.64893051426772508</v>
      </c>
      <c r="W532" s="123">
        <f t="shared" si="267"/>
        <v>0.99519957508121681</v>
      </c>
      <c r="X532" s="123">
        <f t="shared" si="267"/>
        <v>0.78866116586273705</v>
      </c>
      <c r="Y532" s="123">
        <f t="shared" si="267"/>
        <v>0.45595769433837491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0.45719296654636093</v>
      </c>
      <c r="D533" s="99">
        <f>RES_hhdet_in_fecs!D86</f>
        <v>0.52408703832538039</v>
      </c>
      <c r="E533" s="99">
        <f>RES_hhdet_in_fecs!E86</f>
        <v>0.92813558792762252</v>
      </c>
      <c r="F533" s="99">
        <f>RES_hhdet_in_fecs!F86</f>
        <v>0.50978504387535395</v>
      </c>
      <c r="G533" s="99">
        <f>RES_hhdet_in_fecs!G86</f>
        <v>0.74590980475314428</v>
      </c>
      <c r="H533" s="99">
        <f>RES_hhdet_in_fecs!H86</f>
        <v>0.62740217093018835</v>
      </c>
      <c r="I533" s="99">
        <f>RES_hhdet_in_fecs!I86</f>
        <v>1.2363183050185171</v>
      </c>
      <c r="J533" s="99">
        <f>RES_hhdet_in_fecs!J86</f>
        <v>1.1535481589911294</v>
      </c>
      <c r="K533" s="99">
        <f>RES_hhdet_in_fecs!K86</f>
        <v>0.65389246937380618</v>
      </c>
      <c r="L533" s="99">
        <f>RES_hhdet_in_fecs!L86</f>
        <v>0.93221292603077865</v>
      </c>
      <c r="M533" s="99">
        <f>RES_hhdet_in_fecs!M86</f>
        <v>1.2666568494778507</v>
      </c>
      <c r="N533" s="99">
        <f>RES_hhdet_in_fecs!N86</f>
        <v>1.1006011555221462</v>
      </c>
      <c r="O533" s="99">
        <f>RES_hhdet_in_fecs!O86</f>
        <v>1.6333497659791552</v>
      </c>
      <c r="P533" s="99">
        <f>RES_hhdet_in_fecs!P86</f>
        <v>0.18966245279548163</v>
      </c>
      <c r="Q533" s="99">
        <f>RES_hhdet_in_fecs!Q86</f>
        <v>0.63584440969499911</v>
      </c>
      <c r="R533" s="99">
        <f>RES_hhdet_in_fecs!R86</f>
        <v>0.47080727082110363</v>
      </c>
      <c r="S533" s="99">
        <f>RES_hhdet_in_fecs!S86</f>
        <v>0.95479521635132025</v>
      </c>
      <c r="T533" s="99">
        <f>RES_hhdet_in_fecs!T86</f>
        <v>0.90803125947041297</v>
      </c>
      <c r="U533" s="99">
        <f>RES_hhdet_in_fecs!U86</f>
        <v>1.155919191042289</v>
      </c>
      <c r="V533" s="99">
        <f>RES_hhdet_in_fecs!V86</f>
        <v>0.64893051426772508</v>
      </c>
      <c r="W533" s="99">
        <f>RES_hhdet_in_fecs!W86</f>
        <v>0.99519957508121681</v>
      </c>
      <c r="X533" s="99">
        <f>RES_hhdet_in_fecs!X86</f>
        <v>0.78866116586273705</v>
      </c>
      <c r="Y533" s="99">
        <f>RES_hhdet_in_fecs!Y86</f>
        <v>0.45595769433837491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24.107019030563723</v>
      </c>
      <c r="D534" s="123">
        <v>25.567055130469846</v>
      </c>
      <c r="E534" s="123">
        <v>27.084119856086392</v>
      </c>
      <c r="F534" s="123">
        <v>27.54828812191997</v>
      </c>
      <c r="G534" s="123">
        <v>26.224986231834041</v>
      </c>
      <c r="H534" s="123">
        <v>28.631056465010456</v>
      </c>
      <c r="I534" s="123">
        <v>26.818868333584732</v>
      </c>
      <c r="J534" s="123">
        <v>27.156504103681886</v>
      </c>
      <c r="K534" s="123">
        <v>27.409967419080857</v>
      </c>
      <c r="L534" s="123">
        <v>26.749184416559856</v>
      </c>
      <c r="M534" s="123">
        <v>25.719296607274458</v>
      </c>
      <c r="N534" s="123">
        <v>25.899775389599732</v>
      </c>
      <c r="O534" s="123">
        <v>26.767095513903008</v>
      </c>
      <c r="P534" s="123">
        <v>27.216523430394076</v>
      </c>
      <c r="Q534" s="123">
        <v>26.450170927323775</v>
      </c>
      <c r="R534" s="123">
        <v>23.737814980567808</v>
      </c>
      <c r="S534" s="123">
        <v>22.267519432023466</v>
      </c>
      <c r="T534" s="123">
        <v>20.945877251492714</v>
      </c>
      <c r="U534" s="123">
        <v>19.956592306408993</v>
      </c>
      <c r="V534" s="123">
        <v>17.936252173507501</v>
      </c>
      <c r="W534" s="123">
        <v>17.231316306759616</v>
      </c>
      <c r="X534" s="123">
        <v>17.597018348189046</v>
      </c>
      <c r="Y534" s="123">
        <v>16.415579888804459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31.946609731361423</v>
      </c>
      <c r="D535" s="99">
        <v>27.725275312762999</v>
      </c>
      <c r="E535" s="99">
        <v>28.207802143622626</v>
      </c>
      <c r="F535" s="99">
        <v>28.030894757585543</v>
      </c>
      <c r="G535" s="99">
        <v>27.508792093904759</v>
      </c>
      <c r="H535" s="99">
        <v>28.903010020578591</v>
      </c>
      <c r="I535" s="99">
        <v>28.054077342751111</v>
      </c>
      <c r="J535" s="99">
        <v>26.905978426145126</v>
      </c>
      <c r="K535" s="99">
        <v>27.89751035590136</v>
      </c>
      <c r="L535" s="99">
        <v>26.635919151643719</v>
      </c>
      <c r="M535" s="99">
        <v>25.5783499792424</v>
      </c>
      <c r="N535" s="99">
        <v>26.091561295406098</v>
      </c>
      <c r="O535" s="99">
        <v>27.145028750159049</v>
      </c>
      <c r="P535" s="99">
        <v>26.633649069406662</v>
      </c>
      <c r="Q535" s="99">
        <v>25.899581530246849</v>
      </c>
      <c r="R535" s="99">
        <v>23.648793517306999</v>
      </c>
      <c r="S535" s="99">
        <v>21.916607201131352</v>
      </c>
      <c r="T535" s="99">
        <v>20.273930534073884</v>
      </c>
      <c r="U535" s="99">
        <v>19.296273962796914</v>
      </c>
      <c r="V535" s="99">
        <v>16.338790045632638</v>
      </c>
      <c r="W535" s="99">
        <v>17.202054725069235</v>
      </c>
      <c r="X535" s="99">
        <v>16.48151319993293</v>
      </c>
      <c r="Y535" s="99">
        <v>15.472660636304225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23.528896295940012</v>
      </c>
      <c r="D536" s="99">
        <v>0</v>
      </c>
      <c r="E536" s="99">
        <v>0</v>
      </c>
      <c r="F536" s="99">
        <v>22.941747769237391</v>
      </c>
      <c r="G536" s="99">
        <v>22.160623444171346</v>
      </c>
      <c r="H536" s="99">
        <v>23.620419703371997</v>
      </c>
      <c r="I536" s="99">
        <v>22.513551659617935</v>
      </c>
      <c r="J536" s="99">
        <v>21.872118547848949</v>
      </c>
      <c r="K536" s="99">
        <v>22.858462897627142</v>
      </c>
      <c r="L536" s="99">
        <v>21.989314895318682</v>
      </c>
      <c r="M536" s="99">
        <v>21.409807511692794</v>
      </c>
      <c r="N536" s="99">
        <v>21.984777354526766</v>
      </c>
      <c r="O536" s="99">
        <v>23.039442503857792</v>
      </c>
      <c r="P536" s="99">
        <v>0</v>
      </c>
      <c r="Q536" s="99">
        <v>22.361086507127503</v>
      </c>
      <c r="R536" s="99">
        <v>20.624806075695712</v>
      </c>
      <c r="S536" s="99">
        <v>19.35154148583322</v>
      </c>
      <c r="T536" s="99">
        <v>18.130818678368655</v>
      </c>
      <c r="U536" s="99">
        <v>17.376049382705212</v>
      </c>
      <c r="V536" s="99">
        <v>0</v>
      </c>
      <c r="W536" s="99">
        <v>16.007486516607447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10.560821608510798</v>
      </c>
      <c r="D537" s="102">
        <v>0</v>
      </c>
      <c r="E537" s="102">
        <v>0</v>
      </c>
      <c r="F537" s="102">
        <v>13.541875062133952</v>
      </c>
      <c r="G537" s="102">
        <v>11.621215939153203</v>
      </c>
      <c r="H537" s="102">
        <v>12.512938799796322</v>
      </c>
      <c r="I537" s="102">
        <v>10.024656761314382</v>
      </c>
      <c r="J537" s="102">
        <v>9.7270193263288345</v>
      </c>
      <c r="K537" s="102">
        <v>9.7564826208815081</v>
      </c>
      <c r="L537" s="102">
        <v>8.9875440271641942</v>
      </c>
      <c r="M537" s="102">
        <v>8.9087424228408505</v>
      </c>
      <c r="N537" s="102">
        <v>8.8747382570079303</v>
      </c>
      <c r="O537" s="102">
        <v>9.2439761144789934</v>
      </c>
      <c r="P537" s="102">
        <v>0</v>
      </c>
      <c r="Q537" s="102">
        <v>9.2142111657690702</v>
      </c>
      <c r="R537" s="102">
        <v>8.3506888903649639</v>
      </c>
      <c r="S537" s="102">
        <v>7.7865586524769812</v>
      </c>
      <c r="T537" s="102">
        <v>7.3134246476787252</v>
      </c>
      <c r="U537" s="102">
        <v>6.5331007651739794</v>
      </c>
      <c r="V537" s="102">
        <v>0</v>
      </c>
      <c r="W537" s="102">
        <v>7.8627497357893121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12.968074687429215</v>
      </c>
      <c r="D538" s="105">
        <v>0</v>
      </c>
      <c r="E538" s="105">
        <v>0</v>
      </c>
      <c r="F538" s="105">
        <v>9.3998727071034409</v>
      </c>
      <c r="G538" s="105">
        <v>10.53940750501814</v>
      </c>
      <c r="H538" s="105">
        <v>11.107480903575679</v>
      </c>
      <c r="I538" s="105">
        <v>12.488894898303553</v>
      </c>
      <c r="J538" s="105">
        <v>12.145099221520111</v>
      </c>
      <c r="K538" s="105">
        <v>13.101980276745635</v>
      </c>
      <c r="L538" s="105">
        <v>13.001770868154487</v>
      </c>
      <c r="M538" s="105">
        <v>12.501065088851945</v>
      </c>
      <c r="N538" s="105">
        <v>13.110039097518836</v>
      </c>
      <c r="O538" s="105">
        <v>13.795466389378799</v>
      </c>
      <c r="P538" s="105">
        <v>0</v>
      </c>
      <c r="Q538" s="105">
        <v>13.146875341358442</v>
      </c>
      <c r="R538" s="105">
        <v>12.274117185330754</v>
      </c>
      <c r="S538" s="105">
        <v>11.564982833356236</v>
      </c>
      <c r="T538" s="105">
        <v>10.817394030689931</v>
      </c>
      <c r="U538" s="105">
        <v>10.842948617531233</v>
      </c>
      <c r="V538" s="105">
        <v>0</v>
      </c>
      <c r="W538" s="105">
        <v>8.1447367808181319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25.11407933202619</v>
      </c>
      <c r="D539" s="102">
        <v>32.308618853537055</v>
      </c>
      <c r="E539" s="102">
        <v>29.667302122124038</v>
      </c>
      <c r="F539" s="102">
        <v>29.032516853193552</v>
      </c>
      <c r="G539" s="102">
        <v>31.695994442338332</v>
      </c>
      <c r="H539" s="102">
        <v>29.379846283894036</v>
      </c>
      <c r="I539" s="102">
        <v>29.297088209335094</v>
      </c>
      <c r="J539" s="102">
        <v>32.356826483699031</v>
      </c>
      <c r="K539" s="102">
        <v>30.901199513266651</v>
      </c>
      <c r="L539" s="102">
        <v>29.877600836691588</v>
      </c>
      <c r="M539" s="102">
        <v>34.492159632018655</v>
      </c>
      <c r="N539" s="102">
        <v>31.906216161786112</v>
      </c>
      <c r="O539" s="102">
        <v>26.48546440671198</v>
      </c>
      <c r="P539" s="102">
        <v>21.070947044500773</v>
      </c>
      <c r="Q539" s="102">
        <v>31.425876505079422</v>
      </c>
      <c r="R539" s="102">
        <v>25.185666163651661</v>
      </c>
      <c r="S539" s="102">
        <v>25.599063763129724</v>
      </c>
      <c r="T539" s="102">
        <v>23.022000595555554</v>
      </c>
      <c r="U539" s="102">
        <v>23.787109710241158</v>
      </c>
      <c r="V539" s="102">
        <v>14.844799768108114</v>
      </c>
      <c r="W539" s="102">
        <v>16.864246987178952</v>
      </c>
      <c r="X539" s="102">
        <v>19.356644244933136</v>
      </c>
      <c r="Y539" s="102">
        <v>17.855565175094796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18.49810089858638</v>
      </c>
      <c r="D540" s="105">
        <v>24.377453931958602</v>
      </c>
      <c r="E540" s="105">
        <v>0</v>
      </c>
      <c r="F540" s="105">
        <v>0</v>
      </c>
      <c r="G540" s="105">
        <v>24.667352548318377</v>
      </c>
      <c r="H540" s="105">
        <v>0</v>
      </c>
      <c r="I540" s="105">
        <v>22.150662015024359</v>
      </c>
      <c r="J540" s="105">
        <v>24.587188688357983</v>
      </c>
      <c r="K540" s="105">
        <v>23.430799252927521</v>
      </c>
      <c r="L540" s="105">
        <v>22.626088520954038</v>
      </c>
      <c r="M540" s="105">
        <v>26.487184995713967</v>
      </c>
      <c r="N540" s="105">
        <v>24.721598489059271</v>
      </c>
      <c r="O540" s="105">
        <v>0</v>
      </c>
      <c r="P540" s="105">
        <v>0</v>
      </c>
      <c r="Q540" s="105">
        <v>26.011781864121481</v>
      </c>
      <c r="R540" s="105">
        <v>21.09444111202906</v>
      </c>
      <c r="S540" s="105">
        <v>21.736646006675663</v>
      </c>
      <c r="T540" s="105">
        <v>19.766164428777063</v>
      </c>
      <c r="U540" s="105">
        <v>20.523023199459377</v>
      </c>
      <c r="V540" s="105">
        <v>0</v>
      </c>
      <c r="W540" s="105">
        <v>0</v>
      </c>
      <c r="X540" s="105">
        <v>17.534903542981983</v>
      </c>
      <c r="Y540" s="105">
        <v>16.4899896158582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8.2576647580297138</v>
      </c>
      <c r="D541" s="99">
        <v>12.001078138956316</v>
      </c>
      <c r="E541" s="99">
        <v>0</v>
      </c>
      <c r="F541" s="99">
        <v>0</v>
      </c>
      <c r="G541" s="99">
        <v>13.394729406763028</v>
      </c>
      <c r="H541" s="99">
        <v>0</v>
      </c>
      <c r="I541" s="99">
        <v>10.443860261646602</v>
      </c>
      <c r="J541" s="99">
        <v>11.693572630461189</v>
      </c>
      <c r="K541" s="99">
        <v>10.770386692618782</v>
      </c>
      <c r="L541" s="99">
        <v>10.063359993246044</v>
      </c>
      <c r="M541" s="99">
        <v>12.046192600780133</v>
      </c>
      <c r="N541" s="99">
        <v>10.868417321818223</v>
      </c>
      <c r="O541" s="99">
        <v>0</v>
      </c>
      <c r="P541" s="99">
        <v>0</v>
      </c>
      <c r="Q541" s="99">
        <v>11.182112248725598</v>
      </c>
      <c r="R541" s="99">
        <v>8.8653610234031035</v>
      </c>
      <c r="S541" s="99">
        <v>9.0909072380988594</v>
      </c>
      <c r="T541" s="99">
        <v>8.2973846616705931</v>
      </c>
      <c r="U541" s="99">
        <v>8.1023895227990703</v>
      </c>
      <c r="V541" s="99">
        <v>0</v>
      </c>
      <c r="W541" s="99">
        <v>0</v>
      </c>
      <c r="X541" s="99">
        <v>9.9822765590055038</v>
      </c>
      <c r="Y541" s="99">
        <v>10.610377173573045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10.240436140556668</v>
      </c>
      <c r="D542" s="99">
        <v>12.376375793002284</v>
      </c>
      <c r="E542" s="99">
        <v>0</v>
      </c>
      <c r="F542" s="99">
        <v>0</v>
      </c>
      <c r="G542" s="99">
        <v>11.272623141555352</v>
      </c>
      <c r="H542" s="99">
        <v>0</v>
      </c>
      <c r="I542" s="99">
        <v>11.706801753377755</v>
      </c>
      <c r="J542" s="99">
        <v>12.893616057896793</v>
      </c>
      <c r="K542" s="99">
        <v>12.660412560308739</v>
      </c>
      <c r="L542" s="99">
        <v>12.562728527707998</v>
      </c>
      <c r="M542" s="99">
        <v>14.440992394933836</v>
      </c>
      <c r="N542" s="99">
        <v>13.853181167241051</v>
      </c>
      <c r="O542" s="99">
        <v>0</v>
      </c>
      <c r="P542" s="99">
        <v>0</v>
      </c>
      <c r="Q542" s="99">
        <v>14.829669615395881</v>
      </c>
      <c r="R542" s="99">
        <v>12.229080088625953</v>
      </c>
      <c r="S542" s="99">
        <v>12.645738768576805</v>
      </c>
      <c r="T542" s="99">
        <v>11.468779767106474</v>
      </c>
      <c r="U542" s="99">
        <v>12.420633676660305</v>
      </c>
      <c r="V542" s="99">
        <v>0</v>
      </c>
      <c r="W542" s="99">
        <v>0</v>
      </c>
      <c r="X542" s="99">
        <v>7.5526269839764772</v>
      </c>
      <c r="Y542" s="99">
        <v>5.8796124422851568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23.437639328630908</v>
      </c>
      <c r="D543" s="102">
        <v>24.963798069419752</v>
      </c>
      <c r="E543" s="102">
        <v>27.430009365780279</v>
      </c>
      <c r="F543" s="102">
        <v>28.341674945927547</v>
      </c>
      <c r="G543" s="102">
        <v>26.055216242593758</v>
      </c>
      <c r="H543" s="102">
        <v>29.539790931004973</v>
      </c>
      <c r="I543" s="102">
        <v>26.599094346900515</v>
      </c>
      <c r="J543" s="102">
        <v>28.462126606781005</v>
      </c>
      <c r="K543" s="102">
        <v>29.415916951072216</v>
      </c>
      <c r="L543" s="102">
        <v>28.336495655898752</v>
      </c>
      <c r="M543" s="102">
        <v>27.413043945300068</v>
      </c>
      <c r="N543" s="102">
        <v>27.645260885307611</v>
      </c>
      <c r="O543" s="102">
        <v>28.135280949247246</v>
      </c>
      <c r="P543" s="102">
        <v>29.286514751353497</v>
      </c>
      <c r="Q543" s="102">
        <v>27.515504432594767</v>
      </c>
      <c r="R543" s="102">
        <v>24.969950425416858</v>
      </c>
      <c r="S543" s="102">
        <v>23.525472415480856</v>
      </c>
      <c r="T543" s="102">
        <v>22.171913743790501</v>
      </c>
      <c r="U543" s="102">
        <v>20.924620272565164</v>
      </c>
      <c r="V543" s="102">
        <v>19.230378093254963</v>
      </c>
      <c r="W543" s="102">
        <v>17.958365324805104</v>
      </c>
      <c r="X543" s="102">
        <v>18.402732460808824</v>
      </c>
      <c r="Y543" s="102">
        <v>17.350443085839004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18.409973860981342</v>
      </c>
      <c r="D544" s="105">
        <v>19.955946574344988</v>
      </c>
      <c r="E544" s="105">
        <v>22.726502224249685</v>
      </c>
      <c r="F544" s="105">
        <v>23.71305810448662</v>
      </c>
      <c r="G544" s="105">
        <v>21.315046255408937</v>
      </c>
      <c r="H544" s="105">
        <v>24.285824731128098</v>
      </c>
      <c r="I544" s="105">
        <v>21.256632482488225</v>
      </c>
      <c r="J544" s="105">
        <v>22.824337165845396</v>
      </c>
      <c r="K544" s="105">
        <v>23.53124176769289</v>
      </c>
      <c r="L544" s="105">
        <v>22.59741837323616</v>
      </c>
      <c r="M544" s="105">
        <v>22.030746677413681</v>
      </c>
      <c r="N544" s="105">
        <v>22.274347648647161</v>
      </c>
      <c r="O544" s="105">
        <v>22.859380539484814</v>
      </c>
      <c r="P544" s="105">
        <v>24.215339162897326</v>
      </c>
      <c r="Q544" s="105">
        <v>22.939595213643166</v>
      </c>
      <c r="R544" s="105">
        <v>20.945755193990145</v>
      </c>
      <c r="S544" s="105">
        <v>19.891468674307301</v>
      </c>
      <c r="T544" s="105">
        <v>18.902087009795569</v>
      </c>
      <c r="U544" s="105">
        <v>17.848503938729063</v>
      </c>
      <c r="V544" s="105">
        <v>16.72287119933776</v>
      </c>
      <c r="W544" s="105">
        <v>15.950123546791263</v>
      </c>
      <c r="X544" s="105">
        <v>16.663019316402757</v>
      </c>
      <c r="Y544" s="105">
        <v>16.050453881295557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7.7062267983630486</v>
      </c>
      <c r="D545" s="99">
        <v>9.2392963989460135</v>
      </c>
      <c r="E545" s="99">
        <v>12.605350238706153</v>
      </c>
      <c r="F545" s="99">
        <v>13.700353466013825</v>
      </c>
      <c r="G545" s="99">
        <v>11.001019795082533</v>
      </c>
      <c r="H545" s="99">
        <v>12.78983877544575</v>
      </c>
      <c r="I545" s="99">
        <v>9.4839769711227824</v>
      </c>
      <c r="J545" s="99">
        <v>10.302435133262371</v>
      </c>
      <c r="K545" s="99">
        <v>10.29272066654762</v>
      </c>
      <c r="L545" s="99">
        <v>9.5522725876440084</v>
      </c>
      <c r="M545" s="99">
        <v>9.5483670261342297</v>
      </c>
      <c r="N545" s="99">
        <v>9.3920885328164996</v>
      </c>
      <c r="O545" s="99">
        <v>9.5599928663159179</v>
      </c>
      <c r="P545" s="99">
        <v>10.545227590548775</v>
      </c>
      <c r="Q545" s="99">
        <v>9.7778870246796945</v>
      </c>
      <c r="R545" s="99">
        <v>8.8033170827121321</v>
      </c>
      <c r="S545" s="99">
        <v>8.3578917650046307</v>
      </c>
      <c r="T545" s="99">
        <v>8.003715511682401</v>
      </c>
      <c r="U545" s="99">
        <v>7.0813685821265526</v>
      </c>
      <c r="V545" s="99">
        <v>7.5122734392220361</v>
      </c>
      <c r="W545" s="99">
        <v>8.2041566922924183</v>
      </c>
      <c r="X545" s="99">
        <v>9.4831775656008759</v>
      </c>
      <c r="Y545" s="99">
        <v>10.287375382551907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10.703747062618293</v>
      </c>
      <c r="D546" s="99">
        <v>10.716650175398971</v>
      </c>
      <c r="E546" s="99">
        <v>10.121151985543539</v>
      </c>
      <c r="F546" s="99">
        <v>10.012704638472803</v>
      </c>
      <c r="G546" s="99">
        <v>10.314026460326406</v>
      </c>
      <c r="H546" s="99">
        <v>11.495985955682345</v>
      </c>
      <c r="I546" s="99">
        <v>11.772655511365437</v>
      </c>
      <c r="J546" s="99">
        <v>12.521902032583027</v>
      </c>
      <c r="K546" s="99">
        <v>13.23852110114527</v>
      </c>
      <c r="L546" s="99">
        <v>13.045145785592155</v>
      </c>
      <c r="M546" s="99">
        <v>12.48237965127945</v>
      </c>
      <c r="N546" s="99">
        <v>12.882259115830662</v>
      </c>
      <c r="O546" s="99">
        <v>13.299387673168896</v>
      </c>
      <c r="P546" s="99">
        <v>13.670111572348551</v>
      </c>
      <c r="Q546" s="99">
        <v>13.161708188963475</v>
      </c>
      <c r="R546" s="99">
        <v>12.142438111278013</v>
      </c>
      <c r="S546" s="99">
        <v>11.533576909302671</v>
      </c>
      <c r="T546" s="99">
        <v>10.898371498113169</v>
      </c>
      <c r="U546" s="99">
        <v>10.767135356602507</v>
      </c>
      <c r="V546" s="99">
        <v>9.2105977601157214</v>
      </c>
      <c r="W546" s="99">
        <v>7.7459668544988434</v>
      </c>
      <c r="X546" s="99">
        <v>7.179841750801879</v>
      </c>
      <c r="Y546" s="99">
        <v>5.7630784987436492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9.4046600220625454</v>
      </c>
      <c r="D547" s="123">
        <v>9.3037687919630994</v>
      </c>
      <c r="E547" s="123">
        <v>10.785625848183118</v>
      </c>
      <c r="F547" s="123">
        <v>9.7844732251488615</v>
      </c>
      <c r="G547" s="123">
        <v>10.194729922688792</v>
      </c>
      <c r="H547" s="123">
        <v>9.7975675166396794</v>
      </c>
      <c r="I547" s="123">
        <v>9.4431173385924545</v>
      </c>
      <c r="J547" s="123">
        <v>9.6516205563062982</v>
      </c>
      <c r="K547" s="123">
        <v>8.350165179121376</v>
      </c>
      <c r="L547" s="123">
        <v>7.312588204827061</v>
      </c>
      <c r="M547" s="123">
        <v>6.9651806664695268</v>
      </c>
      <c r="N547" s="123">
        <v>7.0331710931606874</v>
      </c>
      <c r="O547" s="123">
        <v>7.3516089085964635</v>
      </c>
      <c r="P547" s="123">
        <v>7.9059287118103265</v>
      </c>
      <c r="Q547" s="123">
        <v>7.5476713010897996</v>
      </c>
      <c r="R547" s="123">
        <v>6.9832441535369476</v>
      </c>
      <c r="S547" s="123">
        <v>6.6040123433103624</v>
      </c>
      <c r="T547" s="123">
        <v>6.0639093959785333</v>
      </c>
      <c r="U547" s="123">
        <v>5.7052654772848079</v>
      </c>
      <c r="V547" s="123">
        <v>7.0368157910480313</v>
      </c>
      <c r="W547" s="123">
        <v>6.9871531302350265</v>
      </c>
      <c r="X547" s="123">
        <v>5.6389593605253641</v>
      </c>
      <c r="Y547" s="123">
        <v>5.1967016493616986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14.301886783176741</v>
      </c>
      <c r="D548" s="99">
        <v>11.315218127643901</v>
      </c>
      <c r="E548" s="99">
        <v>12.532530684673425</v>
      </c>
      <c r="F548" s="99">
        <v>11.275463004177874</v>
      </c>
      <c r="G548" s="99">
        <v>12.352222854660283</v>
      </c>
      <c r="H548" s="99">
        <v>11.383984360033331</v>
      </c>
      <c r="I548" s="99">
        <v>11.946278305298254</v>
      </c>
      <c r="J548" s="99">
        <v>11.336453086270183</v>
      </c>
      <c r="K548" s="99">
        <v>9.4861458680144697</v>
      </c>
      <c r="L548" s="99">
        <v>8.9053214999587595</v>
      </c>
      <c r="M548" s="99">
        <v>8.3312995883001371</v>
      </c>
      <c r="N548" s="99">
        <v>8.7279085332512132</v>
      </c>
      <c r="O548" s="99">
        <v>9.090758221117385</v>
      </c>
      <c r="P548" s="99">
        <v>9.8433220789709281</v>
      </c>
      <c r="Q548" s="99">
        <v>9.4731760539373315</v>
      </c>
      <c r="R548" s="99">
        <v>8.7337526715573635</v>
      </c>
      <c r="S548" s="99">
        <v>8.1828467179842654</v>
      </c>
      <c r="T548" s="99">
        <v>7.6820595029649592</v>
      </c>
      <c r="U548" s="99">
        <v>7.4299367563371215</v>
      </c>
      <c r="V548" s="99">
        <v>9.205401717151668</v>
      </c>
      <c r="W548" s="99">
        <v>9.4431276998033926</v>
      </c>
      <c r="X548" s="99">
        <v>7.6542739866697342</v>
      </c>
      <c r="Y548" s="99">
        <v>6.8823208261158433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10.723447317868763</v>
      </c>
      <c r="D549" s="99">
        <v>13.708249414445467</v>
      </c>
      <c r="E549" s="99">
        <v>10.559506146806168</v>
      </c>
      <c r="F549" s="99">
        <v>10.261396694880759</v>
      </c>
      <c r="G549" s="99">
        <v>12.033317127535613</v>
      </c>
      <c r="H549" s="99">
        <v>11.101996250798859</v>
      </c>
      <c r="I549" s="99">
        <v>10.221845136401415</v>
      </c>
      <c r="J549" s="99">
        <v>9.2849813389871425</v>
      </c>
      <c r="K549" s="99">
        <v>9.4867596770688163</v>
      </c>
      <c r="L549" s="99">
        <v>8.5442895719754777</v>
      </c>
      <c r="M549" s="99">
        <v>7.8190762726641845</v>
      </c>
      <c r="N549" s="99">
        <v>8.1869107003885642</v>
      </c>
      <c r="O549" s="99">
        <v>8.5084249510672088</v>
      </c>
      <c r="P549" s="99">
        <v>9.2492941909799917</v>
      </c>
      <c r="Q549" s="99">
        <v>8.8501251433473289</v>
      </c>
      <c r="R549" s="99">
        <v>8.1784313613857922</v>
      </c>
      <c r="S549" s="99">
        <v>7.6717646387121601</v>
      </c>
      <c r="T549" s="99">
        <v>7.1907560684618828</v>
      </c>
      <c r="U549" s="99">
        <v>6.9547372229023265</v>
      </c>
      <c r="V549" s="99">
        <v>8.8235972923865678</v>
      </c>
      <c r="W549" s="99">
        <v>8.6861693913800053</v>
      </c>
      <c r="X549" s="99">
        <v>7.3138822285929228</v>
      </c>
      <c r="Y549" s="99">
        <v>6.4437258945852545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8.307483385028247</v>
      </c>
      <c r="D550" s="110">
        <v>6.7602020418924873</v>
      </c>
      <c r="E550" s="110">
        <v>10.617991439740788</v>
      </c>
      <c r="F550" s="110">
        <v>9.3844338657638655</v>
      </c>
      <c r="G550" s="110">
        <v>8.529014029053581</v>
      </c>
      <c r="H550" s="110">
        <v>8.8003863106135967</v>
      </c>
      <c r="I550" s="110">
        <v>8.3171996352096986</v>
      </c>
      <c r="J550" s="110">
        <v>9.1730140370205699</v>
      </c>
      <c r="K550" s="110">
        <v>6.6032443619891215</v>
      </c>
      <c r="L550" s="110">
        <v>6.1270043090802089</v>
      </c>
      <c r="M550" s="110">
        <v>6.1779072227773648</v>
      </c>
      <c r="N550" s="110">
        <v>6.2867858962529874</v>
      </c>
      <c r="O550" s="110">
        <v>6.5553253230761523</v>
      </c>
      <c r="P550" s="110">
        <v>7.0602097268049411</v>
      </c>
      <c r="Q550" s="110">
        <v>6.7637151469095009</v>
      </c>
      <c r="R550" s="110">
        <v>6.1248012212570906</v>
      </c>
      <c r="S550" s="110">
        <v>5.7161199688801201</v>
      </c>
      <c r="T550" s="110">
        <v>5.3448636299123748</v>
      </c>
      <c r="U550" s="110">
        <v>5.03658743389283</v>
      </c>
      <c r="V550" s="110">
        <v>6.0675671213913986</v>
      </c>
      <c r="W550" s="110">
        <v>6.0617864701923301</v>
      </c>
      <c r="X550" s="110">
        <v>5.0537585217674819</v>
      </c>
      <c r="Y550" s="110">
        <v>4.6502411227183718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143.66451535032681</v>
      </c>
      <c r="D552" s="118">
        <f t="shared" si="268"/>
        <v>117.36177511803912</v>
      </c>
      <c r="E552" s="118">
        <f t="shared" si="268"/>
        <v>128.48675530000949</v>
      </c>
      <c r="F552" s="118">
        <f t="shared" si="268"/>
        <v>123.23473863025747</v>
      </c>
      <c r="G552" s="118">
        <f t="shared" si="268"/>
        <v>138.38412191767171</v>
      </c>
      <c r="H552" s="118">
        <f t="shared" si="268"/>
        <v>119.34932454135614</v>
      </c>
      <c r="I552" s="118">
        <f t="shared" si="268"/>
        <v>127.23791204870956</v>
      </c>
      <c r="J552" s="118">
        <f t="shared" si="268"/>
        <v>123.55373418245208</v>
      </c>
      <c r="K552" s="118">
        <f t="shared" si="268"/>
        <v>116.44630324295389</v>
      </c>
      <c r="L552" s="118">
        <f t="shared" si="268"/>
        <v>115.11787450844402</v>
      </c>
      <c r="M552" s="118">
        <f t="shared" si="268"/>
        <v>112.15865553972611</v>
      </c>
      <c r="N552" s="118">
        <f t="shared" si="268"/>
        <v>107.33141042453249</v>
      </c>
      <c r="O552" s="118">
        <f t="shared" si="268"/>
        <v>111.12828754505203</v>
      </c>
      <c r="P552" s="118">
        <f t="shared" si="268"/>
        <v>90.843405425004931</v>
      </c>
      <c r="Q552" s="118">
        <f t="shared" si="268"/>
        <v>99.309768399099383</v>
      </c>
      <c r="R552" s="118">
        <f t="shared" ref="R552:V552" si="269">R553+R556+R558+R571</f>
        <v>94.976774632815193</v>
      </c>
      <c r="S552" s="118">
        <f t="shared" si="269"/>
        <v>91.206021798717316</v>
      </c>
      <c r="T552" s="118">
        <f t="shared" si="269"/>
        <v>81.446122357797805</v>
      </c>
      <c r="U552" s="118">
        <f t="shared" si="269"/>
        <v>76.376340990652579</v>
      </c>
      <c r="V552" s="118">
        <f t="shared" si="269"/>
        <v>69.960999214240132</v>
      </c>
      <c r="W552" s="118">
        <f t="shared" ref="W552:Y552" si="270">W553+W556+W558+W571</f>
        <v>73.540226940939419</v>
      </c>
      <c r="X552" s="118">
        <f t="shared" si="270"/>
        <v>58.494354664695585</v>
      </c>
      <c r="Y552" s="118">
        <f t="shared" si="270"/>
        <v>49.029988196357905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119.71767575035359</v>
      </c>
      <c r="D553" s="123">
        <f t="shared" si="271"/>
        <v>92.558680758543858</v>
      </c>
      <c r="E553" s="123">
        <f t="shared" si="271"/>
        <v>100.28299892363512</v>
      </c>
      <c r="F553" s="123">
        <f t="shared" si="271"/>
        <v>96.029824182336526</v>
      </c>
      <c r="G553" s="123">
        <f t="shared" si="271"/>
        <v>111.48570240650639</v>
      </c>
      <c r="H553" s="123">
        <f t="shared" si="271"/>
        <v>90.90666030858479</v>
      </c>
      <c r="I553" s="123">
        <f t="shared" si="271"/>
        <v>98.568522251849458</v>
      </c>
      <c r="J553" s="123">
        <f t="shared" si="271"/>
        <v>94.519668762046194</v>
      </c>
      <c r="K553" s="123">
        <f t="shared" si="271"/>
        <v>88.815208308769613</v>
      </c>
      <c r="L553" s="123">
        <f t="shared" si="271"/>
        <v>87.71638187929149</v>
      </c>
      <c r="M553" s="123">
        <f t="shared" si="271"/>
        <v>84.166892140268686</v>
      </c>
      <c r="N553" s="123">
        <f t="shared" si="271"/>
        <v>79.115798568473366</v>
      </c>
      <c r="O553" s="123">
        <f t="shared" si="271"/>
        <v>80.008675973028161</v>
      </c>
      <c r="P553" s="123">
        <f t="shared" si="271"/>
        <v>63.509545679116641</v>
      </c>
      <c r="Q553" s="123">
        <f t="shared" si="271"/>
        <v>70.950136414546236</v>
      </c>
      <c r="R553" s="123">
        <f t="shared" ref="R553:V553" si="272">SUM(R554:R555)</f>
        <v>69.367431118719537</v>
      </c>
      <c r="S553" s="123">
        <f t="shared" si="272"/>
        <v>64.933660423484611</v>
      </c>
      <c r="T553" s="123">
        <f t="shared" si="272"/>
        <v>56.505528163718701</v>
      </c>
      <c r="U553" s="123">
        <f t="shared" si="272"/>
        <v>51.368026679145707</v>
      </c>
      <c r="V553" s="123">
        <f t="shared" si="272"/>
        <v>47.384808217580243</v>
      </c>
      <c r="W553" s="123">
        <f t="shared" ref="W553:Y553" si="273">SUM(W554:W555)</f>
        <v>49.793350385237176</v>
      </c>
      <c r="X553" s="123">
        <f t="shared" si="273"/>
        <v>36.200518830279002</v>
      </c>
      <c r="Y553" s="123">
        <f t="shared" si="273"/>
        <v>29.141189064957732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118.57220050529234</v>
      </c>
      <c r="D554" s="99">
        <v>91.68441656702754</v>
      </c>
      <c r="E554" s="99">
        <v>99.342853178471827</v>
      </c>
      <c r="F554" s="99">
        <v>95.138387938661353</v>
      </c>
      <c r="G554" s="99">
        <v>110.48944001077665</v>
      </c>
      <c r="H554" s="99">
        <v>90.100665243978398</v>
      </c>
      <c r="I554" s="99">
        <v>97.723314058599755</v>
      </c>
      <c r="J554" s="99">
        <v>93.708391132180338</v>
      </c>
      <c r="K554" s="99">
        <v>88.059920259866033</v>
      </c>
      <c r="L554" s="99">
        <v>86.979174518593481</v>
      </c>
      <c r="M554" s="99">
        <v>83.468804427634211</v>
      </c>
      <c r="N554" s="99">
        <v>78.469392051084228</v>
      </c>
      <c r="O554" s="99">
        <v>79.361410368439763</v>
      </c>
      <c r="P554" s="99">
        <v>63.002663975096887</v>
      </c>
      <c r="Q554" s="99">
        <v>70.384748792783412</v>
      </c>
      <c r="R554" s="99">
        <v>68.817590544490727</v>
      </c>
      <c r="S554" s="99">
        <v>64.422174876146983</v>
      </c>
      <c r="T554" s="99">
        <v>56.063961443330285</v>
      </c>
      <c r="U554" s="99">
        <v>50.969397968765477</v>
      </c>
      <c r="V554" s="99">
        <v>47.019684715958078</v>
      </c>
      <c r="W554" s="99">
        <v>49.409071864998047</v>
      </c>
      <c r="X554" s="99">
        <v>35.922966204023382</v>
      </c>
      <c r="Y554" s="99">
        <v>28.918865632832436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1.1454752450612546</v>
      </c>
      <c r="D555" s="99">
        <v>0.87426419151631196</v>
      </c>
      <c r="E555" s="99">
        <v>0.94014574516329696</v>
      </c>
      <c r="F555" s="99">
        <v>0.8914362436751796</v>
      </c>
      <c r="G555" s="99">
        <v>0.99626239572974806</v>
      </c>
      <c r="H555" s="99">
        <v>0.80599506460639858</v>
      </c>
      <c r="I555" s="99">
        <v>0.84520819324970198</v>
      </c>
      <c r="J555" s="99">
        <v>0.81127762986586238</v>
      </c>
      <c r="K555" s="99">
        <v>0.7552880489035787</v>
      </c>
      <c r="L555" s="99">
        <v>0.73720736069801185</v>
      </c>
      <c r="M555" s="99">
        <v>0.69808771263447889</v>
      </c>
      <c r="N555" s="99">
        <v>0.64640651738913524</v>
      </c>
      <c r="O555" s="99">
        <v>0.64726560458839411</v>
      </c>
      <c r="P555" s="99">
        <v>0.50688170401975474</v>
      </c>
      <c r="Q555" s="99">
        <v>0.56538762176281931</v>
      </c>
      <c r="R555" s="99">
        <v>0.5498405742288095</v>
      </c>
      <c r="S555" s="99">
        <v>0.51148554733762419</v>
      </c>
      <c r="T555" s="99">
        <v>0.44156672038841849</v>
      </c>
      <c r="U555" s="99">
        <v>0.3986287103802314</v>
      </c>
      <c r="V555" s="99">
        <v>0.365123501622167</v>
      </c>
      <c r="W555" s="99">
        <v>0.38427852023912651</v>
      </c>
      <c r="X555" s="99">
        <v>0.27755262625561949</v>
      </c>
      <c r="Y555" s="99">
        <v>0.22232343212529587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0.9884864359329496</v>
      </c>
      <c r="D556" s="123">
        <f t="shared" si="274"/>
        <v>1.1785446863858413</v>
      </c>
      <c r="E556" s="123">
        <f t="shared" si="274"/>
        <v>2.1688092620953774</v>
      </c>
      <c r="F556" s="123">
        <f t="shared" si="274"/>
        <v>1.2364449435792688</v>
      </c>
      <c r="G556" s="123">
        <f t="shared" si="274"/>
        <v>1.8762101476669253</v>
      </c>
      <c r="H556" s="123">
        <f t="shared" si="274"/>
        <v>1.6352470789897706</v>
      </c>
      <c r="I556" s="123">
        <f t="shared" si="274"/>
        <v>3.3364173450095889</v>
      </c>
      <c r="J556" s="123">
        <f t="shared" si="274"/>
        <v>3.2215091903971205</v>
      </c>
      <c r="K556" s="123">
        <f t="shared" si="274"/>
        <v>1.8889857282727367</v>
      </c>
      <c r="L556" s="123">
        <f t="shared" si="274"/>
        <v>2.7846430216434581</v>
      </c>
      <c r="M556" s="123">
        <f t="shared" si="274"/>
        <v>3.9263525575228915</v>
      </c>
      <c r="N556" s="123">
        <f t="shared" si="274"/>
        <v>3.5553607534442868</v>
      </c>
      <c r="O556" s="123">
        <f t="shared" si="274"/>
        <v>5.5186200885745489</v>
      </c>
      <c r="P556" s="123">
        <f t="shared" si="274"/>
        <v>0.6695724099536422</v>
      </c>
      <c r="Q556" s="123">
        <f t="shared" si="274"/>
        <v>2.3187378936667007</v>
      </c>
      <c r="R556" s="123">
        <f t="shared" si="274"/>
        <v>1.7287671479202451</v>
      </c>
      <c r="S556" s="123">
        <f t="shared" si="274"/>
        <v>3.5086076759746123</v>
      </c>
      <c r="T556" s="123">
        <f t="shared" si="274"/>
        <v>3.3395897314882776</v>
      </c>
      <c r="U556" s="123">
        <f t="shared" si="274"/>
        <v>4.2552788975837137</v>
      </c>
      <c r="V556" s="123">
        <f t="shared" si="274"/>
        <v>2.3953181019901306</v>
      </c>
      <c r="W556" s="123">
        <f t="shared" si="274"/>
        <v>3.7057432161798225</v>
      </c>
      <c r="X556" s="123">
        <f t="shared" si="274"/>
        <v>2.9685899844622567</v>
      </c>
      <c r="Y556" s="123">
        <f t="shared" si="274"/>
        <v>1.7370641132044813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0.9884864359329496</v>
      </c>
      <c r="D557" s="99">
        <f>RES_hhdet_in_tess!D86</f>
        <v>1.1785446863858413</v>
      </c>
      <c r="E557" s="99">
        <f>RES_hhdet_in_tess!E86</f>
        <v>2.1688092620953774</v>
      </c>
      <c r="F557" s="99">
        <f>RES_hhdet_in_tess!F86</f>
        <v>1.2364449435792688</v>
      </c>
      <c r="G557" s="99">
        <f>RES_hhdet_in_tess!G86</f>
        <v>1.8762101476669253</v>
      </c>
      <c r="H557" s="99">
        <f>RES_hhdet_in_tess!H86</f>
        <v>1.6352470789897706</v>
      </c>
      <c r="I557" s="99">
        <f>RES_hhdet_in_tess!I86</f>
        <v>3.3364173450095889</v>
      </c>
      <c r="J557" s="99">
        <f>RES_hhdet_in_tess!J86</f>
        <v>3.2215091903971205</v>
      </c>
      <c r="K557" s="99">
        <f>RES_hhdet_in_tess!K86</f>
        <v>1.8889857282727367</v>
      </c>
      <c r="L557" s="99">
        <f>RES_hhdet_in_tess!L86</f>
        <v>2.7846430216434581</v>
      </c>
      <c r="M557" s="99">
        <f>RES_hhdet_in_tess!M86</f>
        <v>3.9263525575228915</v>
      </c>
      <c r="N557" s="99">
        <f>RES_hhdet_in_tess!N86</f>
        <v>3.5553607534442868</v>
      </c>
      <c r="O557" s="99">
        <f>RES_hhdet_in_tess!O86</f>
        <v>5.5186200885745489</v>
      </c>
      <c r="P557" s="99">
        <f>RES_hhdet_in_tess!P86</f>
        <v>0.6695724099536422</v>
      </c>
      <c r="Q557" s="99">
        <f>RES_hhdet_in_tess!Q86</f>
        <v>2.3187378936667007</v>
      </c>
      <c r="R557" s="99">
        <f>RES_hhdet_in_tess!R86</f>
        <v>1.7287671479202451</v>
      </c>
      <c r="S557" s="99">
        <f>RES_hhdet_in_tess!S86</f>
        <v>3.5086076759746123</v>
      </c>
      <c r="T557" s="99">
        <f>RES_hhdet_in_tess!T86</f>
        <v>3.3395897314882776</v>
      </c>
      <c r="U557" s="99">
        <f>RES_hhdet_in_tess!U86</f>
        <v>4.2552788975837137</v>
      </c>
      <c r="V557" s="99">
        <f>RES_hhdet_in_tess!V86</f>
        <v>2.3953181019901306</v>
      </c>
      <c r="W557" s="99">
        <f>RES_hhdet_in_tess!W86</f>
        <v>3.7057432161798225</v>
      </c>
      <c r="X557" s="99">
        <f>RES_hhdet_in_tess!X86</f>
        <v>2.9685899844622567</v>
      </c>
      <c r="Y557" s="99">
        <f>RES_hhdet_in_tess!Y86</f>
        <v>1.7370641132044813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16.436542355227868</v>
      </c>
      <c r="D558" s="123">
        <v>17.298091044213272</v>
      </c>
      <c r="E558" s="123">
        <v>18.421739913073043</v>
      </c>
      <c r="F558" s="123">
        <v>19.046273475844142</v>
      </c>
      <c r="G558" s="123">
        <v>18.078919612178513</v>
      </c>
      <c r="H558" s="123">
        <v>20.010038128484265</v>
      </c>
      <c r="I558" s="123">
        <v>18.880221462275532</v>
      </c>
      <c r="J558" s="123">
        <v>19.26627274955494</v>
      </c>
      <c r="K558" s="123">
        <v>20.218182218911057</v>
      </c>
      <c r="L558" s="123">
        <v>19.613150760615987</v>
      </c>
      <c r="M558" s="123">
        <v>19.22990378376668</v>
      </c>
      <c r="N558" s="123">
        <v>19.668737050643912</v>
      </c>
      <c r="O558" s="123">
        <v>20.37870416344466</v>
      </c>
      <c r="P558" s="123">
        <v>20.990223393460052</v>
      </c>
      <c r="Q558" s="123">
        <v>20.563608119387069</v>
      </c>
      <c r="R558" s="123">
        <v>18.829958079262802</v>
      </c>
      <c r="S558" s="123">
        <v>17.979900144501546</v>
      </c>
      <c r="T558" s="123">
        <v>17.057069988511053</v>
      </c>
      <c r="U558" s="123">
        <v>16.371158349061318</v>
      </c>
      <c r="V558" s="123">
        <v>14.760767011224681</v>
      </c>
      <c r="W558" s="123">
        <v>14.587674990128351</v>
      </c>
      <c r="X558" s="123">
        <v>14.760134775417656</v>
      </c>
      <c r="Y558" s="123">
        <v>13.972650735005747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19.370522392697787</v>
      </c>
      <c r="D559" s="99">
        <v>17.200631804781885</v>
      </c>
      <c r="E559" s="99">
        <v>17.900220597947062</v>
      </c>
      <c r="F559" s="99">
        <v>18.189040871648608</v>
      </c>
      <c r="G559" s="99">
        <v>18.246775213273459</v>
      </c>
      <c r="H559" s="99">
        <v>19.590767080503273</v>
      </c>
      <c r="I559" s="99">
        <v>19.424122860734528</v>
      </c>
      <c r="J559" s="99">
        <v>19.021777835968479</v>
      </c>
      <c r="K559" s="99">
        <v>20.128614756114889</v>
      </c>
      <c r="L559" s="99">
        <v>19.603229173043413</v>
      </c>
      <c r="M559" s="99">
        <v>19.164395022148916</v>
      </c>
      <c r="N559" s="99">
        <v>19.8491444286609</v>
      </c>
      <c r="O559" s="99">
        <v>20.905724528575668</v>
      </c>
      <c r="P559" s="99">
        <v>20.727803053815702</v>
      </c>
      <c r="Q559" s="99">
        <v>20.407039340193162</v>
      </c>
      <c r="R559" s="99">
        <v>18.976225670184068</v>
      </c>
      <c r="S559" s="99">
        <v>17.94368685350371</v>
      </c>
      <c r="T559" s="99">
        <v>16.932267053120245</v>
      </c>
      <c r="U559" s="99">
        <v>16.408951576173632</v>
      </c>
      <c r="V559" s="99">
        <v>14.102245718335261</v>
      </c>
      <c r="W559" s="99">
        <v>15.023470628621643</v>
      </c>
      <c r="X559" s="99">
        <v>14.474863489610648</v>
      </c>
      <c r="Y559" s="99">
        <v>13.660219459904701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19.3715282361206</v>
      </c>
      <c r="D560" s="99">
        <v>0</v>
      </c>
      <c r="E560" s="99">
        <v>0</v>
      </c>
      <c r="F560" s="99">
        <v>18.187095559390652</v>
      </c>
      <c r="G560" s="99">
        <v>18.247841747524337</v>
      </c>
      <c r="H560" s="99">
        <v>19.588883682900963</v>
      </c>
      <c r="I560" s="99">
        <v>19.429781322386123</v>
      </c>
      <c r="J560" s="99">
        <v>19.021831139650462</v>
      </c>
      <c r="K560" s="99">
        <v>20.141478695962505</v>
      </c>
      <c r="L560" s="99">
        <v>19.616330863785226</v>
      </c>
      <c r="M560" s="99">
        <v>19.175876367939576</v>
      </c>
      <c r="N560" s="99">
        <v>19.861492543922147</v>
      </c>
      <c r="O560" s="99">
        <v>20.914707999940688</v>
      </c>
      <c r="P560" s="99">
        <v>0</v>
      </c>
      <c r="Q560" s="99">
        <v>20.407022364548755</v>
      </c>
      <c r="R560" s="99">
        <v>18.974863114254983</v>
      </c>
      <c r="S560" s="99">
        <v>17.940037550733944</v>
      </c>
      <c r="T560" s="99">
        <v>16.925378814362997</v>
      </c>
      <c r="U560" s="99">
        <v>16.398494434546794</v>
      </c>
      <c r="V560" s="99">
        <v>0</v>
      </c>
      <c r="W560" s="99">
        <v>15.011694920631744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6.4034535486913864</v>
      </c>
      <c r="D561" s="102">
        <v>0</v>
      </c>
      <c r="E561" s="102">
        <v>0</v>
      </c>
      <c r="F561" s="102">
        <v>8.7872228522872113</v>
      </c>
      <c r="G561" s="102">
        <v>7.7084342425061951</v>
      </c>
      <c r="H561" s="102">
        <v>8.4814027793252897</v>
      </c>
      <c r="I561" s="102">
        <v>6.9408864240825698</v>
      </c>
      <c r="J561" s="102">
        <v>6.8767319181303534</v>
      </c>
      <c r="K561" s="102">
        <v>7.0394984192168719</v>
      </c>
      <c r="L561" s="102">
        <v>6.6145599956307386</v>
      </c>
      <c r="M561" s="102">
        <v>6.6748112790876313</v>
      </c>
      <c r="N561" s="102">
        <v>6.7514534464033096</v>
      </c>
      <c r="O561" s="102">
        <v>7.1192416105618896</v>
      </c>
      <c r="P561" s="102">
        <v>0</v>
      </c>
      <c r="Q561" s="102">
        <v>7.2601470231903145</v>
      </c>
      <c r="R561" s="102">
        <v>6.7007459289242277</v>
      </c>
      <c r="S561" s="102">
        <v>6.3750547173777088</v>
      </c>
      <c r="T561" s="102">
        <v>6.1079847836730643</v>
      </c>
      <c r="U561" s="102">
        <v>5.5555458170155632</v>
      </c>
      <c r="V561" s="102">
        <v>0</v>
      </c>
      <c r="W561" s="102">
        <v>6.8669581398136081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12.968074687429215</v>
      </c>
      <c r="D562" s="105">
        <v>0</v>
      </c>
      <c r="E562" s="105">
        <v>0</v>
      </c>
      <c r="F562" s="105">
        <v>9.3998727071034409</v>
      </c>
      <c r="G562" s="105">
        <v>10.53940750501814</v>
      </c>
      <c r="H562" s="105">
        <v>11.107480903575679</v>
      </c>
      <c r="I562" s="105">
        <v>12.488894898303553</v>
      </c>
      <c r="J562" s="105">
        <v>12.145099221520111</v>
      </c>
      <c r="K562" s="105">
        <v>13.101980276745635</v>
      </c>
      <c r="L562" s="105">
        <v>13.001770868154487</v>
      </c>
      <c r="M562" s="105">
        <v>12.501065088851945</v>
      </c>
      <c r="N562" s="105">
        <v>13.110039097518836</v>
      </c>
      <c r="O562" s="105">
        <v>13.795466389378799</v>
      </c>
      <c r="P562" s="105">
        <v>0</v>
      </c>
      <c r="Q562" s="105">
        <v>13.146875341358442</v>
      </c>
      <c r="R562" s="105">
        <v>12.274117185330754</v>
      </c>
      <c r="S562" s="105">
        <v>11.564982833356236</v>
      </c>
      <c r="T562" s="105">
        <v>10.817394030689931</v>
      </c>
      <c r="U562" s="105">
        <v>10.842948617531233</v>
      </c>
      <c r="V562" s="105">
        <v>0</v>
      </c>
      <c r="W562" s="105">
        <v>8.1447367808181319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15.257652322465493</v>
      </c>
      <c r="D563" s="102">
        <v>19.687137193323327</v>
      </c>
      <c r="E563" s="102">
        <v>18.138906621108021</v>
      </c>
      <c r="F563" s="102">
        <v>17.811725063457683</v>
      </c>
      <c r="G563" s="102">
        <v>19.519671169315483</v>
      </c>
      <c r="H563" s="102">
        <v>18.167878645146327</v>
      </c>
      <c r="I563" s="102">
        <v>18.1985934152205</v>
      </c>
      <c r="J563" s="102">
        <v>20.20442375465349</v>
      </c>
      <c r="K563" s="102">
        <v>19.41529632540637</v>
      </c>
      <c r="L563" s="102">
        <v>18.908052575974033</v>
      </c>
      <c r="M563" s="102">
        <v>22.148173834640531</v>
      </c>
      <c r="N563" s="102">
        <v>20.975308790616047</v>
      </c>
      <c r="O563" s="102">
        <v>18.003443725997279</v>
      </c>
      <c r="P563" s="102">
        <v>14.893817338420863</v>
      </c>
      <c r="Q563" s="102">
        <v>22.979705396555143</v>
      </c>
      <c r="R563" s="102">
        <v>18.815236042472442</v>
      </c>
      <c r="S563" s="102">
        <v>19.501287983732933</v>
      </c>
      <c r="T563" s="102">
        <v>17.842224872986289</v>
      </c>
      <c r="U563" s="102">
        <v>18.702823173898281</v>
      </c>
      <c r="V563" s="102">
        <v>11.803337162646189</v>
      </c>
      <c r="W563" s="102">
        <v>13.500842645526712</v>
      </c>
      <c r="X563" s="102">
        <v>15.563567784219096</v>
      </c>
      <c r="Y563" s="102">
        <v>14.388124512923914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15.257246679688164</v>
      </c>
      <c r="D564" s="105">
        <v>19.68918829236917</v>
      </c>
      <c r="E564" s="105">
        <v>0</v>
      </c>
      <c r="F564" s="105">
        <v>0</v>
      </c>
      <c r="G564" s="105">
        <v>19.521637505109286</v>
      </c>
      <c r="H564" s="105">
        <v>0</v>
      </c>
      <c r="I564" s="105">
        <v>18.194257613462987</v>
      </c>
      <c r="J564" s="105">
        <v>20.195379620855654</v>
      </c>
      <c r="K564" s="105">
        <v>19.427471848302748</v>
      </c>
      <c r="L564" s="105">
        <v>18.931330239850016</v>
      </c>
      <c r="M564" s="105">
        <v>22.176117438248632</v>
      </c>
      <c r="N564" s="105">
        <v>20.998133995068184</v>
      </c>
      <c r="O564" s="105">
        <v>0</v>
      </c>
      <c r="P564" s="105">
        <v>0</v>
      </c>
      <c r="Q564" s="105">
        <v>23.006423098958759</v>
      </c>
      <c r="R564" s="105">
        <v>18.85204805672355</v>
      </c>
      <c r="S564" s="105">
        <v>19.571163921777536</v>
      </c>
      <c r="T564" s="105">
        <v>17.899315739717565</v>
      </c>
      <c r="U564" s="105">
        <v>18.791208344069982</v>
      </c>
      <c r="V564" s="105">
        <v>0</v>
      </c>
      <c r="W564" s="105">
        <v>0</v>
      </c>
      <c r="X564" s="105">
        <v>15.578803210652291</v>
      </c>
      <c r="Y564" s="105">
        <v>14.429519790801455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5.0168105391314963</v>
      </c>
      <c r="D565" s="99">
        <v>7.3128124993668839</v>
      </c>
      <c r="E565" s="99">
        <v>0</v>
      </c>
      <c r="F565" s="99">
        <v>0</v>
      </c>
      <c r="G565" s="99">
        <v>8.2490143635539344</v>
      </c>
      <c r="H565" s="99">
        <v>0</v>
      </c>
      <c r="I565" s="99">
        <v>6.4874558600852321</v>
      </c>
      <c r="J565" s="99">
        <v>7.3017635629588629</v>
      </c>
      <c r="K565" s="99">
        <v>6.7670592879940124</v>
      </c>
      <c r="L565" s="99">
        <v>6.3686017121420182</v>
      </c>
      <c r="M565" s="99">
        <v>7.7351250433147891</v>
      </c>
      <c r="N565" s="99">
        <v>7.1449528278271348</v>
      </c>
      <c r="O565" s="99">
        <v>0</v>
      </c>
      <c r="P565" s="99">
        <v>0</v>
      </c>
      <c r="Q565" s="99">
        <v>8.1767534835628801</v>
      </c>
      <c r="R565" s="99">
        <v>6.6229679680975959</v>
      </c>
      <c r="S565" s="99">
        <v>6.9254251532007327</v>
      </c>
      <c r="T565" s="99">
        <v>6.4305359726110893</v>
      </c>
      <c r="U565" s="99">
        <v>6.3705746674096764</v>
      </c>
      <c r="V565" s="99">
        <v>0</v>
      </c>
      <c r="W565" s="99">
        <v>0</v>
      </c>
      <c r="X565" s="99">
        <v>8.0261762266758172</v>
      </c>
      <c r="Y565" s="99">
        <v>8.5499073485162977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10.240436140556668</v>
      </c>
      <c r="D566" s="99">
        <v>12.376375793002284</v>
      </c>
      <c r="E566" s="99">
        <v>0</v>
      </c>
      <c r="F566" s="99">
        <v>0</v>
      </c>
      <c r="G566" s="99">
        <v>11.272623141555352</v>
      </c>
      <c r="H566" s="99">
        <v>0</v>
      </c>
      <c r="I566" s="99">
        <v>11.706801753377755</v>
      </c>
      <c r="J566" s="99">
        <v>12.893616057896793</v>
      </c>
      <c r="K566" s="99">
        <v>12.660412560308739</v>
      </c>
      <c r="L566" s="99">
        <v>12.562728527707998</v>
      </c>
      <c r="M566" s="99">
        <v>14.440992394933836</v>
      </c>
      <c r="N566" s="99">
        <v>13.853181167241051</v>
      </c>
      <c r="O566" s="99">
        <v>0</v>
      </c>
      <c r="P566" s="99">
        <v>0</v>
      </c>
      <c r="Q566" s="99">
        <v>14.829669615395881</v>
      </c>
      <c r="R566" s="99">
        <v>12.229080088625953</v>
      </c>
      <c r="S566" s="99">
        <v>12.645738768576805</v>
      </c>
      <c r="T566" s="99">
        <v>11.468779767106474</v>
      </c>
      <c r="U566" s="99">
        <v>12.420633676660305</v>
      </c>
      <c r="V566" s="99">
        <v>0</v>
      </c>
      <c r="W566" s="99">
        <v>0</v>
      </c>
      <c r="X566" s="99">
        <v>7.5526269839764772</v>
      </c>
      <c r="Y566" s="99">
        <v>5.8796124422851568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15.94477498754989</v>
      </c>
      <c r="D567" s="102">
        <v>17.010038312621738</v>
      </c>
      <c r="E567" s="102">
        <v>18.722973523247454</v>
      </c>
      <c r="F567" s="102">
        <v>19.37922411739974</v>
      </c>
      <c r="G567" s="102">
        <v>17.849521769779333</v>
      </c>
      <c r="H567" s="102">
        <v>20.277446322732647</v>
      </c>
      <c r="I567" s="102">
        <v>18.298372722528512</v>
      </c>
      <c r="J567" s="102">
        <v>19.627778269924889</v>
      </c>
      <c r="K567" s="102">
        <v>20.342699430651752</v>
      </c>
      <c r="L567" s="102">
        <v>19.659549075186757</v>
      </c>
      <c r="M567" s="102">
        <v>19.135338944213803</v>
      </c>
      <c r="N567" s="102">
        <v>19.491111370102299</v>
      </c>
      <c r="O567" s="102">
        <v>20.137162746368691</v>
      </c>
      <c r="P567" s="102">
        <v>21.366852501152465</v>
      </c>
      <c r="Q567" s="102">
        <v>20.442522962602478</v>
      </c>
      <c r="R567" s="102">
        <v>18.777170400093617</v>
      </c>
      <c r="S567" s="102">
        <v>17.897093349340704</v>
      </c>
      <c r="T567" s="102">
        <v>17.060156113383218</v>
      </c>
      <c r="U567" s="102">
        <v>16.282775776537591</v>
      </c>
      <c r="V567" s="102">
        <v>15.129010009742988</v>
      </c>
      <c r="W567" s="102">
        <v>14.268703760661023</v>
      </c>
      <c r="X567" s="102">
        <v>14.844752354655069</v>
      </c>
      <c r="Y567" s="102">
        <v>14.192043541591449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15.946342128616498</v>
      </c>
      <c r="D568" s="105">
        <v>17.012198043984682</v>
      </c>
      <c r="E568" s="105">
        <v>18.725218999278685</v>
      </c>
      <c r="F568" s="105">
        <v>19.380613232866818</v>
      </c>
      <c r="G568" s="105">
        <v>17.850442220372749</v>
      </c>
      <c r="H568" s="105">
        <v>20.275508798320242</v>
      </c>
      <c r="I568" s="105">
        <v>18.296988379476932</v>
      </c>
      <c r="J568" s="105">
        <v>19.626568357402938</v>
      </c>
      <c r="K568" s="105">
        <v>20.356494788367144</v>
      </c>
      <c r="L568" s="105">
        <v>19.672407462434542</v>
      </c>
      <c r="M568" s="105">
        <v>19.147500087135278</v>
      </c>
      <c r="N568" s="105">
        <v>19.504090045567978</v>
      </c>
      <c r="O568" s="105">
        <v>20.141726747386592</v>
      </c>
      <c r="P568" s="105">
        <v>21.363697662442313</v>
      </c>
      <c r="Q568" s="105">
        <v>20.426146335733005</v>
      </c>
      <c r="R568" s="105">
        <v>18.762450651626541</v>
      </c>
      <c r="S568" s="105">
        <v>17.891875118164222</v>
      </c>
      <c r="T568" s="105">
        <v>17.05682212597787</v>
      </c>
      <c r="U568" s="105">
        <v>16.27759792709719</v>
      </c>
      <c r="V568" s="105">
        <v>15.120687489333285</v>
      </c>
      <c r="W568" s="105">
        <v>14.264526830927858</v>
      </c>
      <c r="X568" s="105">
        <v>14.82954392390941</v>
      </c>
      <c r="Y568" s="105">
        <v>14.177784603686485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5.242595065998203</v>
      </c>
      <c r="D569" s="99">
        <v>6.2955478685857154</v>
      </c>
      <c r="E569" s="99">
        <v>8.6040670137351487</v>
      </c>
      <c r="F569" s="99">
        <v>9.3679085943940148</v>
      </c>
      <c r="G569" s="99">
        <v>7.5364157600463413</v>
      </c>
      <c r="H569" s="99">
        <v>8.7795228426378937</v>
      </c>
      <c r="I569" s="99">
        <v>6.5243328681114958</v>
      </c>
      <c r="J569" s="99">
        <v>7.1046663248199122</v>
      </c>
      <c r="K569" s="99">
        <v>7.1179736872218706</v>
      </c>
      <c r="L569" s="99">
        <v>6.6272616768423873</v>
      </c>
      <c r="M569" s="99">
        <v>6.665120435855826</v>
      </c>
      <c r="N569" s="99">
        <v>6.6218309297373139</v>
      </c>
      <c r="O569" s="99">
        <v>6.8423390742177013</v>
      </c>
      <c r="P569" s="99">
        <v>7.6935860900937643</v>
      </c>
      <c r="Q569" s="99">
        <v>7.26443814676953</v>
      </c>
      <c r="R569" s="99">
        <v>6.6200125403485304</v>
      </c>
      <c r="S569" s="99">
        <v>6.3582982088615534</v>
      </c>
      <c r="T569" s="99">
        <v>6.1584506278647</v>
      </c>
      <c r="U569" s="99">
        <v>5.5104625704946821</v>
      </c>
      <c r="V569" s="99">
        <v>5.910089729217562</v>
      </c>
      <c r="W569" s="99">
        <v>6.5185599764290112</v>
      </c>
      <c r="X569" s="99">
        <v>7.6497021731075305</v>
      </c>
      <c r="Y569" s="99">
        <v>8.4147061049428338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10.703747062618293</v>
      </c>
      <c r="D570" s="99">
        <v>10.716650175398971</v>
      </c>
      <c r="E570" s="99">
        <v>10.121151985543539</v>
      </c>
      <c r="F570" s="99">
        <v>10.012704638472803</v>
      </c>
      <c r="G570" s="99">
        <v>10.314026460326406</v>
      </c>
      <c r="H570" s="99">
        <v>11.495985955682345</v>
      </c>
      <c r="I570" s="99">
        <v>11.772655511365437</v>
      </c>
      <c r="J570" s="99">
        <v>12.521902032583027</v>
      </c>
      <c r="K570" s="99">
        <v>13.23852110114527</v>
      </c>
      <c r="L570" s="99">
        <v>13.045145785592155</v>
      </c>
      <c r="M570" s="99">
        <v>12.48237965127945</v>
      </c>
      <c r="N570" s="99">
        <v>12.882259115830662</v>
      </c>
      <c r="O570" s="99">
        <v>13.299387673168896</v>
      </c>
      <c r="P570" s="99">
        <v>13.670111572348551</v>
      </c>
      <c r="Q570" s="99">
        <v>13.161708188963475</v>
      </c>
      <c r="R570" s="99">
        <v>12.142438111278013</v>
      </c>
      <c r="S570" s="99">
        <v>11.533576909302671</v>
      </c>
      <c r="T570" s="99">
        <v>10.898371498113169</v>
      </c>
      <c r="U570" s="99">
        <v>10.767135356602507</v>
      </c>
      <c r="V570" s="99">
        <v>9.2105977601157214</v>
      </c>
      <c r="W570" s="99">
        <v>7.7459668544988434</v>
      </c>
      <c r="X570" s="99">
        <v>7.179841750801879</v>
      </c>
      <c r="Y570" s="99">
        <v>5.7630784987436492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6.5218108088123978</v>
      </c>
      <c r="D571" s="123">
        <v>6.3264586288961375</v>
      </c>
      <c r="E571" s="123">
        <v>7.6132072012059542</v>
      </c>
      <c r="F571" s="123">
        <v>6.922196028497523</v>
      </c>
      <c r="G571" s="123">
        <v>6.9432897513198562</v>
      </c>
      <c r="H571" s="123">
        <v>6.7973790252973201</v>
      </c>
      <c r="I571" s="123">
        <v>6.4527509895749766</v>
      </c>
      <c r="J571" s="123">
        <v>6.546283480453817</v>
      </c>
      <c r="K571" s="123">
        <v>5.5239269870004755</v>
      </c>
      <c r="L571" s="123">
        <v>5.0036988468930756</v>
      </c>
      <c r="M571" s="123">
        <v>4.8355070581678472</v>
      </c>
      <c r="N571" s="123">
        <v>4.991514051970924</v>
      </c>
      <c r="O571" s="123">
        <v>5.2222873200046713</v>
      </c>
      <c r="P571" s="123">
        <v>5.6740639424745956</v>
      </c>
      <c r="Q571" s="123">
        <v>5.4772859714993736</v>
      </c>
      <c r="R571" s="123">
        <v>5.0506182869126013</v>
      </c>
      <c r="S571" s="123">
        <v>4.7838535547565453</v>
      </c>
      <c r="T571" s="123">
        <v>4.5439344740797711</v>
      </c>
      <c r="U571" s="123">
        <v>4.381877064861845</v>
      </c>
      <c r="V571" s="123">
        <v>5.4201058834450739</v>
      </c>
      <c r="W571" s="123">
        <v>5.4534583493940643</v>
      </c>
      <c r="X571" s="123">
        <v>4.5651110745366763</v>
      </c>
      <c r="Y571" s="123">
        <v>4.1790842831899457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8.2054575991198746</v>
      </c>
      <c r="D572" s="99">
        <v>6.4951517550849625</v>
      </c>
      <c r="E572" s="99">
        <v>7.197504783643379</v>
      </c>
      <c r="F572" s="99">
        <v>6.4787955894134344</v>
      </c>
      <c r="G572" s="99">
        <v>7.1010346168539069</v>
      </c>
      <c r="H572" s="99">
        <v>6.5476782114421983</v>
      </c>
      <c r="I572" s="99">
        <v>6.874515620665429</v>
      </c>
      <c r="J572" s="99">
        <v>6.526841037792078</v>
      </c>
      <c r="K572" s="99">
        <v>5.4642674114575938</v>
      </c>
      <c r="L572" s="99">
        <v>5.1322523154252968</v>
      </c>
      <c r="M572" s="99">
        <v>4.803251263852677</v>
      </c>
      <c r="N572" s="99">
        <v>5.0329714827863024</v>
      </c>
      <c r="O572" s="99">
        <v>5.2428714060744186</v>
      </c>
      <c r="P572" s="99">
        <v>5.6788933104881725</v>
      </c>
      <c r="Q572" s="99">
        <v>5.4731767033265601</v>
      </c>
      <c r="R572" s="99">
        <v>5.064935971110792</v>
      </c>
      <c r="S572" s="99">
        <v>4.7705157082129261</v>
      </c>
      <c r="T572" s="99">
        <v>4.5043798306408007</v>
      </c>
      <c r="U572" s="99">
        <v>4.3793174348513597</v>
      </c>
      <c r="V572" s="99">
        <v>5.4458207059319683</v>
      </c>
      <c r="W572" s="99">
        <v>5.5963258513856218</v>
      </c>
      <c r="X572" s="99">
        <v>4.5391266022303869</v>
      </c>
      <c r="Y572" s="99">
        <v>4.0816081836159412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6.58386409135555</v>
      </c>
      <c r="D573" s="99">
        <v>8.419677841815485</v>
      </c>
      <c r="E573" s="99">
        <v>6.4881977411555933</v>
      </c>
      <c r="F573" s="99">
        <v>6.3074508980200417</v>
      </c>
      <c r="G573" s="99">
        <v>7.3994534768475457</v>
      </c>
      <c r="H573" s="99">
        <v>6.8293942867481672</v>
      </c>
      <c r="I573" s="99">
        <v>6.2903844303777063</v>
      </c>
      <c r="J573" s="99">
        <v>5.7160453961486306</v>
      </c>
      <c r="K573" s="99">
        <v>5.8425071097356529</v>
      </c>
      <c r="L573" s="99">
        <v>5.2640984339578205</v>
      </c>
      <c r="M573" s="99">
        <v>4.818701712557405</v>
      </c>
      <c r="N573" s="99">
        <v>5.0462105474912891</v>
      </c>
      <c r="O573" s="99">
        <v>5.2448943941227908</v>
      </c>
      <c r="P573" s="99">
        <v>5.7031405145808209</v>
      </c>
      <c r="Q573" s="99">
        <v>5.4630409211015403</v>
      </c>
      <c r="R573" s="99">
        <v>5.0630501753442738</v>
      </c>
      <c r="S573" s="99">
        <v>4.7687517529824266</v>
      </c>
      <c r="T573" s="99">
        <v>4.4896734705771228</v>
      </c>
      <c r="U573" s="99">
        <v>4.3598753274726283</v>
      </c>
      <c r="V573" s="99">
        <v>5.5472622670163156</v>
      </c>
      <c r="W573" s="99">
        <v>5.4683443568642041</v>
      </c>
      <c r="X573" s="99">
        <v>4.6072159953366718</v>
      </c>
      <c r="Y573" s="99">
        <v>4.0593263194235094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6.3857748801484036</v>
      </c>
      <c r="D574" s="110">
        <v>5.2052032229604377</v>
      </c>
      <c r="E574" s="110">
        <v>8.1900688481727517</v>
      </c>
      <c r="F574" s="110">
        <v>7.2514318967418925</v>
      </c>
      <c r="G574" s="110">
        <v>6.6026053905613011</v>
      </c>
      <c r="H574" s="110">
        <v>6.8256797737504513</v>
      </c>
      <c r="I574" s="110">
        <v>6.4637159742465382</v>
      </c>
      <c r="J574" s="110">
        <v>7.1439489194463466</v>
      </c>
      <c r="K574" s="110">
        <v>5.1545119691303265</v>
      </c>
      <c r="L574" s="110">
        <v>4.7948008969731104</v>
      </c>
      <c r="M574" s="110">
        <v>4.8519982509641926</v>
      </c>
      <c r="N574" s="110">
        <v>4.9617082766122804</v>
      </c>
      <c r="O574" s="110">
        <v>5.2087054108534403</v>
      </c>
      <c r="P574" s="110">
        <v>5.6598084722101945</v>
      </c>
      <c r="Q574" s="110">
        <v>5.484025439328744</v>
      </c>
      <c r="R574" s="110">
        <v>5.0422698296729989</v>
      </c>
      <c r="S574" s="110">
        <v>4.7948989823325912</v>
      </c>
      <c r="T574" s="110">
        <v>4.5731437643977895</v>
      </c>
      <c r="U574" s="110">
        <v>4.3901281374458225</v>
      </c>
      <c r="V574" s="110">
        <v>5.3697918855005753</v>
      </c>
      <c r="W574" s="110">
        <v>5.4252815385528832</v>
      </c>
      <c r="X574" s="110">
        <v>4.5582251406096033</v>
      </c>
      <c r="Y574" s="110">
        <v>4.2229358400357428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1.5513753116183802</v>
      </c>
      <c r="D576" s="118">
        <f t="shared" si="275"/>
        <v>1.6458368835555652</v>
      </c>
      <c r="E576" s="118">
        <f t="shared" si="275"/>
        <v>1.0646813953279759</v>
      </c>
      <c r="F576" s="118">
        <f t="shared" si="275"/>
        <v>0.9983738838588081</v>
      </c>
      <c r="G576" s="118">
        <f t="shared" si="275"/>
        <v>1.3256733633480289</v>
      </c>
      <c r="H576" s="118">
        <f t="shared" si="275"/>
        <v>1.0662742549070465</v>
      </c>
      <c r="I576" s="118">
        <f t="shared" si="275"/>
        <v>1.0559776757944808</v>
      </c>
      <c r="J576" s="118">
        <f t="shared" si="275"/>
        <v>0.91764513539927461</v>
      </c>
      <c r="K576" s="118">
        <f t="shared" si="275"/>
        <v>1.3181510654608333</v>
      </c>
      <c r="L576" s="118">
        <f t="shared" si="275"/>
        <v>0.95379855343939268</v>
      </c>
      <c r="M576" s="118">
        <f t="shared" si="275"/>
        <v>0.81282347133428279</v>
      </c>
      <c r="N576" s="118">
        <f t="shared" si="275"/>
        <v>0.65492628930168151</v>
      </c>
      <c r="O576" s="118">
        <f t="shared" si="275"/>
        <v>0.69128225975183755</v>
      </c>
      <c r="P576" s="118">
        <f t="shared" si="275"/>
        <v>0.81809391355686922</v>
      </c>
      <c r="Q576" s="118">
        <f t="shared" si="275"/>
        <v>0.94422521014951322</v>
      </c>
      <c r="R576" s="118">
        <f t="shared" ref="R576:V576" si="276">R577+R580+R582+R595</f>
        <v>0.87890919315918792</v>
      </c>
      <c r="S576" s="118">
        <f t="shared" si="276"/>
        <v>0.83352765725828415</v>
      </c>
      <c r="T576" s="118">
        <f t="shared" si="276"/>
        <v>0.64699324635869437</v>
      </c>
      <c r="U576" s="118">
        <f t="shared" si="276"/>
        <v>0.5151473048729508</v>
      </c>
      <c r="V576" s="118">
        <f t="shared" si="276"/>
        <v>0.58179814875511471</v>
      </c>
      <c r="W576" s="118">
        <f t="shared" ref="W576:Y576" si="277">W577+W580+W582+W595</f>
        <v>0.55152893351721621</v>
      </c>
      <c r="X576" s="118">
        <f t="shared" si="277"/>
        <v>0.52933784590679889</v>
      </c>
      <c r="Y576" s="118">
        <f t="shared" si="277"/>
        <v>0.44722362643575525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0.65479954564038911</v>
      </c>
      <c r="D582" s="123">
        <v>0.64450386409030036</v>
      </c>
      <c r="E582" s="123">
        <v>0.38620481322539779</v>
      </c>
      <c r="F582" s="123">
        <v>0.33853661669522711</v>
      </c>
      <c r="G582" s="123">
        <v>0.33254792995817783</v>
      </c>
      <c r="H582" s="123">
        <v>0.27371461873959324</v>
      </c>
      <c r="I582" s="123">
        <v>0.22961240344216785</v>
      </c>
      <c r="J582" s="123">
        <v>0.2208959238838524</v>
      </c>
      <c r="K582" s="123">
        <v>0.28264850216828824</v>
      </c>
      <c r="L582" s="123">
        <v>0.23686818658775161</v>
      </c>
      <c r="M582" s="123">
        <v>0.19979052620592749</v>
      </c>
      <c r="N582" s="123">
        <v>0.1413959939594617</v>
      </c>
      <c r="O582" s="123">
        <v>0.13287043462417267</v>
      </c>
      <c r="P582" s="123">
        <v>0.1907511109576801</v>
      </c>
      <c r="Q582" s="123">
        <v>0.37113517803546309</v>
      </c>
      <c r="R582" s="123">
        <v>0.31598788380676607</v>
      </c>
      <c r="S582" s="123">
        <v>0.25345308826887814</v>
      </c>
      <c r="T582" s="123">
        <v>0.19586155453612719</v>
      </c>
      <c r="U582" s="123">
        <v>0.13237020606111782</v>
      </c>
      <c r="V582" s="123">
        <v>9.5984435644578786E-2</v>
      </c>
      <c r="W582" s="123">
        <v>0.14162149565550347</v>
      </c>
      <c r="X582" s="123">
        <v>0.24604732414463246</v>
      </c>
      <c r="Y582" s="123">
        <v>0.17666585140022062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5.7049142610630712</v>
      </c>
      <c r="D587" s="102">
        <v>7.3392258587694794</v>
      </c>
      <c r="E587" s="102">
        <v>6.7392243500616971</v>
      </c>
      <c r="F587" s="102">
        <v>6.5950265283714486</v>
      </c>
      <c r="G587" s="102">
        <v>7.2000620975215783</v>
      </c>
      <c r="H587" s="102">
        <v>6.6739258818493701</v>
      </c>
      <c r="I587" s="102">
        <v>6.6551265576325598</v>
      </c>
      <c r="J587" s="102">
        <v>7.3501767040370733</v>
      </c>
      <c r="K587" s="102">
        <v>7.0195164814336524</v>
      </c>
      <c r="L587" s="102">
        <v>6.7869958060628628</v>
      </c>
      <c r="M587" s="102">
        <v>7.8352389820093586</v>
      </c>
      <c r="N587" s="102">
        <v>7.2478160633113333</v>
      </c>
      <c r="O587" s="102">
        <v>6.0164380946286959</v>
      </c>
      <c r="P587" s="102">
        <v>4.7864763306287976</v>
      </c>
      <c r="Q587" s="102">
        <v>7.1387021068938434</v>
      </c>
      <c r="R587" s="102">
        <v>5.7211759257351114</v>
      </c>
      <c r="S587" s="102">
        <v>5.8150833244325497</v>
      </c>
      <c r="T587" s="102">
        <v>5.2296776552864008</v>
      </c>
      <c r="U587" s="102">
        <v>5.4034798417783829</v>
      </c>
      <c r="V587" s="102">
        <v>3.3721447153234392</v>
      </c>
      <c r="W587" s="102">
        <v>3.8308823456075713</v>
      </c>
      <c r="X587" s="102">
        <v>4.3970553066790119</v>
      </c>
      <c r="Y587" s="102">
        <v>4.0560701851745362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1.8758111264340298</v>
      </c>
      <c r="D588" s="105">
        <v>2.7261649100453171</v>
      </c>
      <c r="E588" s="105">
        <v>0</v>
      </c>
      <c r="F588" s="105">
        <v>0</v>
      </c>
      <c r="G588" s="105">
        <v>3.0427467320402899</v>
      </c>
      <c r="H588" s="105">
        <v>0</v>
      </c>
      <c r="I588" s="105">
        <v>2.3724272970356424</v>
      </c>
      <c r="J588" s="105">
        <v>2.6563119587355644</v>
      </c>
      <c r="K588" s="105">
        <v>2.4466010410952834</v>
      </c>
      <c r="L588" s="105">
        <v>2.285992856065771</v>
      </c>
      <c r="M588" s="105">
        <v>2.7364131111932148</v>
      </c>
      <c r="N588" s="105">
        <v>2.4688696788242281</v>
      </c>
      <c r="O588" s="105">
        <v>0</v>
      </c>
      <c r="P588" s="105">
        <v>0</v>
      </c>
      <c r="Q588" s="105">
        <v>2.5401286184205079</v>
      </c>
      <c r="R588" s="105">
        <v>2.0138554100762498</v>
      </c>
      <c r="S588" s="105">
        <v>2.0650904882065371</v>
      </c>
      <c r="T588" s="105">
        <v>1.8848338997450917</v>
      </c>
      <c r="U588" s="105">
        <v>1.8405388039990371</v>
      </c>
      <c r="V588" s="105">
        <v>0</v>
      </c>
      <c r="W588" s="105">
        <v>0</v>
      </c>
      <c r="X588" s="105">
        <v>2.2675739431436912</v>
      </c>
      <c r="Y588" s="105">
        <v>2.4102532787488538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1.8758111264340298</v>
      </c>
      <c r="D589" s="99">
        <v>2.7261649100453171</v>
      </c>
      <c r="E589" s="99">
        <v>0</v>
      </c>
      <c r="F589" s="99">
        <v>0</v>
      </c>
      <c r="G589" s="99">
        <v>3.0427467320402899</v>
      </c>
      <c r="H589" s="99">
        <v>0</v>
      </c>
      <c r="I589" s="99">
        <v>2.3724272970356424</v>
      </c>
      <c r="J589" s="99">
        <v>2.6563119587355644</v>
      </c>
      <c r="K589" s="99">
        <v>2.4466010410952834</v>
      </c>
      <c r="L589" s="99">
        <v>2.285992856065771</v>
      </c>
      <c r="M589" s="99">
        <v>2.7364131111932148</v>
      </c>
      <c r="N589" s="99">
        <v>2.4688696788242281</v>
      </c>
      <c r="O589" s="99">
        <v>0</v>
      </c>
      <c r="P589" s="99">
        <v>0</v>
      </c>
      <c r="Q589" s="99">
        <v>2.5401286184205079</v>
      </c>
      <c r="R589" s="99">
        <v>2.0138554100762498</v>
      </c>
      <c r="S589" s="99">
        <v>2.0650904882065371</v>
      </c>
      <c r="T589" s="99">
        <v>1.8848338997450917</v>
      </c>
      <c r="U589" s="99">
        <v>1.8405388039990371</v>
      </c>
      <c r="V589" s="99">
        <v>0</v>
      </c>
      <c r="W589" s="99">
        <v>0</v>
      </c>
      <c r="X589" s="99">
        <v>2.2675739431436912</v>
      </c>
      <c r="Y589" s="99">
        <v>2.4102532787488538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0.89657576597799105</v>
      </c>
      <c r="D595" s="123">
        <v>1.0013330194652648</v>
      </c>
      <c r="E595" s="123">
        <v>0.67847658210257811</v>
      </c>
      <c r="F595" s="123">
        <v>0.65983726716358104</v>
      </c>
      <c r="G595" s="123">
        <v>0.99312543338985104</v>
      </c>
      <c r="H595" s="123">
        <v>0.79255963616745329</v>
      </c>
      <c r="I595" s="123">
        <v>0.82636527235231283</v>
      </c>
      <c r="J595" s="123">
        <v>0.69674921151542224</v>
      </c>
      <c r="K595" s="123">
        <v>1.035502563292545</v>
      </c>
      <c r="L595" s="123">
        <v>0.71693036685164113</v>
      </c>
      <c r="M595" s="123">
        <v>0.61303294512835527</v>
      </c>
      <c r="N595" s="123">
        <v>0.51353029534221983</v>
      </c>
      <c r="O595" s="123">
        <v>0.55841182512766485</v>
      </c>
      <c r="P595" s="123">
        <v>0.62734280259918918</v>
      </c>
      <c r="Q595" s="123">
        <v>0.57309003211405007</v>
      </c>
      <c r="R595" s="123">
        <v>0.56292130935242179</v>
      </c>
      <c r="S595" s="123">
        <v>0.58007456898940601</v>
      </c>
      <c r="T595" s="123">
        <v>0.45113169182256718</v>
      </c>
      <c r="U595" s="123">
        <v>0.38277709881183297</v>
      </c>
      <c r="V595" s="123">
        <v>0.48581371311053589</v>
      </c>
      <c r="W595" s="123">
        <v>0.4099074378617128</v>
      </c>
      <c r="X595" s="123">
        <v>0.2832905217621664</v>
      </c>
      <c r="Y595" s="123">
        <v>0.27055777503553463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2.4359382927270685</v>
      </c>
      <c r="D597" s="99">
        <v>3.1139659369854331</v>
      </c>
      <c r="E597" s="99">
        <v>2.3986974163084898</v>
      </c>
      <c r="F597" s="99">
        <v>2.330978873209113</v>
      </c>
      <c r="G597" s="99">
        <v>2.7334883186909908</v>
      </c>
      <c r="H597" s="99">
        <v>2.5219294683314692</v>
      </c>
      <c r="I597" s="99">
        <v>2.3219943411849462</v>
      </c>
      <c r="J597" s="99">
        <v>2.1091763609643195</v>
      </c>
      <c r="K597" s="99">
        <v>2.155012328242953</v>
      </c>
      <c r="L597" s="99">
        <v>1.9409208191699499</v>
      </c>
      <c r="M597" s="99">
        <v>1.7761813660983961</v>
      </c>
      <c r="N597" s="99">
        <v>1.8597386347002665</v>
      </c>
      <c r="O597" s="99">
        <v>1.9327738118844273</v>
      </c>
      <c r="P597" s="99">
        <v>2.1010696684230155</v>
      </c>
      <c r="Q597" s="99">
        <v>2.0103944275627796</v>
      </c>
      <c r="R597" s="99">
        <v>1.8578124680523964</v>
      </c>
      <c r="S597" s="99">
        <v>1.7427180553298542</v>
      </c>
      <c r="T597" s="99">
        <v>1.6334521485118012</v>
      </c>
      <c r="U597" s="99">
        <v>1.5798381075544929</v>
      </c>
      <c r="V597" s="99">
        <v>2.0043683609385328</v>
      </c>
      <c r="W597" s="99">
        <v>1.9731502389458824</v>
      </c>
      <c r="X597" s="99">
        <v>1.6614214870471684</v>
      </c>
      <c r="Y597" s="99">
        <v>1.4637567742139868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101366</v>
      </c>
      <c r="C5" s="120">
        <v>101359</v>
      </c>
      <c r="D5" s="120">
        <v>99192</v>
      </c>
      <c r="E5" s="120">
        <v>97248</v>
      </c>
      <c r="F5" s="120">
        <v>97996</v>
      </c>
      <c r="G5" s="120">
        <v>97168</v>
      </c>
      <c r="H5" s="120">
        <v>96872</v>
      </c>
      <c r="I5" s="120">
        <v>94979</v>
      </c>
      <c r="J5" s="120">
        <v>95228</v>
      </c>
      <c r="K5" s="120">
        <v>95016</v>
      </c>
      <c r="L5" s="120">
        <v>94416</v>
      </c>
      <c r="M5" s="120">
        <v>90682</v>
      </c>
      <c r="N5" s="120">
        <v>86642</v>
      </c>
      <c r="O5" s="120">
        <v>83597</v>
      </c>
      <c r="P5" s="120">
        <v>82187</v>
      </c>
      <c r="Q5" s="120">
        <v>83113</v>
      </c>
      <c r="R5" s="120">
        <v>84776</v>
      </c>
      <c r="S5" s="120">
        <v>85328</v>
      </c>
      <c r="T5" s="120">
        <v>85608</v>
      </c>
      <c r="U5" s="120">
        <v>85424</v>
      </c>
      <c r="V5" s="120">
        <v>85098</v>
      </c>
      <c r="W5" s="120">
        <v>84160</v>
      </c>
      <c r="X5" s="120">
        <v>82489</v>
      </c>
      <c r="Y5" s="120">
        <v>80297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101366</v>
      </c>
      <c r="C7" s="52">
        <v>101359</v>
      </c>
      <c r="D7" s="52">
        <v>99192</v>
      </c>
      <c r="E7" s="52">
        <v>97248</v>
      </c>
      <c r="F7" s="52">
        <v>97996</v>
      </c>
      <c r="G7" s="52">
        <v>97168</v>
      </c>
      <c r="H7" s="52">
        <v>96872</v>
      </c>
      <c r="I7" s="52">
        <v>94979</v>
      </c>
      <c r="J7" s="52">
        <v>95228</v>
      </c>
      <c r="K7" s="52">
        <v>95016</v>
      </c>
      <c r="L7" s="52">
        <v>94416</v>
      </c>
      <c r="M7" s="52">
        <v>90682</v>
      </c>
      <c r="N7" s="52">
        <v>86642</v>
      </c>
      <c r="O7" s="52">
        <v>83597</v>
      </c>
      <c r="P7" s="52">
        <v>82187</v>
      </c>
      <c r="Q7" s="52">
        <v>83113</v>
      </c>
      <c r="R7" s="52">
        <v>84776</v>
      </c>
      <c r="S7" s="52">
        <v>85328</v>
      </c>
      <c r="T7" s="52">
        <v>85608</v>
      </c>
      <c r="U7" s="52">
        <v>85424</v>
      </c>
      <c r="V7" s="52">
        <v>85098</v>
      </c>
      <c r="W7" s="52">
        <v>84160</v>
      </c>
      <c r="X7" s="52">
        <v>82489</v>
      </c>
      <c r="Y7" s="52">
        <v>80297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1762</v>
      </c>
      <c r="C9" s="52">
        <v>2145</v>
      </c>
      <c r="D9" s="52">
        <v>2559</v>
      </c>
      <c r="E9" s="52">
        <v>2874</v>
      </c>
      <c r="F9" s="52">
        <v>3301</v>
      </c>
      <c r="G9" s="52">
        <v>3952</v>
      </c>
      <c r="H9" s="52">
        <v>4670</v>
      </c>
      <c r="I9" s="52">
        <v>5818</v>
      </c>
      <c r="J9" s="52">
        <v>7333</v>
      </c>
      <c r="K9" s="52">
        <v>8409</v>
      </c>
      <c r="L9" s="52">
        <v>10193</v>
      </c>
      <c r="M9" s="52">
        <v>11678</v>
      </c>
      <c r="N9" s="52">
        <v>12535</v>
      </c>
      <c r="O9" s="52">
        <v>13629</v>
      </c>
      <c r="P9" s="52">
        <v>13782</v>
      </c>
      <c r="Q9" s="52">
        <v>14029</v>
      </c>
      <c r="R9" s="52">
        <v>15506</v>
      </c>
      <c r="S9" s="52">
        <v>17507</v>
      </c>
      <c r="T9" s="52">
        <v>19327</v>
      </c>
      <c r="U9" s="52">
        <v>21112</v>
      </c>
      <c r="V9" s="52">
        <v>22949</v>
      </c>
      <c r="W9" s="52">
        <v>24564</v>
      </c>
      <c r="X9" s="52">
        <v>25578</v>
      </c>
      <c r="Y9" s="52">
        <v>25789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74519</v>
      </c>
      <c r="C11" s="52">
        <v>74449</v>
      </c>
      <c r="D11" s="52">
        <v>72847</v>
      </c>
      <c r="E11" s="52">
        <v>71449</v>
      </c>
      <c r="F11" s="52">
        <v>71992</v>
      </c>
      <c r="G11" s="52">
        <v>71423</v>
      </c>
      <c r="H11" s="52">
        <v>71218</v>
      </c>
      <c r="I11" s="52">
        <v>69821</v>
      </c>
      <c r="J11" s="52">
        <v>69939</v>
      </c>
      <c r="K11" s="52">
        <v>69919</v>
      </c>
      <c r="L11" s="52">
        <v>70061</v>
      </c>
      <c r="M11" s="52">
        <v>69260</v>
      </c>
      <c r="N11" s="52">
        <v>69646</v>
      </c>
      <c r="O11" s="52">
        <v>71410</v>
      </c>
      <c r="P11" s="52">
        <v>73047</v>
      </c>
      <c r="Q11" s="52">
        <v>71628</v>
      </c>
      <c r="R11" s="52">
        <v>70207</v>
      </c>
      <c r="S11" s="52">
        <v>70063</v>
      </c>
      <c r="T11" s="52">
        <v>72815</v>
      </c>
      <c r="U11" s="52">
        <v>77192</v>
      </c>
      <c r="V11" s="52">
        <v>80716</v>
      </c>
      <c r="W11" s="52">
        <v>81761</v>
      </c>
      <c r="X11" s="52">
        <v>80071</v>
      </c>
      <c r="Y11" s="52">
        <v>77662</v>
      </c>
      <c r="DA11" s="63" t="s">
        <v>1114</v>
      </c>
    </row>
    <row r="12" spans="1:105" ht="12" customHeight="1" x14ac:dyDescent="0.25">
      <c r="A12" s="97" t="s">
        <v>127</v>
      </c>
      <c r="B12" s="52">
        <v>192</v>
      </c>
      <c r="C12" s="52">
        <v>200</v>
      </c>
      <c r="D12" s="52">
        <v>200</v>
      </c>
      <c r="E12" s="52">
        <v>185</v>
      </c>
      <c r="F12" s="52">
        <v>195</v>
      </c>
      <c r="G12" s="52">
        <v>194</v>
      </c>
      <c r="H12" s="52">
        <v>193</v>
      </c>
      <c r="I12" s="52">
        <v>184</v>
      </c>
      <c r="J12" s="52">
        <v>185</v>
      </c>
      <c r="K12" s="52">
        <v>228</v>
      </c>
      <c r="L12" s="52">
        <v>251</v>
      </c>
      <c r="M12" s="52">
        <v>254</v>
      </c>
      <c r="N12" s="52">
        <v>277</v>
      </c>
      <c r="O12" s="52">
        <v>310</v>
      </c>
      <c r="P12" s="52">
        <v>328</v>
      </c>
      <c r="Q12" s="52">
        <v>313</v>
      </c>
      <c r="R12" s="52">
        <v>299</v>
      </c>
      <c r="S12" s="52">
        <v>279</v>
      </c>
      <c r="T12" s="52">
        <v>293</v>
      </c>
      <c r="U12" s="52">
        <v>316</v>
      </c>
      <c r="V12" s="52">
        <v>298</v>
      </c>
      <c r="W12" s="52">
        <v>308</v>
      </c>
      <c r="X12" s="52">
        <v>276</v>
      </c>
      <c r="Y12" s="52">
        <v>250</v>
      </c>
      <c r="DA12" s="63" t="s">
        <v>1115</v>
      </c>
    </row>
    <row r="13" spans="1:105" ht="12" customHeight="1" x14ac:dyDescent="0.25">
      <c r="A13" s="97" t="s">
        <v>122</v>
      </c>
      <c r="B13" s="52">
        <v>20865</v>
      </c>
      <c r="C13" s="52">
        <v>20741</v>
      </c>
      <c r="D13" s="52">
        <v>20195</v>
      </c>
      <c r="E13" s="52">
        <v>19658</v>
      </c>
      <c r="F13" s="52">
        <v>19789</v>
      </c>
      <c r="G13" s="52">
        <v>19528</v>
      </c>
      <c r="H13" s="52">
        <v>19575</v>
      </c>
      <c r="I13" s="52">
        <v>19130</v>
      </c>
      <c r="J13" s="52">
        <v>19274</v>
      </c>
      <c r="K13" s="52">
        <v>18330</v>
      </c>
      <c r="L13" s="52">
        <v>17567</v>
      </c>
      <c r="M13" s="52">
        <v>15163</v>
      </c>
      <c r="N13" s="52">
        <v>11753</v>
      </c>
      <c r="O13" s="52">
        <v>8053</v>
      </c>
      <c r="P13" s="52">
        <v>5825</v>
      </c>
      <c r="Q13" s="52">
        <v>7651</v>
      </c>
      <c r="R13" s="52">
        <v>9762</v>
      </c>
      <c r="S13" s="52">
        <v>10260</v>
      </c>
      <c r="T13" s="52">
        <v>8546</v>
      </c>
      <c r="U13" s="52">
        <v>5242</v>
      </c>
      <c r="V13" s="52">
        <v>2653</v>
      </c>
      <c r="W13" s="52">
        <v>1333</v>
      </c>
      <c r="X13" s="52">
        <v>1378</v>
      </c>
      <c r="Y13" s="52">
        <v>1613</v>
      </c>
      <c r="DA13" s="63" t="s">
        <v>1116</v>
      </c>
    </row>
    <row r="14" spans="1:105" ht="12" customHeight="1" x14ac:dyDescent="0.25">
      <c r="A14" s="97" t="s">
        <v>121</v>
      </c>
      <c r="B14" s="52">
        <v>5790</v>
      </c>
      <c r="C14" s="52">
        <v>5969</v>
      </c>
      <c r="D14" s="52">
        <v>5950</v>
      </c>
      <c r="E14" s="52">
        <v>5956</v>
      </c>
      <c r="F14" s="52">
        <v>6020</v>
      </c>
      <c r="G14" s="52">
        <v>6023</v>
      </c>
      <c r="H14" s="52">
        <v>5886</v>
      </c>
      <c r="I14" s="52">
        <v>5844</v>
      </c>
      <c r="J14" s="52">
        <v>5830</v>
      </c>
      <c r="K14" s="52">
        <v>6539</v>
      </c>
      <c r="L14" s="52">
        <v>6537</v>
      </c>
      <c r="M14" s="52">
        <v>6005</v>
      </c>
      <c r="N14" s="52">
        <v>4966</v>
      </c>
      <c r="O14" s="52">
        <v>3824</v>
      </c>
      <c r="P14" s="52">
        <v>2987</v>
      </c>
      <c r="Q14" s="52">
        <v>3521</v>
      </c>
      <c r="R14" s="52">
        <v>4508</v>
      </c>
      <c r="S14" s="52">
        <v>4726</v>
      </c>
      <c r="T14" s="52">
        <v>3954</v>
      </c>
      <c r="U14" s="52">
        <v>2674</v>
      </c>
      <c r="V14" s="52">
        <v>1431</v>
      </c>
      <c r="W14" s="52">
        <v>758</v>
      </c>
      <c r="X14" s="52">
        <v>764</v>
      </c>
      <c r="Y14" s="52">
        <v>772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42884</v>
      </c>
      <c r="C16" s="52">
        <v>42220</v>
      </c>
      <c r="D16" s="52">
        <v>40234</v>
      </c>
      <c r="E16" s="52">
        <v>37866</v>
      </c>
      <c r="F16" s="52">
        <v>36220</v>
      </c>
      <c r="G16" s="52">
        <v>35675</v>
      </c>
      <c r="H16" s="52">
        <v>34415</v>
      </c>
      <c r="I16" s="52">
        <v>33870</v>
      </c>
      <c r="J16" s="52">
        <v>34761</v>
      </c>
      <c r="K16" s="52">
        <v>37630</v>
      </c>
      <c r="L16" s="52">
        <v>38442</v>
      </c>
      <c r="M16" s="52">
        <v>37599</v>
      </c>
      <c r="N16" s="52">
        <v>35264</v>
      </c>
      <c r="O16" s="52">
        <v>33047</v>
      </c>
      <c r="P16" s="52">
        <v>31579</v>
      </c>
      <c r="Q16" s="52">
        <v>30322</v>
      </c>
      <c r="R16" s="52">
        <v>29483</v>
      </c>
      <c r="S16" s="52">
        <v>28811</v>
      </c>
      <c r="T16" s="52">
        <v>28062</v>
      </c>
      <c r="U16" s="52">
        <v>27071</v>
      </c>
      <c r="V16" s="52">
        <v>26344</v>
      </c>
      <c r="W16" s="52">
        <v>25023</v>
      </c>
      <c r="X16" s="52">
        <v>22998</v>
      </c>
      <c r="Y16" s="52">
        <v>20971</v>
      </c>
      <c r="DA16" s="63" t="s">
        <v>1118</v>
      </c>
    </row>
    <row r="17" spans="1:105" ht="12" customHeight="1" x14ac:dyDescent="0.25">
      <c r="A17" s="109" t="s">
        <v>120</v>
      </c>
      <c r="B17" s="36">
        <v>58482</v>
      </c>
      <c r="C17" s="36">
        <v>59139</v>
      </c>
      <c r="D17" s="36">
        <v>58958</v>
      </c>
      <c r="E17" s="36">
        <v>59382</v>
      </c>
      <c r="F17" s="36">
        <v>61776</v>
      </c>
      <c r="G17" s="36">
        <v>61493</v>
      </c>
      <c r="H17" s="36">
        <v>62457</v>
      </c>
      <c r="I17" s="36">
        <v>61109</v>
      </c>
      <c r="J17" s="36">
        <v>60467</v>
      </c>
      <c r="K17" s="36">
        <v>57386</v>
      </c>
      <c r="L17" s="36">
        <v>55974</v>
      </c>
      <c r="M17" s="36">
        <v>53083</v>
      </c>
      <c r="N17" s="36">
        <v>51378</v>
      </c>
      <c r="O17" s="36">
        <v>50550</v>
      </c>
      <c r="P17" s="36">
        <v>50608</v>
      </c>
      <c r="Q17" s="36">
        <v>52791</v>
      </c>
      <c r="R17" s="36">
        <v>55293</v>
      </c>
      <c r="S17" s="36">
        <v>56517</v>
      </c>
      <c r="T17" s="36">
        <v>57546</v>
      </c>
      <c r="U17" s="36">
        <v>58353</v>
      </c>
      <c r="V17" s="36">
        <v>58754</v>
      </c>
      <c r="W17" s="36">
        <v>59137</v>
      </c>
      <c r="X17" s="36">
        <v>59491</v>
      </c>
      <c r="Y17" s="36">
        <v>59326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7919</v>
      </c>
      <c r="D21" s="52">
        <v>7921</v>
      </c>
      <c r="E21" s="52">
        <v>7935</v>
      </c>
      <c r="F21" s="52">
        <v>7967</v>
      </c>
      <c r="G21" s="52">
        <v>8030</v>
      </c>
      <c r="H21" s="52">
        <v>8133</v>
      </c>
      <c r="I21" s="52">
        <v>8291</v>
      </c>
      <c r="J21" s="52">
        <v>8507</v>
      </c>
      <c r="K21" s="52">
        <v>8798</v>
      </c>
      <c r="L21" s="52">
        <v>9179</v>
      </c>
      <c r="M21" s="52">
        <v>9656</v>
      </c>
      <c r="N21" s="52">
        <v>10246</v>
      </c>
      <c r="O21" s="52">
        <v>9370</v>
      </c>
      <c r="P21" s="52">
        <v>3866</v>
      </c>
      <c r="Q21" s="52">
        <v>4838</v>
      </c>
      <c r="R21" s="52">
        <v>5951</v>
      </c>
      <c r="S21" s="52">
        <v>7220</v>
      </c>
      <c r="T21" s="52">
        <v>7077</v>
      </c>
      <c r="U21" s="52">
        <v>7325</v>
      </c>
      <c r="V21" s="52">
        <v>7554</v>
      </c>
      <c r="W21" s="52">
        <v>7264</v>
      </c>
      <c r="X21" s="52">
        <v>7265</v>
      </c>
      <c r="Y21" s="52">
        <v>7090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275</v>
      </c>
      <c r="D23" s="52">
        <v>277</v>
      </c>
      <c r="E23" s="52">
        <v>285</v>
      </c>
      <c r="F23" s="52">
        <v>308</v>
      </c>
      <c r="G23" s="52">
        <v>362</v>
      </c>
      <c r="H23" s="52">
        <v>435</v>
      </c>
      <c r="I23" s="52">
        <v>397</v>
      </c>
      <c r="J23" s="52">
        <v>465</v>
      </c>
      <c r="K23" s="52">
        <v>724</v>
      </c>
      <c r="L23" s="52">
        <v>794</v>
      </c>
      <c r="M23" s="52">
        <v>916</v>
      </c>
      <c r="N23" s="52">
        <v>1131</v>
      </c>
      <c r="O23" s="52">
        <v>1564</v>
      </c>
      <c r="P23" s="52">
        <v>1587</v>
      </c>
      <c r="Q23" s="52">
        <v>1866</v>
      </c>
      <c r="R23" s="52">
        <v>2078</v>
      </c>
      <c r="S23" s="52">
        <v>2202</v>
      </c>
      <c r="T23" s="52">
        <v>2428</v>
      </c>
      <c r="U23" s="52">
        <v>2506</v>
      </c>
      <c r="V23" s="52">
        <v>2595</v>
      </c>
      <c r="W23" s="52">
        <v>2997</v>
      </c>
      <c r="X23" s="52">
        <v>3219</v>
      </c>
      <c r="Y23" s="52">
        <v>3640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5822</v>
      </c>
      <c r="D25" s="52">
        <v>5824</v>
      </c>
      <c r="E25" s="52">
        <v>5832</v>
      </c>
      <c r="F25" s="52">
        <v>5858</v>
      </c>
      <c r="G25" s="52">
        <v>5901</v>
      </c>
      <c r="H25" s="52">
        <v>5977</v>
      </c>
      <c r="I25" s="52">
        <v>6400</v>
      </c>
      <c r="J25" s="52">
        <v>8156</v>
      </c>
      <c r="K25" s="52">
        <v>8289</v>
      </c>
      <c r="L25" s="52">
        <v>8654</v>
      </c>
      <c r="M25" s="52">
        <v>9087</v>
      </c>
      <c r="N25" s="52">
        <v>9628</v>
      </c>
      <c r="O25" s="52">
        <v>8751</v>
      </c>
      <c r="P25" s="52">
        <v>3290</v>
      </c>
      <c r="Q25" s="52">
        <v>4317</v>
      </c>
      <c r="R25" s="52">
        <v>5441</v>
      </c>
      <c r="S25" s="52">
        <v>6735</v>
      </c>
      <c r="T25" s="52">
        <v>6702</v>
      </c>
      <c r="U25" s="52">
        <v>7181</v>
      </c>
      <c r="V25" s="52">
        <v>7440</v>
      </c>
      <c r="W25" s="52">
        <v>7176</v>
      </c>
      <c r="X25" s="52">
        <v>7221</v>
      </c>
      <c r="Y25" s="52">
        <v>6953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15</v>
      </c>
      <c r="D26" s="52">
        <v>15</v>
      </c>
      <c r="E26" s="52">
        <v>15</v>
      </c>
      <c r="F26" s="52">
        <v>15</v>
      </c>
      <c r="G26" s="52">
        <v>15</v>
      </c>
      <c r="H26" s="52">
        <v>15</v>
      </c>
      <c r="I26" s="52">
        <v>17</v>
      </c>
      <c r="J26" s="52">
        <v>19</v>
      </c>
      <c r="K26" s="52">
        <v>24</v>
      </c>
      <c r="L26" s="52">
        <v>24</v>
      </c>
      <c r="M26" s="52">
        <v>23</v>
      </c>
      <c r="N26" s="52">
        <v>23</v>
      </c>
      <c r="O26" s="52">
        <v>22</v>
      </c>
      <c r="P26" s="52">
        <v>7</v>
      </c>
      <c r="Q26" s="52">
        <v>15</v>
      </c>
      <c r="R26" s="52">
        <v>14</v>
      </c>
      <c r="S26" s="52">
        <v>22</v>
      </c>
      <c r="T26" s="52">
        <v>32</v>
      </c>
      <c r="U26" s="52">
        <v>34</v>
      </c>
      <c r="V26" s="52">
        <v>27</v>
      </c>
      <c r="W26" s="52">
        <v>29</v>
      </c>
      <c r="X26" s="52">
        <v>32</v>
      </c>
      <c r="Y26" s="52">
        <v>26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3260</v>
      </c>
      <c r="D27" s="52">
        <v>3266</v>
      </c>
      <c r="E27" s="52">
        <v>3308</v>
      </c>
      <c r="F27" s="52">
        <v>3419</v>
      </c>
      <c r="G27" s="52">
        <v>3632</v>
      </c>
      <c r="H27" s="52">
        <v>3990</v>
      </c>
      <c r="I27" s="52">
        <v>2569</v>
      </c>
      <c r="J27" s="52">
        <v>2033</v>
      </c>
      <c r="K27" s="52">
        <v>3052</v>
      </c>
      <c r="L27" s="52">
        <v>3032</v>
      </c>
      <c r="M27" s="52">
        <v>3155</v>
      </c>
      <c r="N27" s="52">
        <v>3410</v>
      </c>
      <c r="O27" s="52">
        <v>3700</v>
      </c>
      <c r="P27" s="52">
        <v>2228</v>
      </c>
      <c r="Q27" s="52">
        <v>1595</v>
      </c>
      <c r="R27" s="52">
        <v>1730</v>
      </c>
      <c r="S27" s="52">
        <v>1424</v>
      </c>
      <c r="T27" s="52">
        <v>1714</v>
      </c>
      <c r="U27" s="52">
        <v>3307</v>
      </c>
      <c r="V27" s="52">
        <v>2589</v>
      </c>
      <c r="W27" s="52">
        <v>1320</v>
      </c>
      <c r="X27" s="52">
        <v>14</v>
      </c>
      <c r="Y27" s="52">
        <v>222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905</v>
      </c>
      <c r="D28" s="52">
        <v>906</v>
      </c>
      <c r="E28" s="52">
        <v>922</v>
      </c>
      <c r="F28" s="52">
        <v>959</v>
      </c>
      <c r="G28" s="52">
        <v>1030</v>
      </c>
      <c r="H28" s="52">
        <v>1149</v>
      </c>
      <c r="I28" s="52">
        <v>781</v>
      </c>
      <c r="J28" s="52">
        <v>663</v>
      </c>
      <c r="K28" s="52">
        <v>985</v>
      </c>
      <c r="L28" s="52">
        <v>945</v>
      </c>
      <c r="M28" s="52">
        <v>975</v>
      </c>
      <c r="N28" s="52">
        <v>1039</v>
      </c>
      <c r="O28" s="52">
        <v>1142</v>
      </c>
      <c r="P28" s="52">
        <v>837</v>
      </c>
      <c r="Q28" s="52">
        <v>735</v>
      </c>
      <c r="R28" s="52">
        <v>855</v>
      </c>
      <c r="S28" s="52">
        <v>872</v>
      </c>
      <c r="T28" s="52">
        <v>772</v>
      </c>
      <c r="U28" s="52">
        <v>1280</v>
      </c>
      <c r="V28" s="52">
        <v>1243</v>
      </c>
      <c r="W28" s="52">
        <v>673</v>
      </c>
      <c r="X28" s="52">
        <v>8</v>
      </c>
      <c r="Y28" s="52">
        <v>127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6701</v>
      </c>
      <c r="D30" s="52">
        <v>6712</v>
      </c>
      <c r="E30" s="52">
        <v>6791</v>
      </c>
      <c r="F30" s="52">
        <v>6998</v>
      </c>
      <c r="G30" s="52">
        <v>7382</v>
      </c>
      <c r="H30" s="52">
        <v>8013</v>
      </c>
      <c r="I30" s="52">
        <v>4938</v>
      </c>
      <c r="J30" s="52">
        <v>4491</v>
      </c>
      <c r="K30" s="52">
        <v>5359</v>
      </c>
      <c r="L30" s="52">
        <v>5242</v>
      </c>
      <c r="M30" s="52">
        <v>5653</v>
      </c>
      <c r="N30" s="52">
        <v>6395</v>
      </c>
      <c r="O30" s="52">
        <v>6430</v>
      </c>
      <c r="P30" s="52">
        <v>4603</v>
      </c>
      <c r="Q30" s="52">
        <v>5283</v>
      </c>
      <c r="R30" s="52">
        <v>5957</v>
      </c>
      <c r="S30" s="52">
        <v>6220</v>
      </c>
      <c r="T30" s="52">
        <v>4999</v>
      </c>
      <c r="U30" s="52">
        <v>4408</v>
      </c>
      <c r="V30" s="52">
        <v>4199</v>
      </c>
      <c r="W30" s="52">
        <v>4117</v>
      </c>
      <c r="X30" s="52">
        <v>4080</v>
      </c>
      <c r="Y30" s="52">
        <v>4432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9138</v>
      </c>
      <c r="D31" s="36">
        <v>9157</v>
      </c>
      <c r="E31" s="36">
        <v>9289</v>
      </c>
      <c r="F31" s="36">
        <v>9642</v>
      </c>
      <c r="G31" s="36">
        <v>10334</v>
      </c>
      <c r="H31" s="36">
        <v>11496</v>
      </c>
      <c r="I31" s="36">
        <v>7777</v>
      </c>
      <c r="J31" s="36">
        <v>8235</v>
      </c>
      <c r="K31" s="36">
        <v>9827</v>
      </c>
      <c r="L31" s="36">
        <v>10025</v>
      </c>
      <c r="M31" s="36">
        <v>10581</v>
      </c>
      <c r="N31" s="36">
        <v>11012</v>
      </c>
      <c r="O31" s="36">
        <v>9849</v>
      </c>
      <c r="P31" s="36">
        <v>6580</v>
      </c>
      <c r="Q31" s="36">
        <v>6932</v>
      </c>
      <c r="R31" s="36">
        <v>7736</v>
      </c>
      <c r="S31" s="36">
        <v>8306</v>
      </c>
      <c r="T31" s="36">
        <v>8741</v>
      </c>
      <c r="U31" s="36">
        <v>8675</v>
      </c>
      <c r="V31" s="36">
        <v>9086</v>
      </c>
      <c r="W31" s="36">
        <v>8789</v>
      </c>
      <c r="X31" s="36">
        <v>8724</v>
      </c>
      <c r="Y31" s="36">
        <v>9556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7912</v>
      </c>
      <c r="D35" s="52">
        <v>5754</v>
      </c>
      <c r="E35" s="52">
        <v>5991</v>
      </c>
      <c r="F35" s="52">
        <v>8715</v>
      </c>
      <c r="G35" s="52">
        <v>7202</v>
      </c>
      <c r="H35" s="52">
        <v>7837</v>
      </c>
      <c r="I35" s="52">
        <v>6398</v>
      </c>
      <c r="J35" s="52">
        <v>8756</v>
      </c>
      <c r="K35" s="52">
        <v>8586</v>
      </c>
      <c r="L35" s="52">
        <v>8579</v>
      </c>
      <c r="M35" s="52">
        <v>5922</v>
      </c>
      <c r="N35" s="52">
        <v>6206</v>
      </c>
      <c r="O35" s="52">
        <v>6325</v>
      </c>
      <c r="P35" s="52">
        <v>2456</v>
      </c>
      <c r="Q35" s="52">
        <v>5764</v>
      </c>
      <c r="R35" s="52">
        <v>7614</v>
      </c>
      <c r="S35" s="52">
        <v>7772</v>
      </c>
      <c r="T35" s="52">
        <v>7357</v>
      </c>
      <c r="U35" s="52">
        <v>7141</v>
      </c>
      <c r="V35" s="52">
        <v>7228</v>
      </c>
      <c r="W35" s="52">
        <v>6326</v>
      </c>
      <c r="X35" s="52">
        <v>5594</v>
      </c>
      <c r="Y35" s="52">
        <v>4898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658</v>
      </c>
      <c r="D37" s="52">
        <v>691</v>
      </c>
      <c r="E37" s="52">
        <v>600</v>
      </c>
      <c r="F37" s="52">
        <v>735</v>
      </c>
      <c r="G37" s="52">
        <v>1013</v>
      </c>
      <c r="H37" s="52">
        <v>1153</v>
      </c>
      <c r="I37" s="52">
        <v>1545</v>
      </c>
      <c r="J37" s="52">
        <v>1980</v>
      </c>
      <c r="K37" s="52">
        <v>1800</v>
      </c>
      <c r="L37" s="52">
        <v>2578</v>
      </c>
      <c r="M37" s="52">
        <v>2401</v>
      </c>
      <c r="N37" s="52">
        <v>1988</v>
      </c>
      <c r="O37" s="52">
        <v>2658</v>
      </c>
      <c r="P37" s="52">
        <v>1740</v>
      </c>
      <c r="Q37" s="52">
        <v>2113</v>
      </c>
      <c r="R37" s="52">
        <v>3555</v>
      </c>
      <c r="S37" s="52">
        <v>4203</v>
      </c>
      <c r="T37" s="52">
        <v>4248</v>
      </c>
      <c r="U37" s="52">
        <v>4291</v>
      </c>
      <c r="V37" s="52">
        <v>4432</v>
      </c>
      <c r="W37" s="52">
        <v>4612</v>
      </c>
      <c r="X37" s="52">
        <v>4233</v>
      </c>
      <c r="Y37" s="52">
        <v>3851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5752</v>
      </c>
      <c r="D39" s="52">
        <v>4222</v>
      </c>
      <c r="E39" s="52">
        <v>4434</v>
      </c>
      <c r="F39" s="52">
        <v>6401</v>
      </c>
      <c r="G39" s="52">
        <v>5332</v>
      </c>
      <c r="H39" s="52">
        <v>5772</v>
      </c>
      <c r="I39" s="52">
        <v>5003</v>
      </c>
      <c r="J39" s="52">
        <v>8274</v>
      </c>
      <c r="K39" s="52">
        <v>8269</v>
      </c>
      <c r="L39" s="52">
        <v>8796</v>
      </c>
      <c r="M39" s="52">
        <v>8286</v>
      </c>
      <c r="N39" s="52">
        <v>10014</v>
      </c>
      <c r="O39" s="52">
        <v>10515</v>
      </c>
      <c r="P39" s="52">
        <v>4927</v>
      </c>
      <c r="Q39" s="52">
        <v>2898</v>
      </c>
      <c r="R39" s="52">
        <v>4020</v>
      </c>
      <c r="S39" s="52">
        <v>6591</v>
      </c>
      <c r="T39" s="52">
        <v>9454</v>
      </c>
      <c r="U39" s="52">
        <v>11558</v>
      </c>
      <c r="V39" s="52">
        <v>10964</v>
      </c>
      <c r="W39" s="52">
        <v>8221</v>
      </c>
      <c r="X39" s="52">
        <v>5531</v>
      </c>
      <c r="Y39" s="52">
        <v>4544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23</v>
      </c>
      <c r="D40" s="52">
        <v>15</v>
      </c>
      <c r="E40" s="52">
        <v>0</v>
      </c>
      <c r="F40" s="52">
        <v>25</v>
      </c>
      <c r="G40" s="52">
        <v>14</v>
      </c>
      <c r="H40" s="52">
        <v>14</v>
      </c>
      <c r="I40" s="52">
        <v>8</v>
      </c>
      <c r="J40" s="52">
        <v>20</v>
      </c>
      <c r="K40" s="52">
        <v>67</v>
      </c>
      <c r="L40" s="52">
        <v>47</v>
      </c>
      <c r="M40" s="52">
        <v>26</v>
      </c>
      <c r="N40" s="52">
        <v>46</v>
      </c>
      <c r="O40" s="52">
        <v>55</v>
      </c>
      <c r="P40" s="52">
        <v>25</v>
      </c>
      <c r="Q40" s="52">
        <v>0</v>
      </c>
      <c r="R40" s="52">
        <v>0</v>
      </c>
      <c r="S40" s="52">
        <v>2</v>
      </c>
      <c r="T40" s="52">
        <v>46</v>
      </c>
      <c r="U40" s="52">
        <v>57</v>
      </c>
      <c r="V40" s="52">
        <v>9</v>
      </c>
      <c r="W40" s="52">
        <v>39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3136</v>
      </c>
      <c r="D41" s="52">
        <v>2720</v>
      </c>
      <c r="E41" s="52">
        <v>2771</v>
      </c>
      <c r="F41" s="52">
        <v>3550</v>
      </c>
      <c r="G41" s="52">
        <v>3371</v>
      </c>
      <c r="H41" s="52">
        <v>4037</v>
      </c>
      <c r="I41" s="52">
        <v>2124</v>
      </c>
      <c r="J41" s="52">
        <v>2177</v>
      </c>
      <c r="K41" s="52">
        <v>2108</v>
      </c>
      <c r="L41" s="52">
        <v>2269</v>
      </c>
      <c r="M41" s="52">
        <v>751</v>
      </c>
      <c r="N41" s="52">
        <v>0</v>
      </c>
      <c r="O41" s="52">
        <v>0</v>
      </c>
      <c r="P41" s="52">
        <v>0</v>
      </c>
      <c r="Q41" s="52">
        <v>3421</v>
      </c>
      <c r="R41" s="52">
        <v>3841</v>
      </c>
      <c r="S41" s="52">
        <v>1922</v>
      </c>
      <c r="T41" s="52">
        <v>0</v>
      </c>
      <c r="U41" s="52">
        <v>3</v>
      </c>
      <c r="V41" s="52">
        <v>0</v>
      </c>
      <c r="W41" s="52">
        <v>0</v>
      </c>
      <c r="X41" s="52">
        <v>59</v>
      </c>
      <c r="Y41" s="52">
        <v>457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1084</v>
      </c>
      <c r="D42" s="52">
        <v>887</v>
      </c>
      <c r="E42" s="52">
        <v>928</v>
      </c>
      <c r="F42" s="52">
        <v>1023</v>
      </c>
      <c r="G42" s="52">
        <v>1033</v>
      </c>
      <c r="H42" s="52">
        <v>1012</v>
      </c>
      <c r="I42" s="52">
        <v>739</v>
      </c>
      <c r="J42" s="52">
        <v>649</v>
      </c>
      <c r="K42" s="52">
        <v>1694</v>
      </c>
      <c r="L42" s="52">
        <v>943</v>
      </c>
      <c r="M42" s="52">
        <v>443</v>
      </c>
      <c r="N42" s="52">
        <v>0</v>
      </c>
      <c r="O42" s="52">
        <v>0</v>
      </c>
      <c r="P42" s="52">
        <v>0</v>
      </c>
      <c r="Q42" s="52">
        <v>1269</v>
      </c>
      <c r="R42" s="52">
        <v>1842</v>
      </c>
      <c r="S42" s="52">
        <v>1090</v>
      </c>
      <c r="T42" s="52">
        <v>0</v>
      </c>
      <c r="U42" s="52">
        <v>0</v>
      </c>
      <c r="V42" s="52">
        <v>0</v>
      </c>
      <c r="W42" s="52">
        <v>0</v>
      </c>
      <c r="X42" s="52">
        <v>14</v>
      </c>
      <c r="Y42" s="52">
        <v>135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6037</v>
      </c>
      <c r="D44" s="52">
        <v>4726</v>
      </c>
      <c r="E44" s="52">
        <v>4423</v>
      </c>
      <c r="F44" s="52">
        <v>5352</v>
      </c>
      <c r="G44" s="52">
        <v>6837</v>
      </c>
      <c r="H44" s="52">
        <v>6753</v>
      </c>
      <c r="I44" s="52">
        <v>4393</v>
      </c>
      <c r="J44" s="52">
        <v>5382</v>
      </c>
      <c r="K44" s="52">
        <v>8228</v>
      </c>
      <c r="L44" s="52">
        <v>6054</v>
      </c>
      <c r="M44" s="52">
        <v>4810</v>
      </c>
      <c r="N44" s="52">
        <v>4060</v>
      </c>
      <c r="O44" s="52">
        <v>4213</v>
      </c>
      <c r="P44" s="52">
        <v>3135</v>
      </c>
      <c r="Q44" s="52">
        <v>4026</v>
      </c>
      <c r="R44" s="52">
        <v>5118</v>
      </c>
      <c r="S44" s="52">
        <v>5548</v>
      </c>
      <c r="T44" s="52">
        <v>4250</v>
      </c>
      <c r="U44" s="52">
        <v>3417</v>
      </c>
      <c r="V44" s="52">
        <v>3472</v>
      </c>
      <c r="W44" s="52">
        <v>2796</v>
      </c>
      <c r="X44" s="52">
        <v>2055</v>
      </c>
      <c r="Y44" s="52">
        <v>2405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9795</v>
      </c>
      <c r="D45" s="36">
        <v>8976</v>
      </c>
      <c r="E45" s="36">
        <v>9713</v>
      </c>
      <c r="F45" s="36">
        <v>12036</v>
      </c>
      <c r="G45" s="36">
        <v>10051</v>
      </c>
      <c r="H45" s="36">
        <v>12460</v>
      </c>
      <c r="I45" s="36">
        <v>6429</v>
      </c>
      <c r="J45" s="36">
        <v>7593</v>
      </c>
      <c r="K45" s="36">
        <v>6746</v>
      </c>
      <c r="L45" s="36">
        <v>8613</v>
      </c>
      <c r="M45" s="36">
        <v>7690</v>
      </c>
      <c r="N45" s="36">
        <v>9307</v>
      </c>
      <c r="O45" s="36">
        <v>9021</v>
      </c>
      <c r="P45" s="36">
        <v>6638</v>
      </c>
      <c r="Q45" s="36">
        <v>9115</v>
      </c>
      <c r="R45" s="36">
        <v>10238</v>
      </c>
      <c r="S45" s="36">
        <v>9530</v>
      </c>
      <c r="T45" s="36">
        <v>9770</v>
      </c>
      <c r="U45" s="36">
        <v>9482</v>
      </c>
      <c r="V45" s="36">
        <v>9487</v>
      </c>
      <c r="W45" s="36">
        <v>9172</v>
      </c>
      <c r="X45" s="36">
        <v>9078</v>
      </c>
      <c r="Y45" s="36">
        <v>9391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2798</v>
      </c>
      <c r="D49" s="52">
        <v>2083</v>
      </c>
      <c r="E49" s="52">
        <v>2114</v>
      </c>
      <c r="F49" s="52">
        <v>3094</v>
      </c>
      <c r="G49" s="52">
        <v>2414</v>
      </c>
      <c r="H49" s="52">
        <v>3673</v>
      </c>
      <c r="I49" s="52">
        <v>2428</v>
      </c>
      <c r="J49" s="52">
        <v>3530</v>
      </c>
      <c r="K49" s="52">
        <v>4060</v>
      </c>
      <c r="L49" s="52">
        <v>4156</v>
      </c>
      <c r="M49" s="52">
        <v>1989</v>
      </c>
      <c r="N49" s="52">
        <v>2335</v>
      </c>
      <c r="O49" s="52">
        <v>2062</v>
      </c>
      <c r="P49" s="52">
        <v>1285</v>
      </c>
      <c r="Q49" s="52">
        <v>2956</v>
      </c>
      <c r="R49" s="52">
        <v>3509</v>
      </c>
      <c r="S49" s="52">
        <v>2502</v>
      </c>
      <c r="T49" s="52">
        <v>2397</v>
      </c>
      <c r="U49" s="52">
        <v>2840</v>
      </c>
      <c r="V49" s="52">
        <v>2223</v>
      </c>
      <c r="W49" s="52">
        <v>1847</v>
      </c>
      <c r="X49" s="52">
        <v>2225</v>
      </c>
      <c r="Y49" s="52">
        <v>1631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254</v>
      </c>
      <c r="D51" s="52">
        <v>226</v>
      </c>
      <c r="E51" s="52">
        <v>213</v>
      </c>
      <c r="F51" s="52">
        <v>352</v>
      </c>
      <c r="G51" s="52">
        <v>397</v>
      </c>
      <c r="H51" s="52">
        <v>410</v>
      </c>
      <c r="I51" s="52">
        <v>623</v>
      </c>
      <c r="J51" s="52">
        <v>932</v>
      </c>
      <c r="K51" s="52">
        <v>626</v>
      </c>
      <c r="L51" s="52">
        <v>879</v>
      </c>
      <c r="M51" s="52">
        <v>631</v>
      </c>
      <c r="N51" s="52">
        <v>406</v>
      </c>
      <c r="O51" s="52">
        <v>630</v>
      </c>
      <c r="P51" s="52">
        <v>129</v>
      </c>
      <c r="Q51" s="52">
        <v>347</v>
      </c>
      <c r="R51" s="52">
        <v>517</v>
      </c>
      <c r="S51" s="52">
        <v>465</v>
      </c>
      <c r="T51" s="52">
        <v>601</v>
      </c>
      <c r="U51" s="52">
        <v>721</v>
      </c>
      <c r="V51" s="52">
        <v>699</v>
      </c>
      <c r="W51" s="52">
        <v>605</v>
      </c>
      <c r="X51" s="52">
        <v>544</v>
      </c>
      <c r="Y51" s="52">
        <v>401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1301</v>
      </c>
      <c r="D53" s="52">
        <v>774</v>
      </c>
      <c r="E53" s="52">
        <v>809</v>
      </c>
      <c r="F53" s="52">
        <v>1465</v>
      </c>
      <c r="G53" s="52">
        <v>935</v>
      </c>
      <c r="H53" s="52">
        <v>1303</v>
      </c>
      <c r="I53" s="52">
        <v>1396</v>
      </c>
      <c r="J53" s="52">
        <v>2436</v>
      </c>
      <c r="K53" s="52">
        <v>2450</v>
      </c>
      <c r="L53" s="52">
        <v>2742</v>
      </c>
      <c r="M53" s="52">
        <v>1641</v>
      </c>
      <c r="N53" s="52">
        <v>2324</v>
      </c>
      <c r="O53" s="52">
        <v>2051</v>
      </c>
      <c r="P53" s="52">
        <v>1278</v>
      </c>
      <c r="Q53" s="52">
        <v>824</v>
      </c>
      <c r="R53" s="52">
        <v>1166</v>
      </c>
      <c r="S53" s="52">
        <v>1585</v>
      </c>
      <c r="T53" s="52">
        <v>2384</v>
      </c>
      <c r="U53" s="52">
        <v>2824</v>
      </c>
      <c r="V53" s="52">
        <v>2220</v>
      </c>
      <c r="W53" s="52">
        <v>1837</v>
      </c>
      <c r="X53" s="52">
        <v>2196</v>
      </c>
      <c r="Y53" s="52">
        <v>1434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5</v>
      </c>
      <c r="D54" s="52">
        <v>3</v>
      </c>
      <c r="E54" s="52">
        <v>0</v>
      </c>
      <c r="F54" s="52">
        <v>6</v>
      </c>
      <c r="G54" s="52">
        <v>3</v>
      </c>
      <c r="H54" s="52">
        <v>3</v>
      </c>
      <c r="I54" s="52">
        <v>3</v>
      </c>
      <c r="J54" s="52">
        <v>6</v>
      </c>
      <c r="K54" s="52">
        <v>20</v>
      </c>
      <c r="L54" s="52">
        <v>15</v>
      </c>
      <c r="M54" s="52">
        <v>6</v>
      </c>
      <c r="N54" s="52">
        <v>11</v>
      </c>
      <c r="O54" s="52">
        <v>11</v>
      </c>
      <c r="P54" s="52">
        <v>7</v>
      </c>
      <c r="Q54" s="52">
        <v>0</v>
      </c>
      <c r="R54" s="52">
        <v>0</v>
      </c>
      <c r="S54" s="52">
        <v>1</v>
      </c>
      <c r="T54" s="52">
        <v>13</v>
      </c>
      <c r="U54" s="52">
        <v>15</v>
      </c>
      <c r="V54" s="52">
        <v>3</v>
      </c>
      <c r="W54" s="52">
        <v>10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1109</v>
      </c>
      <c r="D55" s="52">
        <v>985</v>
      </c>
      <c r="E55" s="52">
        <v>978</v>
      </c>
      <c r="F55" s="52">
        <v>1260</v>
      </c>
      <c r="G55" s="52">
        <v>1129</v>
      </c>
      <c r="H55" s="52">
        <v>1892</v>
      </c>
      <c r="I55" s="52">
        <v>763</v>
      </c>
      <c r="J55" s="52">
        <v>838</v>
      </c>
      <c r="K55" s="52">
        <v>882</v>
      </c>
      <c r="L55" s="52">
        <v>988</v>
      </c>
      <c r="M55" s="52">
        <v>215</v>
      </c>
      <c r="N55" s="52">
        <v>0</v>
      </c>
      <c r="O55" s="52">
        <v>0</v>
      </c>
      <c r="P55" s="52">
        <v>0</v>
      </c>
      <c r="Q55" s="52">
        <v>1554</v>
      </c>
      <c r="R55" s="52">
        <v>1581</v>
      </c>
      <c r="S55" s="52">
        <v>584</v>
      </c>
      <c r="T55" s="52">
        <v>0</v>
      </c>
      <c r="U55" s="52">
        <v>1</v>
      </c>
      <c r="V55" s="52">
        <v>0</v>
      </c>
      <c r="W55" s="52">
        <v>0</v>
      </c>
      <c r="X55" s="52">
        <v>23</v>
      </c>
      <c r="Y55" s="52">
        <v>152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383</v>
      </c>
      <c r="D56" s="52">
        <v>321</v>
      </c>
      <c r="E56" s="52">
        <v>327</v>
      </c>
      <c r="F56" s="52">
        <v>363</v>
      </c>
      <c r="G56" s="52">
        <v>347</v>
      </c>
      <c r="H56" s="52">
        <v>475</v>
      </c>
      <c r="I56" s="52">
        <v>266</v>
      </c>
      <c r="J56" s="52">
        <v>250</v>
      </c>
      <c r="K56" s="52">
        <v>708</v>
      </c>
      <c r="L56" s="52">
        <v>411</v>
      </c>
      <c r="M56" s="52">
        <v>127</v>
      </c>
      <c r="N56" s="52">
        <v>0</v>
      </c>
      <c r="O56" s="52">
        <v>0</v>
      </c>
      <c r="P56" s="52">
        <v>0</v>
      </c>
      <c r="Q56" s="52">
        <v>578</v>
      </c>
      <c r="R56" s="52">
        <v>762</v>
      </c>
      <c r="S56" s="52">
        <v>332</v>
      </c>
      <c r="T56" s="52">
        <v>0</v>
      </c>
      <c r="U56" s="52">
        <v>0</v>
      </c>
      <c r="V56" s="52">
        <v>0</v>
      </c>
      <c r="W56" s="52">
        <v>0</v>
      </c>
      <c r="X56" s="52">
        <v>6</v>
      </c>
      <c r="Y56" s="52">
        <v>45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1067</v>
      </c>
      <c r="D58" s="52">
        <v>719</v>
      </c>
      <c r="E58" s="52">
        <v>661</v>
      </c>
      <c r="F58" s="52">
        <v>952</v>
      </c>
      <c r="G58" s="52">
        <v>977</v>
      </c>
      <c r="H58" s="52">
        <v>1291</v>
      </c>
      <c r="I58" s="52">
        <v>986</v>
      </c>
      <c r="J58" s="52">
        <v>1465</v>
      </c>
      <c r="K58" s="52">
        <v>2230</v>
      </c>
      <c r="L58" s="52">
        <v>1716</v>
      </c>
      <c r="M58" s="52">
        <v>765</v>
      </c>
      <c r="N58" s="52">
        <v>709</v>
      </c>
      <c r="O58" s="52">
        <v>656</v>
      </c>
      <c r="P58" s="52">
        <v>412</v>
      </c>
      <c r="Q58" s="52">
        <v>906</v>
      </c>
      <c r="R58" s="52">
        <v>1169</v>
      </c>
      <c r="S58" s="52">
        <v>921</v>
      </c>
      <c r="T58" s="52">
        <v>727</v>
      </c>
      <c r="U58" s="52">
        <v>752</v>
      </c>
      <c r="V58" s="52">
        <v>596</v>
      </c>
      <c r="W58" s="52">
        <v>432</v>
      </c>
      <c r="X58" s="52">
        <v>411</v>
      </c>
      <c r="Y58" s="52">
        <v>334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1731</v>
      </c>
      <c r="D59" s="36">
        <v>1364</v>
      </c>
      <c r="E59" s="36">
        <v>1453</v>
      </c>
      <c r="F59" s="36">
        <v>2142</v>
      </c>
      <c r="G59" s="36">
        <v>1437</v>
      </c>
      <c r="H59" s="36">
        <v>2382</v>
      </c>
      <c r="I59" s="36">
        <v>1442</v>
      </c>
      <c r="J59" s="36">
        <v>2065</v>
      </c>
      <c r="K59" s="36">
        <v>1830</v>
      </c>
      <c r="L59" s="36">
        <v>2440</v>
      </c>
      <c r="M59" s="36">
        <v>1224</v>
      </c>
      <c r="N59" s="36">
        <v>1626</v>
      </c>
      <c r="O59" s="36">
        <v>1406</v>
      </c>
      <c r="P59" s="36">
        <v>873</v>
      </c>
      <c r="Q59" s="36">
        <v>2050</v>
      </c>
      <c r="R59" s="36">
        <v>2340</v>
      </c>
      <c r="S59" s="36">
        <v>1581</v>
      </c>
      <c r="T59" s="36">
        <v>1670</v>
      </c>
      <c r="U59" s="36">
        <v>2088</v>
      </c>
      <c r="V59" s="36">
        <v>1627</v>
      </c>
      <c r="W59" s="36">
        <v>1415</v>
      </c>
      <c r="X59" s="36">
        <v>1814</v>
      </c>
      <c r="Y59" s="36">
        <v>1297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5114</v>
      </c>
      <c r="D63" s="52">
        <v>3671</v>
      </c>
      <c r="E63" s="52">
        <v>3877</v>
      </c>
      <c r="F63" s="52">
        <v>5621</v>
      </c>
      <c r="G63" s="52">
        <v>4788</v>
      </c>
      <c r="H63" s="52">
        <v>4164</v>
      </c>
      <c r="I63" s="52">
        <v>3970</v>
      </c>
      <c r="J63" s="52">
        <v>5226</v>
      </c>
      <c r="K63" s="52">
        <v>4526</v>
      </c>
      <c r="L63" s="52">
        <v>4423</v>
      </c>
      <c r="M63" s="52">
        <v>3933</v>
      </c>
      <c r="N63" s="52">
        <v>3871</v>
      </c>
      <c r="O63" s="52">
        <v>4263</v>
      </c>
      <c r="P63" s="52">
        <v>1171</v>
      </c>
      <c r="Q63" s="52">
        <v>2808</v>
      </c>
      <c r="R63" s="52">
        <v>4105</v>
      </c>
      <c r="S63" s="52">
        <v>5270</v>
      </c>
      <c r="T63" s="52">
        <v>4960</v>
      </c>
      <c r="U63" s="52">
        <v>4301</v>
      </c>
      <c r="V63" s="52">
        <v>5005</v>
      </c>
      <c r="W63" s="52">
        <v>4479</v>
      </c>
      <c r="X63" s="52">
        <v>3369</v>
      </c>
      <c r="Y63" s="52">
        <v>3267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404</v>
      </c>
      <c r="D65" s="52">
        <v>465</v>
      </c>
      <c r="E65" s="52">
        <v>387</v>
      </c>
      <c r="F65" s="52">
        <v>383</v>
      </c>
      <c r="G65" s="52">
        <v>616</v>
      </c>
      <c r="H65" s="52">
        <v>743</v>
      </c>
      <c r="I65" s="52">
        <v>922</v>
      </c>
      <c r="J65" s="52">
        <v>1048</v>
      </c>
      <c r="K65" s="52">
        <v>1174</v>
      </c>
      <c r="L65" s="52">
        <v>1699</v>
      </c>
      <c r="M65" s="52">
        <v>1770</v>
      </c>
      <c r="N65" s="52">
        <v>1582</v>
      </c>
      <c r="O65" s="52">
        <v>2028</v>
      </c>
      <c r="P65" s="52">
        <v>1611</v>
      </c>
      <c r="Q65" s="52">
        <v>1766</v>
      </c>
      <c r="R65" s="52">
        <v>3038</v>
      </c>
      <c r="S65" s="52">
        <v>3738</v>
      </c>
      <c r="T65" s="52">
        <v>3647</v>
      </c>
      <c r="U65" s="52">
        <v>3570</v>
      </c>
      <c r="V65" s="52">
        <v>3733</v>
      </c>
      <c r="W65" s="52">
        <v>4007</v>
      </c>
      <c r="X65" s="52">
        <v>3689</v>
      </c>
      <c r="Y65" s="52">
        <v>3450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4451</v>
      </c>
      <c r="D67" s="52">
        <f t="shared" si="0"/>
        <v>3448</v>
      </c>
      <c r="E67" s="52">
        <f t="shared" si="0"/>
        <v>3625</v>
      </c>
      <c r="F67" s="52">
        <f t="shared" si="0"/>
        <v>4936</v>
      </c>
      <c r="G67" s="52">
        <f t="shared" si="0"/>
        <v>4397</v>
      </c>
      <c r="H67" s="52">
        <f t="shared" si="0"/>
        <v>4469</v>
      </c>
      <c r="I67" s="52">
        <f t="shared" si="0"/>
        <v>3607</v>
      </c>
      <c r="J67" s="52">
        <f t="shared" si="0"/>
        <v>5838</v>
      </c>
      <c r="K67" s="52">
        <f t="shared" si="0"/>
        <v>5819</v>
      </c>
      <c r="L67" s="52">
        <f t="shared" si="0"/>
        <v>6054</v>
      </c>
      <c r="M67" s="52">
        <f t="shared" si="0"/>
        <v>6645</v>
      </c>
      <c r="N67" s="52">
        <f t="shared" si="0"/>
        <v>7690</v>
      </c>
      <c r="O67" s="52">
        <f t="shared" si="0"/>
        <v>8464</v>
      </c>
      <c r="P67" s="52">
        <f t="shared" si="0"/>
        <v>3649</v>
      </c>
      <c r="Q67" s="52">
        <f t="shared" si="0"/>
        <v>2074</v>
      </c>
      <c r="R67" s="52">
        <f t="shared" ref="R67:V67" si="1">R39-R53</f>
        <v>2854</v>
      </c>
      <c r="S67" s="52">
        <f t="shared" si="1"/>
        <v>5006</v>
      </c>
      <c r="T67" s="52">
        <f t="shared" si="1"/>
        <v>7070</v>
      </c>
      <c r="U67" s="52">
        <f t="shared" si="1"/>
        <v>8734</v>
      </c>
      <c r="V67" s="52">
        <f t="shared" si="1"/>
        <v>8744</v>
      </c>
      <c r="W67" s="52">
        <f t="shared" ref="W67:Y67" si="2">W39-W53</f>
        <v>6384</v>
      </c>
      <c r="X67" s="52">
        <f t="shared" si="2"/>
        <v>3335</v>
      </c>
      <c r="Y67" s="52">
        <f t="shared" si="2"/>
        <v>3110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18</v>
      </c>
      <c r="D68" s="52">
        <f t="shared" si="3"/>
        <v>12</v>
      </c>
      <c r="E68" s="52">
        <f t="shared" si="3"/>
        <v>0</v>
      </c>
      <c r="F68" s="52">
        <f t="shared" si="3"/>
        <v>19</v>
      </c>
      <c r="G68" s="52">
        <f t="shared" si="3"/>
        <v>11</v>
      </c>
      <c r="H68" s="52">
        <f t="shared" si="3"/>
        <v>11</v>
      </c>
      <c r="I68" s="52">
        <f t="shared" si="3"/>
        <v>5</v>
      </c>
      <c r="J68" s="52">
        <f t="shared" si="3"/>
        <v>14</v>
      </c>
      <c r="K68" s="52">
        <f t="shared" si="3"/>
        <v>47</v>
      </c>
      <c r="L68" s="52">
        <f t="shared" si="3"/>
        <v>32</v>
      </c>
      <c r="M68" s="52">
        <f t="shared" si="3"/>
        <v>20</v>
      </c>
      <c r="N68" s="52">
        <f t="shared" si="3"/>
        <v>35</v>
      </c>
      <c r="O68" s="52">
        <f t="shared" si="3"/>
        <v>44</v>
      </c>
      <c r="P68" s="52">
        <f t="shared" si="3"/>
        <v>18</v>
      </c>
      <c r="Q68" s="52">
        <f t="shared" si="3"/>
        <v>0</v>
      </c>
      <c r="R68" s="52">
        <f t="shared" ref="R68:V68" si="4">R40-R54</f>
        <v>0</v>
      </c>
      <c r="S68" s="52">
        <f t="shared" si="4"/>
        <v>1</v>
      </c>
      <c r="T68" s="52">
        <f t="shared" si="4"/>
        <v>33</v>
      </c>
      <c r="U68" s="52">
        <f t="shared" si="4"/>
        <v>42</v>
      </c>
      <c r="V68" s="52">
        <f t="shared" si="4"/>
        <v>6</v>
      </c>
      <c r="W68" s="52">
        <f t="shared" ref="W68:Y68" si="5">W40-W54</f>
        <v>29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2027</v>
      </c>
      <c r="D69" s="52">
        <f t="shared" si="6"/>
        <v>1735</v>
      </c>
      <c r="E69" s="52">
        <f t="shared" si="6"/>
        <v>1793</v>
      </c>
      <c r="F69" s="52">
        <f t="shared" si="6"/>
        <v>2290</v>
      </c>
      <c r="G69" s="52">
        <f t="shared" si="6"/>
        <v>2242</v>
      </c>
      <c r="H69" s="52">
        <f t="shared" si="6"/>
        <v>2145</v>
      </c>
      <c r="I69" s="52">
        <f t="shared" si="6"/>
        <v>1361</v>
      </c>
      <c r="J69" s="52">
        <f t="shared" si="6"/>
        <v>1339</v>
      </c>
      <c r="K69" s="52">
        <f t="shared" si="6"/>
        <v>1226</v>
      </c>
      <c r="L69" s="52">
        <f t="shared" si="6"/>
        <v>1281</v>
      </c>
      <c r="M69" s="52">
        <f t="shared" si="6"/>
        <v>536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1867</v>
      </c>
      <c r="R69" s="52">
        <f t="shared" ref="R69:V69" si="7">R41-R55</f>
        <v>2260</v>
      </c>
      <c r="S69" s="52">
        <f t="shared" si="7"/>
        <v>1338</v>
      </c>
      <c r="T69" s="52">
        <f t="shared" si="7"/>
        <v>0</v>
      </c>
      <c r="U69" s="52">
        <f t="shared" si="7"/>
        <v>2</v>
      </c>
      <c r="V69" s="52">
        <f t="shared" si="7"/>
        <v>0</v>
      </c>
      <c r="W69" s="52">
        <f t="shared" ref="W69:Y69" si="8">W41-W55</f>
        <v>0</v>
      </c>
      <c r="X69" s="52">
        <f t="shared" si="8"/>
        <v>36</v>
      </c>
      <c r="Y69" s="52">
        <f t="shared" si="8"/>
        <v>305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701</v>
      </c>
      <c r="D70" s="52">
        <f t="shared" si="9"/>
        <v>566</v>
      </c>
      <c r="E70" s="52">
        <f t="shared" si="9"/>
        <v>601</v>
      </c>
      <c r="F70" s="52">
        <f t="shared" si="9"/>
        <v>660</v>
      </c>
      <c r="G70" s="52">
        <f t="shared" si="9"/>
        <v>686</v>
      </c>
      <c r="H70" s="52">
        <f t="shared" si="9"/>
        <v>537</v>
      </c>
      <c r="I70" s="52">
        <f t="shared" si="9"/>
        <v>473</v>
      </c>
      <c r="J70" s="52">
        <f t="shared" si="9"/>
        <v>399</v>
      </c>
      <c r="K70" s="52">
        <f t="shared" si="9"/>
        <v>986</v>
      </c>
      <c r="L70" s="52">
        <f t="shared" si="9"/>
        <v>532</v>
      </c>
      <c r="M70" s="52">
        <f t="shared" si="9"/>
        <v>316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691</v>
      </c>
      <c r="R70" s="52">
        <f t="shared" ref="R70:V70" si="10">R42-R56</f>
        <v>1080</v>
      </c>
      <c r="S70" s="52">
        <f t="shared" si="10"/>
        <v>758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8</v>
      </c>
      <c r="Y70" s="52">
        <f t="shared" si="11"/>
        <v>90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4970</v>
      </c>
      <c r="D72" s="52">
        <v>4007</v>
      </c>
      <c r="E72" s="52">
        <v>3762</v>
      </c>
      <c r="F72" s="52">
        <v>4400</v>
      </c>
      <c r="G72" s="52">
        <v>5860</v>
      </c>
      <c r="H72" s="52">
        <v>5462</v>
      </c>
      <c r="I72" s="52">
        <v>3407</v>
      </c>
      <c r="J72" s="52">
        <v>3917</v>
      </c>
      <c r="K72" s="52">
        <v>5998</v>
      </c>
      <c r="L72" s="52">
        <v>4338</v>
      </c>
      <c r="M72" s="52">
        <v>4045</v>
      </c>
      <c r="N72" s="52">
        <v>3351</v>
      </c>
      <c r="O72" s="52">
        <v>3557</v>
      </c>
      <c r="P72" s="52">
        <v>2723</v>
      </c>
      <c r="Q72" s="52">
        <v>3120</v>
      </c>
      <c r="R72" s="52">
        <v>3949</v>
      </c>
      <c r="S72" s="52">
        <v>4627</v>
      </c>
      <c r="T72" s="52">
        <v>3523</v>
      </c>
      <c r="U72" s="52">
        <v>2665</v>
      </c>
      <c r="V72" s="52">
        <v>2876</v>
      </c>
      <c r="W72" s="52">
        <v>2364</v>
      </c>
      <c r="X72" s="52">
        <v>1644</v>
      </c>
      <c r="Y72" s="52">
        <v>2071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8064</v>
      </c>
      <c r="D73" s="36">
        <v>7612</v>
      </c>
      <c r="E73" s="36">
        <v>8260</v>
      </c>
      <c r="F73" s="36">
        <v>9894</v>
      </c>
      <c r="G73" s="36">
        <v>8614</v>
      </c>
      <c r="H73" s="36">
        <v>10078</v>
      </c>
      <c r="I73" s="36">
        <v>4987</v>
      </c>
      <c r="J73" s="36">
        <v>5528</v>
      </c>
      <c r="K73" s="36">
        <v>4916</v>
      </c>
      <c r="L73" s="36">
        <v>6173</v>
      </c>
      <c r="M73" s="36">
        <v>6466</v>
      </c>
      <c r="N73" s="36">
        <v>7681</v>
      </c>
      <c r="O73" s="36">
        <v>7615</v>
      </c>
      <c r="P73" s="36">
        <v>5765</v>
      </c>
      <c r="Q73" s="36">
        <v>7065</v>
      </c>
      <c r="R73" s="36">
        <v>7898</v>
      </c>
      <c r="S73" s="36">
        <v>7949</v>
      </c>
      <c r="T73" s="36">
        <v>8100</v>
      </c>
      <c r="U73" s="36">
        <v>7394</v>
      </c>
      <c r="V73" s="36">
        <v>7860</v>
      </c>
      <c r="W73" s="36">
        <v>7757</v>
      </c>
      <c r="X73" s="36">
        <v>7264</v>
      </c>
      <c r="Y73" s="36">
        <v>8094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1540</v>
      </c>
      <c r="K79" s="52">
        <f>RES_hhdet_numvin!K126</f>
        <v>2833</v>
      </c>
      <c r="L79" s="52">
        <f>RES_hhdet_numvin!L126</f>
        <v>3978</v>
      </c>
      <c r="M79" s="52">
        <f>RES_hhdet_numvin!M126</f>
        <v>3424</v>
      </c>
      <c r="N79" s="52">
        <f>RES_hhdet_numvin!N126</f>
        <v>4188</v>
      </c>
      <c r="O79" s="52">
        <f>RES_hhdet_numvin!O126</f>
        <v>4781</v>
      </c>
      <c r="P79" s="52">
        <f>RES_hhdet_numvin!P126</f>
        <v>2019</v>
      </c>
      <c r="Q79" s="52">
        <f>RES_hhdet_numvin!Q126</f>
        <v>5045</v>
      </c>
      <c r="R79" s="52">
        <f>RES_hhdet_numvin!R126</f>
        <v>6977</v>
      </c>
      <c r="S79" s="52">
        <f>RES_hhdet_numvin!S126</f>
        <v>7362</v>
      </c>
      <c r="T79" s="52">
        <f>RES_hhdet_numvin!T126</f>
        <v>7134</v>
      </c>
      <c r="U79" s="52">
        <f>RES_hhdet_numvin!U126</f>
        <v>7030</v>
      </c>
      <c r="V79" s="52">
        <f>RES_hhdet_numvin!V126</f>
        <v>7182</v>
      </c>
      <c r="W79" s="52">
        <f>RES_hhdet_numvin!W126</f>
        <v>6313</v>
      </c>
      <c r="X79" s="52">
        <f>RES_hhdet_numvin!X126</f>
        <v>5593</v>
      </c>
      <c r="Y79" s="52">
        <f>RES_hhdet_numvin!Y126</f>
        <v>4898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1104</v>
      </c>
      <c r="S82" s="138">
        <f>RES_hhdet_numvin!S129</f>
        <v>2331</v>
      </c>
      <c r="T82" s="138">
        <f>RES_hhdet_numvin!T129</f>
        <v>3000</v>
      </c>
      <c r="U82" s="138">
        <f>RES_hhdet_numvin!U129</f>
        <v>3546</v>
      </c>
      <c r="V82" s="138">
        <f>RES_hhdet_numvin!V129</f>
        <v>3913</v>
      </c>
      <c r="W82" s="138">
        <f>RES_hhdet_numvin!W129</f>
        <v>4102</v>
      </c>
      <c r="X82" s="138">
        <f>RES_hhdet_numvin!X129</f>
        <v>3942</v>
      </c>
      <c r="Y82" s="138">
        <f>RES_hhdet_numvin!Y129</f>
        <v>3851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680</v>
      </c>
      <c r="K84" s="138">
        <f>RES_hhdet_numvin!K131</f>
        <v>1321</v>
      </c>
      <c r="L84" s="138">
        <f>RES_hhdet_numvin!L131</f>
        <v>2256</v>
      </c>
      <c r="M84" s="138">
        <f>RES_hhdet_numvin!M131</f>
        <v>2677</v>
      </c>
      <c r="N84" s="138">
        <f>RES_hhdet_numvin!N131</f>
        <v>4301</v>
      </c>
      <c r="O84" s="138">
        <f>RES_hhdet_numvin!O131</f>
        <v>5023</v>
      </c>
      <c r="P84" s="138">
        <f>RES_hhdet_numvin!P131</f>
        <v>2486</v>
      </c>
      <c r="Q84" s="138">
        <f>RES_hhdet_numvin!Q131</f>
        <v>1904</v>
      </c>
      <c r="R84" s="138">
        <f>RES_hhdet_numvin!R131</f>
        <v>3044</v>
      </c>
      <c r="S84" s="138">
        <f>RES_hhdet_numvin!S131</f>
        <v>5701</v>
      </c>
      <c r="T84" s="138">
        <f>RES_hhdet_numvin!T131</f>
        <v>8746</v>
      </c>
      <c r="U84" s="138">
        <f>RES_hhdet_numvin!U131</f>
        <v>10793</v>
      </c>
      <c r="V84" s="138">
        <f>RES_hhdet_numvin!V131</f>
        <v>10556</v>
      </c>
      <c r="W84" s="138">
        <f>RES_hhdet_numvin!W131</f>
        <v>8102</v>
      </c>
      <c r="X84" s="138">
        <f>RES_hhdet_numvin!X131</f>
        <v>5528</v>
      </c>
      <c r="Y84" s="138">
        <f>RES_hhdet_numvin!Y131</f>
        <v>4544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2</v>
      </c>
      <c r="K85" s="138">
        <f>RES_hhdet_numvin!K132</f>
        <v>10</v>
      </c>
      <c r="L85" s="138">
        <f>RES_hhdet_numvin!L132</f>
        <v>12</v>
      </c>
      <c r="M85" s="138">
        <f>RES_hhdet_numvin!M132</f>
        <v>9</v>
      </c>
      <c r="N85" s="138">
        <f>RES_hhdet_numvin!N132</f>
        <v>19</v>
      </c>
      <c r="O85" s="138">
        <f>RES_hhdet_numvin!O132</f>
        <v>29</v>
      </c>
      <c r="P85" s="138">
        <f>RES_hhdet_numvin!P132</f>
        <v>16</v>
      </c>
      <c r="Q85" s="138">
        <f>RES_hhdet_numvin!Q132</f>
        <v>0</v>
      </c>
      <c r="R85" s="138">
        <f>RES_hhdet_numvin!R132</f>
        <v>0</v>
      </c>
      <c r="S85" s="138">
        <f>RES_hhdet_numvin!S132</f>
        <v>2</v>
      </c>
      <c r="T85" s="138">
        <f>RES_hhdet_numvin!T132</f>
        <v>46</v>
      </c>
      <c r="U85" s="138">
        <f>RES_hhdet_numvin!U132</f>
        <v>57</v>
      </c>
      <c r="V85" s="138">
        <f>RES_hhdet_numvin!V132</f>
        <v>9</v>
      </c>
      <c r="W85" s="138">
        <f>RES_hhdet_numvin!W132</f>
        <v>39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1097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59</v>
      </c>
      <c r="Y88" s="138">
        <f>RES_hhdet_numvin!Y135</f>
        <v>457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623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14</v>
      </c>
      <c r="Y89" s="138">
        <f>RES_hhdet_numvin!Y136</f>
        <v>135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1624</v>
      </c>
      <c r="S93" s="138">
        <f>RES_hhdet_numvin!S140</f>
        <v>3085</v>
      </c>
      <c r="T93" s="138">
        <f>RES_hhdet_numvin!T140</f>
        <v>3079</v>
      </c>
      <c r="U93" s="138">
        <f>RES_hhdet_numvin!U140</f>
        <v>2860</v>
      </c>
      <c r="V93" s="138">
        <f>RES_hhdet_numvin!V140</f>
        <v>3166</v>
      </c>
      <c r="W93" s="138">
        <f>RES_hhdet_numvin!W140</f>
        <v>2700</v>
      </c>
      <c r="X93" s="138">
        <f>RES_hhdet_numvin!X140</f>
        <v>2052</v>
      </c>
      <c r="Y93" s="138">
        <f>RES_hhdet_numvin!Y140</f>
        <v>2405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3249</v>
      </c>
      <c r="S94" s="39">
        <f>RES_hhdet_numvin!S141</f>
        <v>5288</v>
      </c>
      <c r="T94" s="39">
        <f>RES_hhdet_numvin!T141</f>
        <v>7043</v>
      </c>
      <c r="U94" s="39">
        <f>RES_hhdet_numvin!U141</f>
        <v>7894</v>
      </c>
      <c r="V94" s="39">
        <f>RES_hhdet_numvin!V141</f>
        <v>8603</v>
      </c>
      <c r="W94" s="39">
        <f>RES_hhdet_numvin!W141</f>
        <v>8817</v>
      </c>
      <c r="X94" s="39">
        <f>RES_hhdet_numvin!X141</f>
        <v>9041</v>
      </c>
      <c r="Y94" s="39">
        <f>RES_hhdet_numvin!Y141</f>
        <v>9391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106.70718703072198</v>
      </c>
      <c r="C98" s="117">
        <f t="shared" si="12"/>
        <v>116.59243122012654</v>
      </c>
      <c r="D98" s="117">
        <f t="shared" si="12"/>
        <v>110.02238015422262</v>
      </c>
      <c r="E98" s="117">
        <f t="shared" si="12"/>
        <v>114.40156162236138</v>
      </c>
      <c r="F98" s="117">
        <f t="shared" si="12"/>
        <v>120.55145391536004</v>
      </c>
      <c r="G98" s="117">
        <f t="shared" si="12"/>
        <v>122.22633380476717</v>
      </c>
      <c r="H98" s="117">
        <f t="shared" si="12"/>
        <v>113.88672455558793</v>
      </c>
      <c r="I98" s="117">
        <f t="shared" si="12"/>
        <v>105.17793526976246</v>
      </c>
      <c r="J98" s="117">
        <f t="shared" si="12"/>
        <v>112.50217474808841</v>
      </c>
      <c r="K98" s="117">
        <f t="shared" si="12"/>
        <v>107.55798393393233</v>
      </c>
      <c r="L98" s="117">
        <f t="shared" si="12"/>
        <v>112.0730832358135</v>
      </c>
      <c r="M98" s="117">
        <f t="shared" si="12"/>
        <v>99.374125522249116</v>
      </c>
      <c r="N98" s="117">
        <f t="shared" si="12"/>
        <v>90.853096824049004</v>
      </c>
      <c r="O98" s="117">
        <f t="shared" si="12"/>
        <v>89.081809625207015</v>
      </c>
      <c r="P98" s="117">
        <f t="shared" si="12"/>
        <v>73.408643212880264</v>
      </c>
      <c r="Q98" s="117">
        <f t="shared" si="12"/>
        <v>84.171678194938309</v>
      </c>
      <c r="R98" s="117">
        <f t="shared" ref="R98:V98" si="13">R99+R102+R104+R113</f>
        <v>89.749519044936264</v>
      </c>
      <c r="S98" s="117">
        <f t="shared" si="13"/>
        <v>87.107023770665165</v>
      </c>
      <c r="T98" s="117">
        <f t="shared" si="13"/>
        <v>82.244192956792261</v>
      </c>
      <c r="U98" s="117">
        <f t="shared" si="13"/>
        <v>80.340529382030056</v>
      </c>
      <c r="V98" s="117">
        <f t="shared" si="13"/>
        <v>81.679276524584054</v>
      </c>
      <c r="W98" s="117">
        <f t="shared" ref="W98:Y98" si="14">W99+W102+W104+W113</f>
        <v>88.398018572592733</v>
      </c>
      <c r="X98" s="117">
        <f t="shared" si="14"/>
        <v>75.690885670320057</v>
      </c>
      <c r="Y98" s="117">
        <f t="shared" si="14"/>
        <v>72.199697783051221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82.366773372256461</v>
      </c>
      <c r="C99" s="122">
        <f t="shared" si="15"/>
        <v>92.130885535379861</v>
      </c>
      <c r="D99" s="122">
        <f t="shared" si="15"/>
        <v>84.745575927682623</v>
      </c>
      <c r="E99" s="122">
        <f t="shared" si="15"/>
        <v>87.545462433200413</v>
      </c>
      <c r="F99" s="122">
        <f t="shared" si="15"/>
        <v>92.676126600092459</v>
      </c>
      <c r="G99" s="122">
        <f t="shared" si="15"/>
        <v>96.38828871329234</v>
      </c>
      <c r="H99" s="122">
        <f t="shared" si="15"/>
        <v>87.115925659114737</v>
      </c>
      <c r="I99" s="122">
        <f t="shared" si="15"/>
        <v>81.128978087305555</v>
      </c>
      <c r="J99" s="122">
        <f t="shared" si="15"/>
        <v>86.8587445358569</v>
      </c>
      <c r="K99" s="122">
        <f t="shared" si="15"/>
        <v>83.23662791437819</v>
      </c>
      <c r="L99" s="122">
        <f t="shared" si="15"/>
        <v>88.541531643138086</v>
      </c>
      <c r="M99" s="122">
        <f t="shared" si="15"/>
        <v>77.137464751336168</v>
      </c>
      <c r="N99" s="122">
        <f t="shared" si="15"/>
        <v>70.423679356369803</v>
      </c>
      <c r="O99" s="122">
        <f t="shared" si="15"/>
        <v>69.122916291493638</v>
      </c>
      <c r="P99" s="122">
        <f t="shared" si="15"/>
        <v>53.747681984778943</v>
      </c>
      <c r="Q99" s="122">
        <f t="shared" si="15"/>
        <v>64.679794038300216</v>
      </c>
      <c r="R99" s="122">
        <f t="shared" ref="R99:V99" si="16">SUM(R100:R101)</f>
        <v>70.578375937906756</v>
      </c>
      <c r="S99" s="122">
        <f t="shared" si="16"/>
        <v>67.743598007187828</v>
      </c>
      <c r="T99" s="122">
        <f t="shared" si="16"/>
        <v>63.316304087017244</v>
      </c>
      <c r="U99" s="122">
        <f t="shared" si="16"/>
        <v>61.625349317254198</v>
      </c>
      <c r="V99" s="122">
        <f t="shared" si="16"/>
        <v>62.318612594193837</v>
      </c>
      <c r="W99" s="122">
        <f t="shared" ref="W99:Y99" si="17">SUM(W100:W101)</f>
        <v>69.00705754461319</v>
      </c>
      <c r="X99" s="122">
        <f t="shared" si="17"/>
        <v>58.643132288670159</v>
      </c>
      <c r="Y99" s="122">
        <f t="shared" si="17"/>
        <v>56.501207556809561</v>
      </c>
      <c r="DA99" s="130" t="s">
        <v>1688</v>
      </c>
    </row>
    <row r="100" spans="1:105" ht="12" customHeight="1" x14ac:dyDescent="0.25">
      <c r="A100" s="97" t="s">
        <v>198</v>
      </c>
      <c r="B100" s="98">
        <v>82.049767918531671</v>
      </c>
      <c r="C100" s="98">
        <v>91.785189174444994</v>
      </c>
      <c r="D100" s="98">
        <v>84.431022492292428</v>
      </c>
      <c r="E100" s="98">
        <v>87.222178668010329</v>
      </c>
      <c r="F100" s="98">
        <v>92.336097722937282</v>
      </c>
      <c r="G100" s="98">
        <v>96.046846424012585</v>
      </c>
      <c r="H100" s="98">
        <v>86.808691759900412</v>
      </c>
      <c r="I100" s="98">
        <v>80.851395663433834</v>
      </c>
      <c r="J100" s="98">
        <v>86.560025875432075</v>
      </c>
      <c r="K100" s="98">
        <v>82.951802392309006</v>
      </c>
      <c r="L100" s="98">
        <v>88.240761440718458</v>
      </c>
      <c r="M100" s="98">
        <v>76.877744339352247</v>
      </c>
      <c r="N100" s="98">
        <v>70.188893665806816</v>
      </c>
      <c r="O100" s="98">
        <v>68.893503391611702</v>
      </c>
      <c r="P100" s="98">
        <v>53.571482643734832</v>
      </c>
      <c r="Q100" s="98">
        <v>64.467478742715116</v>
      </c>
      <c r="R100" s="98">
        <v>70.346976210948668</v>
      </c>
      <c r="S100" s="98">
        <v>67.521782745772398</v>
      </c>
      <c r="T100" s="98">
        <v>63.109620712716115</v>
      </c>
      <c r="U100" s="98">
        <v>61.424582019680827</v>
      </c>
      <c r="V100" s="98">
        <v>62.115912131299162</v>
      </c>
      <c r="W100" s="98">
        <v>68.781090602124081</v>
      </c>
      <c r="X100" s="98">
        <v>58.451425851503046</v>
      </c>
      <c r="Y100" s="98">
        <v>56.31652724209237</v>
      </c>
      <c r="DA100" s="63" t="s">
        <v>1689</v>
      </c>
    </row>
    <row r="101" spans="1:105" ht="12" customHeight="1" x14ac:dyDescent="0.25">
      <c r="A101" s="97" t="s">
        <v>53</v>
      </c>
      <c r="B101" s="98">
        <v>0.31700545372478933</v>
      </c>
      <c r="C101" s="98">
        <v>0.34569636093486322</v>
      </c>
      <c r="D101" s="98">
        <v>0.3145534353902017</v>
      </c>
      <c r="E101" s="98">
        <v>0.32328376519008567</v>
      </c>
      <c r="F101" s="98">
        <v>0.34002887715517532</v>
      </c>
      <c r="G101" s="98">
        <v>0.34144228927975834</v>
      </c>
      <c r="H101" s="98">
        <v>0.3072338992143186</v>
      </c>
      <c r="I101" s="98">
        <v>0.27758242387171517</v>
      </c>
      <c r="J101" s="98">
        <v>0.29871866042481904</v>
      </c>
      <c r="K101" s="98">
        <v>0.28482552206917966</v>
      </c>
      <c r="L101" s="98">
        <v>0.30077020241963481</v>
      </c>
      <c r="M101" s="98">
        <v>0.25972041198392021</v>
      </c>
      <c r="N101" s="98">
        <v>0.2347856905629836</v>
      </c>
      <c r="O101" s="98">
        <v>0.2294128998819352</v>
      </c>
      <c r="P101" s="98">
        <v>0.17619934104410762</v>
      </c>
      <c r="Q101" s="98">
        <v>0.21231529558509643</v>
      </c>
      <c r="R101" s="98">
        <v>0.23139972695808861</v>
      </c>
      <c r="S101" s="98">
        <v>0.22181526141542302</v>
      </c>
      <c r="T101" s="98">
        <v>0.20668337430112738</v>
      </c>
      <c r="U101" s="98">
        <v>0.20076729757337161</v>
      </c>
      <c r="V101" s="98">
        <v>0.20270046289467358</v>
      </c>
      <c r="W101" s="98">
        <v>0.22596694248911128</v>
      </c>
      <c r="X101" s="98">
        <v>0.19170643716711538</v>
      </c>
      <c r="Y101" s="98">
        <v>0.18468031471719257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7.3849279601043122E-2</v>
      </c>
      <c r="C102" s="122">
        <f t="shared" si="18"/>
        <v>8.7212885557247849E-2</v>
      </c>
      <c r="D102" s="122">
        <f t="shared" si="18"/>
        <v>9.9855093410339851E-2</v>
      </c>
      <c r="E102" s="122">
        <f t="shared" si="18"/>
        <v>0.22036689160450584</v>
      </c>
      <c r="F102" s="122">
        <f t="shared" si="18"/>
        <v>0.12538412630085588</v>
      </c>
      <c r="G102" s="122">
        <f t="shared" si="18"/>
        <v>0.15391938357484541</v>
      </c>
      <c r="H102" s="122">
        <f t="shared" si="18"/>
        <v>0.22439961951477111</v>
      </c>
      <c r="I102" s="122">
        <f t="shared" si="18"/>
        <v>0.24293250433118121</v>
      </c>
      <c r="J102" s="122">
        <f t="shared" si="18"/>
        <v>0.27938728050359929</v>
      </c>
      <c r="K102" s="122">
        <f t="shared" si="18"/>
        <v>0.31190213806952344</v>
      </c>
      <c r="L102" s="122">
        <f t="shared" si="18"/>
        <v>0.39205645795519251</v>
      </c>
      <c r="M102" s="122">
        <f t="shared" si="18"/>
        <v>0.4146518319724663</v>
      </c>
      <c r="N102" s="122">
        <f t="shared" si="18"/>
        <v>0.71364112861557505</v>
      </c>
      <c r="O102" s="122">
        <f t="shared" si="18"/>
        <v>0.6583835037698893</v>
      </c>
      <c r="P102" s="122">
        <f t="shared" si="18"/>
        <v>0.23847275651335367</v>
      </c>
      <c r="Q102" s="122">
        <f t="shared" si="18"/>
        <v>0.70343091046080186</v>
      </c>
      <c r="R102" s="122">
        <f t="shared" si="18"/>
        <v>0.44749873204055413</v>
      </c>
      <c r="S102" s="122">
        <f t="shared" si="18"/>
        <v>0.80025332324543563</v>
      </c>
      <c r="T102" s="122">
        <f t="shared" si="18"/>
        <v>0.62913670236717012</v>
      </c>
      <c r="U102" s="122">
        <f t="shared" si="18"/>
        <v>0.88488618599127422</v>
      </c>
      <c r="V102" s="122">
        <f t="shared" si="18"/>
        <v>0.45771898433579622</v>
      </c>
      <c r="W102" s="122">
        <f t="shared" si="18"/>
        <v>0.79515041793378549</v>
      </c>
      <c r="X102" s="122">
        <f t="shared" si="18"/>
        <v>0.96796427965068355</v>
      </c>
      <c r="Y102" s="122">
        <f t="shared" si="18"/>
        <v>0.6342884885536606</v>
      </c>
      <c r="DA102" s="130" t="s">
        <v>1691</v>
      </c>
    </row>
    <row r="103" spans="1:105" ht="12" customHeight="1" x14ac:dyDescent="0.25">
      <c r="A103" s="97" t="s">
        <v>53</v>
      </c>
      <c r="B103" s="98">
        <v>7.3849279601043122E-2</v>
      </c>
      <c r="C103" s="98">
        <v>8.7212885557247849E-2</v>
      </c>
      <c r="D103" s="98">
        <v>9.9855093410339851E-2</v>
      </c>
      <c r="E103" s="98">
        <v>0.22036689160450584</v>
      </c>
      <c r="F103" s="98">
        <v>0.12538412630085588</v>
      </c>
      <c r="G103" s="98">
        <v>0.15391938357484541</v>
      </c>
      <c r="H103" s="98">
        <v>0.22439961951477111</v>
      </c>
      <c r="I103" s="98">
        <v>0.24293250433118121</v>
      </c>
      <c r="J103" s="98">
        <v>0.27938728050359929</v>
      </c>
      <c r="K103" s="98">
        <v>0.31190213806952344</v>
      </c>
      <c r="L103" s="98">
        <v>0.39205645795519251</v>
      </c>
      <c r="M103" s="98">
        <v>0.4146518319724663</v>
      </c>
      <c r="N103" s="98">
        <v>0.71364112861557505</v>
      </c>
      <c r="O103" s="98">
        <v>0.6583835037698893</v>
      </c>
      <c r="P103" s="98">
        <v>0.23847275651335367</v>
      </c>
      <c r="Q103" s="98">
        <v>0.70343091046080186</v>
      </c>
      <c r="R103" s="98">
        <v>0.44749873204055413</v>
      </c>
      <c r="S103" s="98">
        <v>0.80025332324543563</v>
      </c>
      <c r="T103" s="98">
        <v>0.62913670236717012</v>
      </c>
      <c r="U103" s="98">
        <v>0.88488618599127422</v>
      </c>
      <c r="V103" s="98">
        <v>0.45771898433579622</v>
      </c>
      <c r="W103" s="98">
        <v>0.79515041793378549</v>
      </c>
      <c r="X103" s="98">
        <v>0.96796427965068355</v>
      </c>
      <c r="Y103" s="98">
        <v>0.6342884885536606</v>
      </c>
      <c r="DA103" s="63" t="s">
        <v>1692</v>
      </c>
    </row>
    <row r="104" spans="1:105" ht="12" customHeight="1" x14ac:dyDescent="0.25">
      <c r="A104" s="121" t="s">
        <v>55</v>
      </c>
      <c r="B104" s="122">
        <v>17.388195588303404</v>
      </c>
      <c r="C104" s="122">
        <v>16.804884078270767</v>
      </c>
      <c r="D104" s="122">
        <v>17.598099488529421</v>
      </c>
      <c r="E104" s="122">
        <v>18.290700431037529</v>
      </c>
      <c r="F104" s="122">
        <v>20.038662057007933</v>
      </c>
      <c r="G104" s="122">
        <v>17.955883591886508</v>
      </c>
      <c r="H104" s="122">
        <v>19.465943343649535</v>
      </c>
      <c r="I104" s="122">
        <v>17.088228520697495</v>
      </c>
      <c r="J104" s="122">
        <v>18.471378362598589</v>
      </c>
      <c r="K104" s="122">
        <v>18.473330345584571</v>
      </c>
      <c r="L104" s="122">
        <v>18.127421759233556</v>
      </c>
      <c r="M104" s="122">
        <v>16.958269682336322</v>
      </c>
      <c r="N104" s="122">
        <v>15.198197512589848</v>
      </c>
      <c r="O104" s="122">
        <v>14.94929679695359</v>
      </c>
      <c r="P104" s="122">
        <v>15.053469369129928</v>
      </c>
      <c r="Q104" s="122">
        <v>14.417568159324038</v>
      </c>
      <c r="R104" s="122">
        <v>14.375061403293468</v>
      </c>
      <c r="S104" s="122">
        <v>14.265930263790711</v>
      </c>
      <c r="T104" s="122">
        <v>14.118985185347698</v>
      </c>
      <c r="U104" s="122">
        <v>13.864823396789438</v>
      </c>
      <c r="V104" s="122">
        <v>13.686157929439304</v>
      </c>
      <c r="W104" s="122">
        <v>13.4381505954148</v>
      </c>
      <c r="X104" s="122">
        <v>12.194926422211887</v>
      </c>
      <c r="Y104" s="122">
        <v>11.552851120841295</v>
      </c>
      <c r="DA104" s="130" t="s">
        <v>1693</v>
      </c>
    </row>
    <row r="105" spans="1:105" ht="12" customHeight="1" x14ac:dyDescent="0.25">
      <c r="A105" s="97" t="s">
        <v>128</v>
      </c>
      <c r="B105" s="98">
        <v>12.331430057832655</v>
      </c>
      <c r="C105" s="98">
        <v>11.935044711829347</v>
      </c>
      <c r="D105" s="98">
        <v>12.527698427524303</v>
      </c>
      <c r="E105" s="98">
        <v>12.719694518004593</v>
      </c>
      <c r="F105" s="98">
        <v>14.218307655184713</v>
      </c>
      <c r="G105" s="98">
        <v>12.68513720605716</v>
      </c>
      <c r="H105" s="98">
        <v>13.872456270715764</v>
      </c>
      <c r="I105" s="98">
        <v>12.000610897108041</v>
      </c>
      <c r="J105" s="98">
        <v>12.978547670241207</v>
      </c>
      <c r="K105" s="98">
        <v>13.097139635058316</v>
      </c>
      <c r="L105" s="98">
        <v>13.133545978386717</v>
      </c>
      <c r="M105" s="98">
        <v>12.482486997522988</v>
      </c>
      <c r="N105" s="98">
        <v>11.791027263290419</v>
      </c>
      <c r="O105" s="98">
        <v>12.53445787341218</v>
      </c>
      <c r="P105" s="98">
        <v>13.236203218731596</v>
      </c>
      <c r="Q105" s="98">
        <v>12.206918655421161</v>
      </c>
      <c r="R105" s="98">
        <v>11.679012788950482</v>
      </c>
      <c r="S105" s="98">
        <v>11.4670494637923</v>
      </c>
      <c r="T105" s="98">
        <v>11.813472408818379</v>
      </c>
      <c r="U105" s="98">
        <v>12.453969190155771</v>
      </c>
      <c r="V105" s="98">
        <v>12.930103274232554</v>
      </c>
      <c r="W105" s="98">
        <v>13.037508913299911</v>
      </c>
      <c r="X105" s="98">
        <v>11.798872520824238</v>
      </c>
      <c r="Y105" s="98">
        <v>11.123139320339499</v>
      </c>
      <c r="DA105" s="63" t="s">
        <v>1694</v>
      </c>
    </row>
    <row r="106" spans="1:105" ht="12" customHeight="1" x14ac:dyDescent="0.25">
      <c r="A106" s="97" t="s">
        <v>127</v>
      </c>
      <c r="B106" s="98">
        <v>2.7641818365933261E-2</v>
      </c>
      <c r="C106" s="98">
        <v>2.7874280448056753E-2</v>
      </c>
      <c r="D106" s="98">
        <v>3.020605706221071E-2</v>
      </c>
      <c r="E106" s="98">
        <v>2.9545168664217563E-2</v>
      </c>
      <c r="F106" s="98">
        <v>3.4755856428613299E-2</v>
      </c>
      <c r="G106" s="98">
        <v>3.0756307079723537E-2</v>
      </c>
      <c r="H106" s="98">
        <v>3.3703282231207693E-2</v>
      </c>
      <c r="I106" s="98">
        <v>2.7985038652034673E-2</v>
      </c>
      <c r="J106" s="98">
        <v>3.0513680791697355E-2</v>
      </c>
      <c r="K106" s="98">
        <v>3.7919191003563335E-2</v>
      </c>
      <c r="L106" s="98">
        <v>4.1826052425079002E-2</v>
      </c>
      <c r="M106" s="98">
        <v>4.0946165920384192E-2</v>
      </c>
      <c r="N106" s="98">
        <v>4.2090801819540363E-2</v>
      </c>
      <c r="O106" s="98">
        <v>4.9063188275553136E-2</v>
      </c>
      <c r="P106" s="98">
        <v>5.3846677731563618E-2</v>
      </c>
      <c r="Q106" s="98">
        <v>4.8389277227997643E-2</v>
      </c>
      <c r="R106" s="98">
        <v>4.5249472271218824E-2</v>
      </c>
      <c r="S106" s="98">
        <v>4.1769616978685378E-2</v>
      </c>
      <c r="T106" s="98">
        <v>4.3667744388468543E-2</v>
      </c>
      <c r="U106" s="98">
        <v>4.6870892328130367E-2</v>
      </c>
      <c r="V106" s="98">
        <v>4.449741200148867E-2</v>
      </c>
      <c r="W106" s="98">
        <v>4.6269898051732379E-2</v>
      </c>
      <c r="X106" s="98">
        <v>3.8753077640065955E-2</v>
      </c>
      <c r="Y106" s="98">
        <v>3.4559323241179274E-2</v>
      </c>
      <c r="DA106" s="63" t="s">
        <v>1695</v>
      </c>
    </row>
    <row r="107" spans="1:105" ht="12" customHeight="1" x14ac:dyDescent="0.25">
      <c r="A107" s="100" t="s">
        <v>198</v>
      </c>
      <c r="B107" s="101">
        <v>1.0719478493784787E-2</v>
      </c>
      <c r="C107" s="101">
        <v>1.0548572882974816E-2</v>
      </c>
      <c r="D107" s="101">
        <v>1.2732218618349937E-2</v>
      </c>
      <c r="E107" s="101">
        <v>1.5134552592123058E-2</v>
      </c>
      <c r="F107" s="101">
        <v>1.8595481723183073E-2</v>
      </c>
      <c r="G107" s="101">
        <v>1.4533996757481106E-2</v>
      </c>
      <c r="H107" s="101">
        <v>1.6272433700239487E-2</v>
      </c>
      <c r="I107" s="101">
        <v>1.1278048228497524E-2</v>
      </c>
      <c r="J107" s="101">
        <v>1.2415276338724647E-2</v>
      </c>
      <c r="K107" s="101">
        <v>1.4858488539780812E-2</v>
      </c>
      <c r="L107" s="101">
        <v>1.5804360774445133E-2</v>
      </c>
      <c r="M107" s="101">
        <v>1.5864965790283618E-2</v>
      </c>
      <c r="N107" s="101">
        <v>1.5865829286244741E-2</v>
      </c>
      <c r="O107" s="101">
        <v>1.8470377280473887E-2</v>
      </c>
      <c r="P107" s="101">
        <v>2.1376906235177899E-2</v>
      </c>
      <c r="Q107" s="101">
        <v>1.8981793609113166E-2</v>
      </c>
      <c r="R107" s="101">
        <v>1.7605153153273736E-2</v>
      </c>
      <c r="S107" s="101">
        <v>1.6326861802442055E-2</v>
      </c>
      <c r="T107" s="101">
        <v>1.7233619652043362E-2</v>
      </c>
      <c r="U107" s="101">
        <v>1.7321533069597762E-2</v>
      </c>
      <c r="V107" s="101">
        <v>1.8816924648845663E-2</v>
      </c>
      <c r="W107" s="101">
        <v>2.2587070990415042E-2</v>
      </c>
      <c r="X107" s="101">
        <v>2.1154766107785095E-2</v>
      </c>
      <c r="Y107" s="101">
        <v>2.1468433268878057E-2</v>
      </c>
      <c r="DA107" s="131" t="s">
        <v>1696</v>
      </c>
    </row>
    <row r="108" spans="1:105" ht="12" customHeight="1" x14ac:dyDescent="0.25">
      <c r="A108" s="103" t="s">
        <v>52</v>
      </c>
      <c r="B108" s="104">
        <v>1.6922339872148473E-2</v>
      </c>
      <c r="C108" s="104">
        <v>1.7325707565081935E-2</v>
      </c>
      <c r="D108" s="104">
        <v>1.7473838443860773E-2</v>
      </c>
      <c r="E108" s="104">
        <v>1.4410616072094505E-2</v>
      </c>
      <c r="F108" s="104">
        <v>1.6160374705430223E-2</v>
      </c>
      <c r="G108" s="104">
        <v>1.6222310322242431E-2</v>
      </c>
      <c r="H108" s="104">
        <v>1.7430848530968202E-2</v>
      </c>
      <c r="I108" s="104">
        <v>1.6706990423537151E-2</v>
      </c>
      <c r="J108" s="104">
        <v>1.8098404452972706E-2</v>
      </c>
      <c r="K108" s="104">
        <v>2.3060702463782522E-2</v>
      </c>
      <c r="L108" s="104">
        <v>2.6021691650633873E-2</v>
      </c>
      <c r="M108" s="104">
        <v>2.5081200130100571E-2</v>
      </c>
      <c r="N108" s="104">
        <v>2.6224972533295626E-2</v>
      </c>
      <c r="O108" s="104">
        <v>3.059281099507925E-2</v>
      </c>
      <c r="P108" s="104">
        <v>3.2469771496385719E-2</v>
      </c>
      <c r="Q108" s="104">
        <v>2.9407483618884477E-2</v>
      </c>
      <c r="R108" s="104">
        <v>2.7644319117945085E-2</v>
      </c>
      <c r="S108" s="104">
        <v>2.5442755176243323E-2</v>
      </c>
      <c r="T108" s="104">
        <v>2.6434124736425178E-2</v>
      </c>
      <c r="U108" s="104">
        <v>2.9549359258532606E-2</v>
      </c>
      <c r="V108" s="104">
        <v>2.568048735264301E-2</v>
      </c>
      <c r="W108" s="104">
        <v>2.3682827061317337E-2</v>
      </c>
      <c r="X108" s="104">
        <v>1.7598311532280857E-2</v>
      </c>
      <c r="Y108" s="104">
        <v>1.3090889972301218E-2</v>
      </c>
      <c r="DA108" s="132" t="s">
        <v>1697</v>
      </c>
    </row>
    <row r="109" spans="1:105" ht="12" customHeight="1" x14ac:dyDescent="0.25">
      <c r="A109" s="106" t="s">
        <v>122</v>
      </c>
      <c r="B109" s="101">
        <v>4.1393636222197951</v>
      </c>
      <c r="C109" s="101">
        <v>3.9603018416551272</v>
      </c>
      <c r="D109" s="101">
        <v>4.0893857396535127</v>
      </c>
      <c r="E109" s="101">
        <v>4.4381074526548208</v>
      </c>
      <c r="F109" s="101">
        <v>4.6185029334682026</v>
      </c>
      <c r="G109" s="101">
        <v>4.1891594374119316</v>
      </c>
      <c r="H109" s="101">
        <v>4.460255238996953</v>
      </c>
      <c r="I109" s="101">
        <v>4.0689770635644305</v>
      </c>
      <c r="J109" s="101">
        <v>4.3989040616307324</v>
      </c>
      <c r="K109" s="101">
        <v>4.1582295340316131</v>
      </c>
      <c r="L109" s="101">
        <v>3.8243801483605973</v>
      </c>
      <c r="M109" s="101">
        <v>3.3713249483163534</v>
      </c>
      <c r="N109" s="101">
        <v>2.5191438476324026</v>
      </c>
      <c r="O109" s="101">
        <v>1.7169297390009688</v>
      </c>
      <c r="P109" s="101">
        <v>1.24915848076249</v>
      </c>
      <c r="Q109" s="101">
        <v>1.5705086003167879</v>
      </c>
      <c r="R109" s="101">
        <v>1.9171286399380973</v>
      </c>
      <c r="S109" s="101">
        <v>1.9916094339641468</v>
      </c>
      <c r="T109" s="101">
        <v>1.6286800574812461</v>
      </c>
      <c r="U109" s="101">
        <v>0.9556357794746696</v>
      </c>
      <c r="V109" s="101">
        <v>0.48750578460394417</v>
      </c>
      <c r="W109" s="101">
        <v>0.23710353869554751</v>
      </c>
      <c r="X109" s="101">
        <v>0.23965242546151266</v>
      </c>
      <c r="Y109" s="101">
        <v>0.27456491447714648</v>
      </c>
      <c r="DA109" s="131" t="s">
        <v>1698</v>
      </c>
    </row>
    <row r="110" spans="1:105" ht="12" customHeight="1" x14ac:dyDescent="0.25">
      <c r="A110" s="107" t="s">
        <v>121</v>
      </c>
      <c r="B110" s="104">
        <v>0.88976008988502164</v>
      </c>
      <c r="C110" s="104">
        <v>0.88166324433823573</v>
      </c>
      <c r="D110" s="104">
        <v>0.95080926428939261</v>
      </c>
      <c r="E110" s="104">
        <v>1.1033532917138988</v>
      </c>
      <c r="F110" s="104">
        <v>1.1670956119264013</v>
      </c>
      <c r="G110" s="104">
        <v>1.0508306413376922</v>
      </c>
      <c r="H110" s="104">
        <v>1.0995285517056093</v>
      </c>
      <c r="I110" s="104">
        <v>0.99065552137299084</v>
      </c>
      <c r="J110" s="104">
        <v>1.0634129499349538</v>
      </c>
      <c r="K110" s="104">
        <v>1.1800419854910791</v>
      </c>
      <c r="L110" s="104">
        <v>1.127669580061164</v>
      </c>
      <c r="M110" s="104">
        <v>1.0635115705765941</v>
      </c>
      <c r="N110" s="104">
        <v>0.84593559984748568</v>
      </c>
      <c r="O110" s="104">
        <v>0.64884599626488693</v>
      </c>
      <c r="P110" s="104">
        <v>0.51426099190427821</v>
      </c>
      <c r="Q110" s="104">
        <v>0.59175162635809109</v>
      </c>
      <c r="R110" s="104">
        <v>0.73367050213367058</v>
      </c>
      <c r="S110" s="104">
        <v>0.76550174905557966</v>
      </c>
      <c r="T110" s="104">
        <v>0.63316497465960464</v>
      </c>
      <c r="U110" s="104">
        <v>0.40834753483086783</v>
      </c>
      <c r="V110" s="104">
        <v>0.2240514586013162</v>
      </c>
      <c r="W110" s="104">
        <v>0.11726824536760788</v>
      </c>
      <c r="X110" s="104">
        <v>0.11764839828607043</v>
      </c>
      <c r="Y110" s="104">
        <v>0.12058756278346956</v>
      </c>
      <c r="DA110" s="132" t="s">
        <v>1699</v>
      </c>
    </row>
    <row r="111" spans="1:105" ht="12" customHeight="1" x14ac:dyDescent="0.25">
      <c r="A111" s="108" t="s">
        <v>53</v>
      </c>
      <c r="B111" s="98">
        <v>0.38707124683246485</v>
      </c>
      <c r="C111" s="98">
        <v>0.37438960995738518</v>
      </c>
      <c r="D111" s="98">
        <v>0.44534202588218125</v>
      </c>
      <c r="E111" s="98">
        <v>0.61696830088748034</v>
      </c>
      <c r="F111" s="98">
        <v>0.67842512230112373</v>
      </c>
      <c r="G111" s="98">
        <v>0.54514713360271982</v>
      </c>
      <c r="H111" s="98">
        <v>0.58084979091566136</v>
      </c>
      <c r="I111" s="98">
        <v>0.44334283097275656</v>
      </c>
      <c r="J111" s="98">
        <v>0.48175500135963445</v>
      </c>
      <c r="K111" s="98">
        <v>0.51800630642108125</v>
      </c>
      <c r="L111" s="98">
        <v>0.47872047472550483</v>
      </c>
      <c r="M111" s="98">
        <v>0.46395517580216949</v>
      </c>
      <c r="N111" s="98">
        <v>0.36088052885678823</v>
      </c>
      <c r="O111" s="98">
        <v>0.27669766508775823</v>
      </c>
      <c r="P111" s="98">
        <v>0.23053617646956415</v>
      </c>
      <c r="Q111" s="98">
        <v>0.25879864781065498</v>
      </c>
      <c r="R111" s="98">
        <v>0.31360095107790975</v>
      </c>
      <c r="S111" s="98">
        <v>0.32568827466245825</v>
      </c>
      <c r="T111" s="98">
        <v>0.2716685466097799</v>
      </c>
      <c r="U111" s="98">
        <v>0.16491053097059044</v>
      </c>
      <c r="V111" s="98">
        <v>0.10269423144472525</v>
      </c>
      <c r="W111" s="98">
        <v>6.1590486004759193E-2</v>
      </c>
      <c r="X111" s="98">
        <v>6.8609778632262322E-2</v>
      </c>
      <c r="Y111" s="98">
        <v>7.8926799249387197E-2</v>
      </c>
      <c r="DA111" s="63" t="s">
        <v>1700</v>
      </c>
    </row>
    <row r="112" spans="1:105" ht="12" customHeight="1" x14ac:dyDescent="0.25">
      <c r="A112" s="108" t="s">
        <v>52</v>
      </c>
      <c r="B112" s="98">
        <v>0.50268884305255679</v>
      </c>
      <c r="C112" s="98">
        <v>0.50727363438085049</v>
      </c>
      <c r="D112" s="98">
        <v>0.50546723840721131</v>
      </c>
      <c r="E112" s="98">
        <v>0.48638499082641851</v>
      </c>
      <c r="F112" s="98">
        <v>0.48867048962527748</v>
      </c>
      <c r="G112" s="98">
        <v>0.5056835077349725</v>
      </c>
      <c r="H112" s="98">
        <v>0.5186787607899479</v>
      </c>
      <c r="I112" s="98">
        <v>0.54731269040023423</v>
      </c>
      <c r="J112" s="98">
        <v>0.58165794857531938</v>
      </c>
      <c r="K112" s="98">
        <v>0.66203567906999794</v>
      </c>
      <c r="L112" s="98">
        <v>0.64894910533565908</v>
      </c>
      <c r="M112" s="98">
        <v>0.59955639477442457</v>
      </c>
      <c r="N112" s="98">
        <v>0.48505507099069745</v>
      </c>
      <c r="O112" s="98">
        <v>0.37214833117712864</v>
      </c>
      <c r="P112" s="98">
        <v>0.28372481543471406</v>
      </c>
      <c r="Q112" s="98">
        <v>0.33295297854743611</v>
      </c>
      <c r="R112" s="98">
        <v>0.42006955105576083</v>
      </c>
      <c r="S112" s="98">
        <v>0.43981347439312141</v>
      </c>
      <c r="T112" s="98">
        <v>0.36149642804982479</v>
      </c>
      <c r="U112" s="98">
        <v>0.24343700386027736</v>
      </c>
      <c r="V112" s="98">
        <v>0.12135722715659095</v>
      </c>
      <c r="W112" s="98">
        <v>5.5677759362848689E-2</v>
      </c>
      <c r="X112" s="98">
        <v>4.903861965380811E-2</v>
      </c>
      <c r="Y112" s="98">
        <v>4.1660763534082365E-2</v>
      </c>
      <c r="DA112" s="63" t="s">
        <v>1701</v>
      </c>
    </row>
    <row r="113" spans="1:105" ht="12" customHeight="1" x14ac:dyDescent="0.25">
      <c r="A113" s="121" t="s">
        <v>54</v>
      </c>
      <c r="B113" s="122">
        <v>6.8783687905610655</v>
      </c>
      <c r="C113" s="122">
        <v>7.5694487209186789</v>
      </c>
      <c r="D113" s="122">
        <v>7.578849644600238</v>
      </c>
      <c r="E113" s="122">
        <v>8.3450318665189549</v>
      </c>
      <c r="F113" s="122">
        <v>7.7112811319588008</v>
      </c>
      <c r="G113" s="122">
        <v>7.7282421160134787</v>
      </c>
      <c r="H113" s="122">
        <v>7.0804559333088806</v>
      </c>
      <c r="I113" s="122">
        <v>6.7177961574282321</v>
      </c>
      <c r="J113" s="122">
        <v>6.8926645691293231</v>
      </c>
      <c r="K113" s="122">
        <v>5.536123535900046</v>
      </c>
      <c r="L113" s="122">
        <v>5.0120733754866649</v>
      </c>
      <c r="M113" s="122">
        <v>4.8637392566041626</v>
      </c>
      <c r="N113" s="122">
        <v>4.5175788264737857</v>
      </c>
      <c r="O113" s="122">
        <v>4.3512130329899055</v>
      </c>
      <c r="P113" s="122">
        <v>4.3690191024580445</v>
      </c>
      <c r="Q113" s="122">
        <v>4.3708850868532654</v>
      </c>
      <c r="R113" s="122">
        <v>4.348582971695472</v>
      </c>
      <c r="S113" s="122">
        <v>4.2972421764411806</v>
      </c>
      <c r="T113" s="122">
        <v>4.1797669820601451</v>
      </c>
      <c r="U113" s="122">
        <v>3.9654704819951414</v>
      </c>
      <c r="V113" s="122">
        <v>5.2167870166151182</v>
      </c>
      <c r="W113" s="122">
        <v>5.1576600146309666</v>
      </c>
      <c r="X113" s="122">
        <v>3.8848626797873225</v>
      </c>
      <c r="Y113" s="122">
        <v>3.5113506168467117</v>
      </c>
      <c r="DA113" s="130" t="s">
        <v>1702</v>
      </c>
    </row>
    <row r="114" spans="1:105" ht="12" customHeight="1" x14ac:dyDescent="0.25">
      <c r="A114" s="97" t="s">
        <v>50</v>
      </c>
      <c r="B114" s="98">
        <v>3.5212009761253396</v>
      </c>
      <c r="C114" s="98">
        <v>3.6201835547818844</v>
      </c>
      <c r="D114" s="98">
        <v>4.3901403260112115</v>
      </c>
      <c r="E114" s="98">
        <v>3.2291502328422927</v>
      </c>
      <c r="F114" s="98">
        <v>3.0050373054649788</v>
      </c>
      <c r="G114" s="98">
        <v>3.4707865355148622</v>
      </c>
      <c r="H114" s="98">
        <v>2.8973315775681332</v>
      </c>
      <c r="I114" s="98">
        <v>2.7151514085838278</v>
      </c>
      <c r="J114" s="98">
        <v>2.5275494451084861</v>
      </c>
      <c r="K114" s="98">
        <v>2.6777261811146382</v>
      </c>
      <c r="L114" s="98">
        <v>2.4444491800372088</v>
      </c>
      <c r="M114" s="98">
        <v>2.2904510668511135</v>
      </c>
      <c r="N114" s="98">
        <v>2.122386033650506</v>
      </c>
      <c r="O114" s="98">
        <v>1.9850357213704539</v>
      </c>
      <c r="P114" s="98">
        <v>1.9474034332441057</v>
      </c>
      <c r="Q114" s="98">
        <v>1.8531082031347808</v>
      </c>
      <c r="R114" s="98">
        <v>1.7816603977500676</v>
      </c>
      <c r="S114" s="98">
        <v>1.7131132579634192</v>
      </c>
      <c r="T114" s="98">
        <v>1.6200417533521712</v>
      </c>
      <c r="U114" s="98">
        <v>1.5123121545354972</v>
      </c>
      <c r="V114" s="98">
        <v>2.012035951026363</v>
      </c>
      <c r="W114" s="98">
        <v>1.9041901017676861</v>
      </c>
      <c r="X114" s="98">
        <v>1.3660506748446704</v>
      </c>
      <c r="Y114" s="98">
        <v>1.1339179775752157</v>
      </c>
      <c r="DA114" s="63" t="s">
        <v>1703</v>
      </c>
    </row>
    <row r="115" spans="1:105" ht="12" customHeight="1" x14ac:dyDescent="0.25">
      <c r="A115" s="109" t="s">
        <v>120</v>
      </c>
      <c r="B115" s="33">
        <v>3.3571678144357264</v>
      </c>
      <c r="C115" s="33">
        <v>3.9492651661367941</v>
      </c>
      <c r="D115" s="33">
        <v>3.188709318589027</v>
      </c>
      <c r="E115" s="33">
        <v>5.1158816336766622</v>
      </c>
      <c r="F115" s="33">
        <v>4.7062438264938224</v>
      </c>
      <c r="G115" s="33">
        <v>4.2574555804986165</v>
      </c>
      <c r="H115" s="33">
        <v>4.1831243557407474</v>
      </c>
      <c r="I115" s="33">
        <v>4.0026447488444044</v>
      </c>
      <c r="J115" s="33">
        <v>4.3651151240208375</v>
      </c>
      <c r="K115" s="33">
        <v>2.8583973547854078</v>
      </c>
      <c r="L115" s="33">
        <v>2.5676241954494561</v>
      </c>
      <c r="M115" s="33">
        <v>2.5732881897530486</v>
      </c>
      <c r="N115" s="33">
        <v>2.3951927928232797</v>
      </c>
      <c r="O115" s="33">
        <v>2.366177311619452</v>
      </c>
      <c r="P115" s="33">
        <v>2.4216156692139386</v>
      </c>
      <c r="Q115" s="33">
        <v>2.5177768837184846</v>
      </c>
      <c r="R115" s="33">
        <v>2.5669225739454045</v>
      </c>
      <c r="S115" s="33">
        <v>2.5841289184777616</v>
      </c>
      <c r="T115" s="33">
        <v>2.5597252287079741</v>
      </c>
      <c r="U115" s="33">
        <v>2.4531583274596445</v>
      </c>
      <c r="V115" s="33">
        <v>3.2047510655887548</v>
      </c>
      <c r="W115" s="33">
        <v>3.2534699128632805</v>
      </c>
      <c r="X115" s="33">
        <v>2.5188120049426521</v>
      </c>
      <c r="Y115" s="33">
        <v>2.377432639271496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82.357461867988064</v>
      </c>
      <c r="C117" s="117">
        <f t="shared" si="19"/>
        <v>90.295464056614094</v>
      </c>
      <c r="D117" s="117">
        <f t="shared" si="19"/>
        <v>85.252198895336747</v>
      </c>
      <c r="E117" s="117">
        <f t="shared" si="19"/>
        <v>89.1608853965039</v>
      </c>
      <c r="F117" s="117">
        <f t="shared" si="19"/>
        <v>94.265679078699378</v>
      </c>
      <c r="G117" s="117">
        <f t="shared" si="19"/>
        <v>95.903549777137428</v>
      </c>
      <c r="H117" s="117">
        <f t="shared" si="19"/>
        <v>89.877981901783869</v>
      </c>
      <c r="I117" s="117">
        <f t="shared" si="19"/>
        <v>83.350107011421471</v>
      </c>
      <c r="J117" s="117">
        <f t="shared" si="19"/>
        <v>89.631841237277627</v>
      </c>
      <c r="K117" s="117">
        <f t="shared" si="19"/>
        <v>86.180149696999081</v>
      </c>
      <c r="L117" s="117">
        <f t="shared" si="19"/>
        <v>90.475486047559784</v>
      </c>
      <c r="M117" s="117">
        <f t="shared" si="19"/>
        <v>80.735858073991594</v>
      </c>
      <c r="N117" s="117">
        <f t="shared" si="19"/>
        <v>74.999796841786193</v>
      </c>
      <c r="O117" s="117">
        <f t="shared" si="19"/>
        <v>74.042178887083097</v>
      </c>
      <c r="P117" s="117">
        <f t="shared" si="19"/>
        <v>60.496623028675394</v>
      </c>
      <c r="Q117" s="117">
        <f t="shared" si="19"/>
        <v>70.614841621823572</v>
      </c>
      <c r="R117" s="117">
        <f t="shared" ref="R117:V117" si="20">R118+R121+R123+R132</f>
        <v>74.936039185405676</v>
      </c>
      <c r="S117" s="117">
        <f t="shared" si="20"/>
        <v>74.125691809765797</v>
      </c>
      <c r="T117" s="117">
        <f t="shared" si="20"/>
        <v>70.132227515599325</v>
      </c>
      <c r="U117" s="117">
        <f t="shared" si="20"/>
        <v>69.772808853942109</v>
      </c>
      <c r="V117" s="117">
        <f t="shared" si="20"/>
        <v>70.067068832722725</v>
      </c>
      <c r="W117" s="117">
        <f t="shared" ref="W117:Y117" si="21">W118+W121+W123+W132</f>
        <v>77.144594984277063</v>
      </c>
      <c r="X117" s="117">
        <f t="shared" si="21"/>
        <v>67.292858887545179</v>
      </c>
      <c r="Y117" s="117">
        <f t="shared" si="21"/>
        <v>63.716471934634264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64.125827011485882</v>
      </c>
      <c r="C118" s="122">
        <f t="shared" si="22"/>
        <v>71.914206286309224</v>
      </c>
      <c r="D118" s="122">
        <f t="shared" si="22"/>
        <v>66.289229014600963</v>
      </c>
      <c r="E118" s="122">
        <f t="shared" si="22"/>
        <v>68.644460105107299</v>
      </c>
      <c r="F118" s="122">
        <f t="shared" si="22"/>
        <v>72.919081960673466</v>
      </c>
      <c r="G118" s="122">
        <f t="shared" si="22"/>
        <v>76.076042933088118</v>
      </c>
      <c r="H118" s="122">
        <f t="shared" si="22"/>
        <v>68.997427971878551</v>
      </c>
      <c r="I118" s="122">
        <f t="shared" si="22"/>
        <v>64.465967254516642</v>
      </c>
      <c r="J118" s="122">
        <f t="shared" si="22"/>
        <v>69.307018751722126</v>
      </c>
      <c r="K118" s="122">
        <f t="shared" si="22"/>
        <v>66.701109475712514</v>
      </c>
      <c r="L118" s="122">
        <f t="shared" si="22"/>
        <v>71.273322352415164</v>
      </c>
      <c r="M118" s="122">
        <f t="shared" si="22"/>
        <v>62.368111324463378</v>
      </c>
      <c r="N118" s="122">
        <f t="shared" si="22"/>
        <v>57.237584719213281</v>
      </c>
      <c r="O118" s="122">
        <f t="shared" si="22"/>
        <v>56.486167970072458</v>
      </c>
      <c r="P118" s="122">
        <f t="shared" si="22"/>
        <v>43.977456274960865</v>
      </c>
      <c r="Q118" s="122">
        <f t="shared" si="22"/>
        <v>53.074310038340506</v>
      </c>
      <c r="R118" s="122">
        <f t="shared" ref="R118:V118" si="23">SUM(R119:R120)</f>
        <v>58.15499579566859</v>
      </c>
      <c r="S118" s="122">
        <f t="shared" si="23"/>
        <v>56.097574158157606</v>
      </c>
      <c r="T118" s="122">
        <f t="shared" si="23"/>
        <v>52.690207121756607</v>
      </c>
      <c r="U118" s="122">
        <f t="shared" si="23"/>
        <v>51.541717021791762</v>
      </c>
      <c r="V118" s="122">
        <f t="shared" si="23"/>
        <v>52.409210395793934</v>
      </c>
      <c r="W118" s="122">
        <f t="shared" ref="W118:Y118" si="24">SUM(W119:W120)</f>
        <v>58.333908513674494</v>
      </c>
      <c r="X118" s="122">
        <f t="shared" si="24"/>
        <v>49.815908927008181</v>
      </c>
      <c r="Y118" s="122">
        <f t="shared" si="24"/>
        <v>48.229505417325242</v>
      </c>
      <c r="DA118" s="130" t="s">
        <v>1856</v>
      </c>
    </row>
    <row r="119" spans="1:105" ht="12" customHeight="1" x14ac:dyDescent="0.25">
      <c r="A119" s="97" t="s">
        <v>198</v>
      </c>
      <c r="B119" s="98">
        <v>63.808821557761092</v>
      </c>
      <c r="C119" s="98">
        <v>71.568509925374357</v>
      </c>
      <c r="D119" s="98">
        <v>65.974675579210768</v>
      </c>
      <c r="E119" s="98">
        <v>68.321176339917216</v>
      </c>
      <c r="F119" s="98">
        <v>72.579053083518289</v>
      </c>
      <c r="G119" s="98">
        <v>75.734600643808363</v>
      </c>
      <c r="H119" s="98">
        <v>68.690194072664227</v>
      </c>
      <c r="I119" s="98">
        <v>64.188384830644921</v>
      </c>
      <c r="J119" s="98">
        <v>69.008300091297301</v>
      </c>
      <c r="K119" s="98">
        <v>66.41628395364333</v>
      </c>
      <c r="L119" s="98">
        <v>70.972552149995536</v>
      </c>
      <c r="M119" s="98">
        <v>62.108390912479457</v>
      </c>
      <c r="N119" s="98">
        <v>57.002799028650294</v>
      </c>
      <c r="O119" s="98">
        <v>56.256755070190522</v>
      </c>
      <c r="P119" s="98">
        <v>43.801256933916754</v>
      </c>
      <c r="Q119" s="98">
        <v>52.861994742755407</v>
      </c>
      <c r="R119" s="98">
        <v>57.923596068710502</v>
      </c>
      <c r="S119" s="98">
        <v>55.875758896742184</v>
      </c>
      <c r="T119" s="98">
        <v>52.483523747455479</v>
      </c>
      <c r="U119" s="98">
        <v>51.34094972421839</v>
      </c>
      <c r="V119" s="98">
        <v>52.206509932899259</v>
      </c>
      <c r="W119" s="98">
        <v>58.107941571185385</v>
      </c>
      <c r="X119" s="98">
        <v>49.624202489841068</v>
      </c>
      <c r="Y119" s="98">
        <v>48.044825102608051</v>
      </c>
      <c r="DA119" s="63" t="s">
        <v>1857</v>
      </c>
    </row>
    <row r="120" spans="1:105" ht="12" customHeight="1" x14ac:dyDescent="0.25">
      <c r="A120" s="97" t="s">
        <v>53</v>
      </c>
      <c r="B120" s="98">
        <v>0.31700545372478933</v>
      </c>
      <c r="C120" s="98">
        <v>0.34569636093486322</v>
      </c>
      <c r="D120" s="98">
        <v>0.3145534353902017</v>
      </c>
      <c r="E120" s="98">
        <v>0.32328376519008567</v>
      </c>
      <c r="F120" s="98">
        <v>0.34002887715517532</v>
      </c>
      <c r="G120" s="98">
        <v>0.34144228927975834</v>
      </c>
      <c r="H120" s="98">
        <v>0.3072338992143186</v>
      </c>
      <c r="I120" s="98">
        <v>0.27758242387171517</v>
      </c>
      <c r="J120" s="98">
        <v>0.29871866042481904</v>
      </c>
      <c r="K120" s="98">
        <v>0.28482552206917966</v>
      </c>
      <c r="L120" s="98">
        <v>0.30077020241963481</v>
      </c>
      <c r="M120" s="98">
        <v>0.25972041198392021</v>
      </c>
      <c r="N120" s="98">
        <v>0.2347856905629836</v>
      </c>
      <c r="O120" s="98">
        <v>0.2294128998819352</v>
      </c>
      <c r="P120" s="98">
        <v>0.17619934104410762</v>
      </c>
      <c r="Q120" s="98">
        <v>0.21231529558509643</v>
      </c>
      <c r="R120" s="98">
        <v>0.23139972695808861</v>
      </c>
      <c r="S120" s="98">
        <v>0.22181526141542302</v>
      </c>
      <c r="T120" s="98">
        <v>0.20668337430112738</v>
      </c>
      <c r="U120" s="98">
        <v>0.20076729757337161</v>
      </c>
      <c r="V120" s="98">
        <v>0.20270046289467358</v>
      </c>
      <c r="W120" s="98">
        <v>0.22596694248911128</v>
      </c>
      <c r="X120" s="98">
        <v>0.19170643716711538</v>
      </c>
      <c r="Y120" s="98">
        <v>0.18468031471719257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0.1272024589708165</v>
      </c>
      <c r="C121" s="122">
        <f t="shared" si="25"/>
        <v>0.16071186264625714</v>
      </c>
      <c r="D121" s="122">
        <f t="shared" si="25"/>
        <v>0.1951529181562395</v>
      </c>
      <c r="E121" s="122">
        <f t="shared" si="25"/>
        <v>0.45287768654045774</v>
      </c>
      <c r="F121" s="122">
        <f t="shared" si="25"/>
        <v>0.27129313155086249</v>
      </c>
      <c r="G121" s="122">
        <f t="shared" si="25"/>
        <v>0.35155698182509465</v>
      </c>
      <c r="H121" s="122">
        <f t="shared" si="25"/>
        <v>0.53861606037482435</v>
      </c>
      <c r="I121" s="122">
        <f t="shared" si="25"/>
        <v>0.60642727709195077</v>
      </c>
      <c r="J121" s="122">
        <f t="shared" si="25"/>
        <v>0.72176081766380595</v>
      </c>
      <c r="K121" s="122">
        <f t="shared" si="25"/>
        <v>0.83229628583180071</v>
      </c>
      <c r="L121" s="122">
        <f t="shared" si="25"/>
        <v>1.0831249835903292</v>
      </c>
      <c r="M121" s="122">
        <f t="shared" si="25"/>
        <v>1.1803793515227334</v>
      </c>
      <c r="N121" s="122">
        <f t="shared" si="25"/>
        <v>2.0878904290799247</v>
      </c>
      <c r="O121" s="122">
        <f t="shared" si="25"/>
        <v>1.9953249072708277</v>
      </c>
      <c r="P121" s="122">
        <f t="shared" si="25"/>
        <v>0.74331701167565756</v>
      </c>
      <c r="Q121" s="122">
        <f t="shared" si="25"/>
        <v>2.267055082161006</v>
      </c>
      <c r="R121" s="122">
        <f t="shared" si="25"/>
        <v>1.5014369513500248</v>
      </c>
      <c r="S121" s="122">
        <f t="shared" si="25"/>
        <v>2.7778630468443626</v>
      </c>
      <c r="T121" s="122">
        <f t="shared" si="25"/>
        <v>2.2423008915552085</v>
      </c>
      <c r="U121" s="122">
        <f t="shared" si="25"/>
        <v>3.2059420805006491</v>
      </c>
      <c r="V121" s="122">
        <f t="shared" si="25"/>
        <v>1.6741895449156761</v>
      </c>
      <c r="W121" s="122">
        <f t="shared" si="25"/>
        <v>2.9286491116085864</v>
      </c>
      <c r="X121" s="122">
        <f t="shared" si="25"/>
        <v>3.5819480819025538</v>
      </c>
      <c r="Y121" s="122">
        <f t="shared" si="25"/>
        <v>2.3581375060545553</v>
      </c>
      <c r="DA121" s="130" t="s">
        <v>1859</v>
      </c>
    </row>
    <row r="122" spans="1:105" ht="12" customHeight="1" x14ac:dyDescent="0.25">
      <c r="A122" s="97" t="s">
        <v>53</v>
      </c>
      <c r="B122" s="98">
        <v>0.1272024589708165</v>
      </c>
      <c r="C122" s="98">
        <v>0.16071186264625714</v>
      </c>
      <c r="D122" s="98">
        <v>0.1951529181562395</v>
      </c>
      <c r="E122" s="98">
        <v>0.45287768654045774</v>
      </c>
      <c r="F122" s="98">
        <v>0.27129313155086249</v>
      </c>
      <c r="G122" s="98">
        <v>0.35155698182509465</v>
      </c>
      <c r="H122" s="98">
        <v>0.53861606037482435</v>
      </c>
      <c r="I122" s="98">
        <v>0.60642727709195077</v>
      </c>
      <c r="J122" s="98">
        <v>0.72176081766380595</v>
      </c>
      <c r="K122" s="98">
        <v>0.83229628583180071</v>
      </c>
      <c r="L122" s="98">
        <v>1.0831249835903292</v>
      </c>
      <c r="M122" s="98">
        <v>1.1803793515227334</v>
      </c>
      <c r="N122" s="98">
        <v>2.0878904290799247</v>
      </c>
      <c r="O122" s="98">
        <v>1.9953249072708277</v>
      </c>
      <c r="P122" s="98">
        <v>0.74331701167565756</v>
      </c>
      <c r="Q122" s="98">
        <v>2.267055082161006</v>
      </c>
      <c r="R122" s="98">
        <v>1.5014369513500248</v>
      </c>
      <c r="S122" s="98">
        <v>2.7778630468443626</v>
      </c>
      <c r="T122" s="98">
        <v>2.2423008915552085</v>
      </c>
      <c r="U122" s="98">
        <v>3.2059420805006491</v>
      </c>
      <c r="V122" s="98">
        <v>1.6741895449156761</v>
      </c>
      <c r="W122" s="98">
        <v>2.9286491116085864</v>
      </c>
      <c r="X122" s="98">
        <v>3.5819480819025538</v>
      </c>
      <c r="Y122" s="98">
        <v>2.3581375060545553</v>
      </c>
      <c r="DA122" s="63" t="s">
        <v>1860</v>
      </c>
    </row>
    <row r="123" spans="1:105" ht="12" customHeight="1" x14ac:dyDescent="0.25">
      <c r="A123" s="121" t="s">
        <v>55</v>
      </c>
      <c r="B123" s="122">
        <v>13.427976428571444</v>
      </c>
      <c r="C123" s="122">
        <v>13.024861816811303</v>
      </c>
      <c r="D123" s="122">
        <v>13.669529475998473</v>
      </c>
      <c r="E123" s="122">
        <v>14.192520130527464</v>
      </c>
      <c r="F123" s="122">
        <v>15.636190701376005</v>
      </c>
      <c r="G123" s="122">
        <v>14.079025054668451</v>
      </c>
      <c r="H123" s="122">
        <v>15.335586039771487</v>
      </c>
      <c r="I123" s="122">
        <v>13.5140130728867</v>
      </c>
      <c r="J123" s="122">
        <v>14.669628501346184</v>
      </c>
      <c r="K123" s="122">
        <v>14.782851812081113</v>
      </c>
      <c r="L123" s="122">
        <v>14.619353272280897</v>
      </c>
      <c r="M123" s="122">
        <v>13.772719802082358</v>
      </c>
      <c r="N123" s="122">
        <v>12.494906683318431</v>
      </c>
      <c r="O123" s="122">
        <v>12.480329704178097</v>
      </c>
      <c r="P123" s="122">
        <v>12.667731637558894</v>
      </c>
      <c r="Q123" s="122">
        <v>12.135172165102549</v>
      </c>
      <c r="R123" s="122">
        <v>12.12765314594864</v>
      </c>
      <c r="S123" s="122">
        <v>12.103492627885778</v>
      </c>
      <c r="T123" s="122">
        <v>12.10117994140024</v>
      </c>
      <c r="U123" s="122">
        <v>12.049652539443997</v>
      </c>
      <c r="V123" s="122">
        <v>12.029536716987835</v>
      </c>
      <c r="W123" s="122">
        <v>11.910374219211537</v>
      </c>
      <c r="X123" s="122">
        <v>10.85664947624579</v>
      </c>
      <c r="Y123" s="122">
        <v>10.328285576293759</v>
      </c>
      <c r="DA123" s="130" t="s">
        <v>1861</v>
      </c>
    </row>
    <row r="124" spans="1:105" ht="12" customHeight="1" x14ac:dyDescent="0.25">
      <c r="A124" s="97" t="s">
        <v>128</v>
      </c>
      <c r="B124" s="98">
        <v>9.91208592916791</v>
      </c>
      <c r="C124" s="98">
        <v>9.6174902723078564</v>
      </c>
      <c r="D124" s="98">
        <v>10.116122940217041</v>
      </c>
      <c r="E124" s="98">
        <v>10.296119467232533</v>
      </c>
      <c r="F124" s="98">
        <v>11.549885549931945</v>
      </c>
      <c r="G124" s="98">
        <v>10.338331752873437</v>
      </c>
      <c r="H124" s="98">
        <v>11.348024949799949</v>
      </c>
      <c r="I124" s="98">
        <v>9.8531319475293824</v>
      </c>
      <c r="J124" s="98">
        <v>10.71579538034309</v>
      </c>
      <c r="K124" s="98">
        <v>10.875376892268228</v>
      </c>
      <c r="L124" s="98">
        <v>10.970960012815928</v>
      </c>
      <c r="M124" s="98">
        <v>10.491703198988807</v>
      </c>
      <c r="N124" s="98">
        <v>9.9826195963839162</v>
      </c>
      <c r="O124" s="98">
        <v>10.683189135531761</v>
      </c>
      <c r="P124" s="98">
        <v>11.308598297976932</v>
      </c>
      <c r="Q124" s="98">
        <v>10.450983124997236</v>
      </c>
      <c r="R124" s="98">
        <v>10.030620914768249</v>
      </c>
      <c r="S124" s="98">
        <v>9.9004389762270666</v>
      </c>
      <c r="T124" s="98">
        <v>10.271108131263912</v>
      </c>
      <c r="U124" s="98">
        <v>10.915295217220251</v>
      </c>
      <c r="V124" s="98">
        <v>11.418598609356103</v>
      </c>
      <c r="W124" s="98">
        <v>11.583816465451079</v>
      </c>
      <c r="X124" s="98">
        <v>10.536250996788532</v>
      </c>
      <c r="Y124" s="98">
        <v>9.9801463154251415</v>
      </c>
      <c r="DA124" s="63" t="s">
        <v>1862</v>
      </c>
    </row>
    <row r="125" spans="1:105" ht="12" customHeight="1" x14ac:dyDescent="0.25">
      <c r="A125" s="97" t="s">
        <v>127</v>
      </c>
      <c r="B125" s="98">
        <v>2.5538728356529733E-2</v>
      </c>
      <c r="C125" s="98">
        <v>2.5836362251283627E-2</v>
      </c>
      <c r="D125" s="98">
        <v>2.777333111745808E-2</v>
      </c>
      <c r="E125" s="98">
        <v>2.6659765299429296E-2</v>
      </c>
      <c r="F125" s="98">
        <v>3.1283617343583078E-2</v>
      </c>
      <c r="G125" s="98">
        <v>2.8080233627212223E-2</v>
      </c>
      <c r="H125" s="98">
        <v>3.0752807806163816E-2</v>
      </c>
      <c r="I125" s="98">
        <v>2.5966630319429133E-2</v>
      </c>
      <c r="J125" s="98">
        <v>2.8346575640063883E-2</v>
      </c>
      <c r="K125" s="98">
        <v>3.5450503251395656E-2</v>
      </c>
      <c r="L125" s="98">
        <v>3.9286073505162764E-2</v>
      </c>
      <c r="M125" s="98">
        <v>3.8460927534878335E-2</v>
      </c>
      <c r="N125" s="98">
        <v>3.9690695103143422E-2</v>
      </c>
      <c r="O125" s="98">
        <v>4.6365612375368612E-2</v>
      </c>
      <c r="P125" s="98">
        <v>5.0767528722339979E-2</v>
      </c>
      <c r="Q125" s="98">
        <v>4.5668778181109912E-2</v>
      </c>
      <c r="R125" s="98">
        <v>4.2736735458415498E-2</v>
      </c>
      <c r="S125" s="98">
        <v>3.9455048480749599E-2</v>
      </c>
      <c r="T125" s="98">
        <v>4.13491446965258E-2</v>
      </c>
      <c r="U125" s="98">
        <v>4.4689286457235272E-2</v>
      </c>
      <c r="V125" s="98">
        <v>4.2182244181241946E-2</v>
      </c>
      <c r="W125" s="98">
        <v>4.3647369753952517E-2</v>
      </c>
      <c r="X125" s="98">
        <v>3.6364292780694897E-2</v>
      </c>
      <c r="Y125" s="98">
        <v>3.2205688268595441E-2</v>
      </c>
      <c r="DA125" s="63" t="s">
        <v>1863</v>
      </c>
    </row>
    <row r="126" spans="1:105" ht="12" customHeight="1" x14ac:dyDescent="0.25">
      <c r="A126" s="100" t="s">
        <v>198</v>
      </c>
      <c r="B126" s="101">
        <v>8.6163884843812599E-3</v>
      </c>
      <c r="C126" s="101">
        <v>8.5106546862016921E-3</v>
      </c>
      <c r="D126" s="101">
        <v>1.0299492673597307E-2</v>
      </c>
      <c r="E126" s="101">
        <v>1.2249149227334791E-2</v>
      </c>
      <c r="F126" s="101">
        <v>1.5123242638152854E-2</v>
      </c>
      <c r="G126" s="101">
        <v>1.1857923304969794E-2</v>
      </c>
      <c r="H126" s="101">
        <v>1.3321959275195614E-2</v>
      </c>
      <c r="I126" s="101">
        <v>9.2596398958919805E-3</v>
      </c>
      <c r="J126" s="101">
        <v>1.0248171187091176E-2</v>
      </c>
      <c r="K126" s="101">
        <v>1.2389800787613134E-2</v>
      </c>
      <c r="L126" s="101">
        <v>1.3264381854528889E-2</v>
      </c>
      <c r="M126" s="101">
        <v>1.3379727404777766E-2</v>
      </c>
      <c r="N126" s="101">
        <v>1.3465722569847793E-2</v>
      </c>
      <c r="O126" s="101">
        <v>1.5772801380289359E-2</v>
      </c>
      <c r="P126" s="101">
        <v>1.829775722595426E-2</v>
      </c>
      <c r="Q126" s="101">
        <v>1.6261294562225432E-2</v>
      </c>
      <c r="R126" s="101">
        <v>1.5092416340470413E-2</v>
      </c>
      <c r="S126" s="101">
        <v>1.4012293304506278E-2</v>
      </c>
      <c r="T126" s="101">
        <v>1.4915019960100626E-2</v>
      </c>
      <c r="U126" s="101">
        <v>1.5139927198702666E-2</v>
      </c>
      <c r="V126" s="101">
        <v>1.6501756828598935E-2</v>
      </c>
      <c r="W126" s="101">
        <v>1.9964542692635177E-2</v>
      </c>
      <c r="X126" s="101">
        <v>1.876598124841404E-2</v>
      </c>
      <c r="Y126" s="101">
        <v>1.9114798296294224E-2</v>
      </c>
      <c r="DA126" s="131" t="s">
        <v>1864</v>
      </c>
    </row>
    <row r="127" spans="1:105" ht="12" customHeight="1" x14ac:dyDescent="0.25">
      <c r="A127" s="103" t="s">
        <v>52</v>
      </c>
      <c r="B127" s="104">
        <v>1.6922339872148473E-2</v>
      </c>
      <c r="C127" s="104">
        <v>1.7325707565081935E-2</v>
      </c>
      <c r="D127" s="104">
        <v>1.7473838443860773E-2</v>
      </c>
      <c r="E127" s="104">
        <v>1.4410616072094505E-2</v>
      </c>
      <c r="F127" s="104">
        <v>1.6160374705430223E-2</v>
      </c>
      <c r="G127" s="104">
        <v>1.6222310322242431E-2</v>
      </c>
      <c r="H127" s="104">
        <v>1.7430848530968202E-2</v>
      </c>
      <c r="I127" s="104">
        <v>1.6706990423537151E-2</v>
      </c>
      <c r="J127" s="104">
        <v>1.8098404452972706E-2</v>
      </c>
      <c r="K127" s="104">
        <v>2.3060702463782522E-2</v>
      </c>
      <c r="L127" s="104">
        <v>2.6021691650633873E-2</v>
      </c>
      <c r="M127" s="104">
        <v>2.5081200130100571E-2</v>
      </c>
      <c r="N127" s="104">
        <v>2.6224972533295626E-2</v>
      </c>
      <c r="O127" s="104">
        <v>3.059281099507925E-2</v>
      </c>
      <c r="P127" s="104">
        <v>3.2469771496385719E-2</v>
      </c>
      <c r="Q127" s="104">
        <v>2.9407483618884477E-2</v>
      </c>
      <c r="R127" s="104">
        <v>2.7644319117945085E-2</v>
      </c>
      <c r="S127" s="104">
        <v>2.5442755176243323E-2</v>
      </c>
      <c r="T127" s="104">
        <v>2.6434124736425178E-2</v>
      </c>
      <c r="U127" s="104">
        <v>2.9549359258532606E-2</v>
      </c>
      <c r="V127" s="104">
        <v>2.568048735264301E-2</v>
      </c>
      <c r="W127" s="104">
        <v>2.3682827061317337E-2</v>
      </c>
      <c r="X127" s="104">
        <v>1.7598311532280857E-2</v>
      </c>
      <c r="Y127" s="104">
        <v>1.3090889972301218E-2</v>
      </c>
      <c r="DA127" s="132" t="s">
        <v>1865</v>
      </c>
    </row>
    <row r="128" spans="1:105" ht="12" customHeight="1" x14ac:dyDescent="0.25">
      <c r="A128" s="106" t="s">
        <v>122</v>
      </c>
      <c r="B128" s="101">
        <v>2.7321774414892417</v>
      </c>
      <c r="C128" s="101">
        <v>2.625803672591001</v>
      </c>
      <c r="D128" s="101">
        <v>2.7232267974575941</v>
      </c>
      <c r="E128" s="101">
        <v>2.9698763880863837</v>
      </c>
      <c r="F128" s="101">
        <v>3.1091498540997691</v>
      </c>
      <c r="G128" s="101">
        <v>2.837428747927762</v>
      </c>
      <c r="H128" s="101">
        <v>3.0420128206503696</v>
      </c>
      <c r="I128" s="101">
        <v>2.7842844968590108</v>
      </c>
      <c r="J128" s="101">
        <v>3.0138079953603993</v>
      </c>
      <c r="K128" s="101">
        <v>2.8540311114380303</v>
      </c>
      <c r="L128" s="101">
        <v>2.6304756373077849</v>
      </c>
      <c r="M128" s="101">
        <v>2.3228587554278142</v>
      </c>
      <c r="N128" s="101">
        <v>1.7382098454502253</v>
      </c>
      <c r="O128" s="101">
        <v>1.1871617899905365</v>
      </c>
      <c r="P128" s="101">
        <v>0.86495968763965536</v>
      </c>
      <c r="Q128" s="101">
        <v>1.1217981035928903</v>
      </c>
      <c r="R128" s="101">
        <v>1.4052055724540791</v>
      </c>
      <c r="S128" s="101">
        <v>1.4813221662141034</v>
      </c>
      <c r="T128" s="101">
        <v>1.2229518735843654</v>
      </c>
      <c r="U128" s="101">
        <v>0.72164352988111713</v>
      </c>
      <c r="V128" s="101">
        <v>0.36952832641126671</v>
      </c>
      <c r="W128" s="101">
        <v>0.18037742624461953</v>
      </c>
      <c r="X128" s="101">
        <v>0.18274778101966999</v>
      </c>
      <c r="Y128" s="101">
        <v>0.21344367385231292</v>
      </c>
      <c r="DA128" s="131" t="s">
        <v>1866</v>
      </c>
    </row>
    <row r="129" spans="1:105" ht="12" customHeight="1" x14ac:dyDescent="0.25">
      <c r="A129" s="107" t="s">
        <v>121</v>
      </c>
      <c r="B129" s="104">
        <v>0.75817432955776243</v>
      </c>
      <c r="C129" s="104">
        <v>0.75573150966116254</v>
      </c>
      <c r="D129" s="104">
        <v>0.80240640720637924</v>
      </c>
      <c r="E129" s="104">
        <v>0.89986450990911881</v>
      </c>
      <c r="F129" s="104">
        <v>0.94587168000070876</v>
      </c>
      <c r="G129" s="104">
        <v>0.87518432024003912</v>
      </c>
      <c r="H129" s="104">
        <v>0.91479546151500335</v>
      </c>
      <c r="I129" s="104">
        <v>0.85062999817887808</v>
      </c>
      <c r="J129" s="104">
        <v>0.91167855000262898</v>
      </c>
      <c r="K129" s="104">
        <v>1.017993305123458</v>
      </c>
      <c r="L129" s="104">
        <v>0.97863154865202107</v>
      </c>
      <c r="M129" s="104">
        <v>0.91969692013085824</v>
      </c>
      <c r="N129" s="104">
        <v>0.73438654638114709</v>
      </c>
      <c r="O129" s="104">
        <v>0.56361316628043112</v>
      </c>
      <c r="P129" s="104">
        <v>0.44340612321996697</v>
      </c>
      <c r="Q129" s="104">
        <v>0.51672215833131141</v>
      </c>
      <c r="R129" s="104">
        <v>0.64908992326789661</v>
      </c>
      <c r="S129" s="104">
        <v>0.68227643696385765</v>
      </c>
      <c r="T129" s="104">
        <v>0.56577079185543755</v>
      </c>
      <c r="U129" s="104">
        <v>0.36802450588539476</v>
      </c>
      <c r="V129" s="104">
        <v>0.1992275370392233</v>
      </c>
      <c r="W129" s="104">
        <v>0.1025329577618861</v>
      </c>
      <c r="X129" s="104">
        <v>0.10128640565689559</v>
      </c>
      <c r="Y129" s="104">
        <v>0.10248989874770915</v>
      </c>
      <c r="DA129" s="132" t="s">
        <v>1867</v>
      </c>
    </row>
    <row r="130" spans="1:105" ht="12" customHeight="1" x14ac:dyDescent="0.25">
      <c r="A130" s="108" t="s">
        <v>53</v>
      </c>
      <c r="B130" s="98">
        <v>0.25548548650520564</v>
      </c>
      <c r="C130" s="98">
        <v>0.24845787528031207</v>
      </c>
      <c r="D130" s="98">
        <v>0.29693916879916793</v>
      </c>
      <c r="E130" s="98">
        <v>0.41347951908270031</v>
      </c>
      <c r="F130" s="98">
        <v>0.45720119037543128</v>
      </c>
      <c r="G130" s="98">
        <v>0.36950081250506656</v>
      </c>
      <c r="H130" s="98">
        <v>0.39611670072505539</v>
      </c>
      <c r="I130" s="98">
        <v>0.30331730777864385</v>
      </c>
      <c r="J130" s="98">
        <v>0.33002060142730955</v>
      </c>
      <c r="K130" s="98">
        <v>0.35595762605345999</v>
      </c>
      <c r="L130" s="98">
        <v>0.32968244331636198</v>
      </c>
      <c r="M130" s="98">
        <v>0.32014052535643367</v>
      </c>
      <c r="N130" s="98">
        <v>0.24933147539044964</v>
      </c>
      <c r="O130" s="98">
        <v>0.19146483510330251</v>
      </c>
      <c r="P130" s="98">
        <v>0.15968130778525289</v>
      </c>
      <c r="Q130" s="98">
        <v>0.18376917978387527</v>
      </c>
      <c r="R130" s="98">
        <v>0.22902037221213581</v>
      </c>
      <c r="S130" s="98">
        <v>0.24246296257073621</v>
      </c>
      <c r="T130" s="98">
        <v>0.2042743638056127</v>
      </c>
      <c r="U130" s="98">
        <v>0.12458750202511738</v>
      </c>
      <c r="V130" s="98">
        <v>7.7870309882632355E-2</v>
      </c>
      <c r="W130" s="98">
        <v>4.6855198399037415E-2</v>
      </c>
      <c r="X130" s="98">
        <v>5.2247786003087479E-2</v>
      </c>
      <c r="Y130" s="98">
        <v>6.0829135213626789E-2</v>
      </c>
      <c r="DA130" s="63" t="s">
        <v>1868</v>
      </c>
    </row>
    <row r="131" spans="1:105" ht="12" customHeight="1" x14ac:dyDescent="0.25">
      <c r="A131" s="108" t="s">
        <v>52</v>
      </c>
      <c r="B131" s="98">
        <v>0.50268884305255679</v>
      </c>
      <c r="C131" s="98">
        <v>0.50727363438085049</v>
      </c>
      <c r="D131" s="98">
        <v>0.50546723840721131</v>
      </c>
      <c r="E131" s="98">
        <v>0.48638499082641851</v>
      </c>
      <c r="F131" s="98">
        <v>0.48867048962527748</v>
      </c>
      <c r="G131" s="98">
        <v>0.5056835077349725</v>
      </c>
      <c r="H131" s="98">
        <v>0.5186787607899479</v>
      </c>
      <c r="I131" s="98">
        <v>0.54731269040023423</v>
      </c>
      <c r="J131" s="98">
        <v>0.58165794857531938</v>
      </c>
      <c r="K131" s="98">
        <v>0.66203567906999794</v>
      </c>
      <c r="L131" s="98">
        <v>0.64894910533565908</v>
      </c>
      <c r="M131" s="98">
        <v>0.59955639477442457</v>
      </c>
      <c r="N131" s="98">
        <v>0.48505507099069745</v>
      </c>
      <c r="O131" s="98">
        <v>0.37214833117712864</v>
      </c>
      <c r="P131" s="98">
        <v>0.28372481543471406</v>
      </c>
      <c r="Q131" s="98">
        <v>0.33295297854743611</v>
      </c>
      <c r="R131" s="98">
        <v>0.42006955105576083</v>
      </c>
      <c r="S131" s="98">
        <v>0.43981347439312141</v>
      </c>
      <c r="T131" s="98">
        <v>0.36149642804982479</v>
      </c>
      <c r="U131" s="98">
        <v>0.24343700386027736</v>
      </c>
      <c r="V131" s="98">
        <v>0.12135722715659095</v>
      </c>
      <c r="W131" s="98">
        <v>5.5677759362848689E-2</v>
      </c>
      <c r="X131" s="98">
        <v>4.903861965380811E-2</v>
      </c>
      <c r="Y131" s="98">
        <v>4.1660763534082365E-2</v>
      </c>
      <c r="DA131" s="63" t="s">
        <v>1869</v>
      </c>
    </row>
    <row r="132" spans="1:105" ht="12" customHeight="1" x14ac:dyDescent="0.25">
      <c r="A132" s="121" t="s">
        <v>54</v>
      </c>
      <c r="B132" s="122">
        <v>4.6764559689599237</v>
      </c>
      <c r="C132" s="122">
        <v>5.1956840908473154</v>
      </c>
      <c r="D132" s="122">
        <v>5.098287486581075</v>
      </c>
      <c r="E132" s="122">
        <v>5.871027474328665</v>
      </c>
      <c r="F132" s="122">
        <v>5.4391132850990349</v>
      </c>
      <c r="G132" s="122">
        <v>5.3969248075557577</v>
      </c>
      <c r="H132" s="122">
        <v>5.0063518297590193</v>
      </c>
      <c r="I132" s="122">
        <v>4.7636994069261718</v>
      </c>
      <c r="J132" s="122">
        <v>4.9334331665455178</v>
      </c>
      <c r="K132" s="122">
        <v>3.8638921233736658</v>
      </c>
      <c r="L132" s="122">
        <v>3.4996854392733932</v>
      </c>
      <c r="M132" s="122">
        <v>3.4146475959231219</v>
      </c>
      <c r="N132" s="122">
        <v>3.1794150101745489</v>
      </c>
      <c r="O132" s="122">
        <v>3.080356305561728</v>
      </c>
      <c r="P132" s="122">
        <v>3.1081181044799786</v>
      </c>
      <c r="Q132" s="122">
        <v>3.1383043362195009</v>
      </c>
      <c r="R132" s="122">
        <v>3.1519532924384164</v>
      </c>
      <c r="S132" s="122">
        <v>3.1467619768780555</v>
      </c>
      <c r="T132" s="122">
        <v>3.0985395608872621</v>
      </c>
      <c r="U132" s="122">
        <v>2.9754972122057062</v>
      </c>
      <c r="V132" s="122">
        <v>3.9541321750252765</v>
      </c>
      <c r="W132" s="122">
        <v>3.9716631397824522</v>
      </c>
      <c r="X132" s="122">
        <v>3.0383524023886501</v>
      </c>
      <c r="Y132" s="122">
        <v>2.8005434349607117</v>
      </c>
      <c r="DA132" s="130" t="s">
        <v>1870</v>
      </c>
    </row>
    <row r="133" spans="1:105" ht="12" customHeight="1" x14ac:dyDescent="0.25">
      <c r="A133" s="97" t="s">
        <v>50</v>
      </c>
      <c r="B133" s="98">
        <v>2.1394657402103299</v>
      </c>
      <c r="C133" s="98">
        <v>2.2028769448454302</v>
      </c>
      <c r="D133" s="98">
        <v>2.6749689865698305</v>
      </c>
      <c r="E133" s="98">
        <v>1.9704337947669681</v>
      </c>
      <c r="F133" s="98">
        <v>1.8370195479703417</v>
      </c>
      <c r="G133" s="98">
        <v>2.1263854215748381</v>
      </c>
      <c r="H133" s="98">
        <v>1.7791935560270913</v>
      </c>
      <c r="I133" s="98">
        <v>1.6691674693906056</v>
      </c>
      <c r="J133" s="98">
        <v>1.5543039912986387</v>
      </c>
      <c r="K133" s="98">
        <v>1.6474154323684846</v>
      </c>
      <c r="L133" s="98">
        <v>1.5044291564616001</v>
      </c>
      <c r="M133" s="98">
        <v>1.4100937157472777</v>
      </c>
      <c r="N133" s="98">
        <v>1.3070266657310319</v>
      </c>
      <c r="O133" s="98">
        <v>1.2228074532352089</v>
      </c>
      <c r="P133" s="98">
        <v>1.1998567361075883</v>
      </c>
      <c r="Q133" s="98">
        <v>1.1421565572073471</v>
      </c>
      <c r="R133" s="98">
        <v>1.0991138010753969</v>
      </c>
      <c r="S133" s="98">
        <v>1.0586594903395534</v>
      </c>
      <c r="T133" s="98">
        <v>1.0031535604377368</v>
      </c>
      <c r="U133" s="98">
        <v>0.9384913339644525</v>
      </c>
      <c r="V133" s="98">
        <v>1.2517395427204245</v>
      </c>
      <c r="W133" s="98">
        <v>1.1874515504041709</v>
      </c>
      <c r="X133" s="98">
        <v>0.85364158105916421</v>
      </c>
      <c r="Y133" s="98">
        <v>0.71026167980383892</v>
      </c>
      <c r="DA133" s="63" t="s">
        <v>1871</v>
      </c>
    </row>
    <row r="134" spans="1:105" ht="12" customHeight="1" x14ac:dyDescent="0.25">
      <c r="A134" s="109" t="s">
        <v>120</v>
      </c>
      <c r="B134" s="33">
        <v>2.5369902287495938</v>
      </c>
      <c r="C134" s="33">
        <v>2.9928071460018852</v>
      </c>
      <c r="D134" s="33">
        <v>2.423318500011244</v>
      </c>
      <c r="E134" s="33">
        <v>3.9005936795616964</v>
      </c>
      <c r="F134" s="33">
        <v>3.6020937371286927</v>
      </c>
      <c r="G134" s="33">
        <v>3.2705393859809195</v>
      </c>
      <c r="H134" s="33">
        <v>3.2271582737319284</v>
      </c>
      <c r="I134" s="33">
        <v>3.0945319375355664</v>
      </c>
      <c r="J134" s="33">
        <v>3.3791291752468791</v>
      </c>
      <c r="K134" s="33">
        <v>2.2164766910051812</v>
      </c>
      <c r="L134" s="33">
        <v>1.995256282811793</v>
      </c>
      <c r="M134" s="33">
        <v>2.0045538801758442</v>
      </c>
      <c r="N134" s="33">
        <v>1.872388344443517</v>
      </c>
      <c r="O134" s="33">
        <v>1.8575488523265191</v>
      </c>
      <c r="P134" s="33">
        <v>1.9082613683723906</v>
      </c>
      <c r="Q134" s="33">
        <v>1.9961477790121538</v>
      </c>
      <c r="R134" s="33">
        <v>2.0528394913630197</v>
      </c>
      <c r="S134" s="33">
        <v>2.0881024865385021</v>
      </c>
      <c r="T134" s="33">
        <v>2.0953860004495253</v>
      </c>
      <c r="U134" s="33">
        <v>2.0370058782412537</v>
      </c>
      <c r="V134" s="33">
        <v>2.7023926323048522</v>
      </c>
      <c r="W134" s="33">
        <v>2.7842115893782813</v>
      </c>
      <c r="X134" s="33">
        <v>2.1847108213294861</v>
      </c>
      <c r="Y134" s="33">
        <v>2.0902817551568726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0.77180801180970682</v>
      </c>
      <c r="C136" s="119">
        <f t="shared" si="26"/>
        <v>0.77445390847143614</v>
      </c>
      <c r="D136" s="119">
        <f t="shared" si="26"/>
        <v>0.77486233960613693</v>
      </c>
      <c r="E136" s="119">
        <f t="shared" si="26"/>
        <v>0.77936773005619675</v>
      </c>
      <c r="F136" s="119">
        <f t="shared" si="26"/>
        <v>0.78195389617518773</v>
      </c>
      <c r="G136" s="119">
        <f t="shared" si="26"/>
        <v>0.78463901183786411</v>
      </c>
      <c r="H136" s="119">
        <f t="shared" si="26"/>
        <v>0.78918752165810657</v>
      </c>
      <c r="I136" s="119">
        <f t="shared" si="26"/>
        <v>0.79246761022303258</v>
      </c>
      <c r="J136" s="119">
        <f t="shared" si="26"/>
        <v>0.79671207634855623</v>
      </c>
      <c r="K136" s="119">
        <f t="shared" si="26"/>
        <v>0.80124363199235282</v>
      </c>
      <c r="L136" s="119">
        <f t="shared" si="26"/>
        <v>0.80729005962287925</v>
      </c>
      <c r="M136" s="119">
        <f t="shared" si="26"/>
        <v>0.81244345698333154</v>
      </c>
      <c r="N136" s="119">
        <f t="shared" si="26"/>
        <v>0.82550622338206958</v>
      </c>
      <c r="O136" s="119">
        <f t="shared" si="26"/>
        <v>0.83117057453816889</v>
      </c>
      <c r="P136" s="119">
        <f t="shared" si="26"/>
        <v>0.82410763066740167</v>
      </c>
      <c r="Q136" s="119">
        <f t="shared" si="26"/>
        <v>0.83893826446328379</v>
      </c>
      <c r="R136" s="119">
        <f t="shared" ref="R136:V136" si="27">IF(R117=0,"",R117/R98)</f>
        <v>0.83494641512102485</v>
      </c>
      <c r="S136" s="119">
        <f t="shared" si="27"/>
        <v>0.85097261507778599</v>
      </c>
      <c r="T136" s="119">
        <f t="shared" si="27"/>
        <v>0.85273166401479472</v>
      </c>
      <c r="U136" s="119">
        <f t="shared" si="27"/>
        <v>0.86846339438669851</v>
      </c>
      <c r="V136" s="119">
        <f t="shared" si="27"/>
        <v>0.85783165343823464</v>
      </c>
      <c r="W136" s="119">
        <f t="shared" ref="W136:Y136" si="28">IF(W117=0,"",W117/W98)</f>
        <v>0.87269597475112726</v>
      </c>
      <c r="X136" s="119">
        <f t="shared" si="28"/>
        <v>0.88904837473624765</v>
      </c>
      <c r="Y136" s="119">
        <f t="shared" si="28"/>
        <v>0.88250330529211185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0.77853999114023009</v>
      </c>
      <c r="C137" s="124">
        <f t="shared" si="29"/>
        <v>0.78056566881355893</v>
      </c>
      <c r="D137" s="124">
        <f t="shared" si="29"/>
        <v>0.78221462641505524</v>
      </c>
      <c r="E137" s="124">
        <f t="shared" si="29"/>
        <v>0.78410071975443507</v>
      </c>
      <c r="F137" s="124">
        <f t="shared" si="29"/>
        <v>0.7868162453026033</v>
      </c>
      <c r="G137" s="124">
        <f t="shared" si="29"/>
        <v>0.78926645496712633</v>
      </c>
      <c r="H137" s="124">
        <f t="shared" si="29"/>
        <v>0.79201853679275591</v>
      </c>
      <c r="I137" s="124">
        <f t="shared" si="29"/>
        <v>0.79461086253474933</v>
      </c>
      <c r="J137" s="124">
        <f t="shared" si="29"/>
        <v>0.79792793600776613</v>
      </c>
      <c r="K137" s="124">
        <f t="shared" si="29"/>
        <v>0.8013432445188069</v>
      </c>
      <c r="L137" s="124">
        <f t="shared" si="29"/>
        <v>0.8049705153021125</v>
      </c>
      <c r="M137" s="124">
        <f t="shared" si="29"/>
        <v>0.80853203466714973</v>
      </c>
      <c r="N137" s="124">
        <f t="shared" si="29"/>
        <v>0.81276049820643403</v>
      </c>
      <c r="O137" s="124">
        <f t="shared" si="29"/>
        <v>0.81718438689520001</v>
      </c>
      <c r="P137" s="124">
        <f t="shared" si="29"/>
        <v>0.81822051948984598</v>
      </c>
      <c r="Q137" s="124">
        <f t="shared" si="29"/>
        <v>0.82057017693829526</v>
      </c>
      <c r="R137" s="124">
        <f t="shared" ref="R137:V137" si="30">IF(R118=0,"",R118/R99)</f>
        <v>0.82397752885150022</v>
      </c>
      <c r="S137" s="124">
        <f t="shared" si="30"/>
        <v>0.82808672418322782</v>
      </c>
      <c r="T137" s="124">
        <f t="shared" si="30"/>
        <v>0.83217439617674283</v>
      </c>
      <c r="U137" s="124">
        <f t="shared" si="30"/>
        <v>0.83637200588428684</v>
      </c>
      <c r="V137" s="124">
        <f t="shared" si="30"/>
        <v>0.84098808067297781</v>
      </c>
      <c r="W137" s="124">
        <f t="shared" ref="W137:Y137" si="31">IF(W118=0,"",W118/W99)</f>
        <v>0.8453325006063549</v>
      </c>
      <c r="X137" s="124">
        <f t="shared" si="31"/>
        <v>0.84947558192816053</v>
      </c>
      <c r="Y137" s="124">
        <f t="shared" si="31"/>
        <v>0.85360132115464127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0.77768436372809413</v>
      </c>
      <c r="C138" s="111">
        <f t="shared" si="32"/>
        <v>0.77973919941868575</v>
      </c>
      <c r="D138" s="111">
        <f t="shared" si="32"/>
        <v>0.78140325240326791</v>
      </c>
      <c r="E138" s="111">
        <f t="shared" si="32"/>
        <v>0.78330050204277624</v>
      </c>
      <c r="F138" s="111">
        <f t="shared" si="32"/>
        <v>0.78603119336164962</v>
      </c>
      <c r="G138" s="111">
        <f t="shared" si="32"/>
        <v>0.78851730653880192</v>
      </c>
      <c r="H138" s="111">
        <f t="shared" si="32"/>
        <v>0.79128244741495257</v>
      </c>
      <c r="I138" s="111">
        <f t="shared" si="32"/>
        <v>0.79390571187969006</v>
      </c>
      <c r="J138" s="111">
        <f t="shared" si="32"/>
        <v>0.79723058528894919</v>
      </c>
      <c r="K138" s="111">
        <f t="shared" si="32"/>
        <v>0.80066113138249551</v>
      </c>
      <c r="L138" s="111">
        <f t="shared" si="32"/>
        <v>0.80430575384003256</v>
      </c>
      <c r="M138" s="111">
        <f t="shared" si="32"/>
        <v>0.80788518766005679</v>
      </c>
      <c r="N138" s="111">
        <f t="shared" si="32"/>
        <v>0.81213417182581615</v>
      </c>
      <c r="O138" s="111">
        <f t="shared" si="32"/>
        <v>0.81657561744842555</v>
      </c>
      <c r="P138" s="111">
        <f t="shared" si="32"/>
        <v>0.81762263749926845</v>
      </c>
      <c r="Q138" s="111">
        <f t="shared" si="32"/>
        <v>0.81997924804417543</v>
      </c>
      <c r="R138" s="111">
        <f t="shared" ref="R138:V138" si="33">IF(R119=0,"",R119/R100)</f>
        <v>0.82339851957553489</v>
      </c>
      <c r="S138" s="111">
        <f t="shared" si="33"/>
        <v>0.82752197327373755</v>
      </c>
      <c r="T138" s="111">
        <f t="shared" si="33"/>
        <v>0.83162476900895776</v>
      </c>
      <c r="U138" s="111">
        <f t="shared" si="33"/>
        <v>0.83583718498513226</v>
      </c>
      <c r="V138" s="111">
        <f t="shared" si="33"/>
        <v>0.84046918320295061</v>
      </c>
      <c r="W138" s="111">
        <f t="shared" ref="W138:Y138" si="34">IF(W119=0,"",W119/W100)</f>
        <v>0.84482437051370207</v>
      </c>
      <c r="X138" s="111">
        <f t="shared" si="34"/>
        <v>0.8489818985068438</v>
      </c>
      <c r="Y138" s="111">
        <f t="shared" si="34"/>
        <v>0.85312123199773859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1.8427536437922749</v>
      </c>
      <c r="D140" s="124">
        <f t="shared" si="38"/>
        <v>1.9543611796975366</v>
      </c>
      <c r="E140" s="124">
        <f t="shared" si="38"/>
        <v>2.0551076581560208</v>
      </c>
      <c r="F140" s="124">
        <f t="shared" si="38"/>
        <v>2.1636959921059051</v>
      </c>
      <c r="G140" s="124">
        <f t="shared" si="38"/>
        <v>2.2840331975091703</v>
      </c>
      <c r="H140" s="124">
        <f t="shared" si="38"/>
        <v>2.4002538932084505</v>
      </c>
      <c r="I140" s="124">
        <f t="shared" si="38"/>
        <v>2.4962788687397306</v>
      </c>
      <c r="J140" s="124">
        <f t="shared" si="38"/>
        <v>2.5833703537355834</v>
      </c>
      <c r="K140" s="124">
        <f t="shared" si="38"/>
        <v>2.6684532878908342</v>
      </c>
      <c r="L140" s="124">
        <f t="shared" si="38"/>
        <v>2.7626760422197094</v>
      </c>
      <c r="M140" s="124">
        <f t="shared" si="38"/>
        <v>2.8466758386373487</v>
      </c>
      <c r="N140" s="124">
        <f t="shared" si="38"/>
        <v>2.9256867988120563</v>
      </c>
      <c r="O140" s="124">
        <f t="shared" si="38"/>
        <v>3.0306423168953076</v>
      </c>
      <c r="P140" s="124">
        <f t="shared" si="38"/>
        <v>3.1169892215089749</v>
      </c>
      <c r="Q140" s="124">
        <f t="shared" si="38"/>
        <v>3.2228539412291521</v>
      </c>
      <c r="R140" s="124">
        <f t="shared" ref="R140:V140" si="39">IF(R121=0,"",R121/R102)</f>
        <v>3.3551758783842955</v>
      </c>
      <c r="S140" s="124">
        <f t="shared" si="39"/>
        <v>3.4712296296111713</v>
      </c>
      <c r="T140" s="124">
        <f t="shared" si="39"/>
        <v>3.5640916880518927</v>
      </c>
      <c r="U140" s="124">
        <f t="shared" si="39"/>
        <v>3.6229993543285608</v>
      </c>
      <c r="V140" s="124">
        <f t="shared" si="39"/>
        <v>3.6576799350918794</v>
      </c>
      <c r="W140" s="124">
        <f t="shared" ref="W140:Y140" si="40">IF(W121=0,"",W121/W102)</f>
        <v>3.6831384924864161</v>
      </c>
      <c r="X140" s="124">
        <f t="shared" si="40"/>
        <v>3.7004961414435642</v>
      </c>
      <c r="Y140" s="124">
        <f t="shared" si="40"/>
        <v>3.7177680954477195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1.8427536437922749</v>
      </c>
      <c r="D141" s="111">
        <f t="shared" si="41"/>
        <v>1.9543611796975366</v>
      </c>
      <c r="E141" s="111">
        <f t="shared" si="41"/>
        <v>2.0551076581560208</v>
      </c>
      <c r="F141" s="111">
        <f t="shared" si="41"/>
        <v>2.1636959921059051</v>
      </c>
      <c r="G141" s="111">
        <f t="shared" si="41"/>
        <v>2.2840331975091703</v>
      </c>
      <c r="H141" s="111">
        <f t="shared" si="41"/>
        <v>2.4002538932084505</v>
      </c>
      <c r="I141" s="111">
        <f t="shared" si="41"/>
        <v>2.4962788687397306</v>
      </c>
      <c r="J141" s="111">
        <f t="shared" si="41"/>
        <v>2.5833703537355834</v>
      </c>
      <c r="K141" s="111">
        <f t="shared" si="41"/>
        <v>2.6684532878908342</v>
      </c>
      <c r="L141" s="111">
        <f t="shared" si="41"/>
        <v>2.7626760422197094</v>
      </c>
      <c r="M141" s="111">
        <f t="shared" si="41"/>
        <v>2.8466758386373487</v>
      </c>
      <c r="N141" s="111">
        <f t="shared" si="41"/>
        <v>2.9256867988120563</v>
      </c>
      <c r="O141" s="111">
        <f t="shared" si="41"/>
        <v>3.0306423168953076</v>
      </c>
      <c r="P141" s="111">
        <f t="shared" si="41"/>
        <v>3.1169892215089749</v>
      </c>
      <c r="Q141" s="111">
        <f t="shared" si="41"/>
        <v>3.2228539412291521</v>
      </c>
      <c r="R141" s="111">
        <f t="shared" ref="R141:V141" si="42">IF(R122=0,"",R122/R103)</f>
        <v>3.3551758783842955</v>
      </c>
      <c r="S141" s="111">
        <f t="shared" si="42"/>
        <v>3.4712296296111713</v>
      </c>
      <c r="T141" s="111">
        <f t="shared" si="42"/>
        <v>3.5640916880518927</v>
      </c>
      <c r="U141" s="111">
        <f t="shared" si="42"/>
        <v>3.6229993543285608</v>
      </c>
      <c r="V141" s="111">
        <f t="shared" si="42"/>
        <v>3.6576799350918794</v>
      </c>
      <c r="W141" s="111">
        <f t="shared" ref="W141:Y141" si="43">IF(W122=0,"",W122/W103)</f>
        <v>3.6831384924864161</v>
      </c>
      <c r="X141" s="111">
        <f t="shared" si="43"/>
        <v>3.7004961414435642</v>
      </c>
      <c r="Y141" s="111">
        <f t="shared" si="43"/>
        <v>3.7177680954477195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0.77224668657420104</v>
      </c>
      <c r="C142" s="124">
        <f t="shared" si="44"/>
        <v>0.77506406804988615</v>
      </c>
      <c r="D142" s="124">
        <f t="shared" si="44"/>
        <v>0.77676168866464135</v>
      </c>
      <c r="E142" s="124">
        <f t="shared" si="44"/>
        <v>0.77594186094941153</v>
      </c>
      <c r="F142" s="124">
        <f t="shared" si="44"/>
        <v>0.78030113272496193</v>
      </c>
      <c r="G142" s="124">
        <f t="shared" si="44"/>
        <v>0.78408979333270779</v>
      </c>
      <c r="H142" s="124">
        <f t="shared" si="44"/>
        <v>0.78781622698878795</v>
      </c>
      <c r="I142" s="124">
        <f t="shared" si="44"/>
        <v>0.79083756730654342</v>
      </c>
      <c r="J142" s="124">
        <f t="shared" si="44"/>
        <v>0.79418158262892258</v>
      </c>
      <c r="K142" s="124">
        <f t="shared" si="44"/>
        <v>0.80022668005904285</v>
      </c>
      <c r="L142" s="124">
        <f t="shared" si="44"/>
        <v>0.80647725123040426</v>
      </c>
      <c r="M142" s="124">
        <f t="shared" si="44"/>
        <v>0.81215360175737605</v>
      </c>
      <c r="N142" s="124">
        <f t="shared" si="44"/>
        <v>0.82213082656465863</v>
      </c>
      <c r="O142" s="124">
        <f t="shared" si="44"/>
        <v>0.83484393103502863</v>
      </c>
      <c r="P142" s="124">
        <f t="shared" si="44"/>
        <v>0.84151575473601758</v>
      </c>
      <c r="Q142" s="124">
        <f t="shared" si="44"/>
        <v>0.84169341396555619</v>
      </c>
      <c r="R142" s="124">
        <f t="shared" ref="R142:V142" si="45">IF(R123=0,"",R123/R104)</f>
        <v>0.84365922382565095</v>
      </c>
      <c r="S142" s="124">
        <f t="shared" si="45"/>
        <v>0.8484194443741564</v>
      </c>
      <c r="T142" s="124">
        <f t="shared" si="45"/>
        <v>0.85708567453973372</v>
      </c>
      <c r="U142" s="124">
        <f t="shared" si="45"/>
        <v>0.8690808526442706</v>
      </c>
      <c r="V142" s="124">
        <f t="shared" si="45"/>
        <v>0.87895644482605073</v>
      </c>
      <c r="W142" s="124">
        <f t="shared" ref="W142:Y142" si="46">IF(W123=0,"",W123/W104)</f>
        <v>0.88631051829970176</v>
      </c>
      <c r="X142" s="124">
        <f t="shared" si="46"/>
        <v>0.89025953092028876</v>
      </c>
      <c r="Y142" s="124">
        <f t="shared" si="46"/>
        <v>0.89400317447712752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0.80380668606006234</v>
      </c>
      <c r="C143" s="111">
        <f t="shared" si="47"/>
        <v>0.80581937516962454</v>
      </c>
      <c r="D143" s="111">
        <f t="shared" si="47"/>
        <v>0.80750051565666303</v>
      </c>
      <c r="E143" s="111">
        <f t="shared" si="47"/>
        <v>0.80946279430362778</v>
      </c>
      <c r="F143" s="111">
        <f t="shared" si="47"/>
        <v>0.81232491447181998</v>
      </c>
      <c r="G143" s="111">
        <f t="shared" si="47"/>
        <v>0.8149956586939302</v>
      </c>
      <c r="H143" s="111">
        <f t="shared" si="47"/>
        <v>0.81802564220405616</v>
      </c>
      <c r="I143" s="111">
        <f t="shared" si="47"/>
        <v>0.82105253074273343</v>
      </c>
      <c r="J143" s="111">
        <f t="shared" si="47"/>
        <v>0.82565443011112638</v>
      </c>
      <c r="K143" s="111">
        <f t="shared" si="47"/>
        <v>0.83036275059304621</v>
      </c>
      <c r="L143" s="111">
        <f t="shared" si="47"/>
        <v>0.83533876006299745</v>
      </c>
      <c r="M143" s="111">
        <f t="shared" si="47"/>
        <v>0.84051384960951847</v>
      </c>
      <c r="N143" s="111">
        <f t="shared" si="47"/>
        <v>0.84662848905992216</v>
      </c>
      <c r="O143" s="111">
        <f t="shared" si="47"/>
        <v>0.85230563965536232</v>
      </c>
      <c r="P143" s="111">
        <f t="shared" si="47"/>
        <v>0.85436874238779004</v>
      </c>
      <c r="Q143" s="111">
        <f t="shared" si="47"/>
        <v>0.85615243453399248</v>
      </c>
      <c r="R143" s="111">
        <f t="shared" ref="R143:V143" si="48">IF(R124=0,"",R124/R105)</f>
        <v>0.85885862923775746</v>
      </c>
      <c r="S143" s="111">
        <f t="shared" si="48"/>
        <v>0.8633815531613539</v>
      </c>
      <c r="T143" s="111">
        <f t="shared" si="48"/>
        <v>0.86944022687155542</v>
      </c>
      <c r="U143" s="111">
        <f t="shared" si="48"/>
        <v>0.87645111775675799</v>
      </c>
      <c r="V143" s="111">
        <f t="shared" si="48"/>
        <v>0.88310188767876152</v>
      </c>
      <c r="W143" s="111">
        <f t="shared" ref="W143:Y143" si="49">IF(W124=0,"",W124/W105)</f>
        <v>0.88849921733392789</v>
      </c>
      <c r="X143" s="111">
        <f t="shared" si="49"/>
        <v>0.89298795102606099</v>
      </c>
      <c r="Y143" s="111">
        <f t="shared" si="49"/>
        <v>0.89724186922442761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0.92391636535766219</v>
      </c>
      <c r="C144" s="111">
        <f t="shared" si="50"/>
        <v>0.92688893976758424</v>
      </c>
      <c r="D144" s="111">
        <f t="shared" si="50"/>
        <v>0.91946231380870647</v>
      </c>
      <c r="E144" s="111">
        <f t="shared" si="50"/>
        <v>0.90233924884365924</v>
      </c>
      <c r="F144" s="111">
        <f t="shared" si="50"/>
        <v>0.90009628759509874</v>
      </c>
      <c r="G144" s="111">
        <f t="shared" si="50"/>
        <v>0.91299106730939272</v>
      </c>
      <c r="H144" s="111">
        <f t="shared" si="50"/>
        <v>0.91245735638436209</v>
      </c>
      <c r="I144" s="111">
        <f t="shared" si="50"/>
        <v>0.92787544953207379</v>
      </c>
      <c r="J144" s="111">
        <f t="shared" si="50"/>
        <v>0.92897922848353542</v>
      </c>
      <c r="K144" s="111">
        <f t="shared" si="50"/>
        <v>0.93489608594403573</v>
      </c>
      <c r="L144" s="111">
        <f t="shared" si="50"/>
        <v>0.93927280312991568</v>
      </c>
      <c r="M144" s="111">
        <f t="shared" si="50"/>
        <v>0.93930473514081492</v>
      </c>
      <c r="N144" s="111">
        <f t="shared" si="50"/>
        <v>0.9429778808518039</v>
      </c>
      <c r="O144" s="111">
        <f t="shared" si="50"/>
        <v>0.94501833258299173</v>
      </c>
      <c r="P144" s="111">
        <f t="shared" si="50"/>
        <v>0.94281636047122896</v>
      </c>
      <c r="Q144" s="111">
        <f t="shared" si="50"/>
        <v>0.94377888650682984</v>
      </c>
      <c r="R144" s="111">
        <f t="shared" ref="R144:V144" si="51">IF(R125=0,"",R125/R106)</f>
        <v>0.94446925706133444</v>
      </c>
      <c r="S144" s="111">
        <f t="shared" si="51"/>
        <v>0.94458727023719469</v>
      </c>
      <c r="T144" s="111">
        <f t="shared" si="51"/>
        <v>0.9469036075846633</v>
      </c>
      <c r="U144" s="111">
        <f t="shared" si="51"/>
        <v>0.95345499600002781</v>
      </c>
      <c r="V144" s="111">
        <f t="shared" si="51"/>
        <v>0.94797073096814555</v>
      </c>
      <c r="W144" s="111">
        <f t="shared" ref="W144:Y144" si="52">IF(W125=0,"",W125/W106)</f>
        <v>0.94332107032421542</v>
      </c>
      <c r="X144" s="111">
        <f t="shared" si="52"/>
        <v>0.93835883483738214</v>
      </c>
      <c r="Y144" s="111">
        <f t="shared" si="52"/>
        <v>0.93189580258390736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0.80380668606006256</v>
      </c>
      <c r="C145" s="112">
        <f t="shared" si="53"/>
        <v>0.80680626475432682</v>
      </c>
      <c r="D145" s="112">
        <f t="shared" si="53"/>
        <v>0.80893149751241822</v>
      </c>
      <c r="E145" s="112">
        <f t="shared" si="53"/>
        <v>0.80934993966785596</v>
      </c>
      <c r="F145" s="112">
        <f t="shared" si="53"/>
        <v>0.8132751204449109</v>
      </c>
      <c r="G145" s="112">
        <f t="shared" si="53"/>
        <v>0.81587491058618455</v>
      </c>
      <c r="H145" s="112">
        <f t="shared" si="53"/>
        <v>0.81868265808325591</v>
      </c>
      <c r="I145" s="112">
        <f t="shared" si="53"/>
        <v>0.82103212437898587</v>
      </c>
      <c r="J145" s="112">
        <f t="shared" si="53"/>
        <v>0.82544849647252516</v>
      </c>
      <c r="K145" s="112">
        <f t="shared" si="53"/>
        <v>0.83385337306966112</v>
      </c>
      <c r="L145" s="112">
        <f t="shared" si="53"/>
        <v>0.83928619726124809</v>
      </c>
      <c r="M145" s="112">
        <f t="shared" si="53"/>
        <v>0.84335053612104738</v>
      </c>
      <c r="N145" s="112">
        <f t="shared" si="53"/>
        <v>0.84872478626265202</v>
      </c>
      <c r="O145" s="112">
        <f t="shared" si="53"/>
        <v>0.85395122908310628</v>
      </c>
      <c r="P145" s="112">
        <f t="shared" si="53"/>
        <v>0.85595909083623234</v>
      </c>
      <c r="Q145" s="112">
        <f t="shared" si="53"/>
        <v>0.85667850452332273</v>
      </c>
      <c r="R145" s="112">
        <f t="shared" ref="R145:V145" si="54">IF(R126=0,"",R126/R107)</f>
        <v>0.85727265244857742</v>
      </c>
      <c r="S145" s="112">
        <f t="shared" si="54"/>
        <v>0.85823555524984108</v>
      </c>
      <c r="T145" s="112">
        <f t="shared" si="54"/>
        <v>0.86546066707072622</v>
      </c>
      <c r="U145" s="112">
        <f t="shared" si="54"/>
        <v>0.874052379651996</v>
      </c>
      <c r="V145" s="112">
        <f t="shared" si="54"/>
        <v>0.87696353875824473</v>
      </c>
      <c r="W145" s="112">
        <f t="shared" ref="W145:Y145" si="55">IF(W126=0,"",W126/W107)</f>
        <v>0.88389250209145087</v>
      </c>
      <c r="X145" s="112">
        <f t="shared" si="55"/>
        <v>0.88708053555402033</v>
      </c>
      <c r="Y145" s="112">
        <f t="shared" si="55"/>
        <v>0.89036764149921432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0.66004770076808839</v>
      </c>
      <c r="C147" s="112">
        <f t="shared" si="59"/>
        <v>0.66303119751437933</v>
      </c>
      <c r="D147" s="112">
        <f t="shared" si="59"/>
        <v>0.66592563549368877</v>
      </c>
      <c r="E147" s="112">
        <f t="shared" si="59"/>
        <v>0.66917631440172554</v>
      </c>
      <c r="F147" s="112">
        <f t="shared" si="59"/>
        <v>0.67319430102970501</v>
      </c>
      <c r="G147" s="112">
        <f t="shared" si="59"/>
        <v>0.67732651151628864</v>
      </c>
      <c r="H147" s="112">
        <f t="shared" si="59"/>
        <v>0.68202662351100662</v>
      </c>
      <c r="I147" s="112">
        <f t="shared" si="59"/>
        <v>0.68427136682357537</v>
      </c>
      <c r="J147" s="112">
        <f t="shared" si="59"/>
        <v>0.68512701189558123</v>
      </c>
      <c r="K147" s="112">
        <f t="shared" si="59"/>
        <v>0.68635727972209926</v>
      </c>
      <c r="L147" s="112">
        <f t="shared" si="59"/>
        <v>0.68781751166535965</v>
      </c>
      <c r="M147" s="112">
        <f t="shared" si="59"/>
        <v>0.68900470617282228</v>
      </c>
      <c r="N147" s="112">
        <f t="shared" si="59"/>
        <v>0.69000023443832637</v>
      </c>
      <c r="O147" s="112">
        <f t="shared" si="59"/>
        <v>0.69144459614364373</v>
      </c>
      <c r="P147" s="112">
        <f t="shared" si="59"/>
        <v>0.69243390727466492</v>
      </c>
      <c r="Q147" s="112">
        <f t="shared" si="59"/>
        <v>0.71428969148377286</v>
      </c>
      <c r="R147" s="112">
        <f t="shared" ref="R147:V147" si="60">IF(R128=0,"",R128/R109)</f>
        <v>0.73297406505775853</v>
      </c>
      <c r="S147" s="112">
        <f t="shared" si="60"/>
        <v>0.74378145682190533</v>
      </c>
      <c r="T147" s="112">
        <f t="shared" si="60"/>
        <v>0.75088527545161976</v>
      </c>
      <c r="U147" s="112">
        <f t="shared" si="60"/>
        <v>0.7551449468309126</v>
      </c>
      <c r="V147" s="112">
        <f t="shared" si="60"/>
        <v>0.75799782911596869</v>
      </c>
      <c r="W147" s="112">
        <f t="shared" ref="W147:Y147" si="61">IF(W128=0,"",W128/W109)</f>
        <v>0.76075383453569168</v>
      </c>
      <c r="X147" s="112">
        <f t="shared" si="61"/>
        <v>0.76255343824600108</v>
      </c>
      <c r="Y147" s="112">
        <f t="shared" si="61"/>
        <v>0.77738874341892283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0.85211096583994539</v>
      </c>
      <c r="C148" s="113">
        <f t="shared" si="62"/>
        <v>0.85716572003452884</v>
      </c>
      <c r="D148" s="113">
        <f t="shared" si="62"/>
        <v>0.84391942458204239</v>
      </c>
      <c r="E148" s="113">
        <f t="shared" si="62"/>
        <v>0.81557241607654984</v>
      </c>
      <c r="F148" s="113">
        <f t="shared" si="62"/>
        <v>0.81044917857197529</v>
      </c>
      <c r="G148" s="113">
        <f t="shared" si="62"/>
        <v>0.83285001960538774</v>
      </c>
      <c r="H148" s="113">
        <f t="shared" si="62"/>
        <v>0.8319888192952839</v>
      </c>
      <c r="I148" s="113">
        <f t="shared" si="62"/>
        <v>0.8586536690371992</v>
      </c>
      <c r="J148" s="113">
        <f t="shared" si="62"/>
        <v>0.85731375573185742</v>
      </c>
      <c r="K148" s="113">
        <f t="shared" si="62"/>
        <v>0.86267549599077709</v>
      </c>
      <c r="L148" s="113">
        <f t="shared" si="62"/>
        <v>0.86783537124317989</v>
      </c>
      <c r="M148" s="113">
        <f t="shared" si="62"/>
        <v>0.86477377921919063</v>
      </c>
      <c r="N148" s="113">
        <f t="shared" si="62"/>
        <v>0.86813528891980685</v>
      </c>
      <c r="O148" s="113">
        <f t="shared" si="62"/>
        <v>0.86863935282778548</v>
      </c>
      <c r="P148" s="113">
        <f t="shared" si="62"/>
        <v>0.86222002096262484</v>
      </c>
      <c r="Q148" s="113">
        <f t="shared" si="62"/>
        <v>0.87320783807803759</v>
      </c>
      <c r="R148" s="113">
        <f t="shared" ref="R148:V148" si="63">IF(R129=0,"",R129/R110)</f>
        <v>0.88471585184385149</v>
      </c>
      <c r="S148" s="113">
        <f t="shared" si="63"/>
        <v>0.89128004972634045</v>
      </c>
      <c r="T148" s="113">
        <f t="shared" si="63"/>
        <v>0.89355983748090484</v>
      </c>
      <c r="U148" s="113">
        <f t="shared" si="63"/>
        <v>0.90125315936540584</v>
      </c>
      <c r="V148" s="113">
        <f t="shared" si="63"/>
        <v>0.88920437422250698</v>
      </c>
      <c r="W148" s="113">
        <f t="shared" ref="W148:Y148" si="64">IF(W129=0,"",W129/W110)</f>
        <v>0.87434545848682077</v>
      </c>
      <c r="X148" s="113">
        <f t="shared" si="64"/>
        <v>0.8609246460849429</v>
      </c>
      <c r="Y148" s="113">
        <f t="shared" si="64"/>
        <v>0.84992097345679762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0.66004770076808839</v>
      </c>
      <c r="C149" s="111">
        <f t="shared" si="65"/>
        <v>0.66363453651556392</v>
      </c>
      <c r="D149" s="111">
        <f t="shared" si="65"/>
        <v>0.66676655590937994</v>
      </c>
      <c r="E149" s="111">
        <f t="shared" si="65"/>
        <v>0.67017951892816718</v>
      </c>
      <c r="F149" s="111">
        <f t="shared" si="65"/>
        <v>0.67391547769438187</v>
      </c>
      <c r="G149" s="111">
        <f t="shared" si="65"/>
        <v>0.67780015656166526</v>
      </c>
      <c r="H149" s="111">
        <f t="shared" si="65"/>
        <v>0.68196064958654867</v>
      </c>
      <c r="I149" s="111">
        <f t="shared" si="65"/>
        <v>0.68415972152549076</v>
      </c>
      <c r="J149" s="111">
        <f t="shared" si="65"/>
        <v>0.68503824661063806</v>
      </c>
      <c r="K149" s="111">
        <f t="shared" si="65"/>
        <v>0.68716851830005754</v>
      </c>
      <c r="L149" s="111">
        <f t="shared" si="65"/>
        <v>0.6886742070211217</v>
      </c>
      <c r="M149" s="111">
        <f t="shared" si="65"/>
        <v>0.69002468784385673</v>
      </c>
      <c r="N149" s="111">
        <f t="shared" si="65"/>
        <v>0.6908975559869962</v>
      </c>
      <c r="O149" s="111">
        <f t="shared" si="65"/>
        <v>0.69196404329099404</v>
      </c>
      <c r="P149" s="111">
        <f t="shared" si="65"/>
        <v>0.69265184419476278</v>
      </c>
      <c r="Q149" s="111">
        <f t="shared" si="65"/>
        <v>0.71008554850845451</v>
      </c>
      <c r="R149" s="111">
        <f t="shared" ref="R149:V149" si="66">IF(R130=0,"",R130/R111)</f>
        <v>0.73029233943630134</v>
      </c>
      <c r="S149" s="111">
        <f t="shared" si="66"/>
        <v>0.74446328416957486</v>
      </c>
      <c r="T149" s="111">
        <f t="shared" si="66"/>
        <v>0.75192497016973014</v>
      </c>
      <c r="U149" s="111">
        <f t="shared" si="66"/>
        <v>0.75548542165167043</v>
      </c>
      <c r="V149" s="111">
        <f t="shared" si="66"/>
        <v>0.75827345691316383</v>
      </c>
      <c r="W149" s="111">
        <f t="shared" ref="W149:Y149" si="67">IF(W130=0,"",W130/W111)</f>
        <v>0.76075383453569179</v>
      </c>
      <c r="X149" s="111">
        <f t="shared" si="67"/>
        <v>0.7615209820618638</v>
      </c>
      <c r="Y149" s="111">
        <f t="shared" si="67"/>
        <v>0.77070318056891274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0.67987863276206617</v>
      </c>
      <c r="C151" s="124">
        <f t="shared" si="71"/>
        <v>0.68640191411676976</v>
      </c>
      <c r="D151" s="124">
        <f t="shared" si="71"/>
        <v>0.67269938389838513</v>
      </c>
      <c r="E151" s="124">
        <f t="shared" si="71"/>
        <v>0.70353565669218998</v>
      </c>
      <c r="F151" s="124">
        <f t="shared" si="71"/>
        <v>0.7053449604576153</v>
      </c>
      <c r="G151" s="124">
        <f t="shared" si="71"/>
        <v>0.6983379566192599</v>
      </c>
      <c r="H151" s="124">
        <f t="shared" si="71"/>
        <v>0.70706630715790941</v>
      </c>
      <c r="I151" s="124">
        <f t="shared" si="71"/>
        <v>0.70911639699854401</v>
      </c>
      <c r="J151" s="124">
        <f t="shared" si="71"/>
        <v>0.71575123336789703</v>
      </c>
      <c r="K151" s="124">
        <f t="shared" si="71"/>
        <v>0.69794181764867103</v>
      </c>
      <c r="L151" s="124">
        <f t="shared" si="71"/>
        <v>0.69825103846042136</v>
      </c>
      <c r="M151" s="124">
        <f t="shared" si="71"/>
        <v>0.70206222327535117</v>
      </c>
      <c r="N151" s="124">
        <f t="shared" si="71"/>
        <v>0.70378738972801813</v>
      </c>
      <c r="O151" s="124">
        <f t="shared" si="71"/>
        <v>0.70793047414759258</v>
      </c>
      <c r="P151" s="124">
        <f t="shared" si="71"/>
        <v>0.71139952277419138</v>
      </c>
      <c r="Q151" s="124">
        <f t="shared" si="71"/>
        <v>0.71800202335652408</v>
      </c>
      <c r="R151" s="124">
        <f t="shared" ref="R151:V151" si="72">IF(R132=0,"",R132/R113)</f>
        <v>0.72482307752989683</v>
      </c>
      <c r="S151" s="124">
        <f t="shared" si="72"/>
        <v>0.73227475847872492</v>
      </c>
      <c r="T151" s="124">
        <f t="shared" si="72"/>
        <v>0.74131873240456048</v>
      </c>
      <c r="U151" s="124">
        <f t="shared" si="72"/>
        <v>0.75035162302069347</v>
      </c>
      <c r="V151" s="124">
        <f t="shared" si="72"/>
        <v>0.75796312221135909</v>
      </c>
      <c r="W151" s="124">
        <f t="shared" ref="W151:Y151" si="73">IF(W132=0,"",W132/W113)</f>
        <v>0.77005136602952817</v>
      </c>
      <c r="X151" s="124">
        <f t="shared" si="73"/>
        <v>0.78210033476781349</v>
      </c>
      <c r="Y151" s="124">
        <f t="shared" si="73"/>
        <v>0.79756872512938504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0.60759546379671747</v>
      </c>
      <c r="C152" s="111">
        <f t="shared" si="74"/>
        <v>0.608498688398178</v>
      </c>
      <c r="D152" s="111">
        <f t="shared" si="74"/>
        <v>0.60931286654343708</v>
      </c>
      <c r="E152" s="111">
        <f t="shared" si="74"/>
        <v>0.61020195800323462</v>
      </c>
      <c r="F152" s="111">
        <f t="shared" si="74"/>
        <v>0.61131339189351397</v>
      </c>
      <c r="G152" s="111">
        <f t="shared" si="74"/>
        <v>0.6126523195294713</v>
      </c>
      <c r="H152" s="111">
        <f t="shared" si="74"/>
        <v>0.61408006242780544</v>
      </c>
      <c r="I152" s="111">
        <f t="shared" si="74"/>
        <v>0.61476036441783999</v>
      </c>
      <c r="J152" s="111">
        <f t="shared" si="74"/>
        <v>0.6149450386842682</v>
      </c>
      <c r="K152" s="111">
        <f t="shared" si="74"/>
        <v>0.61522923590444434</v>
      </c>
      <c r="L152" s="111">
        <f t="shared" si="74"/>
        <v>0.61544709898149741</v>
      </c>
      <c r="M152" s="111">
        <f t="shared" si="74"/>
        <v>0.61564018378522212</v>
      </c>
      <c r="N152" s="111">
        <f t="shared" si="74"/>
        <v>0.61582890435956406</v>
      </c>
      <c r="O152" s="111">
        <f t="shared" si="74"/>
        <v>0.61601282035921834</v>
      </c>
      <c r="P152" s="111">
        <f t="shared" si="74"/>
        <v>0.61613157069811275</v>
      </c>
      <c r="Q152" s="111">
        <f t="shared" si="74"/>
        <v>0.61634639319778317</v>
      </c>
      <c r="R152" s="111">
        <f t="shared" ref="R152:V152" si="75">IF(R133=0,"",R133/R114)</f>
        <v>0.61690421051250266</v>
      </c>
      <c r="S152" s="111">
        <f t="shared" si="75"/>
        <v>0.61797402210178876</v>
      </c>
      <c r="T152" s="111">
        <f t="shared" si="75"/>
        <v>0.61921463342659122</v>
      </c>
      <c r="U152" s="111">
        <f t="shared" si="75"/>
        <v>0.62056720971915202</v>
      </c>
      <c r="V152" s="111">
        <f t="shared" si="75"/>
        <v>0.62212583332911997</v>
      </c>
      <c r="W152" s="111">
        <f t="shared" ref="W152:Y152" si="76">IF(W133=0,"",W133/W114)</f>
        <v>0.62359926632422003</v>
      </c>
      <c r="X152" s="111">
        <f t="shared" si="76"/>
        <v>0.62489744837337702</v>
      </c>
      <c r="Y152" s="111">
        <f t="shared" si="76"/>
        <v>0.6263783570330822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0.7556935991822058</v>
      </c>
      <c r="C153" s="45">
        <f t="shared" si="77"/>
        <v>0.75781367421562007</v>
      </c>
      <c r="D153" s="45">
        <f t="shared" si="77"/>
        <v>0.75996845679352765</v>
      </c>
      <c r="E153" s="45">
        <f t="shared" si="77"/>
        <v>0.76244799212808068</v>
      </c>
      <c r="F153" s="45">
        <f t="shared" si="77"/>
        <v>0.76538612743578827</v>
      </c>
      <c r="G153" s="45">
        <f t="shared" si="77"/>
        <v>0.76819107660493469</v>
      </c>
      <c r="H153" s="45">
        <f t="shared" si="77"/>
        <v>0.77147079534059504</v>
      </c>
      <c r="I153" s="45">
        <f t="shared" si="77"/>
        <v>0.77312180613305304</v>
      </c>
      <c r="J153" s="45">
        <f t="shared" si="77"/>
        <v>0.77412143305266656</v>
      </c>
      <c r="K153" s="45">
        <f t="shared" si="77"/>
        <v>0.7754263721572684</v>
      </c>
      <c r="L153" s="45">
        <f t="shared" si="77"/>
        <v>0.77708267679824095</v>
      </c>
      <c r="M153" s="45">
        <f t="shared" si="77"/>
        <v>0.77898538071175605</v>
      </c>
      <c r="N153" s="45">
        <f t="shared" si="77"/>
        <v>0.78172761293109994</v>
      </c>
      <c r="O153" s="45">
        <f t="shared" si="77"/>
        <v>0.78504211971129967</v>
      </c>
      <c r="P153" s="45">
        <f t="shared" si="77"/>
        <v>0.78801165380294069</v>
      </c>
      <c r="Q153" s="45">
        <f t="shared" si="77"/>
        <v>0.79282155298211299</v>
      </c>
      <c r="R153" s="45">
        <f t="shared" ref="R153:V153" si="78">IF(R134=0,"",R134/R115)</f>
        <v>0.79972785786357781</v>
      </c>
      <c r="S153" s="45">
        <f t="shared" si="78"/>
        <v>0.80804888316816059</v>
      </c>
      <c r="T153" s="45">
        <f t="shared" si="78"/>
        <v>0.81859801862685666</v>
      </c>
      <c r="U153" s="45">
        <f t="shared" si="78"/>
        <v>0.83036054193479825</v>
      </c>
      <c r="V153" s="45">
        <f t="shared" si="78"/>
        <v>0.84324572392595087</v>
      </c>
      <c r="W153" s="45">
        <f t="shared" ref="W153:Y153" si="79">IF(W134=0,"",W134/W115)</f>
        <v>0.85576681633670948</v>
      </c>
      <c r="X153" s="45">
        <f t="shared" si="79"/>
        <v>0.86735763409196043</v>
      </c>
      <c r="Y153" s="45">
        <f t="shared" si="79"/>
        <v>0.87921807778216865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9.3025580397570327</v>
      </c>
      <c r="C155" s="117">
        <f t="shared" si="80"/>
        <v>9.5640572240184625</v>
      </c>
      <c r="D155" s="117">
        <f t="shared" si="80"/>
        <v>11.598183535191502</v>
      </c>
      <c r="E155" s="117">
        <f t="shared" si="80"/>
        <v>8.530997708959255</v>
      </c>
      <c r="F155" s="117">
        <f t="shared" si="80"/>
        <v>7.9389203102186094</v>
      </c>
      <c r="G155" s="117">
        <f t="shared" si="80"/>
        <v>9.169369601209878</v>
      </c>
      <c r="H155" s="117">
        <f t="shared" si="80"/>
        <v>7.6543756926951874</v>
      </c>
      <c r="I155" s="117">
        <f t="shared" si="80"/>
        <v>7.1730792239164849</v>
      </c>
      <c r="J155" s="117">
        <f t="shared" si="80"/>
        <v>6.6774590745883131</v>
      </c>
      <c r="K155" s="117">
        <f t="shared" si="80"/>
        <v>7.0742066082822754</v>
      </c>
      <c r="L155" s="117">
        <f t="shared" si="80"/>
        <v>6.4579189108242456</v>
      </c>
      <c r="M155" s="117">
        <f t="shared" si="80"/>
        <v>6.0510757923428056</v>
      </c>
      <c r="N155" s="117">
        <f t="shared" si="80"/>
        <v>5.6070696886290898</v>
      </c>
      <c r="O155" s="117">
        <f t="shared" si="80"/>
        <v>5.2442079092455387</v>
      </c>
      <c r="P155" s="117">
        <f t="shared" si="80"/>
        <v>5.1447882661073532</v>
      </c>
      <c r="Q155" s="117">
        <f t="shared" si="80"/>
        <v>4.8956724511022465</v>
      </c>
      <c r="R155" s="117">
        <f t="shared" ref="R155:V155" si="81">R156+R159+R161+R170</f>
        <v>4.7069165803322903</v>
      </c>
      <c r="S155" s="117">
        <f t="shared" si="81"/>
        <v>4.5258238933064252</v>
      </c>
      <c r="T155" s="117">
        <f t="shared" si="81"/>
        <v>4.2799410029619027</v>
      </c>
      <c r="U155" s="117">
        <f t="shared" si="81"/>
        <v>3.995333321552418</v>
      </c>
      <c r="V155" s="117">
        <f t="shared" si="81"/>
        <v>5.3155390275667784</v>
      </c>
      <c r="W155" s="117">
        <f t="shared" ref="W155:Y155" si="82">W156+W159+W161+W170</f>
        <v>5.0306242275090787</v>
      </c>
      <c r="X155" s="117">
        <f t="shared" si="82"/>
        <v>3.6089293891924297</v>
      </c>
      <c r="Y155" s="117">
        <f t="shared" si="82"/>
        <v>2.9956647945510184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9.3025580397570327</v>
      </c>
      <c r="C170" s="122">
        <v>9.5640572240184625</v>
      </c>
      <c r="D170" s="122">
        <v>11.598183535191502</v>
      </c>
      <c r="E170" s="122">
        <v>8.530997708959255</v>
      </c>
      <c r="F170" s="122">
        <v>7.9389203102186094</v>
      </c>
      <c r="G170" s="122">
        <v>9.169369601209878</v>
      </c>
      <c r="H170" s="122">
        <v>7.6543756926951874</v>
      </c>
      <c r="I170" s="122">
        <v>7.1730792239164849</v>
      </c>
      <c r="J170" s="122">
        <v>6.6774590745883131</v>
      </c>
      <c r="K170" s="122">
        <v>7.0742066082822754</v>
      </c>
      <c r="L170" s="122">
        <v>6.4579189108242456</v>
      </c>
      <c r="M170" s="122">
        <v>6.0510757923428056</v>
      </c>
      <c r="N170" s="122">
        <v>5.6070696886290898</v>
      </c>
      <c r="O170" s="122">
        <v>5.2442079092455387</v>
      </c>
      <c r="P170" s="122">
        <v>5.1447882661073532</v>
      </c>
      <c r="Q170" s="122">
        <v>4.8956724511022465</v>
      </c>
      <c r="R170" s="122">
        <v>4.7069165803322903</v>
      </c>
      <c r="S170" s="122">
        <v>4.5258238933064252</v>
      </c>
      <c r="T170" s="122">
        <v>4.2799410029619027</v>
      </c>
      <c r="U170" s="122">
        <v>3.995333321552418</v>
      </c>
      <c r="V170" s="122">
        <v>5.3155390275667784</v>
      </c>
      <c r="W170" s="122">
        <v>5.0306242275090787</v>
      </c>
      <c r="X170" s="122">
        <v>3.6089293891924297</v>
      </c>
      <c r="Y170" s="122">
        <v>2.9956647945510184</v>
      </c>
      <c r="DA170" s="130" t="s">
        <v>2206</v>
      </c>
    </row>
    <row r="171" spans="1:105" ht="12" customHeight="1" x14ac:dyDescent="0.25">
      <c r="A171" s="97" t="s">
        <v>50</v>
      </c>
      <c r="B171" s="98">
        <v>9.3025580397570327</v>
      </c>
      <c r="C171" s="98">
        <v>9.5640572240184625</v>
      </c>
      <c r="D171" s="98">
        <v>11.598183535191502</v>
      </c>
      <c r="E171" s="98">
        <v>8.530997708959255</v>
      </c>
      <c r="F171" s="98">
        <v>7.9389203102186094</v>
      </c>
      <c r="G171" s="98">
        <v>9.169369601209878</v>
      </c>
      <c r="H171" s="98">
        <v>7.6543756926951874</v>
      </c>
      <c r="I171" s="98">
        <v>7.1730792239164849</v>
      </c>
      <c r="J171" s="98">
        <v>6.6774590745883131</v>
      </c>
      <c r="K171" s="98">
        <v>7.0742066082822754</v>
      </c>
      <c r="L171" s="98">
        <v>6.4579189108242456</v>
      </c>
      <c r="M171" s="98">
        <v>6.0510757923428056</v>
      </c>
      <c r="N171" s="98">
        <v>5.6070696886290898</v>
      </c>
      <c r="O171" s="98">
        <v>5.2442079092455387</v>
      </c>
      <c r="P171" s="98">
        <v>5.1447882661073532</v>
      </c>
      <c r="Q171" s="98">
        <v>4.8956724511022465</v>
      </c>
      <c r="R171" s="98">
        <v>4.7069165803322903</v>
      </c>
      <c r="S171" s="98">
        <v>4.5258238933064252</v>
      </c>
      <c r="T171" s="98">
        <v>4.2799410029619027</v>
      </c>
      <c r="U171" s="98">
        <v>3.995333321552418</v>
      </c>
      <c r="V171" s="98">
        <v>5.3155390275667784</v>
      </c>
      <c r="W171" s="98">
        <v>5.0306242275090787</v>
      </c>
      <c r="X171" s="98">
        <v>3.6089293891924297</v>
      </c>
      <c r="Y171" s="98">
        <v>2.9956647945510184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12242.809079645016</v>
      </c>
      <c r="C174" s="117">
        <f t="shared" si="87"/>
        <v>13377.894169142079</v>
      </c>
      <c r="D174" s="117">
        <f t="shared" si="87"/>
        <v>12899.833466344151</v>
      </c>
      <c r="E174" s="117">
        <f t="shared" si="87"/>
        <v>13681.414133638356</v>
      </c>
      <c r="F174" s="117">
        <f t="shared" si="87"/>
        <v>14306.843228658696</v>
      </c>
      <c r="G174" s="117">
        <f t="shared" si="87"/>
        <v>14629.222194029335</v>
      </c>
      <c r="H174" s="117">
        <f t="shared" si="87"/>
        <v>13672.708384068539</v>
      </c>
      <c r="I174" s="117">
        <f t="shared" si="87"/>
        <v>12878.840450913754</v>
      </c>
      <c r="J174" s="117">
        <f t="shared" si="87"/>
        <v>13739.659473266982</v>
      </c>
      <c r="K174" s="117">
        <f t="shared" si="87"/>
        <v>13165.144324657247</v>
      </c>
      <c r="L174" s="117">
        <f t="shared" si="87"/>
        <v>13804.969052199956</v>
      </c>
      <c r="M174" s="117">
        <f t="shared" si="87"/>
        <v>12744.768309297955</v>
      </c>
      <c r="N174" s="117">
        <f t="shared" si="87"/>
        <v>12195.257681767387</v>
      </c>
      <c r="O174" s="117">
        <f t="shared" si="87"/>
        <v>12393.045754526571</v>
      </c>
      <c r="P174" s="117">
        <f t="shared" si="87"/>
        <v>10387.804890868354</v>
      </c>
      <c r="Q174" s="117">
        <f t="shared" si="87"/>
        <v>11778.140813195683</v>
      </c>
      <c r="R174" s="117">
        <f t="shared" ref="R174:V174" si="88">R175+R178+R180+R189</f>
        <v>12312.292470659249</v>
      </c>
      <c r="S174" s="117">
        <f t="shared" si="88"/>
        <v>11872.476636658959</v>
      </c>
      <c r="T174" s="117">
        <f t="shared" si="88"/>
        <v>11173.020793471333</v>
      </c>
      <c r="U174" s="117">
        <f t="shared" si="88"/>
        <v>10937.913896715323</v>
      </c>
      <c r="V174" s="117">
        <f t="shared" si="88"/>
        <v>11162.776868797298</v>
      </c>
      <c r="W174" s="117">
        <f t="shared" ref="W174:Y174" si="89">W175+W178+W180+W189</f>
        <v>12215.648241435996</v>
      </c>
      <c r="X174" s="117">
        <f t="shared" si="89"/>
        <v>10671.544088858178</v>
      </c>
      <c r="Y174" s="117">
        <f t="shared" si="89"/>
        <v>10457.20867799402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9450.1664692238301</v>
      </c>
      <c r="C175" s="122">
        <f t="shared" si="90"/>
        <v>10571.15992439219</v>
      </c>
      <c r="D175" s="122">
        <f t="shared" si="90"/>
        <v>9936.194935468071</v>
      </c>
      <c r="E175" s="122">
        <f t="shared" si="90"/>
        <v>10469.662389952706</v>
      </c>
      <c r="F175" s="122">
        <f t="shared" si="90"/>
        <v>10998.646397394539</v>
      </c>
      <c r="G175" s="122">
        <f t="shared" si="90"/>
        <v>11536.6766603778</v>
      </c>
      <c r="H175" s="122">
        <f t="shared" si="90"/>
        <v>10458.731268225125</v>
      </c>
      <c r="I175" s="122">
        <f t="shared" si="90"/>
        <v>9934.0908532977137</v>
      </c>
      <c r="J175" s="122">
        <f t="shared" si="90"/>
        <v>10607.880024278738</v>
      </c>
      <c r="K175" s="122">
        <f t="shared" si="90"/>
        <v>10188.199699463441</v>
      </c>
      <c r="L175" s="122">
        <f t="shared" si="90"/>
        <v>10906.393122031181</v>
      </c>
      <c r="M175" s="122">
        <f t="shared" si="90"/>
        <v>9892.9083506984807</v>
      </c>
      <c r="N175" s="122">
        <f t="shared" si="90"/>
        <v>9453.0065201008838</v>
      </c>
      <c r="O175" s="122">
        <f t="shared" si="90"/>
        <v>9616.3680092595569</v>
      </c>
      <c r="P175" s="122">
        <f t="shared" si="90"/>
        <v>7605.6498166739148</v>
      </c>
      <c r="Q175" s="122">
        <f t="shared" si="90"/>
        <v>9050.6419533097305</v>
      </c>
      <c r="R175" s="122">
        <f t="shared" ref="R175:V175" si="91">SUM(R176:R177)</f>
        <v>9682.2981994651273</v>
      </c>
      <c r="S175" s="122">
        <f t="shared" si="91"/>
        <v>9233.288543310453</v>
      </c>
      <c r="T175" s="122">
        <f t="shared" si="91"/>
        <v>8601.6332180638547</v>
      </c>
      <c r="U175" s="122">
        <f t="shared" si="91"/>
        <v>8389.9467662444567</v>
      </c>
      <c r="V175" s="122">
        <f t="shared" si="91"/>
        <v>8516.8331155899577</v>
      </c>
      <c r="W175" s="122">
        <f t="shared" ref="W175:Y175" si="92">SUM(W176:W177)</f>
        <v>9536.0275575552678</v>
      </c>
      <c r="X175" s="122">
        <f t="shared" si="92"/>
        <v>8268.0069890195537</v>
      </c>
      <c r="Y175" s="122">
        <f t="shared" si="92"/>
        <v>8183.4818721209404</v>
      </c>
      <c r="DA175" s="130" t="s">
        <v>2360</v>
      </c>
    </row>
    <row r="176" spans="1:105" ht="12" customHeight="1" x14ac:dyDescent="0.25">
      <c r="A176" s="97" t="s">
        <v>198</v>
      </c>
      <c r="B176" s="98">
        <v>9413.7955615544015</v>
      </c>
      <c r="C176" s="98">
        <v>10531.494490857205</v>
      </c>
      <c r="D176" s="98">
        <v>9899.3143760117837</v>
      </c>
      <c r="E176" s="98">
        <v>10431.000513213228</v>
      </c>
      <c r="F176" s="98">
        <v>10958.292343746281</v>
      </c>
      <c r="G176" s="98">
        <v>11495.809566022419</v>
      </c>
      <c r="H176" s="98">
        <v>10421.84620083865</v>
      </c>
      <c r="I176" s="98">
        <v>9900.1014073188344</v>
      </c>
      <c r="J176" s="98">
        <v>10571.398127979954</v>
      </c>
      <c r="K176" s="98">
        <v>10153.336930859579</v>
      </c>
      <c r="L176" s="98">
        <v>10869.34476736523</v>
      </c>
      <c r="M176" s="98">
        <v>9859.5991119148966</v>
      </c>
      <c r="N176" s="98">
        <v>9421.4911167024457</v>
      </c>
      <c r="O176" s="98">
        <v>9584.4521268041226</v>
      </c>
      <c r="P176" s="98">
        <v>7580.7164532911056</v>
      </c>
      <c r="Q176" s="98">
        <v>9020.9326793374912</v>
      </c>
      <c r="R176" s="98">
        <v>9650.5536158032119</v>
      </c>
      <c r="S176" s="98">
        <v>9203.0556597287286</v>
      </c>
      <c r="T176" s="98">
        <v>8573.5549117943228</v>
      </c>
      <c r="U176" s="98">
        <v>8362.6134211566787</v>
      </c>
      <c r="V176" s="98">
        <v>8489.1308619122556</v>
      </c>
      <c r="W176" s="98">
        <v>9504.8013747944751</v>
      </c>
      <c r="X176" s="98">
        <v>8240.9785868780127</v>
      </c>
      <c r="Y176" s="98">
        <v>8156.7332755337584</v>
      </c>
      <c r="DA176" s="63" t="s">
        <v>2361</v>
      </c>
    </row>
    <row r="177" spans="1:105" ht="12" customHeight="1" x14ac:dyDescent="0.25">
      <c r="A177" s="97" t="s">
        <v>53</v>
      </c>
      <c r="B177" s="98">
        <v>36.370907669428604</v>
      </c>
      <c r="C177" s="98">
        <v>39.66543353498416</v>
      </c>
      <c r="D177" s="98">
        <v>36.880559456287259</v>
      </c>
      <c r="E177" s="98">
        <v>38.661876739477378</v>
      </c>
      <c r="F177" s="98">
        <v>40.354053648257981</v>
      </c>
      <c r="G177" s="98">
        <v>40.86709435538026</v>
      </c>
      <c r="H177" s="98">
        <v>36.885067386474162</v>
      </c>
      <c r="I177" s="98">
        <v>33.989445978880042</v>
      </c>
      <c r="J177" s="98">
        <v>36.481896298784449</v>
      </c>
      <c r="K177" s="98">
        <v>34.862768603862079</v>
      </c>
      <c r="L177" s="98">
        <v>37.048354665950185</v>
      </c>
      <c r="M177" s="98">
        <v>33.309238783584306</v>
      </c>
      <c r="N177" s="98">
        <v>31.515403398438394</v>
      </c>
      <c r="O177" s="98">
        <v>31.915882455433888</v>
      </c>
      <c r="P177" s="98">
        <v>24.933363382809588</v>
      </c>
      <c r="Q177" s="98">
        <v>29.709273972238655</v>
      </c>
      <c r="R177" s="98">
        <v>31.744583661915762</v>
      </c>
      <c r="S177" s="98">
        <v>30.232883581724284</v>
      </c>
      <c r="T177" s="98">
        <v>28.078306269532181</v>
      </c>
      <c r="U177" s="98">
        <v>27.333345087777584</v>
      </c>
      <c r="V177" s="98">
        <v>27.702253677701638</v>
      </c>
      <c r="W177" s="98">
        <v>31.2261827607933</v>
      </c>
      <c r="X177" s="98">
        <v>27.02840214154071</v>
      </c>
      <c r="Y177" s="98">
        <v>26.748596587181954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8.472930980408929</v>
      </c>
      <c r="C178" s="122">
        <f t="shared" si="93"/>
        <v>10.006865291003191</v>
      </c>
      <c r="D178" s="122">
        <f t="shared" si="93"/>
        <v>11.707745950905844</v>
      </c>
      <c r="E178" s="122">
        <f t="shared" si="93"/>
        <v>26.353929637220332</v>
      </c>
      <c r="F178" s="122">
        <f t="shared" si="93"/>
        <v>14.880376636586737</v>
      </c>
      <c r="G178" s="122">
        <f t="shared" si="93"/>
        <v>18.422550952736007</v>
      </c>
      <c r="H178" s="122">
        <f t="shared" si="93"/>
        <v>26.940370540060986</v>
      </c>
      <c r="I178" s="122">
        <f t="shared" si="93"/>
        <v>29.746628469152526</v>
      </c>
      <c r="J178" s="122">
        <f t="shared" si="93"/>
        <v>34.120994584122947</v>
      </c>
      <c r="K178" s="122">
        <f t="shared" si="93"/>
        <v>38.176958257015215</v>
      </c>
      <c r="L178" s="122">
        <f t="shared" si="93"/>
        <v>48.292838142040424</v>
      </c>
      <c r="M178" s="122">
        <f t="shared" si="93"/>
        <v>53.179250632317149</v>
      </c>
      <c r="N178" s="122">
        <f t="shared" si="93"/>
        <v>95.792413907794582</v>
      </c>
      <c r="O178" s="122">
        <f t="shared" si="93"/>
        <v>91.594197744462278</v>
      </c>
      <c r="P178" s="122">
        <f t="shared" si="93"/>
        <v>33.74546045299504</v>
      </c>
      <c r="Q178" s="122">
        <f t="shared" si="93"/>
        <v>98.431069611963537</v>
      </c>
      <c r="R178" s="122">
        <f t="shared" si="93"/>
        <v>61.390136991974664</v>
      </c>
      <c r="S178" s="122">
        <f t="shared" si="93"/>
        <v>109.07259222464391</v>
      </c>
      <c r="T178" s="122">
        <f t="shared" si="93"/>
        <v>85.469346889662049</v>
      </c>
      <c r="U178" s="122">
        <f t="shared" si="93"/>
        <v>120.47230688188939</v>
      </c>
      <c r="V178" s="122">
        <f t="shared" si="93"/>
        <v>62.554605135553238</v>
      </c>
      <c r="W178" s="122">
        <f t="shared" si="93"/>
        <v>109.88117110943354</v>
      </c>
      <c r="X178" s="122">
        <f t="shared" si="93"/>
        <v>136.47182742350435</v>
      </c>
      <c r="Y178" s="122">
        <f t="shared" si="93"/>
        <v>91.868626746691319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8.472930980408929</v>
      </c>
      <c r="C179" s="98">
        <f>RES_hhdet_fech!C129</f>
        <v>10.006865291003191</v>
      </c>
      <c r="D179" s="98">
        <f>RES_hhdet_fech!D129</f>
        <v>11.707745950905844</v>
      </c>
      <c r="E179" s="98">
        <f>RES_hhdet_fech!E129</f>
        <v>26.353929637220332</v>
      </c>
      <c r="F179" s="98">
        <f>RES_hhdet_fech!F129</f>
        <v>14.880376636586737</v>
      </c>
      <c r="G179" s="98">
        <f>RES_hhdet_fech!G129</f>
        <v>18.422550952736007</v>
      </c>
      <c r="H179" s="98">
        <f>RES_hhdet_fech!H129</f>
        <v>26.940370540060986</v>
      </c>
      <c r="I179" s="98">
        <f>RES_hhdet_fech!I129</f>
        <v>29.746628469152526</v>
      </c>
      <c r="J179" s="98">
        <f>RES_hhdet_fech!J129</f>
        <v>34.120994584122947</v>
      </c>
      <c r="K179" s="98">
        <f>RES_hhdet_fech!K129</f>
        <v>38.176958257015215</v>
      </c>
      <c r="L179" s="98">
        <f>RES_hhdet_fech!L129</f>
        <v>48.292838142040424</v>
      </c>
      <c r="M179" s="98">
        <f>RES_hhdet_fech!M129</f>
        <v>53.179250632317149</v>
      </c>
      <c r="N179" s="98">
        <f>RES_hhdet_fech!N129</f>
        <v>95.792413907794582</v>
      </c>
      <c r="O179" s="98">
        <f>RES_hhdet_fech!O129</f>
        <v>91.594197744462278</v>
      </c>
      <c r="P179" s="98">
        <f>RES_hhdet_fech!P129</f>
        <v>33.74546045299504</v>
      </c>
      <c r="Q179" s="98">
        <f>RES_hhdet_fech!Q129</f>
        <v>98.431069611963537</v>
      </c>
      <c r="R179" s="98">
        <f>RES_hhdet_fech!R129</f>
        <v>61.390136991974664</v>
      </c>
      <c r="S179" s="98">
        <f>RES_hhdet_fech!S129</f>
        <v>109.07259222464391</v>
      </c>
      <c r="T179" s="98">
        <f>RES_hhdet_fech!T129</f>
        <v>85.469346889662049</v>
      </c>
      <c r="U179" s="98">
        <f>RES_hhdet_fech!U129</f>
        <v>120.47230688188939</v>
      </c>
      <c r="V179" s="98">
        <f>RES_hhdet_fech!V129</f>
        <v>62.554605135553238</v>
      </c>
      <c r="W179" s="98">
        <f>RES_hhdet_fech!W129</f>
        <v>109.88117110943354</v>
      </c>
      <c r="X179" s="98">
        <f>RES_hhdet_fech!X129</f>
        <v>136.47182742350435</v>
      </c>
      <c r="Y179" s="98">
        <f>RES_hhdet_fech!Y129</f>
        <v>91.868626746691319</v>
      </c>
      <c r="DA179" s="63" t="s">
        <v>2364</v>
      </c>
    </row>
    <row r="180" spans="1:105" ht="12" customHeight="1" x14ac:dyDescent="0.25">
      <c r="A180" s="121" t="s">
        <v>55</v>
      </c>
      <c r="B180" s="122">
        <v>1994.9955082766271</v>
      </c>
      <c r="C180" s="122">
        <v>1928.2037296173896</v>
      </c>
      <c r="D180" s="122">
        <v>2063.3306824300057</v>
      </c>
      <c r="E180" s="122">
        <v>2187.4058696627844</v>
      </c>
      <c r="F180" s="122">
        <v>2378.1546157292369</v>
      </c>
      <c r="G180" s="122">
        <v>2149.1326997945835</v>
      </c>
      <c r="H180" s="122">
        <v>2336.9902663994144</v>
      </c>
      <c r="I180" s="122">
        <v>2092.4214583825042</v>
      </c>
      <c r="J180" s="122">
        <v>2255.8714911267857</v>
      </c>
      <c r="K180" s="122">
        <v>2261.1437223114904</v>
      </c>
      <c r="L180" s="122">
        <v>2232.9045401191138</v>
      </c>
      <c r="M180" s="122">
        <v>2174.9043515314111</v>
      </c>
      <c r="N180" s="122">
        <v>2040.0618299602954</v>
      </c>
      <c r="O180" s="122">
        <v>2079.7435523831027</v>
      </c>
      <c r="P180" s="122">
        <v>2130.1647311981342</v>
      </c>
      <c r="Q180" s="122">
        <v>2017.4499499830179</v>
      </c>
      <c r="R180" s="122">
        <v>1972.0435514804076</v>
      </c>
      <c r="S180" s="122">
        <v>1944.4117870791063</v>
      </c>
      <c r="T180" s="122">
        <v>1918.0894040930023</v>
      </c>
      <c r="U180" s="122">
        <v>1887.618188151587</v>
      </c>
      <c r="V180" s="122">
        <v>1870.4319339982035</v>
      </c>
      <c r="W180" s="122">
        <v>1857.0067897418503</v>
      </c>
      <c r="X180" s="122">
        <v>1719.3443282173894</v>
      </c>
      <c r="Y180" s="122">
        <v>1673.2836660819739</v>
      </c>
      <c r="DA180" s="130" t="s">
        <v>2365</v>
      </c>
    </row>
    <row r="181" spans="1:105" ht="12" customHeight="1" x14ac:dyDescent="0.25">
      <c r="A181" s="97" t="s">
        <v>128</v>
      </c>
      <c r="B181" s="98">
        <v>1924.5364480547751</v>
      </c>
      <c r="C181" s="98">
        <v>1864.4249083073692</v>
      </c>
      <c r="D181" s="98">
        <v>2000.0430039961516</v>
      </c>
      <c r="E181" s="98">
        <v>2070.4285188651124</v>
      </c>
      <c r="F181" s="98">
        <v>2296.9068511751057</v>
      </c>
      <c r="G181" s="98">
        <v>2065.5551531921756</v>
      </c>
      <c r="H181" s="98">
        <v>2265.3917047435243</v>
      </c>
      <c r="I181" s="98">
        <v>1998.927324635375</v>
      </c>
      <c r="J181" s="98">
        <v>2158.1736857104797</v>
      </c>
      <c r="K181" s="98">
        <v>2178.5170548166907</v>
      </c>
      <c r="L181" s="98">
        <v>2180.1450126124023</v>
      </c>
      <c r="M181" s="98">
        <v>2096.0341290960491</v>
      </c>
      <c r="N181" s="98">
        <v>1968.9522308828584</v>
      </c>
      <c r="O181" s="98">
        <v>2041.3911926590624</v>
      </c>
      <c r="P181" s="98">
        <v>2107.3698226326674</v>
      </c>
      <c r="Q181" s="98">
        <v>1981.9967605203008</v>
      </c>
      <c r="R181" s="98">
        <v>1934.6634770819735</v>
      </c>
      <c r="S181" s="98">
        <v>1903.4552511868526</v>
      </c>
      <c r="T181" s="98">
        <v>1886.8458987098502</v>
      </c>
      <c r="U181" s="98">
        <v>1876.3558617669139</v>
      </c>
      <c r="V181" s="98">
        <v>1863.0395594346178</v>
      </c>
      <c r="W181" s="98">
        <v>1854.5055547471043</v>
      </c>
      <c r="X181" s="98">
        <v>1713.7401483331778</v>
      </c>
      <c r="Y181" s="98">
        <v>1665.7066557074036</v>
      </c>
      <c r="DA181" s="63" t="s">
        <v>2366</v>
      </c>
    </row>
    <row r="182" spans="1:105" ht="12" customHeight="1" x14ac:dyDescent="0.25">
      <c r="A182" s="97" t="s">
        <v>127</v>
      </c>
      <c r="B182" s="98">
        <v>1674.3455603948114</v>
      </c>
      <c r="C182" s="98">
        <v>1620.8894080545003</v>
      </c>
      <c r="D182" s="98">
        <v>1756.4822181675527</v>
      </c>
      <c r="E182" s="98">
        <v>1857.3530354856769</v>
      </c>
      <c r="F182" s="98">
        <v>2072.8749244347318</v>
      </c>
      <c r="G182" s="98">
        <v>1843.7930481298181</v>
      </c>
      <c r="H182" s="98">
        <v>2030.9283541396137</v>
      </c>
      <c r="I182" s="98">
        <v>1768.836953930235</v>
      </c>
      <c r="J182" s="98">
        <v>1918.2384194996769</v>
      </c>
      <c r="K182" s="98">
        <v>1934.2113656642175</v>
      </c>
      <c r="L182" s="98">
        <v>1937.9959749150153</v>
      </c>
      <c r="M182" s="98">
        <v>1874.8185419451502</v>
      </c>
      <c r="N182" s="98">
        <v>1767.2058670081387</v>
      </c>
      <c r="O182" s="98">
        <v>1840.6609020796225</v>
      </c>
      <c r="P182" s="98">
        <v>1909.2587256648928</v>
      </c>
      <c r="Q182" s="98">
        <v>1797.9785755962062</v>
      </c>
      <c r="R182" s="98">
        <v>1760.038001719983</v>
      </c>
      <c r="S182" s="98">
        <v>1741.1492668892865</v>
      </c>
      <c r="T182" s="98">
        <v>1733.296475214639</v>
      </c>
      <c r="U182" s="98">
        <v>1725.0268284055574</v>
      </c>
      <c r="V182" s="98">
        <v>1736.5936294540713</v>
      </c>
      <c r="W182" s="98">
        <v>1747.1393322780768</v>
      </c>
      <c r="X182" s="98">
        <v>1632.964829543359</v>
      </c>
      <c r="Y182" s="98">
        <v>1607.6997171796597</v>
      </c>
      <c r="DA182" s="63" t="s">
        <v>2367</v>
      </c>
    </row>
    <row r="183" spans="1:105" ht="12" customHeight="1" x14ac:dyDescent="0.25">
      <c r="A183" s="100" t="s">
        <v>198</v>
      </c>
      <c r="B183" s="101">
        <v>649.31007751415143</v>
      </c>
      <c r="C183" s="101">
        <v>613.39951314498558</v>
      </c>
      <c r="D183" s="101">
        <v>740.37851265704887</v>
      </c>
      <c r="E183" s="101">
        <v>951.43160349400637</v>
      </c>
      <c r="F183" s="101">
        <v>1109.0536022595852</v>
      </c>
      <c r="G183" s="101">
        <v>871.2906303582746</v>
      </c>
      <c r="H183" s="101">
        <v>980.56167841339493</v>
      </c>
      <c r="I183" s="101">
        <v>712.84620052949026</v>
      </c>
      <c r="J183" s="101">
        <v>780.48466929387905</v>
      </c>
      <c r="K183" s="101">
        <v>757.91325314759149</v>
      </c>
      <c r="L183" s="101">
        <v>732.28970440954947</v>
      </c>
      <c r="M183" s="101">
        <v>726.41555961023028</v>
      </c>
      <c r="N183" s="101">
        <v>666.13572057410227</v>
      </c>
      <c r="O183" s="101">
        <v>692.93705732874616</v>
      </c>
      <c r="P183" s="101">
        <v>757.96774242414313</v>
      </c>
      <c r="Q183" s="101">
        <v>705.29795422998757</v>
      </c>
      <c r="R183" s="101">
        <v>684.77568954037974</v>
      </c>
      <c r="S183" s="101">
        <v>680.57850452473519</v>
      </c>
      <c r="T183" s="101">
        <v>684.05118277564611</v>
      </c>
      <c r="U183" s="101">
        <v>637.49819493487962</v>
      </c>
      <c r="V183" s="101">
        <v>734.36521364454723</v>
      </c>
      <c r="W183" s="101">
        <v>852.88193382638622</v>
      </c>
      <c r="X183" s="101">
        <v>891.41278925195877</v>
      </c>
      <c r="Y183" s="101">
        <v>998.7115156682072</v>
      </c>
      <c r="DA183" s="131" t="s">
        <v>2368</v>
      </c>
    </row>
    <row r="184" spans="1:105" ht="12" customHeight="1" x14ac:dyDescent="0.25">
      <c r="A184" s="103" t="s">
        <v>52</v>
      </c>
      <c r="B184" s="104">
        <v>1025.0354828806601</v>
      </c>
      <c r="C184" s="104">
        <v>1007.4898949095145</v>
      </c>
      <c r="D184" s="104">
        <v>1016.1037055105039</v>
      </c>
      <c r="E184" s="104">
        <v>905.92143199167083</v>
      </c>
      <c r="F184" s="104">
        <v>963.82132217514607</v>
      </c>
      <c r="G184" s="104">
        <v>972.50241777154372</v>
      </c>
      <c r="H184" s="104">
        <v>1050.3666757262185</v>
      </c>
      <c r="I184" s="104">
        <v>1055.990753400745</v>
      </c>
      <c r="J184" s="104">
        <v>1137.7537502057978</v>
      </c>
      <c r="K184" s="104">
        <v>1176.2981125166259</v>
      </c>
      <c r="L184" s="104">
        <v>1205.7062705054659</v>
      </c>
      <c r="M184" s="104">
        <v>1148.4029823349199</v>
      </c>
      <c r="N184" s="104">
        <v>1101.0701464340366</v>
      </c>
      <c r="O184" s="104">
        <v>1147.7238447508764</v>
      </c>
      <c r="P184" s="104">
        <v>1151.2909832407497</v>
      </c>
      <c r="Q184" s="104">
        <v>1092.6806213662187</v>
      </c>
      <c r="R184" s="104">
        <v>1075.2623121796032</v>
      </c>
      <c r="S184" s="104">
        <v>1060.5707623645517</v>
      </c>
      <c r="T184" s="104">
        <v>1049.2452924389925</v>
      </c>
      <c r="U184" s="104">
        <v>1087.5286334706777</v>
      </c>
      <c r="V184" s="104">
        <v>1002.2284158095241</v>
      </c>
      <c r="W184" s="104">
        <v>894.25739845169039</v>
      </c>
      <c r="X184" s="104">
        <v>741.55204029139986</v>
      </c>
      <c r="Y184" s="104">
        <v>608.98820151145264</v>
      </c>
      <c r="DA184" s="132" t="s">
        <v>2369</v>
      </c>
    </row>
    <row r="185" spans="1:105" ht="12" customHeight="1" x14ac:dyDescent="0.25">
      <c r="A185" s="106" t="s">
        <v>122</v>
      </c>
      <c r="B185" s="101">
        <v>2307.251326451772</v>
      </c>
      <c r="C185" s="101">
        <v>2220.6407800226189</v>
      </c>
      <c r="D185" s="101">
        <v>2355.0163977306438</v>
      </c>
      <c r="E185" s="101">
        <v>2625.6582396162153</v>
      </c>
      <c r="F185" s="101">
        <v>2714.2952709199653</v>
      </c>
      <c r="G185" s="101">
        <v>2494.8752692083553</v>
      </c>
      <c r="H185" s="101">
        <v>2649.9498559149201</v>
      </c>
      <c r="I185" s="101">
        <v>2473.7168452302317</v>
      </c>
      <c r="J185" s="101">
        <v>2654.3143217165825</v>
      </c>
      <c r="K185" s="101">
        <v>2638.3093006430804</v>
      </c>
      <c r="L185" s="101">
        <v>2531.8802940418823</v>
      </c>
      <c r="M185" s="101">
        <v>2585.8015662414555</v>
      </c>
      <c r="N185" s="101">
        <v>2492.7799666438223</v>
      </c>
      <c r="O185" s="101">
        <v>2479.5595262115071</v>
      </c>
      <c r="P185" s="101">
        <v>2494.0280053678557</v>
      </c>
      <c r="Q185" s="101">
        <v>2387.2716013180293</v>
      </c>
      <c r="R185" s="101">
        <v>2283.9793159680466</v>
      </c>
      <c r="S185" s="101">
        <v>2257.545586452537</v>
      </c>
      <c r="T185" s="101">
        <v>2216.4227789032166</v>
      </c>
      <c r="U185" s="101">
        <v>2120.1915519439922</v>
      </c>
      <c r="V185" s="101">
        <v>2137.087174875187</v>
      </c>
      <c r="W185" s="101">
        <v>2068.6527794667795</v>
      </c>
      <c r="X185" s="101">
        <v>2022.6108186628392</v>
      </c>
      <c r="Y185" s="101">
        <v>1979.6589927893451</v>
      </c>
      <c r="DA185" s="131" t="s">
        <v>2370</v>
      </c>
    </row>
    <row r="186" spans="1:105" ht="12" customHeight="1" x14ac:dyDescent="0.25">
      <c r="A186" s="107" t="s">
        <v>121</v>
      </c>
      <c r="B186" s="104">
        <v>1787.2037729469432</v>
      </c>
      <c r="C186" s="104">
        <v>1717.8327243514293</v>
      </c>
      <c r="D186" s="104">
        <v>1858.4725619639726</v>
      </c>
      <c r="E186" s="104">
        <v>2154.465880227106</v>
      </c>
      <c r="F186" s="104">
        <v>2254.7046456319013</v>
      </c>
      <c r="G186" s="104">
        <v>2029.0819124617901</v>
      </c>
      <c r="H186" s="104">
        <v>2172.5309304003117</v>
      </c>
      <c r="I186" s="104">
        <v>1971.4790748747232</v>
      </c>
      <c r="J186" s="104">
        <v>2121.3537920657832</v>
      </c>
      <c r="K186" s="104">
        <v>2098.7747807403657</v>
      </c>
      <c r="L186" s="104">
        <v>2006.2409692689823</v>
      </c>
      <c r="M186" s="104">
        <v>2059.7234913914722</v>
      </c>
      <c r="N186" s="104">
        <v>1981.1178063282839</v>
      </c>
      <c r="O186" s="104">
        <v>1973.3470022386598</v>
      </c>
      <c r="P186" s="104">
        <v>2002.2950571967713</v>
      </c>
      <c r="Q186" s="104">
        <v>1954.5786465619424</v>
      </c>
      <c r="R186" s="104">
        <v>1892.7657364273709</v>
      </c>
      <c r="S186" s="104">
        <v>1883.7886884291986</v>
      </c>
      <c r="T186" s="104">
        <v>1862.3441212167938</v>
      </c>
      <c r="U186" s="104">
        <v>1776.0216268074021</v>
      </c>
      <c r="V186" s="104">
        <v>1820.9073819240443</v>
      </c>
      <c r="W186" s="104">
        <v>1799.2476169198937</v>
      </c>
      <c r="X186" s="104">
        <v>1790.9042828102083</v>
      </c>
      <c r="Y186" s="104">
        <v>1816.6235170618536</v>
      </c>
      <c r="DA186" s="132" t="s">
        <v>2371</v>
      </c>
    </row>
    <row r="187" spans="1:105" ht="12" customHeight="1" x14ac:dyDescent="0.25">
      <c r="A187" s="108" t="s">
        <v>53</v>
      </c>
      <c r="B187" s="98">
        <v>777.48507783446746</v>
      </c>
      <c r="C187" s="98">
        <v>729.46074112990277</v>
      </c>
      <c r="D187" s="98">
        <v>870.47525395122148</v>
      </c>
      <c r="E187" s="98">
        <v>1204.7248722836462</v>
      </c>
      <c r="F187" s="98">
        <v>1310.6452113558253</v>
      </c>
      <c r="G187" s="98">
        <v>1052.6417339863244</v>
      </c>
      <c r="H187" s="98">
        <v>1147.6865559546623</v>
      </c>
      <c r="I187" s="98">
        <v>882.28561331505114</v>
      </c>
      <c r="J187" s="98">
        <v>961.0309889901456</v>
      </c>
      <c r="K187" s="98">
        <v>921.30499215127315</v>
      </c>
      <c r="L187" s="98">
        <v>851.69330290004916</v>
      </c>
      <c r="M187" s="98">
        <v>898.55098993825652</v>
      </c>
      <c r="N187" s="98">
        <v>845.15516524455234</v>
      </c>
      <c r="O187" s="98">
        <v>841.52558707390904</v>
      </c>
      <c r="P187" s="98">
        <v>897.6015173555511</v>
      </c>
      <c r="Q187" s="98">
        <v>854.82200341889154</v>
      </c>
      <c r="R187" s="98">
        <v>809.04593190685239</v>
      </c>
      <c r="S187" s="98">
        <v>801.47156883715388</v>
      </c>
      <c r="T187" s="98">
        <v>799.0655531289176</v>
      </c>
      <c r="U187" s="98">
        <v>717.24363320417604</v>
      </c>
      <c r="V187" s="98">
        <v>834.61489287362315</v>
      </c>
      <c r="W187" s="98">
        <v>944.98331429465634</v>
      </c>
      <c r="X187" s="98">
        <v>1044.413253263365</v>
      </c>
      <c r="Y187" s="98">
        <v>1189.0138280704316</v>
      </c>
      <c r="DA187" s="63" t="s">
        <v>2372</v>
      </c>
    </row>
    <row r="188" spans="1:105" ht="12" customHeight="1" x14ac:dyDescent="0.25">
      <c r="A188" s="108" t="s">
        <v>52</v>
      </c>
      <c r="B188" s="98">
        <v>1009.7186951124759</v>
      </c>
      <c r="C188" s="98">
        <v>988.37198322152642</v>
      </c>
      <c r="D188" s="98">
        <v>987.99730801275075</v>
      </c>
      <c r="E188" s="98">
        <v>949.74100794345986</v>
      </c>
      <c r="F188" s="98">
        <v>944.05943427607588</v>
      </c>
      <c r="G188" s="98">
        <v>976.44017847546581</v>
      </c>
      <c r="H188" s="98">
        <v>1024.8443744456497</v>
      </c>
      <c r="I188" s="98">
        <v>1089.1934615596722</v>
      </c>
      <c r="J188" s="98">
        <v>1160.322803075637</v>
      </c>
      <c r="K188" s="98">
        <v>1177.4697885890926</v>
      </c>
      <c r="L188" s="98">
        <v>1154.5476663689331</v>
      </c>
      <c r="M188" s="98">
        <v>1161.1725014532153</v>
      </c>
      <c r="N188" s="98">
        <v>1135.9626410837316</v>
      </c>
      <c r="O188" s="98">
        <v>1131.8214151647508</v>
      </c>
      <c r="P188" s="98">
        <v>1104.6935398412202</v>
      </c>
      <c r="Q188" s="98">
        <v>1099.7566431430507</v>
      </c>
      <c r="R188" s="98">
        <v>1083.7198045205187</v>
      </c>
      <c r="S188" s="98">
        <v>1082.3171195920445</v>
      </c>
      <c r="T188" s="98">
        <v>1063.278568087876</v>
      </c>
      <c r="U188" s="98">
        <v>1058.7779936032259</v>
      </c>
      <c r="V188" s="98">
        <v>986.29248905042118</v>
      </c>
      <c r="W188" s="98">
        <v>854.26430262523775</v>
      </c>
      <c r="X188" s="98">
        <v>746.49102954684338</v>
      </c>
      <c r="Y188" s="98">
        <v>627.60968899142222</v>
      </c>
      <c r="DA188" s="63" t="s">
        <v>2373</v>
      </c>
    </row>
    <row r="189" spans="1:105" ht="12" customHeight="1" x14ac:dyDescent="0.25">
      <c r="A189" s="121" t="s">
        <v>54</v>
      </c>
      <c r="B189" s="122">
        <v>789.1741711641497</v>
      </c>
      <c r="C189" s="122">
        <v>868.52364984149642</v>
      </c>
      <c r="D189" s="122">
        <v>888.6001024951687</v>
      </c>
      <c r="E189" s="122">
        <v>997.99194438564746</v>
      </c>
      <c r="F189" s="122">
        <v>915.16183889833098</v>
      </c>
      <c r="G189" s="122">
        <v>924.99028290421484</v>
      </c>
      <c r="H189" s="122">
        <v>850.04647890393801</v>
      </c>
      <c r="I189" s="122">
        <v>822.5815107643831</v>
      </c>
      <c r="J189" s="122">
        <v>841.78696327733462</v>
      </c>
      <c r="K189" s="122">
        <v>677.62394462530028</v>
      </c>
      <c r="L189" s="122">
        <v>617.3785519076207</v>
      </c>
      <c r="M189" s="122">
        <v>623.77635643574706</v>
      </c>
      <c r="N189" s="122">
        <v>606.39691779841326</v>
      </c>
      <c r="O189" s="122">
        <v>605.33999513945002</v>
      </c>
      <c r="P189" s="122">
        <v>618.2448825433105</v>
      </c>
      <c r="Q189" s="122">
        <v>611.617840290971</v>
      </c>
      <c r="R189" s="122">
        <v>596.5605827217413</v>
      </c>
      <c r="S189" s="122">
        <v>585.70371404475577</v>
      </c>
      <c r="T189" s="122">
        <v>567.82882442481412</v>
      </c>
      <c r="U189" s="122">
        <v>539.8766354373887</v>
      </c>
      <c r="V189" s="122">
        <v>712.95721407358371</v>
      </c>
      <c r="W189" s="122">
        <v>712.73272302944565</v>
      </c>
      <c r="X189" s="122">
        <v>547.72094419773009</v>
      </c>
      <c r="Y189" s="122">
        <v>508.57451304441332</v>
      </c>
      <c r="DA189" s="130" t="s">
        <v>2374</v>
      </c>
    </row>
    <row r="190" spans="1:105" ht="12" customHeight="1" x14ac:dyDescent="0.25">
      <c r="A190" s="97" t="s">
        <v>50</v>
      </c>
      <c r="B190" s="98">
        <v>954.93814365119147</v>
      </c>
      <c r="C190" s="98">
        <v>997.22251876156599</v>
      </c>
      <c r="D190" s="98">
        <v>1269.0095936648206</v>
      </c>
      <c r="E190" s="98">
        <v>991.78728167632858</v>
      </c>
      <c r="F190" s="98">
        <v>964.89740095410548</v>
      </c>
      <c r="G190" s="98">
        <v>1131.4715461257981</v>
      </c>
      <c r="H190" s="98">
        <v>979.10696635529234</v>
      </c>
      <c r="I190" s="98">
        <v>932.30619668821726</v>
      </c>
      <c r="J190" s="98">
        <v>845.64310712038468</v>
      </c>
      <c r="K190" s="98">
        <v>827.58319124005425</v>
      </c>
      <c r="L190" s="98">
        <v>739.52822339713703</v>
      </c>
      <c r="M190" s="98">
        <v>708.47485059385758</v>
      </c>
      <c r="N190" s="98">
        <v>699.95886942364416</v>
      </c>
      <c r="O190" s="98">
        <v>698.57976335335684</v>
      </c>
      <c r="P190" s="98">
        <v>717.19503241486268</v>
      </c>
      <c r="Q190" s="98">
        <v>710.75946185797443</v>
      </c>
      <c r="R190" s="98">
        <v>702.80196811156554</v>
      </c>
      <c r="S190" s="98">
        <v>691.52432022889059</v>
      </c>
      <c r="T190" s="98">
        <v>671.40922213262593</v>
      </c>
      <c r="U190" s="98">
        <v>649.70597160237276</v>
      </c>
      <c r="V190" s="98">
        <v>888.24696744748712</v>
      </c>
      <c r="W190" s="98">
        <v>885.01502152252692</v>
      </c>
      <c r="X190" s="98">
        <v>690.8065635465482</v>
      </c>
      <c r="Y190" s="98">
        <v>628.84297740688373</v>
      </c>
      <c r="DA190" s="63" t="s">
        <v>2375</v>
      </c>
    </row>
    <row r="191" spans="1:105" ht="12" customHeight="1" x14ac:dyDescent="0.25">
      <c r="A191" s="109" t="s">
        <v>120</v>
      </c>
      <c r="B191" s="33">
        <v>667.62186111773713</v>
      </c>
      <c r="C191" s="33">
        <v>776.64407382896081</v>
      </c>
      <c r="D191" s="33">
        <v>629.00182121493924</v>
      </c>
      <c r="E191" s="33">
        <v>1001.9484591232963</v>
      </c>
      <c r="F191" s="33">
        <v>886.00129017940878</v>
      </c>
      <c r="G191" s="33">
        <v>805.20072855770422</v>
      </c>
      <c r="H191" s="33">
        <v>778.93168511559782</v>
      </c>
      <c r="I191" s="33">
        <v>761.76599893731566</v>
      </c>
      <c r="J191" s="33">
        <v>839.57016045714761</v>
      </c>
      <c r="K191" s="33">
        <v>579.29044080706615</v>
      </c>
      <c r="L191" s="33">
        <v>533.48821583372956</v>
      </c>
      <c r="M191" s="33">
        <v>563.78391663673779</v>
      </c>
      <c r="N191" s="33">
        <v>542.17937990063342</v>
      </c>
      <c r="O191" s="33">
        <v>544.38461195122113</v>
      </c>
      <c r="P191" s="33">
        <v>556.5007554726152</v>
      </c>
      <c r="Q191" s="33">
        <v>554.67305331677699</v>
      </c>
      <c r="R191" s="33">
        <v>539.91119192275789</v>
      </c>
      <c r="S191" s="33">
        <v>531.75892778980426</v>
      </c>
      <c r="T191" s="33">
        <v>517.31839588978801</v>
      </c>
      <c r="U191" s="33">
        <v>488.92484273911651</v>
      </c>
      <c r="V191" s="33">
        <v>634.36114805455315</v>
      </c>
      <c r="W191" s="33">
        <v>639.83386182254674</v>
      </c>
      <c r="X191" s="33">
        <v>492.40697950081602</v>
      </c>
      <c r="Y191" s="33">
        <v>466.06111308241753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9449.0981347266461</v>
      </c>
      <c r="C193" s="117">
        <f t="shared" si="94"/>
        <v>10360.562426409317</v>
      </c>
      <c r="D193" s="117">
        <f t="shared" si="94"/>
        <v>9995.5951402609753</v>
      </c>
      <c r="E193" s="117">
        <f t="shared" si="94"/>
        <v>10662.852677292491</v>
      </c>
      <c r="F193" s="117">
        <f t="shared" si="94"/>
        <v>11187.291804617267</v>
      </c>
      <c r="G193" s="117">
        <f t="shared" si="94"/>
        <v>11478.658446279724</v>
      </c>
      <c r="H193" s="117">
        <f t="shared" si="94"/>
        <v>10790.330843977068</v>
      </c>
      <c r="I193" s="117">
        <f t="shared" si="94"/>
        <v>10206.063914579343</v>
      </c>
      <c r="J193" s="117">
        <f t="shared" si="94"/>
        <v>10946.552627268649</v>
      </c>
      <c r="K193" s="117">
        <f t="shared" si="94"/>
        <v>10548.488054391884</v>
      </c>
      <c r="L193" s="117">
        <f t="shared" si="94"/>
        <v>11144.614289242505</v>
      </c>
      <c r="M193" s="117">
        <f t="shared" si="94"/>
        <v>10354.403623657641</v>
      </c>
      <c r="N193" s="117">
        <f t="shared" si="94"/>
        <v>10067.261112046966</v>
      </c>
      <c r="O193" s="117">
        <f t="shared" si="94"/>
        <v>10300.734960067666</v>
      </c>
      <c r="P193" s="117">
        <f t="shared" si="94"/>
        <v>8560.6692764487671</v>
      </c>
      <c r="Q193" s="117">
        <f t="shared" si="94"/>
        <v>9881.1330124265514</v>
      </c>
      <c r="R193" s="117">
        <f t="shared" ref="R193:V193" si="95">R194+R197+R199+R208</f>
        <v>10280.104460298528</v>
      </c>
      <c r="S193" s="117">
        <f t="shared" si="95"/>
        <v>10103.152490947596</v>
      </c>
      <c r="T193" s="117">
        <f t="shared" si="95"/>
        <v>9527.5886132887117</v>
      </c>
      <c r="U193" s="117">
        <f t="shared" si="95"/>
        <v>9499.1778302508283</v>
      </c>
      <c r="V193" s="117">
        <f t="shared" si="95"/>
        <v>9575.7833383224661</v>
      </c>
      <c r="W193" s="117">
        <f t="shared" ref="W193:Y193" si="96">W194+W197+W199+W208</f>
        <v>10660.54704927688</v>
      </c>
      <c r="X193" s="117">
        <f t="shared" si="96"/>
        <v>9487.5189281255734</v>
      </c>
      <c r="Y193" s="117">
        <f t="shared" si="96"/>
        <v>9228.5212224590778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7357.3325192232187</v>
      </c>
      <c r="C194" s="122">
        <f t="shared" si="97"/>
        <v>8251.4845165182796</v>
      </c>
      <c r="D194" s="122">
        <f t="shared" si="97"/>
        <v>7772.2370094343232</v>
      </c>
      <c r="E194" s="122">
        <f t="shared" si="97"/>
        <v>8209.2698155478556</v>
      </c>
      <c r="F194" s="122">
        <f t="shared" si="97"/>
        <v>8653.913661808976</v>
      </c>
      <c r="G194" s="122">
        <f t="shared" si="97"/>
        <v>9105.5118898383716</v>
      </c>
      <c r="H194" s="122">
        <f t="shared" si="97"/>
        <v>8283.5090357683075</v>
      </c>
      <c r="I194" s="122">
        <f t="shared" si="97"/>
        <v>7893.7365014374591</v>
      </c>
      <c r="J194" s="122">
        <f t="shared" si="97"/>
        <v>8464.3238131907456</v>
      </c>
      <c r="K194" s="122">
        <f t="shared" si="97"/>
        <v>8164.2450029735664</v>
      </c>
      <c r="L194" s="122">
        <f t="shared" si="97"/>
        <v>8779.324891528855</v>
      </c>
      <c r="M194" s="122">
        <f t="shared" si="97"/>
        <v>7998.7333175658787</v>
      </c>
      <c r="N194" s="122">
        <f t="shared" si="97"/>
        <v>7683.030288825863</v>
      </c>
      <c r="O194" s="122">
        <f t="shared" si="97"/>
        <v>7858.3457958053841</v>
      </c>
      <c r="P194" s="122">
        <f t="shared" si="97"/>
        <v>6223.0987440567824</v>
      </c>
      <c r="Q194" s="122">
        <f t="shared" si="97"/>
        <v>7426.6868690325218</v>
      </c>
      <c r="R194" s="122">
        <f t="shared" ref="R194:V194" si="98">SUM(R195:R196)</f>
        <v>7977.9961439986046</v>
      </c>
      <c r="S194" s="122">
        <f t="shared" si="98"/>
        <v>7645.9636632684824</v>
      </c>
      <c r="T194" s="122">
        <f t="shared" si="98"/>
        <v>7158.0589293761013</v>
      </c>
      <c r="U194" s="122">
        <f t="shared" si="98"/>
        <v>7017.1166061462609</v>
      </c>
      <c r="V194" s="122">
        <f t="shared" si="98"/>
        <v>7162.5551352920565</v>
      </c>
      <c r="W194" s="122">
        <f t="shared" ref="W194:Y194" si="99">SUM(W195:W196)</f>
        <v>8061.1140210793055</v>
      </c>
      <c r="X194" s="122">
        <f t="shared" si="99"/>
        <v>7023.4700483834831</v>
      </c>
      <c r="Y194" s="122">
        <f t="shared" si="99"/>
        <v>6985.4309376874935</v>
      </c>
      <c r="DA194" s="130" t="s">
        <v>2528</v>
      </c>
    </row>
    <row r="195" spans="1:105" ht="12" customHeight="1" x14ac:dyDescent="0.25">
      <c r="A195" s="97" t="s">
        <v>198</v>
      </c>
      <c r="B195" s="98">
        <v>7320.9616115537901</v>
      </c>
      <c r="C195" s="98">
        <v>8211.8190829832947</v>
      </c>
      <c r="D195" s="98">
        <v>7735.3564499780359</v>
      </c>
      <c r="E195" s="98">
        <v>8170.6079388083781</v>
      </c>
      <c r="F195" s="98">
        <v>8613.5596081607182</v>
      </c>
      <c r="G195" s="98">
        <v>9064.644795482991</v>
      </c>
      <c r="H195" s="98">
        <v>8246.623968381833</v>
      </c>
      <c r="I195" s="98">
        <v>7859.7470554585789</v>
      </c>
      <c r="J195" s="98">
        <v>8427.8419168919609</v>
      </c>
      <c r="K195" s="98">
        <v>8129.3822343697047</v>
      </c>
      <c r="L195" s="98">
        <v>8742.2765368629043</v>
      </c>
      <c r="M195" s="98">
        <v>7965.4240787822946</v>
      </c>
      <c r="N195" s="98">
        <v>7651.5148854274248</v>
      </c>
      <c r="O195" s="98">
        <v>7826.4299133499499</v>
      </c>
      <c r="P195" s="98">
        <v>6198.1653806739732</v>
      </c>
      <c r="Q195" s="98">
        <v>7396.9775950602834</v>
      </c>
      <c r="R195" s="98">
        <v>7946.2515603366892</v>
      </c>
      <c r="S195" s="98">
        <v>7615.7307796867581</v>
      </c>
      <c r="T195" s="98">
        <v>7129.9806231065695</v>
      </c>
      <c r="U195" s="98">
        <v>6989.7832610584837</v>
      </c>
      <c r="V195" s="98">
        <v>7134.8528816143553</v>
      </c>
      <c r="W195" s="98">
        <v>8029.887838318512</v>
      </c>
      <c r="X195" s="98">
        <v>6996.4416462419422</v>
      </c>
      <c r="Y195" s="98">
        <v>6958.6823411003115</v>
      </c>
      <c r="DA195" s="63" t="s">
        <v>2529</v>
      </c>
    </row>
    <row r="196" spans="1:105" ht="12" customHeight="1" x14ac:dyDescent="0.25">
      <c r="A196" s="97" t="s">
        <v>53</v>
      </c>
      <c r="B196" s="98">
        <v>36.370907669428604</v>
      </c>
      <c r="C196" s="98">
        <v>39.66543353498416</v>
      </c>
      <c r="D196" s="98">
        <v>36.880559456287259</v>
      </c>
      <c r="E196" s="98">
        <v>38.661876739477378</v>
      </c>
      <c r="F196" s="98">
        <v>40.354053648257981</v>
      </c>
      <c r="G196" s="98">
        <v>40.86709435538026</v>
      </c>
      <c r="H196" s="98">
        <v>36.885067386474162</v>
      </c>
      <c r="I196" s="98">
        <v>33.989445978880042</v>
      </c>
      <c r="J196" s="98">
        <v>36.481896298784449</v>
      </c>
      <c r="K196" s="98">
        <v>34.862768603862079</v>
      </c>
      <c r="L196" s="98">
        <v>37.048354665950185</v>
      </c>
      <c r="M196" s="98">
        <v>33.309238783584306</v>
      </c>
      <c r="N196" s="98">
        <v>31.515403398438394</v>
      </c>
      <c r="O196" s="98">
        <v>31.915882455433888</v>
      </c>
      <c r="P196" s="98">
        <v>24.933363382809588</v>
      </c>
      <c r="Q196" s="98">
        <v>29.709273972238655</v>
      </c>
      <c r="R196" s="98">
        <v>31.744583661915762</v>
      </c>
      <c r="S196" s="98">
        <v>30.232883581724284</v>
      </c>
      <c r="T196" s="98">
        <v>28.078306269532181</v>
      </c>
      <c r="U196" s="98">
        <v>27.333345087777584</v>
      </c>
      <c r="V196" s="98">
        <v>27.702253677701638</v>
      </c>
      <c r="W196" s="98">
        <v>31.2261827607933</v>
      </c>
      <c r="X196" s="98">
        <v>27.02840214154071</v>
      </c>
      <c r="Y196" s="98">
        <v>26.748596587181954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14.594288004169011</v>
      </c>
      <c r="C197" s="122">
        <f t="shared" si="100"/>
        <v>18.440187477934575</v>
      </c>
      <c r="D197" s="122">
        <f t="shared" si="100"/>
        <v>22.8811641882114</v>
      </c>
      <c r="E197" s="122">
        <f t="shared" si="100"/>
        <v>54.160162619956438</v>
      </c>
      <c r="F197" s="122">
        <f t="shared" si="100"/>
        <v>32.196611289609073</v>
      </c>
      <c r="G197" s="122">
        <f t="shared" si="100"/>
        <v>42.077717958853228</v>
      </c>
      <c r="H197" s="122">
        <f t="shared" si="100"/>
        <v>64.663729273259619</v>
      </c>
      <c r="I197" s="122">
        <f t="shared" si="100"/>
        <v>74.255880063797122</v>
      </c>
      <c r="J197" s="122">
        <f t="shared" si="100"/>
        <v>88.147165848595606</v>
      </c>
      <c r="K197" s="122">
        <f t="shared" si="100"/>
        <v>101.87342978260337</v>
      </c>
      <c r="L197" s="122">
        <f t="shared" si="100"/>
        <v>133.41746694580925</v>
      </c>
      <c r="M197" s="122">
        <f t="shared" si="100"/>
        <v>151.38408789185715</v>
      </c>
      <c r="N197" s="122">
        <f t="shared" si="100"/>
        <v>280.25860079637499</v>
      </c>
      <c r="O197" s="122">
        <f t="shared" si="100"/>
        <v>277.58925166644406</v>
      </c>
      <c r="P197" s="122">
        <f t="shared" si="100"/>
        <v>105.18423650684291</v>
      </c>
      <c r="Q197" s="122">
        <f t="shared" si="100"/>
        <v>317.22896063831769</v>
      </c>
      <c r="R197" s="122">
        <f t="shared" si="100"/>
        <v>205.97470680618085</v>
      </c>
      <c r="S197" s="122">
        <f t="shared" si="100"/>
        <v>378.61601390868105</v>
      </c>
      <c r="T197" s="122">
        <f t="shared" si="100"/>
        <v>304.62058883266837</v>
      </c>
      <c r="U197" s="122">
        <f t="shared" si="100"/>
        <v>436.47109004755742</v>
      </c>
      <c r="V197" s="122">
        <f t="shared" si="100"/>
        <v>228.80472405190852</v>
      </c>
      <c r="W197" s="122">
        <f t="shared" si="100"/>
        <v>404.7075709126409</v>
      </c>
      <c r="X197" s="122">
        <f t="shared" si="100"/>
        <v>505.01347079642983</v>
      </c>
      <c r="Y197" s="122">
        <f t="shared" si="100"/>
        <v>341.54624949144397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14.594288004169011</v>
      </c>
      <c r="C198" s="98">
        <f>RES_hhdet_tesh!C129</f>
        <v>18.440187477934575</v>
      </c>
      <c r="D198" s="98">
        <f>RES_hhdet_tesh!D129</f>
        <v>22.8811641882114</v>
      </c>
      <c r="E198" s="98">
        <f>RES_hhdet_tesh!E129</f>
        <v>54.160162619956438</v>
      </c>
      <c r="F198" s="98">
        <f>RES_hhdet_tesh!F129</f>
        <v>32.196611289609073</v>
      </c>
      <c r="G198" s="98">
        <f>RES_hhdet_tesh!G129</f>
        <v>42.077717958853228</v>
      </c>
      <c r="H198" s="98">
        <f>RES_hhdet_tesh!H129</f>
        <v>64.663729273259619</v>
      </c>
      <c r="I198" s="98">
        <f>RES_hhdet_tesh!I129</f>
        <v>74.255880063797122</v>
      </c>
      <c r="J198" s="98">
        <f>RES_hhdet_tesh!J129</f>
        <v>88.147165848595606</v>
      </c>
      <c r="K198" s="98">
        <f>RES_hhdet_tesh!K129</f>
        <v>101.87342978260337</v>
      </c>
      <c r="L198" s="98">
        <f>RES_hhdet_tesh!L129</f>
        <v>133.41746694580925</v>
      </c>
      <c r="M198" s="98">
        <f>RES_hhdet_tesh!M129</f>
        <v>151.38408789185715</v>
      </c>
      <c r="N198" s="98">
        <f>RES_hhdet_tesh!N129</f>
        <v>280.25860079637499</v>
      </c>
      <c r="O198" s="98">
        <f>RES_hhdet_tesh!O129</f>
        <v>277.58925166644406</v>
      </c>
      <c r="P198" s="98">
        <f>RES_hhdet_tesh!P129</f>
        <v>105.18423650684291</v>
      </c>
      <c r="Q198" s="98">
        <f>RES_hhdet_tesh!Q129</f>
        <v>317.22896063831769</v>
      </c>
      <c r="R198" s="98">
        <f>RES_hhdet_tesh!R129</f>
        <v>205.97470680618085</v>
      </c>
      <c r="S198" s="98">
        <f>RES_hhdet_tesh!S129</f>
        <v>378.61601390868105</v>
      </c>
      <c r="T198" s="98">
        <f>RES_hhdet_tesh!T129</f>
        <v>304.62058883266837</v>
      </c>
      <c r="U198" s="98">
        <f>RES_hhdet_tesh!U129</f>
        <v>436.47109004755742</v>
      </c>
      <c r="V198" s="98">
        <f>RES_hhdet_tesh!V129</f>
        <v>228.80472405190852</v>
      </c>
      <c r="W198" s="98">
        <f>RES_hhdet_tesh!W129</f>
        <v>404.7075709126409</v>
      </c>
      <c r="X198" s="98">
        <f>RES_hhdet_tesh!X129</f>
        <v>505.01347079642983</v>
      </c>
      <c r="Y198" s="98">
        <f>RES_hhdet_tesh!Y129</f>
        <v>341.54624949144397</v>
      </c>
      <c r="DA198" s="63" t="s">
        <v>2532</v>
      </c>
    </row>
    <row r="199" spans="1:105" ht="12" customHeight="1" x14ac:dyDescent="0.25">
      <c r="A199" s="121" t="s">
        <v>55</v>
      </c>
      <c r="B199" s="122">
        <v>1540.6286709970395</v>
      </c>
      <c r="C199" s="122">
        <v>1494.481426706217</v>
      </c>
      <c r="D199" s="122">
        <v>1602.7162251578984</v>
      </c>
      <c r="E199" s="122">
        <v>1697.299781157807</v>
      </c>
      <c r="F199" s="122">
        <v>1855.6767404486197</v>
      </c>
      <c r="G199" s="122">
        <v>1685.1130144264991</v>
      </c>
      <c r="H199" s="122">
        <v>1841.1188541843092</v>
      </c>
      <c r="I199" s="122">
        <v>1654.7654959272295</v>
      </c>
      <c r="J199" s="122">
        <v>1791.5715910305385</v>
      </c>
      <c r="K199" s="122">
        <v>1809.4275340416705</v>
      </c>
      <c r="L199" s="122">
        <v>1800.7867157751527</v>
      </c>
      <c r="M199" s="122">
        <v>1766.3564025740257</v>
      </c>
      <c r="N199" s="122">
        <v>1677.1977185082681</v>
      </c>
      <c r="O199" s="122">
        <v>1736.2612828162646</v>
      </c>
      <c r="P199" s="122">
        <v>1792.5671814862442</v>
      </c>
      <c r="Q199" s="122">
        <v>1698.0743359058467</v>
      </c>
      <c r="R199" s="122">
        <v>1663.7327319923406</v>
      </c>
      <c r="S199" s="122">
        <v>1649.676768028216</v>
      </c>
      <c r="T199" s="122">
        <v>1643.9669507345668</v>
      </c>
      <c r="U199" s="122">
        <v>1640.4928244256146</v>
      </c>
      <c r="V199" s="122">
        <v>1644.0282029961752</v>
      </c>
      <c r="W199" s="122">
        <v>1645.8846503021646</v>
      </c>
      <c r="X199" s="122">
        <v>1530.6626751292722</v>
      </c>
      <c r="Y199" s="122">
        <v>1495.9209092780106</v>
      </c>
      <c r="DA199" s="130" t="s">
        <v>2533</v>
      </c>
    </row>
    <row r="200" spans="1:105" ht="12" customHeight="1" x14ac:dyDescent="0.25">
      <c r="A200" s="97" t="s">
        <v>128</v>
      </c>
      <c r="B200" s="98">
        <v>1546.9552645127121</v>
      </c>
      <c r="C200" s="98">
        <v>1502.3897146629286</v>
      </c>
      <c r="D200" s="98">
        <v>1615.0357570623935</v>
      </c>
      <c r="E200" s="98">
        <v>1675.9348542864752</v>
      </c>
      <c r="F200" s="98">
        <v>1865.8346614305549</v>
      </c>
      <c r="G200" s="98">
        <v>1683.4184826444991</v>
      </c>
      <c r="H200" s="98">
        <v>1853.1485041165633</v>
      </c>
      <c r="I200" s="98">
        <v>1641.2243386626762</v>
      </c>
      <c r="J200" s="98">
        <v>1781.9056645561152</v>
      </c>
      <c r="K200" s="98">
        <v>1808.9594138514494</v>
      </c>
      <c r="L200" s="98">
        <v>1821.1596315931722</v>
      </c>
      <c r="M200" s="98">
        <v>1761.7457147594546</v>
      </c>
      <c r="N200" s="98">
        <v>1666.9710522635175</v>
      </c>
      <c r="O200" s="98">
        <v>1739.8892262461052</v>
      </c>
      <c r="P200" s="98">
        <v>1800.4709051086522</v>
      </c>
      <c r="Q200" s="98">
        <v>1696.8913517579419</v>
      </c>
      <c r="R200" s="98">
        <v>1661.6024219629774</v>
      </c>
      <c r="S200" s="98">
        <v>1643.4081511428396</v>
      </c>
      <c r="T200" s="98">
        <v>1640.499726245956</v>
      </c>
      <c r="U200" s="98">
        <v>1644.5341923550563</v>
      </c>
      <c r="V200" s="98">
        <v>1645.253751756919</v>
      </c>
      <c r="W200" s="98">
        <v>1647.7267339342234</v>
      </c>
      <c r="X200" s="98">
        <v>1530.3493036511425</v>
      </c>
      <c r="Y200" s="98">
        <v>1494.5417533464808</v>
      </c>
      <c r="DA200" s="63" t="s">
        <v>2534</v>
      </c>
    </row>
    <row r="201" spans="1:105" ht="12" customHeight="1" x14ac:dyDescent="0.25">
      <c r="A201" s="97" t="s">
        <v>127</v>
      </c>
      <c r="B201" s="98">
        <v>1546.9552645127123</v>
      </c>
      <c r="C201" s="98">
        <v>1502.3844649121429</v>
      </c>
      <c r="D201" s="98">
        <v>1615.0192044801872</v>
      </c>
      <c r="E201" s="98">
        <v>1675.962542877636</v>
      </c>
      <c r="F201" s="98">
        <v>1865.7870241326727</v>
      </c>
      <c r="G201" s="98">
        <v>1683.3665829096813</v>
      </c>
      <c r="H201" s="98">
        <v>1853.1355170242755</v>
      </c>
      <c r="I201" s="98">
        <v>1641.2603837769609</v>
      </c>
      <c r="J201" s="98">
        <v>1782.0036469942861</v>
      </c>
      <c r="K201" s="98">
        <v>1808.2866351479452</v>
      </c>
      <c r="L201" s="98">
        <v>1820.3069118129201</v>
      </c>
      <c r="M201" s="98">
        <v>1761.0259339788779</v>
      </c>
      <c r="N201" s="98">
        <v>1666.4360435002093</v>
      </c>
      <c r="O201" s="98">
        <v>1739.4582965339903</v>
      </c>
      <c r="P201" s="98">
        <v>1800.0803629293109</v>
      </c>
      <c r="Q201" s="98">
        <v>1696.8942180393235</v>
      </c>
      <c r="R201" s="98">
        <v>1662.3017838841881</v>
      </c>
      <c r="S201" s="98">
        <v>1644.6674330864439</v>
      </c>
      <c r="T201" s="98">
        <v>1641.2646853945225</v>
      </c>
      <c r="U201" s="98">
        <v>1644.7354477773613</v>
      </c>
      <c r="V201" s="98">
        <v>1646.2399323082009</v>
      </c>
      <c r="W201" s="98">
        <v>1648.1133449300903</v>
      </c>
      <c r="X201" s="98">
        <v>1532.3069747807306</v>
      </c>
      <c r="Y201" s="98">
        <v>1498.2086182550599</v>
      </c>
      <c r="DA201" s="63" t="s">
        <v>2535</v>
      </c>
    </row>
    <row r="202" spans="1:105" ht="12" customHeight="1" x14ac:dyDescent="0.25">
      <c r="A202" s="100" t="s">
        <v>198</v>
      </c>
      <c r="B202" s="101">
        <v>521.91978163205238</v>
      </c>
      <c r="C202" s="101">
        <v>494.89457000262837</v>
      </c>
      <c r="D202" s="101">
        <v>598.91549896968331</v>
      </c>
      <c r="E202" s="101">
        <v>770.0411108859654</v>
      </c>
      <c r="F202" s="101">
        <v>901.96570195752668</v>
      </c>
      <c r="G202" s="101">
        <v>710.86416513813765</v>
      </c>
      <c r="H202" s="101">
        <v>802.76884129805694</v>
      </c>
      <c r="I202" s="101">
        <v>585.2696303762159</v>
      </c>
      <c r="J202" s="101">
        <v>644.24989678848851</v>
      </c>
      <c r="K202" s="101">
        <v>631.98852263131903</v>
      </c>
      <c r="L202" s="101">
        <v>614.60064130745411</v>
      </c>
      <c r="M202" s="101">
        <v>612.62295164395834</v>
      </c>
      <c r="N202" s="101">
        <v>565.36589706617269</v>
      </c>
      <c r="O202" s="101">
        <v>591.73445178311363</v>
      </c>
      <c r="P202" s="101">
        <v>648.7893796885611</v>
      </c>
      <c r="Q202" s="101">
        <v>604.21359667310469</v>
      </c>
      <c r="R202" s="101">
        <v>587.03947170458491</v>
      </c>
      <c r="S202" s="101">
        <v>584.09667072189245</v>
      </c>
      <c r="T202" s="101">
        <v>592.01939295552995</v>
      </c>
      <c r="U202" s="101">
        <v>557.20681430668367</v>
      </c>
      <c r="V202" s="101">
        <v>644.01151649867654</v>
      </c>
      <c r="W202" s="101">
        <v>753.85594647839969</v>
      </c>
      <c r="X202" s="101">
        <v>790.75493448933071</v>
      </c>
      <c r="Y202" s="101">
        <v>889.2204167436073</v>
      </c>
      <c r="DA202" s="131" t="s">
        <v>2536</v>
      </c>
    </row>
    <row r="203" spans="1:105" ht="12" customHeight="1" x14ac:dyDescent="0.25">
      <c r="A203" s="103" t="s">
        <v>52</v>
      </c>
      <c r="B203" s="104">
        <v>1025.0354828806601</v>
      </c>
      <c r="C203" s="104">
        <v>1007.4898949095145</v>
      </c>
      <c r="D203" s="104">
        <v>1016.1037055105039</v>
      </c>
      <c r="E203" s="104">
        <v>905.92143199167083</v>
      </c>
      <c r="F203" s="104">
        <v>963.82132217514607</v>
      </c>
      <c r="G203" s="104">
        <v>972.50241777154372</v>
      </c>
      <c r="H203" s="104">
        <v>1050.3666757262185</v>
      </c>
      <c r="I203" s="104">
        <v>1055.990753400745</v>
      </c>
      <c r="J203" s="104">
        <v>1137.7537502057978</v>
      </c>
      <c r="K203" s="104">
        <v>1176.2981125166259</v>
      </c>
      <c r="L203" s="104">
        <v>1205.7062705054659</v>
      </c>
      <c r="M203" s="104">
        <v>1148.4029823349199</v>
      </c>
      <c r="N203" s="104">
        <v>1101.0701464340366</v>
      </c>
      <c r="O203" s="104">
        <v>1147.7238447508764</v>
      </c>
      <c r="P203" s="104">
        <v>1151.2909832407497</v>
      </c>
      <c r="Q203" s="104">
        <v>1092.6806213662187</v>
      </c>
      <c r="R203" s="104">
        <v>1075.2623121796032</v>
      </c>
      <c r="S203" s="104">
        <v>1060.5707623645517</v>
      </c>
      <c r="T203" s="104">
        <v>1049.2452924389925</v>
      </c>
      <c r="U203" s="104">
        <v>1087.5286334706777</v>
      </c>
      <c r="V203" s="104">
        <v>1002.2284158095241</v>
      </c>
      <c r="W203" s="104">
        <v>894.25739845169039</v>
      </c>
      <c r="X203" s="104">
        <v>741.55204029139986</v>
      </c>
      <c r="Y203" s="104">
        <v>608.98820151145264</v>
      </c>
      <c r="DA203" s="132" t="s">
        <v>2537</v>
      </c>
    </row>
    <row r="204" spans="1:105" ht="12" customHeight="1" x14ac:dyDescent="0.25">
      <c r="A204" s="106" t="s">
        <v>122</v>
      </c>
      <c r="B204" s="101">
        <v>1522.895933118614</v>
      </c>
      <c r="C204" s="101">
        <v>1472.3541156276622</v>
      </c>
      <c r="D204" s="101">
        <v>1568.2657912568368</v>
      </c>
      <c r="E204" s="101">
        <v>1757.0283036649018</v>
      </c>
      <c r="F204" s="101">
        <v>1827.2481076952001</v>
      </c>
      <c r="G204" s="101">
        <v>1689.8451627611569</v>
      </c>
      <c r="H204" s="101">
        <v>1807.3363527031313</v>
      </c>
      <c r="I204" s="101">
        <v>1692.6936068201931</v>
      </c>
      <c r="J204" s="101">
        <v>1818.5424398693292</v>
      </c>
      <c r="K204" s="101">
        <v>1810.8227946548986</v>
      </c>
      <c r="L204" s="101">
        <v>1741.4716036824466</v>
      </c>
      <c r="M204" s="101">
        <v>1781.6294483694176</v>
      </c>
      <c r="N204" s="101">
        <v>1720.0187613874007</v>
      </c>
      <c r="O204" s="101">
        <v>1714.4780352154401</v>
      </c>
      <c r="P204" s="101">
        <v>1726.9495566093033</v>
      </c>
      <c r="Q204" s="101">
        <v>1705.2034955934275</v>
      </c>
      <c r="R204" s="101">
        <v>1674.0976037329378</v>
      </c>
      <c r="S204" s="101">
        <v>1679.1205451335304</v>
      </c>
      <c r="T204" s="101">
        <v>1664.2792288539865</v>
      </c>
      <c r="U204" s="101">
        <v>1601.0519367640964</v>
      </c>
      <c r="V204" s="101">
        <v>1619.9074391869704</v>
      </c>
      <c r="W204" s="101">
        <v>1573.7355343022691</v>
      </c>
      <c r="X204" s="101">
        <v>1542.3488340049071</v>
      </c>
      <c r="Y204" s="101">
        <v>1538.9646168024792</v>
      </c>
      <c r="DA204" s="131" t="s">
        <v>2538</v>
      </c>
    </row>
    <row r="205" spans="1:105" ht="12" customHeight="1" x14ac:dyDescent="0.25">
      <c r="A205" s="107" t="s">
        <v>121</v>
      </c>
      <c r="B205" s="104">
        <v>1522.8959331186145</v>
      </c>
      <c r="C205" s="104">
        <v>1472.4673240675693</v>
      </c>
      <c r="D205" s="104">
        <v>1568.4010950941499</v>
      </c>
      <c r="E205" s="104">
        <v>1757.1229432913115</v>
      </c>
      <c r="F205" s="104">
        <v>1827.3235279747912</v>
      </c>
      <c r="G205" s="104">
        <v>1689.9209105747395</v>
      </c>
      <c r="H205" s="104">
        <v>1807.52144366624</v>
      </c>
      <c r="I205" s="104">
        <v>1692.8177410712444</v>
      </c>
      <c r="J205" s="104">
        <v>1818.6657867119338</v>
      </c>
      <c r="K205" s="104">
        <v>1810.5615749481292</v>
      </c>
      <c r="L205" s="104">
        <v>1741.0868763688243</v>
      </c>
      <c r="M205" s="104">
        <v>1781.1948677971493</v>
      </c>
      <c r="N205" s="104">
        <v>1719.878279180979</v>
      </c>
      <c r="O205" s="104">
        <v>1714.1268629292401</v>
      </c>
      <c r="P205" s="104">
        <v>1726.41888618956</v>
      </c>
      <c r="Q205" s="104">
        <v>1706.7533943178505</v>
      </c>
      <c r="R205" s="104">
        <v>1674.5598508441963</v>
      </c>
      <c r="S205" s="104">
        <v>1678.9832758970936</v>
      </c>
      <c r="T205" s="104">
        <v>1664.1159102879967</v>
      </c>
      <c r="U205" s="104">
        <v>1600.645102261459</v>
      </c>
      <c r="V205" s="104">
        <v>1619.1588090609132</v>
      </c>
      <c r="W205" s="104">
        <v>1573.1639825471441</v>
      </c>
      <c r="X205" s="104">
        <v>1541.8336358503871</v>
      </c>
      <c r="Y205" s="104">
        <v>1543.986428025722</v>
      </c>
      <c r="DA205" s="132" t="s">
        <v>2539</v>
      </c>
    </row>
    <row r="206" spans="1:105" ht="12" customHeight="1" x14ac:dyDescent="0.25">
      <c r="A206" s="108" t="s">
        <v>53</v>
      </c>
      <c r="B206" s="98">
        <v>513.17723800613851</v>
      </c>
      <c r="C206" s="98">
        <v>484.09534084604275</v>
      </c>
      <c r="D206" s="98">
        <v>580.40378708139883</v>
      </c>
      <c r="E206" s="98">
        <v>807.38193534785159</v>
      </c>
      <c r="F206" s="98">
        <v>883.26409369871533</v>
      </c>
      <c r="G206" s="98">
        <v>713.48073209927361</v>
      </c>
      <c r="H206" s="98">
        <v>782.67706922059028</v>
      </c>
      <c r="I206" s="98">
        <v>603.62427951157224</v>
      </c>
      <c r="J206" s="98">
        <v>658.34298363629682</v>
      </c>
      <c r="K206" s="98">
        <v>633.0917863590364</v>
      </c>
      <c r="L206" s="98">
        <v>586.53920999989134</v>
      </c>
      <c r="M206" s="98">
        <v>620.02236634393387</v>
      </c>
      <c r="N206" s="98">
        <v>583.9156380972471</v>
      </c>
      <c r="O206" s="98">
        <v>582.3054477644896</v>
      </c>
      <c r="P206" s="98">
        <v>621.72534634833983</v>
      </c>
      <c r="Q206" s="98">
        <v>606.99675117479967</v>
      </c>
      <c r="R206" s="98">
        <v>590.84004632367771</v>
      </c>
      <c r="S206" s="98">
        <v>596.66615630504918</v>
      </c>
      <c r="T206" s="98">
        <v>600.83734220012025</v>
      </c>
      <c r="U206" s="98">
        <v>541.86710865823306</v>
      </c>
      <c r="V206" s="98">
        <v>632.86632001049213</v>
      </c>
      <c r="W206" s="98">
        <v>718.89967992190657</v>
      </c>
      <c r="X206" s="98">
        <v>795.34260630354356</v>
      </c>
      <c r="Y206" s="98">
        <v>916.37673903429993</v>
      </c>
      <c r="DA206" s="63" t="s">
        <v>2540</v>
      </c>
    </row>
    <row r="207" spans="1:105" ht="12" customHeight="1" x14ac:dyDescent="0.25">
      <c r="A207" s="108" t="s">
        <v>52</v>
      </c>
      <c r="B207" s="98">
        <v>1009.7186951124759</v>
      </c>
      <c r="C207" s="98">
        <v>988.37198322152642</v>
      </c>
      <c r="D207" s="98">
        <v>987.99730801275075</v>
      </c>
      <c r="E207" s="98">
        <v>949.74100794345986</v>
      </c>
      <c r="F207" s="98">
        <v>944.05943427607588</v>
      </c>
      <c r="G207" s="98">
        <v>976.44017847546581</v>
      </c>
      <c r="H207" s="98">
        <v>1024.8443744456497</v>
      </c>
      <c r="I207" s="98">
        <v>1089.1934615596722</v>
      </c>
      <c r="J207" s="98">
        <v>1160.322803075637</v>
      </c>
      <c r="K207" s="98">
        <v>1177.4697885890926</v>
      </c>
      <c r="L207" s="98">
        <v>1154.5476663689331</v>
      </c>
      <c r="M207" s="98">
        <v>1161.1725014532153</v>
      </c>
      <c r="N207" s="98">
        <v>1135.9626410837316</v>
      </c>
      <c r="O207" s="98">
        <v>1131.8214151647508</v>
      </c>
      <c r="P207" s="98">
        <v>1104.6935398412202</v>
      </c>
      <c r="Q207" s="98">
        <v>1099.7566431430507</v>
      </c>
      <c r="R207" s="98">
        <v>1083.7198045205187</v>
      </c>
      <c r="S207" s="98">
        <v>1082.3171195920445</v>
      </c>
      <c r="T207" s="98">
        <v>1063.278568087876</v>
      </c>
      <c r="U207" s="98">
        <v>1058.7779936032259</v>
      </c>
      <c r="V207" s="98">
        <v>986.29248905042118</v>
      </c>
      <c r="W207" s="98">
        <v>854.26430262523775</v>
      </c>
      <c r="X207" s="98">
        <v>746.49102954684338</v>
      </c>
      <c r="Y207" s="98">
        <v>627.60968899142222</v>
      </c>
      <c r="DA207" s="63" t="s">
        <v>2541</v>
      </c>
    </row>
    <row r="208" spans="1:105" ht="12" customHeight="1" x14ac:dyDescent="0.25">
      <c r="A208" s="121" t="s">
        <v>54</v>
      </c>
      <c r="B208" s="122">
        <v>536.54265650221885</v>
      </c>
      <c r="C208" s="122">
        <v>596.15629570688623</v>
      </c>
      <c r="D208" s="122">
        <v>597.76074148054181</v>
      </c>
      <c r="E208" s="122">
        <v>702.12291796687214</v>
      </c>
      <c r="F208" s="122">
        <v>645.50479107006186</v>
      </c>
      <c r="G208" s="122">
        <v>645.95582405600055</v>
      </c>
      <c r="H208" s="122">
        <v>601.03922475119123</v>
      </c>
      <c r="I208" s="122">
        <v>583.3060371508584</v>
      </c>
      <c r="J208" s="122">
        <v>602.51005719876889</v>
      </c>
      <c r="K208" s="122">
        <v>472.94208759404449</v>
      </c>
      <c r="L208" s="122">
        <v>431.08521499268721</v>
      </c>
      <c r="M208" s="122">
        <v>437.9298156258784</v>
      </c>
      <c r="N208" s="122">
        <v>426.7745039164609</v>
      </c>
      <c r="O208" s="122">
        <v>428.53862977957215</v>
      </c>
      <c r="P208" s="122">
        <v>439.81911439889706</v>
      </c>
      <c r="Q208" s="122">
        <v>439.14284684986455</v>
      </c>
      <c r="R208" s="122">
        <v>432.40087750140111</v>
      </c>
      <c r="S208" s="122">
        <v>428.89604574221573</v>
      </c>
      <c r="T208" s="122">
        <v>420.94214434537497</v>
      </c>
      <c r="U208" s="122">
        <v>405.09730963139589</v>
      </c>
      <c r="V208" s="122">
        <v>540.39527598232587</v>
      </c>
      <c r="W208" s="122">
        <v>548.84080698276989</v>
      </c>
      <c r="X208" s="122">
        <v>428.37273381638767</v>
      </c>
      <c r="Y208" s="122">
        <v>405.62312600213056</v>
      </c>
      <c r="DA208" s="130" t="s">
        <v>2542</v>
      </c>
    </row>
    <row r="209" spans="1:105" ht="12" customHeight="1" x14ac:dyDescent="0.25">
      <c r="A209" s="97" t="s">
        <v>50</v>
      </c>
      <c r="B209" s="98">
        <v>580.21608428892205</v>
      </c>
      <c r="C209" s="98">
        <v>606.80859470754035</v>
      </c>
      <c r="D209" s="98">
        <v>773.22387318703409</v>
      </c>
      <c r="E209" s="98">
        <v>605.19054120160138</v>
      </c>
      <c r="F209" s="98">
        <v>589.85470300649013</v>
      </c>
      <c r="G209" s="98">
        <v>693.19866721556741</v>
      </c>
      <c r="H209" s="98">
        <v>601.25006702295718</v>
      </c>
      <c r="I209" s="98">
        <v>573.14489722505891</v>
      </c>
      <c r="J209" s="98">
        <v>520.02403322122973</v>
      </c>
      <c r="K209" s="98">
        <v>509.15337439398019</v>
      </c>
      <c r="L209" s="98">
        <v>455.14049970470865</v>
      </c>
      <c r="M209" s="98">
        <v>436.16558722681032</v>
      </c>
      <c r="N209" s="98">
        <v>431.05490365392188</v>
      </c>
      <c r="O209" s="98">
        <v>430.33409026917661</v>
      </c>
      <c r="P209" s="98">
        <v>441.88650181865324</v>
      </c>
      <c r="Q209" s="98">
        <v>438.07403074735987</v>
      </c>
      <c r="R209" s="98">
        <v>433.5614932844984</v>
      </c>
      <c r="S209" s="98">
        <v>427.34406555305287</v>
      </c>
      <c r="T209" s="98">
        <v>415.74641536208685</v>
      </c>
      <c r="U209" s="98">
        <v>403.18622193515506</v>
      </c>
      <c r="V209" s="98">
        <v>552.60138482533171</v>
      </c>
      <c r="W209" s="98">
        <v>551.89471810736154</v>
      </c>
      <c r="X209" s="98">
        <v>431.68325887981916</v>
      </c>
      <c r="Y209" s="98">
        <v>393.89363101991546</v>
      </c>
      <c r="DA209" s="63" t="s">
        <v>2543</v>
      </c>
    </row>
    <row r="210" spans="1:105" ht="12" customHeight="1" x14ac:dyDescent="0.25">
      <c r="A210" s="109" t="s">
        <v>120</v>
      </c>
      <c r="B210" s="33">
        <v>504.51756712078549</v>
      </c>
      <c r="C210" s="33">
        <v>588.55149914611218</v>
      </c>
      <c r="D210" s="33">
        <v>478.02154338903568</v>
      </c>
      <c r="E210" s="33">
        <v>763.93359087438171</v>
      </c>
      <c r="F210" s="33">
        <v>678.13309639352985</v>
      </c>
      <c r="G210" s="33">
        <v>618.54801455382074</v>
      </c>
      <c r="H210" s="33">
        <v>600.92304663212019</v>
      </c>
      <c r="I210" s="33">
        <v>588.93790494916686</v>
      </c>
      <c r="J210" s="33">
        <v>649.92925576134428</v>
      </c>
      <c r="K210" s="33">
        <v>449.1970849404081</v>
      </c>
      <c r="L210" s="33">
        <v>414.56445080039214</v>
      </c>
      <c r="M210" s="33">
        <v>439.17942894043415</v>
      </c>
      <c r="N210" s="33">
        <v>423.83659243018616</v>
      </c>
      <c r="O210" s="33">
        <v>427.36484970439994</v>
      </c>
      <c r="P210" s="33">
        <v>438.52908066256123</v>
      </c>
      <c r="Q210" s="33">
        <v>439.75675152793747</v>
      </c>
      <c r="R210" s="33">
        <v>431.78202095295819</v>
      </c>
      <c r="S210" s="33">
        <v>429.68720771524988</v>
      </c>
      <c r="T210" s="33">
        <v>423.47581387460428</v>
      </c>
      <c r="U210" s="33">
        <v>405.98389738223875</v>
      </c>
      <c r="V210" s="33">
        <v>534.92232552175903</v>
      </c>
      <c r="W210" s="33">
        <v>547.54858691630307</v>
      </c>
      <c r="X210" s="33">
        <v>427.09295275019622</v>
      </c>
      <c r="Y210" s="33">
        <v>409.76935597334102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91.77197521611815</v>
      </c>
      <c r="C212" s="117">
        <f t="shared" si="101"/>
        <v>94.358243708190315</v>
      </c>
      <c r="D212" s="117">
        <f t="shared" si="101"/>
        <v>116.9266022984868</v>
      </c>
      <c r="E212" s="117">
        <f t="shared" si="101"/>
        <v>87.724145575839657</v>
      </c>
      <c r="F212" s="117">
        <f t="shared" si="101"/>
        <v>81.012697561314852</v>
      </c>
      <c r="G212" s="117">
        <f t="shared" si="101"/>
        <v>94.366145245449914</v>
      </c>
      <c r="H212" s="117">
        <f t="shared" si="101"/>
        <v>79.015357303402297</v>
      </c>
      <c r="I212" s="117">
        <f t="shared" si="101"/>
        <v>75.522791605686365</v>
      </c>
      <c r="J212" s="117">
        <f t="shared" si="101"/>
        <v>70.120753083004089</v>
      </c>
      <c r="K212" s="117">
        <f t="shared" si="101"/>
        <v>74.452793300941693</v>
      </c>
      <c r="L212" s="117">
        <f t="shared" si="101"/>
        <v>68.398564976532001</v>
      </c>
      <c r="M212" s="117">
        <f t="shared" si="101"/>
        <v>66.728521562634313</v>
      </c>
      <c r="N212" s="117">
        <f t="shared" si="101"/>
        <v>64.715376937617904</v>
      </c>
      <c r="O212" s="117">
        <f t="shared" si="101"/>
        <v>62.732010828684501</v>
      </c>
      <c r="P212" s="117">
        <f t="shared" si="101"/>
        <v>62.598565054173449</v>
      </c>
      <c r="Q212" s="117">
        <f t="shared" si="101"/>
        <v>58.903811089748253</v>
      </c>
      <c r="R212" s="117">
        <f t="shared" ref="R212:V212" si="102">R213+R216+R218+R227</f>
        <v>55.52180546773014</v>
      </c>
      <c r="S212" s="117">
        <f t="shared" si="102"/>
        <v>53.040313769295246</v>
      </c>
      <c r="T212" s="117">
        <f t="shared" si="102"/>
        <v>49.994638386154364</v>
      </c>
      <c r="U212" s="117">
        <f t="shared" si="102"/>
        <v>46.77061857970147</v>
      </c>
      <c r="V212" s="117">
        <f t="shared" si="102"/>
        <v>62.463736251930463</v>
      </c>
      <c r="W212" s="117">
        <f t="shared" ref="W212:Y212" si="103">W213+W216+W218+W227</f>
        <v>59.774527418121181</v>
      </c>
      <c r="X212" s="117">
        <f t="shared" si="103"/>
        <v>43.750432047817647</v>
      </c>
      <c r="Y212" s="117">
        <f t="shared" si="103"/>
        <v>37.307306556297476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91.77197521611815</v>
      </c>
      <c r="C227" s="122">
        <v>94.358243708190315</v>
      </c>
      <c r="D227" s="122">
        <v>116.9266022984868</v>
      </c>
      <c r="E227" s="122">
        <v>87.724145575839657</v>
      </c>
      <c r="F227" s="122">
        <v>81.012697561314852</v>
      </c>
      <c r="G227" s="122">
        <v>94.366145245449914</v>
      </c>
      <c r="H227" s="122">
        <v>79.015357303402297</v>
      </c>
      <c r="I227" s="122">
        <v>75.522791605686365</v>
      </c>
      <c r="J227" s="122">
        <v>70.120753083004089</v>
      </c>
      <c r="K227" s="122">
        <v>74.452793300941693</v>
      </c>
      <c r="L227" s="122">
        <v>68.398564976532001</v>
      </c>
      <c r="M227" s="122">
        <v>66.728521562634313</v>
      </c>
      <c r="N227" s="122">
        <v>64.715376937617904</v>
      </c>
      <c r="O227" s="122">
        <v>62.732010828684501</v>
      </c>
      <c r="P227" s="122">
        <v>62.598565054173449</v>
      </c>
      <c r="Q227" s="122">
        <v>58.903811089748253</v>
      </c>
      <c r="R227" s="122">
        <v>55.52180546773014</v>
      </c>
      <c r="S227" s="122">
        <v>53.040313769295246</v>
      </c>
      <c r="T227" s="122">
        <v>49.994638386154364</v>
      </c>
      <c r="U227" s="122">
        <v>46.77061857970147</v>
      </c>
      <c r="V227" s="122">
        <v>62.463736251930463</v>
      </c>
      <c r="W227" s="122">
        <v>59.774527418121181</v>
      </c>
      <c r="X227" s="122">
        <v>43.750432047817647</v>
      </c>
      <c r="Y227" s="122">
        <v>37.307306556297476</v>
      </c>
      <c r="DA227" s="130" t="s">
        <v>2710</v>
      </c>
    </row>
    <row r="228" spans="1:105" ht="12" customHeight="1" x14ac:dyDescent="0.25">
      <c r="A228" s="97" t="s">
        <v>50</v>
      </c>
      <c r="B228" s="98">
        <v>216.92374871180468</v>
      </c>
      <c r="C228" s="98">
        <v>226.52906736187737</v>
      </c>
      <c r="D228" s="98">
        <v>288.26821929690067</v>
      </c>
      <c r="E228" s="98">
        <v>225.29439890559487</v>
      </c>
      <c r="F228" s="98">
        <v>219.18609360073467</v>
      </c>
      <c r="G228" s="98">
        <v>257.0250764179363</v>
      </c>
      <c r="H228" s="98">
        <v>222.41393847726826</v>
      </c>
      <c r="I228" s="98">
        <v>211.78267563969544</v>
      </c>
      <c r="J228" s="98">
        <v>192.09628821346661</v>
      </c>
      <c r="K228" s="98">
        <v>187.99379772209076</v>
      </c>
      <c r="L228" s="98">
        <v>167.99123122689366</v>
      </c>
      <c r="M228" s="98">
        <v>160.93714706090068</v>
      </c>
      <c r="N228" s="98">
        <v>159.002656778275</v>
      </c>
      <c r="O228" s="98">
        <v>158.68937904334851</v>
      </c>
      <c r="P228" s="98">
        <v>162.91802356336026</v>
      </c>
      <c r="Q228" s="98">
        <v>161.45611935565751</v>
      </c>
      <c r="R228" s="98">
        <v>159.64849507622327</v>
      </c>
      <c r="S228" s="98">
        <v>157.08666458319479</v>
      </c>
      <c r="T228" s="98">
        <v>152.51731889964731</v>
      </c>
      <c r="U228" s="98">
        <v>147.58720850919502</v>
      </c>
      <c r="V228" s="98">
        <v>201.77418112537117</v>
      </c>
      <c r="W228" s="98">
        <v>201.04001228905722</v>
      </c>
      <c r="X228" s="98">
        <v>156.92361897523392</v>
      </c>
      <c r="Y228" s="98">
        <v>142.84797074774778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163.99059639351859</v>
      </c>
      <c r="C231" s="118">
        <f t="shared" si="108"/>
        <v>177.95011457623221</v>
      </c>
      <c r="D231" s="118">
        <f t="shared" si="108"/>
        <v>170.40731131234017</v>
      </c>
      <c r="E231" s="118">
        <f t="shared" si="108"/>
        <v>179.45677589201026</v>
      </c>
      <c r="F231" s="118">
        <f t="shared" si="108"/>
        <v>186.32713946408219</v>
      </c>
      <c r="G231" s="118">
        <f t="shared" si="108"/>
        <v>189.18178366614742</v>
      </c>
      <c r="H231" s="118">
        <f t="shared" si="108"/>
        <v>175.58166286666861</v>
      </c>
      <c r="I231" s="118">
        <f t="shared" si="108"/>
        <v>164.25605627454635</v>
      </c>
      <c r="J231" s="118">
        <f t="shared" si="108"/>
        <v>174.06370828108621</v>
      </c>
      <c r="K231" s="118">
        <f t="shared" si="108"/>
        <v>165.70467208568036</v>
      </c>
      <c r="L231" s="118">
        <f t="shared" si="108"/>
        <v>172.68368363519423</v>
      </c>
      <c r="M231" s="118">
        <f t="shared" si="108"/>
        <v>158.5170187723626</v>
      </c>
      <c r="N231" s="118">
        <f t="shared" si="108"/>
        <v>151.05182383190149</v>
      </c>
      <c r="O231" s="118">
        <f t="shared" si="108"/>
        <v>153.16165602938074</v>
      </c>
      <c r="P231" s="118">
        <f t="shared" si="108"/>
        <v>128.27700661737686</v>
      </c>
      <c r="Q231" s="118">
        <f t="shared" si="108"/>
        <v>145.22984973114282</v>
      </c>
      <c r="R231" s="118">
        <f t="shared" ref="R231:V231" si="109">R232+R235+R237+R246</f>
        <v>151.28018631386558</v>
      </c>
      <c r="S231" s="118">
        <f t="shared" si="109"/>
        <v>145.22489249128236</v>
      </c>
      <c r="T231" s="118">
        <f t="shared" si="109"/>
        <v>135.92482717118409</v>
      </c>
      <c r="U231" s="118">
        <f t="shared" si="109"/>
        <v>132.18251815389576</v>
      </c>
      <c r="V231" s="118">
        <f t="shared" si="109"/>
        <v>133.90098487166344</v>
      </c>
      <c r="W231" s="118">
        <f t="shared" ref="W231:Y231" si="110">W232+W235+W237+W246</f>
        <v>145.42438382661902</v>
      </c>
      <c r="X231" s="118">
        <f t="shared" si="110"/>
        <v>126.14118308342999</v>
      </c>
      <c r="Y231" s="118">
        <f t="shared" si="110"/>
        <v>122.73719105626782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126.58356633876242</v>
      </c>
      <c r="C232" s="123">
        <f t="shared" si="111"/>
        <v>140.61548820503947</v>
      </c>
      <c r="D232" s="123">
        <f t="shared" si="111"/>
        <v>131.25752887011984</v>
      </c>
      <c r="E232" s="123">
        <f t="shared" si="111"/>
        <v>137.32877601879156</v>
      </c>
      <c r="F232" s="123">
        <f t="shared" si="111"/>
        <v>143.2423832742025</v>
      </c>
      <c r="G232" s="123">
        <f t="shared" si="111"/>
        <v>149.18968618035257</v>
      </c>
      <c r="H232" s="123">
        <f t="shared" si="111"/>
        <v>134.3085346346098</v>
      </c>
      <c r="I232" s="123">
        <f t="shared" si="111"/>
        <v>126.69887420803896</v>
      </c>
      <c r="J232" s="123">
        <f t="shared" si="111"/>
        <v>134.38811475782319</v>
      </c>
      <c r="K232" s="123">
        <f t="shared" si="111"/>
        <v>128.23500059783581</v>
      </c>
      <c r="L232" s="123">
        <f t="shared" si="111"/>
        <v>136.42595882427997</v>
      </c>
      <c r="M232" s="123">
        <f t="shared" si="111"/>
        <v>123.04612376490647</v>
      </c>
      <c r="N232" s="123">
        <f t="shared" si="111"/>
        <v>117.0859946396113</v>
      </c>
      <c r="O232" s="123">
        <f t="shared" si="111"/>
        <v>118.84559118553966</v>
      </c>
      <c r="P232" s="123">
        <f t="shared" si="111"/>
        <v>93.920708187403619</v>
      </c>
      <c r="Q232" s="123">
        <f t="shared" si="111"/>
        <v>111.5985444304529</v>
      </c>
      <c r="R232" s="123">
        <f t="shared" ref="R232:V232" si="112">SUM(R233:R234)</f>
        <v>118.9656499024882</v>
      </c>
      <c r="S232" s="123">
        <f t="shared" si="112"/>
        <v>112.94217517370447</v>
      </c>
      <c r="T232" s="123">
        <f t="shared" si="112"/>
        <v>104.6427398791223</v>
      </c>
      <c r="U232" s="123">
        <f t="shared" si="112"/>
        <v>101.39084117972104</v>
      </c>
      <c r="V232" s="123">
        <f t="shared" si="112"/>
        <v>102.16206554776041</v>
      </c>
      <c r="W232" s="123">
        <f t="shared" ref="W232:Y232" si="113">SUM(W233:W234)</f>
        <v>113.52413758994366</v>
      </c>
      <c r="X232" s="123">
        <f t="shared" si="113"/>
        <v>97.73057906642498</v>
      </c>
      <c r="Y232" s="123">
        <f t="shared" si="113"/>
        <v>96.050256715034507</v>
      </c>
      <c r="DA232" s="130" t="s">
        <v>2864</v>
      </c>
    </row>
    <row r="233" spans="1:105" ht="12" customHeight="1" x14ac:dyDescent="0.25">
      <c r="A233" s="97" t="s">
        <v>198</v>
      </c>
      <c r="B233" s="99">
        <v>126.09638347073913</v>
      </c>
      <c r="C233" s="99">
        <v>140.08786641695957</v>
      </c>
      <c r="D233" s="99">
        <v>130.77033521812132</v>
      </c>
      <c r="E233" s="99">
        <v>136.82165477519567</v>
      </c>
      <c r="F233" s="99">
        <v>142.7168267092855</v>
      </c>
      <c r="G233" s="99">
        <v>148.66120218435728</v>
      </c>
      <c r="H233" s="99">
        <v>133.83486538893112</v>
      </c>
      <c r="I233" s="99">
        <v>126.26537459503214</v>
      </c>
      <c r="J233" s="99">
        <v>133.92593633431511</v>
      </c>
      <c r="K233" s="99">
        <v>127.79619616872809</v>
      </c>
      <c r="L233" s="99">
        <v>135.96252813261032</v>
      </c>
      <c r="M233" s="99">
        <v>122.63182975018528</v>
      </c>
      <c r="N233" s="99">
        <v>116.69564133291165</v>
      </c>
      <c r="O233" s="99">
        <v>118.45115308635586</v>
      </c>
      <c r="P233" s="99">
        <v>93.612810873846854</v>
      </c>
      <c r="Q233" s="99">
        <v>111.23221552820581</v>
      </c>
      <c r="R233" s="99">
        <v>118.57560665568629</v>
      </c>
      <c r="S233" s="99">
        <v>112.57236461081817</v>
      </c>
      <c r="T233" s="99">
        <v>104.30115464469976</v>
      </c>
      <c r="U233" s="99">
        <v>101.06052313028412</v>
      </c>
      <c r="V233" s="99">
        <v>101.82976838781471</v>
      </c>
      <c r="W233" s="99">
        <v>113.15239731898184</v>
      </c>
      <c r="X233" s="99">
        <v>97.411094407541526</v>
      </c>
      <c r="Y233" s="99">
        <v>95.736306050865707</v>
      </c>
      <c r="DA233" s="63" t="s">
        <v>2865</v>
      </c>
    </row>
    <row r="234" spans="1:105" ht="12" customHeight="1" x14ac:dyDescent="0.25">
      <c r="A234" s="97" t="s">
        <v>53</v>
      </c>
      <c r="B234" s="99">
        <v>0.48718286802330324</v>
      </c>
      <c r="C234" s="99">
        <v>0.52762178807989568</v>
      </c>
      <c r="D234" s="99">
        <v>0.48719365199851067</v>
      </c>
      <c r="E234" s="99">
        <v>0.50712124359587873</v>
      </c>
      <c r="F234" s="99">
        <v>0.52555656491700797</v>
      </c>
      <c r="G234" s="99">
        <v>0.52848399599528839</v>
      </c>
      <c r="H234" s="99">
        <v>0.47366924567867635</v>
      </c>
      <c r="I234" s="99">
        <v>0.43349961300681078</v>
      </c>
      <c r="J234" s="99">
        <v>0.46217842350808469</v>
      </c>
      <c r="K234" s="99">
        <v>0.43880442910771661</v>
      </c>
      <c r="L234" s="99">
        <v>0.46343069166967005</v>
      </c>
      <c r="M234" s="99">
        <v>0.41429401472119781</v>
      </c>
      <c r="N234" s="99">
        <v>0.39035330669965146</v>
      </c>
      <c r="O234" s="99">
        <v>0.39443809918379907</v>
      </c>
      <c r="P234" s="99">
        <v>0.30789731355675887</v>
      </c>
      <c r="Q234" s="99">
        <v>0.36632890224708581</v>
      </c>
      <c r="R234" s="99">
        <v>0.39004324680191532</v>
      </c>
      <c r="S234" s="99">
        <v>0.36981056288630593</v>
      </c>
      <c r="T234" s="99">
        <v>0.34158523442253252</v>
      </c>
      <c r="U234" s="99">
        <v>0.33031804943690829</v>
      </c>
      <c r="V234" s="99">
        <v>0.3322971599457013</v>
      </c>
      <c r="W234" s="99">
        <v>0.37174027096182499</v>
      </c>
      <c r="X234" s="99">
        <v>0.31948465888345995</v>
      </c>
      <c r="Y234" s="99">
        <v>0.31395066416880224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0.11349364313689592</v>
      </c>
      <c r="C235" s="123">
        <f t="shared" si="114"/>
        <v>0.13310935208251362</v>
      </c>
      <c r="D235" s="123">
        <f t="shared" si="114"/>
        <v>0.15465978799083016</v>
      </c>
      <c r="E235" s="123">
        <f t="shared" si="114"/>
        <v>0.34568000051634634</v>
      </c>
      <c r="F235" s="123">
        <f t="shared" si="114"/>
        <v>0.19379663064241934</v>
      </c>
      <c r="G235" s="123">
        <f t="shared" si="114"/>
        <v>0.23823625088841091</v>
      </c>
      <c r="H235" s="123">
        <f t="shared" si="114"/>
        <v>0.34596181859475594</v>
      </c>
      <c r="I235" s="123">
        <f t="shared" si="114"/>
        <v>0.37938694080649732</v>
      </c>
      <c r="J235" s="123">
        <f t="shared" si="114"/>
        <v>0.43226885346810451</v>
      </c>
      <c r="K235" s="123">
        <f t="shared" si="114"/>
        <v>0.48051887569201507</v>
      </c>
      <c r="L235" s="123">
        <f t="shared" si="114"/>
        <v>0.60408575723947666</v>
      </c>
      <c r="M235" s="123">
        <f t="shared" si="114"/>
        <v>0.66143346557608396</v>
      </c>
      <c r="N235" s="123">
        <f t="shared" si="114"/>
        <v>1.1864955384801494</v>
      </c>
      <c r="O235" s="123">
        <f t="shared" si="114"/>
        <v>1.131983153059885</v>
      </c>
      <c r="P235" s="123">
        <f t="shared" si="114"/>
        <v>0.41671620706320522</v>
      </c>
      <c r="Q235" s="123">
        <f t="shared" si="114"/>
        <v>1.2136999952153336</v>
      </c>
      <c r="R235" s="123">
        <f t="shared" si="114"/>
        <v>0.75429587009172061</v>
      </c>
      <c r="S235" s="123">
        <f t="shared" si="114"/>
        <v>1.3341829143432162</v>
      </c>
      <c r="T235" s="123">
        <f t="shared" si="114"/>
        <v>1.0397730765165698</v>
      </c>
      <c r="U235" s="123">
        <f t="shared" si="114"/>
        <v>1.455883913681123</v>
      </c>
      <c r="V235" s="123">
        <f t="shared" si="114"/>
        <v>0.750361969459581</v>
      </c>
      <c r="W235" s="123">
        <f t="shared" si="114"/>
        <v>1.3081091798742088</v>
      </c>
      <c r="X235" s="123">
        <f t="shared" si="114"/>
        <v>1.613142168126529</v>
      </c>
      <c r="Y235" s="123">
        <f t="shared" si="114"/>
        <v>1.0782702669799451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0.11349364313689592</v>
      </c>
      <c r="C236" s="99">
        <f>RES_hhdet_fecs!C129</f>
        <v>0.13310935208251362</v>
      </c>
      <c r="D236" s="99">
        <f>RES_hhdet_fecs!D129</f>
        <v>0.15465978799083016</v>
      </c>
      <c r="E236" s="99">
        <f>RES_hhdet_fecs!E129</f>
        <v>0.34568000051634634</v>
      </c>
      <c r="F236" s="99">
        <f>RES_hhdet_fecs!F129</f>
        <v>0.19379663064241934</v>
      </c>
      <c r="G236" s="99">
        <f>RES_hhdet_fecs!G129</f>
        <v>0.23823625088841091</v>
      </c>
      <c r="H236" s="99">
        <f>RES_hhdet_fecs!H129</f>
        <v>0.34596181859475594</v>
      </c>
      <c r="I236" s="99">
        <f>RES_hhdet_fecs!I129</f>
        <v>0.37938694080649732</v>
      </c>
      <c r="J236" s="99">
        <f>RES_hhdet_fecs!J129</f>
        <v>0.43226885346810451</v>
      </c>
      <c r="K236" s="99">
        <f>RES_hhdet_fecs!K129</f>
        <v>0.48051887569201507</v>
      </c>
      <c r="L236" s="99">
        <f>RES_hhdet_fecs!L129</f>
        <v>0.60408575723947666</v>
      </c>
      <c r="M236" s="99">
        <f>RES_hhdet_fecs!M129</f>
        <v>0.66143346557608396</v>
      </c>
      <c r="N236" s="99">
        <f>RES_hhdet_fecs!N129</f>
        <v>1.1864955384801494</v>
      </c>
      <c r="O236" s="99">
        <f>RES_hhdet_fecs!O129</f>
        <v>1.131983153059885</v>
      </c>
      <c r="P236" s="99">
        <f>RES_hhdet_fecs!P129</f>
        <v>0.41671620706320522</v>
      </c>
      <c r="Q236" s="99">
        <f>RES_hhdet_fecs!Q129</f>
        <v>1.2136999952153336</v>
      </c>
      <c r="R236" s="99">
        <f>RES_hhdet_fecs!R129</f>
        <v>0.75429587009172061</v>
      </c>
      <c r="S236" s="99">
        <f>RES_hhdet_fecs!S129</f>
        <v>1.3341829143432162</v>
      </c>
      <c r="T236" s="99">
        <f>RES_hhdet_fecs!T129</f>
        <v>1.0397730765165698</v>
      </c>
      <c r="U236" s="99">
        <f>RES_hhdet_fecs!U129</f>
        <v>1.455883913681123</v>
      </c>
      <c r="V236" s="99">
        <f>RES_hhdet_fecs!V129</f>
        <v>0.750361969459581</v>
      </c>
      <c r="W236" s="99">
        <f>RES_hhdet_fecs!W129</f>
        <v>1.3081091798742088</v>
      </c>
      <c r="X236" s="99">
        <f>RES_hhdet_fecs!X129</f>
        <v>1.613142168126529</v>
      </c>
      <c r="Y236" s="99">
        <f>RES_hhdet_fecs!Y129</f>
        <v>1.0782702669799451</v>
      </c>
      <c r="DA236" s="63" t="s">
        <v>2868</v>
      </c>
    </row>
    <row r="237" spans="1:105" ht="12" customHeight="1" x14ac:dyDescent="0.25">
      <c r="A237" s="121" t="s">
        <v>55</v>
      </c>
      <c r="B237" s="123">
        <v>26.72266643025695</v>
      </c>
      <c r="C237" s="123">
        <v>25.648586412291614</v>
      </c>
      <c r="D237" s="123">
        <v>27.25668008494063</v>
      </c>
      <c r="E237" s="123">
        <v>28.691829740888846</v>
      </c>
      <c r="F237" s="123">
        <v>30.972223548553941</v>
      </c>
      <c r="G237" s="123">
        <v>27.792096674033676</v>
      </c>
      <c r="H237" s="123">
        <v>30.011072097152908</v>
      </c>
      <c r="I237" s="123">
        <v>26.686633639735781</v>
      </c>
      <c r="J237" s="123">
        <v>28.578973002577971</v>
      </c>
      <c r="K237" s="123">
        <v>28.460157352203961</v>
      </c>
      <c r="L237" s="123">
        <v>27.930970343759739</v>
      </c>
      <c r="M237" s="123">
        <v>27.051049148400633</v>
      </c>
      <c r="N237" s="123">
        <v>25.268433696653958</v>
      </c>
      <c r="O237" s="123">
        <v>25.702879898032911</v>
      </c>
      <c r="P237" s="123">
        <v>26.30499496194944</v>
      </c>
      <c r="Q237" s="123">
        <v>24.876078298187643</v>
      </c>
      <c r="R237" s="123">
        <v>24.23034675288536</v>
      </c>
      <c r="S237" s="123">
        <v>23.784169165298046</v>
      </c>
      <c r="T237" s="123">
        <v>23.334420974367418</v>
      </c>
      <c r="U237" s="123">
        <v>22.81149109227303</v>
      </c>
      <c r="V237" s="123">
        <v>22.436413541315726</v>
      </c>
      <c r="W237" s="123">
        <v>22.107223687402978</v>
      </c>
      <c r="X237" s="123">
        <v>20.323219009661813</v>
      </c>
      <c r="Y237" s="123">
        <v>19.639479648849459</v>
      </c>
      <c r="DA237" s="130" t="s">
        <v>2869</v>
      </c>
    </row>
    <row r="238" spans="1:105" ht="12" customHeight="1" x14ac:dyDescent="0.25">
      <c r="A238" s="97" t="s">
        <v>128</v>
      </c>
      <c r="B238" s="99">
        <v>25.778877857557639</v>
      </c>
      <c r="C238" s="99">
        <v>24.800213087150937</v>
      </c>
      <c r="D238" s="99">
        <v>26.420647344731197</v>
      </c>
      <c r="E238" s="99">
        <v>27.157457780396463</v>
      </c>
      <c r="F238" s="99">
        <v>29.914082118241936</v>
      </c>
      <c r="G238" s="99">
        <v>26.711290795841652</v>
      </c>
      <c r="H238" s="99">
        <v>29.091620430279718</v>
      </c>
      <c r="I238" s="99">
        <v>25.494214356909833</v>
      </c>
      <c r="J238" s="99">
        <v>27.34126821558716</v>
      </c>
      <c r="K238" s="99">
        <v>27.420166866333251</v>
      </c>
      <c r="L238" s="99">
        <v>27.271011634525298</v>
      </c>
      <c r="M238" s="99">
        <v>26.070076232537922</v>
      </c>
      <c r="N238" s="99">
        <v>24.387662259682937</v>
      </c>
      <c r="O238" s="99">
        <v>25.228895451891169</v>
      </c>
      <c r="P238" s="99">
        <v>26.023505016035521</v>
      </c>
      <c r="Q238" s="99">
        <v>24.438924297414314</v>
      </c>
      <c r="R238" s="99">
        <v>23.77106066681349</v>
      </c>
      <c r="S238" s="99">
        <v>23.283186202450818</v>
      </c>
      <c r="T238" s="99">
        <v>22.954329668003037</v>
      </c>
      <c r="U238" s="99">
        <v>22.675388113601365</v>
      </c>
      <c r="V238" s="99">
        <v>22.347739706280002</v>
      </c>
      <c r="W238" s="99">
        <v>22.077447080322671</v>
      </c>
      <c r="X238" s="99">
        <v>20.256975748619123</v>
      </c>
      <c r="Y238" s="99">
        <v>19.550547602199572</v>
      </c>
      <c r="DA238" s="63" t="s">
        <v>2870</v>
      </c>
    </row>
    <row r="239" spans="1:105" ht="12" customHeight="1" x14ac:dyDescent="0.25">
      <c r="A239" s="97" t="s">
        <v>127</v>
      </c>
      <c r="B239" s="99">
        <v>22.427608339862037</v>
      </c>
      <c r="C239" s="99">
        <v>21.560751806814224</v>
      </c>
      <c r="D239" s="99">
        <v>23.203199711592504</v>
      </c>
      <c r="E239" s="99">
        <v>24.362583003900216</v>
      </c>
      <c r="F239" s="99">
        <v>26.996371524017846</v>
      </c>
      <c r="G239" s="99">
        <v>23.843513546386866</v>
      </c>
      <c r="H239" s="99">
        <v>26.080697954357262</v>
      </c>
      <c r="I239" s="99">
        <v>22.559653825406919</v>
      </c>
      <c r="J239" s="99">
        <v>24.301598836202505</v>
      </c>
      <c r="K239" s="99">
        <v>24.34518393326687</v>
      </c>
      <c r="L239" s="99">
        <v>24.242016230030806</v>
      </c>
      <c r="M239" s="99">
        <v>23.318638581407338</v>
      </c>
      <c r="N239" s="99">
        <v>21.888809262071295</v>
      </c>
      <c r="O239" s="99">
        <v>22.748134521175128</v>
      </c>
      <c r="P239" s="99">
        <v>23.577069145926814</v>
      </c>
      <c r="Q239" s="99">
        <v>22.169896123257782</v>
      </c>
      <c r="R239" s="99">
        <v>21.625450942965305</v>
      </c>
      <c r="S239" s="99">
        <v>21.297849036359846</v>
      </c>
      <c r="T239" s="99">
        <v>21.086331815263243</v>
      </c>
      <c r="U239" s="99">
        <v>20.846606785792051</v>
      </c>
      <c r="V239" s="99">
        <v>20.830981398162642</v>
      </c>
      <c r="W239" s="99">
        <v>20.799277765215201</v>
      </c>
      <c r="X239" s="99">
        <v>19.302184746375403</v>
      </c>
      <c r="Y239" s="99">
        <v>18.869714990371591</v>
      </c>
      <c r="DA239" s="63" t="s">
        <v>2871</v>
      </c>
    </row>
    <row r="240" spans="1:105" ht="12" customHeight="1" x14ac:dyDescent="0.25">
      <c r="A240" s="100" t="s">
        <v>198</v>
      </c>
      <c r="B240" s="102">
        <v>8.6974113672084581</v>
      </c>
      <c r="C240" s="102">
        <v>8.1593195659250224</v>
      </c>
      <c r="D240" s="102">
        <v>9.7804294934880964</v>
      </c>
      <c r="E240" s="102">
        <v>12.479766080978502</v>
      </c>
      <c r="F240" s="102">
        <v>14.443912043952562</v>
      </c>
      <c r="G240" s="102">
        <v>11.267332832640536</v>
      </c>
      <c r="H240" s="102">
        <v>12.592139406685993</v>
      </c>
      <c r="I240" s="102">
        <v>9.0916030892331623</v>
      </c>
      <c r="J240" s="102">
        <v>9.887730919253034</v>
      </c>
      <c r="K240" s="102">
        <v>9.5395662960559768</v>
      </c>
      <c r="L240" s="102">
        <v>9.1600700564712092</v>
      </c>
      <c r="M240" s="102">
        <v>9.0350193981371927</v>
      </c>
      <c r="N240" s="102">
        <v>8.2508314410387786</v>
      </c>
      <c r="O240" s="102">
        <v>8.5637856364592295</v>
      </c>
      <c r="P240" s="102">
        <v>9.3599980103758185</v>
      </c>
      <c r="Q240" s="102">
        <v>8.6966455515411543</v>
      </c>
      <c r="R240" s="102">
        <v>8.4137859901997309</v>
      </c>
      <c r="S240" s="102">
        <v>8.3248797345535301</v>
      </c>
      <c r="T240" s="102">
        <v>8.3217905447158884</v>
      </c>
      <c r="U240" s="102">
        <v>7.7040391358685669</v>
      </c>
      <c r="V240" s="102">
        <v>8.8089394348960912</v>
      </c>
      <c r="W240" s="102">
        <v>10.153356355076026</v>
      </c>
      <c r="X240" s="102">
        <v>10.536794199195731</v>
      </c>
      <c r="Y240" s="102">
        <v>11.72196614634046</v>
      </c>
      <c r="DA240" s="131" t="s">
        <v>2872</v>
      </c>
    </row>
    <row r="241" spans="1:105" ht="12" customHeight="1" x14ac:dyDescent="0.25">
      <c r="A241" s="103" t="s">
        <v>52</v>
      </c>
      <c r="B241" s="105">
        <v>13.730196972653582</v>
      </c>
      <c r="C241" s="105">
        <v>13.401432240889196</v>
      </c>
      <c r="D241" s="105">
        <v>13.422770218104411</v>
      </c>
      <c r="E241" s="105">
        <v>11.88281692292172</v>
      </c>
      <c r="F241" s="105">
        <v>12.552459480065275</v>
      </c>
      <c r="G241" s="105">
        <v>12.576180713746332</v>
      </c>
      <c r="H241" s="105">
        <v>13.488558547671268</v>
      </c>
      <c r="I241" s="105">
        <v>13.468050736173758</v>
      </c>
      <c r="J241" s="105">
        <v>14.413867916949471</v>
      </c>
      <c r="K241" s="105">
        <v>14.805617637210894</v>
      </c>
      <c r="L241" s="105">
        <v>15.081946173559599</v>
      </c>
      <c r="M241" s="105">
        <v>14.283619183270147</v>
      </c>
      <c r="N241" s="105">
        <v>13.637977821032518</v>
      </c>
      <c r="O241" s="105">
        <v>14.1843488847159</v>
      </c>
      <c r="P241" s="105">
        <v>14.217071135550995</v>
      </c>
      <c r="Q241" s="105">
        <v>13.473250571716632</v>
      </c>
      <c r="R241" s="105">
        <v>13.211664952765574</v>
      </c>
      <c r="S241" s="105">
        <v>12.972969301806319</v>
      </c>
      <c r="T241" s="105">
        <v>12.764541270547351</v>
      </c>
      <c r="U241" s="105">
        <v>13.142567649923484</v>
      </c>
      <c r="V241" s="105">
        <v>12.022041963266553</v>
      </c>
      <c r="W241" s="105">
        <v>10.645921410139172</v>
      </c>
      <c r="X241" s="105">
        <v>8.7653905471796687</v>
      </c>
      <c r="Y241" s="105">
        <v>7.1477488440311339</v>
      </c>
      <c r="DA241" s="132" t="s">
        <v>2873</v>
      </c>
    </row>
    <row r="242" spans="1:105" ht="12" customHeight="1" x14ac:dyDescent="0.25">
      <c r="A242" s="106" t="s">
        <v>122</v>
      </c>
      <c r="B242" s="102">
        <v>30.905286408789923</v>
      </c>
      <c r="C242" s="102">
        <v>29.538526485668889</v>
      </c>
      <c r="D242" s="102">
        <v>31.109859943601634</v>
      </c>
      <c r="E242" s="102">
        <v>34.440311335748675</v>
      </c>
      <c r="F242" s="102">
        <v>35.349997578663498</v>
      </c>
      <c r="G242" s="102">
        <v>32.263161171072305</v>
      </c>
      <c r="H242" s="102">
        <v>34.030024567552289</v>
      </c>
      <c r="I242" s="102">
        <v>31.549655024152546</v>
      </c>
      <c r="J242" s="102">
        <v>33.626728135477329</v>
      </c>
      <c r="K242" s="102">
        <v>33.20739725616675</v>
      </c>
      <c r="L242" s="102">
        <v>31.670800133292339</v>
      </c>
      <c r="M242" s="102">
        <v>32.161711022903674</v>
      </c>
      <c r="N242" s="102">
        <v>30.875851105313117</v>
      </c>
      <c r="O242" s="102">
        <v>30.644076587812844</v>
      </c>
      <c r="P242" s="102">
        <v>30.798272619630595</v>
      </c>
      <c r="Q242" s="102">
        <v>29.436147981726627</v>
      </c>
      <c r="R242" s="102">
        <v>28.063077390344091</v>
      </c>
      <c r="S242" s="102">
        <v>27.614441798472111</v>
      </c>
      <c r="T242" s="102">
        <v>26.963780765245939</v>
      </c>
      <c r="U242" s="102">
        <v>25.622094025510066</v>
      </c>
      <c r="V242" s="102">
        <v>25.635026197851406</v>
      </c>
      <c r="W242" s="102">
        <v>24.626818803175947</v>
      </c>
      <c r="X242" s="102">
        <v>23.907929298615123</v>
      </c>
      <c r="Y242" s="102">
        <v>23.235434187668368</v>
      </c>
      <c r="DA242" s="131" t="s">
        <v>2874</v>
      </c>
    </row>
    <row r="243" spans="1:105" ht="12" customHeight="1" x14ac:dyDescent="0.25">
      <c r="A243" s="107" t="s">
        <v>121</v>
      </c>
      <c r="B243" s="105">
        <v>23.939327216137059</v>
      </c>
      <c r="C243" s="105">
        <v>22.850272715286525</v>
      </c>
      <c r="D243" s="105">
        <v>24.550496195032661</v>
      </c>
      <c r="E243" s="105">
        <v>28.259761517216731</v>
      </c>
      <c r="F243" s="105">
        <v>29.364455893066776</v>
      </c>
      <c r="G243" s="105">
        <v>26.239627118447018</v>
      </c>
      <c r="H243" s="105">
        <v>27.899124494853645</v>
      </c>
      <c r="I243" s="105">
        <v>25.144140817719155</v>
      </c>
      <c r="J243" s="105">
        <v>26.87480780302883</v>
      </c>
      <c r="K243" s="105">
        <v>26.416481145058189</v>
      </c>
      <c r="L243" s="105">
        <v>25.095679644280047</v>
      </c>
      <c r="M243" s="105">
        <v>25.61845138546607</v>
      </c>
      <c r="N243" s="105">
        <v>24.538346436020063</v>
      </c>
      <c r="O243" s="105">
        <v>24.387959245054297</v>
      </c>
      <c r="P243" s="105">
        <v>24.725956927412053</v>
      </c>
      <c r="Q243" s="105">
        <v>24.100846443427159</v>
      </c>
      <c r="R243" s="105">
        <v>23.256266364496295</v>
      </c>
      <c r="S243" s="105">
        <v>23.042623550734614</v>
      </c>
      <c r="T243" s="105">
        <v>22.656254516019384</v>
      </c>
      <c r="U243" s="105">
        <v>21.462868801488693</v>
      </c>
      <c r="V243" s="105">
        <v>21.842351116168249</v>
      </c>
      <c r="W243" s="105">
        <v>21.419614487141594</v>
      </c>
      <c r="X243" s="105">
        <v>21.169081357094662</v>
      </c>
      <c r="Y243" s="105">
        <v>21.321872265984197</v>
      </c>
      <c r="DA243" s="132" t="s">
        <v>2875</v>
      </c>
    </row>
    <row r="244" spans="1:105" ht="12" customHeight="1" x14ac:dyDescent="0.25">
      <c r="A244" s="108" t="s">
        <v>53</v>
      </c>
      <c r="B244" s="99">
        <v>10.414296324617068</v>
      </c>
      <c r="C244" s="99">
        <v>9.7031431719910213</v>
      </c>
      <c r="D244" s="99">
        <v>11.49901260173344</v>
      </c>
      <c r="E244" s="99">
        <v>15.802170689751863</v>
      </c>
      <c r="F244" s="99">
        <v>17.069368076602846</v>
      </c>
      <c r="G244" s="99">
        <v>13.612524176318477</v>
      </c>
      <c r="H244" s="99">
        <v>14.738317258272136</v>
      </c>
      <c r="I244" s="99">
        <v>11.252624481470111</v>
      </c>
      <c r="J244" s="99">
        <v>12.175019187494383</v>
      </c>
      <c r="K244" s="99">
        <v>11.596116066072952</v>
      </c>
      <c r="L244" s="99">
        <v>10.653666539641257</v>
      </c>
      <c r="M244" s="99">
        <v>11.176007337540502</v>
      </c>
      <c r="N244" s="99">
        <v>10.46818627883559</v>
      </c>
      <c r="O244" s="99">
        <v>10.400143359453001</v>
      </c>
      <c r="P244" s="99">
        <v>11.084308666867964</v>
      </c>
      <c r="Q244" s="99">
        <v>10.540345294930846</v>
      </c>
      <c r="R244" s="99">
        <v>9.9406848567812034</v>
      </c>
      <c r="S244" s="99">
        <v>9.8036514184246482</v>
      </c>
      <c r="T244" s="99">
        <v>9.7209921305221094</v>
      </c>
      <c r="U244" s="99">
        <v>8.6677469270669523</v>
      </c>
      <c r="V244" s="99">
        <v>10.011465557169812</v>
      </c>
      <c r="W244" s="99">
        <v>11.24980136065067</v>
      </c>
      <c r="X244" s="99">
        <v>12.345310322262</v>
      </c>
      <c r="Y244" s="99">
        <v>13.955561362329009</v>
      </c>
      <c r="DA244" s="63" t="s">
        <v>2876</v>
      </c>
    </row>
    <row r="245" spans="1:105" ht="12" customHeight="1" x14ac:dyDescent="0.25">
      <c r="A245" s="108" t="s">
        <v>52</v>
      </c>
      <c r="B245" s="99">
        <v>13.525030891519993</v>
      </c>
      <c r="C245" s="99">
        <v>13.147129543295504</v>
      </c>
      <c r="D245" s="99">
        <v>13.051483593299217</v>
      </c>
      <c r="E245" s="99">
        <v>12.457590827464866</v>
      </c>
      <c r="F245" s="99">
        <v>12.295087816463925</v>
      </c>
      <c r="G245" s="99">
        <v>12.627102942128541</v>
      </c>
      <c r="H245" s="99">
        <v>13.16080723658151</v>
      </c>
      <c r="I245" s="99">
        <v>13.891516336249046</v>
      </c>
      <c r="J245" s="99">
        <v>14.699788615534441</v>
      </c>
      <c r="K245" s="99">
        <v>14.820365078985239</v>
      </c>
      <c r="L245" s="99">
        <v>14.442013104638786</v>
      </c>
      <c r="M245" s="99">
        <v>14.442444047925562</v>
      </c>
      <c r="N245" s="99">
        <v>14.070160157184471</v>
      </c>
      <c r="O245" s="99">
        <v>13.987815885601295</v>
      </c>
      <c r="P245" s="99">
        <v>13.641648260544088</v>
      </c>
      <c r="Q245" s="99">
        <v>13.560501148496311</v>
      </c>
      <c r="R245" s="99">
        <v>13.315581507715091</v>
      </c>
      <c r="S245" s="99">
        <v>13.238972132309964</v>
      </c>
      <c r="T245" s="99">
        <v>12.935262385497273</v>
      </c>
      <c r="U245" s="99">
        <v>12.795121874421739</v>
      </c>
      <c r="V245" s="99">
        <v>11.830885558998437</v>
      </c>
      <c r="W245" s="99">
        <v>10.169813126490926</v>
      </c>
      <c r="X245" s="99">
        <v>8.8237710348326654</v>
      </c>
      <c r="Y245" s="99">
        <v>7.3663109036551901</v>
      </c>
      <c r="DA245" s="63" t="s">
        <v>2877</v>
      </c>
    </row>
    <row r="246" spans="1:105" ht="12" customHeight="1" x14ac:dyDescent="0.25">
      <c r="A246" s="121" t="s">
        <v>54</v>
      </c>
      <c r="B246" s="123">
        <v>10.570869981362327</v>
      </c>
      <c r="C246" s="123">
        <v>11.552930606818604</v>
      </c>
      <c r="D246" s="123">
        <v>11.738442569288885</v>
      </c>
      <c r="E246" s="123">
        <v>13.090490131813501</v>
      </c>
      <c r="F246" s="123">
        <v>11.918736010683322</v>
      </c>
      <c r="G246" s="123">
        <v>11.961764560872783</v>
      </c>
      <c r="H246" s="123">
        <v>10.916094316311119</v>
      </c>
      <c r="I246" s="123">
        <v>10.491161485965106</v>
      </c>
      <c r="J246" s="123">
        <v>10.664351667216913</v>
      </c>
      <c r="K246" s="123">
        <v>8.5289952599485801</v>
      </c>
      <c r="L246" s="123">
        <v>7.7226687099150286</v>
      </c>
      <c r="M246" s="123">
        <v>7.7584123934794409</v>
      </c>
      <c r="N246" s="123">
        <v>7.5108999571560746</v>
      </c>
      <c r="O246" s="123">
        <v>7.481201792748263</v>
      </c>
      <c r="P246" s="123">
        <v>7.6345872609605863</v>
      </c>
      <c r="Q246" s="123">
        <v>7.5415270072869429</v>
      </c>
      <c r="R246" s="123">
        <v>7.3298937884003186</v>
      </c>
      <c r="S246" s="123">
        <v>7.1643652379366483</v>
      </c>
      <c r="T246" s="123">
        <v>6.9078932411777858</v>
      </c>
      <c r="U246" s="123">
        <v>6.5243019682205601</v>
      </c>
      <c r="V246" s="123">
        <v>8.5521438131277403</v>
      </c>
      <c r="W246" s="123">
        <v>8.4849133693981624</v>
      </c>
      <c r="X246" s="123">
        <v>6.474242839216668</v>
      </c>
      <c r="Y246" s="123">
        <v>5.9691844254039124</v>
      </c>
      <c r="DA246" s="130" t="s">
        <v>2878</v>
      </c>
    </row>
    <row r="247" spans="1:105" ht="12" customHeight="1" x14ac:dyDescent="0.25">
      <c r="A247" s="97" t="s">
        <v>50</v>
      </c>
      <c r="B247" s="99">
        <v>12.791253598542527</v>
      </c>
      <c r="C247" s="99">
        <v>13.264857624673505</v>
      </c>
      <c r="D247" s="99">
        <v>16.763667023313349</v>
      </c>
      <c r="E247" s="99">
        <v>13.009104629230542</v>
      </c>
      <c r="F247" s="99">
        <v>12.566473939965128</v>
      </c>
      <c r="G247" s="99">
        <v>14.631933429169903</v>
      </c>
      <c r="H247" s="99">
        <v>12.573458341093204</v>
      </c>
      <c r="I247" s="99">
        <v>11.890584380790509</v>
      </c>
      <c r="J247" s="99">
        <v>10.71320402038422</v>
      </c>
      <c r="K247" s="99">
        <v>10.416475349321654</v>
      </c>
      <c r="L247" s="99">
        <v>9.2506152882724155</v>
      </c>
      <c r="M247" s="99">
        <v>8.8118762511673818</v>
      </c>
      <c r="N247" s="99">
        <v>8.6697687406662816</v>
      </c>
      <c r="O247" s="99">
        <v>8.6335220205842269</v>
      </c>
      <c r="P247" s="99">
        <v>8.8565036488031836</v>
      </c>
      <c r="Q247" s="99">
        <v>8.7639884322808204</v>
      </c>
      <c r="R247" s="99">
        <v>8.6352734822564088</v>
      </c>
      <c r="S247" s="99">
        <v>8.4587696513344213</v>
      </c>
      <c r="T247" s="99">
        <v>8.1679954030733057</v>
      </c>
      <c r="U247" s="99">
        <v>7.8515676935265502</v>
      </c>
      <c r="V247" s="99">
        <v>10.654798993872703</v>
      </c>
      <c r="W247" s="99">
        <v>10.535893113363416</v>
      </c>
      <c r="X247" s="99">
        <v>8.1655622168622717</v>
      </c>
      <c r="Y247" s="99">
        <v>7.3807861197991045</v>
      </c>
      <c r="DA247" s="63" t="s">
        <v>2879</v>
      </c>
    </row>
    <row r="248" spans="1:105" ht="12" customHeight="1" x14ac:dyDescent="0.25">
      <c r="A248" s="109" t="s">
        <v>120</v>
      </c>
      <c r="B248" s="110">
        <v>8.9426949695782625</v>
      </c>
      <c r="C248" s="110">
        <v>10.33076657472753</v>
      </c>
      <c r="D248" s="110">
        <v>8.3091389856663049</v>
      </c>
      <c r="E248" s="110">
        <v>13.142387060862813</v>
      </c>
      <c r="F248" s="110">
        <v>11.538959595917284</v>
      </c>
      <c r="G248" s="110">
        <v>10.41267321101996</v>
      </c>
      <c r="H248" s="110">
        <v>10.002855081111292</v>
      </c>
      <c r="I248" s="110">
        <v>9.7155236347854697</v>
      </c>
      <c r="J248" s="110">
        <v>10.636267643725612</v>
      </c>
      <c r="K248" s="110">
        <v>7.2913087900237086</v>
      </c>
      <c r="L248" s="110">
        <v>6.6733007468390531</v>
      </c>
      <c r="M248" s="110">
        <v>7.0122377691136535</v>
      </c>
      <c r="N248" s="110">
        <v>6.7154943597855317</v>
      </c>
      <c r="O248" s="110">
        <v>6.7278738685287776</v>
      </c>
      <c r="P248" s="110">
        <v>6.8721208996801284</v>
      </c>
      <c r="Q248" s="110">
        <v>6.8393718041526146</v>
      </c>
      <c r="R248" s="110">
        <v>6.633847100502047</v>
      </c>
      <c r="S248" s="110">
        <v>6.5045091671189637</v>
      </c>
      <c r="T248" s="110">
        <v>6.2934111422115313</v>
      </c>
      <c r="U248" s="110">
        <v>5.9085596679145196</v>
      </c>
      <c r="V248" s="110">
        <v>7.6093595247125618</v>
      </c>
      <c r="W248" s="110">
        <v>7.6170697836017469</v>
      </c>
      <c r="X248" s="110">
        <v>5.8204134692767857</v>
      </c>
      <c r="Y248" s="110">
        <v>5.4702008577748531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126.56925615796966</v>
      </c>
      <c r="C250" s="118">
        <f t="shared" si="115"/>
        <v>137.81416174650289</v>
      </c>
      <c r="D250" s="118">
        <f t="shared" si="115"/>
        <v>132.04220792947126</v>
      </c>
      <c r="E250" s="118">
        <f t="shared" si="115"/>
        <v>139.86282007015959</v>
      </c>
      <c r="F250" s="118">
        <f t="shared" si="115"/>
        <v>145.69923266711663</v>
      </c>
      <c r="G250" s="118">
        <f t="shared" si="115"/>
        <v>148.43940779353048</v>
      </c>
      <c r="H250" s="118">
        <f t="shared" si="115"/>
        <v>138.56685736635541</v>
      </c>
      <c r="I250" s="118">
        <f t="shared" si="115"/>
        <v>130.16760438054968</v>
      </c>
      <c r="J250" s="118">
        <f t="shared" si="115"/>
        <v>138.67865844155355</v>
      </c>
      <c r="K250" s="118">
        <f t="shared" si="115"/>
        <v>132.76981330003238</v>
      </c>
      <c r="L250" s="118">
        <f t="shared" si="115"/>
        <v>139.40582125775438</v>
      </c>
      <c r="M250" s="118">
        <f t="shared" si="115"/>
        <v>128.78611472210994</v>
      </c>
      <c r="N250" s="118">
        <f t="shared" si="115"/>
        <v>124.69422062644665</v>
      </c>
      <c r="O250" s="118">
        <f t="shared" si="115"/>
        <v>127.30346163915776</v>
      </c>
      <c r="P250" s="118">
        <f t="shared" si="115"/>
        <v>105.71405999255305</v>
      </c>
      <c r="Q250" s="118">
        <f t="shared" si="115"/>
        <v>121.83887808170843</v>
      </c>
      <c r="R250" s="118">
        <f t="shared" ref="R250:V250" si="116">R251+R254+R256+R265</f>
        <v>126.3108492416028</v>
      </c>
      <c r="S250" s="118">
        <f t="shared" si="116"/>
        <v>123.58240653769693</v>
      </c>
      <c r="T250" s="118">
        <f t="shared" si="116"/>
        <v>115.90740405460718</v>
      </c>
      <c r="U250" s="118">
        <f t="shared" si="116"/>
        <v>114.79567839451371</v>
      </c>
      <c r="V250" s="118">
        <f t="shared" si="116"/>
        <v>114.86450324946712</v>
      </c>
      <c r="W250" s="118">
        <f t="shared" ref="W250:Y250" si="117">W251+W254+W256+W265</f>
        <v>126.91127439615333</v>
      </c>
      <c r="X250" s="118">
        <f t="shared" si="117"/>
        <v>112.14561380763088</v>
      </c>
      <c r="Y250" s="118">
        <f t="shared" si="117"/>
        <v>108.31597678942579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98.55036861587881</v>
      </c>
      <c r="C251" s="123">
        <f t="shared" si="118"/>
        <v>109.75962259631173</v>
      </c>
      <c r="D251" s="123">
        <f t="shared" si="118"/>
        <v>102.67155890930414</v>
      </c>
      <c r="E251" s="123">
        <f t="shared" si="118"/>
        <v>107.67959211933005</v>
      </c>
      <c r="F251" s="123">
        <f t="shared" si="118"/>
        <v>112.70543417600445</v>
      </c>
      <c r="G251" s="123">
        <f t="shared" si="118"/>
        <v>117.75041472922493</v>
      </c>
      <c r="H251" s="123">
        <f t="shared" si="118"/>
        <v>106.37484908008283</v>
      </c>
      <c r="I251" s="123">
        <f t="shared" si="118"/>
        <v>100.67630171663153</v>
      </c>
      <c r="J251" s="123">
        <f t="shared" si="118"/>
        <v>107.23203103268467</v>
      </c>
      <c r="K251" s="123">
        <f t="shared" si="118"/>
        <v>102.76025143994089</v>
      </c>
      <c r="L251" s="123">
        <f t="shared" si="118"/>
        <v>109.81887437536545</v>
      </c>
      <c r="M251" s="123">
        <f t="shared" si="118"/>
        <v>99.486732805545742</v>
      </c>
      <c r="N251" s="123">
        <f t="shared" si="118"/>
        <v>95.162871336286329</v>
      </c>
      <c r="O251" s="123">
        <f t="shared" si="118"/>
        <v>97.118761568152792</v>
      </c>
      <c r="P251" s="123">
        <f t="shared" si="118"/>
        <v>76.847850643951631</v>
      </c>
      <c r="Q251" s="123">
        <f t="shared" si="118"/>
        <v>91.574437349352934</v>
      </c>
      <c r="R251" s="123">
        <f t="shared" ref="R251:V251" si="119">SUM(R252:R253)</f>
        <v>98.025022224864927</v>
      </c>
      <c r="S251" s="123">
        <f t="shared" si="119"/>
        <v>93.525915861721231</v>
      </c>
      <c r="T251" s="123">
        <f t="shared" si="119"/>
        <v>87.08100887318858</v>
      </c>
      <c r="U251" s="123">
        <f t="shared" si="119"/>
        <v>84.800461215778427</v>
      </c>
      <c r="V251" s="123">
        <f t="shared" si="119"/>
        <v>85.917079422597979</v>
      </c>
      <c r="W251" s="123">
        <f t="shared" ref="W251:Y251" si="120">SUM(W252:W253)</f>
        <v>95.965643108086965</v>
      </c>
      <c r="X251" s="123">
        <f t="shared" si="120"/>
        <v>83.019740524627451</v>
      </c>
      <c r="Y251" s="123">
        <f t="shared" si="120"/>
        <v>81.988626029195927</v>
      </c>
      <c r="DA251" s="130" t="s">
        <v>3032</v>
      </c>
    </row>
    <row r="252" spans="1:105" ht="12" customHeight="1" x14ac:dyDescent="0.25">
      <c r="A252" s="97" t="s">
        <v>198</v>
      </c>
      <c r="B252" s="99">
        <v>98.063185747855513</v>
      </c>
      <c r="C252" s="99">
        <v>109.23200080823183</v>
      </c>
      <c r="D252" s="99">
        <v>102.18436525730563</v>
      </c>
      <c r="E252" s="99">
        <v>107.17247087573418</v>
      </c>
      <c r="F252" s="99">
        <v>112.17987761108743</v>
      </c>
      <c r="G252" s="99">
        <v>117.22193073322964</v>
      </c>
      <c r="H252" s="99">
        <v>105.90117983440415</v>
      </c>
      <c r="I252" s="99">
        <v>100.24280210362471</v>
      </c>
      <c r="J252" s="99">
        <v>106.7698526091766</v>
      </c>
      <c r="K252" s="99">
        <v>102.32144701083317</v>
      </c>
      <c r="L252" s="99">
        <v>109.35544368369578</v>
      </c>
      <c r="M252" s="99">
        <v>99.072438790824549</v>
      </c>
      <c r="N252" s="99">
        <v>94.772518029586678</v>
      </c>
      <c r="O252" s="99">
        <v>96.72432346896899</v>
      </c>
      <c r="P252" s="99">
        <v>76.539953330394866</v>
      </c>
      <c r="Q252" s="99">
        <v>91.208108447105843</v>
      </c>
      <c r="R252" s="99">
        <v>97.634978978063018</v>
      </c>
      <c r="S252" s="99">
        <v>93.15610529883493</v>
      </c>
      <c r="T252" s="99">
        <v>86.739423638766041</v>
      </c>
      <c r="U252" s="99">
        <v>84.470143166341515</v>
      </c>
      <c r="V252" s="99">
        <v>85.584782262652283</v>
      </c>
      <c r="W252" s="99">
        <v>95.593902837125142</v>
      </c>
      <c r="X252" s="99">
        <v>82.700255865743998</v>
      </c>
      <c r="Y252" s="99">
        <v>81.674675365027127</v>
      </c>
      <c r="DA252" s="63" t="s">
        <v>3033</v>
      </c>
    </row>
    <row r="253" spans="1:105" ht="12" customHeight="1" x14ac:dyDescent="0.25">
      <c r="A253" s="97" t="s">
        <v>53</v>
      </c>
      <c r="B253" s="99">
        <v>0.48718286802330324</v>
      </c>
      <c r="C253" s="99">
        <v>0.52762178807989568</v>
      </c>
      <c r="D253" s="99">
        <v>0.48719365199851067</v>
      </c>
      <c r="E253" s="99">
        <v>0.50712124359587873</v>
      </c>
      <c r="F253" s="99">
        <v>0.52555656491700797</v>
      </c>
      <c r="G253" s="99">
        <v>0.52848399599528839</v>
      </c>
      <c r="H253" s="99">
        <v>0.47366924567867635</v>
      </c>
      <c r="I253" s="99">
        <v>0.43349961300681078</v>
      </c>
      <c r="J253" s="99">
        <v>0.46217842350808469</v>
      </c>
      <c r="K253" s="99">
        <v>0.43880442910771661</v>
      </c>
      <c r="L253" s="99">
        <v>0.46343069166967005</v>
      </c>
      <c r="M253" s="99">
        <v>0.41429401472119781</v>
      </c>
      <c r="N253" s="99">
        <v>0.39035330669965146</v>
      </c>
      <c r="O253" s="99">
        <v>0.39443809918379907</v>
      </c>
      <c r="P253" s="99">
        <v>0.30789731355675887</v>
      </c>
      <c r="Q253" s="99">
        <v>0.36632890224708581</v>
      </c>
      <c r="R253" s="99">
        <v>0.39004324680191532</v>
      </c>
      <c r="S253" s="99">
        <v>0.36981056288630593</v>
      </c>
      <c r="T253" s="99">
        <v>0.34158523442253252</v>
      </c>
      <c r="U253" s="99">
        <v>0.33031804943690829</v>
      </c>
      <c r="V253" s="99">
        <v>0.3322971599457013</v>
      </c>
      <c r="W253" s="99">
        <v>0.37174027096182499</v>
      </c>
      <c r="X253" s="99">
        <v>0.31948465888345995</v>
      </c>
      <c r="Y253" s="99">
        <v>0.31395066416880224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0.19548830486310628</v>
      </c>
      <c r="C254" s="123">
        <f t="shared" si="121"/>
        <v>0.24528774357288086</v>
      </c>
      <c r="D254" s="123">
        <f t="shared" si="121"/>
        <v>0.3022610857095297</v>
      </c>
      <c r="E254" s="123">
        <f t="shared" si="121"/>
        <v>0.71040961633252075</v>
      </c>
      <c r="F254" s="123">
        <f t="shared" si="121"/>
        <v>0.41931699300463121</v>
      </c>
      <c r="G254" s="123">
        <f t="shared" si="121"/>
        <v>0.54413950587925397</v>
      </c>
      <c r="H254" s="123">
        <f t="shared" si="121"/>
        <v>0.83039620198353847</v>
      </c>
      <c r="I254" s="123">
        <f t="shared" si="121"/>
        <v>0.94705560341107009</v>
      </c>
      <c r="J254" s="123">
        <f t="shared" si="121"/>
        <v>1.116710540892772</v>
      </c>
      <c r="K254" s="123">
        <f t="shared" si="121"/>
        <v>1.2822421737339644</v>
      </c>
      <c r="L254" s="123">
        <f t="shared" si="121"/>
        <v>1.6688932489716535</v>
      </c>
      <c r="M254" s="123">
        <f t="shared" si="121"/>
        <v>1.8828866653216061</v>
      </c>
      <c r="N254" s="123">
        <f t="shared" si="121"/>
        <v>3.471314333780775</v>
      </c>
      <c r="O254" s="123">
        <f t="shared" si="121"/>
        <v>3.4306360456758647</v>
      </c>
      <c r="P254" s="123">
        <f t="shared" si="121"/>
        <v>1.298899925844113</v>
      </c>
      <c r="Q254" s="123">
        <f t="shared" si="121"/>
        <v>3.91157781304954</v>
      </c>
      <c r="R254" s="123">
        <f t="shared" si="121"/>
        <v>2.5307953084966353</v>
      </c>
      <c r="S254" s="123">
        <f t="shared" si="121"/>
        <v>4.6312552635891562</v>
      </c>
      <c r="T254" s="123">
        <f t="shared" si="121"/>
        <v>3.7058465794728503</v>
      </c>
      <c r="U254" s="123">
        <f t="shared" si="121"/>
        <v>5.2746664792440461</v>
      </c>
      <c r="V254" s="123">
        <f t="shared" si="121"/>
        <v>2.7445839197483353</v>
      </c>
      <c r="W254" s="123">
        <f t="shared" si="121"/>
        <v>4.8179472727695343</v>
      </c>
      <c r="X254" s="123">
        <f t="shared" si="121"/>
        <v>5.9694263687521261</v>
      </c>
      <c r="Y254" s="123">
        <f t="shared" si="121"/>
        <v>4.0087587968479337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0.19548830486310628</v>
      </c>
      <c r="C255" s="99">
        <f>RES_hhdet_tess!C129</f>
        <v>0.24528774357288086</v>
      </c>
      <c r="D255" s="99">
        <f>RES_hhdet_tess!D129</f>
        <v>0.3022610857095297</v>
      </c>
      <c r="E255" s="99">
        <f>RES_hhdet_tess!E129</f>
        <v>0.71040961633252075</v>
      </c>
      <c r="F255" s="99">
        <f>RES_hhdet_tess!F129</f>
        <v>0.41931699300463121</v>
      </c>
      <c r="G255" s="99">
        <f>RES_hhdet_tess!G129</f>
        <v>0.54413950587925397</v>
      </c>
      <c r="H255" s="99">
        <f>RES_hhdet_tess!H129</f>
        <v>0.83039620198353847</v>
      </c>
      <c r="I255" s="99">
        <f>RES_hhdet_tess!I129</f>
        <v>0.94705560341107009</v>
      </c>
      <c r="J255" s="99">
        <f>RES_hhdet_tess!J129</f>
        <v>1.116710540892772</v>
      </c>
      <c r="K255" s="99">
        <f>RES_hhdet_tess!K129</f>
        <v>1.2822421737339644</v>
      </c>
      <c r="L255" s="99">
        <f>RES_hhdet_tess!L129</f>
        <v>1.6688932489716535</v>
      </c>
      <c r="M255" s="99">
        <f>RES_hhdet_tess!M129</f>
        <v>1.8828866653216061</v>
      </c>
      <c r="N255" s="99">
        <f>RES_hhdet_tess!N129</f>
        <v>3.471314333780775</v>
      </c>
      <c r="O255" s="99">
        <f>RES_hhdet_tess!O129</f>
        <v>3.4306360456758647</v>
      </c>
      <c r="P255" s="99">
        <f>RES_hhdet_tess!P129</f>
        <v>1.298899925844113</v>
      </c>
      <c r="Q255" s="99">
        <f>RES_hhdet_tess!Q129</f>
        <v>3.91157781304954</v>
      </c>
      <c r="R255" s="99">
        <f>RES_hhdet_tess!R129</f>
        <v>2.5307953084966353</v>
      </c>
      <c r="S255" s="99">
        <f>RES_hhdet_tess!S129</f>
        <v>4.6312552635891562</v>
      </c>
      <c r="T255" s="99">
        <f>RES_hhdet_tess!T129</f>
        <v>3.7058465794728503</v>
      </c>
      <c r="U255" s="99">
        <f>RES_hhdet_tess!U129</f>
        <v>5.2746664792440461</v>
      </c>
      <c r="V255" s="99">
        <f>RES_hhdet_tess!V129</f>
        <v>2.7445839197483353</v>
      </c>
      <c r="W255" s="99">
        <f>RES_hhdet_tess!W129</f>
        <v>4.8179472727695343</v>
      </c>
      <c r="X255" s="99">
        <f>RES_hhdet_tess!X129</f>
        <v>5.9694263687521261</v>
      </c>
      <c r="Y255" s="99">
        <f>RES_hhdet_tess!Y129</f>
        <v>4.0087587968479337</v>
      </c>
      <c r="DA255" s="63" t="s">
        <v>3036</v>
      </c>
    </row>
    <row r="256" spans="1:105" ht="12" customHeight="1" x14ac:dyDescent="0.25">
      <c r="A256" s="121" t="s">
        <v>55</v>
      </c>
      <c r="B256" s="123">
        <v>20.636490607193565</v>
      </c>
      <c r="C256" s="123">
        <v>19.879297724439777</v>
      </c>
      <c r="D256" s="123">
        <v>21.171944850170387</v>
      </c>
      <c r="E256" s="123">
        <v>22.263191763188967</v>
      </c>
      <c r="F256" s="123">
        <v>24.167661117947375</v>
      </c>
      <c r="G256" s="123">
        <v>21.791499337425698</v>
      </c>
      <c r="H256" s="123">
        <v>23.643209587467499</v>
      </c>
      <c r="I256" s="123">
        <v>21.104792427249613</v>
      </c>
      <c r="J256" s="123">
        <v>22.696894009096631</v>
      </c>
      <c r="K256" s="123">
        <v>22.774577231912136</v>
      </c>
      <c r="L256" s="123">
        <v>22.525692187033293</v>
      </c>
      <c r="M256" s="123">
        <v>21.969606997189373</v>
      </c>
      <c r="N256" s="123">
        <v>20.773958281024395</v>
      </c>
      <c r="O256" s="123">
        <v>21.457893292995013</v>
      </c>
      <c r="P256" s="123">
        <v>22.136067688732027</v>
      </c>
      <c r="Q256" s="123">
        <v>20.938031268876038</v>
      </c>
      <c r="R256" s="123">
        <v>20.442155534565643</v>
      </c>
      <c r="S256" s="123">
        <v>20.178951588123113</v>
      </c>
      <c r="T256" s="123">
        <v>19.99959794080981</v>
      </c>
      <c r="U256" s="123">
        <v>19.825030128559831</v>
      </c>
      <c r="V256" s="123">
        <v>19.720630280921934</v>
      </c>
      <c r="W256" s="123">
        <v>19.593864884549578</v>
      </c>
      <c r="X256" s="123">
        <v>18.092939422331824</v>
      </c>
      <c r="Y256" s="123">
        <v>17.557757151150359</v>
      </c>
      <c r="DA256" s="130" t="s">
        <v>3037</v>
      </c>
    </row>
    <row r="257" spans="1:105" ht="12" customHeight="1" x14ac:dyDescent="0.25">
      <c r="A257" s="97" t="s">
        <v>128</v>
      </c>
      <c r="B257" s="99">
        <v>20.721234381030524</v>
      </c>
      <c r="C257" s="99">
        <v>19.984492213961509</v>
      </c>
      <c r="D257" s="99">
        <v>21.334686354853282</v>
      </c>
      <c r="E257" s="99">
        <v>21.982951661102518</v>
      </c>
      <c r="F257" s="99">
        <v>24.299954198203878</v>
      </c>
      <c r="G257" s="99">
        <v>21.769586036722085</v>
      </c>
      <c r="H257" s="99">
        <v>23.797691485236211</v>
      </c>
      <c r="I257" s="99">
        <v>20.932089217038548</v>
      </c>
      <c r="J257" s="99">
        <v>22.574439227056068</v>
      </c>
      <c r="K257" s="99">
        <v>22.768685180848788</v>
      </c>
      <c r="L257" s="99">
        <v>22.780533044447942</v>
      </c>
      <c r="M257" s="99">
        <v>21.912260133824059</v>
      </c>
      <c r="N257" s="99">
        <v>20.647289650619054</v>
      </c>
      <c r="O257" s="99">
        <v>21.502729875922363</v>
      </c>
      <c r="P257" s="99">
        <v>22.233669253072616</v>
      </c>
      <c r="Q257" s="99">
        <v>20.923444534623208</v>
      </c>
      <c r="R257" s="99">
        <v>20.415980579827007</v>
      </c>
      <c r="S257" s="99">
        <v>20.102273466016992</v>
      </c>
      <c r="T257" s="99">
        <v>19.957417594233039</v>
      </c>
      <c r="U257" s="99">
        <v>19.873869257734217</v>
      </c>
      <c r="V257" s="99">
        <v>19.735331119969477</v>
      </c>
      <c r="W257" s="99">
        <v>19.615794451597896</v>
      </c>
      <c r="X257" s="99">
        <v>18.089235267744002</v>
      </c>
      <c r="Y257" s="99">
        <v>17.541569874958693</v>
      </c>
      <c r="DA257" s="63" t="s">
        <v>3038</v>
      </c>
    </row>
    <row r="258" spans="1:105" ht="12" customHeight="1" x14ac:dyDescent="0.25">
      <c r="A258" s="97" t="s">
        <v>127</v>
      </c>
      <c r="B258" s="99">
        <v>20.721234381030527</v>
      </c>
      <c r="C258" s="99">
        <v>19.98442238281006</v>
      </c>
      <c r="D258" s="99">
        <v>21.334467694586355</v>
      </c>
      <c r="E258" s="99">
        <v>21.98331484763062</v>
      </c>
      <c r="F258" s="99">
        <v>24.299333787306498</v>
      </c>
      <c r="G258" s="99">
        <v>21.768914881121709</v>
      </c>
      <c r="H258" s="99">
        <v>23.797524708091871</v>
      </c>
      <c r="I258" s="99">
        <v>20.932548934537412</v>
      </c>
      <c r="J258" s="99">
        <v>22.575680537771785</v>
      </c>
      <c r="K258" s="99">
        <v>22.760217170798825</v>
      </c>
      <c r="L258" s="99">
        <v>22.769866537901947</v>
      </c>
      <c r="M258" s="99">
        <v>21.903307636553205</v>
      </c>
      <c r="N258" s="99">
        <v>20.640662972317322</v>
      </c>
      <c r="O258" s="99">
        <v>21.497404154574511</v>
      </c>
      <c r="P258" s="99">
        <v>22.228846522741225</v>
      </c>
      <c r="Q258" s="99">
        <v>20.923479877180316</v>
      </c>
      <c r="R258" s="99">
        <v>20.424573585718779</v>
      </c>
      <c r="S258" s="99">
        <v>20.117677083179014</v>
      </c>
      <c r="T258" s="99">
        <v>19.966723666600025</v>
      </c>
      <c r="U258" s="99">
        <v>19.876301389561512</v>
      </c>
      <c r="V258" s="99">
        <v>19.747160662800084</v>
      </c>
      <c r="W258" s="99">
        <v>19.620396963453455</v>
      </c>
      <c r="X258" s="99">
        <v>18.112375588424712</v>
      </c>
      <c r="Y258" s="99">
        <v>17.584608195481923</v>
      </c>
      <c r="DA258" s="63" t="s">
        <v>3039</v>
      </c>
    </row>
    <row r="259" spans="1:105" ht="12" customHeight="1" x14ac:dyDescent="0.25">
      <c r="A259" s="100" t="s">
        <v>198</v>
      </c>
      <c r="B259" s="102">
        <v>6.9910374083769486</v>
      </c>
      <c r="C259" s="102">
        <v>6.5829901419208623</v>
      </c>
      <c r="D259" s="102">
        <v>7.9116974764819457</v>
      </c>
      <c r="E259" s="102">
        <v>10.100497924708904</v>
      </c>
      <c r="F259" s="102">
        <v>11.746874307241221</v>
      </c>
      <c r="G259" s="102">
        <v>9.1927341673753791</v>
      </c>
      <c r="H259" s="102">
        <v>10.308966160420601</v>
      </c>
      <c r="I259" s="102">
        <v>7.4644981983636534</v>
      </c>
      <c r="J259" s="102">
        <v>8.1618126208223174</v>
      </c>
      <c r="K259" s="102">
        <v>7.9545995335879285</v>
      </c>
      <c r="L259" s="102">
        <v>7.6879203643423466</v>
      </c>
      <c r="M259" s="102">
        <v>7.6196884532830635</v>
      </c>
      <c r="N259" s="102">
        <v>7.0026851512848074</v>
      </c>
      <c r="O259" s="102">
        <v>7.3130552698586104</v>
      </c>
      <c r="P259" s="102">
        <v>8.0117753871902302</v>
      </c>
      <c r="Q259" s="102">
        <v>7.4502293054636839</v>
      </c>
      <c r="R259" s="102">
        <v>7.2129086329532033</v>
      </c>
      <c r="S259" s="102">
        <v>7.1447077813726958</v>
      </c>
      <c r="T259" s="102">
        <v>7.2021823960526747</v>
      </c>
      <c r="U259" s="102">
        <v>6.733733739638029</v>
      </c>
      <c r="V259" s="102">
        <v>7.7251186995335281</v>
      </c>
      <c r="W259" s="102">
        <v>8.9744755533142815</v>
      </c>
      <c r="X259" s="102">
        <v>9.3469850412450448</v>
      </c>
      <c r="Y259" s="102">
        <v>10.43685935145079</v>
      </c>
      <c r="DA259" s="131" t="s">
        <v>3040</v>
      </c>
    </row>
    <row r="260" spans="1:105" ht="12" customHeight="1" x14ac:dyDescent="0.25">
      <c r="A260" s="103" t="s">
        <v>52</v>
      </c>
      <c r="B260" s="105">
        <v>13.730196972653582</v>
      </c>
      <c r="C260" s="105">
        <v>13.401432240889196</v>
      </c>
      <c r="D260" s="105">
        <v>13.422770218104411</v>
      </c>
      <c r="E260" s="105">
        <v>11.88281692292172</v>
      </c>
      <c r="F260" s="105">
        <v>12.552459480065275</v>
      </c>
      <c r="G260" s="105">
        <v>12.576180713746332</v>
      </c>
      <c r="H260" s="105">
        <v>13.488558547671268</v>
      </c>
      <c r="I260" s="105">
        <v>13.468050736173758</v>
      </c>
      <c r="J260" s="105">
        <v>14.413867916949471</v>
      </c>
      <c r="K260" s="105">
        <v>14.805617637210894</v>
      </c>
      <c r="L260" s="105">
        <v>15.081946173559599</v>
      </c>
      <c r="M260" s="105">
        <v>14.283619183270147</v>
      </c>
      <c r="N260" s="105">
        <v>13.637977821032518</v>
      </c>
      <c r="O260" s="105">
        <v>14.1843488847159</v>
      </c>
      <c r="P260" s="105">
        <v>14.217071135550995</v>
      </c>
      <c r="Q260" s="105">
        <v>13.473250571716632</v>
      </c>
      <c r="R260" s="105">
        <v>13.211664952765574</v>
      </c>
      <c r="S260" s="105">
        <v>12.972969301806319</v>
      </c>
      <c r="T260" s="105">
        <v>12.764541270547351</v>
      </c>
      <c r="U260" s="105">
        <v>13.142567649923484</v>
      </c>
      <c r="V260" s="105">
        <v>12.022041963266553</v>
      </c>
      <c r="W260" s="105">
        <v>10.645921410139172</v>
      </c>
      <c r="X260" s="105">
        <v>8.7653905471796687</v>
      </c>
      <c r="Y260" s="105">
        <v>7.1477488440311339</v>
      </c>
      <c r="DA260" s="132" t="s">
        <v>3041</v>
      </c>
    </row>
    <row r="261" spans="1:105" ht="12" customHeight="1" x14ac:dyDescent="0.25">
      <c r="A261" s="106" t="s">
        <v>122</v>
      </c>
      <c r="B261" s="102">
        <v>20.398963235701036</v>
      </c>
      <c r="C261" s="102">
        <v>19.584964588603253</v>
      </c>
      <c r="D261" s="102">
        <v>20.716853253062574</v>
      </c>
      <c r="E261" s="102">
        <v>23.046640606504269</v>
      </c>
      <c r="F261" s="102">
        <v>23.797416911370142</v>
      </c>
      <c r="G261" s="102">
        <v>21.852694406490183</v>
      </c>
      <c r="H261" s="102">
        <v>23.209382753804285</v>
      </c>
      <c r="I261" s="102">
        <v>21.588525566189141</v>
      </c>
      <c r="J261" s="102">
        <v>23.038579767284656</v>
      </c>
      <c r="K261" s="102">
        <v>22.792138847393712</v>
      </c>
      <c r="L261" s="102">
        <v>21.783730940132077</v>
      </c>
      <c r="M261" s="102">
        <v>22.159570253350964</v>
      </c>
      <c r="N261" s="102">
        <v>21.304344501148908</v>
      </c>
      <c r="O261" s="102">
        <v>21.18868116045514</v>
      </c>
      <c r="P261" s="102">
        <v>21.32576824732114</v>
      </c>
      <c r="Q261" s="102">
        <v>21.025937060338194</v>
      </c>
      <c r="R261" s="102">
        <v>20.569507912830982</v>
      </c>
      <c r="S261" s="102">
        <v>20.539109750191301</v>
      </c>
      <c r="T261" s="102">
        <v>20.246705947128785</v>
      </c>
      <c r="U261" s="102">
        <v>19.348394830590443</v>
      </c>
      <c r="V261" s="102">
        <v>19.431294207302351</v>
      </c>
      <c r="W261" s="102">
        <v>18.734946836931776</v>
      </c>
      <c r="X261" s="102">
        <v>18.231073688001267</v>
      </c>
      <c r="Y261" s="102">
        <v>18.062964985944593</v>
      </c>
      <c r="DA261" s="131" t="s">
        <v>3042</v>
      </c>
    </row>
    <row r="262" spans="1:105" ht="12" customHeight="1" x14ac:dyDescent="0.25">
      <c r="A262" s="107" t="s">
        <v>121</v>
      </c>
      <c r="B262" s="105">
        <v>20.398963235701043</v>
      </c>
      <c r="C262" s="105">
        <v>19.586470464983925</v>
      </c>
      <c r="D262" s="105">
        <v>20.718640622115586</v>
      </c>
      <c r="E262" s="105">
        <v>23.047881978343554</v>
      </c>
      <c r="F262" s="105">
        <v>23.798399157748968</v>
      </c>
      <c r="G262" s="105">
        <v>21.853673960036662</v>
      </c>
      <c r="H262" s="105">
        <v>23.211759647845419</v>
      </c>
      <c r="I262" s="105">
        <v>21.590108767922558</v>
      </c>
      <c r="J262" s="105">
        <v>23.040142412186469</v>
      </c>
      <c r="K262" s="105">
        <v>22.788850974144083</v>
      </c>
      <c r="L262" s="105">
        <v>21.778918460693685</v>
      </c>
      <c r="M262" s="105">
        <v>22.154165022352601</v>
      </c>
      <c r="N262" s="105">
        <v>21.302604472848593</v>
      </c>
      <c r="O262" s="105">
        <v>21.184341135414375</v>
      </c>
      <c r="P262" s="105">
        <v>21.319215100274175</v>
      </c>
      <c r="Q262" s="105">
        <v>21.045048018715789</v>
      </c>
      <c r="R262" s="105">
        <v>20.575187507372849</v>
      </c>
      <c r="S262" s="105">
        <v>20.537430664124088</v>
      </c>
      <c r="T262" s="105">
        <v>20.244719103260298</v>
      </c>
      <c r="U262" s="105">
        <v>19.343478316386886</v>
      </c>
      <c r="V262" s="105">
        <v>19.422314155800663</v>
      </c>
      <c r="W262" s="105">
        <v>18.728142649370763</v>
      </c>
      <c r="X262" s="105">
        <v>18.224983875300083</v>
      </c>
      <c r="Y262" s="105">
        <v>18.121906432226783</v>
      </c>
      <c r="DA262" s="132" t="s">
        <v>3043</v>
      </c>
    </row>
    <row r="263" spans="1:105" ht="12" customHeight="1" x14ac:dyDescent="0.25">
      <c r="A263" s="108" t="s">
        <v>53</v>
      </c>
      <c r="B263" s="99">
        <v>6.8739323441810489</v>
      </c>
      <c r="C263" s="99">
        <v>6.4393409216884194</v>
      </c>
      <c r="D263" s="99">
        <v>7.6671570288163648</v>
      </c>
      <c r="E263" s="99">
        <v>10.590291150878688</v>
      </c>
      <c r="F263" s="99">
        <v>11.503311341285043</v>
      </c>
      <c r="G263" s="99">
        <v>9.2265710179081193</v>
      </c>
      <c r="H263" s="99">
        <v>10.050952411263907</v>
      </c>
      <c r="I263" s="99">
        <v>7.6985924316735117</v>
      </c>
      <c r="J263" s="99">
        <v>8.3403537966520283</v>
      </c>
      <c r="K263" s="99">
        <v>7.9684858951588406</v>
      </c>
      <c r="L263" s="99">
        <v>7.3369053560549009</v>
      </c>
      <c r="M263" s="99">
        <v>7.7117209744270374</v>
      </c>
      <c r="N263" s="99">
        <v>7.2324443156641181</v>
      </c>
      <c r="O263" s="99">
        <v>7.1965252498130807</v>
      </c>
      <c r="P263" s="99">
        <v>7.6775668397300878</v>
      </c>
      <c r="Q263" s="99">
        <v>7.4845468702194786</v>
      </c>
      <c r="R263" s="99">
        <v>7.2596059996577589</v>
      </c>
      <c r="S263" s="99">
        <v>7.2984585318141262</v>
      </c>
      <c r="T263" s="99">
        <v>7.3094567177630188</v>
      </c>
      <c r="U263" s="99">
        <v>6.5483564419651481</v>
      </c>
      <c r="V263" s="99">
        <v>7.5914285968022277</v>
      </c>
      <c r="W263" s="99">
        <v>8.5583295228798395</v>
      </c>
      <c r="X263" s="99">
        <v>9.4012128404674193</v>
      </c>
      <c r="Y263" s="99">
        <v>10.755595528571595</v>
      </c>
      <c r="DA263" s="63" t="s">
        <v>3044</v>
      </c>
    </row>
    <row r="264" spans="1:105" ht="12" customHeight="1" x14ac:dyDescent="0.25">
      <c r="A264" s="108" t="s">
        <v>52</v>
      </c>
      <c r="B264" s="99">
        <v>13.525030891519993</v>
      </c>
      <c r="C264" s="99">
        <v>13.147129543295504</v>
      </c>
      <c r="D264" s="99">
        <v>13.051483593299217</v>
      </c>
      <c r="E264" s="99">
        <v>12.457590827464866</v>
      </c>
      <c r="F264" s="99">
        <v>12.295087816463925</v>
      </c>
      <c r="G264" s="99">
        <v>12.627102942128541</v>
      </c>
      <c r="H264" s="99">
        <v>13.16080723658151</v>
      </c>
      <c r="I264" s="99">
        <v>13.891516336249046</v>
      </c>
      <c r="J264" s="99">
        <v>14.699788615534441</v>
      </c>
      <c r="K264" s="99">
        <v>14.820365078985239</v>
      </c>
      <c r="L264" s="99">
        <v>14.442013104638786</v>
      </c>
      <c r="M264" s="99">
        <v>14.442444047925562</v>
      </c>
      <c r="N264" s="99">
        <v>14.070160157184471</v>
      </c>
      <c r="O264" s="99">
        <v>13.987815885601295</v>
      </c>
      <c r="P264" s="99">
        <v>13.641648260544088</v>
      </c>
      <c r="Q264" s="99">
        <v>13.560501148496311</v>
      </c>
      <c r="R264" s="99">
        <v>13.315581507715091</v>
      </c>
      <c r="S264" s="99">
        <v>13.238972132309964</v>
      </c>
      <c r="T264" s="99">
        <v>12.935262385497273</v>
      </c>
      <c r="U264" s="99">
        <v>12.795121874421739</v>
      </c>
      <c r="V264" s="99">
        <v>11.830885558998437</v>
      </c>
      <c r="W264" s="99">
        <v>10.169813126490926</v>
      </c>
      <c r="X264" s="99">
        <v>8.8237710348326654</v>
      </c>
      <c r="Y264" s="99">
        <v>7.3663109036551901</v>
      </c>
      <c r="DA264" s="63" t="s">
        <v>3045</v>
      </c>
    </row>
    <row r="265" spans="1:105" ht="12" customHeight="1" x14ac:dyDescent="0.25">
      <c r="A265" s="121" t="s">
        <v>54</v>
      </c>
      <c r="B265" s="123">
        <v>7.1869086300341865</v>
      </c>
      <c r="C265" s="123">
        <v>7.9299536821785042</v>
      </c>
      <c r="D265" s="123">
        <v>7.8964430842872098</v>
      </c>
      <c r="E265" s="123">
        <v>9.2096265713080445</v>
      </c>
      <c r="F265" s="123">
        <v>8.406820380160184</v>
      </c>
      <c r="G265" s="123">
        <v>8.3533542210005791</v>
      </c>
      <c r="H265" s="123">
        <v>7.7184024968215468</v>
      </c>
      <c r="I265" s="123">
        <v>7.4394546332574674</v>
      </c>
      <c r="J265" s="123">
        <v>7.6330228588794942</v>
      </c>
      <c r="K265" s="123">
        <v>5.9527424544454117</v>
      </c>
      <c r="L265" s="123">
        <v>5.39236144638397</v>
      </c>
      <c r="M265" s="123">
        <v>5.4468882540532135</v>
      </c>
      <c r="N265" s="123">
        <v>5.286076675355158</v>
      </c>
      <c r="O265" s="123">
        <v>5.2961707323340965</v>
      </c>
      <c r="P265" s="123">
        <v>5.4312417340252814</v>
      </c>
      <c r="Q265" s="123">
        <v>5.4148316504298961</v>
      </c>
      <c r="R265" s="123">
        <v>5.3128761736755932</v>
      </c>
      <c r="S265" s="123">
        <v>5.2462838242634318</v>
      </c>
      <c r="T265" s="123">
        <v>5.1209506611359474</v>
      </c>
      <c r="U265" s="123">
        <v>4.8955205709314029</v>
      </c>
      <c r="V265" s="123">
        <v>6.48220962619886</v>
      </c>
      <c r="W265" s="123">
        <v>6.5338191307472604</v>
      </c>
      <c r="X265" s="123">
        <v>5.0635074919194762</v>
      </c>
      <c r="Y265" s="123">
        <v>4.7608348122315789</v>
      </c>
      <c r="DA265" s="130" t="s">
        <v>3046</v>
      </c>
    </row>
    <row r="266" spans="1:105" ht="12" customHeight="1" x14ac:dyDescent="0.25">
      <c r="A266" s="97" t="s">
        <v>50</v>
      </c>
      <c r="B266" s="99">
        <v>7.7719076627478776</v>
      </c>
      <c r="C266" s="99">
        <v>8.0716484664023991</v>
      </c>
      <c r="D266" s="99">
        <v>10.214318007754743</v>
      </c>
      <c r="E266" s="99">
        <v>7.9381811166254215</v>
      </c>
      <c r="F266" s="99">
        <v>7.6820538083815322</v>
      </c>
      <c r="G266" s="99">
        <v>8.9642879545817529</v>
      </c>
      <c r="H266" s="99">
        <v>7.7211100830319266</v>
      </c>
      <c r="I266" s="99">
        <v>7.3098599870758507</v>
      </c>
      <c r="J266" s="99">
        <v>6.5880316607476317</v>
      </c>
      <c r="K266" s="99">
        <v>6.4085201699806404</v>
      </c>
      <c r="L266" s="99">
        <v>5.6932643429611458</v>
      </c>
      <c r="M266" s="99">
        <v>5.4249451147613224</v>
      </c>
      <c r="N266" s="99">
        <v>5.3390941846153126</v>
      </c>
      <c r="O266" s="99">
        <v>5.3183602495335061</v>
      </c>
      <c r="P266" s="99">
        <v>5.456771504030673</v>
      </c>
      <c r="Q266" s="99">
        <v>5.4016526602633776</v>
      </c>
      <c r="R266" s="99">
        <v>5.3271365701309392</v>
      </c>
      <c r="S266" s="99">
        <v>5.2272999034676779</v>
      </c>
      <c r="T266" s="99">
        <v>5.0577422793441213</v>
      </c>
      <c r="U266" s="99">
        <v>4.8724254554928086</v>
      </c>
      <c r="V266" s="99">
        <v>6.6286257030173248</v>
      </c>
      <c r="W266" s="99">
        <v>6.570175215563828</v>
      </c>
      <c r="X266" s="99">
        <v>5.1026389938512908</v>
      </c>
      <c r="Y266" s="99">
        <v>4.623164683332341</v>
      </c>
      <c r="DA266" s="63" t="s">
        <v>3047</v>
      </c>
    </row>
    <row r="267" spans="1:105" ht="12" customHeight="1" x14ac:dyDescent="0.25">
      <c r="A267" s="109" t="s">
        <v>120</v>
      </c>
      <c r="B267" s="110">
        <v>6.7579373479492029</v>
      </c>
      <c r="C267" s="110">
        <v>7.8287961754581872</v>
      </c>
      <c r="D267" s="110">
        <v>6.3146835322197576</v>
      </c>
      <c r="E267" s="110">
        <v>10.020386626324921</v>
      </c>
      <c r="F267" s="110">
        <v>8.8317595997571594</v>
      </c>
      <c r="G267" s="110">
        <v>7.998922644308788</v>
      </c>
      <c r="H267" s="110">
        <v>7.7169105651016405</v>
      </c>
      <c r="I267" s="110">
        <v>7.5112831800537068</v>
      </c>
      <c r="J267" s="110">
        <v>8.2337627506925788</v>
      </c>
      <c r="K267" s="110">
        <v>5.6538731233264858</v>
      </c>
      <c r="L267" s="110">
        <v>5.1857064074333907</v>
      </c>
      <c r="M267" s="110">
        <v>5.4624307082143551</v>
      </c>
      <c r="N267" s="110">
        <v>5.2496873755274089</v>
      </c>
      <c r="O267" s="110">
        <v>5.2816643629000932</v>
      </c>
      <c r="P267" s="110">
        <v>5.4153113552906884</v>
      </c>
      <c r="Q267" s="110">
        <v>5.4224013751903515</v>
      </c>
      <c r="R267" s="110">
        <v>5.3052723310790091</v>
      </c>
      <c r="S267" s="110">
        <v>5.255961368047541</v>
      </c>
      <c r="T267" s="110">
        <v>5.1517738914185429</v>
      </c>
      <c r="U267" s="110">
        <v>4.9062348079035916</v>
      </c>
      <c r="V267" s="110">
        <v>6.416559881029074</v>
      </c>
      <c r="W267" s="110">
        <v>6.5184355585274174</v>
      </c>
      <c r="X267" s="110">
        <v>5.0483800561488916</v>
      </c>
      <c r="Y267" s="110">
        <v>4.8094994832551761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1.2292718811505632</v>
      </c>
      <c r="C269" s="118">
        <f t="shared" si="122"/>
        <v>1.2551347818115768</v>
      </c>
      <c r="D269" s="118">
        <f t="shared" si="122"/>
        <v>1.5446050501781612</v>
      </c>
      <c r="E269" s="118">
        <f t="shared" si="122"/>
        <v>1.1506626565900915</v>
      </c>
      <c r="F269" s="118">
        <f t="shared" si="122"/>
        <v>1.0550800030178151</v>
      </c>
      <c r="G269" s="118">
        <f t="shared" si="122"/>
        <v>1.2203215891080721</v>
      </c>
      <c r="H269" s="118">
        <f t="shared" si="122"/>
        <v>1.0146963891587812</v>
      </c>
      <c r="I269" s="118">
        <f t="shared" si="122"/>
        <v>0.96321372683161977</v>
      </c>
      <c r="J269" s="118">
        <f t="shared" si="122"/>
        <v>0.88833921487196155</v>
      </c>
      <c r="K269" s="118">
        <f t="shared" si="122"/>
        <v>0.93710903546184099</v>
      </c>
      <c r="L269" s="118">
        <f t="shared" si="122"/>
        <v>0.85558439941786624</v>
      </c>
      <c r="M269" s="118">
        <f t="shared" si="122"/>
        <v>0.82995673585366059</v>
      </c>
      <c r="N269" s="118">
        <f t="shared" si="122"/>
        <v>0.80157188732558793</v>
      </c>
      <c r="O269" s="118">
        <f t="shared" si="122"/>
        <v>0.77528469230939301</v>
      </c>
      <c r="P269" s="118">
        <f t="shared" si="122"/>
        <v>0.77301765176119408</v>
      </c>
      <c r="Q269" s="118">
        <f t="shared" si="122"/>
        <v>0.72631086423857283</v>
      </c>
      <c r="R269" s="118">
        <f t="shared" ref="R269:V269" si="123">R270+R273+R275+R284</f>
        <v>0.68219213405273194</v>
      </c>
      <c r="S269" s="118">
        <f t="shared" si="123"/>
        <v>0.64879250560626323</v>
      </c>
      <c r="T269" s="118">
        <f t="shared" si="123"/>
        <v>0.60820727963691423</v>
      </c>
      <c r="U269" s="118">
        <f t="shared" si="123"/>
        <v>0.56521364108898942</v>
      </c>
      <c r="V269" s="118">
        <f t="shared" si="123"/>
        <v>0.74927196890198777</v>
      </c>
      <c r="W269" s="118">
        <f t="shared" ref="W269:Y269" si="124">W270+W273+W275+W284</f>
        <v>0.71160151688239504</v>
      </c>
      <c r="X269" s="118">
        <f t="shared" si="124"/>
        <v>0.51714458685363651</v>
      </c>
      <c r="Y269" s="118">
        <f t="shared" si="124"/>
        <v>0.43787918493306893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1.2292718811505632</v>
      </c>
      <c r="C284" s="123">
        <v>1.2551347818115768</v>
      </c>
      <c r="D284" s="123">
        <v>1.5446050501781612</v>
      </c>
      <c r="E284" s="123">
        <v>1.1506626565900915</v>
      </c>
      <c r="F284" s="123">
        <v>1.0550800030178151</v>
      </c>
      <c r="G284" s="123">
        <v>1.2203215891080721</v>
      </c>
      <c r="H284" s="123">
        <v>1.0146963891587812</v>
      </c>
      <c r="I284" s="123">
        <v>0.96321372683161977</v>
      </c>
      <c r="J284" s="123">
        <v>0.88833921487196155</v>
      </c>
      <c r="K284" s="123">
        <v>0.93710903546184099</v>
      </c>
      <c r="L284" s="123">
        <v>0.85558439941786624</v>
      </c>
      <c r="M284" s="123">
        <v>0.82995673585366059</v>
      </c>
      <c r="N284" s="123">
        <v>0.80157188732558793</v>
      </c>
      <c r="O284" s="123">
        <v>0.77528469230939301</v>
      </c>
      <c r="P284" s="123">
        <v>0.77301765176119408</v>
      </c>
      <c r="Q284" s="123">
        <v>0.72631086423857283</v>
      </c>
      <c r="R284" s="123">
        <v>0.68219213405273194</v>
      </c>
      <c r="S284" s="123">
        <v>0.64879250560626323</v>
      </c>
      <c r="T284" s="123">
        <v>0.60820727963691423</v>
      </c>
      <c r="U284" s="123">
        <v>0.56521364108898942</v>
      </c>
      <c r="V284" s="123">
        <v>0.74927196890198777</v>
      </c>
      <c r="W284" s="123">
        <v>0.71160151688239504</v>
      </c>
      <c r="X284" s="123">
        <v>0.51714458685363651</v>
      </c>
      <c r="Y284" s="123">
        <v>0.43787918493306893</v>
      </c>
      <c r="DA284" s="130" t="s">
        <v>3214</v>
      </c>
    </row>
    <row r="285" spans="1:105" ht="12" customHeight="1" x14ac:dyDescent="0.25">
      <c r="A285" s="97" t="s">
        <v>50</v>
      </c>
      <c r="B285" s="99">
        <v>2.9056611674449209</v>
      </c>
      <c r="C285" s="99">
        <v>3.0132450580208339</v>
      </c>
      <c r="D285" s="99">
        <v>3.8080346010158608</v>
      </c>
      <c r="E285" s="99">
        <v>2.9551482075760109</v>
      </c>
      <c r="F285" s="99">
        <v>2.8546002202024794</v>
      </c>
      <c r="G285" s="99">
        <v>3.3237899977702354</v>
      </c>
      <c r="H285" s="99">
        <v>2.8561867967627328</v>
      </c>
      <c r="I285" s="99">
        <v>2.7010651479403722</v>
      </c>
      <c r="J285" s="99">
        <v>2.4336114252704797</v>
      </c>
      <c r="K285" s="99">
        <v>2.3662065403519073</v>
      </c>
      <c r="L285" s="99">
        <v>2.1013697688839619</v>
      </c>
      <c r="M285" s="99">
        <v>2.0017058092151827</v>
      </c>
      <c r="N285" s="99">
        <v>1.9694246671297522</v>
      </c>
      <c r="O285" s="99">
        <v>1.9611908621959127</v>
      </c>
      <c r="P285" s="99">
        <v>2.0118433688621318</v>
      </c>
      <c r="Q285" s="99">
        <v>1.9908276122769115</v>
      </c>
      <c r="R285" s="99">
        <v>1.9615887242293661</v>
      </c>
      <c r="S285" s="99">
        <v>1.9214941139971273</v>
      </c>
      <c r="T285" s="99">
        <v>1.8554418357621323</v>
      </c>
      <c r="U285" s="99">
        <v>1.7835621172614913</v>
      </c>
      <c r="V285" s="99">
        <v>2.4203441394481229</v>
      </c>
      <c r="W285" s="99">
        <v>2.3933334796316337</v>
      </c>
      <c r="X285" s="99">
        <v>1.8548891131824341</v>
      </c>
      <c r="Y285" s="99">
        <v>1.6766193749735654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3.5670076195808087</v>
      </c>
      <c r="D290" s="117">
        <f t="shared" si="129"/>
        <v>2.5179544893816455</v>
      </c>
      <c r="E290" s="117">
        <f t="shared" si="129"/>
        <v>2.7243966344133561</v>
      </c>
      <c r="F290" s="117">
        <f t="shared" si="129"/>
        <v>4.091565936446746</v>
      </c>
      <c r="G290" s="117">
        <f t="shared" si="129"/>
        <v>3.2418459633841143</v>
      </c>
      <c r="H290" s="117">
        <f t="shared" si="129"/>
        <v>4.3558982656538108</v>
      </c>
      <c r="I290" s="117">
        <f t="shared" si="129"/>
        <v>2.728348381565171</v>
      </c>
      <c r="J290" s="117">
        <f t="shared" si="129"/>
        <v>4.1371367180794989</v>
      </c>
      <c r="K290" s="117">
        <f t="shared" si="129"/>
        <v>4.3572419372778715</v>
      </c>
      <c r="L290" s="117">
        <f t="shared" si="129"/>
        <v>4.5630713947447221</v>
      </c>
      <c r="M290" s="117">
        <f t="shared" si="129"/>
        <v>2.0286824951054609</v>
      </c>
      <c r="N290" s="117">
        <f t="shared" si="129"/>
        <v>2.1260958072121072</v>
      </c>
      <c r="O290" s="117">
        <f t="shared" si="129"/>
        <v>1.8282648342526715</v>
      </c>
      <c r="P290" s="117">
        <f t="shared" si="129"/>
        <v>0.89848620844167093</v>
      </c>
      <c r="Q290" s="117">
        <f t="shared" si="129"/>
        <v>2.3408567028779625</v>
      </c>
      <c r="R290" s="117">
        <f t="shared" ref="R290:V290" si="130">R291+R294+R296+R305</f>
        <v>2.9120810566046438</v>
      </c>
      <c r="S290" s="117">
        <f t="shared" si="130"/>
        <v>1.9737749289211588</v>
      </c>
      <c r="T290" s="117">
        <f t="shared" si="130"/>
        <v>1.7313639421323925</v>
      </c>
      <c r="U290" s="117">
        <f t="shared" si="130"/>
        <v>1.9260044692229819</v>
      </c>
      <c r="V290" s="117">
        <f t="shared" si="130"/>
        <v>1.5346022361620804</v>
      </c>
      <c r="W290" s="117">
        <f t="shared" ref="W290:Y290" si="131">W291+W294+W296+W305</f>
        <v>1.2705979408046368</v>
      </c>
      <c r="X290" s="117">
        <f t="shared" si="131"/>
        <v>1.1449751715512635</v>
      </c>
      <c r="Y290" s="117">
        <f t="shared" si="131"/>
        <v>0.73363800060694706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2.8877383912988108</v>
      </c>
      <c r="D291" s="122">
        <f t="shared" si="132"/>
        <v>1.9849689916193141</v>
      </c>
      <c r="E291" s="122">
        <f t="shared" si="132"/>
        <v>2.1154657971314581</v>
      </c>
      <c r="F291" s="122">
        <f t="shared" si="132"/>
        <v>3.2031736586287947</v>
      </c>
      <c r="G291" s="122">
        <f t="shared" si="132"/>
        <v>2.5776758438427567</v>
      </c>
      <c r="H291" s="122">
        <f t="shared" si="132"/>
        <v>3.3174941854045406</v>
      </c>
      <c r="I291" s="122">
        <f t="shared" si="132"/>
        <v>2.099105653123043</v>
      </c>
      <c r="J291" s="122">
        <f t="shared" si="132"/>
        <v>3.1871996037282853</v>
      </c>
      <c r="K291" s="122">
        <f t="shared" si="132"/>
        <v>3.3281668317048978</v>
      </c>
      <c r="L291" s="122">
        <f t="shared" si="132"/>
        <v>3.5446470027664345</v>
      </c>
      <c r="M291" s="122">
        <f t="shared" si="132"/>
        <v>1.5538677849859885</v>
      </c>
      <c r="N291" s="122">
        <f t="shared" si="132"/>
        <v>1.614770123602032</v>
      </c>
      <c r="O291" s="122">
        <f t="shared" si="132"/>
        <v>1.3589324160454372</v>
      </c>
      <c r="P291" s="122">
        <f t="shared" si="132"/>
        <v>0.61354590184852897</v>
      </c>
      <c r="Q291" s="122">
        <f t="shared" si="132"/>
        <v>1.6615262634631431</v>
      </c>
      <c r="R291" s="122">
        <f t="shared" ref="R291:V291" si="133">SUM(R292:R293)</f>
        <v>2.1389346077371565</v>
      </c>
      <c r="S291" s="122">
        <f t="shared" si="133"/>
        <v>1.4394796909210896</v>
      </c>
      <c r="T291" s="122">
        <f t="shared" si="133"/>
        <v>1.2508947523028082</v>
      </c>
      <c r="U291" s="122">
        <f t="shared" si="133"/>
        <v>1.3628383003900741</v>
      </c>
      <c r="V291" s="122">
        <f t="shared" si="133"/>
        <v>1.0738260998326659</v>
      </c>
      <c r="W291" s="122">
        <f t="shared" ref="W291:Y291" si="134">SUM(W292:W293)</f>
        <v>0.88696256291209941</v>
      </c>
      <c r="X291" s="122">
        <f t="shared" si="134"/>
        <v>0.74551265210811468</v>
      </c>
      <c r="Y291" s="122">
        <f t="shared" si="134"/>
        <v>0.45393033491200774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2.8765761600628186</v>
      </c>
      <c r="D292" s="98">
        <v>1.9773781368001146</v>
      </c>
      <c r="E292" s="98">
        <v>2.1074181534117002</v>
      </c>
      <c r="F292" s="98">
        <v>3.191080529853568</v>
      </c>
      <c r="G292" s="98">
        <v>2.5682874385573218</v>
      </c>
      <c r="H292" s="98">
        <v>3.3054775784440378</v>
      </c>
      <c r="I292" s="98">
        <v>2.0917353113830317</v>
      </c>
      <c r="J292" s="98">
        <v>3.1759690960614151</v>
      </c>
      <c r="K292" s="98">
        <v>3.3165168001965291</v>
      </c>
      <c r="L292" s="98">
        <v>3.5323501748050723</v>
      </c>
      <c r="M292" s="98">
        <v>1.5485273479697426</v>
      </c>
      <c r="N292" s="98">
        <v>1.6092744608375431</v>
      </c>
      <c r="O292" s="98">
        <v>1.3543214799692009</v>
      </c>
      <c r="P292" s="98">
        <v>0.61147574527596971</v>
      </c>
      <c r="Q292" s="98">
        <v>1.6558868426916067</v>
      </c>
      <c r="R292" s="98">
        <v>2.1316722884424388</v>
      </c>
      <c r="S292" s="98">
        <v>1.4345960277019059</v>
      </c>
      <c r="T292" s="98">
        <v>1.2466623744945386</v>
      </c>
      <c r="U292" s="98">
        <v>1.3582362395858021</v>
      </c>
      <c r="V292" s="98">
        <v>1.0702085272020065</v>
      </c>
      <c r="W292" s="98">
        <v>0.88395677636206094</v>
      </c>
      <c r="X292" s="98">
        <v>0.7429894675703933</v>
      </c>
      <c r="Y292" s="98">
        <v>0.45239388673015868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1.1162231235992073E-2</v>
      </c>
      <c r="D293" s="98">
        <v>7.5908548191994472E-3</v>
      </c>
      <c r="E293" s="98">
        <v>8.0476437197580537E-3</v>
      </c>
      <c r="F293" s="98">
        <v>1.2093128775226492E-2</v>
      </c>
      <c r="G293" s="98">
        <v>9.388405285434968E-3</v>
      </c>
      <c r="H293" s="98">
        <v>1.2016606960502914E-2</v>
      </c>
      <c r="I293" s="98">
        <v>7.3703417400112752E-3</v>
      </c>
      <c r="J293" s="98">
        <v>1.123050766687032E-2</v>
      </c>
      <c r="K293" s="98">
        <v>1.1650031508368835E-2</v>
      </c>
      <c r="L293" s="98">
        <v>1.2296827961362247E-2</v>
      </c>
      <c r="M293" s="98">
        <v>5.3404370162459542E-3</v>
      </c>
      <c r="N293" s="98">
        <v>5.4956627644887632E-3</v>
      </c>
      <c r="O293" s="98">
        <v>4.6109360762362911E-3</v>
      </c>
      <c r="P293" s="98">
        <v>2.0701565725592479E-3</v>
      </c>
      <c r="Q293" s="98">
        <v>5.6394207715363461E-3</v>
      </c>
      <c r="R293" s="98">
        <v>7.2623192947176675E-3</v>
      </c>
      <c r="S293" s="98">
        <v>4.883663219183685E-3</v>
      </c>
      <c r="T293" s="98">
        <v>4.2323778082695111E-3</v>
      </c>
      <c r="U293" s="98">
        <v>4.6020608042721331E-3</v>
      </c>
      <c r="V293" s="98">
        <v>3.617572630659407E-3</v>
      </c>
      <c r="W293" s="98">
        <v>3.0057865500384483E-3</v>
      </c>
      <c r="X293" s="98">
        <v>2.5231845377213539E-3</v>
      </c>
      <c r="Y293" s="98">
        <v>1.536448181849075E-3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1.0152723291807542E-2</v>
      </c>
      <c r="D294" s="122">
        <f t="shared" si="135"/>
        <v>8.6344869831871205E-3</v>
      </c>
      <c r="E294" s="122">
        <f t="shared" si="135"/>
        <v>1.5781083844717478E-2</v>
      </c>
      <c r="F294" s="122">
        <f t="shared" si="135"/>
        <v>1.2691835443648629E-2</v>
      </c>
      <c r="G294" s="122">
        <f t="shared" si="135"/>
        <v>1.4501996936000298E-2</v>
      </c>
      <c r="H294" s="122">
        <f t="shared" si="135"/>
        <v>1.7436183875841633E-2</v>
      </c>
      <c r="I294" s="122">
        <f t="shared" si="135"/>
        <v>2.3520424171699732E-2</v>
      </c>
      <c r="J294" s="122">
        <f t="shared" si="135"/>
        <v>3.1835158447841211E-2</v>
      </c>
      <c r="K294" s="122">
        <f t="shared" si="135"/>
        <v>1.9903734442028718E-2</v>
      </c>
      <c r="L294" s="122">
        <f t="shared" si="135"/>
        <v>2.880534100310414E-2</v>
      </c>
      <c r="M294" s="122">
        <f t="shared" si="135"/>
        <v>1.960180769934557E-2</v>
      </c>
      <c r="N294" s="122">
        <f t="shared" si="135"/>
        <v>1.8866867314624114E-2</v>
      </c>
      <c r="O294" s="122">
        <f t="shared" si="135"/>
        <v>2.3738148556102762E-2</v>
      </c>
      <c r="P294" s="122">
        <f t="shared" si="135"/>
        <v>1.6226682265533447E-3</v>
      </c>
      <c r="Q294" s="122">
        <f t="shared" si="135"/>
        <v>1.2958111358620033E-2</v>
      </c>
      <c r="R294" s="122">
        <f t="shared" si="135"/>
        <v>1.2156938471682468E-2</v>
      </c>
      <c r="S294" s="122">
        <f t="shared" si="135"/>
        <v>1.8401552155302283E-2</v>
      </c>
      <c r="T294" s="122">
        <f t="shared" si="135"/>
        <v>1.7337602467447238E-2</v>
      </c>
      <c r="U294" s="122">
        <f t="shared" si="135"/>
        <v>2.6096779222225499E-2</v>
      </c>
      <c r="V294" s="122">
        <f t="shared" si="135"/>
        <v>1.2348253381010031E-2</v>
      </c>
      <c r="W294" s="122">
        <f t="shared" si="135"/>
        <v>1.5949814312459433E-2</v>
      </c>
      <c r="X294" s="122">
        <f t="shared" si="135"/>
        <v>1.413496215797991E-2</v>
      </c>
      <c r="Y294" s="122">
        <f t="shared" si="135"/>
        <v>6.2067766522737973E-3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1.0152723291807542E-2</v>
      </c>
      <c r="D295" s="98">
        <v>8.6344869831871205E-3</v>
      </c>
      <c r="E295" s="98">
        <v>1.5781083844717478E-2</v>
      </c>
      <c r="F295" s="98">
        <v>1.2691835443648629E-2</v>
      </c>
      <c r="G295" s="98">
        <v>1.4501996936000298E-2</v>
      </c>
      <c r="H295" s="98">
        <v>1.7436183875841633E-2</v>
      </c>
      <c r="I295" s="98">
        <v>2.3520424171699732E-2</v>
      </c>
      <c r="J295" s="98">
        <v>3.1835158447841211E-2</v>
      </c>
      <c r="K295" s="98">
        <v>1.9903734442028718E-2</v>
      </c>
      <c r="L295" s="98">
        <v>2.880534100310414E-2</v>
      </c>
      <c r="M295" s="98">
        <v>1.960180769934557E-2</v>
      </c>
      <c r="N295" s="98">
        <v>1.8866867314624114E-2</v>
      </c>
      <c r="O295" s="98">
        <v>2.3738148556102762E-2</v>
      </c>
      <c r="P295" s="98">
        <v>1.6226682265533447E-3</v>
      </c>
      <c r="Q295" s="98">
        <v>1.2958111358620033E-2</v>
      </c>
      <c r="R295" s="98">
        <v>1.2156938471682468E-2</v>
      </c>
      <c r="S295" s="98">
        <v>1.8401552155302283E-2</v>
      </c>
      <c r="T295" s="98">
        <v>1.7337602467447238E-2</v>
      </c>
      <c r="U295" s="98">
        <v>2.6096779222225499E-2</v>
      </c>
      <c r="V295" s="98">
        <v>1.2348253381010031E-2</v>
      </c>
      <c r="W295" s="98">
        <v>1.5949814312459433E-2</v>
      </c>
      <c r="X295" s="98">
        <v>1.413496215797991E-2</v>
      </c>
      <c r="Y295" s="98">
        <v>6.2067766522737973E-3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0.46447961756400141</v>
      </c>
      <c r="D296" s="122">
        <v>0.37370990697809575</v>
      </c>
      <c r="E296" s="122">
        <v>0.41343361558836755</v>
      </c>
      <c r="F296" s="122">
        <v>0.63551253437594624</v>
      </c>
      <c r="G296" s="122">
        <v>0.45623976194128774</v>
      </c>
      <c r="H296" s="122">
        <v>0.75378487863920318</v>
      </c>
      <c r="I296" s="122">
        <v>0.43279961019596208</v>
      </c>
      <c r="J296" s="122">
        <v>0.66351903794423084</v>
      </c>
      <c r="K296" s="122">
        <v>0.76010047400605574</v>
      </c>
      <c r="L296" s="122">
        <v>0.76947451335501271</v>
      </c>
      <c r="M296" s="122">
        <v>0.34980630392574635</v>
      </c>
      <c r="N296" s="122">
        <v>0.37474288717189563</v>
      </c>
      <c r="O296" s="122">
        <v>0.34119402127484982</v>
      </c>
      <c r="P296" s="122">
        <v>0.21686715120885397</v>
      </c>
      <c r="Q296" s="122">
        <v>0.51548364728595697</v>
      </c>
      <c r="R296" s="122">
        <v>0.58506653824623278</v>
      </c>
      <c r="S296" s="122">
        <v>0.39181510184889901</v>
      </c>
      <c r="T296" s="122">
        <v>0.35043752902425829</v>
      </c>
      <c r="U296" s="122">
        <v>0.41186141526408648</v>
      </c>
      <c r="V296" s="122">
        <v>0.31882480309189637</v>
      </c>
      <c r="W296" s="122">
        <v>0.26068684725232405</v>
      </c>
      <c r="X296" s="122">
        <v>0.28725145024475701</v>
      </c>
      <c r="Y296" s="122">
        <v>0.20522176647396978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0.20192793328027037</v>
      </c>
      <c r="D297" s="98">
        <v>0.12851313587814067</v>
      </c>
      <c r="E297" s="98">
        <v>0.13867469137559138</v>
      </c>
      <c r="F297" s="98">
        <v>0.2781041462084729</v>
      </c>
      <c r="G297" s="98">
        <v>0.15924136323292096</v>
      </c>
      <c r="H297" s="98">
        <v>0.24287117488117968</v>
      </c>
      <c r="I297" s="98">
        <v>0.2290579766018945</v>
      </c>
      <c r="J297" s="98">
        <v>0.43134668601559867</v>
      </c>
      <c r="K297" s="98">
        <v>0.43762530250187714</v>
      </c>
      <c r="L297" s="98">
        <v>0.48987220978995483</v>
      </c>
      <c r="M297" s="98">
        <v>0.28122663052318742</v>
      </c>
      <c r="N297" s="98">
        <v>0.37313658444642139</v>
      </c>
      <c r="O297" s="98">
        <v>0.33952938483235989</v>
      </c>
      <c r="P297" s="98">
        <v>0.21577750604785062</v>
      </c>
      <c r="Q297" s="98">
        <v>0.12923912394155623</v>
      </c>
      <c r="R297" s="98">
        <v>0.17687166856566788</v>
      </c>
      <c r="S297" s="98">
        <v>0.23492788890241975</v>
      </c>
      <c r="T297" s="98">
        <v>0.34865636819569229</v>
      </c>
      <c r="U297" s="98">
        <v>0.40965230245156808</v>
      </c>
      <c r="V297" s="98">
        <v>0.31841772795365997</v>
      </c>
      <c r="W297" s="98">
        <v>0.25933867530178584</v>
      </c>
      <c r="X297" s="98">
        <v>0.28303595450793906</v>
      </c>
      <c r="Y297" s="98">
        <v>0.17719165610270352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6.8793620718176208E-4</v>
      </c>
      <c r="D298" s="98">
        <v>4.4575283552473045E-4</v>
      </c>
      <c r="E298" s="98">
        <v>0</v>
      </c>
      <c r="F298" s="98">
        <v>1.0433899640893071E-3</v>
      </c>
      <c r="G298" s="98">
        <v>4.6367056904135972E-4</v>
      </c>
      <c r="H298" s="98">
        <v>5.0917285247986535E-4</v>
      </c>
      <c r="I298" s="98">
        <v>4.4302782311789483E-4</v>
      </c>
      <c r="J298" s="98">
        <v>9.5870041052300474E-4</v>
      </c>
      <c r="K298" s="98">
        <v>3.2259824029264345E-3</v>
      </c>
      <c r="L298" s="98">
        <v>2.4208128963852885E-3</v>
      </c>
      <c r="M298" s="98">
        <v>9.3293984877219687E-4</v>
      </c>
      <c r="N298" s="98">
        <v>1.6063027254742241E-3</v>
      </c>
      <c r="O298" s="98">
        <v>1.6646364424899333E-3</v>
      </c>
      <c r="P298" s="98">
        <v>1.0896451610033482E-3</v>
      </c>
      <c r="Q298" s="98">
        <v>0</v>
      </c>
      <c r="R298" s="98">
        <v>0</v>
      </c>
      <c r="S298" s="98">
        <v>1.3816723543916113E-4</v>
      </c>
      <c r="T298" s="98">
        <v>1.7811608285659727E-3</v>
      </c>
      <c r="U298" s="98">
        <v>2.0427296087067921E-3</v>
      </c>
      <c r="V298" s="98">
        <v>4.0707513823640227E-4</v>
      </c>
      <c r="W298" s="98">
        <v>1.3481719505381924E-3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2.5563818853203523E-4</v>
      </c>
      <c r="D299" s="101">
        <v>1.8472490250061145E-4</v>
      </c>
      <c r="E299" s="101">
        <v>0</v>
      </c>
      <c r="F299" s="101">
        <v>5.5063221361932536E-4</v>
      </c>
      <c r="G299" s="101">
        <v>2.1577082265618913E-4</v>
      </c>
      <c r="H299" s="101">
        <v>2.4223718364898403E-4</v>
      </c>
      <c r="I299" s="101">
        <v>1.7552644680732035E-4</v>
      </c>
      <c r="J299" s="101">
        <v>3.8406418970808105E-4</v>
      </c>
      <c r="K299" s="101">
        <v>1.2494386026491605E-3</v>
      </c>
      <c r="L299" s="101">
        <v>9.0565279653074073E-4</v>
      </c>
      <c r="M299" s="101">
        <v>3.5798463093709255E-4</v>
      </c>
      <c r="N299" s="101">
        <v>5.9957164266348777E-4</v>
      </c>
      <c r="O299" s="101">
        <v>6.1976851173165047E-4</v>
      </c>
      <c r="P299" s="101">
        <v>4.2614328542930462E-4</v>
      </c>
      <c r="Q299" s="101">
        <v>0</v>
      </c>
      <c r="R299" s="101">
        <v>0</v>
      </c>
      <c r="S299" s="101">
        <v>5.2565109234885801E-5</v>
      </c>
      <c r="T299" s="101">
        <v>6.8521258726248803E-4</v>
      </c>
      <c r="U299" s="101">
        <v>7.3697500870601102E-4</v>
      </c>
      <c r="V299" s="101">
        <v>1.6817119610147157E-4</v>
      </c>
      <c r="W299" s="101">
        <v>6.455554111546673E-4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4.322980186497269E-4</v>
      </c>
      <c r="D300" s="104">
        <v>2.61027933024119E-4</v>
      </c>
      <c r="E300" s="104">
        <v>0</v>
      </c>
      <c r="F300" s="104">
        <v>4.9275775046998165E-4</v>
      </c>
      <c r="G300" s="104">
        <v>2.4789974638517062E-4</v>
      </c>
      <c r="H300" s="104">
        <v>2.6693566883088129E-4</v>
      </c>
      <c r="I300" s="104">
        <v>2.6750137631057446E-4</v>
      </c>
      <c r="J300" s="104">
        <v>5.7463622081492375E-4</v>
      </c>
      <c r="K300" s="104">
        <v>1.976543800277274E-3</v>
      </c>
      <c r="L300" s="104">
        <v>1.5151600998545478E-3</v>
      </c>
      <c r="M300" s="104">
        <v>5.7495521783510427E-4</v>
      </c>
      <c r="N300" s="104">
        <v>1.0067310828107364E-3</v>
      </c>
      <c r="O300" s="104">
        <v>1.0448679307582828E-3</v>
      </c>
      <c r="P300" s="104">
        <v>6.6350187557404365E-4</v>
      </c>
      <c r="Q300" s="104">
        <v>0</v>
      </c>
      <c r="R300" s="104">
        <v>0</v>
      </c>
      <c r="S300" s="104">
        <v>8.5602126204275327E-5</v>
      </c>
      <c r="T300" s="104">
        <v>1.0959482413034846E-3</v>
      </c>
      <c r="U300" s="104">
        <v>1.3057546000007809E-3</v>
      </c>
      <c r="V300" s="104">
        <v>2.3890394213493073E-4</v>
      </c>
      <c r="W300" s="104">
        <v>7.0261653938352513E-4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0.20598545936660603</v>
      </c>
      <c r="D301" s="101">
        <v>0.19416768668154905</v>
      </c>
      <c r="E301" s="101">
        <v>0.21515584567891752</v>
      </c>
      <c r="F301" s="101">
        <v>0.28714913428606575</v>
      </c>
      <c r="G301" s="101">
        <v>0.23695560398075483</v>
      </c>
      <c r="H301" s="101">
        <v>0.42307930813631206</v>
      </c>
      <c r="I301" s="101">
        <v>0.15900065581026235</v>
      </c>
      <c r="J301" s="101">
        <v>0.18657755436707946</v>
      </c>
      <c r="K301" s="101">
        <v>0.19441091216806061</v>
      </c>
      <c r="L301" s="101">
        <v>0.20813487223053212</v>
      </c>
      <c r="M301" s="101">
        <v>4.5870910594841219E-2</v>
      </c>
      <c r="N301" s="101">
        <v>0</v>
      </c>
      <c r="O301" s="101">
        <v>0</v>
      </c>
      <c r="P301" s="101">
        <v>0</v>
      </c>
      <c r="Q301" s="101">
        <v>0.29482332093937952</v>
      </c>
      <c r="R301" s="101">
        <v>0.29067541918510509</v>
      </c>
      <c r="S301" s="101">
        <v>0.10586306117947158</v>
      </c>
      <c r="T301" s="101">
        <v>0</v>
      </c>
      <c r="U301" s="101">
        <v>1.6638320381160603E-4</v>
      </c>
      <c r="V301" s="101">
        <v>0</v>
      </c>
      <c r="W301" s="101">
        <v>0</v>
      </c>
      <c r="X301" s="101">
        <v>3.4100211055245917E-3</v>
      </c>
      <c r="Y301" s="101">
        <v>2.2003888585778991E-2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5.58782887099432E-2</v>
      </c>
      <c r="D302" s="104">
        <v>5.0583331582881315E-2</v>
      </c>
      <c r="E302" s="104">
        <v>5.9603078533858669E-2</v>
      </c>
      <c r="F302" s="104">
        <v>6.9215863917318265E-2</v>
      </c>
      <c r="G302" s="104">
        <v>5.9579124158570577E-2</v>
      </c>
      <c r="H302" s="104">
        <v>8.7325222769231645E-2</v>
      </c>
      <c r="I302" s="104">
        <v>4.4297949960687311E-2</v>
      </c>
      <c r="J302" s="104">
        <v>4.4636097151029834E-2</v>
      </c>
      <c r="K302" s="104">
        <v>0.12483827693319152</v>
      </c>
      <c r="L302" s="104">
        <v>6.9046618438140472E-2</v>
      </c>
      <c r="M302" s="104">
        <v>2.177582295894552E-2</v>
      </c>
      <c r="N302" s="104">
        <v>0</v>
      </c>
      <c r="O302" s="104">
        <v>0</v>
      </c>
      <c r="P302" s="104">
        <v>0</v>
      </c>
      <c r="Q302" s="104">
        <v>9.1421202405021162E-2</v>
      </c>
      <c r="R302" s="104">
        <v>0.11751945049545984</v>
      </c>
      <c r="S302" s="104">
        <v>5.0885984531568521E-2</v>
      </c>
      <c r="T302" s="104">
        <v>0</v>
      </c>
      <c r="U302" s="104">
        <v>0</v>
      </c>
      <c r="V302" s="104">
        <v>0</v>
      </c>
      <c r="W302" s="104">
        <v>0</v>
      </c>
      <c r="X302" s="104">
        <v>8.0547463129335161E-4</v>
      </c>
      <c r="Y302" s="104">
        <v>6.0262217854872846E-3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2.3390080244268089E-2</v>
      </c>
      <c r="D303" s="98">
        <v>2.3419304696938311E-2</v>
      </c>
      <c r="E303" s="98">
        <v>3.3059098703835027E-2</v>
      </c>
      <c r="F303" s="98">
        <v>3.9989856936392065E-2</v>
      </c>
      <c r="G303" s="98">
        <v>3.0749692793924466E-2</v>
      </c>
      <c r="H303" s="98">
        <v>4.5988782864631879E-2</v>
      </c>
      <c r="I303" s="98">
        <v>1.976421889220762E-2</v>
      </c>
      <c r="J303" s="98">
        <v>2.0147813807650142E-2</v>
      </c>
      <c r="K303" s="98">
        <v>5.460508738347112E-2</v>
      </c>
      <c r="L303" s="98">
        <v>2.9187056223967691E-2</v>
      </c>
      <c r="M303" s="98">
        <v>9.4378802930587518E-3</v>
      </c>
      <c r="N303" s="98">
        <v>0</v>
      </c>
      <c r="O303" s="98">
        <v>0</v>
      </c>
      <c r="P303" s="98">
        <v>0</v>
      </c>
      <c r="Q303" s="98">
        <v>3.8967827481324858E-2</v>
      </c>
      <c r="R303" s="98">
        <v>4.9392393662390628E-2</v>
      </c>
      <c r="S303" s="98">
        <v>2.1381002983449145E-2</v>
      </c>
      <c r="T303" s="98">
        <v>0</v>
      </c>
      <c r="U303" s="98">
        <v>0</v>
      </c>
      <c r="V303" s="98">
        <v>0</v>
      </c>
      <c r="W303" s="98">
        <v>0</v>
      </c>
      <c r="X303" s="98">
        <v>4.5840785562929743E-4</v>
      </c>
      <c r="Y303" s="98">
        <v>3.8624456419930142E-3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3.2488208465675107E-2</v>
      </c>
      <c r="D304" s="98">
        <v>2.7164026885943004E-2</v>
      </c>
      <c r="E304" s="98">
        <v>2.6543979830023639E-2</v>
      </c>
      <c r="F304" s="98">
        <v>2.9226006980926204E-2</v>
      </c>
      <c r="G304" s="98">
        <v>2.8829431364646111E-2</v>
      </c>
      <c r="H304" s="98">
        <v>4.1336439904599766E-2</v>
      </c>
      <c r="I304" s="98">
        <v>2.4533731068479694E-2</v>
      </c>
      <c r="J304" s="98">
        <v>2.4488283343379692E-2</v>
      </c>
      <c r="K304" s="98">
        <v>7.023318954972041E-2</v>
      </c>
      <c r="L304" s="98">
        <v>3.9859562214172778E-2</v>
      </c>
      <c r="M304" s="98">
        <v>1.2337942665886769E-2</v>
      </c>
      <c r="N304" s="98">
        <v>0</v>
      </c>
      <c r="O304" s="98">
        <v>0</v>
      </c>
      <c r="P304" s="98">
        <v>0</v>
      </c>
      <c r="Q304" s="98">
        <v>5.2453374923696311E-2</v>
      </c>
      <c r="R304" s="98">
        <v>6.8127056833069216E-2</v>
      </c>
      <c r="S304" s="98">
        <v>2.9504981548119379E-2</v>
      </c>
      <c r="T304" s="98">
        <v>0</v>
      </c>
      <c r="U304" s="98">
        <v>0</v>
      </c>
      <c r="V304" s="98">
        <v>0</v>
      </c>
      <c r="W304" s="98">
        <v>0</v>
      </c>
      <c r="X304" s="98">
        <v>3.4706677566405419E-4</v>
      </c>
      <c r="Y304" s="98">
        <v>2.1637761434942699E-3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0.2046368874261888</v>
      </c>
      <c r="D305" s="122">
        <v>0.15064110380104845</v>
      </c>
      <c r="E305" s="122">
        <v>0.17971613784881338</v>
      </c>
      <c r="F305" s="122">
        <v>0.24018790799835599</v>
      </c>
      <c r="G305" s="122">
        <v>0.19342836066406899</v>
      </c>
      <c r="H305" s="122">
        <v>0.26718301773422515</v>
      </c>
      <c r="I305" s="122">
        <v>0.17292269407446648</v>
      </c>
      <c r="J305" s="122">
        <v>0.25458291795914145</v>
      </c>
      <c r="K305" s="122">
        <v>0.24907089712488972</v>
      </c>
      <c r="L305" s="122">
        <v>0.2201445376201713</v>
      </c>
      <c r="M305" s="122">
        <v>0.10540659849438057</v>
      </c>
      <c r="N305" s="122">
        <v>0.11771592912355566</v>
      </c>
      <c r="O305" s="122">
        <v>0.10440024837628162</v>
      </c>
      <c r="P305" s="122">
        <v>6.6450487157734758E-2</v>
      </c>
      <c r="Q305" s="122">
        <v>0.15088868077024209</v>
      </c>
      <c r="R305" s="122">
        <v>0.17592297214957195</v>
      </c>
      <c r="S305" s="122">
        <v>0.12407858399586805</v>
      </c>
      <c r="T305" s="122">
        <v>0.11269405833787884</v>
      </c>
      <c r="U305" s="122">
        <v>0.12520797434659567</v>
      </c>
      <c r="V305" s="122">
        <v>0.12960307985650821</v>
      </c>
      <c r="W305" s="122">
        <v>0.106998716327754</v>
      </c>
      <c r="X305" s="122">
        <v>9.807610704041185E-2</v>
      </c>
      <c r="Y305" s="122">
        <v>6.8279122568695685E-2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9.0675507163684943E-2</v>
      </c>
      <c r="D306" s="98">
        <v>7.7828910863889753E-2</v>
      </c>
      <c r="E306" s="98">
        <v>5.5980066016387393E-2</v>
      </c>
      <c r="F306" s="98">
        <v>7.8551571709754256E-2</v>
      </c>
      <c r="G306" s="98">
        <v>9.470181148131325E-2</v>
      </c>
      <c r="H306" s="98">
        <v>0.10849770572483725</v>
      </c>
      <c r="I306" s="98">
        <v>7.8961199972181692E-2</v>
      </c>
      <c r="J306" s="98">
        <v>0.10640614055230839</v>
      </c>
      <c r="K306" s="98">
        <v>0.15852305164471125</v>
      </c>
      <c r="L306" s="98">
        <v>0.10900213580367307</v>
      </c>
      <c r="M306" s="98">
        <v>4.6554163124590875E-2</v>
      </c>
      <c r="N306" s="98">
        <v>4.2633775768867559E-2</v>
      </c>
      <c r="O306" s="98">
        <v>3.9376970519011754E-2</v>
      </c>
      <c r="P306" s="98">
        <v>2.5387664947416028E-2</v>
      </c>
      <c r="Q306" s="98">
        <v>5.5285462849906403E-2</v>
      </c>
      <c r="R306" s="98">
        <v>7.0395238020022274E-2</v>
      </c>
      <c r="S306" s="98">
        <v>5.4443764730209419E-2</v>
      </c>
      <c r="T306" s="98">
        <v>4.1623923009160374E-2</v>
      </c>
      <c r="U306" s="98">
        <v>4.1586317323678422E-2</v>
      </c>
      <c r="V306" s="98">
        <v>4.5044886138534392E-2</v>
      </c>
      <c r="W306" s="98">
        <v>3.256362229201662E-2</v>
      </c>
      <c r="X306" s="98">
        <v>2.4217912363192359E-2</v>
      </c>
      <c r="Y306" s="98">
        <v>1.7956794149872151E-2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0.11396138026250385</v>
      </c>
      <c r="D307" s="33">
        <v>7.281219293715871E-2</v>
      </c>
      <c r="E307" s="33">
        <v>0.12373607183242598</v>
      </c>
      <c r="F307" s="33">
        <v>0.16163633628860175</v>
      </c>
      <c r="G307" s="33">
        <v>9.8726549182755724E-2</v>
      </c>
      <c r="H307" s="33">
        <v>0.15868531200938787</v>
      </c>
      <c r="I307" s="33">
        <v>9.3961494102284798E-2</v>
      </c>
      <c r="J307" s="33">
        <v>0.14817677740683305</v>
      </c>
      <c r="K307" s="33">
        <v>9.0547845480178454E-2</v>
      </c>
      <c r="L307" s="33">
        <v>0.11114240181649823</v>
      </c>
      <c r="M307" s="33">
        <v>5.8852435369789693E-2</v>
      </c>
      <c r="N307" s="33">
        <v>7.5082153354688111E-2</v>
      </c>
      <c r="O307" s="33">
        <v>6.5023277857269871E-2</v>
      </c>
      <c r="P307" s="33">
        <v>4.1062822210318733E-2</v>
      </c>
      <c r="Q307" s="33">
        <v>9.5603217920335687E-2</v>
      </c>
      <c r="R307" s="33">
        <v>0.10552773412954967</v>
      </c>
      <c r="S307" s="33">
        <v>6.9634819265658621E-2</v>
      </c>
      <c r="T307" s="33">
        <v>7.1070135328718462E-2</v>
      </c>
      <c r="U307" s="33">
        <v>8.3621657022917253E-2</v>
      </c>
      <c r="V307" s="33">
        <v>8.4558193717973809E-2</v>
      </c>
      <c r="W307" s="33">
        <v>7.4435094035737379E-2</v>
      </c>
      <c r="X307" s="33">
        <v>7.3858194677219491E-2</v>
      </c>
      <c r="Y307" s="33">
        <v>5.0322328418823531E-2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2.8441832353218106</v>
      </c>
      <c r="D309" s="117">
        <f t="shared" si="136"/>
        <v>2.0058638045140524</v>
      </c>
      <c r="E309" s="117">
        <f t="shared" si="136"/>
        <v>2.1872977612707762</v>
      </c>
      <c r="F309" s="117">
        <f t="shared" si="136"/>
        <v>3.2841022097214876</v>
      </c>
      <c r="G309" s="117">
        <f t="shared" si="136"/>
        <v>2.6093354563365807</v>
      </c>
      <c r="H309" s="117">
        <f t="shared" si="136"/>
        <v>3.5022530432708008</v>
      </c>
      <c r="I309" s="117">
        <f t="shared" si="136"/>
        <v>2.2381844751366193</v>
      </c>
      <c r="J309" s="117">
        <f t="shared" si="136"/>
        <v>3.4088441833788368</v>
      </c>
      <c r="K309" s="117">
        <f t="shared" si="136"/>
        <v>3.5714707817981224</v>
      </c>
      <c r="L309" s="117">
        <f t="shared" si="136"/>
        <v>3.7787115593104277</v>
      </c>
      <c r="M309" s="117">
        <f t="shared" si="136"/>
        <v>1.7108779598333181</v>
      </c>
      <c r="N309" s="117">
        <f t="shared" si="136"/>
        <v>1.8094774438738843</v>
      </c>
      <c r="O309" s="117">
        <f t="shared" si="136"/>
        <v>1.5881544851640725</v>
      </c>
      <c r="P309" s="117">
        <f t="shared" si="136"/>
        <v>0.76135325960041067</v>
      </c>
      <c r="Q309" s="117">
        <f t="shared" si="136"/>
        <v>1.9834714402138685</v>
      </c>
      <c r="R309" s="117">
        <f t="shared" ref="R309:V309" si="137">R310+R313+R315+R324</f>
        <v>2.4817145549855733</v>
      </c>
      <c r="S309" s="117">
        <f t="shared" si="137"/>
        <v>1.7321045347496664</v>
      </c>
      <c r="T309" s="117">
        <f t="shared" si="137"/>
        <v>1.5458902818232059</v>
      </c>
      <c r="U309" s="117">
        <f t="shared" si="137"/>
        <v>1.750468383093803</v>
      </c>
      <c r="V309" s="117">
        <f t="shared" si="137"/>
        <v>1.3751334351345281</v>
      </c>
      <c r="W309" s="117">
        <f t="shared" ref="W309:Y309" si="138">W310+W313+W315+W324</f>
        <v>1.161702199513966</v>
      </c>
      <c r="X309" s="117">
        <f t="shared" si="138"/>
        <v>1.0551351116087413</v>
      </c>
      <c r="Y309" s="117">
        <f t="shared" si="138"/>
        <v>0.66932041734052505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2.3220464269563683</v>
      </c>
      <c r="D310" s="122">
        <f t="shared" si="139"/>
        <v>1.5997024890295446</v>
      </c>
      <c r="E310" s="122">
        <f t="shared" si="139"/>
        <v>1.7087964746272717</v>
      </c>
      <c r="F310" s="122">
        <f t="shared" si="139"/>
        <v>2.5933675271917931</v>
      </c>
      <c r="G310" s="122">
        <f t="shared" si="139"/>
        <v>2.0918109618893173</v>
      </c>
      <c r="H310" s="122">
        <f t="shared" si="139"/>
        <v>2.6986441774294714</v>
      </c>
      <c r="I310" s="122">
        <f t="shared" si="139"/>
        <v>1.7116941434510575</v>
      </c>
      <c r="J310" s="122">
        <f t="shared" si="139"/>
        <v>2.6056390462926378</v>
      </c>
      <c r="K310" s="122">
        <f t="shared" si="139"/>
        <v>2.7282317307452248</v>
      </c>
      <c r="L310" s="122">
        <f t="shared" si="139"/>
        <v>2.9139714511331798</v>
      </c>
      <c r="M310" s="122">
        <f t="shared" si="139"/>
        <v>1.2824289311967283</v>
      </c>
      <c r="N310" s="122">
        <f t="shared" si="139"/>
        <v>1.3397684599789013</v>
      </c>
      <c r="O310" s="122">
        <f t="shared" si="139"/>
        <v>1.1353071681478675</v>
      </c>
      <c r="P310" s="122">
        <f t="shared" si="139"/>
        <v>0.5166887663289117</v>
      </c>
      <c r="Q310" s="122">
        <f t="shared" si="139"/>
        <v>1.4097352978754845</v>
      </c>
      <c r="R310" s="122">
        <f t="shared" ref="R310:V310" si="140">SUM(R311:R312)</f>
        <v>1.8251540466493439</v>
      </c>
      <c r="S310" s="122">
        <f t="shared" si="140"/>
        <v>1.2350893164584322</v>
      </c>
      <c r="T310" s="122">
        <f t="shared" si="140"/>
        <v>1.0789685628527625</v>
      </c>
      <c r="U310" s="122">
        <f t="shared" si="140"/>
        <v>1.181457929442858</v>
      </c>
      <c r="V310" s="122">
        <f t="shared" si="140"/>
        <v>0.93534135252967199</v>
      </c>
      <c r="W310" s="122">
        <f t="shared" ref="W310:Y310" si="141">SUM(W311:W312)</f>
        <v>0.77595101163979052</v>
      </c>
      <c r="X310" s="122">
        <f t="shared" si="141"/>
        <v>0.65566254839732319</v>
      </c>
      <c r="Y310" s="122">
        <f t="shared" si="141"/>
        <v>0.40124544959436909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2.3108841957203761</v>
      </c>
      <c r="D311" s="98">
        <v>1.5921116342103452</v>
      </c>
      <c r="E311" s="98">
        <v>1.7007488309075136</v>
      </c>
      <c r="F311" s="98">
        <v>2.5812743984165665</v>
      </c>
      <c r="G311" s="98">
        <v>2.0824225566038823</v>
      </c>
      <c r="H311" s="98">
        <v>2.6866275704689686</v>
      </c>
      <c r="I311" s="98">
        <v>1.7043238017110462</v>
      </c>
      <c r="J311" s="98">
        <v>2.5944085386257676</v>
      </c>
      <c r="K311" s="98">
        <v>2.7165816992368561</v>
      </c>
      <c r="L311" s="98">
        <v>2.9016746231718176</v>
      </c>
      <c r="M311" s="98">
        <v>1.2770884941804823</v>
      </c>
      <c r="N311" s="98">
        <v>1.3342727972144124</v>
      </c>
      <c r="O311" s="98">
        <v>1.1306962320716312</v>
      </c>
      <c r="P311" s="98">
        <v>0.51461860975635243</v>
      </c>
      <c r="Q311" s="98">
        <v>1.404095877103948</v>
      </c>
      <c r="R311" s="98">
        <v>1.8178917273546262</v>
      </c>
      <c r="S311" s="98">
        <v>1.2302056532392485</v>
      </c>
      <c r="T311" s="98">
        <v>1.074736185044493</v>
      </c>
      <c r="U311" s="98">
        <v>1.1768558686385859</v>
      </c>
      <c r="V311" s="98">
        <v>0.93172377989901256</v>
      </c>
      <c r="W311" s="98">
        <v>0.77294522508975205</v>
      </c>
      <c r="X311" s="98">
        <v>0.65313936385960181</v>
      </c>
      <c r="Y311" s="98">
        <v>0.39970900141252003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1.1162231235992073E-2</v>
      </c>
      <c r="D312" s="98">
        <v>7.5908548191994472E-3</v>
      </c>
      <c r="E312" s="98">
        <v>8.0476437197580537E-3</v>
      </c>
      <c r="F312" s="98">
        <v>1.2093128775226492E-2</v>
      </c>
      <c r="G312" s="98">
        <v>9.388405285434968E-3</v>
      </c>
      <c r="H312" s="98">
        <v>1.2016606960502914E-2</v>
      </c>
      <c r="I312" s="98">
        <v>7.3703417400112752E-3</v>
      </c>
      <c r="J312" s="98">
        <v>1.123050766687032E-2</v>
      </c>
      <c r="K312" s="98">
        <v>1.1650031508368835E-2</v>
      </c>
      <c r="L312" s="98">
        <v>1.2296827961362247E-2</v>
      </c>
      <c r="M312" s="98">
        <v>5.3404370162459542E-3</v>
      </c>
      <c r="N312" s="98">
        <v>5.4956627644887632E-3</v>
      </c>
      <c r="O312" s="98">
        <v>4.6109360762362911E-3</v>
      </c>
      <c r="P312" s="98">
        <v>2.0701565725592479E-3</v>
      </c>
      <c r="Q312" s="98">
        <v>5.6394207715363461E-3</v>
      </c>
      <c r="R312" s="98">
        <v>7.2623192947176675E-3</v>
      </c>
      <c r="S312" s="98">
        <v>4.883663219183685E-3</v>
      </c>
      <c r="T312" s="98">
        <v>4.2323778082695111E-3</v>
      </c>
      <c r="U312" s="98">
        <v>4.6020608042721331E-3</v>
      </c>
      <c r="V312" s="98">
        <v>3.617572630659407E-3</v>
      </c>
      <c r="W312" s="98">
        <v>3.0057865500384483E-3</v>
      </c>
      <c r="X312" s="98">
        <v>2.5231845377213539E-3</v>
      </c>
      <c r="Y312" s="98">
        <v>1.536448181849075E-3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2.1950970369345377E-2</v>
      </c>
      <c r="D313" s="122">
        <f t="shared" si="142"/>
        <v>1.9416867828326304E-2</v>
      </c>
      <c r="E313" s="122">
        <f t="shared" si="142"/>
        <v>3.6876250898587468E-2</v>
      </c>
      <c r="F313" s="122">
        <f t="shared" si="142"/>
        <v>3.0783083865591955E-2</v>
      </c>
      <c r="G313" s="122">
        <f t="shared" si="142"/>
        <v>3.6477324254724136E-2</v>
      </c>
      <c r="H313" s="122">
        <f t="shared" si="142"/>
        <v>4.544528226516318E-2</v>
      </c>
      <c r="I313" s="122">
        <f t="shared" si="142"/>
        <v>6.34739054254045E-2</v>
      </c>
      <c r="J313" s="122">
        <f t="shared" si="142"/>
        <v>8.890591581990262E-2</v>
      </c>
      <c r="K313" s="122">
        <f t="shared" si="142"/>
        <v>5.7498552225762764E-2</v>
      </c>
      <c r="L313" s="122">
        <f t="shared" si="142"/>
        <v>8.6045354629319698E-2</v>
      </c>
      <c r="M313" s="122">
        <f t="shared" si="142"/>
        <v>6.0761213918452989E-2</v>
      </c>
      <c r="N313" s="122">
        <f t="shared" si="142"/>
        <v>6.0947164424002477E-2</v>
      </c>
      <c r="O313" s="122">
        <f t="shared" si="142"/>
        <v>8.0204391132809874E-2</v>
      </c>
      <c r="P313" s="122">
        <f t="shared" si="142"/>
        <v>5.7285659812705402E-3</v>
      </c>
      <c r="Q313" s="122">
        <f t="shared" si="142"/>
        <v>4.7254427937799756E-2</v>
      </c>
      <c r="R313" s="122">
        <f t="shared" si="142"/>
        <v>4.4639318786387668E-2</v>
      </c>
      <c r="S313" s="122">
        <f t="shared" si="142"/>
        <v>6.7620601817284631E-2</v>
      </c>
      <c r="T313" s="122">
        <f t="shared" si="142"/>
        <v>6.3764852327530736E-2</v>
      </c>
      <c r="U313" s="122">
        <f t="shared" si="142"/>
        <v>9.6069928399670101E-2</v>
      </c>
      <c r="V313" s="122">
        <f t="shared" si="142"/>
        <v>4.5579602439979203E-2</v>
      </c>
      <c r="W313" s="122">
        <f t="shared" si="142"/>
        <v>5.9391018311981132E-2</v>
      </c>
      <c r="X313" s="122">
        <f t="shared" si="142"/>
        <v>5.3205240614364505E-2</v>
      </c>
      <c r="Y313" s="122">
        <f t="shared" si="142"/>
        <v>2.3645985395607898E-2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2.1950970369345377E-2</v>
      </c>
      <c r="D314" s="98">
        <v>1.9416867828326304E-2</v>
      </c>
      <c r="E314" s="98">
        <v>3.6876250898587468E-2</v>
      </c>
      <c r="F314" s="98">
        <v>3.0783083865591955E-2</v>
      </c>
      <c r="G314" s="98">
        <v>3.6477324254724136E-2</v>
      </c>
      <c r="H314" s="98">
        <v>4.544528226516318E-2</v>
      </c>
      <c r="I314" s="98">
        <v>6.34739054254045E-2</v>
      </c>
      <c r="J314" s="98">
        <v>8.890591581990262E-2</v>
      </c>
      <c r="K314" s="98">
        <v>5.7498552225762764E-2</v>
      </c>
      <c r="L314" s="98">
        <v>8.6045354629319698E-2</v>
      </c>
      <c r="M314" s="98">
        <v>6.0761213918452989E-2</v>
      </c>
      <c r="N314" s="98">
        <v>6.0947164424002477E-2</v>
      </c>
      <c r="O314" s="98">
        <v>8.0204391132809874E-2</v>
      </c>
      <c r="P314" s="98">
        <v>5.7285659812705402E-3</v>
      </c>
      <c r="Q314" s="98">
        <v>4.7254427937799756E-2</v>
      </c>
      <c r="R314" s="98">
        <v>4.4639318786387668E-2</v>
      </c>
      <c r="S314" s="98">
        <v>6.7620601817284631E-2</v>
      </c>
      <c r="T314" s="98">
        <v>6.3764852327530736E-2</v>
      </c>
      <c r="U314" s="98">
        <v>9.6069928399670101E-2</v>
      </c>
      <c r="V314" s="98">
        <v>4.5579602439979203E-2</v>
      </c>
      <c r="W314" s="98">
        <v>5.9391018311981132E-2</v>
      </c>
      <c r="X314" s="98">
        <v>5.3205240614364505E-2</v>
      </c>
      <c r="Y314" s="98">
        <v>2.3645985395607898E-2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0.35691434912465564</v>
      </c>
      <c r="D315" s="122">
        <v>0.28287777955608484</v>
      </c>
      <c r="E315" s="122">
        <v>0.3117861315940374</v>
      </c>
      <c r="F315" s="122">
        <v>0.48676993316650008</v>
      </c>
      <c r="G315" s="122">
        <v>0.3463860700391902</v>
      </c>
      <c r="H315" s="122">
        <v>0.56834307337802803</v>
      </c>
      <c r="I315" s="122">
        <v>0.34140255458340713</v>
      </c>
      <c r="J315" s="122">
        <v>0.53339301990634136</v>
      </c>
      <c r="K315" s="122">
        <v>0.61743072321754577</v>
      </c>
      <c r="L315" s="122">
        <v>0.62456247861703951</v>
      </c>
      <c r="M315" s="122">
        <v>0.29277618142049272</v>
      </c>
      <c r="N315" s="122">
        <v>0.32322646040115138</v>
      </c>
      <c r="O315" s="122">
        <v>0.29670361875519502</v>
      </c>
      <c r="P315" s="122">
        <v>0.19036386141166423</v>
      </c>
      <c r="Q315" s="122">
        <v>0.41483971848576245</v>
      </c>
      <c r="R315" s="122">
        <v>0.48146518656794079</v>
      </c>
      <c r="S315" s="122">
        <v>0.33714015733618768</v>
      </c>
      <c r="T315" s="122">
        <v>0.31635959638162109</v>
      </c>
      <c r="U315" s="122">
        <v>0.37398176199853572</v>
      </c>
      <c r="V315" s="122">
        <v>0.2910595094873365</v>
      </c>
      <c r="W315" s="122">
        <v>0.23924067096297277</v>
      </c>
      <c r="X315" s="122">
        <v>0.26439557404258596</v>
      </c>
      <c r="Y315" s="122">
        <v>0.18741855006696462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0.16773585384996031</v>
      </c>
      <c r="D316" s="98">
        <v>0.10703765263731239</v>
      </c>
      <c r="E316" s="98">
        <v>0.11581742537109166</v>
      </c>
      <c r="F316" s="98">
        <v>0.23290177906873286</v>
      </c>
      <c r="G316" s="98">
        <v>0.13373195209335936</v>
      </c>
      <c r="H316" s="98">
        <v>0.20454616781174903</v>
      </c>
      <c r="I316" s="98">
        <v>0.19347495449099397</v>
      </c>
      <c r="J316" s="98">
        <v>0.36544475211700861</v>
      </c>
      <c r="K316" s="98">
        <v>0.37195100633941558</v>
      </c>
      <c r="L316" s="98">
        <v>0.41776406947973405</v>
      </c>
      <c r="M316" s="98">
        <v>0.24094894718810511</v>
      </c>
      <c r="N316" s="98">
        <v>0.32170280364963461</v>
      </c>
      <c r="O316" s="98">
        <v>0.29512004601750891</v>
      </c>
      <c r="P316" s="98">
        <v>0.18932645495719377</v>
      </c>
      <c r="Q316" s="98">
        <v>0.1143976783707942</v>
      </c>
      <c r="R316" s="98">
        <v>0.15761029845632907</v>
      </c>
      <c r="S316" s="98">
        <v>0.21070101958018325</v>
      </c>
      <c r="T316" s="98">
        <v>0.31464527737687203</v>
      </c>
      <c r="U316" s="98">
        <v>0.37187751686240794</v>
      </c>
      <c r="V316" s="98">
        <v>0.29066709074992653</v>
      </c>
      <c r="W316" s="98">
        <v>0.23794575106973898</v>
      </c>
      <c r="X316" s="98">
        <v>0.2609279994807982</v>
      </c>
      <c r="Y316" s="98">
        <v>0.1640970351956616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6.4464947064305877E-4</v>
      </c>
      <c r="D317" s="98">
        <v>4.148839556961565E-4</v>
      </c>
      <c r="E317" s="98">
        <v>0</v>
      </c>
      <c r="F317" s="98">
        <v>9.5389155200763123E-4</v>
      </c>
      <c r="G317" s="98">
        <v>4.2910551310795103E-4</v>
      </c>
      <c r="H317" s="98">
        <v>4.7094788905895633E-4</v>
      </c>
      <c r="I317" s="98">
        <v>4.1576065901189252E-4</v>
      </c>
      <c r="J317" s="98">
        <v>9.0002238270098928E-4</v>
      </c>
      <c r="K317" s="98">
        <v>3.0384795315017612E-3</v>
      </c>
      <c r="L317" s="98">
        <v>2.2875027440241581E-3</v>
      </c>
      <c r="M317" s="98">
        <v>8.8166877399209454E-4</v>
      </c>
      <c r="N317" s="98">
        <v>1.5236567515167945E-3</v>
      </c>
      <c r="O317" s="98">
        <v>1.5835727376861315E-3</v>
      </c>
      <c r="P317" s="98">
        <v>1.0374064544704659E-3</v>
      </c>
      <c r="Q317" s="98">
        <v>0</v>
      </c>
      <c r="R317" s="98">
        <v>0</v>
      </c>
      <c r="S317" s="98">
        <v>1.3274647403747149E-4</v>
      </c>
      <c r="T317" s="98">
        <v>1.7143190047490538E-3</v>
      </c>
      <c r="U317" s="98">
        <v>1.9747717996774377E-3</v>
      </c>
      <c r="V317" s="98">
        <v>3.9241873740997272E-4</v>
      </c>
      <c r="W317" s="98">
        <v>1.2949198932337856E-3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2.123514519933319E-4</v>
      </c>
      <c r="D318" s="101">
        <v>1.5385602267203749E-4</v>
      </c>
      <c r="E318" s="101">
        <v>0</v>
      </c>
      <c r="F318" s="101">
        <v>4.6113380153764958E-4</v>
      </c>
      <c r="G318" s="101">
        <v>1.8120576672278044E-4</v>
      </c>
      <c r="H318" s="101">
        <v>2.0401222022807503E-4</v>
      </c>
      <c r="I318" s="101">
        <v>1.4825928270131806E-4</v>
      </c>
      <c r="J318" s="101">
        <v>3.2538616188606547E-4</v>
      </c>
      <c r="K318" s="101">
        <v>1.0619357312244874E-3</v>
      </c>
      <c r="L318" s="101">
        <v>7.7234264416961042E-4</v>
      </c>
      <c r="M318" s="101">
        <v>3.0671355615699032E-4</v>
      </c>
      <c r="N318" s="101">
        <v>5.1692566870605808E-4</v>
      </c>
      <c r="O318" s="101">
        <v>5.3870480692784874E-4</v>
      </c>
      <c r="P318" s="101">
        <v>3.7390457889642232E-4</v>
      </c>
      <c r="Q318" s="101">
        <v>0</v>
      </c>
      <c r="R318" s="101">
        <v>0</v>
      </c>
      <c r="S318" s="101">
        <v>4.7144347833196173E-5</v>
      </c>
      <c r="T318" s="101">
        <v>6.1837076344556916E-4</v>
      </c>
      <c r="U318" s="101">
        <v>6.6901719967665666E-4</v>
      </c>
      <c r="V318" s="101">
        <v>1.53514795275042E-4</v>
      </c>
      <c r="W318" s="101">
        <v>5.9230335385026048E-4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4.322980186497269E-4</v>
      </c>
      <c r="D319" s="104">
        <v>2.61027933024119E-4</v>
      </c>
      <c r="E319" s="104">
        <v>0</v>
      </c>
      <c r="F319" s="104">
        <v>4.9275775046998165E-4</v>
      </c>
      <c r="G319" s="104">
        <v>2.4789974638517062E-4</v>
      </c>
      <c r="H319" s="104">
        <v>2.6693566883088129E-4</v>
      </c>
      <c r="I319" s="104">
        <v>2.6750137631057446E-4</v>
      </c>
      <c r="J319" s="104">
        <v>5.7463622081492375E-4</v>
      </c>
      <c r="K319" s="104">
        <v>1.976543800277274E-3</v>
      </c>
      <c r="L319" s="104">
        <v>1.5151600998545478E-3</v>
      </c>
      <c r="M319" s="104">
        <v>5.7495521783510427E-4</v>
      </c>
      <c r="N319" s="104">
        <v>1.0067310828107364E-3</v>
      </c>
      <c r="O319" s="104">
        <v>1.0448679307582828E-3</v>
      </c>
      <c r="P319" s="104">
        <v>6.6350187557404365E-4</v>
      </c>
      <c r="Q319" s="104">
        <v>0</v>
      </c>
      <c r="R319" s="104">
        <v>0</v>
      </c>
      <c r="S319" s="104">
        <v>8.5602126204275327E-5</v>
      </c>
      <c r="T319" s="104">
        <v>1.0959482413034846E-3</v>
      </c>
      <c r="U319" s="104">
        <v>1.3057546000007809E-3</v>
      </c>
      <c r="V319" s="104">
        <v>2.3890394213493073E-4</v>
      </c>
      <c r="W319" s="104">
        <v>7.0261653938352513E-4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0.14013321709816967</v>
      </c>
      <c r="D320" s="101">
        <v>0.13230357737800158</v>
      </c>
      <c r="E320" s="101">
        <v>0.14685949057836553</v>
      </c>
      <c r="F320" s="101">
        <v>0.19634433882485078</v>
      </c>
      <c r="G320" s="101">
        <v>0.16233003680896138</v>
      </c>
      <c r="H320" s="101">
        <v>0.29042074065556256</v>
      </c>
      <c r="I320" s="101">
        <v>0.10938166635292512</v>
      </c>
      <c r="J320" s="101">
        <v>0.12866582029711746</v>
      </c>
      <c r="K320" s="101">
        <v>0.13444567302973501</v>
      </c>
      <c r="L320" s="101">
        <v>0.14440168553524305</v>
      </c>
      <c r="M320" s="101">
        <v>3.2019626264908271E-2</v>
      </c>
      <c r="N320" s="101">
        <v>0</v>
      </c>
      <c r="O320" s="101">
        <v>0</v>
      </c>
      <c r="P320" s="101">
        <v>0</v>
      </c>
      <c r="Q320" s="101">
        <v>0.21903768920458186</v>
      </c>
      <c r="R320" s="101">
        <v>0.21858521079007071</v>
      </c>
      <c r="S320" s="101">
        <v>8.0535729727969546E-2</v>
      </c>
      <c r="T320" s="101">
        <v>0</v>
      </c>
      <c r="U320" s="101">
        <v>1.2947333645038303E-4</v>
      </c>
      <c r="V320" s="101">
        <v>0</v>
      </c>
      <c r="W320" s="101">
        <v>0</v>
      </c>
      <c r="X320" s="101">
        <v>2.7507284009841448E-3</v>
      </c>
      <c r="Y320" s="101">
        <v>1.7998395968837119E-2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4.8400628705882645E-2</v>
      </c>
      <c r="D321" s="104">
        <v>4.3121665585074742E-2</v>
      </c>
      <c r="E321" s="104">
        <v>4.9109215644580213E-2</v>
      </c>
      <c r="F321" s="104">
        <v>5.6569923720908827E-2</v>
      </c>
      <c r="G321" s="104">
        <v>4.9894975623761516E-2</v>
      </c>
      <c r="H321" s="104">
        <v>7.2905217021657517E-2</v>
      </c>
      <c r="I321" s="104">
        <v>3.8130173080476115E-2</v>
      </c>
      <c r="J321" s="104">
        <v>3.8382425109514333E-2</v>
      </c>
      <c r="K321" s="104">
        <v>0.10799556431689344</v>
      </c>
      <c r="L321" s="104">
        <v>6.0109220858038298E-2</v>
      </c>
      <c r="M321" s="104">
        <v>1.8925939193487208E-2</v>
      </c>
      <c r="N321" s="104">
        <v>0</v>
      </c>
      <c r="O321" s="104">
        <v>0</v>
      </c>
      <c r="P321" s="104">
        <v>0</v>
      </c>
      <c r="Q321" s="104">
        <v>8.1404350910386392E-2</v>
      </c>
      <c r="R321" s="104">
        <v>0.10526967732154099</v>
      </c>
      <c r="S321" s="104">
        <v>4.577066155399738E-2</v>
      </c>
      <c r="T321" s="104">
        <v>0</v>
      </c>
      <c r="U321" s="104">
        <v>0</v>
      </c>
      <c r="V321" s="104">
        <v>0</v>
      </c>
      <c r="W321" s="104">
        <v>0</v>
      </c>
      <c r="X321" s="104">
        <v>7.1684616080359715E-4</v>
      </c>
      <c r="Y321" s="104">
        <v>5.3231189024659092E-3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1.5912420240207538E-2</v>
      </c>
      <c r="D322" s="98">
        <v>1.5957638699131738E-2</v>
      </c>
      <c r="E322" s="98">
        <v>2.2565235814556574E-2</v>
      </c>
      <c r="F322" s="98">
        <v>2.7343916739982627E-2</v>
      </c>
      <c r="G322" s="98">
        <v>2.1065544259115405E-2</v>
      </c>
      <c r="H322" s="98">
        <v>3.1568777117057752E-2</v>
      </c>
      <c r="I322" s="98">
        <v>1.3596442011996418E-2</v>
      </c>
      <c r="J322" s="98">
        <v>1.3894141766134641E-2</v>
      </c>
      <c r="K322" s="98">
        <v>3.7762374767173042E-2</v>
      </c>
      <c r="L322" s="98">
        <v>2.0249658643865524E-2</v>
      </c>
      <c r="M322" s="98">
        <v>6.5879965276004404E-3</v>
      </c>
      <c r="N322" s="98">
        <v>0</v>
      </c>
      <c r="O322" s="98">
        <v>0</v>
      </c>
      <c r="P322" s="98">
        <v>0</v>
      </c>
      <c r="Q322" s="98">
        <v>2.8950975986690077E-2</v>
      </c>
      <c r="R322" s="98">
        <v>3.7142620488471778E-2</v>
      </c>
      <c r="S322" s="98">
        <v>1.6265680005878004E-2</v>
      </c>
      <c r="T322" s="98">
        <v>0</v>
      </c>
      <c r="U322" s="98">
        <v>0</v>
      </c>
      <c r="V322" s="98">
        <v>0</v>
      </c>
      <c r="W322" s="98">
        <v>0</v>
      </c>
      <c r="X322" s="98">
        <v>3.6977938513954296E-4</v>
      </c>
      <c r="Y322" s="98">
        <v>3.1593427589716393E-3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3.2488208465675107E-2</v>
      </c>
      <c r="D323" s="98">
        <v>2.7164026885943004E-2</v>
      </c>
      <c r="E323" s="98">
        <v>2.6543979830023639E-2</v>
      </c>
      <c r="F323" s="98">
        <v>2.9226006980926204E-2</v>
      </c>
      <c r="G323" s="98">
        <v>2.8829431364646111E-2</v>
      </c>
      <c r="H323" s="98">
        <v>4.1336439904599766E-2</v>
      </c>
      <c r="I323" s="98">
        <v>2.4533731068479694E-2</v>
      </c>
      <c r="J323" s="98">
        <v>2.4488283343379692E-2</v>
      </c>
      <c r="K323" s="98">
        <v>7.023318954972041E-2</v>
      </c>
      <c r="L323" s="98">
        <v>3.9859562214172778E-2</v>
      </c>
      <c r="M323" s="98">
        <v>1.2337942665886769E-2</v>
      </c>
      <c r="N323" s="98">
        <v>0</v>
      </c>
      <c r="O323" s="98">
        <v>0</v>
      </c>
      <c r="P323" s="98">
        <v>0</v>
      </c>
      <c r="Q323" s="98">
        <v>5.2453374923696311E-2</v>
      </c>
      <c r="R323" s="98">
        <v>6.8127056833069216E-2</v>
      </c>
      <c r="S323" s="98">
        <v>2.9504981548119379E-2</v>
      </c>
      <c r="T323" s="98">
        <v>0</v>
      </c>
      <c r="U323" s="98">
        <v>0</v>
      </c>
      <c r="V323" s="98">
        <v>0</v>
      </c>
      <c r="W323" s="98">
        <v>0</v>
      </c>
      <c r="X323" s="98">
        <v>3.4706677566405419E-4</v>
      </c>
      <c r="Y323" s="98">
        <v>2.1637761434942699E-3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0.14327148887144159</v>
      </c>
      <c r="D324" s="122">
        <v>0.1038666681000965</v>
      </c>
      <c r="E324" s="122">
        <v>0.12983890415088004</v>
      </c>
      <c r="F324" s="122">
        <v>0.17318166549760272</v>
      </c>
      <c r="G324" s="122">
        <v>0.13466110015334903</v>
      </c>
      <c r="H324" s="122">
        <v>0.18982051019813817</v>
      </c>
      <c r="I324" s="122">
        <v>0.12161387167675039</v>
      </c>
      <c r="J324" s="122">
        <v>0.18090620135995517</v>
      </c>
      <c r="K324" s="122">
        <v>0.16830977560958918</v>
      </c>
      <c r="L324" s="122">
        <v>0.15413227493088869</v>
      </c>
      <c r="M324" s="122">
        <v>7.4911633297644151E-2</v>
      </c>
      <c r="N324" s="122">
        <v>8.5535359069829106E-2</v>
      </c>
      <c r="O324" s="122">
        <v>7.593930712820024E-2</v>
      </c>
      <c r="P324" s="122">
        <v>4.8572065878564274E-2</v>
      </c>
      <c r="Q324" s="122">
        <v>0.11164199591482182</v>
      </c>
      <c r="R324" s="122">
        <v>0.13045600298190121</v>
      </c>
      <c r="S324" s="122">
        <v>9.2254459137761785E-2</v>
      </c>
      <c r="T324" s="122">
        <v>8.6797270261291679E-2</v>
      </c>
      <c r="U324" s="122">
        <v>9.8958763252739113E-2</v>
      </c>
      <c r="V324" s="122">
        <v>0.10315297067754049</v>
      </c>
      <c r="W324" s="122">
        <v>8.7119498599221704E-2</v>
      </c>
      <c r="X324" s="122">
        <v>8.1871748554467744E-2</v>
      </c>
      <c r="Y324" s="122">
        <v>5.7010432283583511E-2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5.5671949316676309E-2</v>
      </c>
      <c r="D325" s="98">
        <v>4.7802920448966266E-2</v>
      </c>
      <c r="E325" s="98">
        <v>3.4396470140520941E-2</v>
      </c>
      <c r="F325" s="98">
        <v>4.8283893143781502E-2</v>
      </c>
      <c r="G325" s="98">
        <v>5.8233456394635369E-2</v>
      </c>
      <c r="H325" s="98">
        <v>6.6742376313554383E-2</v>
      </c>
      <c r="I325" s="98">
        <v>4.8591648208418603E-2</v>
      </c>
      <c r="J325" s="98">
        <v>6.5506036858908184E-2</v>
      </c>
      <c r="K325" s="98">
        <v>9.7627861126274751E-2</v>
      </c>
      <c r="L325" s="98">
        <v>6.7155726353678405E-2</v>
      </c>
      <c r="M325" s="98">
        <v>2.8690169753096292E-2</v>
      </c>
      <c r="N325" s="98">
        <v>2.6278411581309558E-2</v>
      </c>
      <c r="O325" s="98">
        <v>2.427335883203605E-2</v>
      </c>
      <c r="P325" s="98">
        <v>1.5654104793575693E-2</v>
      </c>
      <c r="Q325" s="98">
        <v>3.4126833349708306E-2</v>
      </c>
      <c r="R325" s="98">
        <v>4.3579826797040352E-2</v>
      </c>
      <c r="S325" s="98">
        <v>3.3842122474149861E-2</v>
      </c>
      <c r="T325" s="98">
        <v>2.598861942977097E-2</v>
      </c>
      <c r="U325" s="98">
        <v>2.6070166714981781E-2</v>
      </c>
      <c r="V325" s="98">
        <v>2.8319039153559641E-2</v>
      </c>
      <c r="W325" s="98">
        <v>2.0500302512672496E-2</v>
      </c>
      <c r="X325" s="98">
        <v>1.5255530472880925E-2</v>
      </c>
      <c r="Y325" s="98">
        <v>1.1312164467811803E-2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8.7599539554765266E-2</v>
      </c>
      <c r="D326" s="33">
        <v>5.606374765113023E-2</v>
      </c>
      <c r="E326" s="33">
        <v>9.5442434010359095E-2</v>
      </c>
      <c r="F326" s="33">
        <v>0.12489777235382121</v>
      </c>
      <c r="G326" s="33">
        <v>7.6427643758713665E-2</v>
      </c>
      <c r="H326" s="33">
        <v>0.12307813388458379</v>
      </c>
      <c r="I326" s="33">
        <v>7.3022223468331787E-2</v>
      </c>
      <c r="J326" s="33">
        <v>0.11540016450104698</v>
      </c>
      <c r="K326" s="33">
        <v>7.0681914483314429E-2</v>
      </c>
      <c r="L326" s="33">
        <v>8.697654857721028E-2</v>
      </c>
      <c r="M326" s="33">
        <v>4.6221463544547856E-2</v>
      </c>
      <c r="N326" s="33">
        <v>5.9256947488519549E-2</v>
      </c>
      <c r="O326" s="33">
        <v>5.1665948296164187E-2</v>
      </c>
      <c r="P326" s="33">
        <v>3.2917961084988581E-2</v>
      </c>
      <c r="Q326" s="33">
        <v>7.7515162565113524E-2</v>
      </c>
      <c r="R326" s="33">
        <v>8.6876176184860862E-2</v>
      </c>
      <c r="S326" s="33">
        <v>5.8412336663611918E-2</v>
      </c>
      <c r="T326" s="33">
        <v>6.0808650831520705E-2</v>
      </c>
      <c r="U326" s="33">
        <v>7.2888596537757339E-2</v>
      </c>
      <c r="V326" s="33">
        <v>7.4833931523980851E-2</v>
      </c>
      <c r="W326" s="33">
        <v>6.6619196086549204E-2</v>
      </c>
      <c r="X326" s="33">
        <v>6.6616218081586812E-2</v>
      </c>
      <c r="Y326" s="33">
        <v>4.5698267815771708E-2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0.79735832906800919</v>
      </c>
      <c r="D328" s="119">
        <f t="shared" si="143"/>
        <v>0.79662432858611698</v>
      </c>
      <c r="E328" s="119">
        <f t="shared" si="143"/>
        <v>0.80285584471872129</v>
      </c>
      <c r="F328" s="119">
        <f t="shared" si="143"/>
        <v>0.80265166460289594</v>
      </c>
      <c r="G328" s="119">
        <f t="shared" si="143"/>
        <v>0.80489186895627041</v>
      </c>
      <c r="H328" s="119">
        <f t="shared" si="143"/>
        <v>0.80402544542557641</v>
      </c>
      <c r="I328" s="119">
        <f t="shared" si="143"/>
        <v>0.82034409178077194</v>
      </c>
      <c r="J328" s="119">
        <f t="shared" si="143"/>
        <v>0.8239621785961323</v>
      </c>
      <c r="K328" s="119">
        <f t="shared" si="143"/>
        <v>0.81966317987597237</v>
      </c>
      <c r="L328" s="119">
        <f t="shared" si="143"/>
        <v>0.82810704291463866</v>
      </c>
      <c r="M328" s="119">
        <f t="shared" si="143"/>
        <v>0.843344369540872</v>
      </c>
      <c r="N328" s="119">
        <f t="shared" si="143"/>
        <v>0.85107991734700039</v>
      </c>
      <c r="O328" s="119">
        <f t="shared" si="143"/>
        <v>0.86866763250590695</v>
      </c>
      <c r="P328" s="119">
        <f t="shared" si="143"/>
        <v>0.84737334023289812</v>
      </c>
      <c r="Q328" s="119">
        <f t="shared" si="143"/>
        <v>0.8473271506860256</v>
      </c>
      <c r="R328" s="119">
        <f t="shared" ref="R328:V328" si="144">IF(R309=0,"",R309/R290)</f>
        <v>0.85221341945719786</v>
      </c>
      <c r="S328" s="119">
        <f t="shared" si="144"/>
        <v>0.87755929481605766</v>
      </c>
      <c r="T328" s="119">
        <f t="shared" si="144"/>
        <v>0.89287425029728151</v>
      </c>
      <c r="U328" s="119">
        <f t="shared" si="144"/>
        <v>0.90885997985248901</v>
      </c>
      <c r="V328" s="119">
        <f t="shared" si="144"/>
        <v>0.89608460272652068</v>
      </c>
      <c r="W328" s="119">
        <f t="shared" ref="W328:Y328" si="145">IF(W309=0,"",W309/W290)</f>
        <v>0.91429567308938819</v>
      </c>
      <c r="X328" s="119">
        <f t="shared" si="145"/>
        <v>0.9215353641068017</v>
      </c>
      <c r="Y328" s="119">
        <f t="shared" si="145"/>
        <v>0.91233062734862247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0.8041055359976661</v>
      </c>
      <c r="D329" s="124">
        <f t="shared" si="146"/>
        <v>0.80590804984037878</v>
      </c>
      <c r="E329" s="124">
        <f t="shared" si="146"/>
        <v>0.80776369768983058</v>
      </c>
      <c r="F329" s="124">
        <f t="shared" si="146"/>
        <v>0.80962439242271811</v>
      </c>
      <c r="G329" s="124">
        <f t="shared" si="146"/>
        <v>0.8115104802203833</v>
      </c>
      <c r="H329" s="124">
        <f t="shared" si="146"/>
        <v>0.81345860056131325</v>
      </c>
      <c r="I329" s="124">
        <f t="shared" si="146"/>
        <v>0.81543972829781297</v>
      </c>
      <c r="J329" s="124">
        <f t="shared" si="146"/>
        <v>0.81753243293725431</v>
      </c>
      <c r="K329" s="124">
        <f t="shared" si="146"/>
        <v>0.81974007575445118</v>
      </c>
      <c r="L329" s="124">
        <f t="shared" si="146"/>
        <v>0.82207662677241444</v>
      </c>
      <c r="M329" s="124">
        <f t="shared" si="146"/>
        <v>0.825314060557792</v>
      </c>
      <c r="N329" s="124">
        <f t="shared" si="146"/>
        <v>0.82969609134847588</v>
      </c>
      <c r="O329" s="124">
        <f t="shared" si="146"/>
        <v>0.83544049339235671</v>
      </c>
      <c r="P329" s="124">
        <f t="shared" si="146"/>
        <v>0.84213546985188859</v>
      </c>
      <c r="Q329" s="124">
        <f t="shared" si="146"/>
        <v>0.84845802854608676</v>
      </c>
      <c r="R329" s="124">
        <f t="shared" ref="R329:V329" si="147">IF(R310=0,"",R310/R291)</f>
        <v>0.8533005357186817</v>
      </c>
      <c r="S329" s="124">
        <f t="shared" si="147"/>
        <v>0.85801093565142783</v>
      </c>
      <c r="T329" s="124">
        <f t="shared" si="147"/>
        <v>0.86255743008471197</v>
      </c>
      <c r="U329" s="124">
        <f t="shared" si="147"/>
        <v>0.86690983743610583</v>
      </c>
      <c r="V329" s="124">
        <f t="shared" si="147"/>
        <v>0.87103615070952933</v>
      </c>
      <c r="W329" s="124">
        <f t="shared" ref="W329:Y329" si="148">IF(W310=0,"",W310/W291)</f>
        <v>0.87484077015851403</v>
      </c>
      <c r="X329" s="124">
        <f t="shared" si="148"/>
        <v>0.87947876745388709</v>
      </c>
      <c r="Y329" s="124">
        <f t="shared" si="148"/>
        <v>0.88393618741551749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0.80334538949593148</v>
      </c>
      <c r="D330" s="111">
        <f t="shared" si="149"/>
        <v>0.80516296027565792</v>
      </c>
      <c r="E330" s="111">
        <f t="shared" si="149"/>
        <v>0.80702960072455032</v>
      </c>
      <c r="F330" s="111">
        <f t="shared" si="149"/>
        <v>0.80890293249196554</v>
      </c>
      <c r="G330" s="111">
        <f t="shared" si="149"/>
        <v>0.81082145453845178</v>
      </c>
      <c r="H330" s="111">
        <f t="shared" si="149"/>
        <v>0.81278045508135754</v>
      </c>
      <c r="I330" s="111">
        <f t="shared" si="149"/>
        <v>0.81478942026568679</v>
      </c>
      <c r="J330" s="111">
        <f t="shared" si="149"/>
        <v>0.8168872114792135</v>
      </c>
      <c r="K330" s="111">
        <f t="shared" si="149"/>
        <v>0.8191068711233056</v>
      </c>
      <c r="L330" s="111">
        <f t="shared" si="149"/>
        <v>0.82145723939499926</v>
      </c>
      <c r="M330" s="111">
        <f t="shared" si="149"/>
        <v>0.82471161768945134</v>
      </c>
      <c r="N330" s="111">
        <f t="shared" si="149"/>
        <v>0.82911450450782231</v>
      </c>
      <c r="O330" s="111">
        <f t="shared" si="149"/>
        <v>0.83488023249645626</v>
      </c>
      <c r="P330" s="111">
        <f t="shared" si="149"/>
        <v>0.84160101808142207</v>
      </c>
      <c r="Q330" s="111">
        <f t="shared" si="149"/>
        <v>0.84794192507842014</v>
      </c>
      <c r="R330" s="111">
        <f t="shared" ref="R330:V330" si="150">IF(R311=0,"",R311/R292)</f>
        <v>0.85280075047694859</v>
      </c>
      <c r="S330" s="111">
        <f t="shared" si="150"/>
        <v>0.85752757534811219</v>
      </c>
      <c r="T330" s="111">
        <f t="shared" si="150"/>
        <v>0.8620908170748689</v>
      </c>
      <c r="U330" s="111">
        <f t="shared" si="150"/>
        <v>0.86645889304019119</v>
      </c>
      <c r="V330" s="111">
        <f t="shared" si="150"/>
        <v>0.87060022062704567</v>
      </c>
      <c r="W330" s="111">
        <f t="shared" ref="W330:Y330" si="151">IF(W311=0,"",W311/W292)</f>
        <v>0.87441518155539366</v>
      </c>
      <c r="X330" s="111">
        <f t="shared" si="151"/>
        <v>0.87906947859623763</v>
      </c>
      <c r="Y330" s="111">
        <f t="shared" si="151"/>
        <v>0.88354200429533247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2.2487575539964788</v>
      </c>
      <c r="E332" s="124">
        <f t="shared" si="155"/>
        <v>2.3367375309225884</v>
      </c>
      <c r="F332" s="124">
        <f t="shared" si="155"/>
        <v>2.4254241242149672</v>
      </c>
      <c r="G332" s="124">
        <f t="shared" si="155"/>
        <v>2.5153311240999829</v>
      </c>
      <c r="H332" s="124">
        <f t="shared" si="155"/>
        <v>2.606377782476188</v>
      </c>
      <c r="I332" s="124">
        <f t="shared" si="155"/>
        <v>2.6986717995408278</v>
      </c>
      <c r="J332" s="124">
        <f t="shared" si="155"/>
        <v>2.7926958794807399</v>
      </c>
      <c r="K332" s="124">
        <f t="shared" si="155"/>
        <v>2.8888323642596858</v>
      </c>
      <c r="L332" s="124">
        <f t="shared" si="155"/>
        <v>2.9871319565370609</v>
      </c>
      <c r="M332" s="124">
        <f t="shared" si="155"/>
        <v>3.0997760436391575</v>
      </c>
      <c r="N332" s="124">
        <f t="shared" si="155"/>
        <v>3.230380720214268</v>
      </c>
      <c r="O332" s="124">
        <f t="shared" si="155"/>
        <v>3.3787130004370285</v>
      </c>
      <c r="P332" s="124">
        <f t="shared" si="155"/>
        <v>3.5303371863257564</v>
      </c>
      <c r="Q332" s="124">
        <f t="shared" si="155"/>
        <v>3.6467064242633653</v>
      </c>
      <c r="R332" s="124">
        <f t="shared" ref="R332:V332" si="156">IF(R313=0,"",R313/R294)</f>
        <v>3.6719210918412895</v>
      </c>
      <c r="S332" s="124">
        <f t="shared" si="156"/>
        <v>3.6747227215721696</v>
      </c>
      <c r="T332" s="124">
        <f t="shared" si="156"/>
        <v>3.6778356434953707</v>
      </c>
      <c r="U332" s="124">
        <f t="shared" si="156"/>
        <v>3.6812944456322603</v>
      </c>
      <c r="V332" s="124">
        <f t="shared" si="156"/>
        <v>3.6911780989264895</v>
      </c>
      <c r="W332" s="124">
        <f t="shared" ref="W332:Y332" si="157">IF(W313=0,"",W313/W294)</f>
        <v>3.7236181656100511</v>
      </c>
      <c r="X332" s="124">
        <f t="shared" si="157"/>
        <v>3.7640879416382043</v>
      </c>
      <c r="Y332" s="124">
        <f t="shared" si="157"/>
        <v>3.8097045729759591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2.2487575539964788</v>
      </c>
      <c r="E333" s="111">
        <f t="shared" si="158"/>
        <v>2.3367375309225884</v>
      </c>
      <c r="F333" s="111">
        <f t="shared" si="158"/>
        <v>2.4254241242149672</v>
      </c>
      <c r="G333" s="111">
        <f t="shared" si="158"/>
        <v>2.5153311240999829</v>
      </c>
      <c r="H333" s="111">
        <f t="shared" si="158"/>
        <v>2.606377782476188</v>
      </c>
      <c r="I333" s="111">
        <f t="shared" si="158"/>
        <v>2.6986717995408278</v>
      </c>
      <c r="J333" s="111">
        <f t="shared" si="158"/>
        <v>2.7926958794807399</v>
      </c>
      <c r="K333" s="111">
        <f t="shared" si="158"/>
        <v>2.8888323642596858</v>
      </c>
      <c r="L333" s="111">
        <f t="shared" si="158"/>
        <v>2.9871319565370609</v>
      </c>
      <c r="M333" s="111">
        <f t="shared" si="158"/>
        <v>3.0997760436391575</v>
      </c>
      <c r="N333" s="111">
        <f t="shared" si="158"/>
        <v>3.230380720214268</v>
      </c>
      <c r="O333" s="111">
        <f t="shared" si="158"/>
        <v>3.3787130004370285</v>
      </c>
      <c r="P333" s="111">
        <f t="shared" si="158"/>
        <v>3.5303371863257564</v>
      </c>
      <c r="Q333" s="111">
        <f t="shared" si="158"/>
        <v>3.6467064242633653</v>
      </c>
      <c r="R333" s="111">
        <f t="shared" ref="R333:V333" si="159">IF(R314=0,"",R314/R295)</f>
        <v>3.6719210918412895</v>
      </c>
      <c r="S333" s="111">
        <f t="shared" si="159"/>
        <v>3.6747227215721696</v>
      </c>
      <c r="T333" s="111">
        <f t="shared" si="159"/>
        <v>3.6778356434953707</v>
      </c>
      <c r="U333" s="111">
        <f t="shared" si="159"/>
        <v>3.6812944456322603</v>
      </c>
      <c r="V333" s="111">
        <f t="shared" si="159"/>
        <v>3.6911780989264895</v>
      </c>
      <c r="W333" s="111">
        <f t="shared" ref="W333:Y333" si="160">IF(W314=0,"",W314/W295)</f>
        <v>3.7236181656100511</v>
      </c>
      <c r="X333" s="111">
        <f t="shared" si="160"/>
        <v>3.7640879416382043</v>
      </c>
      <c r="Y333" s="111">
        <f t="shared" si="160"/>
        <v>3.8097045729759591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0.76841767782302273</v>
      </c>
      <c r="D334" s="124">
        <f t="shared" si="161"/>
        <v>0.75694482344206393</v>
      </c>
      <c r="E334" s="124">
        <f t="shared" si="161"/>
        <v>0.75413831831339329</v>
      </c>
      <c r="F334" s="124">
        <f t="shared" si="161"/>
        <v>0.76594859556073613</v>
      </c>
      <c r="G334" s="124">
        <f t="shared" si="161"/>
        <v>0.75921938185599369</v>
      </c>
      <c r="H334" s="124">
        <f t="shared" si="161"/>
        <v>0.75398577164886815</v>
      </c>
      <c r="I334" s="124">
        <f t="shared" si="161"/>
        <v>0.78882361846127269</v>
      </c>
      <c r="J334" s="124">
        <f t="shared" si="161"/>
        <v>0.80388502726152877</v>
      </c>
      <c r="K334" s="124">
        <f t="shared" si="161"/>
        <v>0.81230145794202824</v>
      </c>
      <c r="L334" s="124">
        <f t="shared" si="161"/>
        <v>0.81167402919410914</v>
      </c>
      <c r="M334" s="124">
        <f t="shared" si="161"/>
        <v>0.83696656731103547</v>
      </c>
      <c r="N334" s="124">
        <f t="shared" si="161"/>
        <v>0.86252860685488209</v>
      </c>
      <c r="O334" s="124">
        <f t="shared" si="161"/>
        <v>0.86960380386086711</v>
      </c>
      <c r="P334" s="124">
        <f t="shared" si="161"/>
        <v>0.87779020635695193</v>
      </c>
      <c r="Q334" s="124">
        <f t="shared" si="161"/>
        <v>0.80475825114901511</v>
      </c>
      <c r="R334" s="124">
        <f t="shared" ref="R334:V334" si="162">IF(R315=0,"",R315/R296)</f>
        <v>0.82292381309510132</v>
      </c>
      <c r="S334" s="124">
        <f t="shared" si="162"/>
        <v>0.86045728136891375</v>
      </c>
      <c r="T334" s="124">
        <f t="shared" si="162"/>
        <v>0.90275604117651953</v>
      </c>
      <c r="U334" s="124">
        <f t="shared" si="162"/>
        <v>0.90802815738089415</v>
      </c>
      <c r="V334" s="124">
        <f t="shared" si="162"/>
        <v>0.91291363364676192</v>
      </c>
      <c r="W334" s="124">
        <f t="shared" ref="W334:Y334" si="163">IF(W315=0,"",W315/W296)</f>
        <v>0.91773203552309224</v>
      </c>
      <c r="X334" s="124">
        <f t="shared" si="163"/>
        <v>0.92043251241135127</v>
      </c>
      <c r="Y334" s="124">
        <f t="shared" si="163"/>
        <v>0.91324888820083661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0.8306718695384635</v>
      </c>
      <c r="D335" s="111">
        <f t="shared" si="164"/>
        <v>0.83289269930202414</v>
      </c>
      <c r="E335" s="111">
        <f t="shared" si="164"/>
        <v>0.83517348567524619</v>
      </c>
      <c r="F335" s="111">
        <f t="shared" si="164"/>
        <v>0.83746244794978575</v>
      </c>
      <c r="G335" s="111">
        <f t="shared" si="164"/>
        <v>0.83980662673523332</v>
      </c>
      <c r="H335" s="111">
        <f t="shared" si="164"/>
        <v>0.84220026485983579</v>
      </c>
      <c r="I335" s="111">
        <f t="shared" si="164"/>
        <v>0.84465495313117056</v>
      </c>
      <c r="J335" s="111">
        <f t="shared" si="164"/>
        <v>0.8472181749966966</v>
      </c>
      <c r="K335" s="111">
        <f t="shared" si="164"/>
        <v>0.84993030387638557</v>
      </c>
      <c r="L335" s="111">
        <f t="shared" si="164"/>
        <v>0.85280214131530552</v>
      </c>
      <c r="M335" s="111">
        <f t="shared" si="164"/>
        <v>0.85677855877250797</v>
      </c>
      <c r="N335" s="111">
        <f t="shared" si="164"/>
        <v>0.86215830089913859</v>
      </c>
      <c r="O335" s="111">
        <f t="shared" si="164"/>
        <v>0.86920325368369</v>
      </c>
      <c r="P335" s="111">
        <f t="shared" si="164"/>
        <v>0.87741515983231777</v>
      </c>
      <c r="Q335" s="111">
        <f t="shared" si="164"/>
        <v>0.88516290486870264</v>
      </c>
      <c r="R335" s="111">
        <f t="shared" ref="R335:V335" si="165">IF(R316=0,"",R316/R297)</f>
        <v>0.89109974330237307</v>
      </c>
      <c r="S335" s="111">
        <f t="shared" si="165"/>
        <v>0.89687529464711857</v>
      </c>
      <c r="T335" s="111">
        <f t="shared" si="165"/>
        <v>0.90245096914526834</v>
      </c>
      <c r="U335" s="111">
        <f t="shared" si="165"/>
        <v>0.90778817703917059</v>
      </c>
      <c r="V335" s="111">
        <f t="shared" si="165"/>
        <v>0.91284832857116527</v>
      </c>
      <c r="W335" s="111">
        <f t="shared" ref="W335:Y335" si="166">IF(W316=0,"",W316/W297)</f>
        <v>0.91750970345185712</v>
      </c>
      <c r="X335" s="111">
        <f t="shared" si="166"/>
        <v>0.92188994127768764</v>
      </c>
      <c r="Y335" s="111">
        <f t="shared" si="166"/>
        <v>0.92609911101315046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0.9370773974580664</v>
      </c>
      <c r="D336" s="111">
        <f t="shared" si="167"/>
        <v>0.93074888734642414</v>
      </c>
      <c r="E336" s="111" t="str">
        <f t="shared" si="167"/>
        <v/>
      </c>
      <c r="F336" s="111">
        <f t="shared" si="167"/>
        <v>0.91422343020158148</v>
      </c>
      <c r="G336" s="111">
        <f t="shared" si="167"/>
        <v>0.92545341835072248</v>
      </c>
      <c r="H336" s="111">
        <f t="shared" si="167"/>
        <v>0.9249273341366514</v>
      </c>
      <c r="I336" s="111">
        <f t="shared" si="167"/>
        <v>0.9384527050375655</v>
      </c>
      <c r="J336" s="111">
        <f t="shared" si="167"/>
        <v>0.93879419766806549</v>
      </c>
      <c r="K336" s="111">
        <f t="shared" si="167"/>
        <v>0.94187728015671102</v>
      </c>
      <c r="L336" s="111">
        <f t="shared" si="167"/>
        <v>0.94493165805577684</v>
      </c>
      <c r="M336" s="111">
        <f t="shared" si="167"/>
        <v>0.94504353646424466</v>
      </c>
      <c r="N336" s="111">
        <f t="shared" si="167"/>
        <v>0.94854894245850807</v>
      </c>
      <c r="O336" s="111">
        <f t="shared" si="167"/>
        <v>0.95130245696018267</v>
      </c>
      <c r="P336" s="111">
        <f t="shared" si="167"/>
        <v>0.95205897442358134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0.96076666523391097</v>
      </c>
      <c r="T336" s="111">
        <f t="shared" si="168"/>
        <v>0.96247288692580679</v>
      </c>
      <c r="U336" s="111">
        <f t="shared" si="168"/>
        <v>0.966731862729313</v>
      </c>
      <c r="V336" s="111">
        <f t="shared" si="168"/>
        <v>0.9639958340616761</v>
      </c>
      <c r="W336" s="111">
        <f t="shared" ref="W336:Y336" si="169">IF(W317=0,"",W317/W298)</f>
        <v>0.96050054499120197</v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0.8306718695384635</v>
      </c>
      <c r="D337" s="112">
        <f t="shared" si="170"/>
        <v>0.83289269930202414</v>
      </c>
      <c r="E337" s="112" t="str">
        <f t="shared" si="170"/>
        <v/>
      </c>
      <c r="F337" s="112">
        <f t="shared" si="170"/>
        <v>0.83746244794978575</v>
      </c>
      <c r="G337" s="112">
        <f t="shared" si="170"/>
        <v>0.83980662673523321</v>
      </c>
      <c r="H337" s="112">
        <f t="shared" si="170"/>
        <v>0.84220026485983579</v>
      </c>
      <c r="I337" s="112">
        <f t="shared" si="170"/>
        <v>0.84465495313117045</v>
      </c>
      <c r="J337" s="112">
        <f t="shared" si="170"/>
        <v>0.8472181749966966</v>
      </c>
      <c r="K337" s="112">
        <f t="shared" si="170"/>
        <v>0.84993030387638546</v>
      </c>
      <c r="L337" s="112">
        <f t="shared" si="170"/>
        <v>0.85280214131530552</v>
      </c>
      <c r="M337" s="112">
        <f t="shared" si="170"/>
        <v>0.85677855877250797</v>
      </c>
      <c r="N337" s="112">
        <f t="shared" si="170"/>
        <v>0.86215830089913859</v>
      </c>
      <c r="O337" s="112">
        <f t="shared" si="170"/>
        <v>0.86920325368368989</v>
      </c>
      <c r="P337" s="112">
        <f t="shared" si="170"/>
        <v>0.87741515983231777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0.89687529464711846</v>
      </c>
      <c r="T337" s="112">
        <f t="shared" si="171"/>
        <v>0.90245096914526846</v>
      </c>
      <c r="U337" s="112">
        <f t="shared" si="171"/>
        <v>0.9077881770391707</v>
      </c>
      <c r="V337" s="112">
        <f t="shared" si="171"/>
        <v>0.91284832857116538</v>
      </c>
      <c r="W337" s="112">
        <f t="shared" ref="W337:Y337" si="172">IF(W318=0,"",W318/W299)</f>
        <v>0.91750970345185712</v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0.68030635525959748</v>
      </c>
      <c r="D339" s="112">
        <f t="shared" si="176"/>
        <v>0.68138823528855408</v>
      </c>
      <c r="E339" s="112">
        <f t="shared" si="176"/>
        <v>0.68257262597237378</v>
      </c>
      <c r="F339" s="112">
        <f t="shared" si="176"/>
        <v>0.68377130689604382</v>
      </c>
      <c r="G339" s="112">
        <f t="shared" si="176"/>
        <v>0.68506519399366295</v>
      </c>
      <c r="H339" s="112">
        <f t="shared" si="176"/>
        <v>0.68644515359279124</v>
      </c>
      <c r="I339" s="112">
        <f t="shared" si="176"/>
        <v>0.6879321710688524</v>
      </c>
      <c r="J339" s="112">
        <f t="shared" si="176"/>
        <v>0.68961039141919311</v>
      </c>
      <c r="K339" s="112">
        <f t="shared" si="176"/>
        <v>0.69155414956086414</v>
      </c>
      <c r="L339" s="112">
        <f t="shared" si="176"/>
        <v>0.69378900319645809</v>
      </c>
      <c r="M339" s="112">
        <f t="shared" si="176"/>
        <v>0.69803772913348916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0.74294560045885782</v>
      </c>
      <c r="R339" s="112">
        <f t="shared" ref="R339:V339" si="177">IF(R320=0,"",R320/R301)</f>
        <v>0.75199069602398472</v>
      </c>
      <c r="S339" s="112">
        <f t="shared" si="177"/>
        <v>0.76075383453569179</v>
      </c>
      <c r="T339" s="112" t="str">
        <f t="shared" si="177"/>
        <v/>
      </c>
      <c r="U339" s="112">
        <f t="shared" si="177"/>
        <v>0.7781635013891447</v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0.80666022756506595</v>
      </c>
      <c r="Y339" s="112">
        <f t="shared" si="178"/>
        <v>0.81796432928993279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0.86617950948934574</v>
      </c>
      <c r="D340" s="113">
        <f t="shared" si="179"/>
        <v>0.85248765226978862</v>
      </c>
      <c r="E340" s="113">
        <f t="shared" si="179"/>
        <v>0.82393756920932837</v>
      </c>
      <c r="F340" s="113">
        <f t="shared" si="179"/>
        <v>0.81729708363510956</v>
      </c>
      <c r="G340" s="113">
        <f t="shared" si="179"/>
        <v>0.83745735319917458</v>
      </c>
      <c r="H340" s="113">
        <f t="shared" si="179"/>
        <v>0.83487009491311714</v>
      </c>
      <c r="I340" s="113">
        <f t="shared" si="179"/>
        <v>0.86076608769288743</v>
      </c>
      <c r="J340" s="113">
        <f t="shared" si="179"/>
        <v>0.85989653126805199</v>
      </c>
      <c r="K340" s="113">
        <f t="shared" si="179"/>
        <v>0.86508374650739828</v>
      </c>
      <c r="L340" s="113">
        <f t="shared" si="179"/>
        <v>0.87055995235872019</v>
      </c>
      <c r="M340" s="113">
        <f t="shared" si="179"/>
        <v>0.86912624285974105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0.89043185572798145</v>
      </c>
      <c r="R340" s="113">
        <f t="shared" ref="R340:V340" si="180">IF(R321=0,"",R321/R302)</f>
        <v>0.89576386613216774</v>
      </c>
      <c r="S340" s="113">
        <f t="shared" si="180"/>
        <v>0.89947481561651399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>
        <f t="shared" si="181"/>
        <v>0.88996739680374093</v>
      </c>
      <c r="Y340" s="113">
        <f t="shared" si="181"/>
        <v>0.88332608588773975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0.68030635525959737</v>
      </c>
      <c r="D341" s="111">
        <f t="shared" si="182"/>
        <v>0.68138823528855397</v>
      </c>
      <c r="E341" s="111">
        <f t="shared" si="182"/>
        <v>0.68257262597237378</v>
      </c>
      <c r="F341" s="111">
        <f t="shared" si="182"/>
        <v>0.68377130689604382</v>
      </c>
      <c r="G341" s="111">
        <f t="shared" si="182"/>
        <v>0.68506519399366295</v>
      </c>
      <c r="H341" s="111">
        <f t="shared" si="182"/>
        <v>0.68644515359279112</v>
      </c>
      <c r="I341" s="111">
        <f t="shared" si="182"/>
        <v>0.6879321710688524</v>
      </c>
      <c r="J341" s="111">
        <f t="shared" si="182"/>
        <v>0.68961039141919322</v>
      </c>
      <c r="K341" s="111">
        <f t="shared" si="182"/>
        <v>0.69155414956086414</v>
      </c>
      <c r="L341" s="111">
        <f t="shared" si="182"/>
        <v>0.69378900319645809</v>
      </c>
      <c r="M341" s="111">
        <f t="shared" si="182"/>
        <v>0.69803772913348916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0.74294560045885782</v>
      </c>
      <c r="R341" s="111">
        <f t="shared" ref="R341:V341" si="183">IF(R322=0,"",R322/R303)</f>
        <v>0.75199069602398472</v>
      </c>
      <c r="S341" s="111">
        <f t="shared" si="183"/>
        <v>0.76075383453569179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>
        <f t="shared" si="184"/>
        <v>0.80666022756506595</v>
      </c>
      <c r="Y341" s="111">
        <f t="shared" si="184"/>
        <v>0.81796432928993268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0.70012543033385755</v>
      </c>
      <c r="D343" s="124">
        <f t="shared" si="188"/>
        <v>0.68949752411050502</v>
      </c>
      <c r="E343" s="124">
        <f t="shared" si="188"/>
        <v>0.72246658371941708</v>
      </c>
      <c r="F343" s="124">
        <f t="shared" si="188"/>
        <v>0.72102574580393985</v>
      </c>
      <c r="G343" s="124">
        <f t="shared" si="188"/>
        <v>0.69618074459731238</v>
      </c>
      <c r="H343" s="124">
        <f t="shared" si="188"/>
        <v>0.71045125475361703</v>
      </c>
      <c r="I343" s="124">
        <f t="shared" si="188"/>
        <v>0.70328462280595316</v>
      </c>
      <c r="J343" s="124">
        <f t="shared" si="188"/>
        <v>0.71059834968577573</v>
      </c>
      <c r="K343" s="124">
        <f t="shared" si="188"/>
        <v>0.67575046925371973</v>
      </c>
      <c r="L343" s="124">
        <f t="shared" si="188"/>
        <v>0.70014126444882507</v>
      </c>
      <c r="M343" s="124">
        <f t="shared" si="188"/>
        <v>0.71069206641401905</v>
      </c>
      <c r="N343" s="124">
        <f t="shared" si="188"/>
        <v>0.72662518748886096</v>
      </c>
      <c r="O343" s="124">
        <f t="shared" si="188"/>
        <v>0.72738626879984192</v>
      </c>
      <c r="P343" s="124">
        <f t="shared" si="188"/>
        <v>0.73095123837494014</v>
      </c>
      <c r="Q343" s="124">
        <f t="shared" si="188"/>
        <v>0.73989642791574861</v>
      </c>
      <c r="R343" s="124">
        <f t="shared" ref="R343:V343" si="189">IF(R324=0,"",R324/R305)</f>
        <v>0.74155183594207275</v>
      </c>
      <c r="S343" s="124">
        <f t="shared" si="189"/>
        <v>0.74351637620908018</v>
      </c>
      <c r="T343" s="124">
        <f t="shared" si="189"/>
        <v>0.77020272001436385</v>
      </c>
      <c r="U343" s="124">
        <f t="shared" si="189"/>
        <v>0.79035511730910568</v>
      </c>
      <c r="V343" s="124">
        <f t="shared" si="189"/>
        <v>0.79591450135095321</v>
      </c>
      <c r="W343" s="124">
        <f t="shared" ref="W343:Y343" si="190">IF(W324=0,"",W324/W305)</f>
        <v>0.81421068952230136</v>
      </c>
      <c r="X343" s="124">
        <f t="shared" si="190"/>
        <v>0.83477771523631983</v>
      </c>
      <c r="Y343" s="124">
        <f t="shared" si="190"/>
        <v>0.83496140751113579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0.61396898741551931</v>
      </c>
      <c r="D344" s="111">
        <f t="shared" si="191"/>
        <v>0.61420518311718231</v>
      </c>
      <c r="E344" s="111">
        <f t="shared" si="191"/>
        <v>0.61444140009502402</v>
      </c>
      <c r="F344" s="111">
        <f t="shared" si="191"/>
        <v>0.61467761997416248</v>
      </c>
      <c r="G344" s="111">
        <f t="shared" si="191"/>
        <v>0.61491385944740995</v>
      </c>
      <c r="H344" s="111">
        <f t="shared" si="191"/>
        <v>0.61515011647177853</v>
      </c>
      <c r="I344" s="111">
        <f t="shared" si="191"/>
        <v>0.61538639516037763</v>
      </c>
      <c r="J344" s="111">
        <f t="shared" si="191"/>
        <v>0.61562271236316435</v>
      </c>
      <c r="K344" s="111">
        <f t="shared" si="191"/>
        <v>0.61585908240703413</v>
      </c>
      <c r="L344" s="111">
        <f t="shared" si="191"/>
        <v>0.61609550912501887</v>
      </c>
      <c r="M344" s="111">
        <f t="shared" si="191"/>
        <v>0.61627506172356794</v>
      </c>
      <c r="N344" s="111">
        <f t="shared" si="191"/>
        <v>0.61637542318029526</v>
      </c>
      <c r="O344" s="111">
        <f t="shared" si="191"/>
        <v>0.61643540658661211</v>
      </c>
      <c r="P344" s="111">
        <f t="shared" si="191"/>
        <v>0.61660278036594218</v>
      </c>
      <c r="Q344" s="111">
        <f t="shared" si="191"/>
        <v>0.61728403074708238</v>
      </c>
      <c r="R344" s="111">
        <f t="shared" ref="R344:V344" si="192">IF(R325=0,"",R325/R306)</f>
        <v>0.61907350586193188</v>
      </c>
      <c r="S344" s="111">
        <f t="shared" si="192"/>
        <v>0.62159776499386266</v>
      </c>
      <c r="T344" s="111">
        <f t="shared" si="192"/>
        <v>0.62436737219727056</v>
      </c>
      <c r="U344" s="111">
        <f t="shared" si="192"/>
        <v>0.62689289152655858</v>
      </c>
      <c r="V344" s="111">
        <f t="shared" si="192"/>
        <v>0.62868488703612579</v>
      </c>
      <c r="W344" s="111">
        <f t="shared" ref="W344:Y344" si="193">IF(W325=0,"",W325/W306)</f>
        <v>0.62954613368361056</v>
      </c>
      <c r="X344" s="111">
        <f t="shared" si="193"/>
        <v>0.62992756122394233</v>
      </c>
      <c r="Y344" s="111">
        <f t="shared" si="193"/>
        <v>0.62996570397797558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0.76867741820066138</v>
      </c>
      <c r="D345" s="45">
        <f t="shared" si="194"/>
        <v>0.76997746379533727</v>
      </c>
      <c r="E345" s="45">
        <f t="shared" si="194"/>
        <v>0.77133880684054235</v>
      </c>
      <c r="F345" s="45">
        <f t="shared" si="194"/>
        <v>0.77270850862900153</v>
      </c>
      <c r="G345" s="45">
        <f t="shared" si="194"/>
        <v>0.77413466176394075</v>
      </c>
      <c r="H345" s="45">
        <f t="shared" si="194"/>
        <v>0.77561138032297816</v>
      </c>
      <c r="I345" s="45">
        <f t="shared" si="194"/>
        <v>0.7771505143249543</v>
      </c>
      <c r="J345" s="45">
        <f t="shared" si="194"/>
        <v>0.77880060911437665</v>
      </c>
      <c r="K345" s="45">
        <f t="shared" si="194"/>
        <v>0.7806029410030213</v>
      </c>
      <c r="L345" s="45">
        <f t="shared" si="194"/>
        <v>0.78256855309653095</v>
      </c>
      <c r="M345" s="45">
        <f t="shared" si="194"/>
        <v>0.78537894403388431</v>
      </c>
      <c r="N345" s="45">
        <f t="shared" si="194"/>
        <v>0.78922813000034397</v>
      </c>
      <c r="O345" s="45">
        <f t="shared" si="194"/>
        <v>0.79457618869313462</v>
      </c>
      <c r="P345" s="45">
        <f t="shared" si="194"/>
        <v>0.80164877407565482</v>
      </c>
      <c r="Q345" s="45">
        <f t="shared" si="194"/>
        <v>0.81080076854427019</v>
      </c>
      <c r="R345" s="45">
        <f t="shared" ref="R345:V345" si="195">IF(R326=0,"",R326/R307)</f>
        <v>0.82325444492353561</v>
      </c>
      <c r="S345" s="45">
        <f t="shared" si="195"/>
        <v>0.83883805945941148</v>
      </c>
      <c r="T345" s="45">
        <f t="shared" si="195"/>
        <v>0.85561467626682242</v>
      </c>
      <c r="U345" s="45">
        <f t="shared" si="195"/>
        <v>0.87164735946073846</v>
      </c>
      <c r="V345" s="45">
        <f t="shared" si="195"/>
        <v>0.88499917315610832</v>
      </c>
      <c r="W345" s="45">
        <f t="shared" ref="W345:Y345" si="196">IF(W326=0,"",W326/W307)</f>
        <v>0.89499713743310849</v>
      </c>
      <c r="X345" s="45">
        <f t="shared" si="196"/>
        <v>0.90194755467173149</v>
      </c>
      <c r="Y345" s="45">
        <f t="shared" si="196"/>
        <v>0.90811115565705525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0.23955297465093012</v>
      </c>
      <c r="D347" s="117">
        <f t="shared" si="197"/>
        <v>0.20561392700711315</v>
      </c>
      <c r="E347" s="117">
        <f t="shared" si="197"/>
        <v>0.1478921017907662</v>
      </c>
      <c r="F347" s="117">
        <f t="shared" si="197"/>
        <v>0.20752310359410586</v>
      </c>
      <c r="G347" s="117">
        <f t="shared" si="197"/>
        <v>0.25018995045958625</v>
      </c>
      <c r="H347" s="117">
        <f t="shared" si="197"/>
        <v>0.28663692062144042</v>
      </c>
      <c r="I347" s="117">
        <f t="shared" si="197"/>
        <v>0.20860528853946766</v>
      </c>
      <c r="J347" s="117">
        <f t="shared" si="197"/>
        <v>0.28111127566583943</v>
      </c>
      <c r="K347" s="117">
        <f t="shared" si="197"/>
        <v>0.41879742126705471</v>
      </c>
      <c r="L347" s="117">
        <f t="shared" si="197"/>
        <v>0.28796955971735849</v>
      </c>
      <c r="M347" s="117">
        <f t="shared" si="197"/>
        <v>0.12299008417729342</v>
      </c>
      <c r="N347" s="117">
        <f t="shared" si="197"/>
        <v>0.11263292729751877</v>
      </c>
      <c r="O347" s="117">
        <f t="shared" si="197"/>
        <v>0.10402886860663801</v>
      </c>
      <c r="P347" s="117">
        <f t="shared" si="197"/>
        <v>6.7070930704761958E-2</v>
      </c>
      <c r="Q347" s="117">
        <f t="shared" si="197"/>
        <v>0.14605704996765254</v>
      </c>
      <c r="R347" s="117">
        <f t="shared" ref="R347:V347" si="198">R348+R351+R353+R362</f>
        <v>0.18597512378414668</v>
      </c>
      <c r="S347" s="117">
        <f t="shared" si="198"/>
        <v>0.14383339228281017</v>
      </c>
      <c r="T347" s="117">
        <f t="shared" si="198"/>
        <v>0.10996502677934893</v>
      </c>
      <c r="U347" s="117">
        <f t="shared" si="198"/>
        <v>0.10986567741696018</v>
      </c>
      <c r="V347" s="117">
        <f t="shared" si="198"/>
        <v>0.11900276937871876</v>
      </c>
      <c r="W347" s="117">
        <f t="shared" ref="W347:Y347" si="199">W348+W351+W353+W362</f>
        <v>8.6028882875507792E-2</v>
      </c>
      <c r="X347" s="117">
        <f t="shared" si="199"/>
        <v>6.39805955092769E-2</v>
      </c>
      <c r="Y347" s="117">
        <f t="shared" si="199"/>
        <v>4.7439530126158078E-2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0.23955297465093012</v>
      </c>
      <c r="D362" s="122">
        <v>0.20561392700711315</v>
      </c>
      <c r="E362" s="122">
        <v>0.1478921017907662</v>
      </c>
      <c r="F362" s="122">
        <v>0.20752310359410586</v>
      </c>
      <c r="G362" s="122">
        <v>0.25018995045958625</v>
      </c>
      <c r="H362" s="122">
        <v>0.28663692062144042</v>
      </c>
      <c r="I362" s="122">
        <v>0.20860528853946766</v>
      </c>
      <c r="J362" s="122">
        <v>0.28111127566583943</v>
      </c>
      <c r="K362" s="122">
        <v>0.41879742126705471</v>
      </c>
      <c r="L362" s="122">
        <v>0.28796955971735849</v>
      </c>
      <c r="M362" s="122">
        <v>0.12299008417729342</v>
      </c>
      <c r="N362" s="122">
        <v>0.11263292729751877</v>
      </c>
      <c r="O362" s="122">
        <v>0.10402886860663801</v>
      </c>
      <c r="P362" s="122">
        <v>6.7070930704761958E-2</v>
      </c>
      <c r="Q362" s="122">
        <v>0.14605704996765254</v>
      </c>
      <c r="R362" s="122">
        <v>0.18597512378414668</v>
      </c>
      <c r="S362" s="122">
        <v>0.14383339228281017</v>
      </c>
      <c r="T362" s="122">
        <v>0.10996502677934893</v>
      </c>
      <c r="U362" s="122">
        <v>0.10986567741696018</v>
      </c>
      <c r="V362" s="122">
        <v>0.11900276937871876</v>
      </c>
      <c r="W362" s="122">
        <v>8.6028882875507792E-2</v>
      </c>
      <c r="X362" s="122">
        <v>6.39805955092769E-2</v>
      </c>
      <c r="Y362" s="122">
        <v>4.7439530126158078E-2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0.23955297465093012</v>
      </c>
      <c r="D363" s="98">
        <v>0.20561392700711315</v>
      </c>
      <c r="E363" s="98">
        <v>0.1478921017907662</v>
      </c>
      <c r="F363" s="98">
        <v>0.20752310359410586</v>
      </c>
      <c r="G363" s="98">
        <v>0.25018995045958625</v>
      </c>
      <c r="H363" s="98">
        <v>0.28663692062144042</v>
      </c>
      <c r="I363" s="98">
        <v>0.20860528853946766</v>
      </c>
      <c r="J363" s="98">
        <v>0.28111127566583943</v>
      </c>
      <c r="K363" s="98">
        <v>0.41879742126705471</v>
      </c>
      <c r="L363" s="98">
        <v>0.28796955971735849</v>
      </c>
      <c r="M363" s="98">
        <v>0.12299008417729342</v>
      </c>
      <c r="N363" s="98">
        <v>0.11263292729751877</v>
      </c>
      <c r="O363" s="98">
        <v>0.10402886860663801</v>
      </c>
      <c r="P363" s="98">
        <v>6.7070930704761958E-2</v>
      </c>
      <c r="Q363" s="98">
        <v>0.14605704996765254</v>
      </c>
      <c r="R363" s="98">
        <v>0.18597512378414668</v>
      </c>
      <c r="S363" s="98">
        <v>0.14383339228281017</v>
      </c>
      <c r="T363" s="98">
        <v>0.10996502677934893</v>
      </c>
      <c r="U363" s="98">
        <v>0.10986567741696018</v>
      </c>
      <c r="V363" s="98">
        <v>0.11900276937871876</v>
      </c>
      <c r="W363" s="98">
        <v>8.6028882875507792E-2</v>
      </c>
      <c r="X363" s="98">
        <v>6.39805955092769E-2</v>
      </c>
      <c r="Y363" s="98">
        <v>4.7439530126158078E-2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14826.411227921659</v>
      </c>
      <c r="D366" s="117">
        <f t="shared" si="204"/>
        <v>14058.47849808379</v>
      </c>
      <c r="E366" s="117">
        <f t="shared" si="204"/>
        <v>14988.047709662886</v>
      </c>
      <c r="F366" s="117">
        <f t="shared" si="204"/>
        <v>15379.738797955933</v>
      </c>
      <c r="G366" s="117">
        <f t="shared" si="204"/>
        <v>15618.338257728767</v>
      </c>
      <c r="H366" s="117">
        <f t="shared" si="204"/>
        <v>13792.29426342331</v>
      </c>
      <c r="I366" s="117">
        <f t="shared" si="204"/>
        <v>13068.65390346085</v>
      </c>
      <c r="J366" s="117">
        <f t="shared" si="204"/>
        <v>13630.283294975799</v>
      </c>
      <c r="K366" s="117">
        <f t="shared" si="204"/>
        <v>12481.459046931443</v>
      </c>
      <c r="L366" s="117">
        <f t="shared" si="204"/>
        <v>12769.133859692283</v>
      </c>
      <c r="M366" s="117">
        <f t="shared" si="204"/>
        <v>11862.029873341635</v>
      </c>
      <c r="N366" s="117">
        <f t="shared" si="204"/>
        <v>10589.505026927969</v>
      </c>
      <c r="O366" s="117">
        <f t="shared" si="204"/>
        <v>10311.697392026463</v>
      </c>
      <c r="P366" s="117">
        <f t="shared" si="204"/>
        <v>8131.8245946899879</v>
      </c>
      <c r="Q366" s="117">
        <f t="shared" si="204"/>
        <v>9209.7981916342014</v>
      </c>
      <c r="R366" s="117">
        <f t="shared" ref="R366:V366" si="205">R367+R370+R372+R381</f>
        <v>9651.6109114596766</v>
      </c>
      <c r="S366" s="117">
        <f t="shared" si="205"/>
        <v>9174.6612403489526</v>
      </c>
      <c r="T366" s="117">
        <f t="shared" si="205"/>
        <v>8400.4016049227048</v>
      </c>
      <c r="U366" s="117">
        <f t="shared" si="205"/>
        <v>7887.1239355856615</v>
      </c>
      <c r="V366" s="117">
        <f t="shared" si="205"/>
        <v>8028.53081716824</v>
      </c>
      <c r="W366" s="117">
        <f t="shared" ref="W366:Y366" si="206">W367+W370+W372+W381</f>
        <v>8000.57068303082</v>
      </c>
      <c r="X366" s="117">
        <f t="shared" si="206"/>
        <v>5984.74662702975</v>
      </c>
      <c r="Y366" s="117">
        <f t="shared" si="206"/>
        <v>5231.2752587730192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12003.001247607279</v>
      </c>
      <c r="D367" s="122">
        <f t="shared" si="207"/>
        <v>11082.664125075669</v>
      </c>
      <c r="E367" s="122">
        <f t="shared" si="207"/>
        <v>11638.063964351401</v>
      </c>
      <c r="F367" s="122">
        <f t="shared" si="207"/>
        <v>12040.371573966673</v>
      </c>
      <c r="G367" s="122">
        <f t="shared" si="207"/>
        <v>12418.546008239959</v>
      </c>
      <c r="H367" s="122">
        <f t="shared" si="207"/>
        <v>10504.344507556441</v>
      </c>
      <c r="I367" s="122">
        <f t="shared" si="207"/>
        <v>10054.61233353418</v>
      </c>
      <c r="J367" s="122">
        <f t="shared" si="207"/>
        <v>10500.603793586391</v>
      </c>
      <c r="K367" s="122">
        <f t="shared" si="207"/>
        <v>9533.6404563369379</v>
      </c>
      <c r="L367" s="122">
        <f t="shared" si="207"/>
        <v>9919.2118965769096</v>
      </c>
      <c r="M367" s="122">
        <f t="shared" si="207"/>
        <v>9085.7125889326526</v>
      </c>
      <c r="N367" s="122">
        <f t="shared" si="207"/>
        <v>8042.7308511741458</v>
      </c>
      <c r="O367" s="122">
        <f t="shared" si="207"/>
        <v>7664.5897180448274</v>
      </c>
      <c r="P367" s="122">
        <f t="shared" si="207"/>
        <v>5552.9485124501107</v>
      </c>
      <c r="Q367" s="122">
        <f t="shared" si="207"/>
        <v>6537.0603667376017</v>
      </c>
      <c r="R367" s="122">
        <f t="shared" ref="R367:V367" si="208">SUM(R368:R369)</f>
        <v>7089.1449096560646</v>
      </c>
      <c r="S367" s="122">
        <f t="shared" si="208"/>
        <v>6691.1066368554239</v>
      </c>
      <c r="T367" s="122">
        <f t="shared" si="208"/>
        <v>6069.2140047065741</v>
      </c>
      <c r="U367" s="122">
        <f t="shared" si="208"/>
        <v>5580.9188146255501</v>
      </c>
      <c r="V367" s="122">
        <f t="shared" si="208"/>
        <v>5617.902627554613</v>
      </c>
      <c r="W367" s="122">
        <f t="shared" ref="W367:Y367" si="209">SUM(W368:W369)</f>
        <v>5584.9348168206361</v>
      </c>
      <c r="X367" s="122">
        <f t="shared" si="209"/>
        <v>3896.7695029291563</v>
      </c>
      <c r="Y367" s="122">
        <f t="shared" si="209"/>
        <v>3236.793252622103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11956.60498267712</v>
      </c>
      <c r="D368" s="98">
        <v>11040.282156017922</v>
      </c>
      <c r="E368" s="98">
        <v>11593.790503395494</v>
      </c>
      <c r="F368" s="98">
        <v>11994.914855267292</v>
      </c>
      <c r="G368" s="98">
        <v>12373.315207299773</v>
      </c>
      <c r="H368" s="98">
        <v>10466.295735721253</v>
      </c>
      <c r="I368" s="98">
        <v>10019.308760866828</v>
      </c>
      <c r="J368" s="98">
        <v>10463.60356577741</v>
      </c>
      <c r="K368" s="98">
        <v>9500.2685680506493</v>
      </c>
      <c r="L368" s="98">
        <v>9884.8008982153497</v>
      </c>
      <c r="M368" s="98">
        <v>9054.4862025581224</v>
      </c>
      <c r="N368" s="98">
        <v>8015.358449482067</v>
      </c>
      <c r="O368" s="98">
        <v>7638.5833230076651</v>
      </c>
      <c r="P368" s="98">
        <v>5534.2123872058582</v>
      </c>
      <c r="Q368" s="98">
        <v>6514.8727944869361</v>
      </c>
      <c r="R368" s="98">
        <v>7065.0751537718907</v>
      </c>
      <c r="S368" s="98">
        <v>6668.405996072408</v>
      </c>
      <c r="T368" s="98">
        <v>6048.6789384111325</v>
      </c>
      <c r="U368" s="98">
        <v>5562.073051543267</v>
      </c>
      <c r="V368" s="98">
        <v>5598.9766852718558</v>
      </c>
      <c r="W368" s="98">
        <v>5566.008288625213</v>
      </c>
      <c r="X368" s="98">
        <v>3883.5809024016507</v>
      </c>
      <c r="Y368" s="98">
        <v>3225.8374633180533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46.396264930160044</v>
      </c>
      <c r="D369" s="98">
        <v>42.381969057748236</v>
      </c>
      <c r="E369" s="98">
        <v>44.273460955906415</v>
      </c>
      <c r="F369" s="98">
        <v>45.456718699380765</v>
      </c>
      <c r="G369" s="98">
        <v>45.230800940185865</v>
      </c>
      <c r="H369" s="98">
        <v>38.048771835188916</v>
      </c>
      <c r="I369" s="98">
        <v>35.303572667352192</v>
      </c>
      <c r="J369" s="98">
        <v>37.000227808980682</v>
      </c>
      <c r="K369" s="98">
        <v>33.371888286288062</v>
      </c>
      <c r="L369" s="98">
        <v>34.410998361559898</v>
      </c>
      <c r="M369" s="98">
        <v>31.22638637453014</v>
      </c>
      <c r="N369" s="98">
        <v>27.372401692078938</v>
      </c>
      <c r="O369" s="98">
        <v>26.006395037162012</v>
      </c>
      <c r="P369" s="98">
        <v>18.736125244252179</v>
      </c>
      <c r="Q369" s="98">
        <v>22.187572250665667</v>
      </c>
      <c r="R369" s="98">
        <v>24.069755884173976</v>
      </c>
      <c r="S369" s="98">
        <v>22.700640783016091</v>
      </c>
      <c r="T369" s="98">
        <v>20.535066295441975</v>
      </c>
      <c r="U369" s="98">
        <v>18.845763082283419</v>
      </c>
      <c r="V369" s="98">
        <v>18.925942282757042</v>
      </c>
      <c r="W369" s="98">
        <v>18.926528195423472</v>
      </c>
      <c r="X369" s="98">
        <v>13.188600527505324</v>
      </c>
      <c r="Y369" s="98">
        <v>10.955789304049505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42.200204390179309</v>
      </c>
      <c r="D370" s="122">
        <f t="shared" si="210"/>
        <v>48.208873554712532</v>
      </c>
      <c r="E370" s="122">
        <f t="shared" si="210"/>
        <v>86.818356250739953</v>
      </c>
      <c r="F370" s="122">
        <f t="shared" si="210"/>
        <v>47.707190113003733</v>
      </c>
      <c r="G370" s="122">
        <f t="shared" si="210"/>
        <v>69.866704376836566</v>
      </c>
      <c r="H370" s="122">
        <f t="shared" si="210"/>
        <v>55.209043962983436</v>
      </c>
      <c r="I370" s="122">
        <f t="shared" si="210"/>
        <v>112.66166932325696</v>
      </c>
      <c r="J370" s="122">
        <f t="shared" si="210"/>
        <v>104.88467216668366</v>
      </c>
      <c r="K370" s="122">
        <f t="shared" si="210"/>
        <v>57.014884620885219</v>
      </c>
      <c r="L370" s="122">
        <f t="shared" si="210"/>
        <v>80.607823836886695</v>
      </c>
      <c r="M370" s="122">
        <f t="shared" si="210"/>
        <v>114.61489368697285</v>
      </c>
      <c r="N370" s="122">
        <f t="shared" si="210"/>
        <v>93.970735275836589</v>
      </c>
      <c r="O370" s="122">
        <f t="shared" si="210"/>
        <v>133.8868417592023</v>
      </c>
      <c r="P370" s="122">
        <f t="shared" si="210"/>
        <v>14.686094532930273</v>
      </c>
      <c r="Q370" s="122">
        <f t="shared" si="210"/>
        <v>50.982014580768258</v>
      </c>
      <c r="R370" s="122">
        <f t="shared" si="210"/>
        <v>40.292161420822765</v>
      </c>
      <c r="S370" s="122">
        <f t="shared" si="210"/>
        <v>85.53559215274403</v>
      </c>
      <c r="T370" s="122">
        <f t="shared" si="210"/>
        <v>84.120282309725226</v>
      </c>
      <c r="U370" s="122">
        <f t="shared" si="210"/>
        <v>106.8681487163671</v>
      </c>
      <c r="V370" s="122">
        <f t="shared" si="210"/>
        <v>64.601973378833407</v>
      </c>
      <c r="W370" s="122">
        <f t="shared" si="210"/>
        <v>100.43115346719176</v>
      </c>
      <c r="X370" s="122">
        <f t="shared" si="210"/>
        <v>73.88297074036241</v>
      </c>
      <c r="Y370" s="122">
        <f t="shared" si="210"/>
        <v>44.258008869371103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42.200204390179309</v>
      </c>
      <c r="D371" s="98">
        <f>RES_hhdet_in_fech!D129</f>
        <v>48.208873554712532</v>
      </c>
      <c r="E371" s="98">
        <f>RES_hhdet_in_fech!E129</f>
        <v>86.818356250739953</v>
      </c>
      <c r="F371" s="98">
        <f>RES_hhdet_in_fech!F129</f>
        <v>47.707190113003733</v>
      </c>
      <c r="G371" s="98">
        <f>RES_hhdet_in_fech!G129</f>
        <v>69.866704376836566</v>
      </c>
      <c r="H371" s="98">
        <f>RES_hhdet_in_fech!H129</f>
        <v>55.209043962983436</v>
      </c>
      <c r="I371" s="98">
        <f>RES_hhdet_in_fech!I129</f>
        <v>112.66166932325696</v>
      </c>
      <c r="J371" s="98">
        <f>RES_hhdet_in_fech!J129</f>
        <v>104.88467216668366</v>
      </c>
      <c r="K371" s="98">
        <f>RES_hhdet_in_fech!K129</f>
        <v>57.014884620885219</v>
      </c>
      <c r="L371" s="98">
        <f>RES_hhdet_in_fech!L129</f>
        <v>80.607823836886695</v>
      </c>
      <c r="M371" s="98">
        <f>RES_hhdet_in_fech!M129</f>
        <v>114.61489368697285</v>
      </c>
      <c r="N371" s="98">
        <f>RES_hhdet_in_fech!N129</f>
        <v>93.970735275836589</v>
      </c>
      <c r="O371" s="98">
        <f>RES_hhdet_in_fech!O129</f>
        <v>133.8868417592023</v>
      </c>
      <c r="P371" s="98">
        <f>RES_hhdet_in_fech!P129</f>
        <v>14.686094532930273</v>
      </c>
      <c r="Q371" s="98">
        <f>RES_hhdet_in_fech!Q129</f>
        <v>50.982014580768258</v>
      </c>
      <c r="R371" s="98">
        <f>RES_hhdet_in_fech!R129</f>
        <v>40.292161420822765</v>
      </c>
      <c r="S371" s="98">
        <f>RES_hhdet_in_fech!S129</f>
        <v>85.53559215274403</v>
      </c>
      <c r="T371" s="98">
        <f>RES_hhdet_in_fech!T129</f>
        <v>84.120282309725226</v>
      </c>
      <c r="U371" s="98">
        <f>RES_hhdet_in_fech!U129</f>
        <v>106.8681487163671</v>
      </c>
      <c r="V371" s="98">
        <f>RES_hhdet_in_fech!V129</f>
        <v>64.601973378833407</v>
      </c>
      <c r="W371" s="98">
        <f>RES_hhdet_in_fech!W129</f>
        <v>100.43115346719176</v>
      </c>
      <c r="X371" s="98">
        <f>RES_hhdet_in_fech!X129</f>
        <v>73.88297074036241</v>
      </c>
      <c r="Y371" s="98">
        <f>RES_hhdet_in_fech!Y129</f>
        <v>44.258008869371103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1930.6282888739586</v>
      </c>
      <c r="D372" s="122">
        <v>2086.5320298392962</v>
      </c>
      <c r="E372" s="122">
        <v>2274.4715937997703</v>
      </c>
      <c r="F372" s="122">
        <v>2388.8205477673741</v>
      </c>
      <c r="G372" s="122">
        <v>2198.0399467179686</v>
      </c>
      <c r="H372" s="122">
        <v>2386.7460219368177</v>
      </c>
      <c r="I372" s="122">
        <v>2073.0887424131133</v>
      </c>
      <c r="J372" s="122">
        <v>2186.0414762865171</v>
      </c>
      <c r="K372" s="122">
        <v>2177.3321459828644</v>
      </c>
      <c r="L372" s="122">
        <v>2153.2696319342635</v>
      </c>
      <c r="M372" s="122">
        <v>2045.3732099831225</v>
      </c>
      <c r="N372" s="122">
        <v>1866.4924101966365</v>
      </c>
      <c r="O372" s="122">
        <v>1924.3872295957824</v>
      </c>
      <c r="P372" s="122">
        <v>1962.7742945984216</v>
      </c>
      <c r="Q372" s="122">
        <v>2028.1037949714751</v>
      </c>
      <c r="R372" s="122">
        <v>1939.1062524376425</v>
      </c>
      <c r="S372" s="122">
        <v>1821.2668403288149</v>
      </c>
      <c r="T372" s="122">
        <v>1700.2872184197429</v>
      </c>
      <c r="U372" s="122">
        <v>1686.6014998314529</v>
      </c>
      <c r="V372" s="122">
        <v>1667.9858119472583</v>
      </c>
      <c r="W372" s="122">
        <v>1641.4661795043469</v>
      </c>
      <c r="X372" s="122">
        <v>1501.4536477961906</v>
      </c>
      <c r="Y372" s="122">
        <v>1463.3532459180067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1805.0898263255526</v>
      </c>
      <c r="D373" s="98">
        <v>1931.0177910371783</v>
      </c>
      <c r="E373" s="98">
        <v>1993.5558228654236</v>
      </c>
      <c r="F373" s="98">
        <v>2207.7482733136794</v>
      </c>
      <c r="G373" s="98">
        <v>1980.7241223517333</v>
      </c>
      <c r="H373" s="98">
        <v>2167.7603713492863</v>
      </c>
      <c r="I373" s="98">
        <v>1908.2695328653533</v>
      </c>
      <c r="J373" s="98">
        <v>2059.3439894751282</v>
      </c>
      <c r="K373" s="98">
        <v>2077.3805175905436</v>
      </c>
      <c r="L373" s="98">
        <v>2077.7584973950306</v>
      </c>
      <c r="M373" s="98">
        <v>1993.0930609291099</v>
      </c>
      <c r="N373" s="98">
        <v>1867.2885013390191</v>
      </c>
      <c r="O373" s="98">
        <v>1925.2690129694518</v>
      </c>
      <c r="P373" s="98">
        <v>1963.6090730332571</v>
      </c>
      <c r="Q373" s="98">
        <v>1824.0910333013337</v>
      </c>
      <c r="R373" s="98">
        <v>1764.1659566198264</v>
      </c>
      <c r="S373" s="98">
        <v>1723.7926485395217</v>
      </c>
      <c r="T373" s="98">
        <v>1700.869782766737</v>
      </c>
      <c r="U373" s="98">
        <v>1687.0595883540143</v>
      </c>
      <c r="V373" s="98">
        <v>1668.1072865320116</v>
      </c>
      <c r="W373" s="98">
        <v>1641.8665181054814</v>
      </c>
      <c r="X373" s="98">
        <v>1498.9563528812985</v>
      </c>
      <c r="Y373" s="98">
        <v>1437.0564577924977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1600.1396179047783</v>
      </c>
      <c r="D374" s="98">
        <v>1728.0351590508717</v>
      </c>
      <c r="E374" s="98">
        <v>0</v>
      </c>
      <c r="F374" s="98">
        <v>2022.4375470597736</v>
      </c>
      <c r="G374" s="98">
        <v>1797.4962393170044</v>
      </c>
      <c r="H374" s="98">
        <v>1973.8934247802781</v>
      </c>
      <c r="I374" s="98">
        <v>1717.471194287039</v>
      </c>
      <c r="J374" s="98">
        <v>1858.2809623970909</v>
      </c>
      <c r="K374" s="98">
        <v>1875.9087673017216</v>
      </c>
      <c r="L374" s="98">
        <v>1876.9369323307271</v>
      </c>
      <c r="M374" s="98">
        <v>1808.3484068701082</v>
      </c>
      <c r="N374" s="98">
        <v>1698.3000633877477</v>
      </c>
      <c r="O374" s="98">
        <v>1759.9747114689019</v>
      </c>
      <c r="P374" s="98">
        <v>1810.3676032098485</v>
      </c>
      <c r="Q374" s="98">
        <v>0</v>
      </c>
      <c r="R374" s="98">
        <v>0</v>
      </c>
      <c r="S374" s="98">
        <v>1606.8849481574441</v>
      </c>
      <c r="T374" s="98">
        <v>1593.4538797094049</v>
      </c>
      <c r="U374" s="98">
        <v>1583.7963566173328</v>
      </c>
      <c r="V374" s="98">
        <v>1578.0946192297861</v>
      </c>
      <c r="W374" s="98">
        <v>1567.9239784759179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594.61442652551398</v>
      </c>
      <c r="D375" s="101">
        <v>716.11687202737039</v>
      </c>
      <c r="E375" s="101">
        <v>0</v>
      </c>
      <c r="F375" s="101">
        <v>1067.3087740654589</v>
      </c>
      <c r="G375" s="101">
        <v>836.47155583049323</v>
      </c>
      <c r="H375" s="101">
        <v>939.07281527922805</v>
      </c>
      <c r="I375" s="101">
        <v>680.45752545637845</v>
      </c>
      <c r="J375" s="101">
        <v>744.44442105083044</v>
      </c>
      <c r="K375" s="101">
        <v>726.5485474404868</v>
      </c>
      <c r="L375" s="101">
        <v>702.18280157683444</v>
      </c>
      <c r="M375" s="101">
        <v>693.8935429663976</v>
      </c>
      <c r="N375" s="101">
        <v>633.91074583421482</v>
      </c>
      <c r="O375" s="101">
        <v>655.26434467628144</v>
      </c>
      <c r="P375" s="101">
        <v>708.00662993468745</v>
      </c>
      <c r="Q375" s="101">
        <v>0</v>
      </c>
      <c r="R375" s="101">
        <v>0</v>
      </c>
      <c r="S375" s="101">
        <v>611.33222040172188</v>
      </c>
      <c r="T375" s="101">
        <v>613.00172229713348</v>
      </c>
      <c r="U375" s="101">
        <v>571.40129008339386</v>
      </c>
      <c r="V375" s="101">
        <v>651.94367022003814</v>
      </c>
      <c r="W375" s="101">
        <v>750.7809431728781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1005.5251913792647</v>
      </c>
      <c r="D376" s="104">
        <v>1011.9182870235013</v>
      </c>
      <c r="E376" s="104">
        <v>0</v>
      </c>
      <c r="F376" s="104">
        <v>955.12877299431432</v>
      </c>
      <c r="G376" s="104">
        <v>961.02468348651155</v>
      </c>
      <c r="H376" s="104">
        <v>1034.8206095010498</v>
      </c>
      <c r="I376" s="104">
        <v>1037.0136688306604</v>
      </c>
      <c r="J376" s="104">
        <v>1113.8365413462607</v>
      </c>
      <c r="K376" s="104">
        <v>1149.3602198612348</v>
      </c>
      <c r="L376" s="104">
        <v>1174.7541307538927</v>
      </c>
      <c r="M376" s="104">
        <v>1114.4548639037105</v>
      </c>
      <c r="N376" s="104">
        <v>1064.3893175535331</v>
      </c>
      <c r="O376" s="104">
        <v>1104.7103667926208</v>
      </c>
      <c r="P376" s="104">
        <v>1102.3609732751611</v>
      </c>
      <c r="Q376" s="104">
        <v>0</v>
      </c>
      <c r="R376" s="104">
        <v>0</v>
      </c>
      <c r="S376" s="104">
        <v>995.552727755722</v>
      </c>
      <c r="T376" s="104">
        <v>980.45215741227116</v>
      </c>
      <c r="U376" s="104">
        <v>1012.3950665339388</v>
      </c>
      <c r="V376" s="104">
        <v>926.15094900974816</v>
      </c>
      <c r="W376" s="104">
        <v>817.14303530303971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2160.154095972613</v>
      </c>
      <c r="D377" s="101">
        <v>2292.5585747273253</v>
      </c>
      <c r="E377" s="101">
        <v>2558.5505984108495</v>
      </c>
      <c r="F377" s="101">
        <v>2650.4320886880514</v>
      </c>
      <c r="G377" s="101">
        <v>2440.915566249937</v>
      </c>
      <c r="H377" s="101">
        <v>2600.6407788717274</v>
      </c>
      <c r="I377" s="101">
        <v>2423.5617654958728</v>
      </c>
      <c r="J377" s="101">
        <v>2589.3758440204465</v>
      </c>
      <c r="K377" s="101">
        <v>2563.4908259802096</v>
      </c>
      <c r="L377" s="101">
        <v>2450.0086680577815</v>
      </c>
      <c r="M377" s="101">
        <v>2481.2962335721086</v>
      </c>
      <c r="N377" s="101">
        <v>0</v>
      </c>
      <c r="O377" s="101">
        <v>0</v>
      </c>
      <c r="P377" s="101">
        <v>0</v>
      </c>
      <c r="Q377" s="101">
        <v>2206.4319321267594</v>
      </c>
      <c r="R377" s="101">
        <v>2138.2385358145302</v>
      </c>
      <c r="S377" s="101">
        <v>2108.1976053377648</v>
      </c>
      <c r="T377" s="101">
        <v>0</v>
      </c>
      <c r="U377" s="101">
        <v>1935.0366603289781</v>
      </c>
      <c r="V377" s="101">
        <v>0</v>
      </c>
      <c r="W377" s="101">
        <v>0</v>
      </c>
      <c r="X377" s="101">
        <v>1724.2845850978695</v>
      </c>
      <c r="Y377" s="101">
        <v>1683.5870016619056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1696.774145422035</v>
      </c>
      <c r="D378" s="104">
        <v>1832.6608919280677</v>
      </c>
      <c r="E378" s="104">
        <v>2119.8281447974809</v>
      </c>
      <c r="F378" s="104">
        <v>2217.5771277091226</v>
      </c>
      <c r="G378" s="104">
        <v>1996.8449970149159</v>
      </c>
      <c r="H378" s="104">
        <v>2138.0891385392924</v>
      </c>
      <c r="I378" s="104">
        <v>1936.7863084315543</v>
      </c>
      <c r="J378" s="104">
        <v>2076.4712394659077</v>
      </c>
      <c r="K378" s="104">
        <v>2050.6626564025669</v>
      </c>
      <c r="L378" s="104">
        <v>1953.800906169279</v>
      </c>
      <c r="M378" s="104">
        <v>1994.1167008861134</v>
      </c>
      <c r="N378" s="104">
        <v>0</v>
      </c>
      <c r="O378" s="104">
        <v>0</v>
      </c>
      <c r="P378" s="104">
        <v>0</v>
      </c>
      <c r="Q378" s="104">
        <v>1839.4958200179863</v>
      </c>
      <c r="R378" s="104">
        <v>1793.6367575619397</v>
      </c>
      <c r="S378" s="104">
        <v>1782.542168982355</v>
      </c>
      <c r="T378" s="104">
        <v>0</v>
      </c>
      <c r="U378" s="104">
        <v>0</v>
      </c>
      <c r="V378" s="104">
        <v>0</v>
      </c>
      <c r="W378" s="104">
        <v>0</v>
      </c>
      <c r="X378" s="104">
        <v>1561.27832699028</v>
      </c>
      <c r="Y378" s="104">
        <v>1557.4435414492693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710.25230611184827</v>
      </c>
      <c r="D379" s="98">
        <v>848.49381191711063</v>
      </c>
      <c r="E379" s="98">
        <v>1175.7716144513804</v>
      </c>
      <c r="F379" s="98">
        <v>1281.2177304965282</v>
      </c>
      <c r="G379" s="98">
        <v>1030.6020956580448</v>
      </c>
      <c r="H379" s="98">
        <v>1125.9990415066711</v>
      </c>
      <c r="I379" s="98">
        <v>864.12731472321286</v>
      </c>
      <c r="J379" s="98">
        <v>937.27629833188462</v>
      </c>
      <c r="K379" s="98">
        <v>896.97339868611471</v>
      </c>
      <c r="L379" s="98">
        <v>825.90137198234618</v>
      </c>
      <c r="M379" s="98">
        <v>864.27202998640382</v>
      </c>
      <c r="N379" s="98">
        <v>0</v>
      </c>
      <c r="O379" s="98">
        <v>0</v>
      </c>
      <c r="P379" s="98">
        <v>0</v>
      </c>
      <c r="Q379" s="98">
        <v>784.07583669170947</v>
      </c>
      <c r="R379" s="98">
        <v>753.8497877868806</v>
      </c>
      <c r="S379" s="98">
        <v>748.97911053467942</v>
      </c>
      <c r="T379" s="98">
        <v>0</v>
      </c>
      <c r="U379" s="98">
        <v>0</v>
      </c>
      <c r="V379" s="98">
        <v>0</v>
      </c>
      <c r="W379" s="98">
        <v>0</v>
      </c>
      <c r="X379" s="98">
        <v>888.54722682812144</v>
      </c>
      <c r="Y379" s="98">
        <v>998.2276181417501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986.52183931018669</v>
      </c>
      <c r="D380" s="98">
        <v>984.16708001095674</v>
      </c>
      <c r="E380" s="98">
        <v>944.05653034610066</v>
      </c>
      <c r="F380" s="98">
        <v>936.35939721259422</v>
      </c>
      <c r="G380" s="98">
        <v>966.24290135687113</v>
      </c>
      <c r="H380" s="98">
        <v>1012.0900970326217</v>
      </c>
      <c r="I380" s="98">
        <v>1072.6589937083415</v>
      </c>
      <c r="J380" s="98">
        <v>1139.1949411340233</v>
      </c>
      <c r="K380" s="98">
        <v>1153.6892577164524</v>
      </c>
      <c r="L380" s="98">
        <v>1127.8995341869329</v>
      </c>
      <c r="M380" s="98">
        <v>1129.8446708997096</v>
      </c>
      <c r="N380" s="98">
        <v>0</v>
      </c>
      <c r="O380" s="98">
        <v>0</v>
      </c>
      <c r="P380" s="98">
        <v>0</v>
      </c>
      <c r="Q380" s="98">
        <v>1055.4199833262769</v>
      </c>
      <c r="R380" s="98">
        <v>1039.7869697750591</v>
      </c>
      <c r="S380" s="98">
        <v>1033.5630584476758</v>
      </c>
      <c r="T380" s="98">
        <v>0</v>
      </c>
      <c r="U380" s="98">
        <v>0</v>
      </c>
      <c r="V380" s="98">
        <v>0</v>
      </c>
      <c r="W380" s="98">
        <v>0</v>
      </c>
      <c r="X380" s="98">
        <v>672.73110016215833</v>
      </c>
      <c r="Y380" s="98">
        <v>559.21592330751912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850.58148705024132</v>
      </c>
      <c r="D381" s="122">
        <v>841.0734696141111</v>
      </c>
      <c r="E381" s="122">
        <v>988.69379526097418</v>
      </c>
      <c r="F381" s="122">
        <v>902.83948610888183</v>
      </c>
      <c r="G381" s="122">
        <v>931.88559839400261</v>
      </c>
      <c r="H381" s="122">
        <v>845.99468996706742</v>
      </c>
      <c r="I381" s="122">
        <v>828.29115819029869</v>
      </c>
      <c r="J381" s="122">
        <v>838.75335293620822</v>
      </c>
      <c r="K381" s="122">
        <v>713.47155999075551</v>
      </c>
      <c r="L381" s="122">
        <v>616.04450734422346</v>
      </c>
      <c r="M381" s="122">
        <v>616.32918073888686</v>
      </c>
      <c r="N381" s="122">
        <v>586.31103028134999</v>
      </c>
      <c r="O381" s="122">
        <v>588.83360262665133</v>
      </c>
      <c r="P381" s="122">
        <v>601.41569310852549</v>
      </c>
      <c r="Q381" s="122">
        <v>593.65201534435573</v>
      </c>
      <c r="R381" s="122">
        <v>583.06758794514724</v>
      </c>
      <c r="S381" s="122">
        <v>576.75217101196858</v>
      </c>
      <c r="T381" s="122">
        <v>546.78009948666283</v>
      </c>
      <c r="U381" s="122">
        <v>512.73547241229141</v>
      </c>
      <c r="V381" s="122">
        <v>678.04040428753501</v>
      </c>
      <c r="W381" s="122">
        <v>673.73853323864591</v>
      </c>
      <c r="X381" s="122">
        <v>512.6405055640405</v>
      </c>
      <c r="Y381" s="122">
        <v>486.8707513635382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988.3375335648135</v>
      </c>
      <c r="D382" s="98">
        <v>1258.9015762823892</v>
      </c>
      <c r="E382" s="98">
        <v>984.94427801903998</v>
      </c>
      <c r="F382" s="98">
        <v>959.61636447945591</v>
      </c>
      <c r="G382" s="98">
        <v>1127.3102021777618</v>
      </c>
      <c r="H382" s="98">
        <v>977.40380912459887</v>
      </c>
      <c r="I382" s="98">
        <v>931.35776437776167</v>
      </c>
      <c r="J382" s="98">
        <v>844.71222841184067</v>
      </c>
      <c r="K382" s="98">
        <v>826.73681194080348</v>
      </c>
      <c r="L382" s="98">
        <v>738.74990640834369</v>
      </c>
      <c r="M382" s="98">
        <v>707.74498972417234</v>
      </c>
      <c r="N382" s="98">
        <v>699.33824004503481</v>
      </c>
      <c r="O382" s="98">
        <v>698.10086453674796</v>
      </c>
      <c r="P382" s="98">
        <v>716.64694985060294</v>
      </c>
      <c r="Q382" s="98">
        <v>709.67983768698832</v>
      </c>
      <c r="R382" s="98">
        <v>700.33927987413097</v>
      </c>
      <c r="S382" s="98">
        <v>687.49292487767161</v>
      </c>
      <c r="T382" s="98">
        <v>665.86825941751738</v>
      </c>
      <c r="U382" s="98">
        <v>643.15009371593089</v>
      </c>
      <c r="V382" s="98">
        <v>878.97990904556207</v>
      </c>
      <c r="W382" s="98">
        <v>876.65492420405849</v>
      </c>
      <c r="X382" s="98">
        <v>685.29031820906835</v>
      </c>
      <c r="Y382" s="98">
        <v>625.26202384135661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765.66773683010967</v>
      </c>
      <c r="D383" s="33">
        <v>620.82536939820807</v>
      </c>
      <c r="E383" s="33">
        <v>990.39952884453828</v>
      </c>
      <c r="F383" s="33">
        <v>877.60531794418227</v>
      </c>
      <c r="G383" s="33">
        <v>799.01862699752883</v>
      </c>
      <c r="H383" s="33">
        <v>774.77337475616332</v>
      </c>
      <c r="I383" s="33">
        <v>757.81704327986972</v>
      </c>
      <c r="J383" s="33">
        <v>834.52586985058997</v>
      </c>
      <c r="K383" s="33">
        <v>575.44887592047849</v>
      </c>
      <c r="L383" s="33">
        <v>529.7484152155223</v>
      </c>
      <c r="M383" s="33">
        <v>559.19430012308339</v>
      </c>
      <c r="N383" s="33">
        <v>537.02671802891928</v>
      </c>
      <c r="O383" s="33">
        <v>537.85257573260924</v>
      </c>
      <c r="P383" s="33">
        <v>547.03393162200098</v>
      </c>
      <c r="Q383" s="33">
        <v>542.37337776268487</v>
      </c>
      <c r="R383" s="33">
        <v>524.48185808831738</v>
      </c>
      <c r="S383" s="33">
        <v>512.24095386439581</v>
      </c>
      <c r="T383" s="33">
        <v>494.9375292652669</v>
      </c>
      <c r="U383" s="33">
        <v>465.76622182783893</v>
      </c>
      <c r="V383" s="33">
        <v>604.43257095269541</v>
      </c>
      <c r="W383" s="33">
        <v>611.78808737500049</v>
      </c>
      <c r="X383" s="33">
        <v>473.5230452569254</v>
      </c>
      <c r="Y383" s="33">
        <v>451.23259792669052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11821.962482770785</v>
      </c>
      <c r="D385" s="117">
        <f t="shared" si="211"/>
        <v>11199.32599447836</v>
      </c>
      <c r="E385" s="117">
        <f t="shared" si="211"/>
        <v>12033.241704625891</v>
      </c>
      <c r="F385" s="117">
        <f t="shared" si="211"/>
        <v>12344.572947337074</v>
      </c>
      <c r="G385" s="117">
        <f t="shared" si="211"/>
        <v>12571.073470254527</v>
      </c>
      <c r="H385" s="117">
        <f t="shared" si="211"/>
        <v>11089.355538589549</v>
      </c>
      <c r="I385" s="117">
        <f t="shared" si="211"/>
        <v>10720.793017231832</v>
      </c>
      <c r="J385" s="117">
        <f t="shared" si="211"/>
        <v>11230.83791861073</v>
      </c>
      <c r="K385" s="117">
        <f t="shared" si="211"/>
        <v>10230.59241189955</v>
      </c>
      <c r="L385" s="117">
        <f t="shared" si="211"/>
        <v>10574.209681130962</v>
      </c>
      <c r="M385" s="117">
        <f t="shared" si="211"/>
        <v>10003.776105008292</v>
      </c>
      <c r="N385" s="117">
        <f t="shared" si="211"/>
        <v>9012.5150630634998</v>
      </c>
      <c r="O385" s="117">
        <f t="shared" si="211"/>
        <v>8957.4377606489652</v>
      </c>
      <c r="P385" s="117">
        <f t="shared" si="211"/>
        <v>6890.6913689904877</v>
      </c>
      <c r="Q385" s="117">
        <f t="shared" si="211"/>
        <v>7803.7120601107199</v>
      </c>
      <c r="R385" s="117">
        <f t="shared" ref="R385:V385" si="212">R386+R389+R391+R400</f>
        <v>8225.2323381254537</v>
      </c>
      <c r="S385" s="117">
        <f t="shared" si="212"/>
        <v>8051.3092482568409</v>
      </c>
      <c r="T385" s="117">
        <f t="shared" si="212"/>
        <v>7500.5022851914418</v>
      </c>
      <c r="U385" s="117">
        <f t="shared" si="212"/>
        <v>7168.2913011904675</v>
      </c>
      <c r="V385" s="117">
        <f t="shared" si="212"/>
        <v>7194.2428477798312</v>
      </c>
      <c r="W385" s="117">
        <f t="shared" ref="W385:Y385" si="213">W386+W389+W391+W400</f>
        <v>7314.8871577408909</v>
      </c>
      <c r="X385" s="117">
        <f t="shared" si="213"/>
        <v>5515.1556620268148</v>
      </c>
      <c r="Y385" s="117">
        <f t="shared" si="213"/>
        <v>4772.652638669716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9651.6797517879058</v>
      </c>
      <c r="D386" s="122">
        <f t="shared" si="214"/>
        <v>8931.6082320756614</v>
      </c>
      <c r="E386" s="122">
        <f t="shared" si="214"/>
        <v>9400.8055817952554</v>
      </c>
      <c r="F386" s="122">
        <f t="shared" si="214"/>
        <v>9748.178520116533</v>
      </c>
      <c r="G386" s="122">
        <f t="shared" si="214"/>
        <v>10077.780234785732</v>
      </c>
      <c r="H386" s="122">
        <f t="shared" si="214"/>
        <v>8544.849382930779</v>
      </c>
      <c r="I386" s="122">
        <f t="shared" si="214"/>
        <v>8198.9303493969528</v>
      </c>
      <c r="J386" s="122">
        <f t="shared" si="214"/>
        <v>8584.5841666808446</v>
      </c>
      <c r="K386" s="122">
        <f t="shared" si="214"/>
        <v>7815.1071498933416</v>
      </c>
      <c r="L386" s="122">
        <f t="shared" si="214"/>
        <v>8154.3522561787486</v>
      </c>
      <c r="M386" s="122">
        <f t="shared" si="214"/>
        <v>7498.5663498330568</v>
      </c>
      <c r="N386" s="122">
        <f t="shared" si="214"/>
        <v>6673.0223509869893</v>
      </c>
      <c r="O386" s="122">
        <f t="shared" si="214"/>
        <v>6403.3086156933559</v>
      </c>
      <c r="P386" s="122">
        <f t="shared" si="214"/>
        <v>4676.3349045955201</v>
      </c>
      <c r="Q386" s="122">
        <f t="shared" si="214"/>
        <v>5546.421351248945</v>
      </c>
      <c r="R386" s="122">
        <f t="shared" ref="R386:V386" si="215">SUM(R387:R388)</f>
        <v>6049.1711491968845</v>
      </c>
      <c r="S386" s="122">
        <f t="shared" si="215"/>
        <v>5741.0426660318008</v>
      </c>
      <c r="T386" s="122">
        <f t="shared" si="215"/>
        <v>5235.0456345338453</v>
      </c>
      <c r="U386" s="122">
        <f t="shared" si="215"/>
        <v>4838.153422331141</v>
      </c>
      <c r="V386" s="122">
        <f t="shared" si="215"/>
        <v>4893.3962797661206</v>
      </c>
      <c r="W386" s="122">
        <f t="shared" ref="W386:Y386" si="216">SUM(W387:W388)</f>
        <v>4885.9286764324652</v>
      </c>
      <c r="X386" s="122">
        <f t="shared" si="216"/>
        <v>3427.126039488031</v>
      </c>
      <c r="Y386" s="122">
        <f t="shared" si="216"/>
        <v>2861.1186871750542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9605.2834868577465</v>
      </c>
      <c r="D387" s="98">
        <v>8889.2262630179139</v>
      </c>
      <c r="E387" s="98">
        <v>9356.5321208393489</v>
      </c>
      <c r="F387" s="98">
        <v>9702.7218014171522</v>
      </c>
      <c r="G387" s="98">
        <v>10032.549433845546</v>
      </c>
      <c r="H387" s="98">
        <v>8506.8006110955903</v>
      </c>
      <c r="I387" s="98">
        <v>8163.6267767296004</v>
      </c>
      <c r="J387" s="98">
        <v>8547.5839388718632</v>
      </c>
      <c r="K387" s="98">
        <v>7781.7352616070539</v>
      </c>
      <c r="L387" s="98">
        <v>8119.9412578171887</v>
      </c>
      <c r="M387" s="98">
        <v>7467.3399634585267</v>
      </c>
      <c r="N387" s="98">
        <v>6645.6499492949106</v>
      </c>
      <c r="O387" s="98">
        <v>6377.3022206561936</v>
      </c>
      <c r="P387" s="98">
        <v>4657.5987793512677</v>
      </c>
      <c r="Q387" s="98">
        <v>5524.2337789982794</v>
      </c>
      <c r="R387" s="98">
        <v>6025.1013933127106</v>
      </c>
      <c r="S387" s="98">
        <v>5718.3420252487849</v>
      </c>
      <c r="T387" s="98">
        <v>5214.5105682384037</v>
      </c>
      <c r="U387" s="98">
        <v>4819.3076592488578</v>
      </c>
      <c r="V387" s="98">
        <v>4874.4703374833634</v>
      </c>
      <c r="W387" s="98">
        <v>4867.0021482370421</v>
      </c>
      <c r="X387" s="98">
        <v>3413.9374389605255</v>
      </c>
      <c r="Y387" s="98">
        <v>2850.1628978710046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46.396264930160044</v>
      </c>
      <c r="D388" s="98">
        <v>42.381969057748236</v>
      </c>
      <c r="E388" s="98">
        <v>44.273460955906415</v>
      </c>
      <c r="F388" s="98">
        <v>45.456718699380765</v>
      </c>
      <c r="G388" s="98">
        <v>45.230800940185865</v>
      </c>
      <c r="H388" s="98">
        <v>38.048771835188916</v>
      </c>
      <c r="I388" s="98">
        <v>35.303572667352192</v>
      </c>
      <c r="J388" s="98">
        <v>37.000227808980682</v>
      </c>
      <c r="K388" s="98">
        <v>33.371888286288062</v>
      </c>
      <c r="L388" s="98">
        <v>34.410998361559898</v>
      </c>
      <c r="M388" s="98">
        <v>31.22638637453014</v>
      </c>
      <c r="N388" s="98">
        <v>27.372401692078938</v>
      </c>
      <c r="O388" s="98">
        <v>26.006395037162012</v>
      </c>
      <c r="P388" s="98">
        <v>18.736125244252179</v>
      </c>
      <c r="Q388" s="98">
        <v>22.187572250665667</v>
      </c>
      <c r="R388" s="98">
        <v>24.069755884173976</v>
      </c>
      <c r="S388" s="98">
        <v>22.700640783016091</v>
      </c>
      <c r="T388" s="98">
        <v>20.535066295441975</v>
      </c>
      <c r="U388" s="98">
        <v>18.845763082283419</v>
      </c>
      <c r="V388" s="98">
        <v>18.925942282757042</v>
      </c>
      <c r="W388" s="98">
        <v>18.926528195423472</v>
      </c>
      <c r="X388" s="98">
        <v>13.188600527505324</v>
      </c>
      <c r="Y388" s="98">
        <v>10.955789304049505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91.24009485185374</v>
      </c>
      <c r="D389" s="122">
        <f t="shared" si="217"/>
        <v>108.41006857582089</v>
      </c>
      <c r="E389" s="122">
        <f t="shared" si="217"/>
        <v>202.87171142411174</v>
      </c>
      <c r="F389" s="122">
        <f t="shared" si="217"/>
        <v>115.71016979858904</v>
      </c>
      <c r="G389" s="122">
        <f t="shared" si="217"/>
        <v>175.73789605734953</v>
      </c>
      <c r="H389" s="122">
        <f t="shared" si="217"/>
        <v>143.89562557687117</v>
      </c>
      <c r="I389" s="122">
        <f t="shared" si="217"/>
        <v>304.03686989186758</v>
      </c>
      <c r="J389" s="122">
        <f t="shared" si="217"/>
        <v>292.91099178058568</v>
      </c>
      <c r="K389" s="122">
        <f t="shared" si="217"/>
        <v>164.70644393734509</v>
      </c>
      <c r="L389" s="122">
        <f t="shared" si="217"/>
        <v>240.78620653007417</v>
      </c>
      <c r="M389" s="122">
        <f t="shared" si="217"/>
        <v>355.28050169512733</v>
      </c>
      <c r="N389" s="122">
        <f t="shared" si="217"/>
        <v>303.56125149942136</v>
      </c>
      <c r="O389" s="122">
        <f t="shared" si="217"/>
        <v>452.36521283927198</v>
      </c>
      <c r="P389" s="122">
        <f t="shared" si="217"/>
        <v>51.84686565149913</v>
      </c>
      <c r="Q389" s="122">
        <f t="shared" si="217"/>
        <v>185.91644009357614</v>
      </c>
      <c r="R389" s="122">
        <f t="shared" si="217"/>
        <v>147.94963735699304</v>
      </c>
      <c r="S389" s="122">
        <f t="shared" si="217"/>
        <v>314.31958398681866</v>
      </c>
      <c r="T389" s="122">
        <f t="shared" si="217"/>
        <v>309.38057261960051</v>
      </c>
      <c r="U389" s="122">
        <f t="shared" si="217"/>
        <v>393.41312228456457</v>
      </c>
      <c r="V389" s="122">
        <f t="shared" si="217"/>
        <v>238.45738928338196</v>
      </c>
      <c r="W389" s="122">
        <f t="shared" si="217"/>
        <v>373.96726744360615</v>
      </c>
      <c r="X389" s="122">
        <f t="shared" si="217"/>
        <v>278.1019992562064</v>
      </c>
      <c r="Y389" s="122">
        <f t="shared" si="217"/>
        <v>168.6099387804536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91.24009485185374</v>
      </c>
      <c r="D390" s="98">
        <f>RES_hhdet_in_tesh!D129</f>
        <v>108.41006857582089</v>
      </c>
      <c r="E390" s="98">
        <f>RES_hhdet_in_tesh!E129</f>
        <v>202.87171142411174</v>
      </c>
      <c r="F390" s="98">
        <f>RES_hhdet_in_tesh!F129</f>
        <v>115.71016979858904</v>
      </c>
      <c r="G390" s="98">
        <f>RES_hhdet_in_tesh!G129</f>
        <v>175.73789605734953</v>
      </c>
      <c r="H390" s="98">
        <f>RES_hhdet_in_tesh!H129</f>
        <v>143.89562557687117</v>
      </c>
      <c r="I390" s="98">
        <f>RES_hhdet_in_tesh!I129</f>
        <v>304.03686989186758</v>
      </c>
      <c r="J390" s="98">
        <f>RES_hhdet_in_tesh!J129</f>
        <v>292.91099178058568</v>
      </c>
      <c r="K390" s="98">
        <f>RES_hhdet_in_tesh!K129</f>
        <v>164.70644393734509</v>
      </c>
      <c r="L390" s="98">
        <f>RES_hhdet_in_tesh!L129</f>
        <v>240.78620653007417</v>
      </c>
      <c r="M390" s="98">
        <f>RES_hhdet_in_tesh!M129</f>
        <v>355.28050169512733</v>
      </c>
      <c r="N390" s="98">
        <f>RES_hhdet_in_tesh!N129</f>
        <v>303.56125149942136</v>
      </c>
      <c r="O390" s="98">
        <f>RES_hhdet_in_tesh!O129</f>
        <v>452.36521283927198</v>
      </c>
      <c r="P390" s="98">
        <f>RES_hhdet_in_tesh!P129</f>
        <v>51.84686565149913</v>
      </c>
      <c r="Q390" s="98">
        <f>RES_hhdet_in_tesh!Q129</f>
        <v>185.91644009357614</v>
      </c>
      <c r="R390" s="98">
        <f>RES_hhdet_in_tesh!R129</f>
        <v>147.94963735699304</v>
      </c>
      <c r="S390" s="98">
        <f>RES_hhdet_in_tesh!S129</f>
        <v>314.31958398681866</v>
      </c>
      <c r="T390" s="98">
        <f>RES_hhdet_in_tesh!T129</f>
        <v>309.38057261960051</v>
      </c>
      <c r="U390" s="98">
        <f>RES_hhdet_in_tesh!U129</f>
        <v>393.41312228456457</v>
      </c>
      <c r="V390" s="98">
        <f>RES_hhdet_in_tesh!V129</f>
        <v>238.45738928338196</v>
      </c>
      <c r="W390" s="98">
        <f>RES_hhdet_in_tesh!W129</f>
        <v>373.96726744360615</v>
      </c>
      <c r="X390" s="98">
        <f>RES_hhdet_in_tesh!X129</f>
        <v>278.1019992562064</v>
      </c>
      <c r="Y390" s="98">
        <f>RES_hhdet_in_tesh!Y129</f>
        <v>168.6099387804536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1483.5289064759631</v>
      </c>
      <c r="D391" s="122">
        <v>1579.3896189329171</v>
      </c>
      <c r="E391" s="122">
        <v>1715.2661827997424</v>
      </c>
      <c r="F391" s="122">
        <v>1829.7137436090484</v>
      </c>
      <c r="G391" s="122">
        <v>1668.7945296419973</v>
      </c>
      <c r="H391" s="122">
        <v>1799.5725410798982</v>
      </c>
      <c r="I391" s="122">
        <v>1635.3013631816411</v>
      </c>
      <c r="J391" s="122">
        <v>1757.3260117594193</v>
      </c>
      <c r="K391" s="122">
        <v>1768.6500766059253</v>
      </c>
      <c r="L391" s="122">
        <v>1747.7530380933997</v>
      </c>
      <c r="M391" s="122">
        <v>1711.9089944295274</v>
      </c>
      <c r="N391" s="122">
        <v>1609.9030982721158</v>
      </c>
      <c r="O391" s="122">
        <v>1673.4544549577683</v>
      </c>
      <c r="P391" s="122">
        <v>1722.9040530876691</v>
      </c>
      <c r="Q391" s="122">
        <v>1632.1332631899247</v>
      </c>
      <c r="R391" s="122">
        <v>1595.7367112525367</v>
      </c>
      <c r="S391" s="122">
        <v>1567.1223140766838</v>
      </c>
      <c r="T391" s="122">
        <v>1534.9445581636435</v>
      </c>
      <c r="U391" s="122">
        <v>1531.4816521278065</v>
      </c>
      <c r="V391" s="122">
        <v>1522.726988456016</v>
      </c>
      <c r="W391" s="122">
        <v>1506.4260981588377</v>
      </c>
      <c r="X391" s="122">
        <v>1381.9867533102358</v>
      </c>
      <c r="Y391" s="122">
        <v>1336.4057248797046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1499.4373407187077</v>
      </c>
      <c r="D392" s="98">
        <v>1608.3306203771876</v>
      </c>
      <c r="E392" s="98">
        <v>1664.9649654706996</v>
      </c>
      <c r="F392" s="98">
        <v>1848.9062734261863</v>
      </c>
      <c r="G392" s="98">
        <v>1663.4252436853149</v>
      </c>
      <c r="H392" s="98">
        <v>1825.6883589030249</v>
      </c>
      <c r="I392" s="98">
        <v>1611.8293128440257</v>
      </c>
      <c r="J392" s="98">
        <v>1744.7136564535347</v>
      </c>
      <c r="K392" s="98">
        <v>1765.6286545826138</v>
      </c>
      <c r="L392" s="98">
        <v>1771.9168957145539</v>
      </c>
      <c r="M392" s="98">
        <v>1707.6394002423294</v>
      </c>
      <c r="N392" s="98">
        <v>1609.8982816029475</v>
      </c>
      <c r="O392" s="98">
        <v>1673.4500902894338</v>
      </c>
      <c r="P392" s="98">
        <v>1722.9003686636649</v>
      </c>
      <c r="Q392" s="98">
        <v>1614.6177177819618</v>
      </c>
      <c r="R392" s="98">
        <v>1572.0478310867129</v>
      </c>
      <c r="S392" s="98">
        <v>1546.0270395694204</v>
      </c>
      <c r="T392" s="98">
        <v>1534.9515838477439</v>
      </c>
      <c r="U392" s="98">
        <v>1531.4927482683445</v>
      </c>
      <c r="V392" s="98">
        <v>1522.7289483881286</v>
      </c>
      <c r="W392" s="98">
        <v>1506.4284621344932</v>
      </c>
      <c r="X392" s="98">
        <v>1381.8727841355569</v>
      </c>
      <c r="Y392" s="98">
        <v>1330.8567080373391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1499.4546687157547</v>
      </c>
      <c r="D393" s="98">
        <v>1608.3668015821002</v>
      </c>
      <c r="E393" s="98">
        <v>0</v>
      </c>
      <c r="F393" s="98">
        <v>1848.9597916414587</v>
      </c>
      <c r="G393" s="98">
        <v>1663.4990391484901</v>
      </c>
      <c r="H393" s="98">
        <v>1825.7079832518875</v>
      </c>
      <c r="I393" s="98">
        <v>1611.76548810277</v>
      </c>
      <c r="J393" s="98">
        <v>1744.5433851354176</v>
      </c>
      <c r="K393" s="98">
        <v>1766.8758475682739</v>
      </c>
      <c r="L393" s="98">
        <v>1773.5771275333971</v>
      </c>
      <c r="M393" s="98">
        <v>1708.96797358801</v>
      </c>
      <c r="N393" s="98">
        <v>1610.9207291036653</v>
      </c>
      <c r="O393" s="98">
        <v>1674.2682672081553</v>
      </c>
      <c r="P393" s="98">
        <v>1723.5767236416455</v>
      </c>
      <c r="Q393" s="98">
        <v>0</v>
      </c>
      <c r="R393" s="98">
        <v>0</v>
      </c>
      <c r="S393" s="98">
        <v>1543.8414930557933</v>
      </c>
      <c r="T393" s="98">
        <v>1533.6561557870382</v>
      </c>
      <c r="U393" s="98">
        <v>1531.1064020165732</v>
      </c>
      <c r="V393" s="98">
        <v>1521.2766386926608</v>
      </c>
      <c r="W393" s="98">
        <v>1505.9918358308928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493.92947733648998</v>
      </c>
      <c r="D394" s="101">
        <v>596.44851455859873</v>
      </c>
      <c r="E394" s="101">
        <v>0</v>
      </c>
      <c r="F394" s="101">
        <v>893.83101864714411</v>
      </c>
      <c r="G394" s="101">
        <v>702.47435566197885</v>
      </c>
      <c r="H394" s="101">
        <v>790.88737375083747</v>
      </c>
      <c r="I394" s="101">
        <v>574.75181927210974</v>
      </c>
      <c r="J394" s="101">
        <v>630.70684378915689</v>
      </c>
      <c r="K394" s="101">
        <v>617.51562770703947</v>
      </c>
      <c r="L394" s="101">
        <v>598.82299677950471</v>
      </c>
      <c r="M394" s="101">
        <v>594.51310968429959</v>
      </c>
      <c r="N394" s="101">
        <v>546.53141155013236</v>
      </c>
      <c r="O394" s="101">
        <v>569.55790041553462</v>
      </c>
      <c r="P394" s="101">
        <v>621.2157503664846</v>
      </c>
      <c r="Q394" s="101">
        <v>0</v>
      </c>
      <c r="R394" s="101">
        <v>0</v>
      </c>
      <c r="S394" s="101">
        <v>548.28876530007153</v>
      </c>
      <c r="T394" s="101">
        <v>553.20399837476691</v>
      </c>
      <c r="U394" s="101">
        <v>518.71133548263447</v>
      </c>
      <c r="V394" s="101">
        <v>595.12568968291282</v>
      </c>
      <c r="W394" s="101">
        <v>688.84880052785297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1005.5251913792647</v>
      </c>
      <c r="D395" s="104">
        <v>1011.9182870235013</v>
      </c>
      <c r="E395" s="104">
        <v>0</v>
      </c>
      <c r="F395" s="104">
        <v>955.12877299431432</v>
      </c>
      <c r="G395" s="104">
        <v>961.02468348651155</v>
      </c>
      <c r="H395" s="104">
        <v>1034.8206095010498</v>
      </c>
      <c r="I395" s="104">
        <v>1037.0136688306604</v>
      </c>
      <c r="J395" s="104">
        <v>1113.8365413462607</v>
      </c>
      <c r="K395" s="104">
        <v>1149.3602198612348</v>
      </c>
      <c r="L395" s="104">
        <v>1174.7541307538927</v>
      </c>
      <c r="M395" s="104">
        <v>1114.4548639037105</v>
      </c>
      <c r="N395" s="104">
        <v>1064.3893175535331</v>
      </c>
      <c r="O395" s="104">
        <v>1104.7103667926208</v>
      </c>
      <c r="P395" s="104">
        <v>1102.3609732751611</v>
      </c>
      <c r="Q395" s="104">
        <v>0</v>
      </c>
      <c r="R395" s="104">
        <v>0</v>
      </c>
      <c r="S395" s="104">
        <v>995.552727755722</v>
      </c>
      <c r="T395" s="104">
        <v>980.45215741227116</v>
      </c>
      <c r="U395" s="104">
        <v>1012.3950665339388</v>
      </c>
      <c r="V395" s="104">
        <v>926.15094900974816</v>
      </c>
      <c r="W395" s="104">
        <v>817.14303530303971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1469.5665598302194</v>
      </c>
      <c r="D396" s="101">
        <v>1562.1224415290947</v>
      </c>
      <c r="E396" s="101">
        <v>1746.3966006404817</v>
      </c>
      <c r="F396" s="101">
        <v>1812.2894131214398</v>
      </c>
      <c r="G396" s="101">
        <v>1672.1862959151645</v>
      </c>
      <c r="H396" s="101">
        <v>1785.1972588922793</v>
      </c>
      <c r="I396" s="101">
        <v>1667.2461070570369</v>
      </c>
      <c r="J396" s="101">
        <v>1785.6604893263434</v>
      </c>
      <c r="K396" s="101">
        <v>1772.7927180678209</v>
      </c>
      <c r="L396" s="101">
        <v>1699.7890716344905</v>
      </c>
      <c r="M396" s="101">
        <v>1732.0383881901546</v>
      </c>
      <c r="N396" s="101">
        <v>0</v>
      </c>
      <c r="O396" s="101">
        <v>0</v>
      </c>
      <c r="P396" s="101">
        <v>0</v>
      </c>
      <c r="Q396" s="101">
        <v>1639.2588966855128</v>
      </c>
      <c r="R396" s="101">
        <v>1607.9354848124747</v>
      </c>
      <c r="S396" s="101">
        <v>1603.8194122196676</v>
      </c>
      <c r="T396" s="101">
        <v>0</v>
      </c>
      <c r="U396" s="101">
        <v>1505.7749029179545</v>
      </c>
      <c r="V396" s="101">
        <v>0</v>
      </c>
      <c r="W396" s="101">
        <v>0</v>
      </c>
      <c r="X396" s="101">
        <v>1390.9117958019829</v>
      </c>
      <c r="Y396" s="101">
        <v>1377.1141126156294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1469.7109969958622</v>
      </c>
      <c r="D397" s="104">
        <v>1562.3207811664151</v>
      </c>
      <c r="E397" s="104">
        <v>1746.6060487659568</v>
      </c>
      <c r="F397" s="104">
        <v>1812.4193192125883</v>
      </c>
      <c r="G397" s="104">
        <v>1672.2725259491249</v>
      </c>
      <c r="H397" s="104">
        <v>1785.026682025004</v>
      </c>
      <c r="I397" s="104">
        <v>1667.1199734057791</v>
      </c>
      <c r="J397" s="104">
        <v>1785.5504160946068</v>
      </c>
      <c r="K397" s="104">
        <v>1773.9949336235463</v>
      </c>
      <c r="L397" s="104">
        <v>1700.9008237931516</v>
      </c>
      <c r="M397" s="104">
        <v>1733.1391560650097</v>
      </c>
      <c r="N397" s="104">
        <v>0</v>
      </c>
      <c r="O397" s="104">
        <v>0</v>
      </c>
      <c r="P397" s="104">
        <v>0</v>
      </c>
      <c r="Q397" s="104">
        <v>1637.9456766224805</v>
      </c>
      <c r="R397" s="104">
        <v>1606.6749963904483</v>
      </c>
      <c r="S397" s="104">
        <v>1603.351788774065</v>
      </c>
      <c r="T397" s="104">
        <v>0</v>
      </c>
      <c r="U397" s="104">
        <v>0</v>
      </c>
      <c r="V397" s="104">
        <v>0</v>
      </c>
      <c r="W397" s="104">
        <v>0</v>
      </c>
      <c r="X397" s="104">
        <v>1389.4868083576393</v>
      </c>
      <c r="Y397" s="104">
        <v>1375.7305074595226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483.18915768567535</v>
      </c>
      <c r="D398" s="98">
        <v>578.15370115545829</v>
      </c>
      <c r="E398" s="98">
        <v>802.54951841985621</v>
      </c>
      <c r="F398" s="98">
        <v>876.05992199999446</v>
      </c>
      <c r="G398" s="98">
        <v>706.02962459225409</v>
      </c>
      <c r="H398" s="98">
        <v>772.93658499238245</v>
      </c>
      <c r="I398" s="98">
        <v>594.46097969743732</v>
      </c>
      <c r="J398" s="98">
        <v>646.35547496058348</v>
      </c>
      <c r="K398" s="98">
        <v>620.30567590709393</v>
      </c>
      <c r="L398" s="98">
        <v>573.00128960621907</v>
      </c>
      <c r="M398" s="98">
        <v>603.29448516530022</v>
      </c>
      <c r="N398" s="98">
        <v>0</v>
      </c>
      <c r="O398" s="98">
        <v>0</v>
      </c>
      <c r="P398" s="98">
        <v>0</v>
      </c>
      <c r="Q398" s="98">
        <v>582.52569329620337</v>
      </c>
      <c r="R398" s="98">
        <v>566.88802661538955</v>
      </c>
      <c r="S398" s="98">
        <v>569.7887303263891</v>
      </c>
      <c r="T398" s="98">
        <v>0</v>
      </c>
      <c r="U398" s="98">
        <v>0</v>
      </c>
      <c r="V398" s="98">
        <v>0</v>
      </c>
      <c r="W398" s="98">
        <v>0</v>
      </c>
      <c r="X398" s="98">
        <v>716.75570819548091</v>
      </c>
      <c r="Y398" s="98">
        <v>816.51458415200375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986.52183931018669</v>
      </c>
      <c r="D399" s="98">
        <v>984.16708001095674</v>
      </c>
      <c r="E399" s="98">
        <v>944.05653034610066</v>
      </c>
      <c r="F399" s="98">
        <v>936.35939721259422</v>
      </c>
      <c r="G399" s="98">
        <v>966.24290135687113</v>
      </c>
      <c r="H399" s="98">
        <v>1012.0900970326217</v>
      </c>
      <c r="I399" s="98">
        <v>1072.6589937083415</v>
      </c>
      <c r="J399" s="98">
        <v>1139.1949411340233</v>
      </c>
      <c r="K399" s="98">
        <v>1153.6892577164524</v>
      </c>
      <c r="L399" s="98">
        <v>1127.8995341869329</v>
      </c>
      <c r="M399" s="98">
        <v>1129.8446708997096</v>
      </c>
      <c r="N399" s="98">
        <v>0</v>
      </c>
      <c r="O399" s="98">
        <v>0</v>
      </c>
      <c r="P399" s="98">
        <v>0</v>
      </c>
      <c r="Q399" s="98">
        <v>1055.4199833262769</v>
      </c>
      <c r="R399" s="98">
        <v>1039.7869697750591</v>
      </c>
      <c r="S399" s="98">
        <v>1033.5630584476758</v>
      </c>
      <c r="T399" s="98">
        <v>0</v>
      </c>
      <c r="U399" s="98">
        <v>0</v>
      </c>
      <c r="V399" s="98">
        <v>0</v>
      </c>
      <c r="W399" s="98">
        <v>0</v>
      </c>
      <c r="X399" s="98">
        <v>672.73110016215833</v>
      </c>
      <c r="Y399" s="98">
        <v>559.21592330751912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595.51372965506278</v>
      </c>
      <c r="D400" s="122">
        <v>579.9180748939616</v>
      </c>
      <c r="E400" s="122">
        <v>714.29822860678098</v>
      </c>
      <c r="F400" s="122">
        <v>650.97051381290225</v>
      </c>
      <c r="G400" s="122">
        <v>648.76080976944877</v>
      </c>
      <c r="H400" s="122">
        <v>601.03798900200036</v>
      </c>
      <c r="I400" s="122">
        <v>582.52443476137023</v>
      </c>
      <c r="J400" s="122">
        <v>596.0167483898806</v>
      </c>
      <c r="K400" s="122">
        <v>482.12874146293649</v>
      </c>
      <c r="L400" s="122">
        <v>431.31818032873809</v>
      </c>
      <c r="M400" s="122">
        <v>438.02025905057894</v>
      </c>
      <c r="N400" s="122">
        <v>426.0283623049732</v>
      </c>
      <c r="O400" s="122">
        <v>428.30947715856877</v>
      </c>
      <c r="P400" s="122">
        <v>439.60554565579957</v>
      </c>
      <c r="Q400" s="122">
        <v>439.24100557827398</v>
      </c>
      <c r="R400" s="122">
        <v>432.37484031903995</v>
      </c>
      <c r="S400" s="122">
        <v>428.82468416153864</v>
      </c>
      <c r="T400" s="122">
        <v>421.13151987435219</v>
      </c>
      <c r="U400" s="122">
        <v>405.24310444695629</v>
      </c>
      <c r="V400" s="122">
        <v>539.66219027431214</v>
      </c>
      <c r="W400" s="122">
        <v>548.56511570598184</v>
      </c>
      <c r="X400" s="122">
        <v>427.94086997234155</v>
      </c>
      <c r="Y400" s="122">
        <v>406.51828783450418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606.80859470754024</v>
      </c>
      <c r="D401" s="98">
        <v>773.22387318703431</v>
      </c>
      <c r="E401" s="98">
        <v>605.19054120160138</v>
      </c>
      <c r="F401" s="98">
        <v>589.85470300649035</v>
      </c>
      <c r="G401" s="98">
        <v>693.19866721556741</v>
      </c>
      <c r="H401" s="98">
        <v>601.25006702295696</v>
      </c>
      <c r="I401" s="98">
        <v>573.14489722505914</v>
      </c>
      <c r="J401" s="98">
        <v>520.02403322123018</v>
      </c>
      <c r="K401" s="98">
        <v>509.15337439398002</v>
      </c>
      <c r="L401" s="98">
        <v>455.14049970470853</v>
      </c>
      <c r="M401" s="98">
        <v>436.16558722681032</v>
      </c>
      <c r="N401" s="98">
        <v>431.0549036539212</v>
      </c>
      <c r="O401" s="98">
        <v>430.33409026917565</v>
      </c>
      <c r="P401" s="98">
        <v>441.8865018186537</v>
      </c>
      <c r="Q401" s="98">
        <v>438.07403074735942</v>
      </c>
      <c r="R401" s="98">
        <v>433.56149328449902</v>
      </c>
      <c r="S401" s="98">
        <v>427.34406555305418</v>
      </c>
      <c r="T401" s="98">
        <v>415.74641536208583</v>
      </c>
      <c r="U401" s="98">
        <v>403.18622193515711</v>
      </c>
      <c r="V401" s="98">
        <v>552.6013848253333</v>
      </c>
      <c r="W401" s="98">
        <v>551.8947181073637</v>
      </c>
      <c r="X401" s="98">
        <v>431.68325887981791</v>
      </c>
      <c r="Y401" s="98">
        <v>393.89363101991393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588.55149914611218</v>
      </c>
      <c r="D402" s="33">
        <v>478.02154338903563</v>
      </c>
      <c r="E402" s="33">
        <v>763.93359087438148</v>
      </c>
      <c r="F402" s="33">
        <v>678.13309639352974</v>
      </c>
      <c r="G402" s="33">
        <v>618.54801455382039</v>
      </c>
      <c r="H402" s="33">
        <v>600.92304663211974</v>
      </c>
      <c r="I402" s="33">
        <v>588.93790494916698</v>
      </c>
      <c r="J402" s="33">
        <v>649.92925576134451</v>
      </c>
      <c r="K402" s="33">
        <v>449.1970849404081</v>
      </c>
      <c r="L402" s="33">
        <v>414.56445080039163</v>
      </c>
      <c r="M402" s="33">
        <v>439.17942894043432</v>
      </c>
      <c r="N402" s="33">
        <v>423.83659243018593</v>
      </c>
      <c r="O402" s="33">
        <v>427.36484970440222</v>
      </c>
      <c r="P402" s="33">
        <v>438.52908066256265</v>
      </c>
      <c r="Q402" s="33">
        <v>439.75675152793673</v>
      </c>
      <c r="R402" s="33">
        <v>431.78202095296234</v>
      </c>
      <c r="S402" s="33">
        <v>429.68720771524772</v>
      </c>
      <c r="T402" s="33">
        <v>423.4758138746023</v>
      </c>
      <c r="U402" s="33">
        <v>405.9838973822404</v>
      </c>
      <c r="V402" s="33">
        <v>534.92232552175619</v>
      </c>
      <c r="W402" s="33">
        <v>547.54858691630193</v>
      </c>
      <c r="X402" s="33">
        <v>427.09295275019548</v>
      </c>
      <c r="Y402" s="33">
        <v>409.76935597334233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85.615787938145147</v>
      </c>
      <c r="D404" s="117">
        <f t="shared" si="218"/>
        <v>98.710478639996708</v>
      </c>
      <c r="E404" s="117">
        <f t="shared" si="218"/>
        <v>69.958420903862915</v>
      </c>
      <c r="F404" s="117">
        <f t="shared" si="218"/>
        <v>67.07275487850869</v>
      </c>
      <c r="G404" s="117">
        <f t="shared" si="218"/>
        <v>103.64123879850301</v>
      </c>
      <c r="H404" s="117">
        <f t="shared" si="218"/>
        <v>78.038911141149029</v>
      </c>
      <c r="I404" s="117">
        <f t="shared" si="218"/>
        <v>85.916510930588004</v>
      </c>
      <c r="J404" s="117">
        <f t="shared" si="218"/>
        <v>79.634922284940345</v>
      </c>
      <c r="K404" s="117">
        <f t="shared" si="218"/>
        <v>103.15207420370807</v>
      </c>
      <c r="L404" s="117">
        <f t="shared" si="218"/>
        <v>69.290076929104544</v>
      </c>
      <c r="M404" s="117">
        <f t="shared" si="218"/>
        <v>61.835135332978091</v>
      </c>
      <c r="N404" s="117">
        <f t="shared" si="218"/>
        <v>48.236799699151504</v>
      </c>
      <c r="O404" s="117">
        <f t="shared" si="218"/>
        <v>50.450469741337542</v>
      </c>
      <c r="P404" s="117">
        <f t="shared" si="218"/>
        <v>52.195276813044323</v>
      </c>
      <c r="Q404" s="117">
        <f t="shared" si="218"/>
        <v>49.410368730599643</v>
      </c>
      <c r="R404" s="117">
        <f t="shared" ref="R404:V404" si="219">R405+R408+R410+R419</f>
        <v>52.999465313236442</v>
      </c>
      <c r="S404" s="117">
        <f t="shared" si="219"/>
        <v>57.487367019508461</v>
      </c>
      <c r="T404" s="117">
        <f t="shared" si="219"/>
        <v>45.876106290925712</v>
      </c>
      <c r="U404" s="117">
        <f t="shared" si="219"/>
        <v>38.685097682028236</v>
      </c>
      <c r="V404" s="117">
        <f t="shared" si="219"/>
        <v>53.532509841978751</v>
      </c>
      <c r="W404" s="117">
        <f t="shared" ref="W404:Y404" si="220">W405+W408+W410+W419</f>
        <v>46.577630143750838</v>
      </c>
      <c r="X404" s="117">
        <f t="shared" si="220"/>
        <v>28.755323824394111</v>
      </c>
      <c r="Y404" s="117">
        <f t="shared" si="220"/>
        <v>29.086161941237325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85.615787938145147</v>
      </c>
      <c r="D419" s="122">
        <v>98.710478639996708</v>
      </c>
      <c r="E419" s="122">
        <v>69.958420903862915</v>
      </c>
      <c r="F419" s="122">
        <v>67.07275487850869</v>
      </c>
      <c r="G419" s="122">
        <v>103.64123879850301</v>
      </c>
      <c r="H419" s="122">
        <v>78.038911141149029</v>
      </c>
      <c r="I419" s="122">
        <v>85.916510930588004</v>
      </c>
      <c r="J419" s="122">
        <v>79.634922284940345</v>
      </c>
      <c r="K419" s="122">
        <v>103.15207420370807</v>
      </c>
      <c r="L419" s="122">
        <v>69.290076929104544</v>
      </c>
      <c r="M419" s="122">
        <v>61.835135332978091</v>
      </c>
      <c r="N419" s="122">
        <v>48.236799699151504</v>
      </c>
      <c r="O419" s="122">
        <v>50.450469741337542</v>
      </c>
      <c r="P419" s="122">
        <v>52.195276813044323</v>
      </c>
      <c r="Q419" s="122">
        <v>49.410368730599643</v>
      </c>
      <c r="R419" s="122">
        <v>52.999465313236442</v>
      </c>
      <c r="S419" s="122">
        <v>57.487367019508461</v>
      </c>
      <c r="T419" s="122">
        <v>45.876106290925712</v>
      </c>
      <c r="U419" s="122">
        <v>38.685097682028236</v>
      </c>
      <c r="V419" s="122">
        <v>53.532509841978751</v>
      </c>
      <c r="W419" s="122">
        <v>46.577630143750838</v>
      </c>
      <c r="X419" s="122">
        <v>28.755323824394111</v>
      </c>
      <c r="Y419" s="122">
        <v>29.086161941237325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224.51075412458306</v>
      </c>
      <c r="D420" s="98">
        <v>285.9720820683076</v>
      </c>
      <c r="E420" s="98">
        <v>223.73994219480514</v>
      </c>
      <c r="F420" s="98">
        <v>217.98645335515323</v>
      </c>
      <c r="G420" s="98">
        <v>256.07978552670033</v>
      </c>
      <c r="H420" s="98">
        <v>222.02704928074391</v>
      </c>
      <c r="I420" s="98">
        <v>211.5672297560524</v>
      </c>
      <c r="J420" s="98">
        <v>191.88482980603374</v>
      </c>
      <c r="K420" s="98">
        <v>187.80153420047299</v>
      </c>
      <c r="L420" s="98">
        <v>167.8144287397194</v>
      </c>
      <c r="M420" s="98">
        <v>160.77135186574304</v>
      </c>
      <c r="N420" s="98">
        <v>158.86167460863012</v>
      </c>
      <c r="O420" s="98">
        <v>158.5805923881677</v>
      </c>
      <c r="P420" s="98">
        <v>162.79352112806299</v>
      </c>
      <c r="Q420" s="98">
        <v>161.2108719289763</v>
      </c>
      <c r="R420" s="98">
        <v>159.0890708162076</v>
      </c>
      <c r="S420" s="98">
        <v>156.17089281521191</v>
      </c>
      <c r="T420" s="98">
        <v>151.25863380928325</v>
      </c>
      <c r="U420" s="98">
        <v>146.0979752885109</v>
      </c>
      <c r="V420" s="98">
        <v>199.66907613878988</v>
      </c>
      <c r="W420" s="98">
        <v>199.14093258219398</v>
      </c>
      <c r="X420" s="98">
        <v>155.67054868437202</v>
      </c>
      <c r="Y420" s="98">
        <v>142.03452133580262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160.86633798295341</v>
      </c>
      <c r="D423" s="118">
        <f t="shared" si="225"/>
        <v>153.08355575219502</v>
      </c>
      <c r="E423" s="118">
        <f t="shared" si="225"/>
        <v>160.68561993894838</v>
      </c>
      <c r="F423" s="118">
        <f t="shared" si="225"/>
        <v>164.45905542167634</v>
      </c>
      <c r="G423" s="118">
        <f t="shared" si="225"/>
        <v>166.71579561446805</v>
      </c>
      <c r="H423" s="118">
        <f t="shared" si="225"/>
        <v>156.661962817172</v>
      </c>
      <c r="I423" s="118">
        <f t="shared" si="225"/>
        <v>143.43119416806823</v>
      </c>
      <c r="J423" s="118">
        <f t="shared" si="225"/>
        <v>149.82253338145767</v>
      </c>
      <c r="K423" s="118">
        <f t="shared" si="225"/>
        <v>143.22405956430708</v>
      </c>
      <c r="L423" s="118">
        <f t="shared" si="225"/>
        <v>147.68621469066017</v>
      </c>
      <c r="M423" s="118">
        <f t="shared" si="225"/>
        <v>131.05019134706498</v>
      </c>
      <c r="N423" s="118">
        <f t="shared" si="225"/>
        <v>123.96766979479369</v>
      </c>
      <c r="O423" s="118">
        <f t="shared" si="225"/>
        <v>125.67854852377739</v>
      </c>
      <c r="P423" s="118">
        <f t="shared" si="225"/>
        <v>104.95214973204568</v>
      </c>
      <c r="Q423" s="118">
        <f t="shared" si="225"/>
        <v>114.85160238818352</v>
      </c>
      <c r="R423" s="118">
        <f t="shared" ref="R423:V423" si="226">R424+R427+R429+R438</f>
        <v>112.70971032834512</v>
      </c>
      <c r="S423" s="118">
        <f t="shared" si="226"/>
        <v>102.38045968021586</v>
      </c>
      <c r="T423" s="118">
        <f t="shared" si="226"/>
        <v>90.716501295550032</v>
      </c>
      <c r="U423" s="118">
        <f t="shared" si="226"/>
        <v>85.287827759672425</v>
      </c>
      <c r="V423" s="118">
        <f t="shared" si="226"/>
        <v>80.594018192213056</v>
      </c>
      <c r="W423" s="118">
        <f t="shared" ref="W423:Y423" si="227">W424+W427+W429+W438</f>
        <v>79.272140339154006</v>
      </c>
      <c r="X423" s="118">
        <f t="shared" si="227"/>
        <v>63.873267774243423</v>
      </c>
      <c r="Y423" s="118">
        <f t="shared" si="227"/>
        <v>53.911644336825418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130.23238232264191</v>
      </c>
      <c r="D424" s="123">
        <f t="shared" si="228"/>
        <v>120.67974722194303</v>
      </c>
      <c r="E424" s="123">
        <f t="shared" si="228"/>
        <v>124.77072125913335</v>
      </c>
      <c r="F424" s="123">
        <f t="shared" si="228"/>
        <v>128.75043991278551</v>
      </c>
      <c r="G424" s="123">
        <f t="shared" si="228"/>
        <v>132.56005497986158</v>
      </c>
      <c r="H424" s="123">
        <f t="shared" si="228"/>
        <v>119.31526381551542</v>
      </c>
      <c r="I424" s="123">
        <f t="shared" si="228"/>
        <v>110.35146117947808</v>
      </c>
      <c r="J424" s="123">
        <f t="shared" si="228"/>
        <v>115.42145004205149</v>
      </c>
      <c r="K424" s="123">
        <f t="shared" si="228"/>
        <v>109.39800254512579</v>
      </c>
      <c r="L424" s="123">
        <f t="shared" si="228"/>
        <v>114.72437158359544</v>
      </c>
      <c r="M424" s="123">
        <f t="shared" si="228"/>
        <v>100.37779250412858</v>
      </c>
      <c r="N424" s="123">
        <f t="shared" si="228"/>
        <v>94.153466084712647</v>
      </c>
      <c r="O424" s="123">
        <f t="shared" si="228"/>
        <v>93.415707828955078</v>
      </c>
      <c r="P424" s="123">
        <f t="shared" si="228"/>
        <v>71.668280217648061</v>
      </c>
      <c r="Q424" s="123">
        <f t="shared" si="228"/>
        <v>81.52098910376651</v>
      </c>
      <c r="R424" s="123">
        <f t="shared" ref="R424:V424" si="229">SUM(R425:R426)</f>
        <v>82.785710755735082</v>
      </c>
      <c r="S424" s="123">
        <f t="shared" si="229"/>
        <v>74.666361547813025</v>
      </c>
      <c r="T424" s="123">
        <f t="shared" si="229"/>
        <v>65.541849784692573</v>
      </c>
      <c r="U424" s="123">
        <f t="shared" si="229"/>
        <v>60.349557898402004</v>
      </c>
      <c r="V424" s="123">
        <f t="shared" si="229"/>
        <v>56.395043735650155</v>
      </c>
      <c r="W424" s="123">
        <f t="shared" ref="W424:Y424" si="230">SUM(W425:W426)</f>
        <v>55.337269567914809</v>
      </c>
      <c r="X424" s="123">
        <f t="shared" si="230"/>
        <v>41.588962311446942</v>
      </c>
      <c r="Y424" s="123">
        <f t="shared" si="230"/>
        <v>33.357228972907805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129.72898354861181</v>
      </c>
      <c r="D425" s="99">
        <v>120.21824759920477</v>
      </c>
      <c r="E425" s="99">
        <v>124.29606914577265</v>
      </c>
      <c r="F425" s="99">
        <v>128.26436085006029</v>
      </c>
      <c r="G425" s="99">
        <v>132.07724503935518</v>
      </c>
      <c r="H425" s="99">
        <v>118.88308080341922</v>
      </c>
      <c r="I425" s="99">
        <v>109.96399712820831</v>
      </c>
      <c r="J425" s="99">
        <v>115.01474772001862</v>
      </c>
      <c r="K425" s="99">
        <v>109.01506195318724</v>
      </c>
      <c r="L425" s="99">
        <v>114.3263782547145</v>
      </c>
      <c r="M425" s="99">
        <v>100.0328073748417</v>
      </c>
      <c r="N425" s="99">
        <v>93.833026853055898</v>
      </c>
      <c r="O425" s="99">
        <v>93.098742943704096</v>
      </c>
      <c r="P425" s="99">
        <v>71.42646528434058</v>
      </c>
      <c r="Q425" s="99">
        <v>81.244297022890379</v>
      </c>
      <c r="R425" s="99">
        <v>82.504628640193303</v>
      </c>
      <c r="S425" s="99">
        <v>74.413044070740455</v>
      </c>
      <c r="T425" s="99">
        <v>65.320090224161206</v>
      </c>
      <c r="U425" s="99">
        <v>60.145768252278984</v>
      </c>
      <c r="V425" s="99">
        <v>56.205056579671435</v>
      </c>
      <c r="W425" s="99">
        <v>55.149739645527795</v>
      </c>
      <c r="X425" s="99">
        <v>41.448204637720835</v>
      </c>
      <c r="Y425" s="99">
        <v>33.244322542415816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0.50339877403009337</v>
      </c>
      <c r="D426" s="99">
        <v>0.46149962273825984</v>
      </c>
      <c r="E426" s="99">
        <v>0.47465211336071073</v>
      </c>
      <c r="F426" s="99">
        <v>0.48607906272521278</v>
      </c>
      <c r="G426" s="99">
        <v>0.48280994050639092</v>
      </c>
      <c r="H426" s="99">
        <v>0.43218301209620008</v>
      </c>
      <c r="I426" s="99">
        <v>0.3874640512697749</v>
      </c>
      <c r="J426" s="99">
        <v>0.40670232203287376</v>
      </c>
      <c r="K426" s="99">
        <v>0.38294059193855212</v>
      </c>
      <c r="L426" s="99">
        <v>0.39799332888094252</v>
      </c>
      <c r="M426" s="99">
        <v>0.34498512928687669</v>
      </c>
      <c r="N426" s="99">
        <v>0.32043923165675037</v>
      </c>
      <c r="O426" s="99">
        <v>0.31696488525097921</v>
      </c>
      <c r="P426" s="99">
        <v>0.24181493330748383</v>
      </c>
      <c r="Q426" s="99">
        <v>0.27669208087613667</v>
      </c>
      <c r="R426" s="99">
        <v>0.2810821155417817</v>
      </c>
      <c r="S426" s="99">
        <v>0.25331747707256463</v>
      </c>
      <c r="T426" s="99">
        <v>0.22175956053136922</v>
      </c>
      <c r="U426" s="99">
        <v>0.20378964612301731</v>
      </c>
      <c r="V426" s="99">
        <v>0.18998715597871907</v>
      </c>
      <c r="W426" s="99">
        <v>0.18752992238701088</v>
      </c>
      <c r="X426" s="99">
        <v>0.14075767372610748</v>
      </c>
      <c r="Y426" s="99">
        <v>0.11290643049198812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0.45787158052083193</v>
      </c>
      <c r="D427" s="123">
        <f t="shared" si="231"/>
        <v>0.52494911050077497</v>
      </c>
      <c r="E427" s="123">
        <f t="shared" si="231"/>
        <v>0.9307724172266062</v>
      </c>
      <c r="F427" s="123">
        <f t="shared" si="231"/>
        <v>0.51014386693288294</v>
      </c>
      <c r="G427" s="123">
        <f t="shared" si="231"/>
        <v>0.74578249074488867</v>
      </c>
      <c r="H427" s="123">
        <f t="shared" si="231"/>
        <v>0.62710068588355117</v>
      </c>
      <c r="I427" s="123">
        <f t="shared" si="231"/>
        <v>1.2364852483945172</v>
      </c>
      <c r="J427" s="123">
        <f t="shared" si="231"/>
        <v>1.1528804616033557</v>
      </c>
      <c r="K427" s="123">
        <f t="shared" si="231"/>
        <v>0.65424268110716932</v>
      </c>
      <c r="L427" s="123">
        <f t="shared" si="231"/>
        <v>0.93230006887939743</v>
      </c>
      <c r="M427" s="123">
        <f t="shared" si="231"/>
        <v>1.2662507099781863</v>
      </c>
      <c r="N427" s="123">
        <f t="shared" si="231"/>
        <v>1.1000828699194047</v>
      </c>
      <c r="O427" s="123">
        <f t="shared" si="231"/>
        <v>1.6318073833063109</v>
      </c>
      <c r="P427" s="123">
        <f t="shared" si="231"/>
        <v>0.18954383170113581</v>
      </c>
      <c r="Q427" s="123">
        <f t="shared" si="231"/>
        <v>0.63577571904862618</v>
      </c>
      <c r="R427" s="123">
        <f t="shared" si="231"/>
        <v>0.47052433877662853</v>
      </c>
      <c r="S427" s="123">
        <f t="shared" si="231"/>
        <v>0.95449554094755062</v>
      </c>
      <c r="T427" s="123">
        <f t="shared" si="231"/>
        <v>0.90842058011373361</v>
      </c>
      <c r="U427" s="123">
        <f t="shared" si="231"/>
        <v>1.1556243232837915</v>
      </c>
      <c r="V427" s="123">
        <f t="shared" si="231"/>
        <v>0.64850378435527634</v>
      </c>
      <c r="W427" s="123">
        <f t="shared" si="231"/>
        <v>0.99510307545440735</v>
      </c>
      <c r="X427" s="123">
        <f t="shared" si="231"/>
        <v>0.78852908371124963</v>
      </c>
      <c r="Y427" s="123">
        <f t="shared" si="231"/>
        <v>0.45610714695621557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0.45787158052083193</v>
      </c>
      <c r="D428" s="99">
        <f>RES_hhdet_in_fecs!D129</f>
        <v>0.52494911050077497</v>
      </c>
      <c r="E428" s="99">
        <f>RES_hhdet_in_fecs!E129</f>
        <v>0.9307724172266062</v>
      </c>
      <c r="F428" s="99">
        <f>RES_hhdet_in_fecs!F129</f>
        <v>0.51014386693288294</v>
      </c>
      <c r="G428" s="99">
        <f>RES_hhdet_in_fecs!G129</f>
        <v>0.74578249074488867</v>
      </c>
      <c r="H428" s="99">
        <f>RES_hhdet_in_fecs!H129</f>
        <v>0.62710068588355117</v>
      </c>
      <c r="I428" s="99">
        <f>RES_hhdet_in_fecs!I129</f>
        <v>1.2364852483945172</v>
      </c>
      <c r="J428" s="99">
        <f>RES_hhdet_in_fecs!J129</f>
        <v>1.1528804616033557</v>
      </c>
      <c r="K428" s="99">
        <f>RES_hhdet_in_fecs!K129</f>
        <v>0.65424268110716932</v>
      </c>
      <c r="L428" s="99">
        <f>RES_hhdet_in_fecs!L129</f>
        <v>0.93230006887939743</v>
      </c>
      <c r="M428" s="99">
        <f>RES_hhdet_in_fecs!M129</f>
        <v>1.2662507099781863</v>
      </c>
      <c r="N428" s="99">
        <f>RES_hhdet_in_fecs!N129</f>
        <v>1.1000828699194047</v>
      </c>
      <c r="O428" s="99">
        <f>RES_hhdet_in_fecs!O129</f>
        <v>1.6318073833063109</v>
      </c>
      <c r="P428" s="99">
        <f>RES_hhdet_in_fecs!P129</f>
        <v>0.18954383170113581</v>
      </c>
      <c r="Q428" s="99">
        <f>RES_hhdet_in_fecs!Q129</f>
        <v>0.63577571904862618</v>
      </c>
      <c r="R428" s="99">
        <f>RES_hhdet_in_fecs!R129</f>
        <v>0.47052433877662853</v>
      </c>
      <c r="S428" s="99">
        <f>RES_hhdet_in_fecs!S129</f>
        <v>0.95449554094755062</v>
      </c>
      <c r="T428" s="99">
        <f>RES_hhdet_in_fecs!T129</f>
        <v>0.90842058011373361</v>
      </c>
      <c r="U428" s="99">
        <f>RES_hhdet_in_fecs!U129</f>
        <v>1.1556243232837915</v>
      </c>
      <c r="V428" s="99">
        <f>RES_hhdet_in_fecs!V129</f>
        <v>0.64850378435527634</v>
      </c>
      <c r="W428" s="99">
        <f>RES_hhdet_in_fecs!W129</f>
        <v>0.99510307545440735</v>
      </c>
      <c r="X428" s="99">
        <f>RES_hhdet_in_fecs!X129</f>
        <v>0.78852908371124963</v>
      </c>
      <c r="Y428" s="99">
        <f>RES_hhdet_in_fecs!Y129</f>
        <v>0.45610714695621557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20.947287786849333</v>
      </c>
      <c r="D429" s="123">
        <v>22.720363541629457</v>
      </c>
      <c r="E429" s="123">
        <v>24.384421851527748</v>
      </c>
      <c r="F429" s="123">
        <v>25.544203059542713</v>
      </c>
      <c r="G429" s="123">
        <v>23.462673970973292</v>
      </c>
      <c r="H429" s="123">
        <v>27.110233395636108</v>
      </c>
      <c r="I429" s="123">
        <v>22.752580039015985</v>
      </c>
      <c r="J429" s="123">
        <v>24.028720824527021</v>
      </c>
      <c r="K429" s="123">
        <v>24.984767229132363</v>
      </c>
      <c r="L429" s="123">
        <v>24.904448856360091</v>
      </c>
      <c r="M429" s="123">
        <v>22.597022044839761</v>
      </c>
      <c r="N429" s="123">
        <v>21.850380560126172</v>
      </c>
      <c r="O429" s="123">
        <v>23.454353305626022</v>
      </c>
      <c r="P429" s="123">
        <v>25.332246073214428</v>
      </c>
      <c r="Q429" s="123">
        <v>25.291647636059473</v>
      </c>
      <c r="R429" s="123">
        <v>22.644520796899378</v>
      </c>
      <c r="S429" s="123">
        <v>20.32359903308064</v>
      </c>
      <c r="T429" s="123">
        <v>18.361515902072281</v>
      </c>
      <c r="U429" s="123">
        <v>18.238153652919458</v>
      </c>
      <c r="V429" s="123">
        <v>16.743994876991152</v>
      </c>
      <c r="W429" s="123">
        <v>16.264156958157113</v>
      </c>
      <c r="X429" s="123">
        <v>16.024529837764831</v>
      </c>
      <c r="Y429" s="123">
        <v>15.080793082101065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19.585197363501276</v>
      </c>
      <c r="D430" s="99">
        <v>21.026960329527299</v>
      </c>
      <c r="E430" s="99">
        <v>21.372747103914577</v>
      </c>
      <c r="F430" s="99">
        <v>23.607955922259279</v>
      </c>
      <c r="G430" s="99">
        <v>21.142966204309801</v>
      </c>
      <c r="H430" s="99">
        <v>24.62285013694083</v>
      </c>
      <c r="I430" s="99">
        <v>20.943654940692593</v>
      </c>
      <c r="J430" s="99">
        <v>22.636076369797085</v>
      </c>
      <c r="K430" s="99">
        <v>23.837827762794035</v>
      </c>
      <c r="L430" s="99">
        <v>24.031096462248279</v>
      </c>
      <c r="M430" s="99">
        <v>22.019437633879974</v>
      </c>
      <c r="N430" s="99">
        <v>21.859700123563226</v>
      </c>
      <c r="O430" s="99">
        <v>23.465100445529568</v>
      </c>
      <c r="P430" s="99">
        <v>25.343020013338904</v>
      </c>
      <c r="Q430" s="99">
        <v>22.747488459288558</v>
      </c>
      <c r="R430" s="99">
        <v>20.601600682603237</v>
      </c>
      <c r="S430" s="99">
        <v>19.235880118898059</v>
      </c>
      <c r="T430" s="99">
        <v>18.367807053593879</v>
      </c>
      <c r="U430" s="99">
        <v>18.243107217150222</v>
      </c>
      <c r="V430" s="99">
        <v>16.745214293733323</v>
      </c>
      <c r="W430" s="99">
        <v>16.268123637414085</v>
      </c>
      <c r="X430" s="99">
        <v>15.997877015723923</v>
      </c>
      <c r="Y430" s="99">
        <v>14.809787826500003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17.361490696347499</v>
      </c>
      <c r="D431" s="99">
        <v>18.816671138941103</v>
      </c>
      <c r="E431" s="99">
        <v>0</v>
      </c>
      <c r="F431" s="99">
        <v>21.626386052992537</v>
      </c>
      <c r="G431" s="99">
        <v>19.187125461535949</v>
      </c>
      <c r="H431" s="99">
        <v>22.420781663429718</v>
      </c>
      <c r="I431" s="99">
        <v>18.84960349899638</v>
      </c>
      <c r="J431" s="99">
        <v>20.426014301807641</v>
      </c>
      <c r="K431" s="99">
        <v>21.525950452986606</v>
      </c>
      <c r="L431" s="99">
        <v>21.708419207981024</v>
      </c>
      <c r="M431" s="99">
        <v>19.978402286364101</v>
      </c>
      <c r="N431" s="99">
        <v>19.88141097578815</v>
      </c>
      <c r="O431" s="99">
        <v>21.450500219973666</v>
      </c>
      <c r="P431" s="99">
        <v>23.365232433345206</v>
      </c>
      <c r="Q431" s="99">
        <v>0</v>
      </c>
      <c r="R431" s="99">
        <v>0</v>
      </c>
      <c r="S431" s="99">
        <v>17.931301803500901</v>
      </c>
      <c r="T431" s="99">
        <v>17.207815499957579</v>
      </c>
      <c r="U431" s="99">
        <v>17.126464852431088</v>
      </c>
      <c r="V431" s="99">
        <v>15.84162648778355</v>
      </c>
      <c r="W431" s="99">
        <v>15.535477978651191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6.4515575506805822</v>
      </c>
      <c r="D432" s="102">
        <v>7.7978365239902576</v>
      </c>
      <c r="E432" s="102">
        <v>0</v>
      </c>
      <c r="F432" s="102">
        <v>11.41297619758026</v>
      </c>
      <c r="G432" s="102">
        <v>8.9288001474896976</v>
      </c>
      <c r="H432" s="102">
        <v>10.666607575219786</v>
      </c>
      <c r="I432" s="102">
        <v>7.4681628404751663</v>
      </c>
      <c r="J432" s="102">
        <v>8.1828489334950412</v>
      </c>
      <c r="K432" s="102">
        <v>8.3371048243402246</v>
      </c>
      <c r="L432" s="102">
        <v>8.1213589837223825</v>
      </c>
      <c r="M432" s="102">
        <v>7.6660472576117469</v>
      </c>
      <c r="N432" s="102">
        <v>7.420973673379029</v>
      </c>
      <c r="O432" s="102">
        <v>7.9863351888098046</v>
      </c>
      <c r="P432" s="102">
        <v>9.1377792241987255</v>
      </c>
      <c r="Q432" s="102">
        <v>0</v>
      </c>
      <c r="R432" s="102">
        <v>0</v>
      </c>
      <c r="S432" s="102">
        <v>6.8218838933038164</v>
      </c>
      <c r="T432" s="102">
        <v>6.6198467823674951</v>
      </c>
      <c r="U432" s="102">
        <v>6.1788777770319623</v>
      </c>
      <c r="V432" s="102">
        <v>6.5445049928256198</v>
      </c>
      <c r="W432" s="102">
        <v>7.4389708745897369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10.909933145666921</v>
      </c>
      <c r="D433" s="105">
        <v>11.018834614950848</v>
      </c>
      <c r="E433" s="105">
        <v>0</v>
      </c>
      <c r="F433" s="105">
        <v>10.213409855412273</v>
      </c>
      <c r="G433" s="105">
        <v>10.258325314046255</v>
      </c>
      <c r="H433" s="105">
        <v>11.754174088209931</v>
      </c>
      <c r="I433" s="105">
        <v>11.381440658521212</v>
      </c>
      <c r="J433" s="105">
        <v>12.243165368312605</v>
      </c>
      <c r="K433" s="105">
        <v>13.188845628646382</v>
      </c>
      <c r="L433" s="105">
        <v>13.587060224258641</v>
      </c>
      <c r="M433" s="105">
        <v>12.312355028752352</v>
      </c>
      <c r="N433" s="105">
        <v>12.460437302409124</v>
      </c>
      <c r="O433" s="105">
        <v>13.464165031163864</v>
      </c>
      <c r="P433" s="105">
        <v>14.22745320914648</v>
      </c>
      <c r="Q433" s="105">
        <v>0</v>
      </c>
      <c r="R433" s="105">
        <v>0</v>
      </c>
      <c r="S433" s="105">
        <v>11.109417910197083</v>
      </c>
      <c r="T433" s="105">
        <v>10.587968717590082</v>
      </c>
      <c r="U433" s="105">
        <v>10.947587075399126</v>
      </c>
      <c r="V433" s="105">
        <v>9.2971214949579331</v>
      </c>
      <c r="W433" s="105">
        <v>8.0965071040614536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23.437639328630908</v>
      </c>
      <c r="D434" s="102">
        <v>24.963798069419759</v>
      </c>
      <c r="E434" s="102">
        <v>27.430009365780286</v>
      </c>
      <c r="F434" s="102">
        <v>28.341674945927547</v>
      </c>
      <c r="G434" s="102">
        <v>26.055216242593755</v>
      </c>
      <c r="H434" s="102">
        <v>29.539790931004973</v>
      </c>
      <c r="I434" s="102">
        <v>26.599094346900511</v>
      </c>
      <c r="J434" s="102">
        <v>28.462126606781016</v>
      </c>
      <c r="K434" s="102">
        <v>29.415916951072219</v>
      </c>
      <c r="L434" s="102">
        <v>28.336495655898737</v>
      </c>
      <c r="M434" s="102">
        <v>27.413043945300068</v>
      </c>
      <c r="N434" s="102">
        <v>0</v>
      </c>
      <c r="O434" s="102">
        <v>0</v>
      </c>
      <c r="P434" s="102">
        <v>0</v>
      </c>
      <c r="Q434" s="102">
        <v>27.515504432594767</v>
      </c>
      <c r="R434" s="102">
        <v>24.969950425416858</v>
      </c>
      <c r="S434" s="102">
        <v>23.525472415480859</v>
      </c>
      <c r="T434" s="102">
        <v>0</v>
      </c>
      <c r="U434" s="102">
        <v>20.924620272565161</v>
      </c>
      <c r="V434" s="102">
        <v>0</v>
      </c>
      <c r="W434" s="102">
        <v>0</v>
      </c>
      <c r="X434" s="102">
        <v>18.402732460808817</v>
      </c>
      <c r="Y434" s="102">
        <v>17.350443085839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18.409973860981342</v>
      </c>
      <c r="D435" s="105">
        <v>19.955946574344985</v>
      </c>
      <c r="E435" s="105">
        <v>22.726502224249689</v>
      </c>
      <c r="F435" s="105">
        <v>23.713058104486628</v>
      </c>
      <c r="G435" s="105">
        <v>21.315046255408941</v>
      </c>
      <c r="H435" s="105">
        <v>24.285824731128095</v>
      </c>
      <c r="I435" s="105">
        <v>21.256632482488218</v>
      </c>
      <c r="J435" s="105">
        <v>22.824337165845396</v>
      </c>
      <c r="K435" s="105">
        <v>23.53124176769289</v>
      </c>
      <c r="L435" s="105">
        <v>22.59741837323617</v>
      </c>
      <c r="M435" s="105">
        <v>22.030746677413685</v>
      </c>
      <c r="N435" s="105">
        <v>0</v>
      </c>
      <c r="O435" s="105">
        <v>0</v>
      </c>
      <c r="P435" s="105">
        <v>0</v>
      </c>
      <c r="Q435" s="105">
        <v>22.939595213643162</v>
      </c>
      <c r="R435" s="105">
        <v>20.945755193990141</v>
      </c>
      <c r="S435" s="105">
        <v>19.891468674307301</v>
      </c>
      <c r="T435" s="105">
        <v>0</v>
      </c>
      <c r="U435" s="105">
        <v>0</v>
      </c>
      <c r="V435" s="105">
        <v>0</v>
      </c>
      <c r="W435" s="105">
        <v>0</v>
      </c>
      <c r="X435" s="105">
        <v>16.663019316402753</v>
      </c>
      <c r="Y435" s="105">
        <v>16.05045388129556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7.7062267983630477</v>
      </c>
      <c r="D436" s="99">
        <v>9.2392963989460117</v>
      </c>
      <c r="E436" s="99">
        <v>12.605350238706153</v>
      </c>
      <c r="F436" s="99">
        <v>13.700353466013825</v>
      </c>
      <c r="G436" s="99">
        <v>11.001019795082536</v>
      </c>
      <c r="H436" s="99">
        <v>12.78983877544575</v>
      </c>
      <c r="I436" s="99">
        <v>9.4839769711227824</v>
      </c>
      <c r="J436" s="99">
        <v>10.302435133262371</v>
      </c>
      <c r="K436" s="99">
        <v>10.292720666547623</v>
      </c>
      <c r="L436" s="99">
        <v>9.5522725876440102</v>
      </c>
      <c r="M436" s="99">
        <v>9.5483670261342333</v>
      </c>
      <c r="N436" s="99">
        <v>0</v>
      </c>
      <c r="O436" s="99">
        <v>0</v>
      </c>
      <c r="P436" s="99">
        <v>0</v>
      </c>
      <c r="Q436" s="99">
        <v>9.777887024679691</v>
      </c>
      <c r="R436" s="99">
        <v>8.8033170827121303</v>
      </c>
      <c r="S436" s="99">
        <v>8.3578917650046325</v>
      </c>
      <c r="T436" s="99">
        <v>0</v>
      </c>
      <c r="U436" s="99">
        <v>0</v>
      </c>
      <c r="V436" s="99">
        <v>0</v>
      </c>
      <c r="W436" s="99">
        <v>0</v>
      </c>
      <c r="X436" s="99">
        <v>9.4831775656008723</v>
      </c>
      <c r="Y436" s="99">
        <v>10.287375382551907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10.703747062618293</v>
      </c>
      <c r="D437" s="99">
        <v>10.71665017539897</v>
      </c>
      <c r="E437" s="99">
        <v>10.121151985543539</v>
      </c>
      <c r="F437" s="99">
        <v>10.012704638472799</v>
      </c>
      <c r="G437" s="99">
        <v>10.314026460326406</v>
      </c>
      <c r="H437" s="99">
        <v>11.495985955682348</v>
      </c>
      <c r="I437" s="99">
        <v>11.772655511365437</v>
      </c>
      <c r="J437" s="99">
        <v>12.521902032583027</v>
      </c>
      <c r="K437" s="99">
        <v>13.238521101145269</v>
      </c>
      <c r="L437" s="99">
        <v>13.04514578559216</v>
      </c>
      <c r="M437" s="99">
        <v>12.482379651279452</v>
      </c>
      <c r="N437" s="99">
        <v>0</v>
      </c>
      <c r="O437" s="99">
        <v>0</v>
      </c>
      <c r="P437" s="99">
        <v>0</v>
      </c>
      <c r="Q437" s="99">
        <v>13.161708188963473</v>
      </c>
      <c r="R437" s="99">
        <v>12.142438111278011</v>
      </c>
      <c r="S437" s="99">
        <v>11.533576909302671</v>
      </c>
      <c r="T437" s="99">
        <v>0</v>
      </c>
      <c r="U437" s="99">
        <v>0</v>
      </c>
      <c r="V437" s="99">
        <v>0</v>
      </c>
      <c r="W437" s="99">
        <v>0</v>
      </c>
      <c r="X437" s="99">
        <v>7.179841750801879</v>
      </c>
      <c r="Y437" s="99">
        <v>5.763078498743651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9.2287962929413379</v>
      </c>
      <c r="D438" s="123">
        <v>9.1584958781217676</v>
      </c>
      <c r="E438" s="123">
        <v>10.599704411060662</v>
      </c>
      <c r="F438" s="123">
        <v>9.6542685824152183</v>
      </c>
      <c r="G438" s="123">
        <v>9.9472841728882742</v>
      </c>
      <c r="H438" s="123">
        <v>9.6093649201369224</v>
      </c>
      <c r="I438" s="123">
        <v>9.0906677011796457</v>
      </c>
      <c r="J438" s="123">
        <v>9.2194820532758222</v>
      </c>
      <c r="K438" s="123">
        <v>8.187047108941762</v>
      </c>
      <c r="L438" s="123">
        <v>7.125094181825224</v>
      </c>
      <c r="M438" s="123">
        <v>6.8091260881184494</v>
      </c>
      <c r="N438" s="123">
        <v>6.8637402800354783</v>
      </c>
      <c r="O438" s="123">
        <v>7.1766800058899891</v>
      </c>
      <c r="P438" s="123">
        <v>7.7620796094820781</v>
      </c>
      <c r="Q438" s="123">
        <v>7.4031899293089154</v>
      </c>
      <c r="R438" s="123">
        <v>6.8089544369340498</v>
      </c>
      <c r="S438" s="123">
        <v>6.4360035583746482</v>
      </c>
      <c r="T438" s="123">
        <v>5.9047150286714452</v>
      </c>
      <c r="U438" s="123">
        <v>5.5444918850671749</v>
      </c>
      <c r="V438" s="123">
        <v>6.806475795216465</v>
      </c>
      <c r="W438" s="123">
        <v>6.6756107376276725</v>
      </c>
      <c r="X438" s="123">
        <v>5.4712465413204061</v>
      </c>
      <c r="Y438" s="123">
        <v>5.017515134860334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10.723447317868764</v>
      </c>
      <c r="D439" s="99">
        <v>13.70824941444547</v>
      </c>
      <c r="E439" s="99">
        <v>10.55950614680617</v>
      </c>
      <c r="F439" s="99">
        <v>10.261396694880757</v>
      </c>
      <c r="G439" s="99">
        <v>12.033317127535618</v>
      </c>
      <c r="H439" s="99">
        <v>11.101996250798859</v>
      </c>
      <c r="I439" s="99">
        <v>10.221845136401416</v>
      </c>
      <c r="J439" s="99">
        <v>9.2849813389871443</v>
      </c>
      <c r="K439" s="99">
        <v>9.4867596770688163</v>
      </c>
      <c r="L439" s="99">
        <v>8.5442895719754759</v>
      </c>
      <c r="M439" s="99">
        <v>7.8190762726641845</v>
      </c>
      <c r="N439" s="99">
        <v>8.1869107003885606</v>
      </c>
      <c r="O439" s="99">
        <v>8.5084249510672088</v>
      </c>
      <c r="P439" s="99">
        <v>9.2492941909799917</v>
      </c>
      <c r="Q439" s="99">
        <v>8.8501251433473289</v>
      </c>
      <c r="R439" s="99">
        <v>8.1784313613857922</v>
      </c>
      <c r="S439" s="99">
        <v>7.6717646387121601</v>
      </c>
      <c r="T439" s="99">
        <v>7.1907560684618801</v>
      </c>
      <c r="U439" s="99">
        <v>6.9547372229023265</v>
      </c>
      <c r="V439" s="99">
        <v>8.8235972923865678</v>
      </c>
      <c r="W439" s="99">
        <v>8.6861693913800053</v>
      </c>
      <c r="X439" s="99">
        <v>7.3138822285929201</v>
      </c>
      <c r="Y439" s="99">
        <v>6.4437258945852536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8.307483385028247</v>
      </c>
      <c r="D440" s="110">
        <v>6.7602020418924873</v>
      </c>
      <c r="E440" s="110">
        <v>10.617991439740786</v>
      </c>
      <c r="F440" s="110">
        <v>9.3844338657638673</v>
      </c>
      <c r="G440" s="110">
        <v>8.5290140290535792</v>
      </c>
      <c r="H440" s="110">
        <v>8.8003863106135967</v>
      </c>
      <c r="I440" s="110">
        <v>8.3171996352096969</v>
      </c>
      <c r="J440" s="110">
        <v>9.1730140370205735</v>
      </c>
      <c r="K440" s="110">
        <v>6.6032443619891223</v>
      </c>
      <c r="L440" s="110">
        <v>6.127004309080208</v>
      </c>
      <c r="M440" s="110">
        <v>6.1779072227773648</v>
      </c>
      <c r="N440" s="110">
        <v>6.2867858962529857</v>
      </c>
      <c r="O440" s="110">
        <v>6.5553253230761523</v>
      </c>
      <c r="P440" s="110">
        <v>7.0602097268049411</v>
      </c>
      <c r="Q440" s="110">
        <v>6.7637151469094974</v>
      </c>
      <c r="R440" s="110">
        <v>6.1248012212570888</v>
      </c>
      <c r="S440" s="110">
        <v>5.7161199688801201</v>
      </c>
      <c r="T440" s="110">
        <v>5.3448636299123757</v>
      </c>
      <c r="U440" s="110">
        <v>5.03658743389283</v>
      </c>
      <c r="V440" s="110">
        <v>6.0675671213913995</v>
      </c>
      <c r="W440" s="110">
        <v>6.061786470192331</v>
      </c>
      <c r="X440" s="110">
        <v>5.053758521767481</v>
      </c>
      <c r="Y440" s="110">
        <v>4.6502411227183726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128.26811445737738</v>
      </c>
      <c r="D442" s="118">
        <f t="shared" si="232"/>
        <v>121.95008481866778</v>
      </c>
      <c r="E442" s="118">
        <f t="shared" si="232"/>
        <v>129.00738913023577</v>
      </c>
      <c r="F442" s="118">
        <f t="shared" si="232"/>
        <v>132.00333459322843</v>
      </c>
      <c r="G442" s="118">
        <f t="shared" si="232"/>
        <v>134.18818831666076</v>
      </c>
      <c r="H442" s="118">
        <f t="shared" si="232"/>
        <v>125.96020443532181</v>
      </c>
      <c r="I442" s="118">
        <f t="shared" si="232"/>
        <v>117.66293271283551</v>
      </c>
      <c r="J442" s="118">
        <f t="shared" si="232"/>
        <v>123.44810100777764</v>
      </c>
      <c r="K442" s="118">
        <f t="shared" si="232"/>
        <v>117.39548809722559</v>
      </c>
      <c r="L442" s="118">
        <f t="shared" si="232"/>
        <v>122.299994526739</v>
      </c>
      <c r="M442" s="118">
        <f t="shared" si="232"/>
        <v>110.52044099980115</v>
      </c>
      <c r="N442" s="118">
        <f t="shared" si="232"/>
        <v>105.50639416265324</v>
      </c>
      <c r="O442" s="118">
        <f t="shared" si="232"/>
        <v>109.17288720292848</v>
      </c>
      <c r="P442" s="118">
        <f t="shared" si="232"/>
        <v>88.933653683066836</v>
      </c>
      <c r="Q442" s="118">
        <f t="shared" si="232"/>
        <v>97.316881003303891</v>
      </c>
      <c r="R442" s="118">
        <f t="shared" ref="R442:V442" si="233">R443+R446+R448+R457</f>
        <v>96.052727644949272</v>
      </c>
      <c r="S442" s="118">
        <f t="shared" si="233"/>
        <v>89.844923999914045</v>
      </c>
      <c r="T442" s="118">
        <f t="shared" si="233"/>
        <v>80.998428083856624</v>
      </c>
      <c r="U442" s="118">
        <f t="shared" si="233"/>
        <v>77.514693419318448</v>
      </c>
      <c r="V442" s="118">
        <f t="shared" si="233"/>
        <v>72.219058773903214</v>
      </c>
      <c r="W442" s="118">
        <f t="shared" ref="W442:Y442" si="234">W443+W446+W448+W457</f>
        <v>72.478174908623259</v>
      </c>
      <c r="X442" s="118">
        <f t="shared" si="234"/>
        <v>58.861475075028672</v>
      </c>
      <c r="Y442" s="118">
        <f t="shared" si="234"/>
        <v>49.185244299211746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104.72057959180094</v>
      </c>
      <c r="D443" s="123">
        <f t="shared" si="235"/>
        <v>97.256779738865987</v>
      </c>
      <c r="E443" s="123">
        <f t="shared" si="235"/>
        <v>100.78525916770469</v>
      </c>
      <c r="F443" s="123">
        <f t="shared" si="235"/>
        <v>104.23949668854661</v>
      </c>
      <c r="G443" s="123">
        <f t="shared" si="235"/>
        <v>107.57387387474787</v>
      </c>
      <c r="H443" s="123">
        <f t="shared" si="235"/>
        <v>97.058027528973071</v>
      </c>
      <c r="I443" s="123">
        <f t="shared" si="235"/>
        <v>89.984965521460282</v>
      </c>
      <c r="J443" s="123">
        <f t="shared" si="235"/>
        <v>94.360778866024106</v>
      </c>
      <c r="K443" s="123">
        <f t="shared" si="235"/>
        <v>89.677926893727061</v>
      </c>
      <c r="L443" s="123">
        <f t="shared" si="235"/>
        <v>94.312224400027162</v>
      </c>
      <c r="M443" s="123">
        <f t="shared" si="235"/>
        <v>82.843203521409862</v>
      </c>
      <c r="N443" s="123">
        <f t="shared" si="235"/>
        <v>78.118762797397366</v>
      </c>
      <c r="O443" s="123">
        <f t="shared" si="235"/>
        <v>78.043265039218483</v>
      </c>
      <c r="P443" s="123">
        <f t="shared" si="235"/>
        <v>60.354400834565872</v>
      </c>
      <c r="Q443" s="123">
        <f t="shared" si="235"/>
        <v>69.167137700108754</v>
      </c>
      <c r="R443" s="123">
        <f t="shared" ref="R443:V443" si="236">SUM(R444:R445)</f>
        <v>70.641091337720567</v>
      </c>
      <c r="S443" s="123">
        <f t="shared" si="236"/>
        <v>64.064554733326844</v>
      </c>
      <c r="T443" s="123">
        <f t="shared" si="236"/>
        <v>56.533609513282656</v>
      </c>
      <c r="U443" s="123">
        <f t="shared" si="236"/>
        <v>52.317625427044547</v>
      </c>
      <c r="V443" s="123">
        <f t="shared" si="236"/>
        <v>49.122121814596262</v>
      </c>
      <c r="W443" s="123">
        <f t="shared" ref="W443:Y443" si="237">SUM(W444:W445)</f>
        <v>48.4112995272639</v>
      </c>
      <c r="X443" s="123">
        <f t="shared" si="237"/>
        <v>36.576609313357523</v>
      </c>
      <c r="Y443" s="123">
        <f t="shared" si="237"/>
        <v>29.485661801058569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104.21718081777085</v>
      </c>
      <c r="D444" s="99">
        <v>96.795280116127728</v>
      </c>
      <c r="E444" s="99">
        <v>100.31060705434399</v>
      </c>
      <c r="F444" s="99">
        <v>103.7534176258214</v>
      </c>
      <c r="G444" s="99">
        <v>107.09106393424149</v>
      </c>
      <c r="H444" s="99">
        <v>96.625844516876867</v>
      </c>
      <c r="I444" s="99">
        <v>89.597501470190508</v>
      </c>
      <c r="J444" s="99">
        <v>93.954076543991235</v>
      </c>
      <c r="K444" s="99">
        <v>89.294986301788512</v>
      </c>
      <c r="L444" s="99">
        <v>93.914231071146219</v>
      </c>
      <c r="M444" s="99">
        <v>82.498218392122979</v>
      </c>
      <c r="N444" s="99">
        <v>77.798323565740617</v>
      </c>
      <c r="O444" s="99">
        <v>77.7263001539675</v>
      </c>
      <c r="P444" s="99">
        <v>60.112585901258392</v>
      </c>
      <c r="Q444" s="99">
        <v>68.890445619232622</v>
      </c>
      <c r="R444" s="99">
        <v>70.360009222178789</v>
      </c>
      <c r="S444" s="99">
        <v>63.81123725625428</v>
      </c>
      <c r="T444" s="99">
        <v>56.311849952751288</v>
      </c>
      <c r="U444" s="99">
        <v>52.113835780921526</v>
      </c>
      <c r="V444" s="99">
        <v>48.932134658617542</v>
      </c>
      <c r="W444" s="99">
        <v>48.223769604876885</v>
      </c>
      <c r="X444" s="99">
        <v>36.435851639631416</v>
      </c>
      <c r="Y444" s="99">
        <v>29.37275537056658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0.50339877403009337</v>
      </c>
      <c r="D445" s="99">
        <v>0.46149962273825984</v>
      </c>
      <c r="E445" s="99">
        <v>0.47465211336071073</v>
      </c>
      <c r="F445" s="99">
        <v>0.48607906272521278</v>
      </c>
      <c r="G445" s="99">
        <v>0.48280994050639092</v>
      </c>
      <c r="H445" s="99">
        <v>0.43218301209620008</v>
      </c>
      <c r="I445" s="99">
        <v>0.3874640512697749</v>
      </c>
      <c r="J445" s="99">
        <v>0.40670232203287376</v>
      </c>
      <c r="K445" s="99">
        <v>0.38294059193855212</v>
      </c>
      <c r="L445" s="99">
        <v>0.39799332888094252</v>
      </c>
      <c r="M445" s="99">
        <v>0.34498512928687669</v>
      </c>
      <c r="N445" s="99">
        <v>0.32043923165675037</v>
      </c>
      <c r="O445" s="99">
        <v>0.31696488525097921</v>
      </c>
      <c r="P445" s="99">
        <v>0.24181493330748383</v>
      </c>
      <c r="Q445" s="99">
        <v>0.27669208087613667</v>
      </c>
      <c r="R445" s="99">
        <v>0.2810821155417817</v>
      </c>
      <c r="S445" s="99">
        <v>0.25331747707256463</v>
      </c>
      <c r="T445" s="99">
        <v>0.22175956053136922</v>
      </c>
      <c r="U445" s="99">
        <v>0.20378964612301731</v>
      </c>
      <c r="V445" s="99">
        <v>0.18998715597871907</v>
      </c>
      <c r="W445" s="99">
        <v>0.18752992238701088</v>
      </c>
      <c r="X445" s="99">
        <v>0.14075767372610748</v>
      </c>
      <c r="Y445" s="99">
        <v>0.11290643049198812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0.98995365165603144</v>
      </c>
      <c r="D446" s="123">
        <f t="shared" si="238"/>
        <v>1.18048327770235</v>
      </c>
      <c r="E446" s="123">
        <f t="shared" si="238"/>
        <v>2.1749708400809489</v>
      </c>
      <c r="F446" s="123">
        <f t="shared" si="238"/>
        <v>1.2373152416793245</v>
      </c>
      <c r="G446" s="123">
        <f t="shared" si="238"/>
        <v>1.875889910779426</v>
      </c>
      <c r="H446" s="123">
        <f t="shared" si="238"/>
        <v>1.6344612950624668</v>
      </c>
      <c r="I446" s="123">
        <f t="shared" si="238"/>
        <v>3.3368678703905195</v>
      </c>
      <c r="J446" s="123">
        <f t="shared" si="238"/>
        <v>3.2196445146535448</v>
      </c>
      <c r="K446" s="123">
        <f t="shared" si="238"/>
        <v>1.8899974312624199</v>
      </c>
      <c r="L446" s="123">
        <f t="shared" si="238"/>
        <v>2.7849033288313518</v>
      </c>
      <c r="M446" s="123">
        <f t="shared" si="238"/>
        <v>3.9250936160314565</v>
      </c>
      <c r="N446" s="123">
        <f t="shared" si="238"/>
        <v>3.5536864936256256</v>
      </c>
      <c r="O446" s="123">
        <f t="shared" si="238"/>
        <v>5.5134088201861609</v>
      </c>
      <c r="P446" s="123">
        <f t="shared" si="238"/>
        <v>0.66915363749319046</v>
      </c>
      <c r="Q446" s="123">
        <f t="shared" si="238"/>
        <v>2.3184873990452854</v>
      </c>
      <c r="R446" s="123">
        <f t="shared" si="238"/>
        <v>1.7277282437785788</v>
      </c>
      <c r="S446" s="123">
        <f t="shared" si="238"/>
        <v>3.5075064519592836</v>
      </c>
      <c r="T446" s="123">
        <f t="shared" si="238"/>
        <v>3.3410215888270316</v>
      </c>
      <c r="U446" s="123">
        <f t="shared" si="238"/>
        <v>4.2541934025421613</v>
      </c>
      <c r="V446" s="123">
        <f t="shared" si="238"/>
        <v>2.3937429658831428</v>
      </c>
      <c r="W446" s="123">
        <f t="shared" si="238"/>
        <v>3.7053838884164607</v>
      </c>
      <c r="X446" s="123">
        <f t="shared" si="238"/>
        <v>2.9680928156285367</v>
      </c>
      <c r="Y446" s="123">
        <f t="shared" si="238"/>
        <v>1.7376334835261118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0.98995365165603144</v>
      </c>
      <c r="D447" s="99">
        <f>RES_hhdet_in_tess!D129</f>
        <v>1.18048327770235</v>
      </c>
      <c r="E447" s="99">
        <f>RES_hhdet_in_tess!E129</f>
        <v>2.1749708400809489</v>
      </c>
      <c r="F447" s="99">
        <f>RES_hhdet_in_tess!F129</f>
        <v>1.2373152416793245</v>
      </c>
      <c r="G447" s="99">
        <f>RES_hhdet_in_tess!G129</f>
        <v>1.875889910779426</v>
      </c>
      <c r="H447" s="99">
        <f>RES_hhdet_in_tess!H129</f>
        <v>1.6344612950624668</v>
      </c>
      <c r="I447" s="99">
        <f>RES_hhdet_in_tess!I129</f>
        <v>3.3368678703905195</v>
      </c>
      <c r="J447" s="99">
        <f>RES_hhdet_in_tess!J129</f>
        <v>3.2196445146535448</v>
      </c>
      <c r="K447" s="99">
        <f>RES_hhdet_in_tess!K129</f>
        <v>1.8899974312624199</v>
      </c>
      <c r="L447" s="99">
        <f>RES_hhdet_in_tess!L129</f>
        <v>2.7849033288313518</v>
      </c>
      <c r="M447" s="99">
        <f>RES_hhdet_in_tess!M129</f>
        <v>3.9250936160314565</v>
      </c>
      <c r="N447" s="99">
        <f>RES_hhdet_in_tess!N129</f>
        <v>3.5536864936256256</v>
      </c>
      <c r="O447" s="99">
        <f>RES_hhdet_in_tess!O129</f>
        <v>5.5134088201861609</v>
      </c>
      <c r="P447" s="99">
        <f>RES_hhdet_in_tess!P129</f>
        <v>0.66915363749319046</v>
      </c>
      <c r="Q447" s="99">
        <f>RES_hhdet_in_tess!Q129</f>
        <v>2.3184873990452854</v>
      </c>
      <c r="R447" s="99">
        <f>RES_hhdet_in_tess!R129</f>
        <v>1.7277282437785788</v>
      </c>
      <c r="S447" s="99">
        <f>RES_hhdet_in_tess!S129</f>
        <v>3.5075064519592836</v>
      </c>
      <c r="T447" s="99">
        <f>RES_hhdet_in_tess!T129</f>
        <v>3.3410215888270316</v>
      </c>
      <c r="U447" s="99">
        <f>RES_hhdet_in_tess!U129</f>
        <v>4.2541934025421613</v>
      </c>
      <c r="V447" s="99">
        <f>RES_hhdet_in_tess!V129</f>
        <v>2.3937429658831428</v>
      </c>
      <c r="W447" s="99">
        <f>RES_hhdet_in_tess!W129</f>
        <v>3.7053838884164607</v>
      </c>
      <c r="X447" s="99">
        <f>RES_hhdet_in_tess!X129</f>
        <v>2.9680928156285367</v>
      </c>
      <c r="Y447" s="99">
        <f>RES_hhdet_in_tess!Y129</f>
        <v>1.7376334835261118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16.096266237861332</v>
      </c>
      <c r="D448" s="123">
        <v>17.198061569558213</v>
      </c>
      <c r="E448" s="123">
        <v>18.389226888155498</v>
      </c>
      <c r="F448" s="123">
        <v>19.565546458175</v>
      </c>
      <c r="G448" s="123">
        <v>17.813316828931054</v>
      </c>
      <c r="H448" s="123">
        <v>20.440730246389609</v>
      </c>
      <c r="I448" s="123">
        <v>17.947772515706312</v>
      </c>
      <c r="J448" s="123">
        <v>19.316328895084567</v>
      </c>
      <c r="K448" s="123">
        <v>20.29516284656642</v>
      </c>
      <c r="L448" s="123">
        <v>20.214294348100413</v>
      </c>
      <c r="M448" s="123">
        <v>18.912951972321324</v>
      </c>
      <c r="N448" s="123">
        <v>18.846578303774624</v>
      </c>
      <c r="O448" s="123">
        <v>20.395994851669094</v>
      </c>
      <c r="P448" s="123">
        <v>22.236397508091976</v>
      </c>
      <c r="Q448" s="123">
        <v>20.35366212027234</v>
      </c>
      <c r="R448" s="123">
        <v>18.634715399895754</v>
      </c>
      <c r="S448" s="123">
        <v>17.487588771636453</v>
      </c>
      <c r="T448" s="123">
        <v>16.575969405754485</v>
      </c>
      <c r="U448" s="123">
        <v>16.560757055490079</v>
      </c>
      <c r="V448" s="123">
        <v>15.285821204916758</v>
      </c>
      <c r="W448" s="123">
        <v>14.926137871276591</v>
      </c>
      <c r="X448" s="123">
        <v>14.749498258784548</v>
      </c>
      <c r="Y448" s="123">
        <v>13.772517515415661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16.268872509219399</v>
      </c>
      <c r="D449" s="99">
        <v>17.513201746976574</v>
      </c>
      <c r="E449" s="99">
        <v>17.849951697231862</v>
      </c>
      <c r="F449" s="99">
        <v>19.770776557745894</v>
      </c>
      <c r="G449" s="99">
        <v>17.756003127218456</v>
      </c>
      <c r="H449" s="99">
        <v>20.73737090693561</v>
      </c>
      <c r="I449" s="99">
        <v>17.690161882326109</v>
      </c>
      <c r="J449" s="99">
        <v>19.177695311105339</v>
      </c>
      <c r="K449" s="99">
        <v>20.260492194184472</v>
      </c>
      <c r="L449" s="99">
        <v>20.493770521159995</v>
      </c>
      <c r="M449" s="99">
        <v>18.865782040936807</v>
      </c>
      <c r="N449" s="99">
        <v>18.846521916695959</v>
      </c>
      <c r="O449" s="99">
        <v>20.395941655268906</v>
      </c>
      <c r="P449" s="99">
        <v>22.236349955637387</v>
      </c>
      <c r="Q449" s="99">
        <v>20.135232963091148</v>
      </c>
      <c r="R449" s="99">
        <v>18.358081079885743</v>
      </c>
      <c r="S449" s="99">
        <v>17.252185649433347</v>
      </c>
      <c r="T449" s="99">
        <v>16.576045276589092</v>
      </c>
      <c r="U449" s="99">
        <v>16.560877044186938</v>
      </c>
      <c r="V449" s="99">
        <v>15.28584087960045</v>
      </c>
      <c r="W449" s="99">
        <v>14.926161294281941</v>
      </c>
      <c r="X449" s="99">
        <v>14.748281902593394</v>
      </c>
      <c r="Y449" s="99">
        <v>13.71533134041503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16.269060517725752</v>
      </c>
      <c r="D450" s="99">
        <v>17.513595726133008</v>
      </c>
      <c r="E450" s="99">
        <v>0</v>
      </c>
      <c r="F450" s="99">
        <v>19.771348840230477</v>
      </c>
      <c r="G450" s="99">
        <v>17.756790846702629</v>
      </c>
      <c r="H450" s="99">
        <v>20.737593813215966</v>
      </c>
      <c r="I450" s="99">
        <v>17.689461392518712</v>
      </c>
      <c r="J450" s="99">
        <v>19.175823708021937</v>
      </c>
      <c r="K450" s="99">
        <v>20.274803665447145</v>
      </c>
      <c r="L450" s="99">
        <v>20.51297255596738</v>
      </c>
      <c r="M450" s="99">
        <v>18.880459949610881</v>
      </c>
      <c r="N450" s="99">
        <v>18.858491355666825</v>
      </c>
      <c r="O450" s="99">
        <v>20.405913562285889</v>
      </c>
      <c r="P450" s="99">
        <v>22.245079227659236</v>
      </c>
      <c r="Q450" s="99">
        <v>0</v>
      </c>
      <c r="R450" s="99">
        <v>0</v>
      </c>
      <c r="S450" s="99">
        <v>17.227797037052373</v>
      </c>
      <c r="T450" s="99">
        <v>16.562055861930816</v>
      </c>
      <c r="U450" s="99">
        <v>16.556699268758813</v>
      </c>
      <c r="V450" s="99">
        <v>15.271261938984445</v>
      </c>
      <c r="W450" s="99">
        <v>14.921835065193285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5.3591273720588291</v>
      </c>
      <c r="D451" s="102">
        <v>6.494761111182159</v>
      </c>
      <c r="E451" s="102">
        <v>0</v>
      </c>
      <c r="F451" s="102">
        <v>9.5579389848182021</v>
      </c>
      <c r="G451" s="102">
        <v>7.4984655326563763</v>
      </c>
      <c r="H451" s="102">
        <v>8.9834197250060335</v>
      </c>
      <c r="I451" s="102">
        <v>6.3080207339975027</v>
      </c>
      <c r="J451" s="102">
        <v>6.9326583397093327</v>
      </c>
      <c r="K451" s="102">
        <v>7.0859580368007675</v>
      </c>
      <c r="L451" s="102">
        <v>6.9259123317087417</v>
      </c>
      <c r="M451" s="102">
        <v>6.5681049208585307</v>
      </c>
      <c r="N451" s="102">
        <v>6.3980540532577024</v>
      </c>
      <c r="O451" s="102">
        <v>6.9417485311220277</v>
      </c>
      <c r="P451" s="102">
        <v>8.0176260185127592</v>
      </c>
      <c r="Q451" s="102">
        <v>0</v>
      </c>
      <c r="R451" s="102">
        <v>0</v>
      </c>
      <c r="S451" s="102">
        <v>6.1183791268552925</v>
      </c>
      <c r="T451" s="102">
        <v>5.974087144340734</v>
      </c>
      <c r="U451" s="102">
        <v>5.6091121933596888</v>
      </c>
      <c r="V451" s="102">
        <v>5.9741404440265136</v>
      </c>
      <c r="W451" s="102">
        <v>6.8253279611318316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10.909933145666921</v>
      </c>
      <c r="D452" s="105">
        <v>11.018834614950848</v>
      </c>
      <c r="E452" s="105">
        <v>0</v>
      </c>
      <c r="F452" s="105">
        <v>10.213409855412273</v>
      </c>
      <c r="G452" s="105">
        <v>10.258325314046255</v>
      </c>
      <c r="H452" s="105">
        <v>11.754174088209931</v>
      </c>
      <c r="I452" s="105">
        <v>11.381440658521212</v>
      </c>
      <c r="J452" s="105">
        <v>12.243165368312605</v>
      </c>
      <c r="K452" s="105">
        <v>13.188845628646382</v>
      </c>
      <c r="L452" s="105">
        <v>13.587060224258641</v>
      </c>
      <c r="M452" s="105">
        <v>12.312355028752352</v>
      </c>
      <c r="N452" s="105">
        <v>12.460437302409124</v>
      </c>
      <c r="O452" s="105">
        <v>13.464165031163864</v>
      </c>
      <c r="P452" s="105">
        <v>14.22745320914648</v>
      </c>
      <c r="Q452" s="105">
        <v>0</v>
      </c>
      <c r="R452" s="105">
        <v>0</v>
      </c>
      <c r="S452" s="105">
        <v>11.109417910197083</v>
      </c>
      <c r="T452" s="105">
        <v>10.587968717590082</v>
      </c>
      <c r="U452" s="105">
        <v>10.947587075399126</v>
      </c>
      <c r="V452" s="105">
        <v>9.2971214949579331</v>
      </c>
      <c r="W452" s="105">
        <v>8.0965071040614536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15.944774987549895</v>
      </c>
      <c r="D453" s="102">
        <v>17.010038312621738</v>
      </c>
      <c r="E453" s="102">
        <v>18.722973523247454</v>
      </c>
      <c r="F453" s="102">
        <v>19.37922411739974</v>
      </c>
      <c r="G453" s="102">
        <v>17.849521769779326</v>
      </c>
      <c r="H453" s="102">
        <v>20.277446322732651</v>
      </c>
      <c r="I453" s="102">
        <v>18.298372722528509</v>
      </c>
      <c r="J453" s="102">
        <v>19.627778269924885</v>
      </c>
      <c r="K453" s="102">
        <v>20.342699430651756</v>
      </c>
      <c r="L453" s="102">
        <v>19.659549075186753</v>
      </c>
      <c r="M453" s="102">
        <v>19.135338944213807</v>
      </c>
      <c r="N453" s="102">
        <v>0</v>
      </c>
      <c r="O453" s="102">
        <v>0</v>
      </c>
      <c r="P453" s="102">
        <v>0</v>
      </c>
      <c r="Q453" s="102">
        <v>20.442522962602478</v>
      </c>
      <c r="R453" s="102">
        <v>18.777170400093617</v>
      </c>
      <c r="S453" s="102">
        <v>17.897093349340707</v>
      </c>
      <c r="T453" s="102">
        <v>0</v>
      </c>
      <c r="U453" s="102">
        <v>16.282775776537584</v>
      </c>
      <c r="V453" s="102">
        <v>0</v>
      </c>
      <c r="W453" s="102">
        <v>0</v>
      </c>
      <c r="X453" s="102">
        <v>14.844752354655068</v>
      </c>
      <c r="Y453" s="102">
        <v>14.192043541591449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15.946342128616495</v>
      </c>
      <c r="D454" s="105">
        <v>17.012198043984686</v>
      </c>
      <c r="E454" s="105">
        <v>18.725218999278685</v>
      </c>
      <c r="F454" s="105">
        <v>19.380613232866814</v>
      </c>
      <c r="G454" s="105">
        <v>17.850442220372745</v>
      </c>
      <c r="H454" s="105">
        <v>20.275508798320239</v>
      </c>
      <c r="I454" s="105">
        <v>18.296988379476936</v>
      </c>
      <c r="J454" s="105">
        <v>19.626568357402938</v>
      </c>
      <c r="K454" s="105">
        <v>20.35649478836714</v>
      </c>
      <c r="L454" s="105">
        <v>19.672407462434546</v>
      </c>
      <c r="M454" s="105">
        <v>19.147500087135278</v>
      </c>
      <c r="N454" s="105">
        <v>0</v>
      </c>
      <c r="O454" s="105">
        <v>0</v>
      </c>
      <c r="P454" s="105">
        <v>0</v>
      </c>
      <c r="Q454" s="105">
        <v>20.426146335733002</v>
      </c>
      <c r="R454" s="105">
        <v>18.762450651626537</v>
      </c>
      <c r="S454" s="105">
        <v>17.891875118164226</v>
      </c>
      <c r="T454" s="105">
        <v>0</v>
      </c>
      <c r="U454" s="105">
        <v>0</v>
      </c>
      <c r="V454" s="105">
        <v>0</v>
      </c>
      <c r="W454" s="105">
        <v>0</v>
      </c>
      <c r="X454" s="105">
        <v>14.82954392390941</v>
      </c>
      <c r="Y454" s="105">
        <v>14.177784603686485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5.2425950659982012</v>
      </c>
      <c r="D455" s="99">
        <v>6.2955478685857154</v>
      </c>
      <c r="E455" s="99">
        <v>8.6040670137351469</v>
      </c>
      <c r="F455" s="99">
        <v>9.3679085943940184</v>
      </c>
      <c r="G455" s="99">
        <v>7.5364157600463439</v>
      </c>
      <c r="H455" s="99">
        <v>8.7795228426378937</v>
      </c>
      <c r="I455" s="99">
        <v>6.524332868111494</v>
      </c>
      <c r="J455" s="99">
        <v>7.1046663248199122</v>
      </c>
      <c r="K455" s="99">
        <v>7.1179736872218724</v>
      </c>
      <c r="L455" s="99">
        <v>6.6272616768423882</v>
      </c>
      <c r="M455" s="99">
        <v>6.6651204358558278</v>
      </c>
      <c r="N455" s="99">
        <v>0</v>
      </c>
      <c r="O455" s="99">
        <v>0</v>
      </c>
      <c r="P455" s="99">
        <v>0</v>
      </c>
      <c r="Q455" s="99">
        <v>7.2644381467695274</v>
      </c>
      <c r="R455" s="99">
        <v>6.6200125403485304</v>
      </c>
      <c r="S455" s="99">
        <v>6.3582982088615552</v>
      </c>
      <c r="T455" s="99">
        <v>0</v>
      </c>
      <c r="U455" s="99">
        <v>0</v>
      </c>
      <c r="V455" s="99">
        <v>0</v>
      </c>
      <c r="W455" s="99">
        <v>0</v>
      </c>
      <c r="X455" s="99">
        <v>7.6497021731075305</v>
      </c>
      <c r="Y455" s="99">
        <v>8.4147061049428356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10.703747062618293</v>
      </c>
      <c r="D456" s="99">
        <v>10.71665017539897</v>
      </c>
      <c r="E456" s="99">
        <v>10.121151985543539</v>
      </c>
      <c r="F456" s="99">
        <v>10.012704638472799</v>
      </c>
      <c r="G456" s="99">
        <v>10.314026460326406</v>
      </c>
      <c r="H456" s="99">
        <v>11.495985955682348</v>
      </c>
      <c r="I456" s="99">
        <v>11.772655511365437</v>
      </c>
      <c r="J456" s="99">
        <v>12.521902032583027</v>
      </c>
      <c r="K456" s="99">
        <v>13.238521101145269</v>
      </c>
      <c r="L456" s="99">
        <v>13.04514578559216</v>
      </c>
      <c r="M456" s="99">
        <v>12.482379651279452</v>
      </c>
      <c r="N456" s="99">
        <v>0</v>
      </c>
      <c r="O456" s="99">
        <v>0</v>
      </c>
      <c r="P456" s="99">
        <v>0</v>
      </c>
      <c r="Q456" s="99">
        <v>13.161708188963473</v>
      </c>
      <c r="R456" s="99">
        <v>12.142438111278011</v>
      </c>
      <c r="S456" s="99">
        <v>11.533576909302671</v>
      </c>
      <c r="T456" s="99">
        <v>0</v>
      </c>
      <c r="U456" s="99">
        <v>0</v>
      </c>
      <c r="V456" s="99">
        <v>0</v>
      </c>
      <c r="W456" s="99">
        <v>0</v>
      </c>
      <c r="X456" s="99">
        <v>7.179841750801879</v>
      </c>
      <c r="Y456" s="99">
        <v>5.763078498743651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6.4613149760590636</v>
      </c>
      <c r="D457" s="123">
        <v>6.3147602325412233</v>
      </c>
      <c r="E457" s="123">
        <v>7.6579322342946341</v>
      </c>
      <c r="F457" s="123">
        <v>6.9609762048274773</v>
      </c>
      <c r="G457" s="123">
        <v>6.9251077022024194</v>
      </c>
      <c r="H457" s="123">
        <v>6.826985364896669</v>
      </c>
      <c r="I457" s="123">
        <v>6.393326805278388</v>
      </c>
      <c r="J457" s="123">
        <v>6.5513487320154269</v>
      </c>
      <c r="K457" s="123">
        <v>5.5324009256697053</v>
      </c>
      <c r="L457" s="123">
        <v>4.9885724497800785</v>
      </c>
      <c r="M457" s="123">
        <v>4.8391918900385074</v>
      </c>
      <c r="N457" s="123">
        <v>4.9873665678556272</v>
      </c>
      <c r="O457" s="123">
        <v>5.2202184918547472</v>
      </c>
      <c r="P457" s="123">
        <v>5.6737017029157961</v>
      </c>
      <c r="Q457" s="123">
        <v>5.4775937838775093</v>
      </c>
      <c r="R457" s="123">
        <v>5.0491926635543667</v>
      </c>
      <c r="S457" s="123">
        <v>4.785274042991464</v>
      </c>
      <c r="T457" s="123">
        <v>4.5478275759924394</v>
      </c>
      <c r="U457" s="123">
        <v>4.3821175342416518</v>
      </c>
      <c r="V457" s="123">
        <v>5.4173727885070448</v>
      </c>
      <c r="W457" s="123">
        <v>5.4353536216663061</v>
      </c>
      <c r="X457" s="123">
        <v>4.567274687258065</v>
      </c>
      <c r="Y457" s="123">
        <v>4.1894314992114117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6.58386409135555</v>
      </c>
      <c r="D458" s="99">
        <v>8.4196778418154867</v>
      </c>
      <c r="E458" s="99">
        <v>6.4881977411555933</v>
      </c>
      <c r="F458" s="99">
        <v>6.3074508980200408</v>
      </c>
      <c r="G458" s="99">
        <v>7.3994534768475466</v>
      </c>
      <c r="H458" s="99">
        <v>6.8293942867481663</v>
      </c>
      <c r="I458" s="99">
        <v>6.2903844303777063</v>
      </c>
      <c r="J458" s="99">
        <v>5.7160453961486315</v>
      </c>
      <c r="K458" s="99">
        <v>5.8425071097356529</v>
      </c>
      <c r="L458" s="99">
        <v>5.2640984339578205</v>
      </c>
      <c r="M458" s="99">
        <v>4.8187017125574068</v>
      </c>
      <c r="N458" s="99">
        <v>5.0462105474912864</v>
      </c>
      <c r="O458" s="99">
        <v>5.2448943941227908</v>
      </c>
      <c r="P458" s="99">
        <v>5.7031405145808209</v>
      </c>
      <c r="Q458" s="99">
        <v>5.4630409211015412</v>
      </c>
      <c r="R458" s="99">
        <v>5.0630501753442756</v>
      </c>
      <c r="S458" s="99">
        <v>4.7687517529824266</v>
      </c>
      <c r="T458" s="99">
        <v>4.4896734705771211</v>
      </c>
      <c r="U458" s="99">
        <v>4.3598753274726283</v>
      </c>
      <c r="V458" s="99">
        <v>5.5472622670163148</v>
      </c>
      <c r="W458" s="99">
        <v>5.4683443568642032</v>
      </c>
      <c r="X458" s="99">
        <v>4.6072159953366718</v>
      </c>
      <c r="Y458" s="99">
        <v>4.0593263194235094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6.3857748801484044</v>
      </c>
      <c r="D459" s="110">
        <v>5.2052032229604377</v>
      </c>
      <c r="E459" s="110">
        <v>8.1900688481727499</v>
      </c>
      <c r="F459" s="110">
        <v>7.2514318967418925</v>
      </c>
      <c r="G459" s="110">
        <v>6.6026053905612985</v>
      </c>
      <c r="H459" s="110">
        <v>6.8256797737504513</v>
      </c>
      <c r="I459" s="110">
        <v>6.4637159742465391</v>
      </c>
      <c r="J459" s="110">
        <v>7.1439489194463492</v>
      </c>
      <c r="K459" s="110">
        <v>5.1545119691303265</v>
      </c>
      <c r="L459" s="110">
        <v>4.7948008969731086</v>
      </c>
      <c r="M459" s="110">
        <v>4.8519982509641952</v>
      </c>
      <c r="N459" s="110">
        <v>4.9617082766122804</v>
      </c>
      <c r="O459" s="110">
        <v>5.2087054108534403</v>
      </c>
      <c r="P459" s="110">
        <v>5.6598084722101945</v>
      </c>
      <c r="Q459" s="110">
        <v>5.4840254393287431</v>
      </c>
      <c r="R459" s="110">
        <v>5.0422698296729989</v>
      </c>
      <c r="S459" s="110">
        <v>4.7948989823325912</v>
      </c>
      <c r="T459" s="110">
        <v>4.5731437643977912</v>
      </c>
      <c r="U459" s="110">
        <v>4.3901281374458225</v>
      </c>
      <c r="V459" s="110">
        <v>5.3697918855005771</v>
      </c>
      <c r="W459" s="110">
        <v>5.4252815385528832</v>
      </c>
      <c r="X459" s="110">
        <v>4.5582251406096042</v>
      </c>
      <c r="Y459" s="110">
        <v>4.2229358400357437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0.92893000655460412</v>
      </c>
      <c r="D461" s="118">
        <f t="shared" si="239"/>
        <v>1.0748639023967963</v>
      </c>
      <c r="E461" s="118">
        <f t="shared" si="239"/>
        <v>0.75001844473978796</v>
      </c>
      <c r="F461" s="118">
        <f t="shared" si="239"/>
        <v>0.71722426867972722</v>
      </c>
      <c r="G461" s="118">
        <f t="shared" si="239"/>
        <v>1.1063040958413828</v>
      </c>
      <c r="H461" s="118">
        <f t="shared" si="239"/>
        <v>0.8864173546463181</v>
      </c>
      <c r="I461" s="118">
        <f t="shared" si="239"/>
        <v>0.94295157347955405</v>
      </c>
      <c r="J461" s="118">
        <f t="shared" si="239"/>
        <v>0.87533806481946985</v>
      </c>
      <c r="K461" s="118">
        <f t="shared" si="239"/>
        <v>1.1836644068920654</v>
      </c>
      <c r="L461" s="118">
        <f t="shared" si="239"/>
        <v>0.80140041522994077</v>
      </c>
      <c r="M461" s="118">
        <f t="shared" si="239"/>
        <v>0.68314667926861405</v>
      </c>
      <c r="N461" s="118">
        <f t="shared" si="239"/>
        <v>0.56469151691755393</v>
      </c>
      <c r="O461" s="118">
        <f t="shared" si="239"/>
        <v>0.61488827380998279</v>
      </c>
      <c r="P461" s="118">
        <f t="shared" si="239"/>
        <v>0.67365035283290453</v>
      </c>
      <c r="Q461" s="118">
        <f t="shared" si="239"/>
        <v>0.61617637055882224</v>
      </c>
      <c r="R461" s="118">
        <f t="shared" ref="R461:V461" si="240">R462+R465+R467+R476</f>
        <v>0.61891786125769499</v>
      </c>
      <c r="S461" s="118">
        <f t="shared" si="240"/>
        <v>0.64150412828089376</v>
      </c>
      <c r="T461" s="118">
        <f t="shared" si="240"/>
        <v>0.49541915392911107</v>
      </c>
      <c r="U461" s="118">
        <f t="shared" si="240"/>
        <v>0.41832332988766852</v>
      </c>
      <c r="V461" s="118">
        <f t="shared" si="240"/>
        <v>0.53738351017515318</v>
      </c>
      <c r="W461" s="118">
        <f t="shared" ref="W461:Y461" si="241">W462+W465+W467+W476</f>
        <v>0.46150563249844134</v>
      </c>
      <c r="X461" s="118">
        <f t="shared" si="241"/>
        <v>0.30689628367478033</v>
      </c>
      <c r="Y461" s="118">
        <f t="shared" si="241"/>
        <v>0.29975154051960246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0.92893000655460412</v>
      </c>
      <c r="D476" s="123">
        <v>1.0748639023967963</v>
      </c>
      <c r="E476" s="123">
        <v>0.75001844473978796</v>
      </c>
      <c r="F476" s="123">
        <v>0.71722426867972722</v>
      </c>
      <c r="G476" s="123">
        <v>1.1063040958413828</v>
      </c>
      <c r="H476" s="123">
        <v>0.8864173546463181</v>
      </c>
      <c r="I476" s="123">
        <v>0.94295157347955405</v>
      </c>
      <c r="J476" s="123">
        <v>0.87533806481946985</v>
      </c>
      <c r="K476" s="123">
        <v>1.1836644068920654</v>
      </c>
      <c r="L476" s="123">
        <v>0.80140041522994077</v>
      </c>
      <c r="M476" s="123">
        <v>0.68314667926861405</v>
      </c>
      <c r="N476" s="123">
        <v>0.56469151691755393</v>
      </c>
      <c r="O476" s="123">
        <v>0.61488827380998279</v>
      </c>
      <c r="P476" s="123">
        <v>0.67365035283290453</v>
      </c>
      <c r="Q476" s="123">
        <v>0.61617637055882224</v>
      </c>
      <c r="R476" s="123">
        <v>0.61891786125769499</v>
      </c>
      <c r="S476" s="123">
        <v>0.64150412828089376</v>
      </c>
      <c r="T476" s="123">
        <v>0.49541915392911107</v>
      </c>
      <c r="U476" s="123">
        <v>0.41832332988766852</v>
      </c>
      <c r="V476" s="123">
        <v>0.53738351017515318</v>
      </c>
      <c r="W476" s="123">
        <v>0.46150563249844134</v>
      </c>
      <c r="X476" s="123">
        <v>0.30689628367478033</v>
      </c>
      <c r="Y476" s="123">
        <v>0.29975154051960246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2.4359382927270685</v>
      </c>
      <c r="D477" s="99">
        <v>3.1139659369854336</v>
      </c>
      <c r="E477" s="99">
        <v>2.3986974163084898</v>
      </c>
      <c r="F477" s="99">
        <v>2.330978873209113</v>
      </c>
      <c r="G477" s="99">
        <v>2.7334883186909908</v>
      </c>
      <c r="H477" s="99">
        <v>2.5219294683314692</v>
      </c>
      <c r="I477" s="99">
        <v>2.3219943411849466</v>
      </c>
      <c r="J477" s="99">
        <v>2.1091763609643199</v>
      </c>
      <c r="K477" s="99">
        <v>2.155012328242953</v>
      </c>
      <c r="L477" s="99">
        <v>1.9409208191699499</v>
      </c>
      <c r="M477" s="99">
        <v>1.7761813660983967</v>
      </c>
      <c r="N477" s="99">
        <v>1.8597386347002658</v>
      </c>
      <c r="O477" s="99">
        <v>1.9327738118844278</v>
      </c>
      <c r="P477" s="99">
        <v>2.1010696684230155</v>
      </c>
      <c r="Q477" s="99">
        <v>2.0103944275627796</v>
      </c>
      <c r="R477" s="99">
        <v>1.8578124680523969</v>
      </c>
      <c r="S477" s="99">
        <v>1.7427180553298547</v>
      </c>
      <c r="T477" s="99">
        <v>1.6334521485118008</v>
      </c>
      <c r="U477" s="99">
        <v>1.5798381075544929</v>
      </c>
      <c r="V477" s="99">
        <v>2.0043683609385328</v>
      </c>
      <c r="W477" s="99">
        <v>1.9731502389458824</v>
      </c>
      <c r="X477" s="99">
        <v>1.6614214870471684</v>
      </c>
      <c r="Y477" s="99">
        <v>1.4637567742139868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3052</v>
      </c>
      <c r="C5" s="120">
        <v>3115</v>
      </c>
      <c r="D5" s="120">
        <v>3498</v>
      </c>
      <c r="E5" s="120">
        <v>4166</v>
      </c>
      <c r="F5" s="120">
        <v>5411</v>
      </c>
      <c r="G5" s="120">
        <v>7049</v>
      </c>
      <c r="H5" s="120">
        <v>9171</v>
      </c>
      <c r="I5" s="120">
        <v>11548</v>
      </c>
      <c r="J5" s="120">
        <v>14431</v>
      </c>
      <c r="K5" s="120">
        <v>17949</v>
      </c>
      <c r="L5" s="120">
        <v>22712</v>
      </c>
      <c r="M5" s="120">
        <v>28993</v>
      </c>
      <c r="N5" s="120">
        <v>37662</v>
      </c>
      <c r="O5" s="120">
        <v>46619</v>
      </c>
      <c r="P5" s="120">
        <v>56706</v>
      </c>
      <c r="Q5" s="120">
        <v>66100</v>
      </c>
      <c r="R5" s="120">
        <v>75219</v>
      </c>
      <c r="S5" s="120">
        <v>82741</v>
      </c>
      <c r="T5" s="120">
        <v>90336</v>
      </c>
      <c r="U5" s="120">
        <v>98037</v>
      </c>
      <c r="V5" s="120">
        <v>106392</v>
      </c>
      <c r="W5" s="120">
        <v>114911</v>
      </c>
      <c r="X5" s="120">
        <v>126101</v>
      </c>
      <c r="Y5" s="120">
        <v>131873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3052</v>
      </c>
      <c r="C7" s="52">
        <v>3115</v>
      </c>
      <c r="D7" s="52">
        <v>3498</v>
      </c>
      <c r="E7" s="52">
        <v>4166</v>
      </c>
      <c r="F7" s="52">
        <v>5411</v>
      </c>
      <c r="G7" s="52">
        <v>7049</v>
      </c>
      <c r="H7" s="52">
        <v>9171</v>
      </c>
      <c r="I7" s="52">
        <v>11548</v>
      </c>
      <c r="J7" s="52">
        <v>14431</v>
      </c>
      <c r="K7" s="52">
        <v>17949</v>
      </c>
      <c r="L7" s="52">
        <v>22712</v>
      </c>
      <c r="M7" s="52">
        <v>28993</v>
      </c>
      <c r="N7" s="52">
        <v>37662</v>
      </c>
      <c r="O7" s="52">
        <v>46619</v>
      </c>
      <c r="P7" s="52">
        <v>56706</v>
      </c>
      <c r="Q7" s="52">
        <v>66100</v>
      </c>
      <c r="R7" s="52">
        <v>75219</v>
      </c>
      <c r="S7" s="52">
        <v>82741</v>
      </c>
      <c r="T7" s="52">
        <v>90336</v>
      </c>
      <c r="U7" s="52">
        <v>98037</v>
      </c>
      <c r="V7" s="52">
        <v>106392</v>
      </c>
      <c r="W7" s="52">
        <v>114911</v>
      </c>
      <c r="X7" s="52">
        <v>126101</v>
      </c>
      <c r="Y7" s="52">
        <v>131873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531</v>
      </c>
      <c r="C9" s="52">
        <v>568</v>
      </c>
      <c r="D9" s="52">
        <v>655</v>
      </c>
      <c r="E9" s="52">
        <v>701</v>
      </c>
      <c r="F9" s="52">
        <v>858</v>
      </c>
      <c r="G9" s="52">
        <v>1180</v>
      </c>
      <c r="H9" s="52">
        <v>1801</v>
      </c>
      <c r="I9" s="52">
        <v>2862</v>
      </c>
      <c r="J9" s="52">
        <v>4486</v>
      </c>
      <c r="K9" s="52">
        <v>6347</v>
      </c>
      <c r="L9" s="52">
        <v>8858</v>
      </c>
      <c r="M9" s="52">
        <v>12015</v>
      </c>
      <c r="N9" s="52">
        <v>15111</v>
      </c>
      <c r="O9" s="52">
        <v>18988</v>
      </c>
      <c r="P9" s="52">
        <v>23795</v>
      </c>
      <c r="Q9" s="52">
        <v>31838</v>
      </c>
      <c r="R9" s="52">
        <v>38150</v>
      </c>
      <c r="S9" s="52">
        <v>43595</v>
      </c>
      <c r="T9" s="52">
        <v>52862</v>
      </c>
      <c r="U9" s="52">
        <v>65061</v>
      </c>
      <c r="V9" s="52">
        <v>74441</v>
      </c>
      <c r="W9" s="52">
        <v>87418</v>
      </c>
      <c r="X9" s="52">
        <v>100902</v>
      </c>
      <c r="Y9" s="52">
        <v>107591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389</v>
      </c>
      <c r="C11" s="52">
        <v>403</v>
      </c>
      <c r="D11" s="52">
        <v>446</v>
      </c>
      <c r="E11" s="52">
        <v>483</v>
      </c>
      <c r="F11" s="52">
        <v>530</v>
      </c>
      <c r="G11" s="52">
        <v>623</v>
      </c>
      <c r="H11" s="52">
        <v>693</v>
      </c>
      <c r="I11" s="52">
        <v>842</v>
      </c>
      <c r="J11" s="52">
        <v>1063</v>
      </c>
      <c r="K11" s="52">
        <v>1283</v>
      </c>
      <c r="L11" s="52">
        <v>1525</v>
      </c>
      <c r="M11" s="52">
        <v>1826</v>
      </c>
      <c r="N11" s="52">
        <v>2026</v>
      </c>
      <c r="O11" s="52">
        <v>2244</v>
      </c>
      <c r="P11" s="52">
        <v>2677</v>
      </c>
      <c r="Q11" s="52">
        <v>3333</v>
      </c>
      <c r="R11" s="52">
        <v>4125</v>
      </c>
      <c r="S11" s="52">
        <v>4655</v>
      </c>
      <c r="T11" s="52">
        <v>5051</v>
      </c>
      <c r="U11" s="52">
        <v>5122</v>
      </c>
      <c r="V11" s="52">
        <v>5340</v>
      </c>
      <c r="W11" s="52">
        <v>6153</v>
      </c>
      <c r="X11" s="52">
        <v>7478</v>
      </c>
      <c r="Y11" s="52">
        <v>8144</v>
      </c>
      <c r="DA11" s="63" t="s">
        <v>1122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0</v>
      </c>
      <c r="G12" s="52">
        <v>0</v>
      </c>
      <c r="H12" s="52">
        <v>0</v>
      </c>
      <c r="I12" s="52">
        <v>1</v>
      </c>
      <c r="J12" s="52">
        <v>2</v>
      </c>
      <c r="K12" s="52">
        <v>4</v>
      </c>
      <c r="L12" s="52">
        <v>6</v>
      </c>
      <c r="M12" s="52">
        <v>9</v>
      </c>
      <c r="N12" s="52">
        <v>11</v>
      </c>
      <c r="O12" s="52">
        <v>11</v>
      </c>
      <c r="P12" s="52">
        <v>10</v>
      </c>
      <c r="Q12" s="52">
        <v>13</v>
      </c>
      <c r="R12" s="52">
        <v>14</v>
      </c>
      <c r="S12" s="52">
        <v>15</v>
      </c>
      <c r="T12" s="52">
        <v>16</v>
      </c>
      <c r="U12" s="52">
        <v>15</v>
      </c>
      <c r="V12" s="52">
        <v>14</v>
      </c>
      <c r="W12" s="52">
        <v>14</v>
      </c>
      <c r="X12" s="52">
        <v>15</v>
      </c>
      <c r="Y12" s="52">
        <v>14</v>
      </c>
      <c r="DA12" s="63" t="s">
        <v>1123</v>
      </c>
    </row>
    <row r="13" spans="1:105" ht="12" customHeight="1" x14ac:dyDescent="0.25">
      <c r="A13" s="97" t="s">
        <v>122</v>
      </c>
      <c r="B13" s="52">
        <v>2084</v>
      </c>
      <c r="C13" s="52">
        <v>2104</v>
      </c>
      <c r="D13" s="52">
        <v>2349</v>
      </c>
      <c r="E13" s="52">
        <v>2808</v>
      </c>
      <c r="F13" s="52">
        <v>3738</v>
      </c>
      <c r="G13" s="52">
        <v>4916</v>
      </c>
      <c r="H13" s="52">
        <v>6572</v>
      </c>
      <c r="I13" s="52">
        <v>8210</v>
      </c>
      <c r="J13" s="52">
        <v>10266</v>
      </c>
      <c r="K13" s="52">
        <v>11888</v>
      </c>
      <c r="L13" s="52">
        <v>14993</v>
      </c>
      <c r="M13" s="52">
        <v>18511</v>
      </c>
      <c r="N13" s="52">
        <v>23392</v>
      </c>
      <c r="O13" s="52">
        <v>29409</v>
      </c>
      <c r="P13" s="52">
        <v>35877</v>
      </c>
      <c r="Q13" s="52">
        <v>42454</v>
      </c>
      <c r="R13" s="52">
        <v>48138</v>
      </c>
      <c r="S13" s="52">
        <v>52544</v>
      </c>
      <c r="T13" s="52">
        <v>57309</v>
      </c>
      <c r="U13" s="52">
        <v>63318</v>
      </c>
      <c r="V13" s="52">
        <v>70873</v>
      </c>
      <c r="W13" s="52">
        <v>75698</v>
      </c>
      <c r="X13" s="52">
        <v>85011</v>
      </c>
      <c r="Y13" s="52">
        <v>90104</v>
      </c>
      <c r="DA13" s="63" t="s">
        <v>1124</v>
      </c>
    </row>
    <row r="14" spans="1:105" ht="12" customHeight="1" x14ac:dyDescent="0.25">
      <c r="A14" s="97" t="s">
        <v>121</v>
      </c>
      <c r="B14" s="52">
        <v>578</v>
      </c>
      <c r="C14" s="52">
        <v>607</v>
      </c>
      <c r="D14" s="52">
        <v>702</v>
      </c>
      <c r="E14" s="52">
        <v>874</v>
      </c>
      <c r="F14" s="52">
        <v>1143</v>
      </c>
      <c r="G14" s="52">
        <v>1510</v>
      </c>
      <c r="H14" s="52">
        <v>1906</v>
      </c>
      <c r="I14" s="52">
        <v>2495</v>
      </c>
      <c r="J14" s="52">
        <v>3100</v>
      </c>
      <c r="K14" s="52">
        <v>4774</v>
      </c>
      <c r="L14" s="52">
        <v>6188</v>
      </c>
      <c r="M14" s="52">
        <v>8647</v>
      </c>
      <c r="N14" s="52">
        <v>12233</v>
      </c>
      <c r="O14" s="52">
        <v>14955</v>
      </c>
      <c r="P14" s="52">
        <v>18142</v>
      </c>
      <c r="Q14" s="52">
        <v>20300</v>
      </c>
      <c r="R14" s="52">
        <v>22942</v>
      </c>
      <c r="S14" s="52">
        <v>25527</v>
      </c>
      <c r="T14" s="52">
        <v>27960</v>
      </c>
      <c r="U14" s="52">
        <v>29582</v>
      </c>
      <c r="V14" s="52">
        <v>30165</v>
      </c>
      <c r="W14" s="52">
        <v>33046</v>
      </c>
      <c r="X14" s="52">
        <v>33597</v>
      </c>
      <c r="Y14" s="52">
        <v>33611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1291</v>
      </c>
      <c r="C16" s="52">
        <v>1294</v>
      </c>
      <c r="D16" s="52">
        <v>1390</v>
      </c>
      <c r="E16" s="52">
        <v>1547</v>
      </c>
      <c r="F16" s="52">
        <v>1874</v>
      </c>
      <c r="G16" s="52">
        <v>2534</v>
      </c>
      <c r="H16" s="52">
        <v>3248</v>
      </c>
      <c r="I16" s="52">
        <v>4233</v>
      </c>
      <c r="J16" s="52">
        <v>5480</v>
      </c>
      <c r="K16" s="52">
        <v>7634</v>
      </c>
      <c r="L16" s="52">
        <v>9696</v>
      </c>
      <c r="M16" s="52">
        <v>12153</v>
      </c>
      <c r="N16" s="52">
        <v>14579</v>
      </c>
      <c r="O16" s="52">
        <v>17153</v>
      </c>
      <c r="P16" s="52">
        <v>20060</v>
      </c>
      <c r="Q16" s="52">
        <v>22424</v>
      </c>
      <c r="R16" s="52">
        <v>25009</v>
      </c>
      <c r="S16" s="52">
        <v>27591</v>
      </c>
      <c r="T16" s="52">
        <v>29450</v>
      </c>
      <c r="U16" s="52">
        <v>30742</v>
      </c>
      <c r="V16" s="52">
        <v>32380</v>
      </c>
      <c r="W16" s="52">
        <v>33163</v>
      </c>
      <c r="X16" s="52">
        <v>33215</v>
      </c>
      <c r="Y16" s="52">
        <v>32670</v>
      </c>
      <c r="DA16" s="63" t="s">
        <v>1126</v>
      </c>
    </row>
    <row r="17" spans="1:105" ht="12" customHeight="1" x14ac:dyDescent="0.25">
      <c r="A17" s="109" t="s">
        <v>120</v>
      </c>
      <c r="B17" s="36">
        <v>1761</v>
      </c>
      <c r="C17" s="36">
        <v>1821</v>
      </c>
      <c r="D17" s="36">
        <v>2108</v>
      </c>
      <c r="E17" s="36">
        <v>2619</v>
      </c>
      <c r="F17" s="36">
        <v>3537</v>
      </c>
      <c r="G17" s="36">
        <v>4515</v>
      </c>
      <c r="H17" s="36">
        <v>5923</v>
      </c>
      <c r="I17" s="36">
        <v>7315</v>
      </c>
      <c r="J17" s="36">
        <v>8951</v>
      </c>
      <c r="K17" s="36">
        <v>10315</v>
      </c>
      <c r="L17" s="36">
        <v>13016</v>
      </c>
      <c r="M17" s="36">
        <v>16840</v>
      </c>
      <c r="N17" s="36">
        <v>23083</v>
      </c>
      <c r="O17" s="36">
        <v>29466</v>
      </c>
      <c r="P17" s="36">
        <v>36646</v>
      </c>
      <c r="Q17" s="36">
        <v>43676</v>
      </c>
      <c r="R17" s="36">
        <v>50210</v>
      </c>
      <c r="S17" s="36">
        <v>55150</v>
      </c>
      <c r="T17" s="36">
        <v>60886</v>
      </c>
      <c r="U17" s="36">
        <v>67295</v>
      </c>
      <c r="V17" s="36">
        <v>74012</v>
      </c>
      <c r="W17" s="36">
        <v>81748</v>
      </c>
      <c r="X17" s="36">
        <v>92886</v>
      </c>
      <c r="Y17" s="36">
        <v>99203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238</v>
      </c>
      <c r="D21" s="52">
        <v>239</v>
      </c>
      <c r="E21" s="52">
        <v>238</v>
      </c>
      <c r="F21" s="52">
        <v>242</v>
      </c>
      <c r="G21" s="52">
        <v>246</v>
      </c>
      <c r="H21" s="52">
        <v>256</v>
      </c>
      <c r="I21" s="52">
        <v>271</v>
      </c>
      <c r="J21" s="52">
        <v>302</v>
      </c>
      <c r="K21" s="52">
        <v>345</v>
      </c>
      <c r="L21" s="52">
        <v>412</v>
      </c>
      <c r="M21" s="52">
        <v>497</v>
      </c>
      <c r="N21" s="52">
        <v>620</v>
      </c>
      <c r="O21" s="52">
        <v>738</v>
      </c>
      <c r="P21" s="52">
        <v>771</v>
      </c>
      <c r="Q21" s="52">
        <v>1068</v>
      </c>
      <c r="R21" s="52">
        <v>1440</v>
      </c>
      <c r="S21" s="52">
        <v>1926</v>
      </c>
      <c r="T21" s="52">
        <v>2461</v>
      </c>
      <c r="U21" s="52">
        <v>3066</v>
      </c>
      <c r="V21" s="52">
        <v>3739</v>
      </c>
      <c r="W21" s="52">
        <v>4428</v>
      </c>
      <c r="X21" s="52">
        <v>5177</v>
      </c>
      <c r="Y21" s="52">
        <v>5989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83</v>
      </c>
      <c r="D23" s="52">
        <v>83</v>
      </c>
      <c r="E23" s="52">
        <v>85</v>
      </c>
      <c r="F23" s="52">
        <v>90</v>
      </c>
      <c r="G23" s="52">
        <v>99</v>
      </c>
      <c r="H23" s="52">
        <v>118</v>
      </c>
      <c r="I23" s="52">
        <v>98</v>
      </c>
      <c r="J23" s="52">
        <v>121</v>
      </c>
      <c r="K23" s="52">
        <v>365</v>
      </c>
      <c r="L23" s="52">
        <v>511</v>
      </c>
      <c r="M23" s="52">
        <v>670</v>
      </c>
      <c r="N23" s="52">
        <v>1577</v>
      </c>
      <c r="O23" s="52">
        <v>2127</v>
      </c>
      <c r="P23" s="52">
        <v>3136</v>
      </c>
      <c r="Q23" s="52">
        <v>3333</v>
      </c>
      <c r="R23" s="52">
        <v>5201</v>
      </c>
      <c r="S23" s="52">
        <v>5438</v>
      </c>
      <c r="T23" s="52">
        <v>5727</v>
      </c>
      <c r="U23" s="52">
        <v>5465</v>
      </c>
      <c r="V23" s="52">
        <v>6930</v>
      </c>
      <c r="W23" s="52">
        <v>9384</v>
      </c>
      <c r="X23" s="52">
        <v>11365</v>
      </c>
      <c r="Y23" s="52">
        <v>13571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61</v>
      </c>
      <c r="D25" s="52">
        <v>61</v>
      </c>
      <c r="E25" s="52">
        <v>61</v>
      </c>
      <c r="F25" s="52">
        <v>65</v>
      </c>
      <c r="G25" s="52">
        <v>72</v>
      </c>
      <c r="H25" s="52">
        <v>84</v>
      </c>
      <c r="I25" s="52">
        <v>62</v>
      </c>
      <c r="J25" s="52">
        <v>70</v>
      </c>
      <c r="K25" s="52">
        <v>101</v>
      </c>
      <c r="L25" s="52">
        <v>119</v>
      </c>
      <c r="M25" s="52">
        <v>135</v>
      </c>
      <c r="N25" s="52">
        <v>168</v>
      </c>
      <c r="O25" s="52">
        <v>209</v>
      </c>
      <c r="P25" s="52">
        <v>236</v>
      </c>
      <c r="Q25" s="52">
        <v>293</v>
      </c>
      <c r="R25" s="52">
        <v>347</v>
      </c>
      <c r="S25" s="52">
        <v>391</v>
      </c>
      <c r="T25" s="52">
        <v>449</v>
      </c>
      <c r="U25" s="52">
        <v>527</v>
      </c>
      <c r="V25" s="52">
        <v>595</v>
      </c>
      <c r="W25" s="52">
        <v>714</v>
      </c>
      <c r="X25" s="52">
        <v>864</v>
      </c>
      <c r="Y25" s="52">
        <v>958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1</v>
      </c>
      <c r="Q26" s="52">
        <v>1</v>
      </c>
      <c r="R26" s="52">
        <v>2</v>
      </c>
      <c r="S26" s="52">
        <v>3</v>
      </c>
      <c r="T26" s="52">
        <v>1</v>
      </c>
      <c r="U26" s="52">
        <v>3</v>
      </c>
      <c r="V26" s="52">
        <v>1</v>
      </c>
      <c r="W26" s="52">
        <v>0</v>
      </c>
      <c r="X26" s="52">
        <v>3</v>
      </c>
      <c r="Y26" s="52">
        <v>4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326</v>
      </c>
      <c r="D27" s="52">
        <v>325</v>
      </c>
      <c r="E27" s="52">
        <v>332</v>
      </c>
      <c r="F27" s="52">
        <v>347</v>
      </c>
      <c r="G27" s="52">
        <v>385</v>
      </c>
      <c r="H27" s="52">
        <v>461</v>
      </c>
      <c r="I27" s="52">
        <v>387</v>
      </c>
      <c r="J27" s="52">
        <v>514</v>
      </c>
      <c r="K27" s="52">
        <v>772</v>
      </c>
      <c r="L27" s="52">
        <v>1070</v>
      </c>
      <c r="M27" s="52">
        <v>1402</v>
      </c>
      <c r="N27" s="52">
        <v>1803</v>
      </c>
      <c r="O27" s="52">
        <v>2149</v>
      </c>
      <c r="P27" s="52">
        <v>2469</v>
      </c>
      <c r="Q27" s="52">
        <v>2969</v>
      </c>
      <c r="R27" s="52">
        <v>3707</v>
      </c>
      <c r="S27" s="52">
        <v>4596</v>
      </c>
      <c r="T27" s="52">
        <v>5938</v>
      </c>
      <c r="U27" s="52">
        <v>7057</v>
      </c>
      <c r="V27" s="52">
        <v>8251</v>
      </c>
      <c r="W27" s="52">
        <v>9132</v>
      </c>
      <c r="X27" s="52">
        <v>9738</v>
      </c>
      <c r="Y27" s="52">
        <v>10269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90</v>
      </c>
      <c r="D28" s="52">
        <v>91</v>
      </c>
      <c r="E28" s="52">
        <v>92</v>
      </c>
      <c r="F28" s="52">
        <v>97</v>
      </c>
      <c r="G28" s="52">
        <v>112</v>
      </c>
      <c r="H28" s="52">
        <v>133</v>
      </c>
      <c r="I28" s="52">
        <v>118</v>
      </c>
      <c r="J28" s="52">
        <v>163</v>
      </c>
      <c r="K28" s="52">
        <v>238</v>
      </c>
      <c r="L28" s="52">
        <v>321</v>
      </c>
      <c r="M28" s="52">
        <v>444</v>
      </c>
      <c r="N28" s="52">
        <v>591</v>
      </c>
      <c r="O28" s="52">
        <v>760</v>
      </c>
      <c r="P28" s="52">
        <v>994</v>
      </c>
      <c r="Q28" s="52">
        <v>1393</v>
      </c>
      <c r="R28" s="52">
        <v>1885</v>
      </c>
      <c r="S28" s="52">
        <v>2545</v>
      </c>
      <c r="T28" s="52">
        <v>2977</v>
      </c>
      <c r="U28" s="52">
        <v>3634</v>
      </c>
      <c r="V28" s="52">
        <v>4051</v>
      </c>
      <c r="W28" s="52">
        <v>4061</v>
      </c>
      <c r="X28" s="52">
        <v>4400</v>
      </c>
      <c r="Y28" s="52">
        <v>4526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202</v>
      </c>
      <c r="D30" s="52">
        <v>201</v>
      </c>
      <c r="E30" s="52">
        <v>205</v>
      </c>
      <c r="F30" s="52">
        <v>214</v>
      </c>
      <c r="G30" s="52">
        <v>234</v>
      </c>
      <c r="H30" s="52">
        <v>270</v>
      </c>
      <c r="I30" s="52">
        <v>212</v>
      </c>
      <c r="J30" s="52">
        <v>259</v>
      </c>
      <c r="K30" s="52">
        <v>384</v>
      </c>
      <c r="L30" s="52">
        <v>533</v>
      </c>
      <c r="M30" s="52">
        <v>727</v>
      </c>
      <c r="N30" s="52">
        <v>981</v>
      </c>
      <c r="O30" s="52">
        <v>1271</v>
      </c>
      <c r="P30" s="52">
        <v>1520</v>
      </c>
      <c r="Q30" s="52">
        <v>1943</v>
      </c>
      <c r="R30" s="52">
        <v>2437</v>
      </c>
      <c r="S30" s="52">
        <v>2968</v>
      </c>
      <c r="T30" s="52">
        <v>3285</v>
      </c>
      <c r="U30" s="52">
        <v>3715</v>
      </c>
      <c r="V30" s="52">
        <v>4066</v>
      </c>
      <c r="W30" s="52">
        <v>4457</v>
      </c>
      <c r="X30" s="52">
        <v>4781</v>
      </c>
      <c r="Y30" s="52">
        <v>4943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275</v>
      </c>
      <c r="D31" s="36">
        <v>275</v>
      </c>
      <c r="E31" s="36">
        <v>281</v>
      </c>
      <c r="F31" s="36">
        <v>296</v>
      </c>
      <c r="G31" s="36">
        <v>334</v>
      </c>
      <c r="H31" s="36">
        <v>404</v>
      </c>
      <c r="I31" s="36">
        <v>357</v>
      </c>
      <c r="J31" s="36">
        <v>487</v>
      </c>
      <c r="K31" s="36">
        <v>721</v>
      </c>
      <c r="L31" s="36">
        <v>988</v>
      </c>
      <c r="M31" s="36">
        <v>1269</v>
      </c>
      <c r="N31" s="36">
        <v>1569</v>
      </c>
      <c r="O31" s="36">
        <v>1857</v>
      </c>
      <c r="P31" s="36">
        <v>2181</v>
      </c>
      <c r="Q31" s="36">
        <v>2706</v>
      </c>
      <c r="R31" s="36">
        <v>3514</v>
      </c>
      <c r="S31" s="36">
        <v>4578</v>
      </c>
      <c r="T31" s="36">
        <v>6081</v>
      </c>
      <c r="U31" s="36">
        <v>7495</v>
      </c>
      <c r="V31" s="36">
        <v>8842</v>
      </c>
      <c r="W31" s="36">
        <v>9472</v>
      </c>
      <c r="X31" s="36">
        <v>10217</v>
      </c>
      <c r="Y31" s="36">
        <v>10834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301</v>
      </c>
      <c r="D35" s="52">
        <v>622</v>
      </c>
      <c r="E35" s="52">
        <v>906</v>
      </c>
      <c r="F35" s="52">
        <v>1487</v>
      </c>
      <c r="G35" s="52">
        <v>1884</v>
      </c>
      <c r="H35" s="52">
        <v>2378</v>
      </c>
      <c r="I35" s="52">
        <v>2648</v>
      </c>
      <c r="J35" s="52">
        <v>3185</v>
      </c>
      <c r="K35" s="52">
        <v>3863</v>
      </c>
      <c r="L35" s="52">
        <v>5175</v>
      </c>
      <c r="M35" s="52">
        <v>6778</v>
      </c>
      <c r="N35" s="52">
        <v>9289</v>
      </c>
      <c r="O35" s="52">
        <v>9695</v>
      </c>
      <c r="P35" s="52">
        <v>10858</v>
      </c>
      <c r="Q35" s="52">
        <v>10462</v>
      </c>
      <c r="R35" s="52">
        <v>10559</v>
      </c>
      <c r="S35" s="52">
        <v>9448</v>
      </c>
      <c r="T35" s="52">
        <v>10056</v>
      </c>
      <c r="U35" s="52">
        <v>10767</v>
      </c>
      <c r="V35" s="52">
        <v>12094</v>
      </c>
      <c r="W35" s="52">
        <v>12947</v>
      </c>
      <c r="X35" s="52">
        <v>16367</v>
      </c>
      <c r="Y35" s="52">
        <v>11761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120</v>
      </c>
      <c r="D37" s="52">
        <v>170</v>
      </c>
      <c r="E37" s="52">
        <v>131</v>
      </c>
      <c r="F37" s="52">
        <v>247</v>
      </c>
      <c r="G37" s="52">
        <v>421</v>
      </c>
      <c r="H37" s="52">
        <v>739</v>
      </c>
      <c r="I37" s="52">
        <v>1159</v>
      </c>
      <c r="J37" s="52">
        <v>1745</v>
      </c>
      <c r="K37" s="52">
        <v>2226</v>
      </c>
      <c r="L37" s="52">
        <v>3022</v>
      </c>
      <c r="M37" s="52">
        <v>3827</v>
      </c>
      <c r="N37" s="52">
        <v>4673</v>
      </c>
      <c r="O37" s="52">
        <v>6004</v>
      </c>
      <c r="P37" s="52">
        <v>7943</v>
      </c>
      <c r="Q37" s="52">
        <v>11376</v>
      </c>
      <c r="R37" s="52">
        <v>11513</v>
      </c>
      <c r="S37" s="52">
        <v>10883</v>
      </c>
      <c r="T37" s="52">
        <v>14994</v>
      </c>
      <c r="U37" s="52">
        <v>17664</v>
      </c>
      <c r="V37" s="52">
        <v>16310</v>
      </c>
      <c r="W37" s="52">
        <v>22361</v>
      </c>
      <c r="X37" s="52">
        <v>24849</v>
      </c>
      <c r="Y37" s="52">
        <v>20260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75</v>
      </c>
      <c r="D39" s="52">
        <v>104</v>
      </c>
      <c r="E39" s="52">
        <v>98</v>
      </c>
      <c r="F39" s="52">
        <v>112</v>
      </c>
      <c r="G39" s="52">
        <v>165</v>
      </c>
      <c r="H39" s="52">
        <v>154</v>
      </c>
      <c r="I39" s="52">
        <v>211</v>
      </c>
      <c r="J39" s="52">
        <v>291</v>
      </c>
      <c r="K39" s="52">
        <v>321</v>
      </c>
      <c r="L39" s="52">
        <v>361</v>
      </c>
      <c r="M39" s="52">
        <v>436</v>
      </c>
      <c r="N39" s="52">
        <v>368</v>
      </c>
      <c r="O39" s="52">
        <v>427</v>
      </c>
      <c r="P39" s="52">
        <v>669</v>
      </c>
      <c r="Q39" s="52">
        <v>949</v>
      </c>
      <c r="R39" s="52">
        <v>1139</v>
      </c>
      <c r="S39" s="52">
        <v>921</v>
      </c>
      <c r="T39" s="52">
        <v>845</v>
      </c>
      <c r="U39" s="52">
        <v>598</v>
      </c>
      <c r="V39" s="52">
        <v>813</v>
      </c>
      <c r="W39" s="52">
        <v>1527</v>
      </c>
      <c r="X39" s="52">
        <v>2189</v>
      </c>
      <c r="Y39" s="52">
        <v>1624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1</v>
      </c>
      <c r="J40" s="52">
        <v>1</v>
      </c>
      <c r="K40" s="52">
        <v>2</v>
      </c>
      <c r="L40" s="52">
        <v>2</v>
      </c>
      <c r="M40" s="52">
        <v>3</v>
      </c>
      <c r="N40" s="52">
        <v>2</v>
      </c>
      <c r="O40" s="52">
        <v>0</v>
      </c>
      <c r="P40" s="52">
        <v>0</v>
      </c>
      <c r="Q40" s="52">
        <v>4</v>
      </c>
      <c r="R40" s="52">
        <v>3</v>
      </c>
      <c r="S40" s="52">
        <v>4</v>
      </c>
      <c r="T40" s="52">
        <v>2</v>
      </c>
      <c r="U40" s="52">
        <v>2</v>
      </c>
      <c r="V40" s="52">
        <v>0</v>
      </c>
      <c r="W40" s="52">
        <v>0</v>
      </c>
      <c r="X40" s="52">
        <v>4</v>
      </c>
      <c r="Y40" s="52">
        <v>3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346</v>
      </c>
      <c r="D41" s="52">
        <v>570</v>
      </c>
      <c r="E41" s="52">
        <v>791</v>
      </c>
      <c r="F41" s="52">
        <v>1277</v>
      </c>
      <c r="G41" s="52">
        <v>1563</v>
      </c>
      <c r="H41" s="52">
        <v>2117</v>
      </c>
      <c r="I41" s="52">
        <v>2025</v>
      </c>
      <c r="J41" s="52">
        <v>2570</v>
      </c>
      <c r="K41" s="52">
        <v>2394</v>
      </c>
      <c r="L41" s="52">
        <v>4175</v>
      </c>
      <c r="M41" s="52">
        <v>4920</v>
      </c>
      <c r="N41" s="52">
        <v>6684</v>
      </c>
      <c r="O41" s="52">
        <v>8166</v>
      </c>
      <c r="P41" s="52">
        <v>8937</v>
      </c>
      <c r="Q41" s="52">
        <v>9546</v>
      </c>
      <c r="R41" s="52">
        <v>9391</v>
      </c>
      <c r="S41" s="52">
        <v>9002</v>
      </c>
      <c r="T41" s="52">
        <v>10703</v>
      </c>
      <c r="U41" s="52">
        <v>13066</v>
      </c>
      <c r="V41" s="52">
        <v>15806</v>
      </c>
      <c r="W41" s="52">
        <v>13957</v>
      </c>
      <c r="X41" s="52">
        <v>19051</v>
      </c>
      <c r="Y41" s="52">
        <v>15362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119</v>
      </c>
      <c r="D42" s="52">
        <v>186</v>
      </c>
      <c r="E42" s="52">
        <v>264</v>
      </c>
      <c r="F42" s="52">
        <v>366</v>
      </c>
      <c r="G42" s="52">
        <v>479</v>
      </c>
      <c r="H42" s="52">
        <v>529</v>
      </c>
      <c r="I42" s="52">
        <v>707</v>
      </c>
      <c r="J42" s="52">
        <v>768</v>
      </c>
      <c r="K42" s="52">
        <v>1912</v>
      </c>
      <c r="L42" s="52">
        <v>1735</v>
      </c>
      <c r="M42" s="52">
        <v>2903</v>
      </c>
      <c r="N42" s="52">
        <v>4177</v>
      </c>
      <c r="O42" s="52">
        <v>3482</v>
      </c>
      <c r="P42" s="52">
        <v>4181</v>
      </c>
      <c r="Q42" s="52">
        <v>3551</v>
      </c>
      <c r="R42" s="52">
        <v>4527</v>
      </c>
      <c r="S42" s="52">
        <v>5130</v>
      </c>
      <c r="T42" s="52">
        <v>5410</v>
      </c>
      <c r="U42" s="52">
        <v>5256</v>
      </c>
      <c r="V42" s="52">
        <v>4634</v>
      </c>
      <c r="W42" s="52">
        <v>6942</v>
      </c>
      <c r="X42" s="52">
        <v>4951</v>
      </c>
      <c r="Y42" s="52">
        <v>4540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205</v>
      </c>
      <c r="D44" s="52">
        <v>297</v>
      </c>
      <c r="E44" s="52">
        <v>362</v>
      </c>
      <c r="F44" s="52">
        <v>541</v>
      </c>
      <c r="G44" s="52">
        <v>894</v>
      </c>
      <c r="H44" s="52">
        <v>984</v>
      </c>
      <c r="I44" s="52">
        <v>1197</v>
      </c>
      <c r="J44" s="52">
        <v>1506</v>
      </c>
      <c r="K44" s="52">
        <v>2538</v>
      </c>
      <c r="L44" s="52">
        <v>2595</v>
      </c>
      <c r="M44" s="52">
        <v>3184</v>
      </c>
      <c r="N44" s="52">
        <v>3407</v>
      </c>
      <c r="O44" s="52">
        <v>3845</v>
      </c>
      <c r="P44" s="52">
        <v>4427</v>
      </c>
      <c r="Q44" s="52">
        <v>4307</v>
      </c>
      <c r="R44" s="52">
        <v>5022</v>
      </c>
      <c r="S44" s="52">
        <v>5550</v>
      </c>
      <c r="T44" s="52">
        <v>5144</v>
      </c>
      <c r="U44" s="52">
        <v>5007</v>
      </c>
      <c r="V44" s="52">
        <v>5704</v>
      </c>
      <c r="W44" s="52">
        <v>5240</v>
      </c>
      <c r="X44" s="52">
        <v>4833</v>
      </c>
      <c r="Y44" s="52">
        <v>4398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335</v>
      </c>
      <c r="D45" s="36">
        <v>562</v>
      </c>
      <c r="E45" s="36">
        <v>792</v>
      </c>
      <c r="F45" s="36">
        <v>1214</v>
      </c>
      <c r="G45" s="36">
        <v>1312</v>
      </c>
      <c r="H45" s="36">
        <v>1812</v>
      </c>
      <c r="I45" s="36">
        <v>1749</v>
      </c>
      <c r="J45" s="36">
        <v>2123</v>
      </c>
      <c r="K45" s="36">
        <v>2085</v>
      </c>
      <c r="L45" s="36">
        <v>3689</v>
      </c>
      <c r="M45" s="36">
        <v>5093</v>
      </c>
      <c r="N45" s="36">
        <v>7812</v>
      </c>
      <c r="O45" s="36">
        <v>8240</v>
      </c>
      <c r="P45" s="36">
        <v>9361</v>
      </c>
      <c r="Q45" s="36">
        <v>9736</v>
      </c>
      <c r="R45" s="36">
        <v>10048</v>
      </c>
      <c r="S45" s="36">
        <v>9518</v>
      </c>
      <c r="T45" s="36">
        <v>11817</v>
      </c>
      <c r="U45" s="36">
        <v>13904</v>
      </c>
      <c r="V45" s="36">
        <v>15559</v>
      </c>
      <c r="W45" s="36">
        <v>17208</v>
      </c>
      <c r="X45" s="36">
        <v>21355</v>
      </c>
      <c r="Y45" s="36">
        <v>17151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106</v>
      </c>
      <c r="D49" s="52">
        <v>225</v>
      </c>
      <c r="E49" s="52">
        <v>319</v>
      </c>
      <c r="F49" s="52">
        <v>527</v>
      </c>
      <c r="G49" s="52">
        <v>631</v>
      </c>
      <c r="H49" s="52">
        <v>1114</v>
      </c>
      <c r="I49" s="52">
        <v>1005</v>
      </c>
      <c r="J49" s="52">
        <v>1284</v>
      </c>
      <c r="K49" s="52">
        <v>1826</v>
      </c>
      <c r="L49" s="52">
        <v>2507</v>
      </c>
      <c r="M49" s="52">
        <v>2276</v>
      </c>
      <c r="N49" s="52">
        <v>3495</v>
      </c>
      <c r="O49" s="52">
        <v>3161</v>
      </c>
      <c r="P49" s="52">
        <v>5681</v>
      </c>
      <c r="Q49" s="52">
        <v>5366</v>
      </c>
      <c r="R49" s="52">
        <v>4866</v>
      </c>
      <c r="S49" s="52">
        <v>3042</v>
      </c>
      <c r="T49" s="52">
        <v>3276</v>
      </c>
      <c r="U49" s="52">
        <v>4282</v>
      </c>
      <c r="V49" s="52">
        <v>3720</v>
      </c>
      <c r="W49" s="52">
        <v>3781</v>
      </c>
      <c r="X49" s="52">
        <v>6511</v>
      </c>
      <c r="Y49" s="52">
        <v>3917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13</v>
      </c>
      <c r="D51" s="52">
        <v>34</v>
      </c>
      <c r="E51" s="52">
        <v>57</v>
      </c>
      <c r="F51" s="52">
        <v>111</v>
      </c>
      <c r="G51" s="52">
        <v>160</v>
      </c>
      <c r="H51" s="52">
        <v>330</v>
      </c>
      <c r="I51" s="52">
        <v>385</v>
      </c>
      <c r="J51" s="52">
        <v>613</v>
      </c>
      <c r="K51" s="52">
        <v>995</v>
      </c>
      <c r="L51" s="52">
        <v>1636</v>
      </c>
      <c r="M51" s="52">
        <v>1756</v>
      </c>
      <c r="N51" s="52">
        <v>2767</v>
      </c>
      <c r="O51" s="52">
        <v>2534</v>
      </c>
      <c r="P51" s="52">
        <v>4572</v>
      </c>
      <c r="Q51" s="52">
        <v>4373</v>
      </c>
      <c r="R51" s="52">
        <v>3995</v>
      </c>
      <c r="S51" s="52">
        <v>2520</v>
      </c>
      <c r="T51" s="52">
        <v>2791</v>
      </c>
      <c r="U51" s="52">
        <v>3706</v>
      </c>
      <c r="V51" s="52">
        <v>3222</v>
      </c>
      <c r="W51" s="52">
        <v>3377</v>
      </c>
      <c r="X51" s="52">
        <v>5867</v>
      </c>
      <c r="Y51" s="52">
        <v>3497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15</v>
      </c>
      <c r="D53" s="52">
        <v>27</v>
      </c>
      <c r="E53" s="52">
        <v>27</v>
      </c>
      <c r="F53" s="52">
        <v>34</v>
      </c>
      <c r="G53" s="52">
        <v>47</v>
      </c>
      <c r="H53" s="52">
        <v>62</v>
      </c>
      <c r="I53" s="52">
        <v>72</v>
      </c>
      <c r="J53" s="52">
        <v>103</v>
      </c>
      <c r="K53" s="52">
        <v>127</v>
      </c>
      <c r="L53" s="52">
        <v>144</v>
      </c>
      <c r="M53" s="52">
        <v>121</v>
      </c>
      <c r="N53" s="52">
        <v>114</v>
      </c>
      <c r="O53" s="52">
        <v>112</v>
      </c>
      <c r="P53" s="52">
        <v>277</v>
      </c>
      <c r="Q53" s="52">
        <v>365</v>
      </c>
      <c r="R53" s="52">
        <v>368</v>
      </c>
      <c r="S53" s="52">
        <v>187</v>
      </c>
      <c r="T53" s="52">
        <v>163</v>
      </c>
      <c r="U53" s="52">
        <v>137</v>
      </c>
      <c r="V53" s="52">
        <v>144</v>
      </c>
      <c r="W53" s="52">
        <v>259</v>
      </c>
      <c r="X53" s="52">
        <v>545</v>
      </c>
      <c r="Y53" s="52">
        <v>297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1</v>
      </c>
      <c r="N54" s="52">
        <v>1</v>
      </c>
      <c r="O54" s="52">
        <v>0</v>
      </c>
      <c r="P54" s="52">
        <v>0</v>
      </c>
      <c r="Q54" s="52">
        <v>3</v>
      </c>
      <c r="R54" s="52">
        <v>2</v>
      </c>
      <c r="S54" s="52">
        <v>2</v>
      </c>
      <c r="T54" s="52">
        <v>1</v>
      </c>
      <c r="U54" s="52">
        <v>1</v>
      </c>
      <c r="V54" s="52">
        <v>0</v>
      </c>
      <c r="W54" s="52">
        <v>0</v>
      </c>
      <c r="X54" s="52">
        <v>2</v>
      </c>
      <c r="Y54" s="52">
        <v>1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68</v>
      </c>
      <c r="D55" s="52">
        <v>149</v>
      </c>
      <c r="E55" s="52">
        <v>219</v>
      </c>
      <c r="F55" s="52">
        <v>383</v>
      </c>
      <c r="G55" s="52">
        <v>447</v>
      </c>
      <c r="H55" s="52">
        <v>841</v>
      </c>
      <c r="I55" s="52">
        <v>692</v>
      </c>
      <c r="J55" s="52">
        <v>909</v>
      </c>
      <c r="K55" s="52">
        <v>942</v>
      </c>
      <c r="L55" s="52">
        <v>1669</v>
      </c>
      <c r="M55" s="52">
        <v>1353</v>
      </c>
      <c r="N55" s="52">
        <v>2079</v>
      </c>
      <c r="O55" s="52">
        <v>2136</v>
      </c>
      <c r="P55" s="52">
        <v>3682</v>
      </c>
      <c r="Q55" s="52">
        <v>3643</v>
      </c>
      <c r="R55" s="52">
        <v>3034</v>
      </c>
      <c r="S55" s="52">
        <v>1819</v>
      </c>
      <c r="T55" s="52">
        <v>2067</v>
      </c>
      <c r="U55" s="52">
        <v>2955</v>
      </c>
      <c r="V55" s="52">
        <v>2763</v>
      </c>
      <c r="W55" s="52">
        <v>2351</v>
      </c>
      <c r="X55" s="52">
        <v>4731</v>
      </c>
      <c r="Y55" s="52">
        <v>2792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23</v>
      </c>
      <c r="D56" s="52">
        <v>49</v>
      </c>
      <c r="E56" s="52">
        <v>73</v>
      </c>
      <c r="F56" s="52">
        <v>110</v>
      </c>
      <c r="G56" s="52">
        <v>137</v>
      </c>
      <c r="H56" s="52">
        <v>211</v>
      </c>
      <c r="I56" s="52">
        <v>241</v>
      </c>
      <c r="J56" s="52">
        <v>272</v>
      </c>
      <c r="K56" s="52">
        <v>756</v>
      </c>
      <c r="L56" s="52">
        <v>693</v>
      </c>
      <c r="M56" s="52">
        <v>801</v>
      </c>
      <c r="N56" s="52">
        <v>1301</v>
      </c>
      <c r="O56" s="52">
        <v>913</v>
      </c>
      <c r="P56" s="52">
        <v>1722</v>
      </c>
      <c r="Q56" s="52">
        <v>1355</v>
      </c>
      <c r="R56" s="52">
        <v>1462</v>
      </c>
      <c r="S56" s="52">
        <v>1034</v>
      </c>
      <c r="T56" s="52">
        <v>1045</v>
      </c>
      <c r="U56" s="52">
        <v>1189</v>
      </c>
      <c r="V56" s="52">
        <v>813</v>
      </c>
      <c r="W56" s="52">
        <v>1171</v>
      </c>
      <c r="X56" s="52">
        <v>1233</v>
      </c>
      <c r="Y56" s="52">
        <v>827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40</v>
      </c>
      <c r="D58" s="52">
        <v>78</v>
      </c>
      <c r="E58" s="52">
        <v>100</v>
      </c>
      <c r="F58" s="52">
        <v>162</v>
      </c>
      <c r="G58" s="52">
        <v>255</v>
      </c>
      <c r="H58" s="52">
        <v>392</v>
      </c>
      <c r="I58" s="52">
        <v>408</v>
      </c>
      <c r="J58" s="52">
        <v>533</v>
      </c>
      <c r="K58" s="52">
        <v>1003</v>
      </c>
      <c r="L58" s="52">
        <v>1035</v>
      </c>
      <c r="M58" s="52">
        <v>875</v>
      </c>
      <c r="N58" s="52">
        <v>1062</v>
      </c>
      <c r="O58" s="52">
        <v>1005</v>
      </c>
      <c r="P58" s="52">
        <v>1822</v>
      </c>
      <c r="Q58" s="52">
        <v>1644</v>
      </c>
      <c r="R58" s="52">
        <v>1621</v>
      </c>
      <c r="S58" s="52">
        <v>1120</v>
      </c>
      <c r="T58" s="52">
        <v>994</v>
      </c>
      <c r="U58" s="52">
        <v>1134</v>
      </c>
      <c r="V58" s="52">
        <v>998</v>
      </c>
      <c r="W58" s="52">
        <v>885</v>
      </c>
      <c r="X58" s="52">
        <v>1203</v>
      </c>
      <c r="Y58" s="52">
        <v>801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66</v>
      </c>
      <c r="D59" s="36">
        <v>147</v>
      </c>
      <c r="E59" s="36">
        <v>219</v>
      </c>
      <c r="F59" s="36">
        <v>365</v>
      </c>
      <c r="G59" s="36">
        <v>376</v>
      </c>
      <c r="H59" s="36">
        <v>722</v>
      </c>
      <c r="I59" s="36">
        <v>597</v>
      </c>
      <c r="J59" s="36">
        <v>751</v>
      </c>
      <c r="K59" s="36">
        <v>823</v>
      </c>
      <c r="L59" s="36">
        <v>1472</v>
      </c>
      <c r="M59" s="36">
        <v>1401</v>
      </c>
      <c r="N59" s="36">
        <v>2433</v>
      </c>
      <c r="O59" s="36">
        <v>2156</v>
      </c>
      <c r="P59" s="36">
        <v>3859</v>
      </c>
      <c r="Q59" s="36">
        <v>3722</v>
      </c>
      <c r="R59" s="36">
        <v>3245</v>
      </c>
      <c r="S59" s="36">
        <v>1922</v>
      </c>
      <c r="T59" s="36">
        <v>2282</v>
      </c>
      <c r="U59" s="36">
        <v>3148</v>
      </c>
      <c r="V59" s="36">
        <v>2722</v>
      </c>
      <c r="W59" s="36">
        <v>2896</v>
      </c>
      <c r="X59" s="36">
        <v>5308</v>
      </c>
      <c r="Y59" s="36">
        <v>3116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195</v>
      </c>
      <c r="D63" s="52">
        <v>397</v>
      </c>
      <c r="E63" s="52">
        <v>587</v>
      </c>
      <c r="F63" s="52">
        <v>960</v>
      </c>
      <c r="G63" s="52">
        <v>1253</v>
      </c>
      <c r="H63" s="52">
        <v>1264</v>
      </c>
      <c r="I63" s="52">
        <v>1643</v>
      </c>
      <c r="J63" s="52">
        <v>1901</v>
      </c>
      <c r="K63" s="52">
        <v>2037</v>
      </c>
      <c r="L63" s="52">
        <v>2668</v>
      </c>
      <c r="M63" s="52">
        <v>4502</v>
      </c>
      <c r="N63" s="52">
        <v>5794</v>
      </c>
      <c r="O63" s="52">
        <v>6534</v>
      </c>
      <c r="P63" s="52">
        <v>5177</v>
      </c>
      <c r="Q63" s="52">
        <v>5096</v>
      </c>
      <c r="R63" s="52">
        <v>5693</v>
      </c>
      <c r="S63" s="52">
        <v>6406</v>
      </c>
      <c r="T63" s="52">
        <v>6780</v>
      </c>
      <c r="U63" s="52">
        <v>6485</v>
      </c>
      <c r="V63" s="52">
        <v>8374</v>
      </c>
      <c r="W63" s="52">
        <v>9166</v>
      </c>
      <c r="X63" s="52">
        <v>9856</v>
      </c>
      <c r="Y63" s="52">
        <v>7844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107</v>
      </c>
      <c r="D65" s="52">
        <v>136</v>
      </c>
      <c r="E65" s="52">
        <v>74</v>
      </c>
      <c r="F65" s="52">
        <v>136</v>
      </c>
      <c r="G65" s="52">
        <v>261</v>
      </c>
      <c r="H65" s="52">
        <v>409</v>
      </c>
      <c r="I65" s="52">
        <v>774</v>
      </c>
      <c r="J65" s="52">
        <v>1132</v>
      </c>
      <c r="K65" s="52">
        <v>1231</v>
      </c>
      <c r="L65" s="52">
        <v>1386</v>
      </c>
      <c r="M65" s="52">
        <v>2071</v>
      </c>
      <c r="N65" s="52">
        <v>1906</v>
      </c>
      <c r="O65" s="52">
        <v>3470</v>
      </c>
      <c r="P65" s="52">
        <v>3371</v>
      </c>
      <c r="Q65" s="52">
        <v>7003</v>
      </c>
      <c r="R65" s="52">
        <v>7518</v>
      </c>
      <c r="S65" s="52">
        <v>8363</v>
      </c>
      <c r="T65" s="52">
        <v>12203</v>
      </c>
      <c r="U65" s="52">
        <v>13958</v>
      </c>
      <c r="V65" s="52">
        <v>13088</v>
      </c>
      <c r="W65" s="52">
        <v>18984</v>
      </c>
      <c r="X65" s="52">
        <v>18982</v>
      </c>
      <c r="Y65" s="52">
        <v>16763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60</v>
      </c>
      <c r="D67" s="52">
        <f t="shared" si="0"/>
        <v>77</v>
      </c>
      <c r="E67" s="52">
        <f t="shared" si="0"/>
        <v>71</v>
      </c>
      <c r="F67" s="52">
        <f t="shared" si="0"/>
        <v>78</v>
      </c>
      <c r="G67" s="52">
        <f t="shared" si="0"/>
        <v>118</v>
      </c>
      <c r="H67" s="52">
        <f t="shared" si="0"/>
        <v>92</v>
      </c>
      <c r="I67" s="52">
        <f t="shared" si="0"/>
        <v>139</v>
      </c>
      <c r="J67" s="52">
        <f t="shared" si="0"/>
        <v>188</v>
      </c>
      <c r="K67" s="52">
        <f t="shared" si="0"/>
        <v>194</v>
      </c>
      <c r="L67" s="52">
        <f t="shared" si="0"/>
        <v>217</v>
      </c>
      <c r="M67" s="52">
        <f t="shared" si="0"/>
        <v>315</v>
      </c>
      <c r="N67" s="52">
        <f t="shared" si="0"/>
        <v>254</v>
      </c>
      <c r="O67" s="52">
        <f t="shared" si="0"/>
        <v>315</v>
      </c>
      <c r="P67" s="52">
        <f t="shared" si="0"/>
        <v>392</v>
      </c>
      <c r="Q67" s="52">
        <f t="shared" si="0"/>
        <v>584</v>
      </c>
      <c r="R67" s="52">
        <f t="shared" ref="R67:V67" si="1">R39-R53</f>
        <v>771</v>
      </c>
      <c r="S67" s="52">
        <f t="shared" si="1"/>
        <v>734</v>
      </c>
      <c r="T67" s="52">
        <f t="shared" si="1"/>
        <v>682</v>
      </c>
      <c r="U67" s="52">
        <f t="shared" si="1"/>
        <v>461</v>
      </c>
      <c r="V67" s="52">
        <f t="shared" si="1"/>
        <v>669</v>
      </c>
      <c r="W67" s="52">
        <f t="shared" ref="W67:Y67" si="2">W39-W53</f>
        <v>1268</v>
      </c>
      <c r="X67" s="52">
        <f t="shared" si="2"/>
        <v>1644</v>
      </c>
      <c r="Y67" s="52">
        <f t="shared" si="2"/>
        <v>1327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2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1</v>
      </c>
      <c r="R68" s="52">
        <f t="shared" ref="R68:V68" si="4">R40-R54</f>
        <v>1</v>
      </c>
      <c r="S68" s="52">
        <f t="shared" si="4"/>
        <v>2</v>
      </c>
      <c r="T68" s="52">
        <f t="shared" si="4"/>
        <v>1</v>
      </c>
      <c r="U68" s="52">
        <f t="shared" si="4"/>
        <v>1</v>
      </c>
      <c r="V68" s="52">
        <f t="shared" si="4"/>
        <v>0</v>
      </c>
      <c r="W68" s="52">
        <f t="shared" ref="W68:Y68" si="5">W40-W54</f>
        <v>0</v>
      </c>
      <c r="X68" s="52">
        <f t="shared" si="5"/>
        <v>2</v>
      </c>
      <c r="Y68" s="52">
        <f t="shared" si="5"/>
        <v>2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278</v>
      </c>
      <c r="D69" s="52">
        <f t="shared" si="6"/>
        <v>421</v>
      </c>
      <c r="E69" s="52">
        <f t="shared" si="6"/>
        <v>572</v>
      </c>
      <c r="F69" s="52">
        <f t="shared" si="6"/>
        <v>894</v>
      </c>
      <c r="G69" s="52">
        <f t="shared" si="6"/>
        <v>1116</v>
      </c>
      <c r="H69" s="52">
        <f t="shared" si="6"/>
        <v>1276</v>
      </c>
      <c r="I69" s="52">
        <f t="shared" si="6"/>
        <v>1333</v>
      </c>
      <c r="J69" s="52">
        <f t="shared" si="6"/>
        <v>1661</v>
      </c>
      <c r="K69" s="52">
        <f t="shared" si="6"/>
        <v>1452</v>
      </c>
      <c r="L69" s="52">
        <f t="shared" si="6"/>
        <v>2506</v>
      </c>
      <c r="M69" s="52">
        <f t="shared" si="6"/>
        <v>3567</v>
      </c>
      <c r="N69" s="52">
        <f t="shared" si="6"/>
        <v>4605</v>
      </c>
      <c r="O69" s="52">
        <f t="shared" si="6"/>
        <v>6030</v>
      </c>
      <c r="P69" s="52">
        <f t="shared" si="6"/>
        <v>5255</v>
      </c>
      <c r="Q69" s="52">
        <f t="shared" si="6"/>
        <v>5903</v>
      </c>
      <c r="R69" s="52">
        <f t="shared" ref="R69:V69" si="7">R41-R55</f>
        <v>6357</v>
      </c>
      <c r="S69" s="52">
        <f t="shared" si="7"/>
        <v>7183</v>
      </c>
      <c r="T69" s="52">
        <f t="shared" si="7"/>
        <v>8636</v>
      </c>
      <c r="U69" s="52">
        <f t="shared" si="7"/>
        <v>10111</v>
      </c>
      <c r="V69" s="52">
        <f t="shared" si="7"/>
        <v>13043</v>
      </c>
      <c r="W69" s="52">
        <f t="shared" ref="W69:Y69" si="8">W41-W55</f>
        <v>11606</v>
      </c>
      <c r="X69" s="52">
        <f t="shared" si="8"/>
        <v>14320</v>
      </c>
      <c r="Y69" s="52">
        <f t="shared" si="8"/>
        <v>12570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96</v>
      </c>
      <c r="D70" s="52">
        <f t="shared" si="9"/>
        <v>137</v>
      </c>
      <c r="E70" s="52">
        <f t="shared" si="9"/>
        <v>191</v>
      </c>
      <c r="F70" s="52">
        <f t="shared" si="9"/>
        <v>256</v>
      </c>
      <c r="G70" s="52">
        <f t="shared" si="9"/>
        <v>342</v>
      </c>
      <c r="H70" s="52">
        <f t="shared" si="9"/>
        <v>318</v>
      </c>
      <c r="I70" s="52">
        <f t="shared" si="9"/>
        <v>466</v>
      </c>
      <c r="J70" s="52">
        <f t="shared" si="9"/>
        <v>496</v>
      </c>
      <c r="K70" s="52">
        <f t="shared" si="9"/>
        <v>1156</v>
      </c>
      <c r="L70" s="52">
        <f t="shared" si="9"/>
        <v>1042</v>
      </c>
      <c r="M70" s="52">
        <f t="shared" si="9"/>
        <v>2102</v>
      </c>
      <c r="N70" s="52">
        <f t="shared" si="9"/>
        <v>2876</v>
      </c>
      <c r="O70" s="52">
        <f t="shared" si="9"/>
        <v>2569</v>
      </c>
      <c r="P70" s="52">
        <f t="shared" si="9"/>
        <v>2459</v>
      </c>
      <c r="Q70" s="52">
        <f t="shared" si="9"/>
        <v>2196</v>
      </c>
      <c r="R70" s="52">
        <f t="shared" ref="R70:V70" si="10">R42-R56</f>
        <v>3065</v>
      </c>
      <c r="S70" s="52">
        <f t="shared" si="10"/>
        <v>4096</v>
      </c>
      <c r="T70" s="52">
        <f t="shared" si="10"/>
        <v>4365</v>
      </c>
      <c r="U70" s="52">
        <f t="shared" si="10"/>
        <v>4067</v>
      </c>
      <c r="V70" s="52">
        <f t="shared" si="10"/>
        <v>3821</v>
      </c>
      <c r="W70" s="52">
        <f t="shared" ref="W70:Y70" si="11">W42-W56</f>
        <v>5771</v>
      </c>
      <c r="X70" s="52">
        <f t="shared" si="11"/>
        <v>3718</v>
      </c>
      <c r="Y70" s="52">
        <f t="shared" si="11"/>
        <v>3713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165</v>
      </c>
      <c r="D72" s="52">
        <v>219</v>
      </c>
      <c r="E72" s="52">
        <v>262</v>
      </c>
      <c r="F72" s="52">
        <v>379</v>
      </c>
      <c r="G72" s="52">
        <v>639</v>
      </c>
      <c r="H72" s="52">
        <v>592</v>
      </c>
      <c r="I72" s="52">
        <v>789</v>
      </c>
      <c r="J72" s="52">
        <v>973</v>
      </c>
      <c r="K72" s="52">
        <v>1535</v>
      </c>
      <c r="L72" s="52">
        <v>1560</v>
      </c>
      <c r="M72" s="52">
        <v>2309</v>
      </c>
      <c r="N72" s="52">
        <v>2345</v>
      </c>
      <c r="O72" s="52">
        <v>2840</v>
      </c>
      <c r="P72" s="52">
        <v>2605</v>
      </c>
      <c r="Q72" s="52">
        <v>2663</v>
      </c>
      <c r="R72" s="52">
        <v>3401</v>
      </c>
      <c r="S72" s="52">
        <v>4430</v>
      </c>
      <c r="T72" s="52">
        <v>4150</v>
      </c>
      <c r="U72" s="52">
        <v>3873</v>
      </c>
      <c r="V72" s="52">
        <v>4706</v>
      </c>
      <c r="W72" s="52">
        <v>4355</v>
      </c>
      <c r="X72" s="52">
        <v>3630</v>
      </c>
      <c r="Y72" s="52">
        <v>3597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269</v>
      </c>
      <c r="D73" s="36">
        <v>415</v>
      </c>
      <c r="E73" s="36">
        <v>573</v>
      </c>
      <c r="F73" s="36">
        <v>849</v>
      </c>
      <c r="G73" s="36">
        <v>936</v>
      </c>
      <c r="H73" s="36">
        <v>1090</v>
      </c>
      <c r="I73" s="36">
        <v>1152</v>
      </c>
      <c r="J73" s="36">
        <v>1372</v>
      </c>
      <c r="K73" s="36">
        <v>1262</v>
      </c>
      <c r="L73" s="36">
        <v>2217</v>
      </c>
      <c r="M73" s="36">
        <v>3692</v>
      </c>
      <c r="N73" s="36">
        <v>5379</v>
      </c>
      <c r="O73" s="36">
        <v>6084</v>
      </c>
      <c r="P73" s="36">
        <v>5502</v>
      </c>
      <c r="Q73" s="36">
        <v>6014</v>
      </c>
      <c r="R73" s="36">
        <v>6803</v>
      </c>
      <c r="S73" s="36">
        <v>7596</v>
      </c>
      <c r="T73" s="36">
        <v>9535</v>
      </c>
      <c r="U73" s="36">
        <v>10756</v>
      </c>
      <c r="V73" s="36">
        <v>12837</v>
      </c>
      <c r="W73" s="36">
        <v>14312</v>
      </c>
      <c r="X73" s="36">
        <v>16047</v>
      </c>
      <c r="Y73" s="36">
        <v>14035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560</v>
      </c>
      <c r="K79" s="138">
        <f>RES_hhdet_numvin!K145</f>
        <v>1277</v>
      </c>
      <c r="L79" s="138">
        <f>RES_hhdet_numvin!L145</f>
        <v>2399</v>
      </c>
      <c r="M79" s="138">
        <f>RES_hhdet_numvin!M145</f>
        <v>3920</v>
      </c>
      <c r="N79" s="138">
        <f>RES_hhdet_numvin!N145</f>
        <v>6271</v>
      </c>
      <c r="O79" s="138">
        <f>RES_hhdet_numvin!O145</f>
        <v>7329</v>
      </c>
      <c r="P79" s="138">
        <f>RES_hhdet_numvin!P145</f>
        <v>8925</v>
      </c>
      <c r="Q79" s="138">
        <f>RES_hhdet_numvin!Q145</f>
        <v>9154</v>
      </c>
      <c r="R79" s="138">
        <f>RES_hhdet_numvin!R145</f>
        <v>9675</v>
      </c>
      <c r="S79" s="138">
        <f>RES_hhdet_numvin!S145</f>
        <v>8951</v>
      </c>
      <c r="T79" s="138">
        <f>RES_hhdet_numvin!T145</f>
        <v>9749</v>
      </c>
      <c r="U79" s="138">
        <f>RES_hhdet_numvin!U145</f>
        <v>10599</v>
      </c>
      <c r="V79" s="138">
        <f>RES_hhdet_numvin!V145</f>
        <v>12014</v>
      </c>
      <c r="W79" s="138">
        <f>RES_hhdet_numvin!W145</f>
        <v>12925</v>
      </c>
      <c r="X79" s="138">
        <f>RES_hhdet_numvin!X145</f>
        <v>16364</v>
      </c>
      <c r="Y79" s="138">
        <f>RES_hhdet_numvin!Y145</f>
        <v>11761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3631</v>
      </c>
      <c r="S81" s="138">
        <f>RES_hhdet_numvin!S147</f>
        <v>5929</v>
      </c>
      <c r="T81" s="138">
        <f>RES_hhdet_numvin!T147</f>
        <v>9662</v>
      </c>
      <c r="U81" s="138">
        <f>RES_hhdet_numvin!U147</f>
        <v>12957</v>
      </c>
      <c r="V81" s="138">
        <f>RES_hhdet_numvin!V147</f>
        <v>12653</v>
      </c>
      <c r="W81" s="138">
        <f>RES_hhdet_numvin!W147</f>
        <v>19140</v>
      </c>
      <c r="X81" s="138">
        <f>RES_hhdet_numvin!X147</f>
        <v>23359</v>
      </c>
      <c r="Y81" s="138">
        <f>RES_hhdet_numvin!Y147</f>
        <v>20260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369</v>
      </c>
      <c r="S83" s="138">
        <f>RES_hhdet_numvin!S149</f>
        <v>539</v>
      </c>
      <c r="T83" s="138">
        <f>RES_hhdet_numvin!T149</f>
        <v>641</v>
      </c>
      <c r="U83" s="138">
        <f>RES_hhdet_numvin!U149</f>
        <v>525</v>
      </c>
      <c r="V83" s="138">
        <f>RES_hhdet_numvin!V149</f>
        <v>769</v>
      </c>
      <c r="W83" s="138">
        <f>RES_hhdet_numvin!W149</f>
        <v>1494</v>
      </c>
      <c r="X83" s="138">
        <f>RES_hhdet_numvin!X149</f>
        <v>2183</v>
      </c>
      <c r="Y83" s="138">
        <f>RES_hhdet_numvin!Y149</f>
        <v>1624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1</v>
      </c>
      <c r="S84" s="138">
        <f>RES_hhdet_numvin!S150</f>
        <v>2</v>
      </c>
      <c r="T84" s="138">
        <f>RES_hhdet_numvin!T150</f>
        <v>2</v>
      </c>
      <c r="U84" s="138">
        <f>RES_hhdet_numvin!U150</f>
        <v>2</v>
      </c>
      <c r="V84" s="138">
        <f>RES_hhdet_numvin!V150</f>
        <v>0</v>
      </c>
      <c r="W84" s="138">
        <f>RES_hhdet_numvin!W150</f>
        <v>0</v>
      </c>
      <c r="X84" s="138">
        <f>RES_hhdet_numvin!X150</f>
        <v>4</v>
      </c>
      <c r="Y84" s="138">
        <f>RES_hhdet_numvin!Y150</f>
        <v>3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3072</v>
      </c>
      <c r="S87" s="138">
        <f>RES_hhdet_numvin!S153</f>
        <v>5161</v>
      </c>
      <c r="T87" s="138">
        <f>RES_hhdet_numvin!T153</f>
        <v>7990</v>
      </c>
      <c r="U87" s="138">
        <f>RES_hhdet_numvin!U153</f>
        <v>11265</v>
      </c>
      <c r="V87" s="138">
        <f>RES_hhdet_numvin!V153</f>
        <v>14728</v>
      </c>
      <c r="W87" s="138">
        <f>RES_hhdet_numvin!W153</f>
        <v>13581</v>
      </c>
      <c r="X87" s="138">
        <f>RES_hhdet_numvin!X153</f>
        <v>18945</v>
      </c>
      <c r="Y87" s="138">
        <f>RES_hhdet_numvin!Y153</f>
        <v>15362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1482</v>
      </c>
      <c r="S88" s="138">
        <f>RES_hhdet_numvin!S154</f>
        <v>2948</v>
      </c>
      <c r="T88" s="138">
        <f>RES_hhdet_numvin!T154</f>
        <v>4053</v>
      </c>
      <c r="U88" s="138">
        <f>RES_hhdet_numvin!U154</f>
        <v>4543</v>
      </c>
      <c r="V88" s="138">
        <f>RES_hhdet_numvin!V154</f>
        <v>4335</v>
      </c>
      <c r="W88" s="138">
        <f>RES_hhdet_numvin!W154</f>
        <v>6777</v>
      </c>
      <c r="X88" s="138">
        <f>RES_hhdet_numvin!X154</f>
        <v>4933</v>
      </c>
      <c r="Y88" s="138">
        <f>RES_hhdet_numvin!Y154</f>
        <v>4540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1640</v>
      </c>
      <c r="S92" s="138">
        <f>RES_hhdet_numvin!S158</f>
        <v>3184</v>
      </c>
      <c r="T92" s="138">
        <f>RES_hhdet_numvin!T158</f>
        <v>3853</v>
      </c>
      <c r="U92" s="138">
        <f>RES_hhdet_numvin!U158</f>
        <v>4331</v>
      </c>
      <c r="V92" s="138">
        <f>RES_hhdet_numvin!V158</f>
        <v>5334</v>
      </c>
      <c r="W92" s="138">
        <f>RES_hhdet_numvin!W158</f>
        <v>5114</v>
      </c>
      <c r="X92" s="138">
        <f>RES_hhdet_numvin!X158</f>
        <v>4816</v>
      </c>
      <c r="Y92" s="138">
        <f>RES_hhdet_numvin!Y158</f>
        <v>4398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3288</v>
      </c>
      <c r="S93" s="39">
        <f>RES_hhdet_numvin!S159</f>
        <v>5451</v>
      </c>
      <c r="T93" s="39">
        <f>RES_hhdet_numvin!T159</f>
        <v>8826</v>
      </c>
      <c r="U93" s="39">
        <f>RES_hhdet_numvin!U159</f>
        <v>11995</v>
      </c>
      <c r="V93" s="39">
        <f>RES_hhdet_numvin!V159</f>
        <v>14497</v>
      </c>
      <c r="W93" s="39">
        <f>RES_hhdet_numvin!W159</f>
        <v>16747</v>
      </c>
      <c r="X93" s="39">
        <f>RES_hhdet_numvin!X159</f>
        <v>21248</v>
      </c>
      <c r="Y93" s="39">
        <f>RES_hhdet_numvin!Y159</f>
        <v>17151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2.1021920457620262</v>
      </c>
      <c r="C97" s="117">
        <f t="shared" si="12"/>
        <v>2.236942004978407</v>
      </c>
      <c r="D97" s="117">
        <f t="shared" si="12"/>
        <v>2.3782692408591655</v>
      </c>
      <c r="E97" s="117">
        <f t="shared" si="12"/>
        <v>2.9953249964186148</v>
      </c>
      <c r="F97" s="117">
        <f t="shared" si="12"/>
        <v>3.8448753708054402</v>
      </c>
      <c r="G97" s="117">
        <f t="shared" si="12"/>
        <v>4.9459115643028104</v>
      </c>
      <c r="H97" s="117">
        <f t="shared" si="12"/>
        <v>6.1016330385769173</v>
      </c>
      <c r="I97" s="117">
        <f t="shared" si="12"/>
        <v>7.174110173975615</v>
      </c>
      <c r="J97" s="117">
        <f t="shared" si="12"/>
        <v>9.2487563100995818</v>
      </c>
      <c r="K97" s="117">
        <f t="shared" si="12"/>
        <v>10.789169183041697</v>
      </c>
      <c r="L97" s="117">
        <f t="shared" si="12"/>
        <v>13.042549851230953</v>
      </c>
      <c r="M97" s="117">
        <f t="shared" si="12"/>
        <v>15.810127689425657</v>
      </c>
      <c r="N97" s="117">
        <f t="shared" si="12"/>
        <v>20.512361090511213</v>
      </c>
      <c r="O97" s="117">
        <f t="shared" si="12"/>
        <v>24.141520526041987</v>
      </c>
      <c r="P97" s="117">
        <f t="shared" si="12"/>
        <v>25.768304827756786</v>
      </c>
      <c r="Q97" s="117">
        <f t="shared" si="12"/>
        <v>32.657495080124228</v>
      </c>
      <c r="R97" s="117">
        <f t="shared" ref="R97:V97" si="13">R98+R100+R102+R111</f>
        <v>36.607810569924027</v>
      </c>
      <c r="S97" s="117">
        <f t="shared" si="13"/>
        <v>39.658781891153836</v>
      </c>
      <c r="T97" s="117">
        <f t="shared" si="13"/>
        <v>40.589449413832078</v>
      </c>
      <c r="U97" s="117">
        <f t="shared" si="13"/>
        <v>43.525714917117476</v>
      </c>
      <c r="V97" s="117">
        <f t="shared" si="13"/>
        <v>46.645266156373815</v>
      </c>
      <c r="W97" s="117">
        <f t="shared" ref="W97:Y97" si="14">W98+W100+W102+W111</f>
        <v>52.449719627569181</v>
      </c>
      <c r="X97" s="117">
        <f t="shared" si="14"/>
        <v>53.939763594351668</v>
      </c>
      <c r="Y97" s="117">
        <f t="shared" si="14"/>
        <v>53.828095221369693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1.2806159856610564</v>
      </c>
      <c r="C98" s="122">
        <f t="shared" si="15"/>
        <v>1.4069359592849875</v>
      </c>
      <c r="D98" s="122">
        <f t="shared" si="15"/>
        <v>1.383886517430982</v>
      </c>
      <c r="E98" s="122">
        <f t="shared" si="15"/>
        <v>1.675135827781892</v>
      </c>
      <c r="F98" s="122">
        <f t="shared" si="15"/>
        <v>2.175181030993822</v>
      </c>
      <c r="G98" s="122">
        <f t="shared" si="15"/>
        <v>2.8696822699085112</v>
      </c>
      <c r="H98" s="122">
        <f t="shared" si="15"/>
        <v>3.3431618476022607</v>
      </c>
      <c r="I98" s="122">
        <f t="shared" si="15"/>
        <v>3.8783938604218875</v>
      </c>
      <c r="J98" s="122">
        <f t="shared" si="15"/>
        <v>4.8635973791162037</v>
      </c>
      <c r="K98" s="122">
        <f t="shared" si="15"/>
        <v>5.6519889702605832</v>
      </c>
      <c r="L98" s="122">
        <f t="shared" si="15"/>
        <v>6.837028660052221</v>
      </c>
      <c r="M98" s="122">
        <f t="shared" si="15"/>
        <v>7.7146756752850827</v>
      </c>
      <c r="N98" s="122">
        <f t="shared" si="15"/>
        <v>10.206524559024629</v>
      </c>
      <c r="O98" s="122">
        <f t="shared" si="15"/>
        <v>11.733463457143744</v>
      </c>
      <c r="P98" s="122">
        <f t="shared" si="15"/>
        <v>11.444529732510313</v>
      </c>
      <c r="Q98" s="122">
        <f t="shared" si="15"/>
        <v>14.886083665809366</v>
      </c>
      <c r="R98" s="122">
        <f t="shared" si="15"/>
        <v>17.524097772756729</v>
      </c>
      <c r="S98" s="122">
        <f t="shared" si="15"/>
        <v>17.908912824798524</v>
      </c>
      <c r="T98" s="122">
        <f t="shared" si="15"/>
        <v>17.718631412938901</v>
      </c>
      <c r="U98" s="122">
        <f t="shared" si="15"/>
        <v>18.845526115522151</v>
      </c>
      <c r="V98" s="122">
        <f t="shared" si="15"/>
        <v>20.14059214450241</v>
      </c>
      <c r="W98" s="122">
        <f t="shared" si="15"/>
        <v>23.096607682807246</v>
      </c>
      <c r="X98" s="122">
        <f t="shared" si="15"/>
        <v>23.270290727520798</v>
      </c>
      <c r="Y98" s="122">
        <f t="shared" si="15"/>
        <v>23.678601326076944</v>
      </c>
      <c r="DA98" s="130" t="s">
        <v>1706</v>
      </c>
    </row>
    <row r="99" spans="1:105" ht="12" customHeight="1" x14ac:dyDescent="0.25">
      <c r="A99" s="97" t="s">
        <v>53</v>
      </c>
      <c r="B99" s="98">
        <v>1.2806159856610564</v>
      </c>
      <c r="C99" s="98">
        <v>1.4069359592849875</v>
      </c>
      <c r="D99" s="98">
        <v>1.383886517430982</v>
      </c>
      <c r="E99" s="98">
        <v>1.675135827781892</v>
      </c>
      <c r="F99" s="98">
        <v>2.175181030993822</v>
      </c>
      <c r="G99" s="98">
        <v>2.8696822699085112</v>
      </c>
      <c r="H99" s="98">
        <v>3.3431618476022607</v>
      </c>
      <c r="I99" s="98">
        <v>3.8783938604218875</v>
      </c>
      <c r="J99" s="98">
        <v>4.8635973791162037</v>
      </c>
      <c r="K99" s="98">
        <v>5.6519889702605832</v>
      </c>
      <c r="L99" s="98">
        <v>6.837028660052221</v>
      </c>
      <c r="M99" s="98">
        <v>7.7146756752850827</v>
      </c>
      <c r="N99" s="98">
        <v>10.206524559024629</v>
      </c>
      <c r="O99" s="98">
        <v>11.733463457143744</v>
      </c>
      <c r="P99" s="98">
        <v>11.444529732510313</v>
      </c>
      <c r="Q99" s="98">
        <v>14.886083665809366</v>
      </c>
      <c r="R99" s="98">
        <v>17.524097772756729</v>
      </c>
      <c r="S99" s="98">
        <v>17.908912824798524</v>
      </c>
      <c r="T99" s="98">
        <v>17.718631412938901</v>
      </c>
      <c r="U99" s="98">
        <v>18.845526115522151</v>
      </c>
      <c r="V99" s="98">
        <v>20.14059214450241</v>
      </c>
      <c r="W99" s="98">
        <v>23.096607682807246</v>
      </c>
      <c r="X99" s="98">
        <v>23.270290727520798</v>
      </c>
      <c r="Y99" s="98">
        <v>23.678601326076944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2.2255373137431266E-2</v>
      </c>
      <c r="C100" s="122">
        <f t="shared" si="16"/>
        <v>2.3236679639223587E-2</v>
      </c>
      <c r="D100" s="122">
        <f t="shared" si="16"/>
        <v>2.561494896992331E-2</v>
      </c>
      <c r="E100" s="122">
        <f t="shared" si="16"/>
        <v>5.3744143788522124E-2</v>
      </c>
      <c r="F100" s="122">
        <f t="shared" si="16"/>
        <v>3.2330764965676613E-2</v>
      </c>
      <c r="G100" s="122">
        <f t="shared" si="16"/>
        <v>4.5164771220925874E-2</v>
      </c>
      <c r="H100" s="122">
        <f t="shared" si="16"/>
        <v>8.3749456829797952E-2</v>
      </c>
      <c r="I100" s="122">
        <f t="shared" si="16"/>
        <v>0.11507678101439156</v>
      </c>
      <c r="J100" s="122">
        <f t="shared" si="16"/>
        <v>0.16441669725314595</v>
      </c>
      <c r="K100" s="122">
        <f t="shared" si="16"/>
        <v>0.22561412530960387</v>
      </c>
      <c r="L100" s="122">
        <f t="shared" si="16"/>
        <v>0.32583803518935678</v>
      </c>
      <c r="M100" s="122">
        <f t="shared" si="16"/>
        <v>0.40846634358859851</v>
      </c>
      <c r="N100" s="122">
        <f t="shared" si="16"/>
        <v>0.81736956274931494</v>
      </c>
      <c r="O100" s="122">
        <f t="shared" si="16"/>
        <v>0.86424887066460732</v>
      </c>
      <c r="P100" s="122">
        <f t="shared" si="16"/>
        <v>0.3757767481356184</v>
      </c>
      <c r="Q100" s="122">
        <f t="shared" si="16"/>
        <v>1.4371941923089364</v>
      </c>
      <c r="R100" s="122">
        <f t="shared" si="16"/>
        <v>1.0373824950164028</v>
      </c>
      <c r="S100" s="122">
        <f t="shared" si="16"/>
        <v>1.9756164437300321</v>
      </c>
      <c r="T100" s="122">
        <f t="shared" si="16"/>
        <v>1.7819165466313809</v>
      </c>
      <c r="U100" s="122">
        <f t="shared" si="16"/>
        <v>2.8847701099821559</v>
      </c>
      <c r="V100" s="122">
        <f t="shared" si="16"/>
        <v>1.5948410714840027</v>
      </c>
      <c r="W100" s="122">
        <f t="shared" si="16"/>
        <v>3.0658099272482469</v>
      </c>
      <c r="X100" s="122">
        <f t="shared" si="16"/>
        <v>4.1000992099076363</v>
      </c>
      <c r="Y100" s="122">
        <f t="shared" si="16"/>
        <v>2.8340097767700656</v>
      </c>
      <c r="DA100" s="130" t="s">
        <v>1708</v>
      </c>
    </row>
    <row r="101" spans="1:105" ht="12" customHeight="1" x14ac:dyDescent="0.25">
      <c r="A101" s="97" t="s">
        <v>53</v>
      </c>
      <c r="B101" s="98">
        <v>2.2255373137431266E-2</v>
      </c>
      <c r="C101" s="98">
        <v>2.3236679639223587E-2</v>
      </c>
      <c r="D101" s="98">
        <v>2.561494896992331E-2</v>
      </c>
      <c r="E101" s="98">
        <v>5.3744143788522124E-2</v>
      </c>
      <c r="F101" s="98">
        <v>3.2330764965676613E-2</v>
      </c>
      <c r="G101" s="98">
        <v>4.5164771220925874E-2</v>
      </c>
      <c r="H101" s="98">
        <v>8.3749456829797952E-2</v>
      </c>
      <c r="I101" s="98">
        <v>0.11507678101439156</v>
      </c>
      <c r="J101" s="98">
        <v>0.16441669725314595</v>
      </c>
      <c r="K101" s="98">
        <v>0.22561412530960387</v>
      </c>
      <c r="L101" s="98">
        <v>0.32583803518935678</v>
      </c>
      <c r="M101" s="98">
        <v>0.40846634358859851</v>
      </c>
      <c r="N101" s="98">
        <v>0.81736956274931494</v>
      </c>
      <c r="O101" s="98">
        <v>0.86424887066460732</v>
      </c>
      <c r="P101" s="98">
        <v>0.3757767481356184</v>
      </c>
      <c r="Q101" s="98">
        <v>1.4371941923089364</v>
      </c>
      <c r="R101" s="98">
        <v>1.0373824950164028</v>
      </c>
      <c r="S101" s="98">
        <v>1.9756164437300321</v>
      </c>
      <c r="T101" s="98">
        <v>1.7819165466313809</v>
      </c>
      <c r="U101" s="98">
        <v>2.8847701099821559</v>
      </c>
      <c r="V101" s="98">
        <v>1.5948410714840027</v>
      </c>
      <c r="W101" s="98">
        <v>3.0658099272482469</v>
      </c>
      <c r="X101" s="98">
        <v>4.1000992099076363</v>
      </c>
      <c r="Y101" s="98">
        <v>2.8340097767700656</v>
      </c>
      <c r="DA101" s="63" t="s">
        <v>1709</v>
      </c>
    </row>
    <row r="102" spans="1:105" ht="12" customHeight="1" x14ac:dyDescent="0.25">
      <c r="A102" s="121" t="s">
        <v>55</v>
      </c>
      <c r="B102" s="122">
        <v>0.59222634122991658</v>
      </c>
      <c r="C102" s="122">
        <v>0.57426477118332575</v>
      </c>
      <c r="D102" s="122">
        <v>0.70347148501399337</v>
      </c>
      <c r="E102" s="122">
        <v>0.90988872845318913</v>
      </c>
      <c r="F102" s="122">
        <v>1.2138165694061214</v>
      </c>
      <c r="G102" s="122">
        <v>1.4734772587664104</v>
      </c>
      <c r="H102" s="122">
        <v>2.0056055617985624</v>
      </c>
      <c r="I102" s="122">
        <v>2.3630428043007057</v>
      </c>
      <c r="J102" s="122">
        <v>3.1774418421168531</v>
      </c>
      <c r="K102" s="122">
        <v>3.8556450173550552</v>
      </c>
      <c r="L102" s="122">
        <v>4.6675277816485234</v>
      </c>
      <c r="M102" s="122">
        <v>6.1327269887414788</v>
      </c>
      <c r="N102" s="122">
        <v>7.5385443569575745</v>
      </c>
      <c r="O102" s="122">
        <v>9.1387349050440658</v>
      </c>
      <c r="P102" s="122">
        <v>10.965536333528597</v>
      </c>
      <c r="Q102" s="122">
        <v>12.890312794236163</v>
      </c>
      <c r="R102" s="122">
        <v>14.21224378471396</v>
      </c>
      <c r="S102" s="122">
        <v>15.617308187883449</v>
      </c>
      <c r="T102" s="122">
        <v>16.685594486970675</v>
      </c>
      <c r="U102" s="122">
        <v>17.258737924528262</v>
      </c>
      <c r="V102" s="122">
        <v>18.421327988187983</v>
      </c>
      <c r="W102" s="122">
        <v>19.298467391833309</v>
      </c>
      <c r="X102" s="122">
        <v>20.700832647228118</v>
      </c>
      <c r="Y102" s="122">
        <v>21.601496956524592</v>
      </c>
      <c r="DA102" s="130" t="s">
        <v>1710</v>
      </c>
    </row>
    <row r="103" spans="1:105" ht="12" customHeight="1" x14ac:dyDescent="0.25">
      <c r="A103" s="97" t="s">
        <v>124</v>
      </c>
      <c r="B103" s="98">
        <v>8.979623339883154E-2</v>
      </c>
      <c r="C103" s="98">
        <v>8.2872379647251915E-2</v>
      </c>
      <c r="D103" s="98">
        <v>0.11712579728987506</v>
      </c>
      <c r="E103" s="98">
        <v>0.11805140374858772</v>
      </c>
      <c r="F103" s="98">
        <v>0.12683554985806833</v>
      </c>
      <c r="G103" s="98">
        <v>0.16269223807770702</v>
      </c>
      <c r="H103" s="98">
        <v>0.15750912528499167</v>
      </c>
      <c r="I103" s="98">
        <v>0.1979075551418889</v>
      </c>
      <c r="J103" s="98">
        <v>0.27646991941275889</v>
      </c>
      <c r="K103" s="98">
        <v>0.3064338074879136</v>
      </c>
      <c r="L103" s="98">
        <v>0.35104318259979328</v>
      </c>
      <c r="M103" s="98">
        <v>0.51363885547548194</v>
      </c>
      <c r="N103" s="98">
        <v>0.50677061423102376</v>
      </c>
      <c r="O103" s="98">
        <v>0.45815245023782752</v>
      </c>
      <c r="P103" s="98">
        <v>0.41739166882823192</v>
      </c>
      <c r="Q103" s="98">
        <v>0.8056047854432532</v>
      </c>
      <c r="R103" s="98">
        <v>0.84912935746413021</v>
      </c>
      <c r="S103" s="98">
        <v>1.0228721892349926</v>
      </c>
      <c r="T103" s="98">
        <v>1.0360028581950451</v>
      </c>
      <c r="U103" s="98">
        <v>1.0906648964396073</v>
      </c>
      <c r="V103" s="98">
        <v>0.76693978416284803</v>
      </c>
      <c r="W103" s="98">
        <v>1.0174843508895819</v>
      </c>
      <c r="X103" s="98">
        <v>1.3139132833426472</v>
      </c>
      <c r="Y103" s="98">
        <v>1.3743569584457098</v>
      </c>
      <c r="DA103" s="63" t="s">
        <v>1711</v>
      </c>
    </row>
    <row r="104" spans="1:105" ht="12" customHeight="1" x14ac:dyDescent="0.25">
      <c r="A104" s="97" t="s">
        <v>123</v>
      </c>
      <c r="B104" s="98">
        <v>1.6737824477158994E-4</v>
      </c>
      <c r="C104" s="98">
        <v>1.4940506348285452E-4</v>
      </c>
      <c r="D104" s="98">
        <v>1.9725992567264523E-4</v>
      </c>
      <c r="E104" s="98">
        <v>1.9421391342847342E-4</v>
      </c>
      <c r="F104" s="98">
        <v>0</v>
      </c>
      <c r="G104" s="98">
        <v>0</v>
      </c>
      <c r="H104" s="98">
        <v>0</v>
      </c>
      <c r="I104" s="98">
        <v>1.7692583204580937E-4</v>
      </c>
      <c r="J104" s="98">
        <v>3.9419482224766151E-4</v>
      </c>
      <c r="K104" s="98">
        <v>7.1840319763628738E-4</v>
      </c>
      <c r="L104" s="98">
        <v>1.0354852133180534E-3</v>
      </c>
      <c r="M104" s="98">
        <v>1.917840383143089E-3</v>
      </c>
      <c r="N104" s="98">
        <v>2.0867489111370805E-3</v>
      </c>
      <c r="O104" s="98">
        <v>1.72876552414889E-3</v>
      </c>
      <c r="P104" s="98">
        <v>1.242195153821423E-3</v>
      </c>
      <c r="Q104" s="98">
        <v>2.5210149243308413E-3</v>
      </c>
      <c r="R104" s="98">
        <v>2.3407502461502343E-3</v>
      </c>
      <c r="S104" s="98">
        <v>2.680766072033553E-3</v>
      </c>
      <c r="T104" s="98">
        <v>2.7084266868063192E-3</v>
      </c>
      <c r="U104" s="98">
        <v>2.6154270067622921E-3</v>
      </c>
      <c r="V104" s="98">
        <v>1.698951243442692E-3</v>
      </c>
      <c r="W104" s="98">
        <v>2.0313722528258363E-3</v>
      </c>
      <c r="X104" s="98">
        <v>2.3538875550321585E-3</v>
      </c>
      <c r="Y104" s="98">
        <v>2.1420820008115861E-3</v>
      </c>
      <c r="DA104" s="63" t="s">
        <v>1712</v>
      </c>
    </row>
    <row r="105" spans="1:105" ht="12" customHeight="1" x14ac:dyDescent="0.25">
      <c r="A105" s="100" t="s">
        <v>50</v>
      </c>
      <c r="B105" s="101">
        <v>7.789285681552217E-5</v>
      </c>
      <c r="C105" s="101">
        <v>6.8088491179051685E-5</v>
      </c>
      <c r="D105" s="101">
        <v>9.9115546844573274E-5</v>
      </c>
      <c r="E105" s="101">
        <v>1.1508337283681384E-4</v>
      </c>
      <c r="F105" s="101">
        <v>0</v>
      </c>
      <c r="G105" s="101">
        <v>0</v>
      </c>
      <c r="H105" s="101">
        <v>0</v>
      </c>
      <c r="I105" s="101">
        <v>8.3419117013688827E-5</v>
      </c>
      <c r="J105" s="101">
        <v>1.8773451497362616E-4</v>
      </c>
      <c r="K105" s="101">
        <v>3.3101951154781192E-4</v>
      </c>
      <c r="L105" s="101">
        <v>4.6254807160474992E-4</v>
      </c>
      <c r="M105" s="101">
        <v>8.7934353485250125E-4</v>
      </c>
      <c r="N105" s="101">
        <v>9.3370791915061379E-4</v>
      </c>
      <c r="O105" s="101">
        <v>7.7219827303521139E-4</v>
      </c>
      <c r="P105" s="101">
        <v>5.805748653999618E-4</v>
      </c>
      <c r="Q105" s="101">
        <v>1.1426220578630844E-3</v>
      </c>
      <c r="R105" s="101">
        <v>1.0319157945315161E-3</v>
      </c>
      <c r="S105" s="101">
        <v>1.1604352647735649E-3</v>
      </c>
      <c r="T105" s="101">
        <v>1.1769601863623046E-3</v>
      </c>
      <c r="U105" s="101">
        <v>1.0577862566382744E-3</v>
      </c>
      <c r="V105" s="101">
        <v>7.8121304040083437E-4</v>
      </c>
      <c r="W105" s="101">
        <v>1.0684179503324678E-3</v>
      </c>
      <c r="X105" s="101">
        <v>1.3625870361901877E-3</v>
      </c>
      <c r="Y105" s="101">
        <v>1.3899287308116279E-3</v>
      </c>
      <c r="DA105" s="131" t="s">
        <v>1713</v>
      </c>
    </row>
    <row r="106" spans="1:105" ht="12" customHeight="1" x14ac:dyDescent="0.25">
      <c r="A106" s="103" t="s">
        <v>52</v>
      </c>
      <c r="B106" s="104">
        <v>8.9485387956067772E-5</v>
      </c>
      <c r="C106" s="104">
        <v>8.1316572303802824E-5</v>
      </c>
      <c r="D106" s="104">
        <v>9.814437882807194E-5</v>
      </c>
      <c r="E106" s="104">
        <v>7.9130540591659581E-5</v>
      </c>
      <c r="F106" s="104">
        <v>0</v>
      </c>
      <c r="G106" s="104">
        <v>0</v>
      </c>
      <c r="H106" s="104">
        <v>0</v>
      </c>
      <c r="I106" s="104">
        <v>9.3506715032120545E-5</v>
      </c>
      <c r="J106" s="104">
        <v>2.0646030727403534E-4</v>
      </c>
      <c r="K106" s="104">
        <v>3.8738368608847546E-4</v>
      </c>
      <c r="L106" s="104">
        <v>5.7293714171330356E-4</v>
      </c>
      <c r="M106" s="104">
        <v>1.0384968482905876E-3</v>
      </c>
      <c r="N106" s="104">
        <v>1.1530409919864669E-3</v>
      </c>
      <c r="O106" s="104">
        <v>9.5656725111367864E-4</v>
      </c>
      <c r="P106" s="104">
        <v>6.6162028842146122E-4</v>
      </c>
      <c r="Q106" s="104">
        <v>1.3783928664677571E-3</v>
      </c>
      <c r="R106" s="104">
        <v>1.3088344516187182E-3</v>
      </c>
      <c r="S106" s="104">
        <v>1.5203308072599879E-3</v>
      </c>
      <c r="T106" s="104">
        <v>1.5314665004440143E-3</v>
      </c>
      <c r="U106" s="104">
        <v>1.5576407501240179E-3</v>
      </c>
      <c r="V106" s="104">
        <v>9.1773820304185761E-4</v>
      </c>
      <c r="W106" s="104">
        <v>9.6295430249336838E-4</v>
      </c>
      <c r="X106" s="104">
        <v>9.9130051884197077E-4</v>
      </c>
      <c r="Y106" s="104">
        <v>7.5215326999995835E-4</v>
      </c>
      <c r="DA106" s="132" t="s">
        <v>1714</v>
      </c>
    </row>
    <row r="107" spans="1:105" ht="12" customHeight="1" x14ac:dyDescent="0.25">
      <c r="A107" s="106" t="s">
        <v>122</v>
      </c>
      <c r="B107" s="101">
        <v>0.41344039246134934</v>
      </c>
      <c r="C107" s="101">
        <v>0.40159662196096779</v>
      </c>
      <c r="D107" s="101">
        <v>0.47414258114116403</v>
      </c>
      <c r="E107" s="101">
        <v>0.6302593775611649</v>
      </c>
      <c r="F107" s="101">
        <v>0.866252481917128</v>
      </c>
      <c r="G107" s="101">
        <v>1.0481487930433113</v>
      </c>
      <c r="H107" s="101">
        <v>1.492680481422094</v>
      </c>
      <c r="I107" s="101">
        <v>1.742596688861465</v>
      </c>
      <c r="J107" s="101">
        <v>2.3362047402854067</v>
      </c>
      <c r="K107" s="101">
        <v>2.6888108867700171</v>
      </c>
      <c r="L107" s="101">
        <v>3.2505111051315274</v>
      </c>
      <c r="M107" s="101">
        <v>4.0905953588276125</v>
      </c>
      <c r="N107" s="101">
        <v>4.9581837664042965</v>
      </c>
      <c r="O107" s="101">
        <v>6.1614782187490178</v>
      </c>
      <c r="P107" s="101">
        <v>7.4697922042288667</v>
      </c>
      <c r="Q107" s="101">
        <v>8.6806948693057553</v>
      </c>
      <c r="R107" s="101">
        <v>9.5948544114136851</v>
      </c>
      <c r="S107" s="101">
        <v>10.403395768966785</v>
      </c>
      <c r="T107" s="101">
        <v>11.114629834200944</v>
      </c>
      <c r="U107" s="101">
        <v>11.621830940844854</v>
      </c>
      <c r="V107" s="101">
        <v>12.934625652119417</v>
      </c>
      <c r="W107" s="101">
        <v>13.217754253343418</v>
      </c>
      <c r="X107" s="101">
        <v>14.308872818398505</v>
      </c>
      <c r="Y107" s="101">
        <v>15.06155083994441</v>
      </c>
      <c r="DA107" s="131" t="s">
        <v>1715</v>
      </c>
    </row>
    <row r="108" spans="1:105" ht="12" customHeight="1" x14ac:dyDescent="0.25">
      <c r="A108" s="107" t="s">
        <v>121</v>
      </c>
      <c r="B108" s="104">
        <v>8.8822337124964151E-2</v>
      </c>
      <c r="C108" s="104">
        <v>8.9646364511623278E-2</v>
      </c>
      <c r="D108" s="104">
        <v>0.11200584665728162</v>
      </c>
      <c r="E108" s="104">
        <v>0.16138373323000807</v>
      </c>
      <c r="F108" s="104">
        <v>0.22072853763092509</v>
      </c>
      <c r="G108" s="104">
        <v>0.26263622764539218</v>
      </c>
      <c r="H108" s="104">
        <v>0.35541595509147672</v>
      </c>
      <c r="I108" s="104">
        <v>0.42236163446530622</v>
      </c>
      <c r="J108" s="104">
        <v>0.56437298759643983</v>
      </c>
      <c r="K108" s="104">
        <v>0.8596819198994885</v>
      </c>
      <c r="L108" s="104">
        <v>1.0649380087038851</v>
      </c>
      <c r="M108" s="104">
        <v>1.5265749340552413</v>
      </c>
      <c r="N108" s="104">
        <v>2.0715032274111174</v>
      </c>
      <c r="O108" s="104">
        <v>2.517375470533072</v>
      </c>
      <c r="P108" s="104">
        <v>3.077110265317677</v>
      </c>
      <c r="Q108" s="104">
        <v>3.4014921245628233</v>
      </c>
      <c r="R108" s="104">
        <v>3.7659192655899951</v>
      </c>
      <c r="S108" s="104">
        <v>4.188359463609638</v>
      </c>
      <c r="T108" s="104">
        <v>4.5322533678878809</v>
      </c>
      <c r="U108" s="104">
        <v>4.5436266602370381</v>
      </c>
      <c r="V108" s="104">
        <v>4.7180636006622754</v>
      </c>
      <c r="W108" s="104">
        <v>5.0611974153474826</v>
      </c>
      <c r="X108" s="104">
        <v>5.0756926579319321</v>
      </c>
      <c r="Y108" s="104">
        <v>5.1634470761336608</v>
      </c>
      <c r="DA108" s="132" t="s">
        <v>1716</v>
      </c>
    </row>
    <row r="109" spans="1:105" ht="12" customHeight="1" x14ac:dyDescent="0.25">
      <c r="A109" s="108" t="s">
        <v>53</v>
      </c>
      <c r="B109" s="98">
        <v>3.8640272999855722E-2</v>
      </c>
      <c r="C109" s="98">
        <v>3.8057944640352365E-2</v>
      </c>
      <c r="D109" s="98">
        <v>5.236945873464513E-2</v>
      </c>
      <c r="E109" s="98">
        <v>9.0019350333776213E-2</v>
      </c>
      <c r="F109" s="98">
        <v>0.12797218383742856</v>
      </c>
      <c r="G109" s="98">
        <v>0.13590156852009935</v>
      </c>
      <c r="H109" s="98">
        <v>0.18751258079275107</v>
      </c>
      <c r="I109" s="98">
        <v>0.18882677704756909</v>
      </c>
      <c r="J109" s="98">
        <v>0.25536099774611321</v>
      </c>
      <c r="K109" s="98">
        <v>0.37689528247961568</v>
      </c>
      <c r="L109" s="98">
        <v>0.45144672158338012</v>
      </c>
      <c r="M109" s="98">
        <v>0.66425316286637537</v>
      </c>
      <c r="N109" s="98">
        <v>0.87891810310110929</v>
      </c>
      <c r="O109" s="98">
        <v>1.0646140019497692</v>
      </c>
      <c r="P109" s="98">
        <v>1.3619788833269471</v>
      </c>
      <c r="Q109" s="98">
        <v>1.4813255413568727</v>
      </c>
      <c r="R109" s="98">
        <v>1.6179010396317617</v>
      </c>
      <c r="S109" s="98">
        <v>1.797455103201884</v>
      </c>
      <c r="T109" s="98">
        <v>1.9580548624262806</v>
      </c>
      <c r="U109" s="98">
        <v>1.839062458089388</v>
      </c>
      <c r="V109" s="98">
        <v>2.15705818079083</v>
      </c>
      <c r="W109" s="98">
        <v>2.6401110999026125</v>
      </c>
      <c r="X109" s="98">
        <v>2.9305540271988169</v>
      </c>
      <c r="Y109" s="98">
        <v>3.3538956695639777</v>
      </c>
      <c r="DA109" s="63" t="s">
        <v>1717</v>
      </c>
    </row>
    <row r="110" spans="1:105" ht="12" customHeight="1" x14ac:dyDescent="0.25">
      <c r="A110" s="108" t="s">
        <v>52</v>
      </c>
      <c r="B110" s="98">
        <v>5.0182064125108429E-2</v>
      </c>
      <c r="C110" s="98">
        <v>5.158841987127092E-2</v>
      </c>
      <c r="D110" s="98">
        <v>5.9636387922636494E-2</v>
      </c>
      <c r="E110" s="98">
        <v>7.1364382896231857E-2</v>
      </c>
      <c r="F110" s="98">
        <v>9.2756353793496532E-2</v>
      </c>
      <c r="G110" s="98">
        <v>0.1267346591252928</v>
      </c>
      <c r="H110" s="98">
        <v>0.16790337429872568</v>
      </c>
      <c r="I110" s="98">
        <v>0.23353485741773714</v>
      </c>
      <c r="J110" s="98">
        <v>0.30901198985032657</v>
      </c>
      <c r="K110" s="98">
        <v>0.48278663741987282</v>
      </c>
      <c r="L110" s="98">
        <v>0.61349128712050494</v>
      </c>
      <c r="M110" s="98">
        <v>0.86232177118886577</v>
      </c>
      <c r="N110" s="98">
        <v>1.1925851243100081</v>
      </c>
      <c r="O110" s="98">
        <v>1.4527614685833028</v>
      </c>
      <c r="P110" s="98">
        <v>1.7151313819907299</v>
      </c>
      <c r="Q110" s="98">
        <v>1.9201665832059507</v>
      </c>
      <c r="R110" s="98">
        <v>2.1480182259582334</v>
      </c>
      <c r="S110" s="98">
        <v>2.3909043604077538</v>
      </c>
      <c r="T110" s="98">
        <v>2.5741985054616006</v>
      </c>
      <c r="U110" s="98">
        <v>2.7045642021476506</v>
      </c>
      <c r="V110" s="98">
        <v>2.5610054198714454</v>
      </c>
      <c r="W110" s="98">
        <v>2.4210863154448701</v>
      </c>
      <c r="X110" s="98">
        <v>2.1451386307331153</v>
      </c>
      <c r="Y110" s="98">
        <v>1.8095514065696834</v>
      </c>
      <c r="DA110" s="63" t="s">
        <v>1718</v>
      </c>
    </row>
    <row r="111" spans="1:105" ht="12" customHeight="1" x14ac:dyDescent="0.25">
      <c r="A111" s="121" t="s">
        <v>54</v>
      </c>
      <c r="B111" s="122">
        <v>0.20709434573362195</v>
      </c>
      <c r="C111" s="122">
        <v>0.23250459487087055</v>
      </c>
      <c r="D111" s="122">
        <v>0.26529628944426659</v>
      </c>
      <c r="E111" s="122">
        <v>0.35655629639501152</v>
      </c>
      <c r="F111" s="122">
        <v>0.42354700543982016</v>
      </c>
      <c r="G111" s="122">
        <v>0.55758726440696282</v>
      </c>
      <c r="H111" s="122">
        <v>0.66911617234629572</v>
      </c>
      <c r="I111" s="122">
        <v>0.81759672823863028</v>
      </c>
      <c r="J111" s="122">
        <v>1.0433003916133785</v>
      </c>
      <c r="K111" s="122">
        <v>1.0559210701164545</v>
      </c>
      <c r="L111" s="122">
        <v>1.2121553743408531</v>
      </c>
      <c r="M111" s="122">
        <v>1.5542586818104969</v>
      </c>
      <c r="N111" s="122">
        <v>1.9499226117796962</v>
      </c>
      <c r="O111" s="122">
        <v>2.405073293189572</v>
      </c>
      <c r="P111" s="122">
        <v>2.9824620135822553</v>
      </c>
      <c r="Q111" s="122">
        <v>3.4439044277697621</v>
      </c>
      <c r="R111" s="122">
        <v>3.8340865174369334</v>
      </c>
      <c r="S111" s="122">
        <v>4.1569444347418338</v>
      </c>
      <c r="T111" s="122">
        <v>4.4033069672911225</v>
      </c>
      <c r="U111" s="122">
        <v>4.5366807670849099</v>
      </c>
      <c r="V111" s="122">
        <v>6.4885049521994187</v>
      </c>
      <c r="W111" s="122">
        <v>6.9888346256803837</v>
      </c>
      <c r="X111" s="122">
        <v>5.8685410096951145</v>
      </c>
      <c r="Y111" s="122">
        <v>5.7139871619980918</v>
      </c>
      <c r="DA111" s="130" t="s">
        <v>1719</v>
      </c>
    </row>
    <row r="112" spans="1:105" ht="12" customHeight="1" x14ac:dyDescent="0.25">
      <c r="A112" s="97" t="s">
        <v>50</v>
      </c>
      <c r="B112" s="98">
        <v>0.10600388163832231</v>
      </c>
      <c r="C112" s="98">
        <v>0.11093713502148209</v>
      </c>
      <c r="D112" s="98">
        <v>0.1515162152863809</v>
      </c>
      <c r="E112" s="98">
        <v>0.13169280810656495</v>
      </c>
      <c r="F112" s="98">
        <v>0.15514182740981777</v>
      </c>
      <c r="G112" s="98">
        <v>0.24605801819916689</v>
      </c>
      <c r="H112" s="98">
        <v>0.27320688643067159</v>
      </c>
      <c r="I112" s="98">
        <v>0.3392160591521769</v>
      </c>
      <c r="J112" s="98">
        <v>0.39831316384367182</v>
      </c>
      <c r="K112" s="98">
        <v>0.54304898334350316</v>
      </c>
      <c r="L112" s="98">
        <v>0.61634798020840376</v>
      </c>
      <c r="M112" s="98">
        <v>0.7400818221996931</v>
      </c>
      <c r="N112" s="98">
        <v>0.877179776810731</v>
      </c>
      <c r="O112" s="98">
        <v>1.0300945600355427</v>
      </c>
      <c r="P112" s="98">
        <v>1.2367373335326248</v>
      </c>
      <c r="Q112" s="98">
        <v>1.3700479006418624</v>
      </c>
      <c r="R112" s="98">
        <v>1.5108750141394549</v>
      </c>
      <c r="S112" s="98">
        <v>1.6403037924169697</v>
      </c>
      <c r="T112" s="98">
        <v>1.6998070476178568</v>
      </c>
      <c r="U112" s="98">
        <v>1.7165337267040777</v>
      </c>
      <c r="V112" s="98">
        <v>2.4707837053103945</v>
      </c>
      <c r="W112" s="98">
        <v>2.5204175292191104</v>
      </c>
      <c r="X112" s="98">
        <v>1.9696485492444569</v>
      </c>
      <c r="Y112" s="98">
        <v>1.7640701442259614</v>
      </c>
      <c r="DA112" s="63" t="s">
        <v>1720</v>
      </c>
    </row>
    <row r="113" spans="1:105" ht="12" customHeight="1" x14ac:dyDescent="0.25">
      <c r="A113" s="109" t="s">
        <v>120</v>
      </c>
      <c r="B113" s="33">
        <v>0.10109046409529966</v>
      </c>
      <c r="C113" s="33">
        <v>0.12156745984938848</v>
      </c>
      <c r="D113" s="33">
        <v>0.11378007415788569</v>
      </c>
      <c r="E113" s="33">
        <v>0.22486348828844657</v>
      </c>
      <c r="F113" s="33">
        <v>0.26840517803000241</v>
      </c>
      <c r="G113" s="33">
        <v>0.31152924620779598</v>
      </c>
      <c r="H113" s="33">
        <v>0.39590928591562413</v>
      </c>
      <c r="I113" s="33">
        <v>0.47838066908645344</v>
      </c>
      <c r="J113" s="33">
        <v>0.64498722776970674</v>
      </c>
      <c r="K113" s="33">
        <v>0.51287208677295126</v>
      </c>
      <c r="L113" s="33">
        <v>0.59580739413244932</v>
      </c>
      <c r="M113" s="33">
        <v>0.81417685961080377</v>
      </c>
      <c r="N113" s="33">
        <v>1.0727428349689652</v>
      </c>
      <c r="O113" s="33">
        <v>1.3749787331540295</v>
      </c>
      <c r="P113" s="33">
        <v>1.7457246800496304</v>
      </c>
      <c r="Q113" s="33">
        <v>2.0738565271278997</v>
      </c>
      <c r="R113" s="33">
        <v>2.3232115032974785</v>
      </c>
      <c r="S113" s="33">
        <v>2.5166406423248642</v>
      </c>
      <c r="T113" s="33">
        <v>2.7034999196732654</v>
      </c>
      <c r="U113" s="33">
        <v>2.8201470403808324</v>
      </c>
      <c r="V113" s="33">
        <v>4.0177212468890238</v>
      </c>
      <c r="W113" s="33">
        <v>4.4684170964612733</v>
      </c>
      <c r="X113" s="33">
        <v>3.8988924604506581</v>
      </c>
      <c r="Y113" s="33">
        <v>3.9499170177721306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2.5169766310254387</v>
      </c>
      <c r="C115" s="117">
        <f t="shared" si="17"/>
        <v>2.7464616054034559</v>
      </c>
      <c r="D115" s="117">
        <f t="shared" si="17"/>
        <v>2.8897813928291805</v>
      </c>
      <c r="E115" s="117">
        <f t="shared" si="17"/>
        <v>3.7393440968939906</v>
      </c>
      <c r="F115" s="117">
        <f t="shared" si="17"/>
        <v>4.9897373347944276</v>
      </c>
      <c r="G115" s="117">
        <f t="shared" si="17"/>
        <v>6.7794629435521889</v>
      </c>
      <c r="H115" s="117">
        <f t="shared" si="17"/>
        <v>8.5248137252362532</v>
      </c>
      <c r="I115" s="117">
        <f t="shared" si="17"/>
        <v>10.351213388532589</v>
      </c>
      <c r="J115" s="117">
        <f t="shared" si="17"/>
        <v>13.64512953484034</v>
      </c>
      <c r="K115" s="117">
        <f t="shared" si="17"/>
        <v>16.491510462606218</v>
      </c>
      <c r="L115" s="117">
        <f t="shared" si="17"/>
        <v>20.766722833360333</v>
      </c>
      <c r="M115" s="117">
        <f t="shared" si="17"/>
        <v>25.223914822478648</v>
      </c>
      <c r="N115" s="117">
        <f t="shared" si="17"/>
        <v>35.121745540949114</v>
      </c>
      <c r="O115" s="117">
        <f t="shared" si="17"/>
        <v>42.180432869283017</v>
      </c>
      <c r="P115" s="117">
        <f t="shared" si="17"/>
        <v>43.127238584406619</v>
      </c>
      <c r="Q115" s="117">
        <f t="shared" si="17"/>
        <v>59.675753306970009</v>
      </c>
      <c r="R115" s="117">
        <f t="shared" ref="R115:V115" si="18">R116+R118+R120+R129</f>
        <v>69.000879865568436</v>
      </c>
      <c r="S115" s="117">
        <f t="shared" si="18"/>
        <v>76.362426520639517</v>
      </c>
      <c r="T115" s="117">
        <f t="shared" si="18"/>
        <v>77.674585929971599</v>
      </c>
      <c r="U115" s="117">
        <f t="shared" si="18"/>
        <v>87.255993624589038</v>
      </c>
      <c r="V115" s="117">
        <f t="shared" si="18"/>
        <v>90.573366936129702</v>
      </c>
      <c r="W115" s="117">
        <f t="shared" ref="W115:Y115" si="19">W116+W118+W120+W129</f>
        <v>108.34668845707925</v>
      </c>
      <c r="X115" s="117">
        <f t="shared" si="19"/>
        <v>114.80063608213783</v>
      </c>
      <c r="Y115" s="117">
        <f t="shared" si="19"/>
        <v>113.63009097730497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1.9365919099946762</v>
      </c>
      <c r="C116" s="122">
        <f t="shared" si="20"/>
        <v>2.1527657099298714</v>
      </c>
      <c r="D116" s="122">
        <f t="shared" si="20"/>
        <v>2.1805331210423318</v>
      </c>
      <c r="E116" s="122">
        <f t="shared" si="20"/>
        <v>2.7515760685385562</v>
      </c>
      <c r="F116" s="122">
        <f t="shared" si="20"/>
        <v>3.7755249690849659</v>
      </c>
      <c r="G116" s="122">
        <f t="shared" si="20"/>
        <v>5.2513675665551158</v>
      </c>
      <c r="H116" s="122">
        <f t="shared" si="20"/>
        <v>6.4308660608438748</v>
      </c>
      <c r="I116" s="122">
        <f t="shared" si="20"/>
        <v>7.7971384863892119</v>
      </c>
      <c r="J116" s="122">
        <f t="shared" si="20"/>
        <v>10.203236244120506</v>
      </c>
      <c r="K116" s="122">
        <f t="shared" si="20"/>
        <v>12.357577964241665</v>
      </c>
      <c r="L116" s="122">
        <f t="shared" si="20"/>
        <v>15.615360560310179</v>
      </c>
      <c r="M116" s="122">
        <f t="shared" si="20"/>
        <v>18.463858822318613</v>
      </c>
      <c r="N116" s="122">
        <f t="shared" si="20"/>
        <v>25.704890853091712</v>
      </c>
      <c r="O116" s="122">
        <f t="shared" si="20"/>
        <v>30.950230439086997</v>
      </c>
      <c r="P116" s="122">
        <f t="shared" si="20"/>
        <v>31.510393876964311</v>
      </c>
      <c r="Q116" s="122">
        <f t="shared" si="20"/>
        <v>42.563469736316684</v>
      </c>
      <c r="R116" s="122">
        <f t="shared" si="20"/>
        <v>51.721776190641485</v>
      </c>
      <c r="S116" s="122">
        <f t="shared" si="20"/>
        <v>54.247777829097721</v>
      </c>
      <c r="T116" s="122">
        <f t="shared" si="20"/>
        <v>54.954400974417808</v>
      </c>
      <c r="U116" s="122">
        <f t="shared" si="20"/>
        <v>59.700642194627903</v>
      </c>
      <c r="V116" s="122">
        <f t="shared" si="20"/>
        <v>65.127780450607332</v>
      </c>
      <c r="W116" s="122">
        <f t="shared" si="20"/>
        <v>76.167114991491658</v>
      </c>
      <c r="X116" s="122">
        <f t="shared" si="20"/>
        <v>78.286885740418469</v>
      </c>
      <c r="Y116" s="122">
        <f t="shared" si="20"/>
        <v>80.998119812749323</v>
      </c>
      <c r="DA116" s="130" t="s">
        <v>1874</v>
      </c>
    </row>
    <row r="117" spans="1:105" ht="12" customHeight="1" x14ac:dyDescent="0.25">
      <c r="A117" s="97" t="s">
        <v>53</v>
      </c>
      <c r="B117" s="98">
        <v>1.9365919099946762</v>
      </c>
      <c r="C117" s="98">
        <v>2.1527657099298714</v>
      </c>
      <c r="D117" s="98">
        <v>2.1805331210423318</v>
      </c>
      <c r="E117" s="98">
        <v>2.7515760685385562</v>
      </c>
      <c r="F117" s="98">
        <v>3.7755249690849659</v>
      </c>
      <c r="G117" s="98">
        <v>5.2513675665551158</v>
      </c>
      <c r="H117" s="98">
        <v>6.4308660608438748</v>
      </c>
      <c r="I117" s="98">
        <v>7.7971384863892119</v>
      </c>
      <c r="J117" s="98">
        <v>10.203236244120506</v>
      </c>
      <c r="K117" s="98">
        <v>12.357577964241665</v>
      </c>
      <c r="L117" s="98">
        <v>15.615360560310179</v>
      </c>
      <c r="M117" s="98">
        <v>18.463858822318613</v>
      </c>
      <c r="N117" s="98">
        <v>25.704890853091712</v>
      </c>
      <c r="O117" s="98">
        <v>30.950230439086997</v>
      </c>
      <c r="P117" s="98">
        <v>31.510393876964311</v>
      </c>
      <c r="Q117" s="98">
        <v>42.563469736316684</v>
      </c>
      <c r="R117" s="98">
        <v>51.721776190641485</v>
      </c>
      <c r="S117" s="98">
        <v>54.247777829097721</v>
      </c>
      <c r="T117" s="98">
        <v>54.954400974417808</v>
      </c>
      <c r="U117" s="98">
        <v>59.700642194627903</v>
      </c>
      <c r="V117" s="98">
        <v>65.127780450607332</v>
      </c>
      <c r="W117" s="98">
        <v>76.167114991491658</v>
      </c>
      <c r="X117" s="98">
        <v>78.286885740418469</v>
      </c>
      <c r="Y117" s="98">
        <v>80.998119812749323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3.8333998702328918E-2</v>
      </c>
      <c r="C118" s="122">
        <f t="shared" si="21"/>
        <v>4.1849173017788094E-2</v>
      </c>
      <c r="D118" s="122">
        <f t="shared" si="21"/>
        <v>4.9005825711113025E-2</v>
      </c>
      <c r="E118" s="122">
        <f t="shared" si="21"/>
        <v>0.10819720725122393</v>
      </c>
      <c r="F118" s="122">
        <f t="shared" si="21"/>
        <v>6.9741553588662963E-2</v>
      </c>
      <c r="G118" s="122">
        <f t="shared" si="21"/>
        <v>0.10455586099931651</v>
      </c>
      <c r="H118" s="122">
        <f t="shared" si="21"/>
        <v>0.20636502776144361</v>
      </c>
      <c r="I118" s="122">
        <f t="shared" si="21"/>
        <v>0.29566995068535373</v>
      </c>
      <c r="J118" s="122">
        <f t="shared" si="21"/>
        <v>0.43699586159981602</v>
      </c>
      <c r="K118" s="122">
        <f t="shared" si="21"/>
        <v>0.61857840754660021</v>
      </c>
      <c r="L118" s="122">
        <f t="shared" si="21"/>
        <v>0.92073711746677822</v>
      </c>
      <c r="M118" s="122">
        <f t="shared" si="21"/>
        <v>1.1890713628475691</v>
      </c>
      <c r="N118" s="122">
        <f t="shared" si="21"/>
        <v>2.4537571332478372</v>
      </c>
      <c r="O118" s="122">
        <f t="shared" si="21"/>
        <v>2.6894732322557058</v>
      </c>
      <c r="P118" s="122">
        <f t="shared" si="21"/>
        <v>1.2154932608994617</v>
      </c>
      <c r="Q118" s="122">
        <f t="shared" si="21"/>
        <v>4.8527318374955319</v>
      </c>
      <c r="R118" s="122">
        <f t="shared" si="21"/>
        <v>3.5996436992074052</v>
      </c>
      <c r="S118" s="122">
        <f t="shared" si="21"/>
        <v>6.9828533382100266</v>
      </c>
      <c r="T118" s="122">
        <f t="shared" si="21"/>
        <v>6.4021771172844284</v>
      </c>
      <c r="U118" s="122">
        <f t="shared" si="21"/>
        <v>10.485393017804693</v>
      </c>
      <c r="V118" s="122">
        <f t="shared" si="21"/>
        <v>5.8384973293006404</v>
      </c>
      <c r="W118" s="122">
        <f t="shared" si="21"/>
        <v>11.298476385227932</v>
      </c>
      <c r="X118" s="122">
        <f t="shared" si="21"/>
        <v>15.202459890614129</v>
      </c>
      <c r="Y118" s="122">
        <f t="shared" si="21"/>
        <v>10.564017389087885</v>
      </c>
      <c r="DA118" s="130" t="s">
        <v>1876</v>
      </c>
    </row>
    <row r="119" spans="1:105" ht="12" customHeight="1" x14ac:dyDescent="0.25">
      <c r="A119" s="97" t="s">
        <v>53</v>
      </c>
      <c r="B119" s="98">
        <v>3.8333998702328918E-2</v>
      </c>
      <c r="C119" s="98">
        <v>4.1849173017788094E-2</v>
      </c>
      <c r="D119" s="98">
        <v>4.9005825711113025E-2</v>
      </c>
      <c r="E119" s="98">
        <v>0.10819720725122393</v>
      </c>
      <c r="F119" s="98">
        <v>6.9741553588662963E-2</v>
      </c>
      <c r="G119" s="98">
        <v>0.10455586099931651</v>
      </c>
      <c r="H119" s="98">
        <v>0.20636502776144361</v>
      </c>
      <c r="I119" s="98">
        <v>0.29566995068535373</v>
      </c>
      <c r="J119" s="98">
        <v>0.43699586159981602</v>
      </c>
      <c r="K119" s="98">
        <v>0.61857840754660021</v>
      </c>
      <c r="L119" s="98">
        <v>0.92073711746677822</v>
      </c>
      <c r="M119" s="98">
        <v>1.1890713628475691</v>
      </c>
      <c r="N119" s="98">
        <v>2.4537571332478372</v>
      </c>
      <c r="O119" s="98">
        <v>2.6894732322557058</v>
      </c>
      <c r="P119" s="98">
        <v>1.2154932608994617</v>
      </c>
      <c r="Q119" s="98">
        <v>4.8527318374955319</v>
      </c>
      <c r="R119" s="98">
        <v>3.5996436992074052</v>
      </c>
      <c r="S119" s="98">
        <v>6.9828533382100266</v>
      </c>
      <c r="T119" s="98">
        <v>6.4021771172844284</v>
      </c>
      <c r="U119" s="98">
        <v>10.485393017804693</v>
      </c>
      <c r="V119" s="98">
        <v>5.8384973293006404</v>
      </c>
      <c r="W119" s="98">
        <v>11.298476385227932</v>
      </c>
      <c r="X119" s="98">
        <v>15.202459890614129</v>
      </c>
      <c r="Y119" s="98">
        <v>10.564017389087885</v>
      </c>
      <c r="DA119" s="63" t="s">
        <v>1877</v>
      </c>
    </row>
    <row r="120" spans="1:105" ht="12" customHeight="1" x14ac:dyDescent="0.25">
      <c r="A120" s="121" t="s">
        <v>55</v>
      </c>
      <c r="B120" s="122">
        <v>0.40124982804496784</v>
      </c>
      <c r="C120" s="122">
        <v>0.39217667933484807</v>
      </c>
      <c r="D120" s="122">
        <v>0.48118392525079473</v>
      </c>
      <c r="E120" s="122">
        <v>0.62703669885667102</v>
      </c>
      <c r="F120" s="122">
        <v>0.84318581853712915</v>
      </c>
      <c r="G120" s="122">
        <v>1.0323692917127398</v>
      </c>
      <c r="H120" s="122">
        <v>1.4136249906384486</v>
      </c>
      <c r="I120" s="122">
        <v>1.6793677094410986</v>
      </c>
      <c r="J120" s="122">
        <v>2.2596482055282623</v>
      </c>
      <c r="K120" s="122">
        <v>2.7827363099680857</v>
      </c>
      <c r="L120" s="122">
        <v>3.3872018385795304</v>
      </c>
      <c r="M120" s="122">
        <v>4.4792819748082193</v>
      </c>
      <c r="N120" s="122">
        <v>5.5815180616227646</v>
      </c>
      <c r="O120" s="122">
        <v>6.823252558922511</v>
      </c>
      <c r="P120" s="122">
        <v>8.2573634915606959</v>
      </c>
      <c r="Q120" s="122">
        <v>9.7634048763037118</v>
      </c>
      <c r="R120" s="122">
        <v>10.883009876183836</v>
      </c>
      <c r="S120" s="122">
        <v>12.080368043084972</v>
      </c>
      <c r="T120" s="122">
        <v>13.048233088829758</v>
      </c>
      <c r="U120" s="122">
        <v>13.655045496501376</v>
      </c>
      <c r="V120" s="122">
        <v>14.66436310315547</v>
      </c>
      <c r="W120" s="122">
        <v>15.458613295335757</v>
      </c>
      <c r="X120" s="122">
        <v>16.66732523589905</v>
      </c>
      <c r="Y120" s="122">
        <v>17.466160624475169</v>
      </c>
      <c r="DA120" s="130" t="s">
        <v>1878</v>
      </c>
    </row>
    <row r="121" spans="1:105" ht="12" customHeight="1" x14ac:dyDescent="0.25">
      <c r="A121" s="97" t="s">
        <v>124</v>
      </c>
      <c r="B121" s="98">
        <v>5.2537901248379863E-2</v>
      </c>
      <c r="C121" s="98">
        <v>4.8822615307514847E-2</v>
      </c>
      <c r="D121" s="98">
        <v>6.9606350868765599E-2</v>
      </c>
      <c r="E121" s="98">
        <v>7.0692775084725282E-2</v>
      </c>
      <c r="F121" s="98">
        <v>7.6537927777610537E-2</v>
      </c>
      <c r="G121" s="98">
        <v>9.899200678302579E-2</v>
      </c>
      <c r="H121" s="98">
        <v>9.6517480768089747E-2</v>
      </c>
      <c r="I121" s="98">
        <v>0.12187545366465458</v>
      </c>
      <c r="J121" s="98">
        <v>0.1709925021992999</v>
      </c>
      <c r="K121" s="98">
        <v>0.19044003769431381</v>
      </c>
      <c r="L121" s="98">
        <v>0.21931651139692754</v>
      </c>
      <c r="M121" s="98">
        <v>0.3233226760479207</v>
      </c>
      <c r="N121" s="98">
        <v>0.32194023188539422</v>
      </c>
      <c r="O121" s="98">
        <v>0.2953275804356314</v>
      </c>
      <c r="P121" s="98">
        <v>0.27578428296151697</v>
      </c>
      <c r="Q121" s="98">
        <v>0.54963797751078736</v>
      </c>
      <c r="R121" s="98">
        <v>0.59725016221134086</v>
      </c>
      <c r="S121" s="98">
        <v>0.73597308454381394</v>
      </c>
      <c r="T121" s="98">
        <v>0.76035844618465098</v>
      </c>
      <c r="U121" s="98">
        <v>0.81306189757417902</v>
      </c>
      <c r="V121" s="98">
        <v>0.58096949592310132</v>
      </c>
      <c r="W121" s="98">
        <v>0.78558207885191134</v>
      </c>
      <c r="X121" s="98">
        <v>1.0319021116803395</v>
      </c>
      <c r="Y121" s="98">
        <v>1.090726598050245</v>
      </c>
      <c r="DA121" s="63" t="s">
        <v>1879</v>
      </c>
    </row>
    <row r="122" spans="1:105" ht="12" customHeight="1" x14ac:dyDescent="0.25">
      <c r="A122" s="97" t="s">
        <v>123</v>
      </c>
      <c r="B122" s="98">
        <v>1.3505887210380429E-4</v>
      </c>
      <c r="C122" s="98">
        <v>1.2115372682929263E-4</v>
      </c>
      <c r="D122" s="98">
        <v>1.5613481578961958E-4</v>
      </c>
      <c r="E122" s="98">
        <v>1.4646341913876446E-4</v>
      </c>
      <c r="F122" s="98">
        <v>0</v>
      </c>
      <c r="G122" s="98">
        <v>0</v>
      </c>
      <c r="H122" s="98">
        <v>0</v>
      </c>
      <c r="I122" s="98">
        <v>1.4532451285358125E-4</v>
      </c>
      <c r="J122" s="98">
        <v>3.2338052128394045E-4</v>
      </c>
      <c r="K122" s="98">
        <v>5.9444237066726992E-4</v>
      </c>
      <c r="L122" s="98">
        <v>8.6338427297283772E-4</v>
      </c>
      <c r="M122" s="98">
        <v>1.5947538394260506E-3</v>
      </c>
      <c r="N122" s="98">
        <v>1.7477364194725311E-3</v>
      </c>
      <c r="O122" s="98">
        <v>1.4483942696789992E-3</v>
      </c>
      <c r="P122" s="98">
        <v>1.0323514928289781E-3</v>
      </c>
      <c r="Q122" s="98">
        <v>2.1384083600636053E-3</v>
      </c>
      <c r="R122" s="98">
        <v>2.0176668892013007E-3</v>
      </c>
      <c r="S122" s="98">
        <v>2.3529383287713042E-3</v>
      </c>
      <c r="T122" s="98">
        <v>2.3901585864320512E-3</v>
      </c>
      <c r="U122" s="98">
        <v>2.3565586605935598E-3</v>
      </c>
      <c r="V122" s="98">
        <v>1.5091293516382657E-3</v>
      </c>
      <c r="W122" s="98">
        <v>1.7717643020089158E-3</v>
      </c>
      <c r="X122" s="98">
        <v>2.0447555186322271E-3</v>
      </c>
      <c r="Y122" s="98">
        <v>1.845905763639456E-3</v>
      </c>
      <c r="DA122" s="63" t="s">
        <v>1880</v>
      </c>
    </row>
    <row r="123" spans="1:105" ht="12" customHeight="1" x14ac:dyDescent="0.25">
      <c r="A123" s="100" t="s">
        <v>50</v>
      </c>
      <c r="B123" s="101">
        <v>4.5573484147736501E-5</v>
      </c>
      <c r="C123" s="101">
        <v>3.9837154525489807E-5</v>
      </c>
      <c r="D123" s="101">
        <v>5.7990436961547639E-5</v>
      </c>
      <c r="E123" s="101">
        <v>6.7332878547104883E-5</v>
      </c>
      <c r="F123" s="101">
        <v>0</v>
      </c>
      <c r="G123" s="101">
        <v>0</v>
      </c>
      <c r="H123" s="101">
        <v>0</v>
      </c>
      <c r="I123" s="101">
        <v>5.1817797821460706E-5</v>
      </c>
      <c r="J123" s="101">
        <v>1.1692021400990511E-4</v>
      </c>
      <c r="K123" s="101">
        <v>2.0705868457879446E-4</v>
      </c>
      <c r="L123" s="101">
        <v>2.9044713125953416E-4</v>
      </c>
      <c r="M123" s="101">
        <v>5.5625699113546296E-4</v>
      </c>
      <c r="N123" s="101">
        <v>5.9469542748606424E-4</v>
      </c>
      <c r="O123" s="101">
        <v>4.9182701856532052E-4</v>
      </c>
      <c r="P123" s="101">
        <v>3.707312044075168E-4</v>
      </c>
      <c r="Q123" s="101">
        <v>7.6001549359584828E-4</v>
      </c>
      <c r="R123" s="101">
        <v>7.0883243758258232E-4</v>
      </c>
      <c r="S123" s="101">
        <v>8.3260752151131608E-4</v>
      </c>
      <c r="T123" s="101">
        <v>8.5869208598803699E-4</v>
      </c>
      <c r="U123" s="101">
        <v>7.9891791046954178E-4</v>
      </c>
      <c r="V123" s="101">
        <v>5.913911485964081E-4</v>
      </c>
      <c r="W123" s="101">
        <v>8.0880999951554744E-4</v>
      </c>
      <c r="X123" s="101">
        <v>1.0534549997902566E-3</v>
      </c>
      <c r="Y123" s="101">
        <v>1.0937524936394977E-3</v>
      </c>
      <c r="DA123" s="131" t="s">
        <v>1881</v>
      </c>
    </row>
    <row r="124" spans="1:105" ht="12" customHeight="1" x14ac:dyDescent="0.25">
      <c r="A124" s="103" t="s">
        <v>52</v>
      </c>
      <c r="B124" s="104">
        <v>8.9485387956067772E-5</v>
      </c>
      <c r="C124" s="104">
        <v>8.1316572303802824E-5</v>
      </c>
      <c r="D124" s="104">
        <v>9.814437882807194E-5</v>
      </c>
      <c r="E124" s="104">
        <v>7.9130540591659581E-5</v>
      </c>
      <c r="F124" s="104">
        <v>0</v>
      </c>
      <c r="G124" s="104">
        <v>0</v>
      </c>
      <c r="H124" s="104">
        <v>0</v>
      </c>
      <c r="I124" s="104">
        <v>9.3506715032120545E-5</v>
      </c>
      <c r="J124" s="104">
        <v>2.0646030727403534E-4</v>
      </c>
      <c r="K124" s="104">
        <v>3.8738368608847546E-4</v>
      </c>
      <c r="L124" s="104">
        <v>5.7293714171330356E-4</v>
      </c>
      <c r="M124" s="104">
        <v>1.0384968482905876E-3</v>
      </c>
      <c r="N124" s="104">
        <v>1.1530409919864669E-3</v>
      </c>
      <c r="O124" s="104">
        <v>9.5656725111367864E-4</v>
      </c>
      <c r="P124" s="104">
        <v>6.6162028842146122E-4</v>
      </c>
      <c r="Q124" s="104">
        <v>1.3783928664677571E-3</v>
      </c>
      <c r="R124" s="104">
        <v>1.3088344516187182E-3</v>
      </c>
      <c r="S124" s="104">
        <v>1.5203308072599879E-3</v>
      </c>
      <c r="T124" s="104">
        <v>1.5314665004440143E-3</v>
      </c>
      <c r="U124" s="104">
        <v>1.5576407501240179E-3</v>
      </c>
      <c r="V124" s="104">
        <v>9.1773820304185761E-4</v>
      </c>
      <c r="W124" s="104">
        <v>9.6295430249336838E-4</v>
      </c>
      <c r="X124" s="104">
        <v>9.9130051884197077E-4</v>
      </c>
      <c r="Y124" s="104">
        <v>7.5215326999995835E-4</v>
      </c>
      <c r="DA124" s="132" t="s">
        <v>1882</v>
      </c>
    </row>
    <row r="125" spans="1:105" ht="12" customHeight="1" x14ac:dyDescent="0.25">
      <c r="A125" s="106" t="s">
        <v>122</v>
      </c>
      <c r="B125" s="101">
        <v>0.27289038044876973</v>
      </c>
      <c r="C125" s="101">
        <v>0.26637696552439744</v>
      </c>
      <c r="D125" s="101">
        <v>0.31675136772823459</v>
      </c>
      <c r="E125" s="101">
        <v>0.42416568171841518</v>
      </c>
      <c r="F125" s="101">
        <v>0.58710848730449894</v>
      </c>
      <c r="G125" s="101">
        <v>0.71403814335036608</v>
      </c>
      <c r="H125" s="101">
        <v>1.020975768235902</v>
      </c>
      <c r="I125" s="101">
        <v>1.1943885003259012</v>
      </c>
      <c r="J125" s="101">
        <v>1.6039933680487843</v>
      </c>
      <c r="K125" s="101">
        <v>1.84933464300632</v>
      </c>
      <c r="L125" s="101">
        <v>2.2418616746190638</v>
      </c>
      <c r="M125" s="101">
        <v>2.8315954375668082</v>
      </c>
      <c r="N125" s="101">
        <v>3.4522238372720682</v>
      </c>
      <c r="O125" s="101">
        <v>4.3262907374379269</v>
      </c>
      <c r="P125" s="101">
        <v>5.3001335991535647</v>
      </c>
      <c r="Q125" s="101">
        <v>6.231650279820518</v>
      </c>
      <c r="R125" s="101">
        <v>6.9646321950097798</v>
      </c>
      <c r="S125" s="101">
        <v>7.6330658220837373</v>
      </c>
      <c r="T125" s="101">
        <v>8.2566581559950443</v>
      </c>
      <c r="U125" s="101">
        <v>8.7509063924311477</v>
      </c>
      <c r="V125" s="101">
        <v>9.8775794348301531</v>
      </c>
      <c r="W125" s="101">
        <v>10.212726210899337</v>
      </c>
      <c r="X125" s="101">
        <v>11.202719776011911</v>
      </c>
      <c r="Y125" s="101">
        <v>11.92189965637337</v>
      </c>
      <c r="DA125" s="131" t="s">
        <v>1883</v>
      </c>
    </row>
    <row r="126" spans="1:105" ht="12" customHeight="1" x14ac:dyDescent="0.25">
      <c r="A126" s="107" t="s">
        <v>121</v>
      </c>
      <c r="B126" s="104">
        <v>7.5686487475714437E-2</v>
      </c>
      <c r="C126" s="104">
        <v>7.6855944776106508E-2</v>
      </c>
      <c r="D126" s="104">
        <v>9.467007183800491E-2</v>
      </c>
      <c r="E126" s="104">
        <v>0.13203177863439181</v>
      </c>
      <c r="F126" s="104">
        <v>0.17953940345501965</v>
      </c>
      <c r="G126" s="104">
        <v>0.219339141579348</v>
      </c>
      <c r="H126" s="104">
        <v>0.29613174163445677</v>
      </c>
      <c r="I126" s="104">
        <v>0.36295843093768926</v>
      </c>
      <c r="J126" s="104">
        <v>0.48433895475889427</v>
      </c>
      <c r="K126" s="104">
        <v>0.74236718689678471</v>
      </c>
      <c r="L126" s="104">
        <v>0.92516026829056641</v>
      </c>
      <c r="M126" s="104">
        <v>1.3227691073540642</v>
      </c>
      <c r="N126" s="104">
        <v>1.8056062560458301</v>
      </c>
      <c r="O126" s="104">
        <v>2.2001858467792736</v>
      </c>
      <c r="P126" s="104">
        <v>2.6804132579527842</v>
      </c>
      <c r="Q126" s="104">
        <v>2.9799782106123422</v>
      </c>
      <c r="R126" s="104">
        <v>3.3191098520735145</v>
      </c>
      <c r="S126" s="104">
        <v>3.7089761981286493</v>
      </c>
      <c r="T126" s="104">
        <v>4.0288263280636301</v>
      </c>
      <c r="U126" s="104">
        <v>4.0887206478354567</v>
      </c>
      <c r="V126" s="104">
        <v>4.2043050430505788</v>
      </c>
      <c r="W126" s="104">
        <v>4.4585332412825007</v>
      </c>
      <c r="X126" s="104">
        <v>4.4306585926881681</v>
      </c>
      <c r="Y126" s="104">
        <v>4.4516884642879146</v>
      </c>
      <c r="DA126" s="132" t="s">
        <v>1884</v>
      </c>
    </row>
    <row r="127" spans="1:105" ht="12" customHeight="1" x14ac:dyDescent="0.25">
      <c r="A127" s="108" t="s">
        <v>53</v>
      </c>
      <c r="B127" s="98">
        <v>2.5504423350606015E-2</v>
      </c>
      <c r="C127" s="98">
        <v>2.5267524904835588E-2</v>
      </c>
      <c r="D127" s="98">
        <v>3.5033683915368423E-2</v>
      </c>
      <c r="E127" s="98">
        <v>6.0667395738159963E-2</v>
      </c>
      <c r="F127" s="98">
        <v>8.6783049661523115E-2</v>
      </c>
      <c r="G127" s="98">
        <v>9.2604482454055198E-2</v>
      </c>
      <c r="H127" s="98">
        <v>0.12822836733573112</v>
      </c>
      <c r="I127" s="98">
        <v>0.12942357351995212</v>
      </c>
      <c r="J127" s="98">
        <v>0.1753269649085677</v>
      </c>
      <c r="K127" s="98">
        <v>0.25958054947691195</v>
      </c>
      <c r="L127" s="98">
        <v>0.31166898117006148</v>
      </c>
      <c r="M127" s="98">
        <v>0.46044733616519845</v>
      </c>
      <c r="N127" s="98">
        <v>0.61302113173582207</v>
      </c>
      <c r="O127" s="98">
        <v>0.74742437819597107</v>
      </c>
      <c r="P127" s="98">
        <v>0.96528187596205406</v>
      </c>
      <c r="Q127" s="98">
        <v>1.0598116274063916</v>
      </c>
      <c r="R127" s="98">
        <v>1.1710916261152811</v>
      </c>
      <c r="S127" s="98">
        <v>1.3180718377208955</v>
      </c>
      <c r="T127" s="98">
        <v>1.4546278226020291</v>
      </c>
      <c r="U127" s="98">
        <v>1.3841564456878062</v>
      </c>
      <c r="V127" s="98">
        <v>1.6432996231791335</v>
      </c>
      <c r="W127" s="98">
        <v>2.0374469258376302</v>
      </c>
      <c r="X127" s="98">
        <v>2.2855199619550532</v>
      </c>
      <c r="Y127" s="98">
        <v>2.642137057718231</v>
      </c>
      <c r="DA127" s="63" t="s">
        <v>1885</v>
      </c>
    </row>
    <row r="128" spans="1:105" ht="12" customHeight="1" x14ac:dyDescent="0.25">
      <c r="A128" s="108" t="s">
        <v>52</v>
      </c>
      <c r="B128" s="98">
        <v>5.0182064125108429E-2</v>
      </c>
      <c r="C128" s="98">
        <v>5.158841987127092E-2</v>
      </c>
      <c r="D128" s="98">
        <v>5.9636387922636494E-2</v>
      </c>
      <c r="E128" s="98">
        <v>7.1364382896231857E-2</v>
      </c>
      <c r="F128" s="98">
        <v>9.2756353793496532E-2</v>
      </c>
      <c r="G128" s="98">
        <v>0.1267346591252928</v>
      </c>
      <c r="H128" s="98">
        <v>0.16790337429872568</v>
      </c>
      <c r="I128" s="98">
        <v>0.23353485741773714</v>
      </c>
      <c r="J128" s="98">
        <v>0.30901198985032657</v>
      </c>
      <c r="K128" s="98">
        <v>0.48278663741987282</v>
      </c>
      <c r="L128" s="98">
        <v>0.61349128712050494</v>
      </c>
      <c r="M128" s="98">
        <v>0.86232177118886577</v>
      </c>
      <c r="N128" s="98">
        <v>1.1925851243100081</v>
      </c>
      <c r="O128" s="98">
        <v>1.4527614685833028</v>
      </c>
      <c r="P128" s="98">
        <v>1.7151313819907299</v>
      </c>
      <c r="Q128" s="98">
        <v>1.9201665832059507</v>
      </c>
      <c r="R128" s="98">
        <v>2.1480182259582334</v>
      </c>
      <c r="S128" s="98">
        <v>2.3909043604077538</v>
      </c>
      <c r="T128" s="98">
        <v>2.5741985054616006</v>
      </c>
      <c r="U128" s="98">
        <v>2.7045642021476506</v>
      </c>
      <c r="V128" s="98">
        <v>2.5610054198714454</v>
      </c>
      <c r="W128" s="98">
        <v>2.4210863154448701</v>
      </c>
      <c r="X128" s="98">
        <v>2.1451386307331153</v>
      </c>
      <c r="Y128" s="98">
        <v>1.8095514065696834</v>
      </c>
      <c r="DA128" s="63" t="s">
        <v>1886</v>
      </c>
    </row>
    <row r="129" spans="1:105" ht="12" customHeight="1" x14ac:dyDescent="0.25">
      <c r="A129" s="121" t="s">
        <v>54</v>
      </c>
      <c r="B129" s="122">
        <v>0.14080089428346532</v>
      </c>
      <c r="C129" s="122">
        <v>0.15967004312094815</v>
      </c>
      <c r="D129" s="122">
        <v>0.17905852082494106</v>
      </c>
      <c r="E129" s="122">
        <v>0.25253412224753935</v>
      </c>
      <c r="F129" s="122">
        <v>0.30128499358366956</v>
      </c>
      <c r="G129" s="122">
        <v>0.39117022428501691</v>
      </c>
      <c r="H129" s="122">
        <v>0.47395764599248574</v>
      </c>
      <c r="I129" s="122">
        <v>0.5790372420169243</v>
      </c>
      <c r="J129" s="122">
        <v>0.74524922359175683</v>
      </c>
      <c r="K129" s="122">
        <v>0.73261778084986706</v>
      </c>
      <c r="L129" s="122">
        <v>0.84342331700384832</v>
      </c>
      <c r="M129" s="122">
        <v>1.0917026625042414</v>
      </c>
      <c r="N129" s="122">
        <v>1.3815794929868015</v>
      </c>
      <c r="O129" s="122">
        <v>1.7174766390178067</v>
      </c>
      <c r="P129" s="122">
        <v>2.1439879549821512</v>
      </c>
      <c r="Q129" s="122">
        <v>2.4961468568540823</v>
      </c>
      <c r="R129" s="122">
        <v>2.7964500995357033</v>
      </c>
      <c r="S129" s="122">
        <v>3.0514273102467961</v>
      </c>
      <c r="T129" s="122">
        <v>3.269774749439601</v>
      </c>
      <c r="U129" s="122">
        <v>3.4149129156550595</v>
      </c>
      <c r="V129" s="122">
        <v>4.9427260530662611</v>
      </c>
      <c r="W129" s="122">
        <v>5.4224837850239158</v>
      </c>
      <c r="X129" s="122">
        <v>4.6439652152061726</v>
      </c>
      <c r="Y129" s="122">
        <v>4.6017931509926067</v>
      </c>
      <c r="DA129" s="130" t="s">
        <v>1887</v>
      </c>
    </row>
    <row r="130" spans="1:105" ht="12" customHeight="1" x14ac:dyDescent="0.25">
      <c r="A130" s="97" t="s">
        <v>50</v>
      </c>
      <c r="B130" s="98">
        <v>6.4407477628288787E-2</v>
      </c>
      <c r="C130" s="98">
        <v>6.7515934785172579E-2</v>
      </c>
      <c r="D130" s="98">
        <v>9.2414547182285256E-2</v>
      </c>
      <c r="E130" s="98">
        <v>8.0501269753987734E-2</v>
      </c>
      <c r="F130" s="98">
        <v>9.5046235033032042E-2</v>
      </c>
      <c r="G130" s="98">
        <v>0.15103743961515456</v>
      </c>
      <c r="H130" s="98">
        <v>0.16791575388568913</v>
      </c>
      <c r="I130" s="98">
        <v>0.20860897248096955</v>
      </c>
      <c r="J130" s="98">
        <v>0.24503282046881683</v>
      </c>
      <c r="K130" s="98">
        <v>0.33421125194528345</v>
      </c>
      <c r="L130" s="98">
        <v>0.37945333492148386</v>
      </c>
      <c r="M130" s="98">
        <v>0.45577991243056065</v>
      </c>
      <c r="N130" s="98">
        <v>0.54035678765008788</v>
      </c>
      <c r="O130" s="98">
        <v>0.63469653055779574</v>
      </c>
      <c r="P130" s="98">
        <v>0.76218772368720367</v>
      </c>
      <c r="Q130" s="98">
        <v>0.84465795919852082</v>
      </c>
      <c r="R130" s="98">
        <v>0.93232496866311365</v>
      </c>
      <c r="S130" s="98">
        <v>1.0138306201783571</v>
      </c>
      <c r="T130" s="98">
        <v>1.0527714473270369</v>
      </c>
      <c r="U130" s="98">
        <v>1.0657567355744249</v>
      </c>
      <c r="V130" s="98">
        <v>1.5385410868997627</v>
      </c>
      <c r="W130" s="98">
        <v>1.5737303986753619</v>
      </c>
      <c r="X130" s="98">
        <v>1.2328769942986386</v>
      </c>
      <c r="Y130" s="98">
        <v>1.1064922549802754</v>
      </c>
      <c r="DA130" s="63" t="s">
        <v>1888</v>
      </c>
    </row>
    <row r="131" spans="1:105" ht="12" customHeight="1" x14ac:dyDescent="0.25">
      <c r="A131" s="109" t="s">
        <v>120</v>
      </c>
      <c r="B131" s="33">
        <v>7.6393416655176544E-2</v>
      </c>
      <c r="C131" s="33">
        <v>9.2154108335775572E-2</v>
      </c>
      <c r="D131" s="33">
        <v>8.6643973642655817E-2</v>
      </c>
      <c r="E131" s="33">
        <v>0.1720328524935516</v>
      </c>
      <c r="F131" s="33">
        <v>0.2062387585506375</v>
      </c>
      <c r="G131" s="33">
        <v>0.24013278466986232</v>
      </c>
      <c r="H131" s="33">
        <v>0.30604189210679661</v>
      </c>
      <c r="I131" s="33">
        <v>0.3704282695359547</v>
      </c>
      <c r="J131" s="33">
        <v>0.50021640312294002</v>
      </c>
      <c r="K131" s="33">
        <v>0.39840652890458356</v>
      </c>
      <c r="L131" s="33">
        <v>0.4639699820823644</v>
      </c>
      <c r="M131" s="33">
        <v>0.63592275007368071</v>
      </c>
      <c r="N131" s="33">
        <v>0.84122270533671362</v>
      </c>
      <c r="O131" s="33">
        <v>1.0827801084600108</v>
      </c>
      <c r="P131" s="33">
        <v>1.3818002312949476</v>
      </c>
      <c r="Q131" s="33">
        <v>1.6514888976555617</v>
      </c>
      <c r="R131" s="33">
        <v>1.8641251308725897</v>
      </c>
      <c r="S131" s="33">
        <v>2.037596690068439</v>
      </c>
      <c r="T131" s="33">
        <v>2.2170033021125639</v>
      </c>
      <c r="U131" s="33">
        <v>2.3491561800806346</v>
      </c>
      <c r="V131" s="33">
        <v>3.4041849661664987</v>
      </c>
      <c r="W131" s="33">
        <v>3.8487533863485544</v>
      </c>
      <c r="X131" s="33">
        <v>3.4110882209075344</v>
      </c>
      <c r="Y131" s="33">
        <v>3.4953008960123313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1.1973105102835915</v>
      </c>
      <c r="C133" s="154">
        <f t="shared" si="22"/>
        <v>1.2277750604580235</v>
      </c>
      <c r="D133" s="154">
        <f t="shared" si="22"/>
        <v>1.2150774786900191</v>
      </c>
      <c r="E133" s="154">
        <f t="shared" si="22"/>
        <v>1.2483934469097571</v>
      </c>
      <c r="F133" s="154">
        <f t="shared" si="22"/>
        <v>1.2977630881567839</v>
      </c>
      <c r="G133" s="154">
        <f t="shared" si="22"/>
        <v>1.370720615484325</v>
      </c>
      <c r="H133" s="154">
        <f t="shared" si="22"/>
        <v>1.3971364176342689</v>
      </c>
      <c r="I133" s="154">
        <f t="shared" si="22"/>
        <v>1.44285676376731</v>
      </c>
      <c r="J133" s="154">
        <f t="shared" si="22"/>
        <v>1.475347503743822</v>
      </c>
      <c r="K133" s="154">
        <f t="shared" si="22"/>
        <v>1.5285245956220059</v>
      </c>
      <c r="L133" s="154">
        <f t="shared" si="22"/>
        <v>1.5922287489972962</v>
      </c>
      <c r="M133" s="154">
        <f t="shared" si="22"/>
        <v>1.5954276472636744</v>
      </c>
      <c r="N133" s="154">
        <f t="shared" si="22"/>
        <v>1.7122234435116315</v>
      </c>
      <c r="O133" s="154">
        <f t="shared" si="22"/>
        <v>1.7472152519880453</v>
      </c>
      <c r="P133" s="154">
        <f t="shared" si="22"/>
        <v>1.6736544709744099</v>
      </c>
      <c r="Q133" s="154">
        <f t="shared" si="22"/>
        <v>1.8273218187909777</v>
      </c>
      <c r="R133" s="154">
        <f t="shared" ref="R133:V133" si="23">IF(R115=0,"",R115/R97)</f>
        <v>1.8848677042231436</v>
      </c>
      <c r="S133" s="154">
        <f t="shared" si="23"/>
        <v>1.9254859297045803</v>
      </c>
      <c r="T133" s="154">
        <f t="shared" si="23"/>
        <v>1.9136644387076027</v>
      </c>
      <c r="U133" s="154">
        <f t="shared" si="23"/>
        <v>2.0046998375728835</v>
      </c>
      <c r="V133" s="154">
        <f t="shared" si="23"/>
        <v>1.9417483144482681</v>
      </c>
      <c r="W133" s="154">
        <f t="shared" ref="W133:Y133" si="24">IF(W115=0,"",W115/W97)</f>
        <v>2.0657248356410451</v>
      </c>
      <c r="X133" s="154">
        <f t="shared" si="24"/>
        <v>2.1283118136275858</v>
      </c>
      <c r="Y133" s="154">
        <f t="shared" si="24"/>
        <v>2.1109810872927555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1.5122346836823248</v>
      </c>
      <c r="C134" s="155">
        <f t="shared" si="25"/>
        <v>1.5301092389620339</v>
      </c>
      <c r="D134" s="155">
        <f t="shared" si="25"/>
        <v>1.5756589095833</v>
      </c>
      <c r="E134" s="155">
        <f t="shared" si="25"/>
        <v>1.6425987808893192</v>
      </c>
      <c r="F134" s="155">
        <f t="shared" si="25"/>
        <v>1.7357290796895006</v>
      </c>
      <c r="G134" s="155">
        <f t="shared" si="25"/>
        <v>1.8299473853328492</v>
      </c>
      <c r="H134" s="155">
        <f t="shared" si="25"/>
        <v>1.9235880145785156</v>
      </c>
      <c r="I134" s="155">
        <f t="shared" si="25"/>
        <v>2.010403988609101</v>
      </c>
      <c r="J134" s="155">
        <f t="shared" si="25"/>
        <v>2.0978784732330378</v>
      </c>
      <c r="K134" s="155">
        <f t="shared" si="25"/>
        <v>2.1864122575723859</v>
      </c>
      <c r="L134" s="155">
        <f t="shared" si="25"/>
        <v>2.2839396083781973</v>
      </c>
      <c r="M134" s="155">
        <f t="shared" si="25"/>
        <v>2.3933421960264472</v>
      </c>
      <c r="N134" s="155">
        <f t="shared" si="25"/>
        <v>2.5184763632752341</v>
      </c>
      <c r="O134" s="155">
        <f t="shared" si="25"/>
        <v>2.6377744774279255</v>
      </c>
      <c r="P134" s="155">
        <f t="shared" si="25"/>
        <v>2.7533148686269899</v>
      </c>
      <c r="Q134" s="155">
        <f t="shared" si="25"/>
        <v>2.859279222921288</v>
      </c>
      <c r="R134" s="155">
        <f t="shared" ref="R134:V134" si="26">IF(R116=0,"",R116/R98)</f>
        <v>2.9514658535544736</v>
      </c>
      <c r="S134" s="155">
        <f t="shared" si="26"/>
        <v>3.0290938573323483</v>
      </c>
      <c r="T134" s="155">
        <f t="shared" si="26"/>
        <v>3.1015037049807219</v>
      </c>
      <c r="U134" s="155">
        <f t="shared" si="26"/>
        <v>3.1678946944047035</v>
      </c>
      <c r="V134" s="155">
        <f t="shared" si="26"/>
        <v>3.233657679145479</v>
      </c>
      <c r="W134" s="155">
        <f t="shared" ref="W134:Y134" si="27">IF(W116=0,"",W116/W98)</f>
        <v>3.2977619933419602</v>
      </c>
      <c r="X134" s="155">
        <f t="shared" si="27"/>
        <v>3.3642418419737168</v>
      </c>
      <c r="Y134" s="155">
        <f t="shared" si="27"/>
        <v>3.4207307558976097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1.5122346836823248</v>
      </c>
      <c r="C135" s="156">
        <f t="shared" si="28"/>
        <v>1.5301092389620339</v>
      </c>
      <c r="D135" s="156">
        <f t="shared" si="28"/>
        <v>1.5756589095833</v>
      </c>
      <c r="E135" s="156">
        <f t="shared" si="28"/>
        <v>1.6425987808893192</v>
      </c>
      <c r="F135" s="156">
        <f t="shared" si="28"/>
        <v>1.7357290796895006</v>
      </c>
      <c r="G135" s="156">
        <f t="shared" si="28"/>
        <v>1.8299473853328492</v>
      </c>
      <c r="H135" s="156">
        <f t="shared" si="28"/>
        <v>1.9235880145785156</v>
      </c>
      <c r="I135" s="156">
        <f t="shared" si="28"/>
        <v>2.010403988609101</v>
      </c>
      <c r="J135" s="156">
        <f t="shared" si="28"/>
        <v>2.0978784732330378</v>
      </c>
      <c r="K135" s="156">
        <f t="shared" si="28"/>
        <v>2.1864122575723859</v>
      </c>
      <c r="L135" s="156">
        <f t="shared" si="28"/>
        <v>2.2839396083781973</v>
      </c>
      <c r="M135" s="156">
        <f t="shared" si="28"/>
        <v>2.3933421960264472</v>
      </c>
      <c r="N135" s="156">
        <f t="shared" si="28"/>
        <v>2.5184763632752341</v>
      </c>
      <c r="O135" s="156">
        <f t="shared" si="28"/>
        <v>2.6377744774279255</v>
      </c>
      <c r="P135" s="156">
        <f t="shared" si="28"/>
        <v>2.7533148686269899</v>
      </c>
      <c r="Q135" s="156">
        <f t="shared" si="28"/>
        <v>2.859279222921288</v>
      </c>
      <c r="R135" s="156">
        <f t="shared" ref="R135:V135" si="29">IF(R117=0,"",R117/R99)</f>
        <v>2.9514658535544736</v>
      </c>
      <c r="S135" s="156">
        <f t="shared" si="29"/>
        <v>3.0290938573323483</v>
      </c>
      <c r="T135" s="156">
        <f t="shared" si="29"/>
        <v>3.1015037049807219</v>
      </c>
      <c r="U135" s="156">
        <f t="shared" si="29"/>
        <v>3.1678946944047035</v>
      </c>
      <c r="V135" s="156">
        <f t="shared" si="29"/>
        <v>3.233657679145479</v>
      </c>
      <c r="W135" s="156">
        <f t="shared" ref="W135:Y135" si="30">IF(W117=0,"",W117/W99)</f>
        <v>3.2977619933419602</v>
      </c>
      <c r="X135" s="156">
        <f t="shared" si="30"/>
        <v>3.3642418419737168</v>
      </c>
      <c r="Y135" s="156">
        <f t="shared" si="30"/>
        <v>3.4207307558976097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1.7224603903789437</v>
      </c>
      <c r="C136" s="155">
        <f t="shared" si="31"/>
        <v>1.800996255383517</v>
      </c>
      <c r="D136" s="155">
        <f t="shared" si="31"/>
        <v>1.9131728807523658</v>
      </c>
      <c r="E136" s="155">
        <f t="shared" si="31"/>
        <v>2.0131906403973838</v>
      </c>
      <c r="F136" s="155">
        <f t="shared" si="31"/>
        <v>2.1571266149348105</v>
      </c>
      <c r="G136" s="155">
        <f t="shared" si="31"/>
        <v>2.3149870612180448</v>
      </c>
      <c r="H136" s="155">
        <f t="shared" si="31"/>
        <v>2.4640760140192239</v>
      </c>
      <c r="I136" s="155">
        <f t="shared" si="31"/>
        <v>2.5693276096102924</v>
      </c>
      <c r="J136" s="155">
        <f t="shared" si="31"/>
        <v>2.6578557342445008</v>
      </c>
      <c r="K136" s="155">
        <f t="shared" si="31"/>
        <v>2.7417538981557232</v>
      </c>
      <c r="L136" s="155">
        <f t="shared" si="31"/>
        <v>2.8257508885716893</v>
      </c>
      <c r="M136" s="155">
        <f t="shared" si="31"/>
        <v>2.9110632528519531</v>
      </c>
      <c r="N136" s="155">
        <f t="shared" si="31"/>
        <v>3.0020167682710714</v>
      </c>
      <c r="O136" s="155">
        <f t="shared" si="31"/>
        <v>3.1119198688538652</v>
      </c>
      <c r="P136" s="155">
        <f t="shared" si="31"/>
        <v>3.234615411757165</v>
      </c>
      <c r="Q136" s="155">
        <f t="shared" si="31"/>
        <v>3.37653176130592</v>
      </c>
      <c r="R136" s="155">
        <f t="shared" ref="R136:V136" si="32">IF(R118=0,"",R118/R100)</f>
        <v>3.4699290922105726</v>
      </c>
      <c r="S136" s="155">
        <f t="shared" si="32"/>
        <v>3.5345187373649098</v>
      </c>
      <c r="T136" s="155">
        <f t="shared" si="32"/>
        <v>3.5928602433079182</v>
      </c>
      <c r="U136" s="155">
        <f t="shared" si="32"/>
        <v>3.6347412854570766</v>
      </c>
      <c r="V136" s="155">
        <f t="shared" si="32"/>
        <v>3.6608646677677465</v>
      </c>
      <c r="W136" s="155">
        <f t="shared" ref="W136:Y136" si="33">IF(W118=0,"",W118/W100)</f>
        <v>3.6853153500514009</v>
      </c>
      <c r="X136" s="155">
        <f t="shared" si="33"/>
        <v>3.7078273261969672</v>
      </c>
      <c r="Y136" s="155">
        <f t="shared" si="33"/>
        <v>3.727586783814044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1.7224603903789437</v>
      </c>
      <c r="C137" s="156">
        <f t="shared" si="34"/>
        <v>1.800996255383517</v>
      </c>
      <c r="D137" s="156">
        <f t="shared" si="34"/>
        <v>1.9131728807523658</v>
      </c>
      <c r="E137" s="156">
        <f t="shared" si="34"/>
        <v>2.0131906403973838</v>
      </c>
      <c r="F137" s="156">
        <f t="shared" si="34"/>
        <v>2.1571266149348105</v>
      </c>
      <c r="G137" s="156">
        <f t="shared" si="34"/>
        <v>2.3149870612180448</v>
      </c>
      <c r="H137" s="156">
        <f t="shared" si="34"/>
        <v>2.4640760140192239</v>
      </c>
      <c r="I137" s="156">
        <f t="shared" si="34"/>
        <v>2.5693276096102924</v>
      </c>
      <c r="J137" s="156">
        <f t="shared" si="34"/>
        <v>2.6578557342445008</v>
      </c>
      <c r="K137" s="156">
        <f t="shared" si="34"/>
        <v>2.7417538981557232</v>
      </c>
      <c r="L137" s="156">
        <f t="shared" si="34"/>
        <v>2.8257508885716893</v>
      </c>
      <c r="M137" s="156">
        <f t="shared" si="34"/>
        <v>2.9110632528519531</v>
      </c>
      <c r="N137" s="156">
        <f t="shared" si="34"/>
        <v>3.0020167682710714</v>
      </c>
      <c r="O137" s="156">
        <f t="shared" si="34"/>
        <v>3.1119198688538652</v>
      </c>
      <c r="P137" s="156">
        <f t="shared" si="34"/>
        <v>3.234615411757165</v>
      </c>
      <c r="Q137" s="156">
        <f t="shared" si="34"/>
        <v>3.37653176130592</v>
      </c>
      <c r="R137" s="156">
        <f t="shared" ref="R137:V137" si="35">IF(R119=0,"",R119/R101)</f>
        <v>3.4699290922105726</v>
      </c>
      <c r="S137" s="156">
        <f t="shared" si="35"/>
        <v>3.5345187373649098</v>
      </c>
      <c r="T137" s="156">
        <f t="shared" si="35"/>
        <v>3.5928602433079182</v>
      </c>
      <c r="U137" s="156">
        <f t="shared" si="35"/>
        <v>3.6347412854570766</v>
      </c>
      <c r="V137" s="156">
        <f t="shared" si="35"/>
        <v>3.6608646677677465</v>
      </c>
      <c r="W137" s="156">
        <f t="shared" ref="W137:Y137" si="36">IF(W119=0,"",W119/W101)</f>
        <v>3.6853153500514009</v>
      </c>
      <c r="X137" s="156">
        <f t="shared" si="36"/>
        <v>3.7078273261969672</v>
      </c>
      <c r="Y137" s="156">
        <f t="shared" si="36"/>
        <v>3.727586783814044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0.6775278303421377</v>
      </c>
      <c r="C138" s="155">
        <f t="shared" si="37"/>
        <v>0.68291962003298878</v>
      </c>
      <c r="D138" s="155">
        <f t="shared" si="37"/>
        <v>0.68401340424085999</v>
      </c>
      <c r="E138" s="155">
        <f t="shared" si="37"/>
        <v>0.6891355824603228</v>
      </c>
      <c r="F138" s="155">
        <f t="shared" si="37"/>
        <v>0.69465670496627918</v>
      </c>
      <c r="G138" s="155">
        <f t="shared" si="37"/>
        <v>0.70063469630813002</v>
      </c>
      <c r="H138" s="155">
        <f t="shared" si="37"/>
        <v>0.70483699166188751</v>
      </c>
      <c r="I138" s="155">
        <f t="shared" si="37"/>
        <v>0.71068019012802996</v>
      </c>
      <c r="J138" s="155">
        <f t="shared" si="37"/>
        <v>0.71115328550682622</v>
      </c>
      <c r="K138" s="155">
        <f t="shared" si="37"/>
        <v>0.72173042316977176</v>
      </c>
      <c r="L138" s="155">
        <f t="shared" si="37"/>
        <v>0.72569505679154311</v>
      </c>
      <c r="M138" s="155">
        <f t="shared" si="37"/>
        <v>0.730389920019484</v>
      </c>
      <c r="N138" s="155">
        <f t="shared" si="37"/>
        <v>0.74039732305500006</v>
      </c>
      <c r="O138" s="155">
        <f t="shared" si="37"/>
        <v>0.74662988146821729</v>
      </c>
      <c r="P138" s="155">
        <f t="shared" si="37"/>
        <v>0.75302869284311247</v>
      </c>
      <c r="Q138" s="155">
        <f t="shared" si="37"/>
        <v>0.75742187425190866</v>
      </c>
      <c r="R138" s="155">
        <f t="shared" ref="R138:V138" si="38">IF(R120=0,"",R120/R102)</f>
        <v>0.76574888814453801</v>
      </c>
      <c r="S138" s="155">
        <f t="shared" si="38"/>
        <v>0.77352434220753996</v>
      </c>
      <c r="T138" s="155">
        <f t="shared" si="38"/>
        <v>0.7820058853173476</v>
      </c>
      <c r="U138" s="155">
        <f t="shared" si="38"/>
        <v>0.79119606289951894</v>
      </c>
      <c r="V138" s="155">
        <f t="shared" si="38"/>
        <v>0.79605352624731873</v>
      </c>
      <c r="W138" s="155">
        <f t="shared" ref="W138:Y138" si="39">IF(W120=0,"",W120/W102)</f>
        <v>0.80102802888262026</v>
      </c>
      <c r="X138" s="155">
        <f t="shared" si="39"/>
        <v>0.80515240714874514</v>
      </c>
      <c r="Y138" s="155">
        <f t="shared" si="39"/>
        <v>0.80856251118280154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0.58507912035721876</v>
      </c>
      <c r="C139" s="156">
        <f t="shared" si="40"/>
        <v>0.58913012411770205</v>
      </c>
      <c r="D139" s="156">
        <f t="shared" si="40"/>
        <v>0.59428710394599571</v>
      </c>
      <c r="E139" s="156">
        <f t="shared" si="40"/>
        <v>0.59883044877025449</v>
      </c>
      <c r="F139" s="156">
        <f t="shared" si="40"/>
        <v>0.60344223573957068</v>
      </c>
      <c r="G139" s="156">
        <f t="shared" si="40"/>
        <v>0.60846176776881045</v>
      </c>
      <c r="H139" s="156">
        <f t="shared" si="40"/>
        <v>0.61277389861352027</v>
      </c>
      <c r="I139" s="156">
        <f t="shared" si="40"/>
        <v>0.61582011650478197</v>
      </c>
      <c r="J139" s="156">
        <f t="shared" si="40"/>
        <v>0.61848501479835394</v>
      </c>
      <c r="K139" s="156">
        <f t="shared" si="40"/>
        <v>0.62147202116993949</v>
      </c>
      <c r="L139" s="156">
        <f t="shared" si="40"/>
        <v>0.624756503666272</v>
      </c>
      <c r="M139" s="156">
        <f t="shared" si="40"/>
        <v>0.62947472256283421</v>
      </c>
      <c r="N139" s="156">
        <f t="shared" si="40"/>
        <v>0.63527801897887848</v>
      </c>
      <c r="O139" s="156">
        <f t="shared" si="40"/>
        <v>0.64460548073534574</v>
      </c>
      <c r="P139" s="156">
        <f t="shared" si="40"/>
        <v>0.66073260095426034</v>
      </c>
      <c r="Q139" s="156">
        <f t="shared" si="40"/>
        <v>0.68226751807137054</v>
      </c>
      <c r="R139" s="156">
        <f t="shared" ref="R139:V139" si="41">IF(R121=0,"",R121/R103)</f>
        <v>0.70336769888040351</v>
      </c>
      <c r="S139" s="156">
        <f t="shared" si="41"/>
        <v>0.71951617444428628</v>
      </c>
      <c r="T139" s="156">
        <f t="shared" si="41"/>
        <v>0.73393469928197885</v>
      </c>
      <c r="U139" s="156">
        <f t="shared" si="41"/>
        <v>0.74547360993129774</v>
      </c>
      <c r="V139" s="156">
        <f t="shared" si="41"/>
        <v>0.75751644121221029</v>
      </c>
      <c r="W139" s="156">
        <f t="shared" ref="W139:Y139" si="42">IF(W121=0,"",W121/W103)</f>
        <v>0.77208271376860049</v>
      </c>
      <c r="X139" s="156">
        <f t="shared" si="42"/>
        <v>0.78536546114758798</v>
      </c>
      <c r="Y139" s="156">
        <f t="shared" si="42"/>
        <v>0.79362686043644104</v>
      </c>
      <c r="DA139" s="63" t="s">
        <v>2047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0.80690816353170769</v>
      </c>
      <c r="C140" s="156">
        <f t="shared" si="43"/>
        <v>0.81090776982398616</v>
      </c>
      <c r="D140" s="156">
        <f t="shared" si="43"/>
        <v>0.79151817206261565</v>
      </c>
      <c r="E140" s="156">
        <f t="shared" si="43"/>
        <v>0.75413453420115095</v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>
        <f t="shared" si="43"/>
        <v>0.82138662948864383</v>
      </c>
      <c r="J140" s="156">
        <f t="shared" si="43"/>
        <v>0.82035710017715446</v>
      </c>
      <c r="K140" s="156">
        <f t="shared" si="43"/>
        <v>0.82744950554663843</v>
      </c>
      <c r="L140" s="156">
        <f t="shared" si="43"/>
        <v>0.83379681512424053</v>
      </c>
      <c r="M140" s="156">
        <f t="shared" si="43"/>
        <v>0.83153627040247113</v>
      </c>
      <c r="N140" s="156">
        <f t="shared" si="43"/>
        <v>0.83754035291202344</v>
      </c>
      <c r="O140" s="156">
        <f t="shared" si="43"/>
        <v>0.83781996427310523</v>
      </c>
      <c r="P140" s="156">
        <f t="shared" si="43"/>
        <v>0.83107029491550255</v>
      </c>
      <c r="Q140" s="156">
        <f t="shared" si="43"/>
        <v>0.84823312207531176</v>
      </c>
      <c r="R140" s="156">
        <f t="shared" ref="R140:V140" si="44">IF(R122=0,"",R122/R104)</f>
        <v>0.86197444281793856</v>
      </c>
      <c r="S140" s="156">
        <f t="shared" si="44"/>
        <v>0.87771117119011877</v>
      </c>
      <c r="T140" s="156">
        <f t="shared" si="44"/>
        <v>0.88248967493760799</v>
      </c>
      <c r="U140" s="156">
        <f t="shared" si="44"/>
        <v>0.90102253073803329</v>
      </c>
      <c r="V140" s="156">
        <f t="shared" si="44"/>
        <v>0.88827113636305521</v>
      </c>
      <c r="W140" s="156">
        <f t="shared" ref="W140:Y140" si="45">IF(W122=0,"",W122/W104)</f>
        <v>0.87220070055806831</v>
      </c>
      <c r="X140" s="156">
        <f t="shared" si="45"/>
        <v>0.86867170619978573</v>
      </c>
      <c r="Y140" s="156">
        <f t="shared" si="45"/>
        <v>0.86173440743168772</v>
      </c>
      <c r="DA140" s="63" t="s">
        <v>2048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0.58507912035721876</v>
      </c>
      <c r="C141" s="157">
        <f t="shared" si="46"/>
        <v>0.58507912035721876</v>
      </c>
      <c r="D141" s="157">
        <f t="shared" si="46"/>
        <v>0.58507912035721876</v>
      </c>
      <c r="E141" s="157">
        <f t="shared" si="46"/>
        <v>0.58507912035721876</v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>
        <f t="shared" si="46"/>
        <v>0.62117413461661986</v>
      </c>
      <c r="J141" s="157">
        <f t="shared" si="46"/>
        <v>0.6227955153922049</v>
      </c>
      <c r="K141" s="157">
        <f t="shared" si="46"/>
        <v>0.62551806571948021</v>
      </c>
      <c r="L141" s="157">
        <f t="shared" si="46"/>
        <v>0.62792853130241333</v>
      </c>
      <c r="M141" s="157">
        <f t="shared" si="46"/>
        <v>0.63258211277890164</v>
      </c>
      <c r="N141" s="157">
        <f t="shared" si="46"/>
        <v>0.63691805037602511</v>
      </c>
      <c r="O141" s="157">
        <f t="shared" si="46"/>
        <v>0.63691805037602534</v>
      </c>
      <c r="P141" s="157">
        <f t="shared" si="46"/>
        <v>0.63855882591837254</v>
      </c>
      <c r="Q141" s="157">
        <f t="shared" si="46"/>
        <v>0.66515037790992637</v>
      </c>
      <c r="R141" s="157">
        <f t="shared" ref="R141:V141" si="47">IF(R123=0,"",R123/R105)</f>
        <v>0.68690918516698174</v>
      </c>
      <c r="S141" s="157">
        <f t="shared" si="47"/>
        <v>0.71749588002548537</v>
      </c>
      <c r="T141" s="157">
        <f t="shared" si="47"/>
        <v>0.72958465030329001</v>
      </c>
      <c r="U141" s="157">
        <f t="shared" si="47"/>
        <v>0.75527348314069043</v>
      </c>
      <c r="V141" s="157">
        <f t="shared" si="47"/>
        <v>0.75701648335640925</v>
      </c>
      <c r="W141" s="157">
        <f t="shared" ref="W141:Y141" si="48">IF(W123=0,"",W123/W105)</f>
        <v>0.75701648335640925</v>
      </c>
      <c r="X141" s="157">
        <f t="shared" si="48"/>
        <v>0.77312859421863522</v>
      </c>
      <c r="Y141" s="157">
        <f t="shared" si="48"/>
        <v>0.78691264479497258</v>
      </c>
      <c r="DA141" s="131" t="s">
        <v>2049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0.66004770076808839</v>
      </c>
      <c r="C143" s="157">
        <f t="shared" si="52"/>
        <v>0.66329483605638317</v>
      </c>
      <c r="D143" s="157">
        <f t="shared" si="52"/>
        <v>0.6680508782102611</v>
      </c>
      <c r="E143" s="157">
        <f t="shared" si="52"/>
        <v>0.67300177802947658</v>
      </c>
      <c r="F143" s="157">
        <f t="shared" si="52"/>
        <v>0.67775677364312126</v>
      </c>
      <c r="G143" s="157">
        <f t="shared" si="52"/>
        <v>0.68123738546427992</v>
      </c>
      <c r="H143" s="157">
        <f t="shared" si="52"/>
        <v>0.68398815482815623</v>
      </c>
      <c r="I143" s="157">
        <f t="shared" si="52"/>
        <v>0.68540730506395109</v>
      </c>
      <c r="J143" s="157">
        <f t="shared" si="52"/>
        <v>0.68658082076009719</v>
      </c>
      <c r="K143" s="157">
        <f t="shared" si="52"/>
        <v>0.68778903421797244</v>
      </c>
      <c r="L143" s="157">
        <f t="shared" si="52"/>
        <v>0.68969512858450921</v>
      </c>
      <c r="M143" s="157">
        <f t="shared" si="52"/>
        <v>0.69222086008975459</v>
      </c>
      <c r="N143" s="157">
        <f t="shared" si="52"/>
        <v>0.69626782707484047</v>
      </c>
      <c r="O143" s="157">
        <f t="shared" si="52"/>
        <v>0.70215142922574603</v>
      </c>
      <c r="P143" s="157">
        <f t="shared" si="52"/>
        <v>0.70954230777035598</v>
      </c>
      <c r="Q143" s="157">
        <f t="shared" si="52"/>
        <v>0.71787459110619545</v>
      </c>
      <c r="R143" s="157">
        <f t="shared" ref="R143:V143" si="53">IF(R125=0,"",R125/R107)</f>
        <v>0.72587158662094031</v>
      </c>
      <c r="S143" s="157">
        <f t="shared" si="53"/>
        <v>0.73370906880742615</v>
      </c>
      <c r="T143" s="157">
        <f t="shared" si="53"/>
        <v>0.74286398010200894</v>
      </c>
      <c r="U143" s="157">
        <f t="shared" si="53"/>
        <v>0.75297140674075203</v>
      </c>
      <c r="V143" s="157">
        <f t="shared" si="53"/>
        <v>0.76365406317048312</v>
      </c>
      <c r="W143" s="157">
        <f t="shared" ref="W143:Y143" si="54">IF(W125=0,"",W125/W107)</f>
        <v>0.77265214764573475</v>
      </c>
      <c r="X143" s="157">
        <f t="shared" si="54"/>
        <v>0.78292119289839035</v>
      </c>
      <c r="Y143" s="157">
        <f t="shared" si="54"/>
        <v>0.79154529192010958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0.85211096583994539</v>
      </c>
      <c r="C144" s="158">
        <f t="shared" si="55"/>
        <v>0.8573236092149793</v>
      </c>
      <c r="D144" s="158">
        <f t="shared" si="55"/>
        <v>0.84522437589957988</v>
      </c>
      <c r="E144" s="158">
        <f t="shared" si="55"/>
        <v>0.81812321472460214</v>
      </c>
      <c r="F144" s="158">
        <f t="shared" si="55"/>
        <v>0.81339461304828287</v>
      </c>
      <c r="G144" s="158">
        <f t="shared" si="55"/>
        <v>0.83514427368145372</v>
      </c>
      <c r="H144" s="158">
        <f t="shared" si="55"/>
        <v>0.83319765866515072</v>
      </c>
      <c r="I144" s="158">
        <f t="shared" si="55"/>
        <v>0.85935464142518725</v>
      </c>
      <c r="J144" s="158">
        <f t="shared" si="55"/>
        <v>0.85818946938194951</v>
      </c>
      <c r="K144" s="158">
        <f t="shared" si="55"/>
        <v>0.86353704749726512</v>
      </c>
      <c r="L144" s="158">
        <f t="shared" si="55"/>
        <v>0.86874565536125492</v>
      </c>
      <c r="M144" s="158">
        <f t="shared" si="55"/>
        <v>0.86649471168782988</v>
      </c>
      <c r="N144" s="158">
        <f t="shared" si="55"/>
        <v>0.87164057103710391</v>
      </c>
      <c r="O144" s="158">
        <f t="shared" si="55"/>
        <v>0.87399987508155419</v>
      </c>
      <c r="P144" s="158">
        <f t="shared" si="55"/>
        <v>0.87108131553292312</v>
      </c>
      <c r="Q144" s="158">
        <f t="shared" si="55"/>
        <v>0.87607970310833627</v>
      </c>
      <c r="R144" s="158">
        <f t="shared" ref="R144:V144" si="56">IF(R126=0,"",R126/R108)</f>
        <v>0.88135448956671136</v>
      </c>
      <c r="S144" s="158">
        <f t="shared" si="56"/>
        <v>0.88554390575926267</v>
      </c>
      <c r="T144" s="158">
        <f t="shared" si="56"/>
        <v>0.88892345617940205</v>
      </c>
      <c r="U144" s="158">
        <f t="shared" si="56"/>
        <v>0.89988041570786781</v>
      </c>
      <c r="V144" s="158">
        <f t="shared" si="56"/>
        <v>0.891108174646145</v>
      </c>
      <c r="W144" s="158">
        <f t="shared" ref="W144:Y144" si="57">IF(W126=0,"",W126/W108)</f>
        <v>0.88092458669217799</v>
      </c>
      <c r="X144" s="158">
        <f t="shared" si="57"/>
        <v>0.87291703640965124</v>
      </c>
      <c r="Y144" s="158">
        <f t="shared" si="57"/>
        <v>0.86215437064599409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0.66004770076808839</v>
      </c>
      <c r="C145" s="156">
        <f t="shared" si="58"/>
        <v>0.66392247777996782</v>
      </c>
      <c r="D145" s="156">
        <f t="shared" si="58"/>
        <v>0.6689716632910665</v>
      </c>
      <c r="E145" s="156">
        <f t="shared" si="58"/>
        <v>0.67393727585475494</v>
      </c>
      <c r="F145" s="156">
        <f t="shared" si="58"/>
        <v>0.67813994462866478</v>
      </c>
      <c r="G145" s="156">
        <f t="shared" si="58"/>
        <v>0.68140848897089312</v>
      </c>
      <c r="H145" s="156">
        <f t="shared" si="58"/>
        <v>0.6838387418786368</v>
      </c>
      <c r="I145" s="156">
        <f t="shared" si="58"/>
        <v>0.68540900577542474</v>
      </c>
      <c r="J145" s="156">
        <f t="shared" si="58"/>
        <v>0.68658474260381175</v>
      </c>
      <c r="K145" s="156">
        <f t="shared" si="58"/>
        <v>0.68873387793319307</v>
      </c>
      <c r="L145" s="156">
        <f t="shared" si="58"/>
        <v>0.69037821357286711</v>
      </c>
      <c r="M145" s="156">
        <f t="shared" si="58"/>
        <v>0.69318049488583988</v>
      </c>
      <c r="N145" s="156">
        <f t="shared" si="58"/>
        <v>0.69747241474818178</v>
      </c>
      <c r="O145" s="156">
        <f t="shared" si="58"/>
        <v>0.70206138264865336</v>
      </c>
      <c r="P145" s="156">
        <f t="shared" si="58"/>
        <v>0.70873483266064363</v>
      </c>
      <c r="Q145" s="156">
        <f t="shared" si="58"/>
        <v>0.71544815627469671</v>
      </c>
      <c r="R145" s="156">
        <f t="shared" ref="R145:V145" si="59">IF(R127=0,"",R127/R109)</f>
        <v>0.7238339041934384</v>
      </c>
      <c r="S145" s="156">
        <f t="shared" si="59"/>
        <v>0.73329889318123032</v>
      </c>
      <c r="T145" s="156">
        <f t="shared" si="59"/>
        <v>0.74289431338995227</v>
      </c>
      <c r="U145" s="156">
        <f t="shared" si="59"/>
        <v>0.75264243451840884</v>
      </c>
      <c r="V145" s="156">
        <f t="shared" si="59"/>
        <v>0.76182443191062188</v>
      </c>
      <c r="W145" s="156">
        <f t="shared" ref="W145:Y145" si="60">IF(W127=0,"",W127/W109)</f>
        <v>0.77172772233440734</v>
      </c>
      <c r="X145" s="156">
        <f t="shared" si="60"/>
        <v>0.77989347432017064</v>
      </c>
      <c r="Y145" s="156">
        <f t="shared" si="60"/>
        <v>0.78778152871455343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0.67988768010389078</v>
      </c>
      <c r="C147" s="155">
        <f t="shared" si="64"/>
        <v>0.68673930168832331</v>
      </c>
      <c r="D147" s="155">
        <f t="shared" si="64"/>
        <v>0.6749379013179061</v>
      </c>
      <c r="E147" s="155">
        <f t="shared" si="64"/>
        <v>0.70825876530804266</v>
      </c>
      <c r="F147" s="155">
        <f t="shared" si="64"/>
        <v>0.7113377965470653</v>
      </c>
      <c r="G147" s="155">
        <f t="shared" si="64"/>
        <v>0.70154081568031634</v>
      </c>
      <c r="H147" s="155">
        <f t="shared" si="64"/>
        <v>0.70833386724240277</v>
      </c>
      <c r="I147" s="155">
        <f t="shared" si="64"/>
        <v>0.70821863886901693</v>
      </c>
      <c r="J147" s="155">
        <f t="shared" si="64"/>
        <v>0.71431893401217839</v>
      </c>
      <c r="K147" s="155">
        <f t="shared" si="64"/>
        <v>0.69381869685493514</v>
      </c>
      <c r="L147" s="155">
        <f t="shared" si="64"/>
        <v>0.69580462608804239</v>
      </c>
      <c r="M147" s="155">
        <f t="shared" si="64"/>
        <v>0.70239444391107309</v>
      </c>
      <c r="N147" s="155">
        <f t="shared" si="64"/>
        <v>0.70853042302321556</v>
      </c>
      <c r="O147" s="155">
        <f t="shared" si="64"/>
        <v>0.71410573801687138</v>
      </c>
      <c r="P147" s="155">
        <f t="shared" si="64"/>
        <v>0.71886513397935714</v>
      </c>
      <c r="Q147" s="155">
        <f t="shared" si="64"/>
        <v>0.72480143081977511</v>
      </c>
      <c r="R147" s="155">
        <f t="shared" ref="R147:V147" si="65">IF(R129=0,"",R129/R111)</f>
        <v>0.7293654138522454</v>
      </c>
      <c r="S147" s="155">
        <f t="shared" si="65"/>
        <v>0.73405535198988159</v>
      </c>
      <c r="T147" s="155">
        <f t="shared" si="65"/>
        <v>0.74257251963769833</v>
      </c>
      <c r="U147" s="155">
        <f t="shared" si="65"/>
        <v>0.75273379172529842</v>
      </c>
      <c r="V147" s="155">
        <f t="shared" si="65"/>
        <v>0.76176655323208431</v>
      </c>
      <c r="W147" s="155">
        <f t="shared" ref="W147:Y147" si="66">IF(W129=0,"",W129/W111)</f>
        <v>0.77587810778911093</v>
      </c>
      <c r="X147" s="155">
        <f t="shared" si="66"/>
        <v>0.79133215692522496</v>
      </c>
      <c r="Y147" s="155">
        <f t="shared" si="66"/>
        <v>0.80535587857068824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0.60759546379671747</v>
      </c>
      <c r="C148" s="156">
        <f t="shared" si="67"/>
        <v>0.60859634397533935</v>
      </c>
      <c r="D148" s="156">
        <f t="shared" si="67"/>
        <v>0.60993172913943539</v>
      </c>
      <c r="E148" s="156">
        <f t="shared" si="67"/>
        <v>0.61128068351953313</v>
      </c>
      <c r="F148" s="156">
        <f t="shared" si="67"/>
        <v>0.61264094035685746</v>
      </c>
      <c r="G148" s="156">
        <f t="shared" si="67"/>
        <v>0.61382856255023655</v>
      </c>
      <c r="H148" s="156">
        <f t="shared" si="67"/>
        <v>0.61461025408046988</v>
      </c>
      <c r="I148" s="156">
        <f t="shared" si="67"/>
        <v>0.61497375154454215</v>
      </c>
      <c r="J148" s="156">
        <f t="shared" si="67"/>
        <v>0.61517630525760436</v>
      </c>
      <c r="K148" s="156">
        <f t="shared" si="67"/>
        <v>0.61543481747737594</v>
      </c>
      <c r="L148" s="156">
        <f t="shared" si="67"/>
        <v>0.6156478922721228</v>
      </c>
      <c r="M148" s="156">
        <f t="shared" si="67"/>
        <v>0.61585070563667965</v>
      </c>
      <c r="N148" s="156">
        <f t="shared" si="67"/>
        <v>0.61601601169457942</v>
      </c>
      <c r="O148" s="156">
        <f t="shared" si="67"/>
        <v>0.61615365732627103</v>
      </c>
      <c r="P148" s="156">
        <f t="shared" si="67"/>
        <v>0.61628908824971385</v>
      </c>
      <c r="Q148" s="156">
        <f t="shared" si="67"/>
        <v>0.61651710046254704</v>
      </c>
      <c r="R148" s="156">
        <f t="shared" ref="R148:V148" si="68">IF(R130=0,"",R130/R112)</f>
        <v>0.61707617105186929</v>
      </c>
      <c r="S148" s="156">
        <f t="shared" si="68"/>
        <v>0.61807491079715715</v>
      </c>
      <c r="T148" s="156">
        <f t="shared" si="68"/>
        <v>0.61934761877967948</v>
      </c>
      <c r="U148" s="156">
        <f t="shared" si="68"/>
        <v>0.62087724755678875</v>
      </c>
      <c r="V148" s="156">
        <f t="shared" si="68"/>
        <v>0.62269355411119731</v>
      </c>
      <c r="W148" s="156">
        <f t="shared" ref="W148:Y148" si="69">IF(W130=0,"",W130/W112)</f>
        <v>0.62439273669190187</v>
      </c>
      <c r="X148" s="156">
        <f t="shared" si="69"/>
        <v>0.62593755356586911</v>
      </c>
      <c r="Y148" s="156">
        <f t="shared" si="69"/>
        <v>0.62723824140552076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0.75569359918220569</v>
      </c>
      <c r="C149" s="159">
        <f t="shared" si="70"/>
        <v>0.75804913954726461</v>
      </c>
      <c r="D149" s="159">
        <f t="shared" si="70"/>
        <v>0.7615039301382881</v>
      </c>
      <c r="E149" s="159">
        <f t="shared" si="70"/>
        <v>0.76505462849030526</v>
      </c>
      <c r="F149" s="159">
        <f t="shared" si="70"/>
        <v>0.76838591589162286</v>
      </c>
      <c r="G149" s="159">
        <f t="shared" si="70"/>
        <v>0.77081939366196506</v>
      </c>
      <c r="H149" s="159">
        <f t="shared" si="70"/>
        <v>0.77301013892364223</v>
      </c>
      <c r="I149" s="159">
        <f t="shared" si="70"/>
        <v>0.77433787247998209</v>
      </c>
      <c r="J149" s="159">
        <f t="shared" si="70"/>
        <v>0.77554466443100289</v>
      </c>
      <c r="K149" s="159">
        <f t="shared" si="70"/>
        <v>0.77681460773465394</v>
      </c>
      <c r="L149" s="159">
        <f t="shared" si="70"/>
        <v>0.77872478027559155</v>
      </c>
      <c r="M149" s="159">
        <f t="shared" si="70"/>
        <v>0.78106217656157306</v>
      </c>
      <c r="N149" s="159">
        <f t="shared" si="70"/>
        <v>0.7841792812916345</v>
      </c>
      <c r="O149" s="159">
        <f t="shared" si="70"/>
        <v>0.78748862244308937</v>
      </c>
      <c r="P149" s="159">
        <f t="shared" si="70"/>
        <v>0.79153388107892442</v>
      </c>
      <c r="Q149" s="159">
        <f t="shared" si="70"/>
        <v>0.79633710242372535</v>
      </c>
      <c r="R149" s="159">
        <f t="shared" ref="R149:V149" si="71">IF(R131=0,"",R131/R113)</f>
        <v>0.80239148619345291</v>
      </c>
      <c r="S149" s="159">
        <f t="shared" si="71"/>
        <v>0.80964944132274441</v>
      </c>
      <c r="T149" s="159">
        <f t="shared" si="71"/>
        <v>0.82004933160142368</v>
      </c>
      <c r="U149" s="159">
        <f t="shared" si="71"/>
        <v>0.83299067262939763</v>
      </c>
      <c r="V149" s="159">
        <f t="shared" si="71"/>
        <v>0.84729247177175504</v>
      </c>
      <c r="W149" s="159">
        <f t="shared" ref="W149:Y149" si="72">IF(W131=0,"",W131/W113)</f>
        <v>0.86132366412180805</v>
      </c>
      <c r="X149" s="159">
        <f t="shared" si="72"/>
        <v>0.87488645955453204</v>
      </c>
      <c r="Y149" s="159">
        <f t="shared" si="72"/>
        <v>0.88490489301058373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0.51748438941724728</v>
      </c>
      <c r="C151" s="117">
        <f t="shared" si="73"/>
        <v>0.51219957856216214</v>
      </c>
      <c r="D151" s="117">
        <f t="shared" si="73"/>
        <v>0.70997933914747824</v>
      </c>
      <c r="E151" s="117">
        <f t="shared" si="73"/>
        <v>0.66009597617140492</v>
      </c>
      <c r="F151" s="117">
        <f t="shared" si="73"/>
        <v>0.74494779926461219</v>
      </c>
      <c r="G151" s="117">
        <f t="shared" si="73"/>
        <v>1.0798653665503901</v>
      </c>
      <c r="H151" s="117">
        <f t="shared" si="73"/>
        <v>1.1378960544440688</v>
      </c>
      <c r="I151" s="117">
        <f t="shared" si="73"/>
        <v>1.4192315751233555</v>
      </c>
      <c r="J151" s="117">
        <f t="shared" si="73"/>
        <v>1.7831856943223943</v>
      </c>
      <c r="K151" s="117">
        <f t="shared" si="73"/>
        <v>2.2450982909818165</v>
      </c>
      <c r="L151" s="117">
        <f t="shared" si="73"/>
        <v>2.5569444574449909</v>
      </c>
      <c r="M151" s="117">
        <f t="shared" si="73"/>
        <v>3.314491161714153</v>
      </c>
      <c r="N151" s="117">
        <f t="shared" si="73"/>
        <v>3.6586848624291268</v>
      </c>
      <c r="O151" s="117">
        <f t="shared" si="73"/>
        <v>3.9337963676978598</v>
      </c>
      <c r="P151" s="117">
        <f t="shared" si="73"/>
        <v>4.3715289145543927</v>
      </c>
      <c r="Q151" s="117">
        <f t="shared" si="73"/>
        <v>5.7508119621599381</v>
      </c>
      <c r="R151" s="117">
        <f t="shared" ref="R151:V151" si="74">R152+R154+R156+R165</f>
        <v>6.2375528254174935</v>
      </c>
      <c r="S151" s="117">
        <f t="shared" si="74"/>
        <v>7.0388325812289505</v>
      </c>
      <c r="T151" s="117">
        <f t="shared" si="74"/>
        <v>7.2307656812669689</v>
      </c>
      <c r="U151" s="117">
        <f t="shared" si="74"/>
        <v>7.419050606907561</v>
      </c>
      <c r="V151" s="117">
        <f t="shared" si="74"/>
        <v>8.5557110092334803</v>
      </c>
      <c r="W151" s="117">
        <f t="shared" ref="W151:Y151" si="75">W152+W154+W156+W165</f>
        <v>9.3495022925094347</v>
      </c>
      <c r="X151" s="117">
        <f t="shared" si="75"/>
        <v>8.6783459044097295</v>
      </c>
      <c r="Y151" s="117">
        <f t="shared" si="75"/>
        <v>8.2949909326049056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0.23743582983030734</v>
      </c>
      <c r="C156" s="122">
        <v>0.21911800091325118</v>
      </c>
      <c r="D156" s="122">
        <v>0.30969307425587483</v>
      </c>
      <c r="E156" s="122">
        <v>0.31218059186466757</v>
      </c>
      <c r="F156" s="122">
        <v>0.33508313557197494</v>
      </c>
      <c r="G156" s="122">
        <v>0.42981187316414238</v>
      </c>
      <c r="H156" s="122">
        <v>0.41611875882396121</v>
      </c>
      <c r="I156" s="122">
        <v>0.52306657355814645</v>
      </c>
      <c r="J156" s="122">
        <v>0.73089377750818196</v>
      </c>
      <c r="K156" s="122">
        <v>0.81043303891692886</v>
      </c>
      <c r="L156" s="122">
        <v>0.92863272589343104</v>
      </c>
      <c r="M156" s="122">
        <v>1.3592906060339918</v>
      </c>
      <c r="N156" s="122">
        <v>1.3412892237223391</v>
      </c>
      <c r="O156" s="122">
        <v>1.2124196283011119</v>
      </c>
      <c r="P156" s="122">
        <v>1.1042286658246905</v>
      </c>
      <c r="Q156" s="122">
        <v>2.1313224188529003</v>
      </c>
      <c r="R156" s="122">
        <v>2.2460162431128796</v>
      </c>
      <c r="S156" s="122">
        <v>2.7053618889132971</v>
      </c>
      <c r="T156" s="122">
        <v>2.7400950765311434</v>
      </c>
      <c r="U156" s="122">
        <v>2.8841902771128769</v>
      </c>
      <c r="V156" s="122">
        <v>2.0282196850581449</v>
      </c>
      <c r="W156" s="122">
        <v>2.6908848182573197</v>
      </c>
      <c r="X156" s="122">
        <v>3.474788915898436</v>
      </c>
      <c r="Y156" s="122">
        <v>3.6345455294225477</v>
      </c>
      <c r="DA156" s="130" t="s">
        <v>2214</v>
      </c>
    </row>
    <row r="157" spans="1:105" ht="12" customHeight="1" x14ac:dyDescent="0.25">
      <c r="A157" s="97" t="s">
        <v>124</v>
      </c>
      <c r="B157" s="98">
        <v>0.23723004696635783</v>
      </c>
      <c r="C157" s="98">
        <v>0.21893811991658918</v>
      </c>
      <c r="D157" s="98">
        <v>0.30943122378684013</v>
      </c>
      <c r="E157" s="98">
        <v>0.31187655646240448</v>
      </c>
      <c r="F157" s="98">
        <v>0.33508313557197494</v>
      </c>
      <c r="G157" s="98">
        <v>0.42981187316414238</v>
      </c>
      <c r="H157" s="98">
        <v>0.41611875882396121</v>
      </c>
      <c r="I157" s="98">
        <v>0.52284619102874619</v>
      </c>
      <c r="J157" s="98">
        <v>0.73039780717492098</v>
      </c>
      <c r="K157" s="98">
        <v>0.8095585281351404</v>
      </c>
      <c r="L157" s="98">
        <v>0.92741073364946214</v>
      </c>
      <c r="M157" s="98">
        <v>1.3569674940260961</v>
      </c>
      <c r="N157" s="98">
        <v>1.3388224880350064</v>
      </c>
      <c r="O157" s="98">
        <v>1.2103795802317698</v>
      </c>
      <c r="P157" s="98">
        <v>1.1026948620405763</v>
      </c>
      <c r="Q157" s="98">
        <v>2.128303759002796</v>
      </c>
      <c r="R157" s="98">
        <v>2.2432900549072481</v>
      </c>
      <c r="S157" s="98">
        <v>2.7022961688720017</v>
      </c>
      <c r="T157" s="98">
        <v>2.7369856997820303</v>
      </c>
      <c r="U157" s="98">
        <v>2.8813957424888228</v>
      </c>
      <c r="V157" s="98">
        <v>2.0261558211381305</v>
      </c>
      <c r="W157" s="98">
        <v>2.6880621960721407</v>
      </c>
      <c r="X157" s="98">
        <v>3.4711891369950667</v>
      </c>
      <c r="Y157" s="98">
        <v>3.6308735172945354</v>
      </c>
      <c r="DA157" s="63" t="s">
        <v>2215</v>
      </c>
    </row>
    <row r="158" spans="1:105" ht="12" customHeight="1" x14ac:dyDescent="0.25">
      <c r="A158" s="97" t="s">
        <v>123</v>
      </c>
      <c r="B158" s="98">
        <v>2.0578286394950905E-4</v>
      </c>
      <c r="C158" s="98">
        <v>1.7988099666199425E-4</v>
      </c>
      <c r="D158" s="98">
        <v>2.6185046903471032E-4</v>
      </c>
      <c r="E158" s="98">
        <v>3.0403540226309168E-4</v>
      </c>
      <c r="F158" s="98">
        <v>0</v>
      </c>
      <c r="G158" s="98">
        <v>0</v>
      </c>
      <c r="H158" s="98">
        <v>0</v>
      </c>
      <c r="I158" s="98">
        <v>2.2038252940024774E-4</v>
      </c>
      <c r="J158" s="98">
        <v>4.9597033326098585E-4</v>
      </c>
      <c r="K158" s="98">
        <v>8.7451078178842729E-4</v>
      </c>
      <c r="L158" s="98">
        <v>1.2219922439688981E-3</v>
      </c>
      <c r="M158" s="98">
        <v>2.3231120078956056E-3</v>
      </c>
      <c r="N158" s="98">
        <v>2.4667356873327678E-3</v>
      </c>
      <c r="O158" s="98">
        <v>2.0400480693421527E-3</v>
      </c>
      <c r="P158" s="98">
        <v>1.5338037841140897E-3</v>
      </c>
      <c r="Q158" s="98">
        <v>3.0186598501043935E-3</v>
      </c>
      <c r="R158" s="98">
        <v>2.7261882056316125E-3</v>
      </c>
      <c r="S158" s="98">
        <v>3.06572004129555E-3</v>
      </c>
      <c r="T158" s="98">
        <v>3.1093767491131305E-3</v>
      </c>
      <c r="U158" s="98">
        <v>2.7945346240539639E-3</v>
      </c>
      <c r="V158" s="98">
        <v>2.0638639200141846E-3</v>
      </c>
      <c r="W158" s="98">
        <v>2.8226221851791974E-3</v>
      </c>
      <c r="X158" s="98">
        <v>3.5997789033694006E-3</v>
      </c>
      <c r="Y158" s="98">
        <v>3.6720121280123014E-3</v>
      </c>
      <c r="DA158" s="63" t="s">
        <v>2216</v>
      </c>
    </row>
    <row r="159" spans="1:105" ht="12" customHeight="1" x14ac:dyDescent="0.25">
      <c r="A159" s="100" t="s">
        <v>50</v>
      </c>
      <c r="B159" s="101">
        <v>2.0578286394950905E-4</v>
      </c>
      <c r="C159" s="101">
        <v>1.7988099666199425E-4</v>
      </c>
      <c r="D159" s="101">
        <v>2.6185046903471032E-4</v>
      </c>
      <c r="E159" s="101">
        <v>3.0403540226309168E-4</v>
      </c>
      <c r="F159" s="101">
        <v>0</v>
      </c>
      <c r="G159" s="101">
        <v>0</v>
      </c>
      <c r="H159" s="101">
        <v>0</v>
      </c>
      <c r="I159" s="101">
        <v>2.2038252940024774E-4</v>
      </c>
      <c r="J159" s="101">
        <v>4.9597033326098585E-4</v>
      </c>
      <c r="K159" s="101">
        <v>8.7451078178842729E-4</v>
      </c>
      <c r="L159" s="101">
        <v>1.2219922439688981E-3</v>
      </c>
      <c r="M159" s="101">
        <v>2.3231120078956056E-3</v>
      </c>
      <c r="N159" s="101">
        <v>2.4667356873327678E-3</v>
      </c>
      <c r="O159" s="101">
        <v>2.0400480693421527E-3</v>
      </c>
      <c r="P159" s="101">
        <v>1.5338037841140897E-3</v>
      </c>
      <c r="Q159" s="101">
        <v>3.0186598501043935E-3</v>
      </c>
      <c r="R159" s="101">
        <v>2.7261882056316125E-3</v>
      </c>
      <c r="S159" s="101">
        <v>3.06572004129555E-3</v>
      </c>
      <c r="T159" s="101">
        <v>3.1093767491131305E-3</v>
      </c>
      <c r="U159" s="101">
        <v>2.7945346240539639E-3</v>
      </c>
      <c r="V159" s="101">
        <v>2.0638639200141846E-3</v>
      </c>
      <c r="W159" s="101">
        <v>2.8226221851791974E-3</v>
      </c>
      <c r="X159" s="101">
        <v>3.5997789033694006E-3</v>
      </c>
      <c r="Y159" s="101">
        <v>3.6720121280123014E-3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0.28004855958693992</v>
      </c>
      <c r="C165" s="122">
        <v>0.29308157764891096</v>
      </c>
      <c r="D165" s="122">
        <v>0.4002862648916034</v>
      </c>
      <c r="E165" s="122">
        <v>0.3479153843067373</v>
      </c>
      <c r="F165" s="122">
        <v>0.40986466369263724</v>
      </c>
      <c r="G165" s="122">
        <v>0.65005349338624774</v>
      </c>
      <c r="H165" s="122">
        <v>0.72177729562010762</v>
      </c>
      <c r="I165" s="122">
        <v>0.89616500156520906</v>
      </c>
      <c r="J165" s="122">
        <v>1.0522919168142124</v>
      </c>
      <c r="K165" s="122">
        <v>1.4346652520648875</v>
      </c>
      <c r="L165" s="122">
        <v>1.6283117315515601</v>
      </c>
      <c r="M165" s="122">
        <v>1.9552005556801613</v>
      </c>
      <c r="N165" s="122">
        <v>2.3173956387067878</v>
      </c>
      <c r="O165" s="122">
        <v>2.7213767393967476</v>
      </c>
      <c r="P165" s="122">
        <v>3.2673002487297027</v>
      </c>
      <c r="Q165" s="122">
        <v>3.6194895433070382</v>
      </c>
      <c r="R165" s="122">
        <v>3.9915365823046138</v>
      </c>
      <c r="S165" s="122">
        <v>4.3334706923156538</v>
      </c>
      <c r="T165" s="122">
        <v>4.4906706047358256</v>
      </c>
      <c r="U165" s="122">
        <v>4.5348603297946841</v>
      </c>
      <c r="V165" s="122">
        <v>6.5274913241753358</v>
      </c>
      <c r="W165" s="122">
        <v>6.6586174742521154</v>
      </c>
      <c r="X165" s="122">
        <v>5.2035569885112931</v>
      </c>
      <c r="Y165" s="122">
        <v>4.6604454031823579</v>
      </c>
      <c r="DA165" s="130" t="s">
        <v>2223</v>
      </c>
    </row>
    <row r="166" spans="1:105" ht="12" customHeight="1" x14ac:dyDescent="0.25">
      <c r="A166" s="97" t="s">
        <v>50</v>
      </c>
      <c r="B166" s="98">
        <v>0.28004855958693992</v>
      </c>
      <c r="C166" s="98">
        <v>0.29308157764891096</v>
      </c>
      <c r="D166" s="98">
        <v>0.4002862648916034</v>
      </c>
      <c r="E166" s="98">
        <v>0.3479153843067373</v>
      </c>
      <c r="F166" s="98">
        <v>0.40986466369263724</v>
      </c>
      <c r="G166" s="98">
        <v>0.65005349338624774</v>
      </c>
      <c r="H166" s="98">
        <v>0.72177729562010762</v>
      </c>
      <c r="I166" s="98">
        <v>0.89616500156520906</v>
      </c>
      <c r="J166" s="98">
        <v>1.0522919168142124</v>
      </c>
      <c r="K166" s="98">
        <v>1.4346652520648875</v>
      </c>
      <c r="L166" s="98">
        <v>1.6283117315515601</v>
      </c>
      <c r="M166" s="98">
        <v>1.9552005556801613</v>
      </c>
      <c r="N166" s="98">
        <v>2.3173956387067878</v>
      </c>
      <c r="O166" s="98">
        <v>2.7213767393967476</v>
      </c>
      <c r="P166" s="98">
        <v>3.2673002487297027</v>
      </c>
      <c r="Q166" s="98">
        <v>3.6194895433070382</v>
      </c>
      <c r="R166" s="98">
        <v>3.9915365823046138</v>
      </c>
      <c r="S166" s="98">
        <v>4.3334706923156538</v>
      </c>
      <c r="T166" s="98">
        <v>4.4906706047358256</v>
      </c>
      <c r="U166" s="98">
        <v>4.5348603297946841</v>
      </c>
      <c r="V166" s="98">
        <v>6.5274913241753358</v>
      </c>
      <c r="W166" s="98">
        <v>6.6586174742521154</v>
      </c>
      <c r="X166" s="98">
        <v>5.2035569885112931</v>
      </c>
      <c r="Y166" s="98">
        <v>4.6604454031823579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8010.6466226121784</v>
      </c>
      <c r="C169" s="117">
        <f t="shared" si="78"/>
        <v>8351.7288982018872</v>
      </c>
      <c r="D169" s="117">
        <f t="shared" si="78"/>
        <v>7907.1673159497122</v>
      </c>
      <c r="E169" s="117">
        <f t="shared" si="78"/>
        <v>8361.8890322487969</v>
      </c>
      <c r="F169" s="117">
        <f t="shared" si="78"/>
        <v>8263.8884794801816</v>
      </c>
      <c r="G169" s="117">
        <f t="shared" si="78"/>
        <v>8160.1576809251928</v>
      </c>
      <c r="H169" s="117">
        <f t="shared" si="78"/>
        <v>7737.6504458237432</v>
      </c>
      <c r="I169" s="117">
        <f t="shared" si="78"/>
        <v>7225.0520716432638</v>
      </c>
      <c r="J169" s="117">
        <f t="shared" si="78"/>
        <v>7453.6093054159883</v>
      </c>
      <c r="K169" s="117">
        <f t="shared" si="78"/>
        <v>6990.8093820700278</v>
      </c>
      <c r="L169" s="117">
        <f t="shared" si="78"/>
        <v>6678.6216436164141</v>
      </c>
      <c r="M169" s="117">
        <f t="shared" si="78"/>
        <v>6341.9371927023894</v>
      </c>
      <c r="N169" s="117">
        <f t="shared" si="78"/>
        <v>6334.2031618778992</v>
      </c>
      <c r="O169" s="117">
        <f t="shared" si="78"/>
        <v>6022.5634122968813</v>
      </c>
      <c r="P169" s="117">
        <f t="shared" si="78"/>
        <v>5284.8972797730648</v>
      </c>
      <c r="Q169" s="117">
        <f t="shared" si="78"/>
        <v>5745.9405110717817</v>
      </c>
      <c r="R169" s="117">
        <f t="shared" ref="R169:V169" si="79">R170+R172+R174+R183</f>
        <v>5660.1235981363279</v>
      </c>
      <c r="S169" s="117">
        <f t="shared" si="79"/>
        <v>5574.4024533679685</v>
      </c>
      <c r="T169" s="117">
        <f t="shared" si="79"/>
        <v>5225.5501315407701</v>
      </c>
      <c r="U169" s="117">
        <f t="shared" si="79"/>
        <v>5163.3981505561806</v>
      </c>
      <c r="V169" s="117">
        <f t="shared" si="79"/>
        <v>5098.9213982125302</v>
      </c>
      <c r="W169" s="117">
        <f t="shared" ref="W169:Y169" si="80">W170+W172+W174+W183</f>
        <v>5308.3711678484187</v>
      </c>
      <c r="X169" s="117">
        <f t="shared" si="80"/>
        <v>4974.7381115321041</v>
      </c>
      <c r="Y169" s="117">
        <f t="shared" si="80"/>
        <v>4747.1487523945725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4879.9357513886262</v>
      </c>
      <c r="C170" s="122">
        <f t="shared" si="81"/>
        <v>5252.8620245535803</v>
      </c>
      <c r="D170" s="122">
        <f t="shared" si="81"/>
        <v>4601.0863915729906</v>
      </c>
      <c r="E170" s="122">
        <f t="shared" si="81"/>
        <v>4676.3873444799337</v>
      </c>
      <c r="F170" s="122">
        <f t="shared" si="81"/>
        <v>4675.1719442724352</v>
      </c>
      <c r="G170" s="122">
        <f t="shared" si="81"/>
        <v>4734.6297062045651</v>
      </c>
      <c r="H170" s="122">
        <f t="shared" si="81"/>
        <v>4239.5564592317405</v>
      </c>
      <c r="I170" s="122">
        <f t="shared" si="81"/>
        <v>3905.933546649338</v>
      </c>
      <c r="J170" s="122">
        <f t="shared" si="81"/>
        <v>3919.5923719161142</v>
      </c>
      <c r="K170" s="122">
        <f t="shared" si="81"/>
        <v>3662.1890759446533</v>
      </c>
      <c r="L170" s="122">
        <f t="shared" si="81"/>
        <v>3500.99697588972</v>
      </c>
      <c r="M170" s="122">
        <f t="shared" si="81"/>
        <v>3094.5979410052605</v>
      </c>
      <c r="N170" s="122">
        <f t="shared" si="81"/>
        <v>3151.7678461434984</v>
      </c>
      <c r="O170" s="122">
        <f t="shared" si="81"/>
        <v>2927.1365753572945</v>
      </c>
      <c r="P170" s="122">
        <f t="shared" si="81"/>
        <v>2347.1921981641262</v>
      </c>
      <c r="Q170" s="122">
        <f t="shared" si="81"/>
        <v>2619.1399853761409</v>
      </c>
      <c r="R170" s="122">
        <f t="shared" si="81"/>
        <v>2709.4917121626286</v>
      </c>
      <c r="S170" s="122">
        <f t="shared" si="81"/>
        <v>2517.2605619028873</v>
      </c>
      <c r="T170" s="122">
        <f t="shared" si="81"/>
        <v>2281.1247269358773</v>
      </c>
      <c r="U170" s="122">
        <f t="shared" si="81"/>
        <v>2235.6199059898058</v>
      </c>
      <c r="V170" s="122">
        <f t="shared" si="81"/>
        <v>2201.6231167809897</v>
      </c>
      <c r="W170" s="122">
        <f t="shared" si="81"/>
        <v>2337.5790598902481</v>
      </c>
      <c r="X170" s="122">
        <f t="shared" si="81"/>
        <v>2146.1644329629971</v>
      </c>
      <c r="Y170" s="122">
        <f t="shared" si="81"/>
        <v>2088.2374210207913</v>
      </c>
      <c r="DA170" s="130" t="s">
        <v>2378</v>
      </c>
    </row>
    <row r="171" spans="1:105" ht="12" customHeight="1" x14ac:dyDescent="0.25">
      <c r="A171" s="97" t="s">
        <v>53</v>
      </c>
      <c r="B171" s="98">
        <v>4879.9357513886262</v>
      </c>
      <c r="C171" s="98">
        <v>5252.8620245535803</v>
      </c>
      <c r="D171" s="98">
        <v>4601.0863915729906</v>
      </c>
      <c r="E171" s="98">
        <v>4676.3873444799337</v>
      </c>
      <c r="F171" s="98">
        <v>4675.1719442724352</v>
      </c>
      <c r="G171" s="98">
        <v>4734.6297062045651</v>
      </c>
      <c r="H171" s="98">
        <v>4239.5564592317405</v>
      </c>
      <c r="I171" s="98">
        <v>3905.933546649338</v>
      </c>
      <c r="J171" s="98">
        <v>3919.5923719161142</v>
      </c>
      <c r="K171" s="98">
        <v>3662.1890759446533</v>
      </c>
      <c r="L171" s="98">
        <v>3500.99697588972</v>
      </c>
      <c r="M171" s="98">
        <v>3094.5979410052605</v>
      </c>
      <c r="N171" s="98">
        <v>3151.7678461434984</v>
      </c>
      <c r="O171" s="98">
        <v>2927.1365753572945</v>
      </c>
      <c r="P171" s="98">
        <v>2347.1921981641262</v>
      </c>
      <c r="Q171" s="98">
        <v>2619.1399853761409</v>
      </c>
      <c r="R171" s="98">
        <v>2709.4917121626286</v>
      </c>
      <c r="S171" s="98">
        <v>2517.2605619028873</v>
      </c>
      <c r="T171" s="98">
        <v>2281.1247269358773</v>
      </c>
      <c r="U171" s="98">
        <v>2235.6199059898058</v>
      </c>
      <c r="V171" s="98">
        <v>2201.6231167809897</v>
      </c>
      <c r="W171" s="98">
        <v>2337.5790598902481</v>
      </c>
      <c r="X171" s="98">
        <v>2146.1644329629971</v>
      </c>
      <c r="Y171" s="98">
        <v>2088.2374210207913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84.806680730119808</v>
      </c>
      <c r="C172" s="122">
        <f t="shared" si="82"/>
        <v>86.755243725255326</v>
      </c>
      <c r="D172" s="122">
        <f t="shared" si="82"/>
        <v>85.163480994913698</v>
      </c>
      <c r="E172" s="122">
        <f t="shared" si="82"/>
        <v>150.03465968807305</v>
      </c>
      <c r="F172" s="122">
        <f t="shared" si="82"/>
        <v>69.489335899245802</v>
      </c>
      <c r="G172" s="122">
        <f t="shared" si="82"/>
        <v>74.516426344072627</v>
      </c>
      <c r="H172" s="122">
        <f t="shared" si="82"/>
        <v>106.20501394946572</v>
      </c>
      <c r="I172" s="122">
        <f t="shared" si="82"/>
        <v>115.89391783835936</v>
      </c>
      <c r="J172" s="122">
        <f t="shared" si="82"/>
        <v>132.50406687368078</v>
      </c>
      <c r="K172" s="122">
        <f t="shared" si="82"/>
        <v>146.18598681546007</v>
      </c>
      <c r="L172" s="122">
        <f t="shared" si="82"/>
        <v>166.84996254192583</v>
      </c>
      <c r="M172" s="122">
        <f t="shared" si="82"/>
        <v>163.84863849671993</v>
      </c>
      <c r="N172" s="122">
        <f t="shared" si="82"/>
        <v>252.40316538618589</v>
      </c>
      <c r="O172" s="122">
        <f t="shared" si="82"/>
        <v>215.60338844311084</v>
      </c>
      <c r="P172" s="122">
        <f t="shared" si="82"/>
        <v>77.06915636470994</v>
      </c>
      <c r="Q172" s="122">
        <f t="shared" si="82"/>
        <v>252.86790403257081</v>
      </c>
      <c r="R172" s="122">
        <f t="shared" si="82"/>
        <v>160.39509189221826</v>
      </c>
      <c r="S172" s="122">
        <f t="shared" si="82"/>
        <v>277.69085750208814</v>
      </c>
      <c r="T172" s="122">
        <f t="shared" si="82"/>
        <v>229.40676405113089</v>
      </c>
      <c r="U172" s="122">
        <f t="shared" si="82"/>
        <v>342.21647315903664</v>
      </c>
      <c r="V172" s="122">
        <f t="shared" si="82"/>
        <v>174.3364318873501</v>
      </c>
      <c r="W172" s="122">
        <f t="shared" si="82"/>
        <v>310.28682592525615</v>
      </c>
      <c r="X172" s="122">
        <f t="shared" si="82"/>
        <v>378.14255090146639</v>
      </c>
      <c r="Y172" s="122">
        <f t="shared" si="82"/>
        <v>249.93390386080441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84.806680730119808</v>
      </c>
      <c r="C173" s="98">
        <f>RES_hhdet_fech!C147</f>
        <v>86.755243725255326</v>
      </c>
      <c r="D173" s="98">
        <f>RES_hhdet_fech!D147</f>
        <v>85.163480994913698</v>
      </c>
      <c r="E173" s="98">
        <f>RES_hhdet_fech!E147</f>
        <v>150.03465968807305</v>
      </c>
      <c r="F173" s="98">
        <f>RES_hhdet_fech!F147</f>
        <v>69.489335899245802</v>
      </c>
      <c r="G173" s="98">
        <f>RES_hhdet_fech!G147</f>
        <v>74.516426344072627</v>
      </c>
      <c r="H173" s="98">
        <f>RES_hhdet_fech!H147</f>
        <v>106.20501394946572</v>
      </c>
      <c r="I173" s="98">
        <f>RES_hhdet_fech!I147</f>
        <v>115.89391783835936</v>
      </c>
      <c r="J173" s="98">
        <f>RES_hhdet_fech!J147</f>
        <v>132.50406687368078</v>
      </c>
      <c r="K173" s="98">
        <f>RES_hhdet_fech!K147</f>
        <v>146.18598681546007</v>
      </c>
      <c r="L173" s="98">
        <f>RES_hhdet_fech!L147</f>
        <v>166.84996254192583</v>
      </c>
      <c r="M173" s="98">
        <f>RES_hhdet_fech!M147</f>
        <v>163.84863849671993</v>
      </c>
      <c r="N173" s="98">
        <f>RES_hhdet_fech!N147</f>
        <v>252.40316538618589</v>
      </c>
      <c r="O173" s="98">
        <f>RES_hhdet_fech!O147</f>
        <v>215.60338844311084</v>
      </c>
      <c r="P173" s="98">
        <f>RES_hhdet_fech!P147</f>
        <v>77.06915636470994</v>
      </c>
      <c r="Q173" s="98">
        <f>RES_hhdet_fech!Q147</f>
        <v>252.86790403257081</v>
      </c>
      <c r="R173" s="98">
        <f>RES_hhdet_fech!R147</f>
        <v>160.39509189221826</v>
      </c>
      <c r="S173" s="98">
        <f>RES_hhdet_fech!S147</f>
        <v>277.69085750208814</v>
      </c>
      <c r="T173" s="98">
        <f>RES_hhdet_fech!T147</f>
        <v>229.40676405113089</v>
      </c>
      <c r="U173" s="98">
        <f>RES_hhdet_fech!U147</f>
        <v>342.21647315903664</v>
      </c>
      <c r="V173" s="98">
        <f>RES_hhdet_fech!V147</f>
        <v>174.3364318873501</v>
      </c>
      <c r="W173" s="98">
        <f>RES_hhdet_fech!W147</f>
        <v>310.28682592525615</v>
      </c>
      <c r="X173" s="98">
        <f>RES_hhdet_fech!X147</f>
        <v>378.14255090146639</v>
      </c>
      <c r="Y173" s="98">
        <f>RES_hhdet_fech!Y147</f>
        <v>249.93390386080441</v>
      </c>
      <c r="DA173" s="63" t="s">
        <v>2381</v>
      </c>
    </row>
    <row r="174" spans="1:105" ht="12" customHeight="1" x14ac:dyDescent="0.25">
      <c r="A174" s="121" t="s">
        <v>55</v>
      </c>
      <c r="B174" s="122">
        <v>2256.7471653027292</v>
      </c>
      <c r="C174" s="122">
        <v>2144.044715525547</v>
      </c>
      <c r="D174" s="122">
        <v>2338.8717469161643</v>
      </c>
      <c r="E174" s="122">
        <v>2540.0878329118073</v>
      </c>
      <c r="F174" s="122">
        <v>2608.8868420242452</v>
      </c>
      <c r="G174" s="122">
        <v>2431.0597984754368</v>
      </c>
      <c r="H174" s="122">
        <v>2543.3641569858555</v>
      </c>
      <c r="I174" s="122">
        <v>2379.8222907877735</v>
      </c>
      <c r="J174" s="122">
        <v>2560.7129529359713</v>
      </c>
      <c r="K174" s="122">
        <v>2498.2534710479299</v>
      </c>
      <c r="L174" s="122">
        <v>2390.0734457807471</v>
      </c>
      <c r="M174" s="122">
        <v>2460.0287958839513</v>
      </c>
      <c r="N174" s="122">
        <v>2327.8973732519939</v>
      </c>
      <c r="O174" s="122">
        <v>2279.8319772123486</v>
      </c>
      <c r="P174" s="122">
        <v>2248.9540358857544</v>
      </c>
      <c r="Q174" s="122">
        <v>2267.9930075184052</v>
      </c>
      <c r="R174" s="122">
        <v>2197.4287775192884</v>
      </c>
      <c r="S174" s="122">
        <v>2195.1546902392347</v>
      </c>
      <c r="T174" s="122">
        <v>2148.1299136940861</v>
      </c>
      <c r="U174" s="122">
        <v>2047.381315852828</v>
      </c>
      <c r="V174" s="122">
        <v>2013.6856577809069</v>
      </c>
      <c r="W174" s="122">
        <v>1953.173984797116</v>
      </c>
      <c r="X174" s="122">
        <v>1909.1893298805164</v>
      </c>
      <c r="Y174" s="122">
        <v>1905.0556945271665</v>
      </c>
      <c r="DA174" s="130" t="s">
        <v>2382</v>
      </c>
    </row>
    <row r="175" spans="1:105" ht="12" customHeight="1" x14ac:dyDescent="0.25">
      <c r="A175" s="97" t="s">
        <v>124</v>
      </c>
      <c r="B175" s="98">
        <v>2684.6534561141666</v>
      </c>
      <c r="C175" s="98">
        <v>2391.5776061973693</v>
      </c>
      <c r="D175" s="98">
        <v>3054.1996019758903</v>
      </c>
      <c r="E175" s="98">
        <v>2842.5213780457038</v>
      </c>
      <c r="F175" s="98">
        <v>2783.2027261308199</v>
      </c>
      <c r="G175" s="98">
        <v>3037.0958729433914</v>
      </c>
      <c r="H175" s="98">
        <v>2643.3349596889652</v>
      </c>
      <c r="I175" s="98">
        <v>2733.5687248220524</v>
      </c>
      <c r="J175" s="98">
        <v>3024.7837843559605</v>
      </c>
      <c r="K175" s="98">
        <v>2777.7281224352578</v>
      </c>
      <c r="L175" s="98">
        <v>2677.1358777938331</v>
      </c>
      <c r="M175" s="98">
        <v>3271.4238166373793</v>
      </c>
      <c r="N175" s="98">
        <v>2909.0534271998058</v>
      </c>
      <c r="O175" s="98">
        <v>2374.4710322040705</v>
      </c>
      <c r="P175" s="98">
        <v>1813.3227898663945</v>
      </c>
      <c r="Q175" s="98">
        <v>2811.0362000315135</v>
      </c>
      <c r="R175" s="98">
        <v>2394.0301641958381</v>
      </c>
      <c r="S175" s="98">
        <v>2555.5324513003143</v>
      </c>
      <c r="T175" s="98">
        <v>2385.4114513578252</v>
      </c>
      <c r="U175" s="98">
        <v>2476.4609030832939</v>
      </c>
      <c r="V175" s="98">
        <v>1670.3201666318205</v>
      </c>
      <c r="W175" s="98">
        <v>1923.1826752552963</v>
      </c>
      <c r="X175" s="98">
        <v>2043.4356091568584</v>
      </c>
      <c r="Y175" s="98">
        <v>1962.6438392342347</v>
      </c>
      <c r="DA175" s="63" t="s">
        <v>2383</v>
      </c>
    </row>
    <row r="176" spans="1:105" ht="12" customHeight="1" x14ac:dyDescent="0.25">
      <c r="A176" s="97" t="s">
        <v>123</v>
      </c>
      <c r="B176" s="98">
        <v>1946.6089866935909</v>
      </c>
      <c r="C176" s="98">
        <v>1737.5808883055981</v>
      </c>
      <c r="D176" s="98">
        <v>2294.132935572864</v>
      </c>
      <c r="E176" s="98">
        <v>2258.707813173146</v>
      </c>
      <c r="F176" s="98">
        <v>0</v>
      </c>
      <c r="G176" s="98">
        <v>0</v>
      </c>
      <c r="H176" s="98">
        <v>0</v>
      </c>
      <c r="I176" s="98">
        <v>2057.647426692763</v>
      </c>
      <c r="J176" s="98">
        <v>2292.2428913701519</v>
      </c>
      <c r="K176" s="98">
        <v>2088.7572971275054</v>
      </c>
      <c r="L176" s="98">
        <v>2007.1155051481601</v>
      </c>
      <c r="M176" s="98">
        <v>2478.2759617726806</v>
      </c>
      <c r="N176" s="98">
        <v>2206.2627124112951</v>
      </c>
      <c r="O176" s="98">
        <v>1827.7766405319628</v>
      </c>
      <c r="P176" s="98">
        <v>1444.672963894315</v>
      </c>
      <c r="Q176" s="98">
        <v>2255.3387361513601</v>
      </c>
      <c r="R176" s="98">
        <v>1944.4946687662302</v>
      </c>
      <c r="S176" s="98">
        <v>2078.4872945166812</v>
      </c>
      <c r="T176" s="98">
        <v>1968.6876479723433</v>
      </c>
      <c r="U176" s="98">
        <v>2027.8277392430305</v>
      </c>
      <c r="V176" s="98">
        <v>1411.3430686598933</v>
      </c>
      <c r="W176" s="98">
        <v>1687.4899500260342</v>
      </c>
      <c r="X176" s="98">
        <v>1825.0474843349334</v>
      </c>
      <c r="Y176" s="98">
        <v>1779.4581192456246</v>
      </c>
      <c r="DA176" s="63" t="s">
        <v>2384</v>
      </c>
    </row>
    <row r="177" spans="1:105" ht="12" customHeight="1" x14ac:dyDescent="0.25">
      <c r="A177" s="100" t="s">
        <v>50</v>
      </c>
      <c r="B177" s="101">
        <v>905.89392476452281</v>
      </c>
      <c r="C177" s="101">
        <v>791.86915241237114</v>
      </c>
      <c r="D177" s="101">
        <v>1152.7138098023872</v>
      </c>
      <c r="E177" s="101">
        <v>1338.4196260921451</v>
      </c>
      <c r="F177" s="101">
        <v>0</v>
      </c>
      <c r="G177" s="101">
        <v>0</v>
      </c>
      <c r="H177" s="101">
        <v>0</v>
      </c>
      <c r="I177" s="101">
        <v>970.16433086920108</v>
      </c>
      <c r="J177" s="101">
        <v>1091.6762045716362</v>
      </c>
      <c r="K177" s="101">
        <v>962.43922982526317</v>
      </c>
      <c r="L177" s="101">
        <v>896.5723454605403</v>
      </c>
      <c r="M177" s="101">
        <v>1136.3072567038434</v>
      </c>
      <c r="N177" s="101">
        <v>987.18391815651262</v>
      </c>
      <c r="O177" s="101">
        <v>816.42417412722818</v>
      </c>
      <c r="P177" s="101">
        <v>675.20856846015556</v>
      </c>
      <c r="Q177" s="101">
        <v>1022.2072717652055</v>
      </c>
      <c r="R177" s="101">
        <v>857.22719217153815</v>
      </c>
      <c r="S177" s="101">
        <v>899.7241419544373</v>
      </c>
      <c r="T177" s="101">
        <v>855.50293546210025</v>
      </c>
      <c r="U177" s="101">
        <v>820.13694431354213</v>
      </c>
      <c r="V177" s="101">
        <v>648.96483284726469</v>
      </c>
      <c r="W177" s="101">
        <v>887.55005445475729</v>
      </c>
      <c r="X177" s="101">
        <v>1056.4591487261255</v>
      </c>
      <c r="Y177" s="101">
        <v>1154.6336528099453</v>
      </c>
      <c r="DA177" s="131" t="s">
        <v>2385</v>
      </c>
    </row>
    <row r="178" spans="1:105" ht="12" customHeight="1" x14ac:dyDescent="0.25">
      <c r="A178" s="103" t="s">
        <v>52</v>
      </c>
      <c r="B178" s="104">
        <v>1040.715061929068</v>
      </c>
      <c r="C178" s="104">
        <v>945.71173589322689</v>
      </c>
      <c r="D178" s="104">
        <v>1141.4191257704767</v>
      </c>
      <c r="E178" s="104">
        <v>920.28818708100096</v>
      </c>
      <c r="F178" s="104">
        <v>0</v>
      </c>
      <c r="G178" s="104">
        <v>0</v>
      </c>
      <c r="H178" s="104">
        <v>0</v>
      </c>
      <c r="I178" s="104">
        <v>1087.4830958235621</v>
      </c>
      <c r="J178" s="104">
        <v>1200.5666867985153</v>
      </c>
      <c r="K178" s="104">
        <v>1126.3180673022423</v>
      </c>
      <c r="L178" s="104">
        <v>1110.5431596876199</v>
      </c>
      <c r="M178" s="104">
        <v>1341.9687050688372</v>
      </c>
      <c r="N178" s="104">
        <v>1219.0787942547827</v>
      </c>
      <c r="O178" s="104">
        <v>1011.3524664047349</v>
      </c>
      <c r="P178" s="104">
        <v>769.46439543415943</v>
      </c>
      <c r="Q178" s="104">
        <v>1233.1314643861549</v>
      </c>
      <c r="R178" s="104">
        <v>1087.2674765946922</v>
      </c>
      <c r="S178" s="104">
        <v>1178.7631525622442</v>
      </c>
      <c r="T178" s="104">
        <v>1113.1847125102429</v>
      </c>
      <c r="U178" s="104">
        <v>1207.6907949294884</v>
      </c>
      <c r="V178" s="104">
        <v>762.37823581262887</v>
      </c>
      <c r="W178" s="104">
        <v>799.93989557127679</v>
      </c>
      <c r="X178" s="104">
        <v>768.58833560880805</v>
      </c>
      <c r="Y178" s="104">
        <v>624.82446643567971</v>
      </c>
      <c r="DA178" s="132" t="s">
        <v>2386</v>
      </c>
    </row>
    <row r="179" spans="1:105" ht="12" customHeight="1" x14ac:dyDescent="0.25">
      <c r="A179" s="106" t="s">
        <v>122</v>
      </c>
      <c r="B179" s="101">
        <v>2307.251326451772</v>
      </c>
      <c r="C179" s="101">
        <v>2219.8520500979348</v>
      </c>
      <c r="D179" s="101">
        <v>2347.5003059479513</v>
      </c>
      <c r="E179" s="101">
        <v>2610.3691456682154</v>
      </c>
      <c r="F179" s="101">
        <v>2695.1622163446227</v>
      </c>
      <c r="G179" s="101">
        <v>2479.6522504258974</v>
      </c>
      <c r="H179" s="101">
        <v>2641.4902615549231</v>
      </c>
      <c r="I179" s="101">
        <v>2468.5017650985187</v>
      </c>
      <c r="J179" s="101">
        <v>2646.6063831598753</v>
      </c>
      <c r="K179" s="101">
        <v>2630.4568146984607</v>
      </c>
      <c r="L179" s="101">
        <v>2521.4062664363146</v>
      </c>
      <c r="M179" s="101">
        <v>2570.0191250156731</v>
      </c>
      <c r="N179" s="101">
        <v>2465.102479620467</v>
      </c>
      <c r="O179" s="101">
        <v>2436.6007577289629</v>
      </c>
      <c r="P179" s="101">
        <v>2421.4310933239044</v>
      </c>
      <c r="Q179" s="101">
        <v>2378.0204769874672</v>
      </c>
      <c r="R179" s="101">
        <v>2318.0887615759102</v>
      </c>
      <c r="S179" s="101">
        <v>2302.6700059585055</v>
      </c>
      <c r="T179" s="101">
        <v>2255.5470340043794</v>
      </c>
      <c r="U179" s="101">
        <v>2134.6519764052191</v>
      </c>
      <c r="V179" s="101">
        <v>2122.5247461536669</v>
      </c>
      <c r="W179" s="101">
        <v>2030.7337309622972</v>
      </c>
      <c r="X179" s="101">
        <v>1957.5371525799558</v>
      </c>
      <c r="Y179" s="101">
        <v>1944.0406227087976</v>
      </c>
      <c r="DA179" s="131" t="s">
        <v>2387</v>
      </c>
    </row>
    <row r="180" spans="1:105" ht="12" customHeight="1" x14ac:dyDescent="0.25">
      <c r="A180" s="107" t="s">
        <v>121</v>
      </c>
      <c r="B180" s="104">
        <v>1787.2037729469428</v>
      </c>
      <c r="C180" s="104">
        <v>1717.6066215324197</v>
      </c>
      <c r="D180" s="104">
        <v>1855.5954367865886</v>
      </c>
      <c r="E180" s="104">
        <v>2147.4746195251646</v>
      </c>
      <c r="F180" s="104">
        <v>2245.9080425613815</v>
      </c>
      <c r="G180" s="104">
        <v>2022.8207466992787</v>
      </c>
      <c r="H180" s="104">
        <v>2168.6713314343519</v>
      </c>
      <c r="I180" s="104">
        <v>1968.7638512350745</v>
      </c>
      <c r="J180" s="104">
        <v>2117.3089824989015</v>
      </c>
      <c r="K180" s="104">
        <v>2094.2816775096462</v>
      </c>
      <c r="L180" s="104">
        <v>2001.491441697832</v>
      </c>
      <c r="M180" s="104">
        <v>2053.2053293700078</v>
      </c>
      <c r="N180" s="104">
        <v>1969.3928337113787</v>
      </c>
      <c r="O180" s="104">
        <v>1957.6781492677783</v>
      </c>
      <c r="P180" s="104">
        <v>1972.5935611092816</v>
      </c>
      <c r="Q180" s="104">
        <v>1948.7366211165338</v>
      </c>
      <c r="R180" s="104">
        <v>1909.0594132513138</v>
      </c>
      <c r="S180" s="104">
        <v>1908.1999671633992</v>
      </c>
      <c r="T180" s="104">
        <v>1885.196948087842</v>
      </c>
      <c r="U180" s="104">
        <v>1786.3017395225729</v>
      </c>
      <c r="V180" s="104">
        <v>1819.0313169468675</v>
      </c>
      <c r="W180" s="104">
        <v>1781.2057719691106</v>
      </c>
      <c r="X180" s="104">
        <v>1757.011209683852</v>
      </c>
      <c r="Y180" s="104">
        <v>1786.6439408358713</v>
      </c>
      <c r="DA180" s="132" t="s">
        <v>2388</v>
      </c>
    </row>
    <row r="181" spans="1:105" ht="12" customHeight="1" x14ac:dyDescent="0.25">
      <c r="A181" s="108" t="s">
        <v>53</v>
      </c>
      <c r="B181" s="98">
        <v>777.48507783446723</v>
      </c>
      <c r="C181" s="98">
        <v>729.18269549801971</v>
      </c>
      <c r="D181" s="98">
        <v>867.6022864443346</v>
      </c>
      <c r="E181" s="98">
        <v>1197.8547418556263</v>
      </c>
      <c r="F181" s="98">
        <v>1302.1141715041942</v>
      </c>
      <c r="G181" s="98">
        <v>1046.7120807210301</v>
      </c>
      <c r="H181" s="98">
        <v>1144.1612353723478</v>
      </c>
      <c r="I181" s="98">
        <v>880.18253188906965</v>
      </c>
      <c r="J181" s="98">
        <v>958.01561412493447</v>
      </c>
      <c r="K181" s="98">
        <v>918.15922397107886</v>
      </c>
      <c r="L181" s="98">
        <v>848.46887071989511</v>
      </c>
      <c r="M181" s="98">
        <v>893.40398798842909</v>
      </c>
      <c r="N181" s="98">
        <v>835.59368422021589</v>
      </c>
      <c r="O181" s="98">
        <v>827.91446624378568</v>
      </c>
      <c r="P181" s="98">
        <v>873.10188585009337</v>
      </c>
      <c r="Q181" s="98">
        <v>848.66088896455312</v>
      </c>
      <c r="R181" s="98">
        <v>820.16341604556669</v>
      </c>
      <c r="S181" s="98">
        <v>818.91341913416818</v>
      </c>
      <c r="T181" s="98">
        <v>814.45558118804161</v>
      </c>
      <c r="U181" s="98">
        <v>723.01725331551563</v>
      </c>
      <c r="V181" s="98">
        <v>831.64550447861279</v>
      </c>
      <c r="W181" s="98">
        <v>929.14398389721555</v>
      </c>
      <c r="X181" s="98">
        <v>1014.4460319767313</v>
      </c>
      <c r="Y181" s="98">
        <v>1160.5071743485485</v>
      </c>
      <c r="DA181" s="63" t="s">
        <v>2389</v>
      </c>
    </row>
    <row r="182" spans="1:105" ht="12" customHeight="1" x14ac:dyDescent="0.25">
      <c r="A182" s="108" t="s">
        <v>52</v>
      </c>
      <c r="B182" s="98">
        <v>1009.7186951124756</v>
      </c>
      <c r="C182" s="98">
        <v>988.4239260344001</v>
      </c>
      <c r="D182" s="98">
        <v>987.99315034225413</v>
      </c>
      <c r="E182" s="98">
        <v>949.61987766953825</v>
      </c>
      <c r="F182" s="98">
        <v>943.79387105718706</v>
      </c>
      <c r="G182" s="98">
        <v>976.10866597824861</v>
      </c>
      <c r="H182" s="98">
        <v>1024.5100960620039</v>
      </c>
      <c r="I182" s="98">
        <v>1088.5813193460051</v>
      </c>
      <c r="J182" s="98">
        <v>1159.2933683739673</v>
      </c>
      <c r="K182" s="98">
        <v>1176.1224535385675</v>
      </c>
      <c r="L182" s="98">
        <v>1153.0225709779368</v>
      </c>
      <c r="M182" s="98">
        <v>1159.8013413815784</v>
      </c>
      <c r="N182" s="98">
        <v>1133.7991494911628</v>
      </c>
      <c r="O182" s="98">
        <v>1129.7636830239928</v>
      </c>
      <c r="P182" s="98">
        <v>1099.491675259188</v>
      </c>
      <c r="Q182" s="98">
        <v>1100.0757321519804</v>
      </c>
      <c r="R182" s="98">
        <v>1088.8959972057473</v>
      </c>
      <c r="S182" s="98">
        <v>1089.286548029231</v>
      </c>
      <c r="T182" s="98">
        <v>1070.7413668998001</v>
      </c>
      <c r="U182" s="98">
        <v>1063.2844862070574</v>
      </c>
      <c r="V182" s="98">
        <v>987.38581246825493</v>
      </c>
      <c r="W182" s="98">
        <v>852.06178807189497</v>
      </c>
      <c r="X182" s="98">
        <v>742.5651777071206</v>
      </c>
      <c r="Y182" s="98">
        <v>626.13676648732314</v>
      </c>
      <c r="DA182" s="63" t="s">
        <v>2390</v>
      </c>
    </row>
    <row r="183" spans="1:105" ht="12" customHeight="1" x14ac:dyDescent="0.25">
      <c r="A183" s="121" t="s">
        <v>54</v>
      </c>
      <c r="B183" s="122">
        <v>789.15702519070226</v>
      </c>
      <c r="C183" s="122">
        <v>868.06691439750387</v>
      </c>
      <c r="D183" s="122">
        <v>882.04569646564335</v>
      </c>
      <c r="E183" s="122">
        <v>995.3791951689833</v>
      </c>
      <c r="F183" s="122">
        <v>910.3403572842559</v>
      </c>
      <c r="G183" s="122">
        <v>919.95174990111764</v>
      </c>
      <c r="H183" s="122">
        <v>848.52481565668086</v>
      </c>
      <c r="I183" s="122">
        <v>823.40231636779276</v>
      </c>
      <c r="J183" s="122">
        <v>840.79991369022184</v>
      </c>
      <c r="K183" s="122">
        <v>684.18084826198481</v>
      </c>
      <c r="L183" s="122">
        <v>620.70125940402079</v>
      </c>
      <c r="M183" s="122">
        <v>623.46181731645845</v>
      </c>
      <c r="N183" s="122">
        <v>602.13477709622077</v>
      </c>
      <c r="O183" s="122">
        <v>599.9914712841271</v>
      </c>
      <c r="P183" s="122">
        <v>611.68188935847411</v>
      </c>
      <c r="Q183" s="122">
        <v>605.93961414466469</v>
      </c>
      <c r="R183" s="122">
        <v>592.80801656219228</v>
      </c>
      <c r="S183" s="122">
        <v>584.29634372375881</v>
      </c>
      <c r="T183" s="122">
        <v>566.88872685967669</v>
      </c>
      <c r="U183" s="122">
        <v>538.1804555545101</v>
      </c>
      <c r="V183" s="122">
        <v>709.27619176328335</v>
      </c>
      <c r="W183" s="122">
        <v>707.33129723579862</v>
      </c>
      <c r="X183" s="122">
        <v>541.24179778712448</v>
      </c>
      <c r="Y183" s="122">
        <v>503.92173298581065</v>
      </c>
      <c r="DA183" s="130" t="s">
        <v>2391</v>
      </c>
    </row>
    <row r="184" spans="1:105" ht="12" customHeight="1" x14ac:dyDescent="0.25">
      <c r="A184" s="97" t="s">
        <v>50</v>
      </c>
      <c r="B184" s="98">
        <v>954.93814365119181</v>
      </c>
      <c r="C184" s="98">
        <v>997.06250409570066</v>
      </c>
      <c r="D184" s="98">
        <v>1267.7220027198632</v>
      </c>
      <c r="E184" s="98">
        <v>990.03707710365256</v>
      </c>
      <c r="F184" s="98">
        <v>962.806538301057</v>
      </c>
      <c r="G184" s="98">
        <v>1129.3033747657107</v>
      </c>
      <c r="H184" s="98">
        <v>978.26234273051421</v>
      </c>
      <c r="I184" s="98">
        <v>931.98269972591947</v>
      </c>
      <c r="J184" s="98">
        <v>845.32519990910646</v>
      </c>
      <c r="K184" s="98">
        <v>827.30674302920363</v>
      </c>
      <c r="L184" s="98">
        <v>739.28702659073178</v>
      </c>
      <c r="M184" s="98">
        <v>708.23266618797243</v>
      </c>
      <c r="N184" s="98">
        <v>699.74626547148648</v>
      </c>
      <c r="O184" s="98">
        <v>698.42008588662986</v>
      </c>
      <c r="P184" s="98">
        <v>717.01172427639221</v>
      </c>
      <c r="Q184" s="98">
        <v>710.56265984948539</v>
      </c>
      <c r="R184" s="98">
        <v>702.6061183750594</v>
      </c>
      <c r="S184" s="98">
        <v>691.41144234748128</v>
      </c>
      <c r="T184" s="98">
        <v>671.26505819340161</v>
      </c>
      <c r="U184" s="98">
        <v>649.38153801211433</v>
      </c>
      <c r="V184" s="98">
        <v>887.43713689808192</v>
      </c>
      <c r="W184" s="98">
        <v>883.89035566198027</v>
      </c>
      <c r="X184" s="98">
        <v>689.65866709959448</v>
      </c>
      <c r="Y184" s="98">
        <v>627.98089309298848</v>
      </c>
      <c r="DA184" s="63" t="s">
        <v>2392</v>
      </c>
    </row>
    <row r="185" spans="1:105" ht="12" customHeight="1" x14ac:dyDescent="0.25">
      <c r="A185" s="109" t="s">
        <v>120</v>
      </c>
      <c r="B185" s="33">
        <v>667.62186111773713</v>
      </c>
      <c r="C185" s="33">
        <v>776.40283253618236</v>
      </c>
      <c r="D185" s="33">
        <v>627.73352108928395</v>
      </c>
      <c r="E185" s="33">
        <v>998.53469598878712</v>
      </c>
      <c r="F185" s="33">
        <v>882.54232979613448</v>
      </c>
      <c r="G185" s="33">
        <v>802.45517904688097</v>
      </c>
      <c r="H185" s="33">
        <v>777.38054958614032</v>
      </c>
      <c r="I185" s="33">
        <v>760.56967620990474</v>
      </c>
      <c r="J185" s="33">
        <v>838.02943346684049</v>
      </c>
      <c r="K185" s="33">
        <v>578.25519817444729</v>
      </c>
      <c r="L185" s="33">
        <v>532.36324475725155</v>
      </c>
      <c r="M185" s="33">
        <v>562.28485019439711</v>
      </c>
      <c r="N185" s="33">
        <v>540.48430319668432</v>
      </c>
      <c r="O185" s="33">
        <v>542.69336410036533</v>
      </c>
      <c r="P185" s="33">
        <v>554.02439635914425</v>
      </c>
      <c r="Q185" s="33">
        <v>552.22436602476125</v>
      </c>
      <c r="R185" s="33">
        <v>538.1188963025229</v>
      </c>
      <c r="S185" s="33">
        <v>530.70771840867042</v>
      </c>
      <c r="T185" s="33">
        <v>516.40285231087739</v>
      </c>
      <c r="U185" s="33">
        <v>487.38108447327562</v>
      </c>
      <c r="V185" s="33">
        <v>631.33138006430499</v>
      </c>
      <c r="W185" s="33">
        <v>635.70596016837851</v>
      </c>
      <c r="X185" s="33">
        <v>488.16957684733063</v>
      </c>
      <c r="Y185" s="33">
        <v>463.06598506788987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9591.2313954213132</v>
      </c>
      <c r="C187" s="117">
        <f t="shared" si="83"/>
        <v>10254.044452918843</v>
      </c>
      <c r="D187" s="117">
        <f t="shared" si="83"/>
        <v>9607.8209258443021</v>
      </c>
      <c r="E187" s="117">
        <f t="shared" si="83"/>
        <v>10438.927471645969</v>
      </c>
      <c r="F187" s="117">
        <f t="shared" si="83"/>
        <v>10724.569433313472</v>
      </c>
      <c r="G187" s="117">
        <f t="shared" si="83"/>
        <v>11185.296358846925</v>
      </c>
      <c r="H187" s="117">
        <f t="shared" si="83"/>
        <v>10810.553224784386</v>
      </c>
      <c r="I187" s="117">
        <f t="shared" si="83"/>
        <v>10424.715250141497</v>
      </c>
      <c r="J187" s="117">
        <f t="shared" si="83"/>
        <v>10996.663882627203</v>
      </c>
      <c r="K187" s="117">
        <f t="shared" si="83"/>
        <v>10685.624083799114</v>
      </c>
      <c r="L187" s="117">
        <f t="shared" si="83"/>
        <v>10633.893384641629</v>
      </c>
      <c r="M187" s="117">
        <f t="shared" si="83"/>
        <v>10118.101934447164</v>
      </c>
      <c r="N187" s="117">
        <f t="shared" si="83"/>
        <v>10845.571149732839</v>
      </c>
      <c r="O187" s="117">
        <f t="shared" si="83"/>
        <v>10522.714650030277</v>
      </c>
      <c r="P187" s="117">
        <f t="shared" si="83"/>
        <v>8845.0919609326884</v>
      </c>
      <c r="Q187" s="117">
        <f t="shared" si="83"/>
        <v>10499.682465356449</v>
      </c>
      <c r="R187" s="117">
        <f t="shared" ref="R187:V187" si="84">R188+R190+R192+R201</f>
        <v>10668.584172038458</v>
      </c>
      <c r="S187" s="117">
        <f t="shared" si="84"/>
        <v>10733.433490470716</v>
      </c>
      <c r="T187" s="117">
        <f t="shared" si="84"/>
        <v>9999.9494594134085</v>
      </c>
      <c r="U187" s="117">
        <f t="shared" si="84"/>
        <v>10351.063433744101</v>
      </c>
      <c r="V187" s="117">
        <f t="shared" si="84"/>
        <v>9900.8220304833885</v>
      </c>
      <c r="W187" s="117">
        <f t="shared" ref="W187:Y187" si="85">W188+W190+W192+W201</f>
        <v>10965.634158225337</v>
      </c>
      <c r="X187" s="117">
        <f t="shared" si="85"/>
        <v>10587.793892477164</v>
      </c>
      <c r="Y187" s="117">
        <f t="shared" si="85"/>
        <v>10021.141234870343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7379.6080973912467</v>
      </c>
      <c r="C188" s="122">
        <f t="shared" si="86"/>
        <v>8037.4527147622493</v>
      </c>
      <c r="D188" s="122">
        <f t="shared" si="86"/>
        <v>7249.7427666444582</v>
      </c>
      <c r="E188" s="122">
        <f t="shared" si="86"/>
        <v>7681.4281510089795</v>
      </c>
      <c r="F188" s="122">
        <f t="shared" si="86"/>
        <v>8114.8318962221692</v>
      </c>
      <c r="G188" s="122">
        <f t="shared" si="86"/>
        <v>8664.1232513882824</v>
      </c>
      <c r="H188" s="122">
        <f t="shared" si="86"/>
        <v>8155.1599921071047</v>
      </c>
      <c r="I188" s="122">
        <f t="shared" si="86"/>
        <v>7852.5043814259216</v>
      </c>
      <c r="J188" s="122">
        <f t="shared" si="86"/>
        <v>8222.82846089124</v>
      </c>
      <c r="K188" s="122">
        <f t="shared" si="86"/>
        <v>8007.0550851930784</v>
      </c>
      <c r="L188" s="122">
        <f t="shared" si="86"/>
        <v>7996.0656620468199</v>
      </c>
      <c r="M188" s="122">
        <f t="shared" si="86"/>
        <v>7406.4318319444519</v>
      </c>
      <c r="N188" s="122">
        <f t="shared" si="86"/>
        <v>7937.6528230432959</v>
      </c>
      <c r="O188" s="122">
        <f t="shared" si="86"/>
        <v>7721.1261504232561</v>
      </c>
      <c r="P188" s="122">
        <f t="shared" si="86"/>
        <v>6462.5591787305566</v>
      </c>
      <c r="Q188" s="122">
        <f t="shared" si="86"/>
        <v>7488.8525421083668</v>
      </c>
      <c r="R188" s="122">
        <f t="shared" si="86"/>
        <v>7996.9722689368436</v>
      </c>
      <c r="S188" s="122">
        <f t="shared" si="86"/>
        <v>7625.0185053650121</v>
      </c>
      <c r="T188" s="122">
        <f t="shared" si="86"/>
        <v>7074.9167921147618</v>
      </c>
      <c r="U188" s="122">
        <f t="shared" si="86"/>
        <v>7082.2084388906487</v>
      </c>
      <c r="V188" s="122">
        <f t="shared" si="86"/>
        <v>7119.2954981630519</v>
      </c>
      <c r="W188" s="122">
        <f t="shared" si="86"/>
        <v>7708.7793801380894</v>
      </c>
      <c r="X188" s="122">
        <f t="shared" si="86"/>
        <v>7220.2161851299097</v>
      </c>
      <c r="Y188" s="122">
        <f t="shared" si="86"/>
        <v>7143.2979717021271</v>
      </c>
      <c r="DA188" s="130" t="s">
        <v>2546</v>
      </c>
    </row>
    <row r="189" spans="1:105" ht="12" customHeight="1" x14ac:dyDescent="0.25">
      <c r="A189" s="97" t="s">
        <v>53</v>
      </c>
      <c r="B189" s="98">
        <v>7379.6080973912467</v>
      </c>
      <c r="C189" s="98">
        <v>8037.4527147622493</v>
      </c>
      <c r="D189" s="98">
        <v>7249.7427666444582</v>
      </c>
      <c r="E189" s="98">
        <v>7681.4281510089795</v>
      </c>
      <c r="F189" s="98">
        <v>8114.8318962221692</v>
      </c>
      <c r="G189" s="98">
        <v>8664.1232513882824</v>
      </c>
      <c r="H189" s="98">
        <v>8155.1599921071047</v>
      </c>
      <c r="I189" s="98">
        <v>7852.5043814259216</v>
      </c>
      <c r="J189" s="98">
        <v>8222.82846089124</v>
      </c>
      <c r="K189" s="98">
        <v>8007.0550851930784</v>
      </c>
      <c r="L189" s="98">
        <v>7996.0656620468199</v>
      </c>
      <c r="M189" s="98">
        <v>7406.4318319444519</v>
      </c>
      <c r="N189" s="98">
        <v>7937.6528230432959</v>
      </c>
      <c r="O189" s="98">
        <v>7721.1261504232561</v>
      </c>
      <c r="P189" s="98">
        <v>6462.5591787305566</v>
      </c>
      <c r="Q189" s="98">
        <v>7488.8525421083668</v>
      </c>
      <c r="R189" s="98">
        <v>7996.9722689368436</v>
      </c>
      <c r="S189" s="98">
        <v>7625.0185053650121</v>
      </c>
      <c r="T189" s="98">
        <v>7074.9167921147618</v>
      </c>
      <c r="U189" s="98">
        <v>7082.2084388906487</v>
      </c>
      <c r="V189" s="98">
        <v>7119.2954981630519</v>
      </c>
      <c r="W189" s="98">
        <v>7708.7793801380894</v>
      </c>
      <c r="X189" s="98">
        <v>7220.2161851299097</v>
      </c>
      <c r="Y189" s="98">
        <v>7143.2979717021271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146.07614839714461</v>
      </c>
      <c r="C190" s="122">
        <f t="shared" si="87"/>
        <v>156.2458690840692</v>
      </c>
      <c r="D190" s="122">
        <f t="shared" si="87"/>
        <v>162.93246226993841</v>
      </c>
      <c r="E190" s="122">
        <f t="shared" si="87"/>
        <v>302.04837261923529</v>
      </c>
      <c r="F190" s="122">
        <f t="shared" si="87"/>
        <v>149.89729592240812</v>
      </c>
      <c r="G190" s="122">
        <f t="shared" si="87"/>
        <v>172.50456283473554</v>
      </c>
      <c r="H190" s="122">
        <f t="shared" si="87"/>
        <v>261.6972274414556</v>
      </c>
      <c r="I190" s="122">
        <f t="shared" si="87"/>
        <v>297.76944288800348</v>
      </c>
      <c r="J190" s="122">
        <f t="shared" si="87"/>
        <v>352.17669395092929</v>
      </c>
      <c r="K190" s="122">
        <f t="shared" si="87"/>
        <v>400.80599920702883</v>
      </c>
      <c r="L190" s="122">
        <f t="shared" si="87"/>
        <v>471.47642991100003</v>
      </c>
      <c r="M190" s="122">
        <f t="shared" si="87"/>
        <v>476.97375055762524</v>
      </c>
      <c r="N190" s="122">
        <f t="shared" si="87"/>
        <v>757.71853485402664</v>
      </c>
      <c r="O190" s="122">
        <f t="shared" si="87"/>
        <v>670.94046828833427</v>
      </c>
      <c r="P190" s="122">
        <f t="shared" si="87"/>
        <v>249.28908094841358</v>
      </c>
      <c r="Q190" s="122">
        <f t="shared" si="87"/>
        <v>853.81650938083271</v>
      </c>
      <c r="R190" s="122">
        <f t="shared" si="87"/>
        <v>556.5595956045961</v>
      </c>
      <c r="S190" s="122">
        <f t="shared" si="87"/>
        <v>981.50353903605969</v>
      </c>
      <c r="T190" s="122">
        <f t="shared" si="87"/>
        <v>824.22644210522822</v>
      </c>
      <c r="U190" s="122">
        <f t="shared" si="87"/>
        <v>1243.8683435546636</v>
      </c>
      <c r="V190" s="122">
        <f t="shared" si="87"/>
        <v>638.22208380109828</v>
      </c>
      <c r="W190" s="122">
        <f t="shared" si="87"/>
        <v>1143.5048025010735</v>
      </c>
      <c r="X190" s="122">
        <f t="shared" si="87"/>
        <v>1402.0872834302845</v>
      </c>
      <c r="Y190" s="122">
        <f t="shared" si="87"/>
        <v>931.65031685858446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146.07614839714461</v>
      </c>
      <c r="C191" s="98">
        <f>RES_hhdet_tesh!C147</f>
        <v>156.2458690840692</v>
      </c>
      <c r="D191" s="98">
        <f>RES_hhdet_tesh!D147</f>
        <v>162.93246226993841</v>
      </c>
      <c r="E191" s="98">
        <f>RES_hhdet_tesh!E147</f>
        <v>302.04837261923529</v>
      </c>
      <c r="F191" s="98">
        <f>RES_hhdet_tesh!F147</f>
        <v>149.89729592240812</v>
      </c>
      <c r="G191" s="98">
        <f>RES_hhdet_tesh!G147</f>
        <v>172.50456283473554</v>
      </c>
      <c r="H191" s="98">
        <f>RES_hhdet_tesh!H147</f>
        <v>261.6972274414556</v>
      </c>
      <c r="I191" s="98">
        <f>RES_hhdet_tesh!I147</f>
        <v>297.76944288800348</v>
      </c>
      <c r="J191" s="98">
        <f>RES_hhdet_tesh!J147</f>
        <v>352.17669395092929</v>
      </c>
      <c r="K191" s="98">
        <f>RES_hhdet_tesh!K147</f>
        <v>400.80599920702883</v>
      </c>
      <c r="L191" s="98">
        <f>RES_hhdet_tesh!L147</f>
        <v>471.47642991100003</v>
      </c>
      <c r="M191" s="98">
        <f>RES_hhdet_tesh!M147</f>
        <v>476.97375055762524</v>
      </c>
      <c r="N191" s="98">
        <f>RES_hhdet_tesh!N147</f>
        <v>757.71853485402664</v>
      </c>
      <c r="O191" s="98">
        <f>RES_hhdet_tesh!O147</f>
        <v>670.94046828833427</v>
      </c>
      <c r="P191" s="98">
        <f>RES_hhdet_tesh!P147</f>
        <v>249.28908094841358</v>
      </c>
      <c r="Q191" s="98">
        <f>RES_hhdet_tesh!Q147</f>
        <v>853.81650938083271</v>
      </c>
      <c r="R191" s="98">
        <f>RES_hhdet_tesh!R147</f>
        <v>556.5595956045961</v>
      </c>
      <c r="S191" s="98">
        <f>RES_hhdet_tesh!S147</f>
        <v>981.50353903605969</v>
      </c>
      <c r="T191" s="98">
        <f>RES_hhdet_tesh!T147</f>
        <v>824.22644210522822</v>
      </c>
      <c r="U191" s="98">
        <f>RES_hhdet_tesh!U147</f>
        <v>1243.8683435546636</v>
      </c>
      <c r="V191" s="98">
        <f>RES_hhdet_tesh!V147</f>
        <v>638.22208380109828</v>
      </c>
      <c r="W191" s="98">
        <f>RES_hhdet_tesh!W147</f>
        <v>1143.5048025010735</v>
      </c>
      <c r="X191" s="98">
        <f>RES_hhdet_tesh!X147</f>
        <v>1402.0872834302845</v>
      </c>
      <c r="Y191" s="98">
        <f>RES_hhdet_tesh!Y147</f>
        <v>931.65031685858446</v>
      </c>
      <c r="DA191" s="63" t="s">
        <v>2549</v>
      </c>
    </row>
    <row r="192" spans="1:105" ht="12" customHeight="1" x14ac:dyDescent="0.25">
      <c r="A192" s="121" t="s">
        <v>55</v>
      </c>
      <c r="B192" s="122">
        <v>1529.0090105383276</v>
      </c>
      <c r="C192" s="122">
        <v>1464.210202460444</v>
      </c>
      <c r="D192" s="122">
        <v>1599.8196256908927</v>
      </c>
      <c r="E192" s="122">
        <v>1750.4649082340577</v>
      </c>
      <c r="F192" s="122">
        <v>1812.2807373104438</v>
      </c>
      <c r="G192" s="122">
        <v>1703.2848436117415</v>
      </c>
      <c r="H192" s="122">
        <v>1792.6571411105833</v>
      </c>
      <c r="I192" s="122">
        <v>1691.2925580879787</v>
      </c>
      <c r="J192" s="122">
        <v>1821.0594297203029</v>
      </c>
      <c r="K192" s="122">
        <v>1803.0655348447733</v>
      </c>
      <c r="L192" s="122">
        <v>1734.4644849718184</v>
      </c>
      <c r="M192" s="122">
        <v>1796.7802354713067</v>
      </c>
      <c r="N192" s="122">
        <v>1723.5689835025423</v>
      </c>
      <c r="O192" s="122">
        <v>1702.1906789135071</v>
      </c>
      <c r="P192" s="122">
        <v>1693.5269179072918</v>
      </c>
      <c r="Q192" s="122">
        <v>1717.8275145448135</v>
      </c>
      <c r="R192" s="122">
        <v>1682.6786431622065</v>
      </c>
      <c r="S192" s="122">
        <v>1698.0055878111</v>
      </c>
      <c r="T192" s="122">
        <v>1679.8502349350213</v>
      </c>
      <c r="U192" s="122">
        <v>1619.8800363567941</v>
      </c>
      <c r="V192" s="122">
        <v>1603.0015686301424</v>
      </c>
      <c r="W192" s="122">
        <v>1564.5471071068469</v>
      </c>
      <c r="X192" s="122">
        <v>1537.1883846559974</v>
      </c>
      <c r="Y192" s="122">
        <v>1540.3566163099817</v>
      </c>
      <c r="DA192" s="130" t="s">
        <v>2550</v>
      </c>
    </row>
    <row r="193" spans="1:105" ht="12" customHeight="1" x14ac:dyDescent="0.25">
      <c r="A193" s="97" t="s">
        <v>124</v>
      </c>
      <c r="B193" s="98">
        <v>1570.7346825672437</v>
      </c>
      <c r="C193" s="98">
        <v>1408.950411976173</v>
      </c>
      <c r="D193" s="98">
        <v>1815.0714363312645</v>
      </c>
      <c r="E193" s="98">
        <v>1702.1883524541513</v>
      </c>
      <c r="F193" s="98">
        <v>1679.5020755728501</v>
      </c>
      <c r="G193" s="98">
        <v>1847.9567237344943</v>
      </c>
      <c r="H193" s="98">
        <v>1619.7666685900199</v>
      </c>
      <c r="I193" s="98">
        <v>1683.3866105937443</v>
      </c>
      <c r="J193" s="98">
        <v>1870.7834436292171</v>
      </c>
      <c r="K193" s="98">
        <v>1726.2803105104203</v>
      </c>
      <c r="L193" s="98">
        <v>1672.5580508500116</v>
      </c>
      <c r="M193" s="98">
        <v>2059.2785993632629</v>
      </c>
      <c r="N193" s="98">
        <v>1848.0576983352096</v>
      </c>
      <c r="O193" s="98">
        <v>1530.5970412060576</v>
      </c>
      <c r="P193" s="98">
        <v>1198.1214833180584</v>
      </c>
      <c r="Q193" s="98">
        <v>1917.8786914042778</v>
      </c>
      <c r="R193" s="98">
        <v>1683.8834876407018</v>
      </c>
      <c r="S193" s="98">
        <v>1838.7469330278313</v>
      </c>
      <c r="T193" s="98">
        <v>1750.7362362160941</v>
      </c>
      <c r="U193" s="98">
        <v>1846.1362492752251</v>
      </c>
      <c r="V193" s="98">
        <v>1265.2949883119229</v>
      </c>
      <c r="W193" s="98">
        <v>1484.8560989838661</v>
      </c>
      <c r="X193" s="98">
        <v>1604.8437495108785</v>
      </c>
      <c r="Y193" s="98">
        <v>1557.6068682863886</v>
      </c>
      <c r="DA193" s="63" t="s">
        <v>2551</v>
      </c>
    </row>
    <row r="194" spans="1:105" ht="12" customHeight="1" x14ac:dyDescent="0.25">
      <c r="A194" s="97" t="s">
        <v>123</v>
      </c>
      <c r="B194" s="98">
        <v>1570.7346825672439</v>
      </c>
      <c r="C194" s="98">
        <v>1409.0178430246733</v>
      </c>
      <c r="D194" s="98">
        <v>1815.8479076332756</v>
      </c>
      <c r="E194" s="98">
        <v>1703.3695645838307</v>
      </c>
      <c r="F194" s="98">
        <v>0</v>
      </c>
      <c r="G194" s="98">
        <v>0</v>
      </c>
      <c r="H194" s="98">
        <v>0</v>
      </c>
      <c r="I194" s="98">
        <v>1690.12408448715</v>
      </c>
      <c r="J194" s="98">
        <v>1880.4577312661138</v>
      </c>
      <c r="K194" s="98">
        <v>1728.3411927150873</v>
      </c>
      <c r="L194" s="98">
        <v>1673.526515779017</v>
      </c>
      <c r="M194" s="98">
        <v>2060.7763502805519</v>
      </c>
      <c r="N194" s="98">
        <v>1847.8340507695941</v>
      </c>
      <c r="O194" s="98">
        <v>1531.3477596697055</v>
      </c>
      <c r="P194" s="98">
        <v>1200.6247861601014</v>
      </c>
      <c r="Q194" s="98">
        <v>1913.053017503056</v>
      </c>
      <c r="R194" s="98">
        <v>1676.1047086722233</v>
      </c>
      <c r="S194" s="98">
        <v>1824.3115175740179</v>
      </c>
      <c r="T194" s="98">
        <v>1737.3465225127973</v>
      </c>
      <c r="U194" s="98">
        <v>1827.11848151354</v>
      </c>
      <c r="V194" s="98">
        <v>1253.6553113966452</v>
      </c>
      <c r="W194" s="98">
        <v>1471.8299165974065</v>
      </c>
      <c r="X194" s="98">
        <v>1585.3671121128534</v>
      </c>
      <c r="Y194" s="98">
        <v>1533.4202879376339</v>
      </c>
      <c r="DA194" s="63" t="s">
        <v>2552</v>
      </c>
    </row>
    <row r="195" spans="1:105" ht="12" customHeight="1" x14ac:dyDescent="0.25">
      <c r="A195" s="100" t="s">
        <v>50</v>
      </c>
      <c r="B195" s="101">
        <v>530.01962063817552</v>
      </c>
      <c r="C195" s="101">
        <v>463.30610713144648</v>
      </c>
      <c r="D195" s="101">
        <v>674.42878186279904</v>
      </c>
      <c r="E195" s="101">
        <v>783.08137750282981</v>
      </c>
      <c r="F195" s="101">
        <v>0</v>
      </c>
      <c r="G195" s="101">
        <v>0</v>
      </c>
      <c r="H195" s="101">
        <v>0</v>
      </c>
      <c r="I195" s="101">
        <v>602.64098866358802</v>
      </c>
      <c r="J195" s="101">
        <v>679.89104446759814</v>
      </c>
      <c r="K195" s="101">
        <v>602.02312541284482</v>
      </c>
      <c r="L195" s="101">
        <v>562.98335609139701</v>
      </c>
      <c r="M195" s="101">
        <v>718.807645211715</v>
      </c>
      <c r="N195" s="101">
        <v>628.75525651481155</v>
      </c>
      <c r="O195" s="101">
        <v>519.99529326497077</v>
      </c>
      <c r="P195" s="101">
        <v>431.16039072594202</v>
      </c>
      <c r="Q195" s="101">
        <v>679.92155311690112</v>
      </c>
      <c r="R195" s="101">
        <v>588.83723207753087</v>
      </c>
      <c r="S195" s="101">
        <v>645.54836501177363</v>
      </c>
      <c r="T195" s="101">
        <v>624.16181000255449</v>
      </c>
      <c r="U195" s="101">
        <v>619.42768658405146</v>
      </c>
      <c r="V195" s="101">
        <v>491.27707558401619</v>
      </c>
      <c r="W195" s="101">
        <v>671.89002102612972</v>
      </c>
      <c r="X195" s="101">
        <v>816.77877650404548</v>
      </c>
      <c r="Y195" s="101">
        <v>908.59582150195422</v>
      </c>
      <c r="DA195" s="131" t="s">
        <v>2553</v>
      </c>
    </row>
    <row r="196" spans="1:105" ht="12" customHeight="1" x14ac:dyDescent="0.25">
      <c r="A196" s="103" t="s">
        <v>52</v>
      </c>
      <c r="B196" s="104">
        <v>1040.715061929068</v>
      </c>
      <c r="C196" s="104">
        <v>945.71173589322689</v>
      </c>
      <c r="D196" s="104">
        <v>1141.4191257704767</v>
      </c>
      <c r="E196" s="104">
        <v>920.28818708100096</v>
      </c>
      <c r="F196" s="104">
        <v>0</v>
      </c>
      <c r="G196" s="104">
        <v>0</v>
      </c>
      <c r="H196" s="104">
        <v>0</v>
      </c>
      <c r="I196" s="104">
        <v>1087.4830958235621</v>
      </c>
      <c r="J196" s="104">
        <v>1200.5666867985153</v>
      </c>
      <c r="K196" s="104">
        <v>1126.3180673022423</v>
      </c>
      <c r="L196" s="104">
        <v>1110.5431596876199</v>
      </c>
      <c r="M196" s="104">
        <v>1341.9687050688372</v>
      </c>
      <c r="N196" s="104">
        <v>1219.0787942547827</v>
      </c>
      <c r="O196" s="104">
        <v>1011.3524664047349</v>
      </c>
      <c r="P196" s="104">
        <v>769.46439543415943</v>
      </c>
      <c r="Q196" s="104">
        <v>1233.1314643861549</v>
      </c>
      <c r="R196" s="104">
        <v>1087.2674765946922</v>
      </c>
      <c r="S196" s="104">
        <v>1178.7631525622442</v>
      </c>
      <c r="T196" s="104">
        <v>1113.1847125102429</v>
      </c>
      <c r="U196" s="104">
        <v>1207.6907949294884</v>
      </c>
      <c r="V196" s="104">
        <v>762.37823581262887</v>
      </c>
      <c r="W196" s="104">
        <v>799.93989557127679</v>
      </c>
      <c r="X196" s="104">
        <v>768.58833560880805</v>
      </c>
      <c r="Y196" s="104">
        <v>624.82446643567971</v>
      </c>
      <c r="DA196" s="132" t="s">
        <v>2554</v>
      </c>
    </row>
    <row r="197" spans="1:105" ht="12" customHeight="1" x14ac:dyDescent="0.25">
      <c r="A197" s="106" t="s">
        <v>122</v>
      </c>
      <c r="B197" s="101">
        <v>1522.8959331186143</v>
      </c>
      <c r="C197" s="101">
        <v>1472.4164016391358</v>
      </c>
      <c r="D197" s="101">
        <v>1568.2496409873854</v>
      </c>
      <c r="E197" s="101">
        <v>1756.7830763479944</v>
      </c>
      <c r="F197" s="101">
        <v>1826.6644481945752</v>
      </c>
      <c r="G197" s="101">
        <v>1689.2318159407562</v>
      </c>
      <c r="H197" s="101">
        <v>1806.7480499974954</v>
      </c>
      <c r="I197" s="101">
        <v>1691.9291423617819</v>
      </c>
      <c r="J197" s="101">
        <v>1817.1091827788196</v>
      </c>
      <c r="K197" s="101">
        <v>1809.199352133538</v>
      </c>
      <c r="L197" s="101">
        <v>1739.0016191435814</v>
      </c>
      <c r="M197" s="101">
        <v>1779.020849165468</v>
      </c>
      <c r="N197" s="101">
        <v>1716.3715470021441</v>
      </c>
      <c r="O197" s="101">
        <v>1710.8627044919274</v>
      </c>
      <c r="P197" s="101">
        <v>1718.1078060639395</v>
      </c>
      <c r="Q197" s="101">
        <v>1707.1204775595381</v>
      </c>
      <c r="R197" s="101">
        <v>1682.6347672932766</v>
      </c>
      <c r="S197" s="101">
        <v>1689.4898658426055</v>
      </c>
      <c r="T197" s="101">
        <v>1675.5646469877745</v>
      </c>
      <c r="U197" s="101">
        <v>1607.3319015757643</v>
      </c>
      <c r="V197" s="101">
        <v>1620.8746465801457</v>
      </c>
      <c r="W197" s="101">
        <v>1569.0507785246543</v>
      </c>
      <c r="X197" s="101">
        <v>1532.5973226408173</v>
      </c>
      <c r="Y197" s="101">
        <v>1538.7962022065867</v>
      </c>
      <c r="DA197" s="131" t="s">
        <v>2555</v>
      </c>
    </row>
    <row r="198" spans="1:105" ht="12" customHeight="1" x14ac:dyDescent="0.25">
      <c r="A198" s="107" t="s">
        <v>121</v>
      </c>
      <c r="B198" s="104">
        <v>1522.895933118614</v>
      </c>
      <c r="C198" s="104">
        <v>1472.5447079837211</v>
      </c>
      <c r="D198" s="104">
        <v>1568.394494980053</v>
      </c>
      <c r="E198" s="104">
        <v>1756.8988392654198</v>
      </c>
      <c r="F198" s="104">
        <v>1826.8095032212411</v>
      </c>
      <c r="G198" s="104">
        <v>1689.3471632899452</v>
      </c>
      <c r="H198" s="104">
        <v>1806.9318757653368</v>
      </c>
      <c r="I198" s="104">
        <v>1691.8663534289883</v>
      </c>
      <c r="J198" s="104">
        <v>1817.0522722083679</v>
      </c>
      <c r="K198" s="104">
        <v>1808.4898164243</v>
      </c>
      <c r="L198" s="104">
        <v>1738.7869942177258</v>
      </c>
      <c r="M198" s="104">
        <v>1779.0915599083805</v>
      </c>
      <c r="N198" s="104">
        <v>1716.6026941725663</v>
      </c>
      <c r="O198" s="104">
        <v>1711.0104579099268</v>
      </c>
      <c r="P198" s="104">
        <v>1718.2893942228466</v>
      </c>
      <c r="Q198" s="104">
        <v>1707.2486004641153</v>
      </c>
      <c r="R198" s="104">
        <v>1682.5580847186372</v>
      </c>
      <c r="S198" s="104">
        <v>1689.7948518915732</v>
      </c>
      <c r="T198" s="104">
        <v>1675.7957866731051</v>
      </c>
      <c r="U198" s="104">
        <v>1607.4579519412603</v>
      </c>
      <c r="V198" s="104">
        <v>1620.9536764686966</v>
      </c>
      <c r="W198" s="104">
        <v>1569.1079584856104</v>
      </c>
      <c r="X198" s="104">
        <v>1533.7250180957644</v>
      </c>
      <c r="Y198" s="104">
        <v>1540.3628823798294</v>
      </c>
      <c r="DA198" s="132" t="s">
        <v>2556</v>
      </c>
    </row>
    <row r="199" spans="1:105" ht="12" customHeight="1" x14ac:dyDescent="0.25">
      <c r="A199" s="108" t="s">
        <v>53</v>
      </c>
      <c r="B199" s="98">
        <v>513.17723800613828</v>
      </c>
      <c r="C199" s="98">
        <v>484.1207819493211</v>
      </c>
      <c r="D199" s="98">
        <v>580.40134463779873</v>
      </c>
      <c r="E199" s="98">
        <v>807.27896159588136</v>
      </c>
      <c r="F199" s="98">
        <v>883.01563216405407</v>
      </c>
      <c r="G199" s="98">
        <v>713.23849731169651</v>
      </c>
      <c r="H199" s="98">
        <v>782.42177970333307</v>
      </c>
      <c r="I199" s="98">
        <v>603.28503408298332</v>
      </c>
      <c r="J199" s="98">
        <v>657.75890383440083</v>
      </c>
      <c r="K199" s="98">
        <v>632.36736288573229</v>
      </c>
      <c r="L199" s="98">
        <v>585.76442323978904</v>
      </c>
      <c r="M199" s="98">
        <v>619.29021852680216</v>
      </c>
      <c r="N199" s="98">
        <v>582.80354468140365</v>
      </c>
      <c r="O199" s="98">
        <v>581.24677488593397</v>
      </c>
      <c r="P199" s="98">
        <v>618.79771896365833</v>
      </c>
      <c r="Q199" s="98">
        <v>607.17286831213471</v>
      </c>
      <c r="R199" s="98">
        <v>593.66208751288991</v>
      </c>
      <c r="S199" s="98">
        <v>600.50830386234247</v>
      </c>
      <c r="T199" s="98">
        <v>605.05441977330463</v>
      </c>
      <c r="U199" s="98">
        <v>544.17346573420275</v>
      </c>
      <c r="V199" s="98">
        <v>633.56786400044155</v>
      </c>
      <c r="W199" s="98">
        <v>717.04617041371534</v>
      </c>
      <c r="X199" s="98">
        <v>791.15984038864383</v>
      </c>
      <c r="Y199" s="98">
        <v>914.22611589250619</v>
      </c>
      <c r="DA199" s="63" t="s">
        <v>2557</v>
      </c>
    </row>
    <row r="200" spans="1:105" ht="12" customHeight="1" x14ac:dyDescent="0.25">
      <c r="A200" s="108" t="s">
        <v>52</v>
      </c>
      <c r="B200" s="98">
        <v>1009.7186951124756</v>
      </c>
      <c r="C200" s="98">
        <v>988.4239260344001</v>
      </c>
      <c r="D200" s="98">
        <v>987.99315034225413</v>
      </c>
      <c r="E200" s="98">
        <v>949.61987766953825</v>
      </c>
      <c r="F200" s="98">
        <v>943.79387105718706</v>
      </c>
      <c r="G200" s="98">
        <v>976.10866597824861</v>
      </c>
      <c r="H200" s="98">
        <v>1024.5100960620039</v>
      </c>
      <c r="I200" s="98">
        <v>1088.5813193460051</v>
      </c>
      <c r="J200" s="98">
        <v>1159.2933683739673</v>
      </c>
      <c r="K200" s="98">
        <v>1176.1224535385675</v>
      </c>
      <c r="L200" s="98">
        <v>1153.0225709779368</v>
      </c>
      <c r="M200" s="98">
        <v>1159.8013413815784</v>
      </c>
      <c r="N200" s="98">
        <v>1133.7991494911628</v>
      </c>
      <c r="O200" s="98">
        <v>1129.7636830239928</v>
      </c>
      <c r="P200" s="98">
        <v>1099.491675259188</v>
      </c>
      <c r="Q200" s="98">
        <v>1100.0757321519804</v>
      </c>
      <c r="R200" s="98">
        <v>1088.8959972057473</v>
      </c>
      <c r="S200" s="98">
        <v>1089.286548029231</v>
      </c>
      <c r="T200" s="98">
        <v>1070.7413668998001</v>
      </c>
      <c r="U200" s="98">
        <v>1063.2844862070574</v>
      </c>
      <c r="V200" s="98">
        <v>987.38581246825493</v>
      </c>
      <c r="W200" s="98">
        <v>852.06178807189497</v>
      </c>
      <c r="X200" s="98">
        <v>742.5651777071206</v>
      </c>
      <c r="Y200" s="98">
        <v>626.13676648732314</v>
      </c>
      <c r="DA200" s="63" t="s">
        <v>2558</v>
      </c>
    </row>
    <row r="201" spans="1:105" ht="12" customHeight="1" x14ac:dyDescent="0.25">
      <c r="A201" s="121" t="s">
        <v>54</v>
      </c>
      <c r="B201" s="122">
        <v>536.53813909459427</v>
      </c>
      <c r="C201" s="122">
        <v>596.13566661207938</v>
      </c>
      <c r="D201" s="122">
        <v>595.32607123901209</v>
      </c>
      <c r="E201" s="122">
        <v>704.98603978369715</v>
      </c>
      <c r="F201" s="122">
        <v>647.55950385845074</v>
      </c>
      <c r="G201" s="122">
        <v>645.38370101216435</v>
      </c>
      <c r="H201" s="122">
        <v>601.03886412524366</v>
      </c>
      <c r="I201" s="122">
        <v>583.14886773959381</v>
      </c>
      <c r="J201" s="122">
        <v>600.59929806473087</v>
      </c>
      <c r="K201" s="122">
        <v>474.69746455423444</v>
      </c>
      <c r="L201" s="122">
        <v>431.88680771199171</v>
      </c>
      <c r="M201" s="122">
        <v>437.91611647378085</v>
      </c>
      <c r="N201" s="122">
        <v>426.63080833297488</v>
      </c>
      <c r="O201" s="122">
        <v>428.45735240518013</v>
      </c>
      <c r="P201" s="122">
        <v>439.7167833464257</v>
      </c>
      <c r="Q201" s="122">
        <v>439.18589932243532</v>
      </c>
      <c r="R201" s="122">
        <v>432.37366433481208</v>
      </c>
      <c r="S201" s="122">
        <v>428.90585825854458</v>
      </c>
      <c r="T201" s="122">
        <v>420.95599025839709</v>
      </c>
      <c r="U201" s="122">
        <v>405.10661494199474</v>
      </c>
      <c r="V201" s="122">
        <v>540.30287988909527</v>
      </c>
      <c r="W201" s="122">
        <v>548.80286847932871</v>
      </c>
      <c r="X201" s="122">
        <v>428.30203926097164</v>
      </c>
      <c r="Y201" s="122">
        <v>405.83632999965124</v>
      </c>
      <c r="DA201" s="130" t="s">
        <v>2559</v>
      </c>
    </row>
    <row r="202" spans="1:105" ht="12" customHeight="1" x14ac:dyDescent="0.25">
      <c r="A202" s="97" t="s">
        <v>50</v>
      </c>
      <c r="B202" s="98">
        <v>580.21608428892216</v>
      </c>
      <c r="C202" s="98">
        <v>606.80859470754024</v>
      </c>
      <c r="D202" s="98">
        <v>773.2238731870342</v>
      </c>
      <c r="E202" s="98">
        <v>605.19054120160138</v>
      </c>
      <c r="F202" s="98">
        <v>589.85470300649013</v>
      </c>
      <c r="G202" s="98">
        <v>693.19866721556741</v>
      </c>
      <c r="H202" s="98">
        <v>601.25006702295707</v>
      </c>
      <c r="I202" s="98">
        <v>573.14489722505937</v>
      </c>
      <c r="J202" s="98">
        <v>520.02403322122984</v>
      </c>
      <c r="K202" s="98">
        <v>509.15337439398041</v>
      </c>
      <c r="L202" s="98">
        <v>455.14049970470893</v>
      </c>
      <c r="M202" s="98">
        <v>436.16558722680986</v>
      </c>
      <c r="N202" s="98">
        <v>431.05490365392149</v>
      </c>
      <c r="O202" s="98">
        <v>430.33409026917531</v>
      </c>
      <c r="P202" s="98">
        <v>441.88650181865302</v>
      </c>
      <c r="Q202" s="98">
        <v>438.07403074735987</v>
      </c>
      <c r="R202" s="98">
        <v>433.56149328449806</v>
      </c>
      <c r="S202" s="98">
        <v>427.34406555305333</v>
      </c>
      <c r="T202" s="98">
        <v>415.74641536208617</v>
      </c>
      <c r="U202" s="98">
        <v>403.18622193515586</v>
      </c>
      <c r="V202" s="98">
        <v>552.60138482533171</v>
      </c>
      <c r="W202" s="98">
        <v>551.89471810736245</v>
      </c>
      <c r="X202" s="98">
        <v>431.68325887981837</v>
      </c>
      <c r="Y202" s="98">
        <v>393.89363101991438</v>
      </c>
      <c r="DA202" s="63" t="s">
        <v>2560</v>
      </c>
    </row>
    <row r="203" spans="1:105" ht="12" customHeight="1" x14ac:dyDescent="0.25">
      <c r="A203" s="109" t="s">
        <v>120</v>
      </c>
      <c r="B203" s="33">
        <v>504.51756712078543</v>
      </c>
      <c r="C203" s="33">
        <v>588.55149914611195</v>
      </c>
      <c r="D203" s="33">
        <v>478.02154338903568</v>
      </c>
      <c r="E203" s="33">
        <v>763.93359087438148</v>
      </c>
      <c r="F203" s="33">
        <v>678.13309639352963</v>
      </c>
      <c r="G203" s="33">
        <v>618.54801455382028</v>
      </c>
      <c r="H203" s="33">
        <v>600.92304663211962</v>
      </c>
      <c r="I203" s="33">
        <v>588.93790494916652</v>
      </c>
      <c r="J203" s="33">
        <v>649.92925576134417</v>
      </c>
      <c r="K203" s="33">
        <v>449.19708494040782</v>
      </c>
      <c r="L203" s="33">
        <v>414.56445080039168</v>
      </c>
      <c r="M203" s="33">
        <v>439.17942894043387</v>
      </c>
      <c r="N203" s="33">
        <v>423.83659243018582</v>
      </c>
      <c r="O203" s="33">
        <v>427.36484970440256</v>
      </c>
      <c r="P203" s="33">
        <v>438.52908066256185</v>
      </c>
      <c r="Q203" s="33">
        <v>439.75675152793713</v>
      </c>
      <c r="R203" s="33">
        <v>431.78202095296189</v>
      </c>
      <c r="S203" s="33">
        <v>429.68720771524835</v>
      </c>
      <c r="T203" s="33">
        <v>423.47581387460372</v>
      </c>
      <c r="U203" s="33">
        <v>405.98389738223909</v>
      </c>
      <c r="V203" s="33">
        <v>534.92232552175835</v>
      </c>
      <c r="W203" s="33">
        <v>547.5485869163</v>
      </c>
      <c r="X203" s="33">
        <v>427.09295275019514</v>
      </c>
      <c r="Y203" s="33">
        <v>409.76935597334159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169.55582877367209</v>
      </c>
      <c r="C205" s="117">
        <f t="shared" si="88"/>
        <v>164.43004127196218</v>
      </c>
      <c r="D205" s="117">
        <f t="shared" si="88"/>
        <v>202.96722102557982</v>
      </c>
      <c r="E205" s="117">
        <f t="shared" si="88"/>
        <v>158.44838602290082</v>
      </c>
      <c r="F205" s="117">
        <f t="shared" si="88"/>
        <v>137.67285146268938</v>
      </c>
      <c r="G205" s="117">
        <f t="shared" si="88"/>
        <v>153.19412208120161</v>
      </c>
      <c r="H205" s="117">
        <f t="shared" si="88"/>
        <v>124.07546117588799</v>
      </c>
      <c r="I205" s="117">
        <f t="shared" si="88"/>
        <v>122.89847377237231</v>
      </c>
      <c r="J205" s="117">
        <f t="shared" si="88"/>
        <v>123.56632903626877</v>
      </c>
      <c r="K205" s="117">
        <f t="shared" si="88"/>
        <v>125.08208206484017</v>
      </c>
      <c r="L205" s="117">
        <f t="shared" si="88"/>
        <v>112.58121070117079</v>
      </c>
      <c r="M205" s="117">
        <f t="shared" si="88"/>
        <v>114.32039325748123</v>
      </c>
      <c r="N205" s="117">
        <f t="shared" si="88"/>
        <v>97.145262132364905</v>
      </c>
      <c r="O205" s="117">
        <f t="shared" si="88"/>
        <v>84.381826459123104</v>
      </c>
      <c r="P205" s="117">
        <f t="shared" si="88"/>
        <v>77.091117598744276</v>
      </c>
      <c r="Q205" s="117">
        <f t="shared" si="88"/>
        <v>87.00169382995368</v>
      </c>
      <c r="R205" s="117">
        <f t="shared" ref="R205:V205" si="89">R206+R208+R210+R219</f>
        <v>82.92522933590574</v>
      </c>
      <c r="S205" s="117">
        <f t="shared" si="89"/>
        <v>85.070673320711023</v>
      </c>
      <c r="T205" s="117">
        <f t="shared" si="89"/>
        <v>80.043013651998848</v>
      </c>
      <c r="U205" s="117">
        <f t="shared" si="89"/>
        <v>75.676026468655323</v>
      </c>
      <c r="V205" s="117">
        <f t="shared" si="89"/>
        <v>80.41686413671593</v>
      </c>
      <c r="W205" s="117">
        <f t="shared" ref="W205:Y205" si="90">W206+W208+W210+W219</f>
        <v>81.362987812389022</v>
      </c>
      <c r="X205" s="117">
        <f t="shared" si="90"/>
        <v>68.820595430724012</v>
      </c>
      <c r="Y205" s="117">
        <f t="shared" si="90"/>
        <v>62.901359130412629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77.796798764845136</v>
      </c>
      <c r="C210" s="122">
        <v>70.342857436035686</v>
      </c>
      <c r="D210" s="122">
        <v>88.534326545418764</v>
      </c>
      <c r="E210" s="122">
        <v>74.9353317005923</v>
      </c>
      <c r="F210" s="122">
        <v>61.926286374417849</v>
      </c>
      <c r="G210" s="122">
        <v>60.974872061872944</v>
      </c>
      <c r="H210" s="122">
        <v>45.373324481949751</v>
      </c>
      <c r="I210" s="122">
        <v>45.294992514560654</v>
      </c>
      <c r="J210" s="122">
        <v>50.647479558463168</v>
      </c>
      <c r="K210" s="122">
        <v>45.151988351269083</v>
      </c>
      <c r="L210" s="122">
        <v>40.887316215807985</v>
      </c>
      <c r="M210" s="122">
        <v>46.883406547580165</v>
      </c>
      <c r="N210" s="122">
        <v>35.613860754137832</v>
      </c>
      <c r="O210" s="122">
        <v>26.006984883869496</v>
      </c>
      <c r="P210" s="122">
        <v>19.472871756510607</v>
      </c>
      <c r="Q210" s="122">
        <v>32.243909513659609</v>
      </c>
      <c r="R210" s="122">
        <v>29.859692938125736</v>
      </c>
      <c r="S210" s="122">
        <v>32.696751174306534</v>
      </c>
      <c r="T210" s="122">
        <v>30.332260411476526</v>
      </c>
      <c r="U210" s="122">
        <v>29.41940570512028</v>
      </c>
      <c r="V210" s="122">
        <v>19.063648442158666</v>
      </c>
      <c r="W210" s="122">
        <v>23.417121235193495</v>
      </c>
      <c r="X210" s="122">
        <v>27.555601588396886</v>
      </c>
      <c r="Y210" s="122">
        <v>27.560952806279889</v>
      </c>
      <c r="DA210" s="130" t="s">
        <v>2718</v>
      </c>
    </row>
    <row r="211" spans="1:105" ht="12" customHeight="1" x14ac:dyDescent="0.25">
      <c r="A211" s="97" t="s">
        <v>124</v>
      </c>
      <c r="B211" s="98">
        <v>609.84587909089419</v>
      </c>
      <c r="C211" s="98">
        <v>543.27076902379451</v>
      </c>
      <c r="D211" s="98">
        <v>693.79198158484326</v>
      </c>
      <c r="E211" s="98">
        <v>645.70715623686226</v>
      </c>
      <c r="F211" s="98">
        <v>632.23233126787727</v>
      </c>
      <c r="G211" s="98">
        <v>689.9066984978208</v>
      </c>
      <c r="H211" s="98">
        <v>600.45996944294541</v>
      </c>
      <c r="I211" s="98">
        <v>620.95747153057744</v>
      </c>
      <c r="J211" s="98">
        <v>687.10988445430007</v>
      </c>
      <c r="K211" s="98">
        <v>630.98872029239317</v>
      </c>
      <c r="L211" s="98">
        <v>608.13818599964725</v>
      </c>
      <c r="M211" s="98">
        <v>743.13663418734723</v>
      </c>
      <c r="N211" s="98">
        <v>660.82057652270805</v>
      </c>
      <c r="O211" s="98">
        <v>539.38483967547677</v>
      </c>
      <c r="P211" s="98">
        <v>411.91440494605018</v>
      </c>
      <c r="Q211" s="98">
        <v>638.55498319915864</v>
      </c>
      <c r="R211" s="98">
        <v>543.82789209872681</v>
      </c>
      <c r="S211" s="98">
        <v>580.5147516373795</v>
      </c>
      <c r="T211" s="98">
        <v>541.87006529044356</v>
      </c>
      <c r="U211" s="98">
        <v>562.55285874440119</v>
      </c>
      <c r="V211" s="98">
        <v>379.42992905208439</v>
      </c>
      <c r="W211" s="98">
        <v>436.87017651099313</v>
      </c>
      <c r="X211" s="98">
        <v>464.18683297607208</v>
      </c>
      <c r="Y211" s="98">
        <v>445.83417452044887</v>
      </c>
      <c r="DA211" s="63" t="s">
        <v>2719</v>
      </c>
    </row>
    <row r="212" spans="1:105" ht="12" customHeight="1" x14ac:dyDescent="0.25">
      <c r="A212" s="97" t="s">
        <v>123</v>
      </c>
      <c r="B212" s="98">
        <v>205.78286394950905</v>
      </c>
      <c r="C212" s="98">
        <v>179.88099666199426</v>
      </c>
      <c r="D212" s="98">
        <v>261.85046903471033</v>
      </c>
      <c r="E212" s="98">
        <v>304.03540226309167</v>
      </c>
      <c r="F212" s="98">
        <v>0</v>
      </c>
      <c r="G212" s="98">
        <v>0</v>
      </c>
      <c r="H212" s="98">
        <v>0</v>
      </c>
      <c r="I212" s="98">
        <v>220.38252940024773</v>
      </c>
      <c r="J212" s="98">
        <v>247.98516663049293</v>
      </c>
      <c r="K212" s="98">
        <v>218.62769544710682</v>
      </c>
      <c r="L212" s="98">
        <v>203.66537399481635</v>
      </c>
      <c r="M212" s="98">
        <v>258.12355643284508</v>
      </c>
      <c r="N212" s="98">
        <v>224.24869884843341</v>
      </c>
      <c r="O212" s="98">
        <v>185.45891539474115</v>
      </c>
      <c r="P212" s="98">
        <v>153.38037841140897</v>
      </c>
      <c r="Q212" s="98">
        <v>232.20460385418411</v>
      </c>
      <c r="R212" s="98">
        <v>194.72772897368662</v>
      </c>
      <c r="S212" s="98">
        <v>204.38133608637</v>
      </c>
      <c r="T212" s="98">
        <v>194.33604681957067</v>
      </c>
      <c r="U212" s="98">
        <v>186.30230827026426</v>
      </c>
      <c r="V212" s="98">
        <v>147.41885142958463</v>
      </c>
      <c r="W212" s="98">
        <v>201.61587036994268</v>
      </c>
      <c r="X212" s="98">
        <v>239.98526022462673</v>
      </c>
      <c r="Y212" s="98">
        <v>262.28658057230723</v>
      </c>
      <c r="DA212" s="63" t="s">
        <v>2720</v>
      </c>
    </row>
    <row r="213" spans="1:105" ht="12" customHeight="1" x14ac:dyDescent="0.25">
      <c r="A213" s="100" t="s">
        <v>50</v>
      </c>
      <c r="B213" s="101">
        <v>205.78286394950905</v>
      </c>
      <c r="C213" s="101">
        <v>179.88099666199426</v>
      </c>
      <c r="D213" s="101">
        <v>261.85046903471033</v>
      </c>
      <c r="E213" s="101">
        <v>304.03540226309167</v>
      </c>
      <c r="F213" s="101">
        <v>0</v>
      </c>
      <c r="G213" s="101">
        <v>0</v>
      </c>
      <c r="H213" s="101">
        <v>0</v>
      </c>
      <c r="I213" s="101">
        <v>220.38252940024773</v>
      </c>
      <c r="J213" s="101">
        <v>247.98516663049293</v>
      </c>
      <c r="K213" s="101">
        <v>218.62769544710682</v>
      </c>
      <c r="L213" s="101">
        <v>203.66537399481635</v>
      </c>
      <c r="M213" s="101">
        <v>258.12355643284508</v>
      </c>
      <c r="N213" s="101">
        <v>224.24869884843341</v>
      </c>
      <c r="O213" s="101">
        <v>185.45891539474115</v>
      </c>
      <c r="P213" s="101">
        <v>153.38037841140897</v>
      </c>
      <c r="Q213" s="101">
        <v>232.20460385418411</v>
      </c>
      <c r="R213" s="101">
        <v>194.72772897368662</v>
      </c>
      <c r="S213" s="101">
        <v>204.38133608637</v>
      </c>
      <c r="T213" s="101">
        <v>194.33604681957067</v>
      </c>
      <c r="U213" s="101">
        <v>186.30230827026426</v>
      </c>
      <c r="V213" s="101">
        <v>147.41885142958463</v>
      </c>
      <c r="W213" s="101">
        <v>201.61587036994268</v>
      </c>
      <c r="X213" s="101">
        <v>239.98526022462673</v>
      </c>
      <c r="Y213" s="101">
        <v>262.28658057230723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91.759030008826969</v>
      </c>
      <c r="C219" s="122">
        <v>94.087183835926481</v>
      </c>
      <c r="D219" s="122">
        <v>114.43289448016105</v>
      </c>
      <c r="E219" s="122">
        <v>83.51305432230852</v>
      </c>
      <c r="F219" s="122">
        <v>75.746565088271524</v>
      </c>
      <c r="G219" s="122">
        <v>92.219250019328669</v>
      </c>
      <c r="H219" s="122">
        <v>78.702136693938243</v>
      </c>
      <c r="I219" s="122">
        <v>77.603481257811652</v>
      </c>
      <c r="J219" s="122">
        <v>72.918849477805594</v>
      </c>
      <c r="K219" s="122">
        <v>79.930093713571083</v>
      </c>
      <c r="L219" s="122">
        <v>71.693894485362804</v>
      </c>
      <c r="M219" s="122">
        <v>67.436986709901063</v>
      </c>
      <c r="N219" s="122">
        <v>61.531401378227073</v>
      </c>
      <c r="O219" s="122">
        <v>58.374841575253605</v>
      </c>
      <c r="P219" s="122">
        <v>57.618245842233669</v>
      </c>
      <c r="Q219" s="122">
        <v>54.757784316294071</v>
      </c>
      <c r="R219" s="122">
        <v>53.065536397780001</v>
      </c>
      <c r="S219" s="122">
        <v>52.373922146404489</v>
      </c>
      <c r="T219" s="122">
        <v>49.71075324052233</v>
      </c>
      <c r="U219" s="122">
        <v>46.256620763535039</v>
      </c>
      <c r="V219" s="122">
        <v>61.353215694557257</v>
      </c>
      <c r="W219" s="122">
        <v>57.945866577195524</v>
      </c>
      <c r="X219" s="122">
        <v>41.264993842327129</v>
      </c>
      <c r="Y219" s="122">
        <v>35.340406324132744</v>
      </c>
      <c r="DA219" s="130" t="s">
        <v>2727</v>
      </c>
    </row>
    <row r="220" spans="1:105" ht="12" customHeight="1" x14ac:dyDescent="0.25">
      <c r="A220" s="97" t="s">
        <v>50</v>
      </c>
      <c r="B220" s="98">
        <v>216.92374871180473</v>
      </c>
      <c r="C220" s="98">
        <v>226.49271843037943</v>
      </c>
      <c r="D220" s="98">
        <v>287.97573013784415</v>
      </c>
      <c r="E220" s="98">
        <v>224.89682243486573</v>
      </c>
      <c r="F220" s="98">
        <v>218.71113324046811</v>
      </c>
      <c r="G220" s="98">
        <v>256.53255461177889</v>
      </c>
      <c r="H220" s="98">
        <v>222.2220737746637</v>
      </c>
      <c r="I220" s="98">
        <v>211.70919006973989</v>
      </c>
      <c r="J220" s="98">
        <v>192.02407241135265</v>
      </c>
      <c r="K220" s="98">
        <v>187.93099974651395</v>
      </c>
      <c r="L220" s="98">
        <v>167.93644096035067</v>
      </c>
      <c r="M220" s="98">
        <v>160.88213245125988</v>
      </c>
      <c r="N220" s="98">
        <v>158.95436166450293</v>
      </c>
      <c r="O220" s="98">
        <v>158.65310671000685</v>
      </c>
      <c r="P220" s="98">
        <v>162.87638328662524</v>
      </c>
      <c r="Q220" s="98">
        <v>161.41141381140912</v>
      </c>
      <c r="R220" s="98">
        <v>159.60400585007852</v>
      </c>
      <c r="S220" s="98">
        <v>157.06102324365386</v>
      </c>
      <c r="T220" s="98">
        <v>152.48457061921309</v>
      </c>
      <c r="U220" s="98">
        <v>147.51351017483196</v>
      </c>
      <c r="V220" s="98">
        <v>201.59022001776825</v>
      </c>
      <c r="W220" s="98">
        <v>200.78453319217547</v>
      </c>
      <c r="X220" s="98">
        <v>156.66286281834391</v>
      </c>
      <c r="Y220" s="98">
        <v>142.6521396750033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107.30141331077482</v>
      </c>
      <c r="C223" s="118">
        <f t="shared" si="93"/>
        <v>111.09305362668782</v>
      </c>
      <c r="D223" s="118">
        <f t="shared" si="93"/>
        <v>104.45399360567652</v>
      </c>
      <c r="E223" s="118">
        <f t="shared" si="93"/>
        <v>109.681472356328</v>
      </c>
      <c r="F223" s="118">
        <f t="shared" si="93"/>
        <v>107.62588759953059</v>
      </c>
      <c r="G223" s="118">
        <f t="shared" si="93"/>
        <v>105.52530849551916</v>
      </c>
      <c r="H223" s="118">
        <f t="shared" si="93"/>
        <v>99.365063145922335</v>
      </c>
      <c r="I223" s="118">
        <f t="shared" si="93"/>
        <v>92.147935537330369</v>
      </c>
      <c r="J223" s="118">
        <f t="shared" si="93"/>
        <v>94.427585945885511</v>
      </c>
      <c r="K223" s="118">
        <f t="shared" si="93"/>
        <v>87.990662897618535</v>
      </c>
      <c r="L223" s="118">
        <f t="shared" si="93"/>
        <v>83.541584386357613</v>
      </c>
      <c r="M223" s="118">
        <f t="shared" si="93"/>
        <v>78.879815829631724</v>
      </c>
      <c r="N223" s="118">
        <f t="shared" si="93"/>
        <v>78.456147880656459</v>
      </c>
      <c r="O223" s="118">
        <f t="shared" si="93"/>
        <v>74.430919084796514</v>
      </c>
      <c r="P223" s="118">
        <f t="shared" si="93"/>
        <v>65.262181033603881</v>
      </c>
      <c r="Q223" s="118">
        <f t="shared" si="93"/>
        <v>70.85006795402937</v>
      </c>
      <c r="R223" s="118">
        <f t="shared" ref="R223:V223" si="94">R224+R226+R228+R237</f>
        <v>69.545501337471308</v>
      </c>
      <c r="S223" s="118">
        <f t="shared" si="94"/>
        <v>68.186446835688855</v>
      </c>
      <c r="T223" s="118">
        <f t="shared" si="94"/>
        <v>63.571169483464359</v>
      </c>
      <c r="U223" s="118">
        <f t="shared" si="94"/>
        <v>62.398641662067163</v>
      </c>
      <c r="V223" s="118">
        <f t="shared" si="94"/>
        <v>61.163150086096643</v>
      </c>
      <c r="W223" s="118">
        <f t="shared" ref="W223:Y223" si="95">W224+W226+W228+W237</f>
        <v>63.194894855338319</v>
      </c>
      <c r="X223" s="118">
        <f t="shared" si="95"/>
        <v>58.80305096373646</v>
      </c>
      <c r="Y223" s="118">
        <f t="shared" si="95"/>
        <v>55.717708361438653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65.36600946941158</v>
      </c>
      <c r="C224" s="123">
        <f t="shared" si="96"/>
        <v>69.872536537070971</v>
      </c>
      <c r="D224" s="123">
        <f t="shared" si="96"/>
        <v>60.780533574279929</v>
      </c>
      <c r="E224" s="123">
        <f t="shared" si="96"/>
        <v>61.33937526232851</v>
      </c>
      <c r="F224" s="123">
        <f t="shared" si="96"/>
        <v>60.887744483985891</v>
      </c>
      <c r="G224" s="123">
        <f t="shared" si="96"/>
        <v>61.227157598581975</v>
      </c>
      <c r="H224" s="123">
        <f t="shared" si="96"/>
        <v>54.44337376465932</v>
      </c>
      <c r="I224" s="123">
        <f t="shared" si="96"/>
        <v>49.816071787546093</v>
      </c>
      <c r="J224" s="123">
        <f t="shared" si="96"/>
        <v>49.656163934298107</v>
      </c>
      <c r="K224" s="123">
        <f t="shared" si="96"/>
        <v>46.094583164470443</v>
      </c>
      <c r="L224" s="123">
        <f t="shared" si="96"/>
        <v>43.793292973443421</v>
      </c>
      <c r="M224" s="123">
        <f t="shared" si="96"/>
        <v>38.490024141856473</v>
      </c>
      <c r="N224" s="123">
        <f t="shared" si="96"/>
        <v>39.038148588404717</v>
      </c>
      <c r="O224" s="123">
        <f t="shared" si="96"/>
        <v>36.175537005674514</v>
      </c>
      <c r="P224" s="123">
        <f t="shared" si="96"/>
        <v>28.985025450452568</v>
      </c>
      <c r="Q224" s="123">
        <f t="shared" si="96"/>
        <v>32.295190941752665</v>
      </c>
      <c r="R224" s="123">
        <f t="shared" si="96"/>
        <v>33.291315326421078</v>
      </c>
      <c r="S224" s="123">
        <f t="shared" si="96"/>
        <v>30.791291965664115</v>
      </c>
      <c r="T224" s="123">
        <f t="shared" si="96"/>
        <v>27.750909086811156</v>
      </c>
      <c r="U224" s="123">
        <f t="shared" si="96"/>
        <v>27.0170227704435</v>
      </c>
      <c r="V224" s="123">
        <f t="shared" si="96"/>
        <v>26.409154918901304</v>
      </c>
      <c r="W224" s="123">
        <f t="shared" si="96"/>
        <v>27.828322141550572</v>
      </c>
      <c r="X224" s="123">
        <f t="shared" si="96"/>
        <v>25.368373912092167</v>
      </c>
      <c r="Y224" s="123">
        <f t="shared" si="96"/>
        <v>24.509828885220553</v>
      </c>
      <c r="DA224" s="130" t="s">
        <v>2882</v>
      </c>
    </row>
    <row r="225" spans="1:105" ht="12" customHeight="1" x14ac:dyDescent="0.25">
      <c r="A225" s="97" t="s">
        <v>53</v>
      </c>
      <c r="B225" s="99">
        <v>65.36600946941158</v>
      </c>
      <c r="C225" s="99">
        <v>69.872536537070971</v>
      </c>
      <c r="D225" s="99">
        <v>60.780533574279929</v>
      </c>
      <c r="E225" s="99">
        <v>61.33937526232851</v>
      </c>
      <c r="F225" s="99">
        <v>60.887744483985891</v>
      </c>
      <c r="G225" s="99">
        <v>61.227157598581975</v>
      </c>
      <c r="H225" s="99">
        <v>54.44337376465932</v>
      </c>
      <c r="I225" s="99">
        <v>49.816071787546093</v>
      </c>
      <c r="J225" s="99">
        <v>49.656163934298107</v>
      </c>
      <c r="K225" s="99">
        <v>46.094583164470443</v>
      </c>
      <c r="L225" s="99">
        <v>43.793292973443421</v>
      </c>
      <c r="M225" s="99">
        <v>38.490024141856473</v>
      </c>
      <c r="N225" s="99">
        <v>39.038148588404717</v>
      </c>
      <c r="O225" s="99">
        <v>36.175537005674514</v>
      </c>
      <c r="P225" s="99">
        <v>28.985025450452568</v>
      </c>
      <c r="Q225" s="99">
        <v>32.295190941752665</v>
      </c>
      <c r="R225" s="99">
        <v>33.291315326421078</v>
      </c>
      <c r="S225" s="99">
        <v>30.791291965664115</v>
      </c>
      <c r="T225" s="99">
        <v>27.750909086811156</v>
      </c>
      <c r="U225" s="99">
        <v>27.0170227704435</v>
      </c>
      <c r="V225" s="99">
        <v>26.409154918901304</v>
      </c>
      <c r="W225" s="99">
        <v>27.828322141550572</v>
      </c>
      <c r="X225" s="99">
        <v>25.368373912092167</v>
      </c>
      <c r="Y225" s="99">
        <v>24.509828885220553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1.1359728033503176</v>
      </c>
      <c r="C226" s="123">
        <f t="shared" si="97"/>
        <v>1.1540011728159887</v>
      </c>
      <c r="D226" s="123">
        <f t="shared" si="97"/>
        <v>1.1250129589816869</v>
      </c>
      <c r="E226" s="123">
        <f t="shared" si="97"/>
        <v>1.9679790434438327</v>
      </c>
      <c r="F226" s="123">
        <f t="shared" si="97"/>
        <v>0.9050039183646742</v>
      </c>
      <c r="G226" s="123">
        <f t="shared" si="97"/>
        <v>0.96362952597385987</v>
      </c>
      <c r="H226" s="123">
        <f t="shared" si="97"/>
        <v>1.3638594805220301</v>
      </c>
      <c r="I226" s="123">
        <f t="shared" si="97"/>
        <v>1.47810495540261</v>
      </c>
      <c r="J226" s="123">
        <f t="shared" si="97"/>
        <v>1.6786550851011575</v>
      </c>
      <c r="K226" s="123">
        <f t="shared" si="97"/>
        <v>1.8399875011934641</v>
      </c>
      <c r="L226" s="123">
        <f t="shared" si="97"/>
        <v>2.0870938599853228</v>
      </c>
      <c r="M226" s="123">
        <f t="shared" si="97"/>
        <v>2.0379183892626855</v>
      </c>
      <c r="N226" s="123">
        <f t="shared" si="97"/>
        <v>3.126293799394575</v>
      </c>
      <c r="O226" s="123">
        <f t="shared" si="97"/>
        <v>2.6645727510068555</v>
      </c>
      <c r="P226" s="123">
        <f t="shared" si="97"/>
        <v>0.95171220338208762</v>
      </c>
      <c r="Q226" s="123">
        <f t="shared" si="97"/>
        <v>3.1179766218566067</v>
      </c>
      <c r="R226" s="123">
        <f t="shared" si="97"/>
        <v>1.9707621016238859</v>
      </c>
      <c r="S226" s="123">
        <f t="shared" si="97"/>
        <v>3.3967323045329985</v>
      </c>
      <c r="T226" s="123">
        <f t="shared" si="97"/>
        <v>2.7908365456341953</v>
      </c>
      <c r="U226" s="123">
        <f t="shared" si="97"/>
        <v>4.1356181446528586</v>
      </c>
      <c r="V226" s="123">
        <f t="shared" si="97"/>
        <v>2.0912197926288001</v>
      </c>
      <c r="W226" s="123">
        <f t="shared" si="97"/>
        <v>3.693890784824478</v>
      </c>
      <c r="X226" s="123">
        <f t="shared" si="97"/>
        <v>4.469770105218279</v>
      </c>
      <c r="Y226" s="123">
        <f t="shared" si="97"/>
        <v>2.933496524187845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1.1359728033503176</v>
      </c>
      <c r="C227" s="99">
        <f>RES_hhdet_fecs!C147</f>
        <v>1.1540011728159887</v>
      </c>
      <c r="D227" s="99">
        <f>RES_hhdet_fecs!D147</f>
        <v>1.1250129589816869</v>
      </c>
      <c r="E227" s="99">
        <f>RES_hhdet_fecs!E147</f>
        <v>1.9679790434438327</v>
      </c>
      <c r="F227" s="99">
        <f>RES_hhdet_fecs!F147</f>
        <v>0.9050039183646742</v>
      </c>
      <c r="G227" s="99">
        <f>RES_hhdet_fecs!G147</f>
        <v>0.96362952597385987</v>
      </c>
      <c r="H227" s="99">
        <f>RES_hhdet_fecs!H147</f>
        <v>1.3638594805220301</v>
      </c>
      <c r="I227" s="99">
        <f>RES_hhdet_fecs!I147</f>
        <v>1.47810495540261</v>
      </c>
      <c r="J227" s="99">
        <f>RES_hhdet_fecs!J147</f>
        <v>1.6786550851011575</v>
      </c>
      <c r="K227" s="99">
        <f>RES_hhdet_fecs!K147</f>
        <v>1.8399875011934641</v>
      </c>
      <c r="L227" s="99">
        <f>RES_hhdet_fecs!L147</f>
        <v>2.0870938599853228</v>
      </c>
      <c r="M227" s="99">
        <f>RES_hhdet_fecs!M147</f>
        <v>2.0379183892626855</v>
      </c>
      <c r="N227" s="99">
        <f>RES_hhdet_fecs!N147</f>
        <v>3.126293799394575</v>
      </c>
      <c r="O227" s="99">
        <f>RES_hhdet_fecs!O147</f>
        <v>2.6645727510068555</v>
      </c>
      <c r="P227" s="99">
        <f>RES_hhdet_fecs!P147</f>
        <v>0.95171220338208762</v>
      </c>
      <c r="Q227" s="99">
        <f>RES_hhdet_fecs!Q147</f>
        <v>3.1179766218566067</v>
      </c>
      <c r="R227" s="99">
        <f>RES_hhdet_fecs!R147</f>
        <v>1.9707621016238859</v>
      </c>
      <c r="S227" s="99">
        <f>RES_hhdet_fecs!S147</f>
        <v>3.3967323045329985</v>
      </c>
      <c r="T227" s="99">
        <f>RES_hhdet_fecs!T147</f>
        <v>2.7908365456341953</v>
      </c>
      <c r="U227" s="99">
        <f>RES_hhdet_fecs!U147</f>
        <v>4.1356181446528586</v>
      </c>
      <c r="V227" s="99">
        <f>RES_hhdet_fecs!V147</f>
        <v>2.0912197926288001</v>
      </c>
      <c r="W227" s="99">
        <f>RES_hhdet_fecs!W147</f>
        <v>3.693890784824478</v>
      </c>
      <c r="X227" s="99">
        <f>RES_hhdet_fecs!X147</f>
        <v>4.469770105218279</v>
      </c>
      <c r="Y227" s="99">
        <f>RES_hhdet_fecs!Y147</f>
        <v>2.933496524187845</v>
      </c>
      <c r="DA227" s="63" t="s">
        <v>2885</v>
      </c>
    </row>
    <row r="228" spans="1:105" ht="12" customHeight="1" x14ac:dyDescent="0.25">
      <c r="A228" s="121" t="s">
        <v>55</v>
      </c>
      <c r="B228" s="123">
        <v>30.228790724400302</v>
      </c>
      <c r="C228" s="123">
        <v>28.519660714942244</v>
      </c>
      <c r="D228" s="123">
        <v>30.896588466527927</v>
      </c>
      <c r="E228" s="123">
        <v>33.317898904625416</v>
      </c>
      <c r="F228" s="123">
        <v>33.977196415077671</v>
      </c>
      <c r="G228" s="123">
        <v>31.437913976202598</v>
      </c>
      <c r="H228" s="123">
        <v>32.661276421239343</v>
      </c>
      <c r="I228" s="123">
        <v>30.352128796759953</v>
      </c>
      <c r="J228" s="123">
        <v>32.440919900430536</v>
      </c>
      <c r="K228" s="123">
        <v>31.444567715947748</v>
      </c>
      <c r="L228" s="123">
        <v>29.896965738601864</v>
      </c>
      <c r="M228" s="123">
        <v>30.597373083133721</v>
      </c>
      <c r="N228" s="123">
        <v>28.833596886510911</v>
      </c>
      <c r="O228" s="123">
        <v>28.175708216928136</v>
      </c>
      <c r="P228" s="123">
        <v>27.771901260592259</v>
      </c>
      <c r="Q228" s="123">
        <v>27.965388502076514</v>
      </c>
      <c r="R228" s="123">
        <v>26.999637611497409</v>
      </c>
      <c r="S228" s="123">
        <v>26.851272371207493</v>
      </c>
      <c r="T228" s="123">
        <v>26.132967319879388</v>
      </c>
      <c r="U228" s="123">
        <v>24.742196775925763</v>
      </c>
      <c r="V228" s="123">
        <v>24.154786570400912</v>
      </c>
      <c r="W228" s="123">
        <v>23.252071247584713</v>
      </c>
      <c r="X228" s="123">
        <v>22.567249762181046</v>
      </c>
      <c r="Y228" s="123">
        <v>22.359808621210874</v>
      </c>
      <c r="DA228" s="130" t="s">
        <v>2886</v>
      </c>
    </row>
    <row r="229" spans="1:105" ht="12" customHeight="1" x14ac:dyDescent="0.25">
      <c r="A229" s="97" t="s">
        <v>124</v>
      </c>
      <c r="B229" s="99">
        <v>35.960531485381011</v>
      </c>
      <c r="C229" s="99">
        <v>31.81229449567887</v>
      </c>
      <c r="D229" s="99">
        <v>40.34609778039485</v>
      </c>
      <c r="E229" s="99">
        <v>37.284868137570243</v>
      </c>
      <c r="F229" s="99">
        <v>36.247423293895274</v>
      </c>
      <c r="G229" s="99">
        <v>39.27503504889166</v>
      </c>
      <c r="H229" s="99">
        <v>33.94507764654599</v>
      </c>
      <c r="I229" s="99">
        <v>34.863792280527399</v>
      </c>
      <c r="J229" s="99">
        <v>38.320096890167306</v>
      </c>
      <c r="K229" s="99">
        <v>34.962209021076596</v>
      </c>
      <c r="L229" s="99">
        <v>33.487774092163335</v>
      </c>
      <c r="M229" s="99">
        <v>40.689350953201235</v>
      </c>
      <c r="N229" s="99">
        <v>36.031860684660174</v>
      </c>
      <c r="O229" s="99">
        <v>29.34532177881573</v>
      </c>
      <c r="P229" s="99">
        <v>22.392374708501791</v>
      </c>
      <c r="Q229" s="99">
        <v>34.66135881666478</v>
      </c>
      <c r="R229" s="99">
        <v>29.415263659763323</v>
      </c>
      <c r="S229" s="99">
        <v>31.259436161123542</v>
      </c>
      <c r="T229" s="99">
        <v>29.019604031117087</v>
      </c>
      <c r="U229" s="99">
        <v>29.927538410914252</v>
      </c>
      <c r="V229" s="99">
        <v>20.036010572618309</v>
      </c>
      <c r="W229" s="99">
        <v>22.895031848277338</v>
      </c>
      <c r="X229" s="99">
        <v>24.154085214620078</v>
      </c>
      <c r="Y229" s="99">
        <v>23.035725812608387</v>
      </c>
      <c r="DA229" s="63" t="s">
        <v>2887</v>
      </c>
    </row>
    <row r="230" spans="1:105" ht="12" customHeight="1" x14ac:dyDescent="0.25">
      <c r="A230" s="97" t="s">
        <v>123</v>
      </c>
      <c r="B230" s="99">
        <v>26.074536211106295</v>
      </c>
      <c r="C230" s="99">
        <v>23.112958904449282</v>
      </c>
      <c r="D230" s="99">
        <v>30.305586995678517</v>
      </c>
      <c r="E230" s="99">
        <v>29.627085173713095</v>
      </c>
      <c r="F230" s="99">
        <v>0</v>
      </c>
      <c r="G230" s="99">
        <v>0</v>
      </c>
      <c r="H230" s="99">
        <v>0</v>
      </c>
      <c r="I230" s="99">
        <v>26.243127461684036</v>
      </c>
      <c r="J230" s="99">
        <v>29.039751584030732</v>
      </c>
      <c r="K230" s="99">
        <v>26.290394883012148</v>
      </c>
      <c r="L230" s="99">
        <v>25.106619044181379</v>
      </c>
      <c r="M230" s="99">
        <v>30.824327882744782</v>
      </c>
      <c r="N230" s="99">
        <v>27.327016390993276</v>
      </c>
      <c r="O230" s="99">
        <v>22.588902087563362</v>
      </c>
      <c r="P230" s="99">
        <v>17.839988842332311</v>
      </c>
      <c r="Q230" s="99">
        <v>27.809355562902098</v>
      </c>
      <c r="R230" s="99">
        <v>23.891855759459794</v>
      </c>
      <c r="S230" s="99">
        <v>25.424189335412724</v>
      </c>
      <c r="T230" s="99">
        <v>23.949971386524851</v>
      </c>
      <c r="U230" s="99">
        <v>24.505895684181535</v>
      </c>
      <c r="V230" s="99">
        <v>16.929499631368749</v>
      </c>
      <c r="W230" s="99">
        <v>20.089166071738504</v>
      </c>
      <c r="X230" s="99">
        <v>21.5726652994673</v>
      </c>
      <c r="Y230" s="99">
        <v>20.885658676591838</v>
      </c>
      <c r="DA230" s="63" t="s">
        <v>2888</v>
      </c>
    </row>
    <row r="231" spans="1:105" ht="12" customHeight="1" x14ac:dyDescent="0.25">
      <c r="A231" s="100" t="s">
        <v>50</v>
      </c>
      <c r="B231" s="102">
        <v>12.134313622385333</v>
      </c>
      <c r="C231" s="102">
        <v>10.533287572733284</v>
      </c>
      <c r="D231" s="102">
        <v>15.227395109674864</v>
      </c>
      <c r="E231" s="102">
        <v>17.55582197446514</v>
      </c>
      <c r="F231" s="102">
        <v>0</v>
      </c>
      <c r="G231" s="102">
        <v>0</v>
      </c>
      <c r="H231" s="102">
        <v>0</v>
      </c>
      <c r="I231" s="102">
        <v>12.373425040412146</v>
      </c>
      <c r="J231" s="102">
        <v>13.830125031823506</v>
      </c>
      <c r="K231" s="102">
        <v>12.113857094744919</v>
      </c>
      <c r="L231" s="102">
        <v>11.21504978925682</v>
      </c>
      <c r="M231" s="102">
        <v>14.133174834624917</v>
      </c>
      <c r="N231" s="102">
        <v>12.227370276726559</v>
      </c>
      <c r="O231" s="102">
        <v>10.089923091429965</v>
      </c>
      <c r="P231" s="102">
        <v>8.3380208729770011</v>
      </c>
      <c r="Q231" s="102">
        <v>12.604282019299699</v>
      </c>
      <c r="R231" s="102">
        <v>10.5326842790698</v>
      </c>
      <c r="S231" s="102">
        <v>11.005483167993349</v>
      </c>
      <c r="T231" s="102">
        <v>10.407578290293188</v>
      </c>
      <c r="U231" s="102">
        <v>9.9111921664477958</v>
      </c>
      <c r="V231" s="102">
        <v>7.7845352717048151</v>
      </c>
      <c r="W231" s="102">
        <v>10.56607207684235</v>
      </c>
      <c r="X231" s="102">
        <v>12.48769679345302</v>
      </c>
      <c r="Y231" s="102">
        <v>13.552038178520483</v>
      </c>
      <c r="DA231" s="131" t="s">
        <v>2889</v>
      </c>
    </row>
    <row r="232" spans="1:105" ht="12" customHeight="1" x14ac:dyDescent="0.25">
      <c r="A232" s="103" t="s">
        <v>52</v>
      </c>
      <c r="B232" s="105">
        <v>13.94022258872096</v>
      </c>
      <c r="C232" s="105">
        <v>12.579671331715994</v>
      </c>
      <c r="D232" s="105">
        <v>15.078191886003655</v>
      </c>
      <c r="E232" s="105">
        <v>12.071263199247957</v>
      </c>
      <c r="F232" s="105">
        <v>0</v>
      </c>
      <c r="G232" s="105">
        <v>0</v>
      </c>
      <c r="H232" s="105">
        <v>0</v>
      </c>
      <c r="I232" s="105">
        <v>13.869702421271892</v>
      </c>
      <c r="J232" s="105">
        <v>15.20962655220722</v>
      </c>
      <c r="K232" s="105">
        <v>14.176537788267229</v>
      </c>
      <c r="L232" s="105">
        <v>13.89156925492456</v>
      </c>
      <c r="M232" s="105">
        <v>16.691153048119865</v>
      </c>
      <c r="N232" s="105">
        <v>15.09964611426672</v>
      </c>
      <c r="O232" s="105">
        <v>12.498978996133399</v>
      </c>
      <c r="P232" s="105">
        <v>9.5019679693553112</v>
      </c>
      <c r="Q232" s="105">
        <v>15.205073543602404</v>
      </c>
      <c r="R232" s="105">
        <v>13.359171480389996</v>
      </c>
      <c r="S232" s="105">
        <v>14.418706167419378</v>
      </c>
      <c r="T232" s="105">
        <v>13.542393096231663</v>
      </c>
      <c r="U232" s="105">
        <v>14.594703517733743</v>
      </c>
      <c r="V232" s="105">
        <v>9.1449643596639376</v>
      </c>
      <c r="W232" s="105">
        <v>9.5230939948961524</v>
      </c>
      <c r="X232" s="105">
        <v>9.0849685060142793</v>
      </c>
      <c r="Y232" s="105">
        <v>7.3336204980713582</v>
      </c>
      <c r="DA232" s="132" t="s">
        <v>2890</v>
      </c>
    </row>
    <row r="233" spans="1:105" ht="12" customHeight="1" x14ac:dyDescent="0.25">
      <c r="A233" s="106" t="s">
        <v>122</v>
      </c>
      <c r="B233" s="102">
        <v>30.905286408789923</v>
      </c>
      <c r="C233" s="102">
        <v>29.528034955485388</v>
      </c>
      <c r="D233" s="102">
        <v>31.010572073288657</v>
      </c>
      <c r="E233" s="102">
        <v>34.23976689791369</v>
      </c>
      <c r="F233" s="102">
        <v>35.100815612295648</v>
      </c>
      <c r="G233" s="102">
        <v>32.066300544591151</v>
      </c>
      <c r="H233" s="102">
        <v>33.921388472699526</v>
      </c>
      <c r="I233" s="102">
        <v>31.483142165416872</v>
      </c>
      <c r="J233" s="102">
        <v>33.529078526984939</v>
      </c>
      <c r="K233" s="102">
        <v>33.108560997602261</v>
      </c>
      <c r="L233" s="102">
        <v>31.539782550957529</v>
      </c>
      <c r="M233" s="102">
        <v>31.965412002682498</v>
      </c>
      <c r="N233" s="102">
        <v>30.533034659522716</v>
      </c>
      <c r="O233" s="102">
        <v>30.113163021277675</v>
      </c>
      <c r="P233" s="102">
        <v>29.901787302039629</v>
      </c>
      <c r="Q233" s="102">
        <v>29.322077398119202</v>
      </c>
      <c r="R233" s="102">
        <v>28.482177513161751</v>
      </c>
      <c r="S233" s="102">
        <v>28.166406579876803</v>
      </c>
      <c r="T233" s="102">
        <v>27.439744939226021</v>
      </c>
      <c r="U233" s="102">
        <v>25.796845384581665</v>
      </c>
      <c r="V233" s="102">
        <v>25.460345330281129</v>
      </c>
      <c r="W233" s="102">
        <v>24.175401559074967</v>
      </c>
      <c r="X233" s="102">
        <v>23.138737028131867</v>
      </c>
      <c r="Y233" s="102">
        <v>22.817378200807482</v>
      </c>
      <c r="DA233" s="131" t="s">
        <v>2891</v>
      </c>
    </row>
    <row r="234" spans="1:105" ht="12" customHeight="1" x14ac:dyDescent="0.25">
      <c r="A234" s="107" t="s">
        <v>121</v>
      </c>
      <c r="B234" s="105">
        <v>23.939327216137052</v>
      </c>
      <c r="C234" s="105">
        <v>22.847265140100173</v>
      </c>
      <c r="D234" s="105">
        <v>24.512489257418608</v>
      </c>
      <c r="E234" s="105">
        <v>28.168058342915021</v>
      </c>
      <c r="F234" s="105">
        <v>29.249892123761772</v>
      </c>
      <c r="G234" s="105">
        <v>26.158659142769899</v>
      </c>
      <c r="H234" s="105">
        <v>27.849560444673848</v>
      </c>
      <c r="I234" s="105">
        <v>25.109510997693668</v>
      </c>
      <c r="J234" s="105">
        <v>26.82356529924829</v>
      </c>
      <c r="K234" s="105">
        <v>26.359928160971336</v>
      </c>
      <c r="L234" s="105">
        <v>25.036268723950421</v>
      </c>
      <c r="M234" s="105">
        <v>25.537379718532435</v>
      </c>
      <c r="N234" s="105">
        <v>24.393119615531429</v>
      </c>
      <c r="O234" s="105">
        <v>24.19431294400481</v>
      </c>
      <c r="P234" s="105">
        <v>24.359178859265029</v>
      </c>
      <c r="Q234" s="105">
        <v>24.028811604396225</v>
      </c>
      <c r="R234" s="105">
        <v>23.456465512748984</v>
      </c>
      <c r="S234" s="105">
        <v>23.341223871311588</v>
      </c>
      <c r="T234" s="105">
        <v>22.934269441457928</v>
      </c>
      <c r="U234" s="105">
        <v>21.587101922943894</v>
      </c>
      <c r="V234" s="105">
        <v>21.819847132519754</v>
      </c>
      <c r="W234" s="105">
        <v>21.204830618679889</v>
      </c>
      <c r="X234" s="105">
        <v>20.768454015175557</v>
      </c>
      <c r="Y234" s="105">
        <v>20.969999305585343</v>
      </c>
      <c r="DA234" s="132" t="s">
        <v>2892</v>
      </c>
    </row>
    <row r="235" spans="1:105" ht="12" customHeight="1" x14ac:dyDescent="0.25">
      <c r="A235" s="108" t="s">
        <v>53</v>
      </c>
      <c r="B235" s="99">
        <v>10.414296324617064</v>
      </c>
      <c r="C235" s="99">
        <v>9.6994446637336349</v>
      </c>
      <c r="D235" s="99">
        <v>11.461060587111421</v>
      </c>
      <c r="E235" s="99">
        <v>15.712056360595001</v>
      </c>
      <c r="F235" s="99">
        <v>16.958262906384419</v>
      </c>
      <c r="G235" s="99">
        <v>13.535843245071975</v>
      </c>
      <c r="H235" s="99">
        <v>14.693045931436695</v>
      </c>
      <c r="I235" s="99">
        <v>11.225801891162188</v>
      </c>
      <c r="J235" s="99">
        <v>12.136818289435922</v>
      </c>
      <c r="K235" s="99">
        <v>11.556521476609896</v>
      </c>
      <c r="L235" s="99">
        <v>10.613332742122738</v>
      </c>
      <c r="M235" s="99">
        <v>11.111989900353596</v>
      </c>
      <c r="N235" s="99">
        <v>10.349756706870137</v>
      </c>
      <c r="O235" s="99">
        <v>10.231927906363412</v>
      </c>
      <c r="P235" s="99">
        <v>10.781767424924578</v>
      </c>
      <c r="Q235" s="99">
        <v>10.464375942842826</v>
      </c>
      <c r="R235" s="99">
        <v>10.07728452543382</v>
      </c>
      <c r="S235" s="99">
        <v>10.01700124523431</v>
      </c>
      <c r="T235" s="99">
        <v>9.908218749246247</v>
      </c>
      <c r="U235" s="99">
        <v>8.7375199799897789</v>
      </c>
      <c r="V235" s="99">
        <v>9.9758468186398161</v>
      </c>
      <c r="W235" s="99">
        <v>11.061237903538281</v>
      </c>
      <c r="X235" s="99">
        <v>11.991087848424721</v>
      </c>
      <c r="Y235" s="99">
        <v>13.620976224748221</v>
      </c>
      <c r="DA235" s="63" t="s">
        <v>2893</v>
      </c>
    </row>
    <row r="236" spans="1:105" ht="12" customHeight="1" x14ac:dyDescent="0.25">
      <c r="A236" s="108" t="s">
        <v>52</v>
      </c>
      <c r="B236" s="99">
        <v>13.525030891519989</v>
      </c>
      <c r="C236" s="99">
        <v>13.14782047636654</v>
      </c>
      <c r="D236" s="99">
        <v>13.051428670307187</v>
      </c>
      <c r="E236" s="99">
        <v>12.456001982320018</v>
      </c>
      <c r="F236" s="99">
        <v>12.291629217377348</v>
      </c>
      <c r="G236" s="99">
        <v>12.622815897697924</v>
      </c>
      <c r="H236" s="99">
        <v>13.15651451323715</v>
      </c>
      <c r="I236" s="99">
        <v>13.883709106531484</v>
      </c>
      <c r="J236" s="99">
        <v>14.68674700981237</v>
      </c>
      <c r="K236" s="99">
        <v>14.803406684361439</v>
      </c>
      <c r="L236" s="99">
        <v>14.422935981827683</v>
      </c>
      <c r="M236" s="99">
        <v>14.425389818178834</v>
      </c>
      <c r="N236" s="99">
        <v>14.043362908661294</v>
      </c>
      <c r="O236" s="99">
        <v>13.962385037641402</v>
      </c>
      <c r="P236" s="99">
        <v>13.577411434340448</v>
      </c>
      <c r="Q236" s="99">
        <v>13.564435661553397</v>
      </c>
      <c r="R236" s="99">
        <v>13.379180987315166</v>
      </c>
      <c r="S236" s="99">
        <v>13.32422262607728</v>
      </c>
      <c r="T236" s="99">
        <v>13.026050692211678</v>
      </c>
      <c r="U236" s="99">
        <v>12.849581942954115</v>
      </c>
      <c r="V236" s="99">
        <v>11.84400031387994</v>
      </c>
      <c r="W236" s="99">
        <v>10.143592715141606</v>
      </c>
      <c r="X236" s="99">
        <v>8.7773661667508343</v>
      </c>
      <c r="Y236" s="99">
        <v>7.3490230808371262</v>
      </c>
      <c r="DA236" s="63" t="s">
        <v>2894</v>
      </c>
    </row>
    <row r="237" spans="1:105" ht="12" customHeight="1" x14ac:dyDescent="0.25">
      <c r="A237" s="121" t="s">
        <v>54</v>
      </c>
      <c r="B237" s="123">
        <v>10.570640313612621</v>
      </c>
      <c r="C237" s="123">
        <v>11.546855201858609</v>
      </c>
      <c r="D237" s="123">
        <v>11.651858605886966</v>
      </c>
      <c r="E237" s="123">
        <v>13.056219145930243</v>
      </c>
      <c r="F237" s="123">
        <v>11.855942782102352</v>
      </c>
      <c r="G237" s="123">
        <v>11.89660739476072</v>
      </c>
      <c r="H237" s="123">
        <v>10.896553479501652</v>
      </c>
      <c r="I237" s="123">
        <v>10.501629997621725</v>
      </c>
      <c r="J237" s="123">
        <v>10.651847026055723</v>
      </c>
      <c r="K237" s="123">
        <v>8.6115245160068881</v>
      </c>
      <c r="L237" s="123">
        <v>7.764231814327001</v>
      </c>
      <c r="M237" s="123">
        <v>7.7545002153788358</v>
      </c>
      <c r="N237" s="123">
        <v>7.4581086063462534</v>
      </c>
      <c r="O237" s="123">
        <v>7.4151011111870178</v>
      </c>
      <c r="P237" s="123">
        <v>7.5535421191769618</v>
      </c>
      <c r="Q237" s="123">
        <v>7.4715118883435849</v>
      </c>
      <c r="R237" s="123">
        <v>7.2837862979289447</v>
      </c>
      <c r="S237" s="123">
        <v>7.1471501942842464</v>
      </c>
      <c r="T237" s="123">
        <v>6.8964565311396173</v>
      </c>
      <c r="U237" s="123">
        <v>6.5038039710450475</v>
      </c>
      <c r="V237" s="123">
        <v>8.5079888041656293</v>
      </c>
      <c r="W237" s="123">
        <v>8.4206106813785553</v>
      </c>
      <c r="X237" s="123">
        <v>6.397657184244971</v>
      </c>
      <c r="Y237" s="123">
        <v>5.9145743308193737</v>
      </c>
      <c r="DA237" s="130" t="s">
        <v>2895</v>
      </c>
    </row>
    <row r="238" spans="1:105" ht="12" customHeight="1" x14ac:dyDescent="0.25">
      <c r="A238" s="97" t="s">
        <v>50</v>
      </c>
      <c r="B238" s="99">
        <v>12.79125359854253</v>
      </c>
      <c r="C238" s="99">
        <v>13.262729141089721</v>
      </c>
      <c r="D238" s="99">
        <v>16.746657895903081</v>
      </c>
      <c r="E238" s="99">
        <v>12.986147494339665</v>
      </c>
      <c r="F238" s="99">
        <v>12.539243302784845</v>
      </c>
      <c r="G238" s="99">
        <v>14.603895128858722</v>
      </c>
      <c r="H238" s="99">
        <v>12.562611885777313</v>
      </c>
      <c r="I238" s="99">
        <v>11.886458517484233</v>
      </c>
      <c r="J238" s="99">
        <v>10.709176547345892</v>
      </c>
      <c r="K238" s="99">
        <v>10.412995800674254</v>
      </c>
      <c r="L238" s="99">
        <v>9.2475982041446922</v>
      </c>
      <c r="M238" s="99">
        <v>8.8088640073130886</v>
      </c>
      <c r="N238" s="99">
        <v>8.6671354043674249</v>
      </c>
      <c r="O238" s="99">
        <v>8.6315486182649828</v>
      </c>
      <c r="P238" s="99">
        <v>8.8542400118232223</v>
      </c>
      <c r="Q238" s="99">
        <v>8.7615617737297828</v>
      </c>
      <c r="R238" s="99">
        <v>8.6328670916757115</v>
      </c>
      <c r="S238" s="99">
        <v>8.4573889218797351</v>
      </c>
      <c r="T238" s="99">
        <v>8.166241583861332</v>
      </c>
      <c r="U238" s="99">
        <v>7.8476469779916664</v>
      </c>
      <c r="V238" s="99">
        <v>10.645084824233818</v>
      </c>
      <c r="W238" s="99">
        <v>10.522504234071194</v>
      </c>
      <c r="X238" s="99">
        <v>8.1519937009408334</v>
      </c>
      <c r="Y238" s="99">
        <v>7.3706677593073762</v>
      </c>
      <c r="DA238" s="63" t="s">
        <v>2896</v>
      </c>
    </row>
    <row r="239" spans="1:105" ht="12" customHeight="1" x14ac:dyDescent="0.25">
      <c r="A239" s="109" t="s">
        <v>120</v>
      </c>
      <c r="B239" s="110">
        <v>8.9426949695782625</v>
      </c>
      <c r="C239" s="110">
        <v>10.327557630543366</v>
      </c>
      <c r="D239" s="110">
        <v>8.2923846907435124</v>
      </c>
      <c r="E239" s="110">
        <v>13.097609312028226</v>
      </c>
      <c r="F239" s="110">
        <v>11.493911349883241</v>
      </c>
      <c r="G239" s="110">
        <v>10.377168387406492</v>
      </c>
      <c r="H239" s="110">
        <v>9.9829357682770432</v>
      </c>
      <c r="I239" s="110">
        <v>9.7002657974060043</v>
      </c>
      <c r="J239" s="110">
        <v>10.616748626248983</v>
      </c>
      <c r="K239" s="110">
        <v>7.2782785841454531</v>
      </c>
      <c r="L239" s="110">
        <v>6.659228701567911</v>
      </c>
      <c r="M239" s="110">
        <v>6.9935926641094159</v>
      </c>
      <c r="N239" s="110">
        <v>6.6944989503937906</v>
      </c>
      <c r="O239" s="110">
        <v>6.7069722817256636</v>
      </c>
      <c r="P239" s="110">
        <v>6.8415408168115173</v>
      </c>
      <c r="Q239" s="110">
        <v>6.8091783726850963</v>
      </c>
      <c r="R239" s="110">
        <v>6.6118253026926785</v>
      </c>
      <c r="S239" s="110">
        <v>6.4916507068302645</v>
      </c>
      <c r="T239" s="110">
        <v>6.2822731424680933</v>
      </c>
      <c r="U239" s="110">
        <v>5.8899036557236562</v>
      </c>
      <c r="V239" s="110">
        <v>7.5730165141341752</v>
      </c>
      <c r="W239" s="110">
        <v>7.5679280972426017</v>
      </c>
      <c r="X239" s="110">
        <v>5.7703259674625373</v>
      </c>
      <c r="Y239" s="110">
        <v>5.4350467730972989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128.47310992527431</v>
      </c>
      <c r="C241" s="118">
        <f t="shared" si="98"/>
        <v>136.39728063297306</v>
      </c>
      <c r="D241" s="118">
        <f t="shared" si="98"/>
        <v>126.91969518948878</v>
      </c>
      <c r="E241" s="118">
        <f t="shared" si="98"/>
        <v>136.92563133705357</v>
      </c>
      <c r="F241" s="118">
        <f t="shared" si="98"/>
        <v>139.67290425678175</v>
      </c>
      <c r="G241" s="118">
        <f t="shared" si="98"/>
        <v>144.6457158101513</v>
      </c>
      <c r="H241" s="118">
        <f t="shared" si="98"/>
        <v>138.82654836169687</v>
      </c>
      <c r="I241" s="118">
        <f t="shared" si="98"/>
        <v>132.95627205723122</v>
      </c>
      <c r="J241" s="118">
        <f t="shared" si="98"/>
        <v>139.31350320981741</v>
      </c>
      <c r="K241" s="118">
        <f t="shared" si="98"/>
        <v>134.49589242409462</v>
      </c>
      <c r="L241" s="118">
        <f t="shared" si="98"/>
        <v>133.01731239674226</v>
      </c>
      <c r="M241" s="118">
        <f t="shared" si="98"/>
        <v>125.84703898566123</v>
      </c>
      <c r="N241" s="118">
        <f t="shared" si="98"/>
        <v>134.33445568887538</v>
      </c>
      <c r="O241" s="118">
        <f t="shared" si="98"/>
        <v>130.04683704444454</v>
      </c>
      <c r="P241" s="118">
        <f t="shared" si="98"/>
        <v>109.22634107243249</v>
      </c>
      <c r="Q241" s="118">
        <f t="shared" si="98"/>
        <v>129.4658750352213</v>
      </c>
      <c r="R241" s="118">
        <f t="shared" ref="R241:V241" si="99">R242+R244+R246+R255</f>
        <v>131.08406944500715</v>
      </c>
      <c r="S241" s="118">
        <f t="shared" si="99"/>
        <v>131.29204397866826</v>
      </c>
      <c r="T241" s="118">
        <f t="shared" si="99"/>
        <v>121.65388636755969</v>
      </c>
      <c r="U241" s="118">
        <f t="shared" si="99"/>
        <v>125.09054680471461</v>
      </c>
      <c r="V241" s="118">
        <f t="shared" si="99"/>
        <v>118.76344358602464</v>
      </c>
      <c r="W241" s="118">
        <f t="shared" ref="W241:Y241" si="100">W242+W244+W246+W255</f>
        <v>130.54326378839687</v>
      </c>
      <c r="X241" s="118">
        <f t="shared" si="100"/>
        <v>125.15122804346531</v>
      </c>
      <c r="Y241" s="118">
        <f t="shared" si="100"/>
        <v>117.61902857829043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98.848746653551459</v>
      </c>
      <c r="C242" s="123">
        <f t="shared" si="101"/>
        <v>106.91261370508461</v>
      </c>
      <c r="D242" s="123">
        <f t="shared" si="101"/>
        <v>95.769389255541057</v>
      </c>
      <c r="E242" s="123">
        <f t="shared" si="101"/>
        <v>100.75598302641328</v>
      </c>
      <c r="F242" s="123">
        <f t="shared" si="101"/>
        <v>105.68462869755832</v>
      </c>
      <c r="G242" s="123">
        <f t="shared" si="101"/>
        <v>112.04247695888741</v>
      </c>
      <c r="H242" s="123">
        <f t="shared" si="101"/>
        <v>104.72662124691706</v>
      </c>
      <c r="I242" s="123">
        <f t="shared" si="101"/>
        <v>100.15042941851998</v>
      </c>
      <c r="J242" s="123">
        <f t="shared" si="101"/>
        <v>104.17259738109476</v>
      </c>
      <c r="K242" s="123">
        <f t="shared" si="101"/>
        <v>100.78176163848791</v>
      </c>
      <c r="L242" s="123">
        <f t="shared" si="101"/>
        <v>100.02123640335802</v>
      </c>
      <c r="M242" s="123">
        <f t="shared" si="101"/>
        <v>92.119798904781732</v>
      </c>
      <c r="N242" s="123">
        <f t="shared" si="101"/>
        <v>98.316654485923721</v>
      </c>
      <c r="O242" s="123">
        <f t="shared" si="101"/>
        <v>95.422908220817675</v>
      </c>
      <c r="P242" s="123">
        <f t="shared" si="101"/>
        <v>79.804901540262776</v>
      </c>
      <c r="Q242" s="123">
        <f t="shared" si="101"/>
        <v>92.340968460029188</v>
      </c>
      <c r="R242" s="123">
        <f t="shared" si="101"/>
        <v>98.258180405846502</v>
      </c>
      <c r="S242" s="123">
        <f t="shared" si="101"/>
        <v>93.269713352520057</v>
      </c>
      <c r="T242" s="123">
        <f t="shared" si="101"/>
        <v>86.069547349327991</v>
      </c>
      <c r="U242" s="123">
        <f t="shared" si="101"/>
        <v>85.587083093099039</v>
      </c>
      <c r="V242" s="123">
        <f t="shared" si="101"/>
        <v>85.398166603247816</v>
      </c>
      <c r="W242" s="123">
        <f t="shared" si="101"/>
        <v>91.771183096882012</v>
      </c>
      <c r="X242" s="123">
        <f t="shared" si="101"/>
        <v>85.345344977894925</v>
      </c>
      <c r="Y242" s="123">
        <f t="shared" si="101"/>
        <v>83.841525489461588</v>
      </c>
      <c r="DA242" s="130" t="s">
        <v>3050</v>
      </c>
    </row>
    <row r="243" spans="1:105" ht="12" customHeight="1" x14ac:dyDescent="0.25">
      <c r="A243" s="97" t="s">
        <v>53</v>
      </c>
      <c r="B243" s="99">
        <v>98.848746653551459</v>
      </c>
      <c r="C243" s="99">
        <v>106.91261370508461</v>
      </c>
      <c r="D243" s="99">
        <v>95.769389255541057</v>
      </c>
      <c r="E243" s="99">
        <v>100.75598302641328</v>
      </c>
      <c r="F243" s="99">
        <v>105.68462869755832</v>
      </c>
      <c r="G243" s="99">
        <v>112.04247695888741</v>
      </c>
      <c r="H243" s="99">
        <v>104.72662124691706</v>
      </c>
      <c r="I243" s="99">
        <v>100.15042941851998</v>
      </c>
      <c r="J243" s="99">
        <v>104.17259738109476</v>
      </c>
      <c r="K243" s="99">
        <v>100.78176163848791</v>
      </c>
      <c r="L243" s="99">
        <v>100.02123640335802</v>
      </c>
      <c r="M243" s="99">
        <v>92.119798904781732</v>
      </c>
      <c r="N243" s="99">
        <v>98.316654485923721</v>
      </c>
      <c r="O243" s="99">
        <v>95.422908220817675</v>
      </c>
      <c r="P243" s="99">
        <v>79.804901540262776</v>
      </c>
      <c r="Q243" s="99">
        <v>92.340968460029188</v>
      </c>
      <c r="R243" s="99">
        <v>98.258180405846502</v>
      </c>
      <c r="S243" s="99">
        <v>93.269713352520057</v>
      </c>
      <c r="T243" s="99">
        <v>86.069547349327991</v>
      </c>
      <c r="U243" s="99">
        <v>85.587083093099039</v>
      </c>
      <c r="V243" s="99">
        <v>85.398166603247816</v>
      </c>
      <c r="W243" s="99">
        <v>91.771183096882012</v>
      </c>
      <c r="X243" s="99">
        <v>85.345344977894925</v>
      </c>
      <c r="Y243" s="99">
        <v>83.841525489461588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1.9566681583186509</v>
      </c>
      <c r="C244" s="123">
        <f t="shared" si="102"/>
        <v>2.0783517909497826</v>
      </c>
      <c r="D244" s="123">
        <f t="shared" si="102"/>
        <v>2.1523442836187372</v>
      </c>
      <c r="E244" s="123">
        <f t="shared" si="102"/>
        <v>3.9619169907593199</v>
      </c>
      <c r="F244" s="123">
        <f t="shared" si="102"/>
        <v>1.9522080389247296</v>
      </c>
      <c r="G244" s="123">
        <f t="shared" si="102"/>
        <v>2.2307898844371628</v>
      </c>
      <c r="H244" s="123">
        <f t="shared" si="102"/>
        <v>3.3606534324470538</v>
      </c>
      <c r="I244" s="123">
        <f t="shared" si="102"/>
        <v>3.7977358718177161</v>
      </c>
      <c r="J244" s="123">
        <f t="shared" si="102"/>
        <v>4.4616230437548019</v>
      </c>
      <c r="K244" s="123">
        <f t="shared" si="102"/>
        <v>5.0447929039549892</v>
      </c>
      <c r="L244" s="123">
        <f t="shared" si="102"/>
        <v>5.8976073293860436</v>
      </c>
      <c r="M244" s="123">
        <f t="shared" si="102"/>
        <v>5.9325093352938456</v>
      </c>
      <c r="N244" s="123">
        <f t="shared" si="102"/>
        <v>9.3851864083243939</v>
      </c>
      <c r="O244" s="123">
        <f t="shared" si="102"/>
        <v>8.2919368858648355</v>
      </c>
      <c r="P244" s="123">
        <f t="shared" si="102"/>
        <v>3.0784229606170701</v>
      </c>
      <c r="Q244" s="123">
        <f t="shared" si="102"/>
        <v>10.527947094708173</v>
      </c>
      <c r="R244" s="123">
        <f t="shared" si="102"/>
        <v>6.8384047502507679</v>
      </c>
      <c r="S244" s="123">
        <f t="shared" si="102"/>
        <v>12.005813976184575</v>
      </c>
      <c r="T244" s="123">
        <f t="shared" si="102"/>
        <v>10.027085670379904</v>
      </c>
      <c r="U244" s="123">
        <f t="shared" si="102"/>
        <v>15.031902011255138</v>
      </c>
      <c r="V244" s="123">
        <f t="shared" si="102"/>
        <v>7.6556726513713684</v>
      </c>
      <c r="W244" s="123">
        <f t="shared" si="102"/>
        <v>13.613152410727066</v>
      </c>
      <c r="X244" s="123">
        <f t="shared" si="102"/>
        <v>16.573135737946625</v>
      </c>
      <c r="Y244" s="123">
        <f t="shared" si="102"/>
        <v>10.934862873927047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1.9566681583186509</v>
      </c>
      <c r="C245" s="99">
        <f>RES_hhdet_tess!C147</f>
        <v>2.0783517909497826</v>
      </c>
      <c r="D245" s="99">
        <f>RES_hhdet_tess!D147</f>
        <v>2.1523442836187372</v>
      </c>
      <c r="E245" s="99">
        <f>RES_hhdet_tess!E147</f>
        <v>3.9619169907593199</v>
      </c>
      <c r="F245" s="99">
        <f>RES_hhdet_tess!F147</f>
        <v>1.9522080389247296</v>
      </c>
      <c r="G245" s="99">
        <f>RES_hhdet_tess!G147</f>
        <v>2.2307898844371628</v>
      </c>
      <c r="H245" s="99">
        <f>RES_hhdet_tess!H147</f>
        <v>3.3606534324470538</v>
      </c>
      <c r="I245" s="99">
        <f>RES_hhdet_tess!I147</f>
        <v>3.7977358718177161</v>
      </c>
      <c r="J245" s="99">
        <f>RES_hhdet_tess!J147</f>
        <v>4.4616230437548019</v>
      </c>
      <c r="K245" s="99">
        <f>RES_hhdet_tess!K147</f>
        <v>5.0447929039549892</v>
      </c>
      <c r="L245" s="99">
        <f>RES_hhdet_tess!L147</f>
        <v>5.8976073293860436</v>
      </c>
      <c r="M245" s="99">
        <f>RES_hhdet_tess!M147</f>
        <v>5.9325093352938456</v>
      </c>
      <c r="N245" s="99">
        <f>RES_hhdet_tess!N147</f>
        <v>9.3851864083243939</v>
      </c>
      <c r="O245" s="99">
        <f>RES_hhdet_tess!O147</f>
        <v>8.2919368858648355</v>
      </c>
      <c r="P245" s="99">
        <f>RES_hhdet_tess!P147</f>
        <v>3.0784229606170701</v>
      </c>
      <c r="Q245" s="99">
        <f>RES_hhdet_tess!Q147</f>
        <v>10.527947094708173</v>
      </c>
      <c r="R245" s="99">
        <f>RES_hhdet_tess!R147</f>
        <v>6.8384047502507679</v>
      </c>
      <c r="S245" s="99">
        <f>RES_hhdet_tess!S147</f>
        <v>12.005813976184575</v>
      </c>
      <c r="T245" s="99">
        <f>RES_hhdet_tess!T147</f>
        <v>10.027085670379904</v>
      </c>
      <c r="U245" s="99">
        <f>RES_hhdet_tess!U147</f>
        <v>15.031902011255138</v>
      </c>
      <c r="V245" s="99">
        <f>RES_hhdet_tess!V147</f>
        <v>7.6556726513713684</v>
      </c>
      <c r="W245" s="99">
        <f>RES_hhdet_tess!W147</f>
        <v>13.613152410727066</v>
      </c>
      <c r="X245" s="99">
        <f>RES_hhdet_tess!X147</f>
        <v>16.573135737946625</v>
      </c>
      <c r="Y245" s="99">
        <f>RES_hhdet_tess!Y147</f>
        <v>10.934862873927047</v>
      </c>
      <c r="DA245" s="63" t="s">
        <v>3053</v>
      </c>
    </row>
    <row r="246" spans="1:105" ht="12" customHeight="1" x14ac:dyDescent="0.25">
      <c r="A246" s="121" t="s">
        <v>55</v>
      </c>
      <c r="B246" s="123">
        <v>20.480846993369475</v>
      </c>
      <c r="C246" s="123">
        <v>19.476635858918115</v>
      </c>
      <c r="D246" s="123">
        <v>21.133680656418662</v>
      </c>
      <c r="E246" s="123">
        <v>22.960549667993192</v>
      </c>
      <c r="F246" s="123">
        <v>23.60248730568993</v>
      </c>
      <c r="G246" s="123">
        <v>22.026493311277825</v>
      </c>
      <c r="H246" s="123">
        <v>23.020875816583683</v>
      </c>
      <c r="I246" s="123">
        <v>21.570656664071819</v>
      </c>
      <c r="J246" s="123">
        <v>23.070466772054957</v>
      </c>
      <c r="K246" s="123">
        <v>22.694501164021506</v>
      </c>
      <c r="L246" s="123">
        <v>21.696080249569498</v>
      </c>
      <c r="M246" s="123">
        <v>22.34801287899635</v>
      </c>
      <c r="N246" s="123">
        <v>21.348317948819659</v>
      </c>
      <c r="O246" s="123">
        <v>21.036825686288129</v>
      </c>
      <c r="P246" s="123">
        <v>20.913038504031775</v>
      </c>
      <c r="Q246" s="123">
        <v>21.18159697342557</v>
      </c>
      <c r="R246" s="123">
        <v>20.674942481309593</v>
      </c>
      <c r="S246" s="123">
        <v>20.770112798373766</v>
      </c>
      <c r="T246" s="123">
        <v>20.436134244951592</v>
      </c>
      <c r="U246" s="123">
        <v>19.575928676597634</v>
      </c>
      <c r="V246" s="123">
        <v>19.228503025119021</v>
      </c>
      <c r="W246" s="123">
        <v>18.625560798891033</v>
      </c>
      <c r="X246" s="123">
        <v>18.170075468747015</v>
      </c>
      <c r="Y246" s="123">
        <v>18.079303008333117</v>
      </c>
      <c r="DA246" s="130" t="s">
        <v>3054</v>
      </c>
    </row>
    <row r="247" spans="1:105" ht="12" customHeight="1" x14ac:dyDescent="0.25">
      <c r="A247" s="97" t="s">
        <v>124</v>
      </c>
      <c r="B247" s="99">
        <v>21.03975612904479</v>
      </c>
      <c r="C247" s="99">
        <v>18.741581004708184</v>
      </c>
      <c r="D247" s="99">
        <v>23.97716560543282</v>
      </c>
      <c r="E247" s="99">
        <v>22.327314319160955</v>
      </c>
      <c r="F247" s="99">
        <v>21.87322615226676</v>
      </c>
      <c r="G247" s="99">
        <v>23.897357255030606</v>
      </c>
      <c r="H247" s="99">
        <v>20.800657568212646</v>
      </c>
      <c r="I247" s="99">
        <v>21.469824623992896</v>
      </c>
      <c r="J247" s="99">
        <v>23.700405692189481</v>
      </c>
      <c r="K247" s="99">
        <v>21.728034704894359</v>
      </c>
      <c r="L247" s="99">
        <v>20.921704657385938</v>
      </c>
      <c r="M247" s="99">
        <v>25.612917902528142</v>
      </c>
      <c r="N247" s="99">
        <v>22.89024907587385</v>
      </c>
      <c r="O247" s="99">
        <v>18.916155252566927</v>
      </c>
      <c r="P247" s="99">
        <v>14.795371982690783</v>
      </c>
      <c r="Q247" s="99">
        <v>23.6483192528271</v>
      </c>
      <c r="R247" s="99">
        <v>20.68974631232809</v>
      </c>
      <c r="S247" s="99">
        <v>22.491669921936996</v>
      </c>
      <c r="T247" s="99">
        <v>21.298494357860022</v>
      </c>
      <c r="U247" s="99">
        <v>22.310190095541824</v>
      </c>
      <c r="V247" s="99">
        <v>15.177607425060044</v>
      </c>
      <c r="W247" s="99">
        <v>17.676858321236502</v>
      </c>
      <c r="X247" s="99">
        <v>18.969784273178234</v>
      </c>
      <c r="Y247" s="99">
        <v>18.281770754535078</v>
      </c>
      <c r="DA247" s="63" t="s">
        <v>3055</v>
      </c>
    </row>
    <row r="248" spans="1:105" ht="12" customHeight="1" x14ac:dyDescent="0.25">
      <c r="A248" s="97" t="s">
        <v>123</v>
      </c>
      <c r="B248" s="99">
        <v>21.039756129044793</v>
      </c>
      <c r="C248" s="99">
        <v>18.742477959240407</v>
      </c>
      <c r="D248" s="99">
        <v>23.987422822104037</v>
      </c>
      <c r="E248" s="99">
        <v>22.342808077215949</v>
      </c>
      <c r="F248" s="99">
        <v>0</v>
      </c>
      <c r="G248" s="99">
        <v>0</v>
      </c>
      <c r="H248" s="99">
        <v>0</v>
      </c>
      <c r="I248" s="99">
        <v>21.555754012993518</v>
      </c>
      <c r="J248" s="99">
        <v>23.822966399340377</v>
      </c>
      <c r="K248" s="99">
        <v>21.753974246574277</v>
      </c>
      <c r="L248" s="99">
        <v>20.933818997576036</v>
      </c>
      <c r="M248" s="99">
        <v>25.631546645280494</v>
      </c>
      <c r="N248" s="99">
        <v>22.887478952145159</v>
      </c>
      <c r="O248" s="99">
        <v>18.925433139971009</v>
      </c>
      <c r="P248" s="99">
        <v>14.826284788486388</v>
      </c>
      <c r="Q248" s="99">
        <v>23.588816492022886</v>
      </c>
      <c r="R248" s="99">
        <v>20.594169056146914</v>
      </c>
      <c r="S248" s="99">
        <v>22.315094998144431</v>
      </c>
      <c r="T248" s="99">
        <v>21.135602463659328</v>
      </c>
      <c r="U248" s="99">
        <v>22.080364147363497</v>
      </c>
      <c r="V248" s="99">
        <v>15.037985875613847</v>
      </c>
      <c r="W248" s="99">
        <v>17.521784721397697</v>
      </c>
      <c r="X248" s="99">
        <v>18.739563972965172</v>
      </c>
      <c r="Y248" s="99">
        <v>17.997890703493354</v>
      </c>
      <c r="DA248" s="63" t="s">
        <v>3056</v>
      </c>
    </row>
    <row r="249" spans="1:105" ht="12" customHeight="1" x14ac:dyDescent="0.25">
      <c r="A249" s="100" t="s">
        <v>50</v>
      </c>
      <c r="B249" s="102">
        <v>7.0995335403238276</v>
      </c>
      <c r="C249" s="102">
        <v>6.1628066275244135</v>
      </c>
      <c r="D249" s="102">
        <v>8.9092309361003839</v>
      </c>
      <c r="E249" s="102">
        <v>10.271544877967994</v>
      </c>
      <c r="F249" s="102">
        <v>0</v>
      </c>
      <c r="G249" s="102">
        <v>0</v>
      </c>
      <c r="H249" s="102">
        <v>0</v>
      </c>
      <c r="I249" s="102">
        <v>7.686051591721629</v>
      </c>
      <c r="J249" s="102">
        <v>8.6133398471331528</v>
      </c>
      <c r="K249" s="102">
        <v>7.5774364583070426</v>
      </c>
      <c r="L249" s="102">
        <v>7.0422497426514745</v>
      </c>
      <c r="M249" s="102">
        <v>8.9403935971606341</v>
      </c>
      <c r="N249" s="102">
        <v>7.7878328378784385</v>
      </c>
      <c r="O249" s="102">
        <v>6.4264541438376117</v>
      </c>
      <c r="P249" s="102">
        <v>5.3243168191310781</v>
      </c>
      <c r="Q249" s="102">
        <v>8.3837429484204833</v>
      </c>
      <c r="R249" s="102">
        <v>7.234997575756914</v>
      </c>
      <c r="S249" s="102">
        <v>7.8963888307250532</v>
      </c>
      <c r="T249" s="102">
        <v>7.5932093674276686</v>
      </c>
      <c r="U249" s="102">
        <v>7.4856606296297521</v>
      </c>
      <c r="V249" s="102">
        <v>5.8930215159499078</v>
      </c>
      <c r="W249" s="102">
        <v>7.9986907265015441</v>
      </c>
      <c r="X249" s="102">
        <v>9.6545954669508927</v>
      </c>
      <c r="Y249" s="102">
        <v>10.664270205421998</v>
      </c>
      <c r="DA249" s="131" t="s">
        <v>3057</v>
      </c>
    </row>
    <row r="250" spans="1:105" ht="12" customHeight="1" x14ac:dyDescent="0.25">
      <c r="A250" s="103" t="s">
        <v>52</v>
      </c>
      <c r="B250" s="105">
        <v>13.94022258872096</v>
      </c>
      <c r="C250" s="105">
        <v>12.579671331715994</v>
      </c>
      <c r="D250" s="105">
        <v>15.078191886003655</v>
      </c>
      <c r="E250" s="105">
        <v>12.071263199247957</v>
      </c>
      <c r="F250" s="105">
        <v>0</v>
      </c>
      <c r="G250" s="105">
        <v>0</v>
      </c>
      <c r="H250" s="105">
        <v>0</v>
      </c>
      <c r="I250" s="105">
        <v>13.869702421271892</v>
      </c>
      <c r="J250" s="105">
        <v>15.20962655220722</v>
      </c>
      <c r="K250" s="105">
        <v>14.176537788267229</v>
      </c>
      <c r="L250" s="105">
        <v>13.89156925492456</v>
      </c>
      <c r="M250" s="105">
        <v>16.691153048119865</v>
      </c>
      <c r="N250" s="105">
        <v>15.09964611426672</v>
      </c>
      <c r="O250" s="105">
        <v>12.498978996133399</v>
      </c>
      <c r="P250" s="105">
        <v>9.5019679693553112</v>
      </c>
      <c r="Q250" s="105">
        <v>15.205073543602404</v>
      </c>
      <c r="R250" s="105">
        <v>13.359171480389996</v>
      </c>
      <c r="S250" s="105">
        <v>14.418706167419378</v>
      </c>
      <c r="T250" s="105">
        <v>13.542393096231663</v>
      </c>
      <c r="U250" s="105">
        <v>14.594703517733743</v>
      </c>
      <c r="V250" s="105">
        <v>9.1449643596639376</v>
      </c>
      <c r="W250" s="105">
        <v>9.5230939948961524</v>
      </c>
      <c r="X250" s="105">
        <v>9.0849685060142793</v>
      </c>
      <c r="Y250" s="105">
        <v>7.3336204980713582</v>
      </c>
      <c r="DA250" s="132" t="s">
        <v>3058</v>
      </c>
    </row>
    <row r="251" spans="1:105" ht="12" customHeight="1" x14ac:dyDescent="0.25">
      <c r="A251" s="106" t="s">
        <v>122</v>
      </c>
      <c r="B251" s="102">
        <v>20.398963235701039</v>
      </c>
      <c r="C251" s="102">
        <v>19.585793104865832</v>
      </c>
      <c r="D251" s="102">
        <v>20.716639907363081</v>
      </c>
      <c r="E251" s="102">
        <v>23.043424001610727</v>
      </c>
      <c r="F251" s="102">
        <v>23.789815541631594</v>
      </c>
      <c r="G251" s="102">
        <v>21.84476274450909</v>
      </c>
      <c r="H251" s="102">
        <v>23.201827910650834</v>
      </c>
      <c r="I251" s="102">
        <v>21.578775626543621</v>
      </c>
      <c r="J251" s="102">
        <v>23.020422254387071</v>
      </c>
      <c r="K251" s="102">
        <v>22.771705192887683</v>
      </c>
      <c r="L251" s="102">
        <v>21.752834382010114</v>
      </c>
      <c r="M251" s="102">
        <v>22.127124989620246</v>
      </c>
      <c r="N251" s="102">
        <v>21.259169696386678</v>
      </c>
      <c r="O251" s="102">
        <v>21.144000453898009</v>
      </c>
      <c r="P251" s="102">
        <v>21.21658316874753</v>
      </c>
      <c r="Q251" s="102">
        <v>21.049574322559042</v>
      </c>
      <c r="R251" s="102">
        <v>20.674403381897989</v>
      </c>
      <c r="S251" s="102">
        <v>20.665947943372771</v>
      </c>
      <c r="T251" s="102">
        <v>20.383998138537397</v>
      </c>
      <c r="U251" s="102">
        <v>19.424286958702133</v>
      </c>
      <c r="V251" s="102">
        <v>19.442896161192817</v>
      </c>
      <c r="W251" s="102">
        <v>18.679175934817312</v>
      </c>
      <c r="X251" s="102">
        <v>18.115807596227157</v>
      </c>
      <c r="Y251" s="102">
        <v>18.060988288809703</v>
      </c>
      <c r="DA251" s="131" t="s">
        <v>3059</v>
      </c>
    </row>
    <row r="252" spans="1:105" ht="12" customHeight="1" x14ac:dyDescent="0.25">
      <c r="A252" s="107" t="s">
        <v>121</v>
      </c>
      <c r="B252" s="105">
        <v>20.398963235701036</v>
      </c>
      <c r="C252" s="105">
        <v>19.58749981060226</v>
      </c>
      <c r="D252" s="105">
        <v>20.718553434346802</v>
      </c>
      <c r="E252" s="105">
        <v>23.044942444055788</v>
      </c>
      <c r="F252" s="105">
        <v>23.79170468571122</v>
      </c>
      <c r="G252" s="105">
        <v>21.846254390269291</v>
      </c>
      <c r="H252" s="105">
        <v>23.204188557355838</v>
      </c>
      <c r="I252" s="105">
        <v>21.577974819784838</v>
      </c>
      <c r="J252" s="105">
        <v>23.019701271093965</v>
      </c>
      <c r="K252" s="105">
        <v>22.762774536365207</v>
      </c>
      <c r="L252" s="105">
        <v>21.750149680388798</v>
      </c>
      <c r="M252" s="105">
        <v>22.128004476472395</v>
      </c>
      <c r="N252" s="105">
        <v>21.262032711058197</v>
      </c>
      <c r="O252" s="105">
        <v>21.145826490744238</v>
      </c>
      <c r="P252" s="105">
        <v>21.21882556603035</v>
      </c>
      <c r="Q252" s="105">
        <v>21.051154136425591</v>
      </c>
      <c r="R252" s="105">
        <v>20.67346118902805</v>
      </c>
      <c r="S252" s="105">
        <v>20.669678552202601</v>
      </c>
      <c r="T252" s="105">
        <v>20.386810056850422</v>
      </c>
      <c r="U252" s="105">
        <v>19.425810252346864</v>
      </c>
      <c r="V252" s="105">
        <v>19.443844149317602</v>
      </c>
      <c r="W252" s="105">
        <v>18.679856648638218</v>
      </c>
      <c r="X252" s="105">
        <v>18.129137329737169</v>
      </c>
      <c r="Y252" s="105">
        <v>18.079376553753868</v>
      </c>
      <c r="DA252" s="132" t="s">
        <v>3060</v>
      </c>
    </row>
    <row r="253" spans="1:105" ht="12" customHeight="1" x14ac:dyDescent="0.25">
      <c r="A253" s="108" t="s">
        <v>53</v>
      </c>
      <c r="B253" s="99">
        <v>6.8739323441810463</v>
      </c>
      <c r="C253" s="99">
        <v>6.4396793342357226</v>
      </c>
      <c r="D253" s="99">
        <v>7.6671247640396132</v>
      </c>
      <c r="E253" s="99">
        <v>10.588940461735769</v>
      </c>
      <c r="F253" s="99">
        <v>11.50007546833387</v>
      </c>
      <c r="G253" s="99">
        <v>9.2234384925713631</v>
      </c>
      <c r="H253" s="99">
        <v>10.04767404411869</v>
      </c>
      <c r="I253" s="99">
        <v>7.6942657132533583</v>
      </c>
      <c r="J253" s="99">
        <v>8.3329542612815981</v>
      </c>
      <c r="K253" s="99">
        <v>7.9593678520037647</v>
      </c>
      <c r="L253" s="99">
        <v>7.3272136985611143</v>
      </c>
      <c r="M253" s="99">
        <v>7.7026146582935588</v>
      </c>
      <c r="N253" s="99">
        <v>7.2186698023969038</v>
      </c>
      <c r="O253" s="99">
        <v>7.1834414531028372</v>
      </c>
      <c r="P253" s="99">
        <v>7.6414141316898991</v>
      </c>
      <c r="Q253" s="99">
        <v>7.486718474872192</v>
      </c>
      <c r="R253" s="99">
        <v>7.2942802017128825</v>
      </c>
      <c r="S253" s="99">
        <v>7.3454559261253252</v>
      </c>
      <c r="T253" s="99">
        <v>7.3607593646387413</v>
      </c>
      <c r="U253" s="99">
        <v>6.5762283093927456</v>
      </c>
      <c r="V253" s="99">
        <v>7.5998438354376603</v>
      </c>
      <c r="W253" s="99">
        <v>8.5362639334966115</v>
      </c>
      <c r="X253" s="99">
        <v>9.3517711629863349</v>
      </c>
      <c r="Y253" s="99">
        <v>10.73035347291674</v>
      </c>
      <c r="DA253" s="63" t="s">
        <v>3061</v>
      </c>
    </row>
    <row r="254" spans="1:105" ht="12" customHeight="1" x14ac:dyDescent="0.25">
      <c r="A254" s="108" t="s">
        <v>52</v>
      </c>
      <c r="B254" s="99">
        <v>13.525030891519989</v>
      </c>
      <c r="C254" s="99">
        <v>13.14782047636654</v>
      </c>
      <c r="D254" s="99">
        <v>13.051428670307187</v>
      </c>
      <c r="E254" s="99">
        <v>12.456001982320018</v>
      </c>
      <c r="F254" s="99">
        <v>12.291629217377348</v>
      </c>
      <c r="G254" s="99">
        <v>12.622815897697924</v>
      </c>
      <c r="H254" s="99">
        <v>13.15651451323715</v>
      </c>
      <c r="I254" s="99">
        <v>13.883709106531484</v>
      </c>
      <c r="J254" s="99">
        <v>14.68674700981237</v>
      </c>
      <c r="K254" s="99">
        <v>14.803406684361439</v>
      </c>
      <c r="L254" s="99">
        <v>14.422935981827683</v>
      </c>
      <c r="M254" s="99">
        <v>14.425389818178834</v>
      </c>
      <c r="N254" s="99">
        <v>14.043362908661294</v>
      </c>
      <c r="O254" s="99">
        <v>13.962385037641402</v>
      </c>
      <c r="P254" s="99">
        <v>13.577411434340448</v>
      </c>
      <c r="Q254" s="99">
        <v>13.564435661553397</v>
      </c>
      <c r="R254" s="99">
        <v>13.379180987315166</v>
      </c>
      <c r="S254" s="99">
        <v>13.32422262607728</v>
      </c>
      <c r="T254" s="99">
        <v>13.026050692211678</v>
      </c>
      <c r="U254" s="99">
        <v>12.849581942954115</v>
      </c>
      <c r="V254" s="99">
        <v>11.84400031387994</v>
      </c>
      <c r="W254" s="99">
        <v>10.143592715141606</v>
      </c>
      <c r="X254" s="99">
        <v>8.7773661667508343</v>
      </c>
      <c r="Y254" s="99">
        <v>7.3490230808371262</v>
      </c>
      <c r="DA254" s="63" t="s">
        <v>3062</v>
      </c>
    </row>
    <row r="255" spans="1:105" ht="12" customHeight="1" x14ac:dyDescent="0.25">
      <c r="A255" s="121" t="s">
        <v>54</v>
      </c>
      <c r="B255" s="123">
        <v>7.1868481200347505</v>
      </c>
      <c r="C255" s="123">
        <v>7.9296792780205649</v>
      </c>
      <c r="D255" s="123">
        <v>7.8642809939103309</v>
      </c>
      <c r="E255" s="123">
        <v>9.2471816518877787</v>
      </c>
      <c r="F255" s="123">
        <v>8.4335802146087691</v>
      </c>
      <c r="G255" s="123">
        <v>8.3459556555489165</v>
      </c>
      <c r="H255" s="123">
        <v>7.7183978657490648</v>
      </c>
      <c r="I255" s="123">
        <v>7.4374501028216953</v>
      </c>
      <c r="J255" s="123">
        <v>7.6088160129129161</v>
      </c>
      <c r="K255" s="123">
        <v>5.9748367176302253</v>
      </c>
      <c r="L255" s="123">
        <v>5.4023884144286827</v>
      </c>
      <c r="M255" s="123">
        <v>5.4467178665893137</v>
      </c>
      <c r="N255" s="123">
        <v>5.284296845807595</v>
      </c>
      <c r="O255" s="123">
        <v>5.2951662514739288</v>
      </c>
      <c r="P255" s="123">
        <v>5.429978067520862</v>
      </c>
      <c r="Q255" s="123">
        <v>5.4153625070583891</v>
      </c>
      <c r="R255" s="123">
        <v>5.3125418076002591</v>
      </c>
      <c r="S255" s="123">
        <v>5.2464038515898723</v>
      </c>
      <c r="T255" s="123">
        <v>5.1211191029002068</v>
      </c>
      <c r="U255" s="123">
        <v>4.8956330237627901</v>
      </c>
      <c r="V255" s="123">
        <v>6.4811013062864147</v>
      </c>
      <c r="W255" s="123">
        <v>6.5333674818967706</v>
      </c>
      <c r="X255" s="123">
        <v>5.0626718588767341</v>
      </c>
      <c r="Y255" s="123">
        <v>4.7633372065686768</v>
      </c>
      <c r="DA255" s="130" t="s">
        <v>3063</v>
      </c>
    </row>
    <row r="256" spans="1:105" ht="12" customHeight="1" x14ac:dyDescent="0.25">
      <c r="A256" s="97" t="s">
        <v>50</v>
      </c>
      <c r="B256" s="99">
        <v>7.7719076627478785</v>
      </c>
      <c r="C256" s="99">
        <v>8.0716484664023973</v>
      </c>
      <c r="D256" s="99">
        <v>10.214318007754745</v>
      </c>
      <c r="E256" s="99">
        <v>7.9381811166254215</v>
      </c>
      <c r="F256" s="99">
        <v>7.6820538083815322</v>
      </c>
      <c r="G256" s="99">
        <v>8.9642879545817529</v>
      </c>
      <c r="H256" s="99">
        <v>7.7211100830319248</v>
      </c>
      <c r="I256" s="99">
        <v>7.309859987075856</v>
      </c>
      <c r="J256" s="99">
        <v>6.5880316607476335</v>
      </c>
      <c r="K256" s="99">
        <v>6.408520169980644</v>
      </c>
      <c r="L256" s="99">
        <v>5.6932643429611494</v>
      </c>
      <c r="M256" s="99">
        <v>5.4249451147613161</v>
      </c>
      <c r="N256" s="99">
        <v>5.3390941846153073</v>
      </c>
      <c r="O256" s="99">
        <v>5.3183602495334901</v>
      </c>
      <c r="P256" s="99">
        <v>5.4567715040306695</v>
      </c>
      <c r="Q256" s="99">
        <v>5.4016526602633776</v>
      </c>
      <c r="R256" s="99">
        <v>5.3271365701309348</v>
      </c>
      <c r="S256" s="99">
        <v>5.2272999034676833</v>
      </c>
      <c r="T256" s="99">
        <v>5.0577422793441134</v>
      </c>
      <c r="U256" s="99">
        <v>4.8724254554928184</v>
      </c>
      <c r="V256" s="99">
        <v>6.6286257030173248</v>
      </c>
      <c r="W256" s="99">
        <v>6.5701752155638387</v>
      </c>
      <c r="X256" s="99">
        <v>5.1026389938512811</v>
      </c>
      <c r="Y256" s="99">
        <v>4.6231646833323286</v>
      </c>
      <c r="DA256" s="63" t="s">
        <v>3064</v>
      </c>
    </row>
    <row r="257" spans="1:105" ht="12" customHeight="1" x14ac:dyDescent="0.25">
      <c r="A257" s="109" t="s">
        <v>120</v>
      </c>
      <c r="B257" s="110">
        <v>6.7579373479492029</v>
      </c>
      <c r="C257" s="110">
        <v>7.8287961754581845</v>
      </c>
      <c r="D257" s="110">
        <v>6.3146835322197576</v>
      </c>
      <c r="E257" s="110">
        <v>10.020386626324918</v>
      </c>
      <c r="F257" s="110">
        <v>8.8317595997571559</v>
      </c>
      <c r="G257" s="110">
        <v>7.9989226443087817</v>
      </c>
      <c r="H257" s="110">
        <v>7.7169105651016334</v>
      </c>
      <c r="I257" s="110">
        <v>7.5112831800537023</v>
      </c>
      <c r="J257" s="110">
        <v>8.233762750692577</v>
      </c>
      <c r="K257" s="110">
        <v>5.6538731233264823</v>
      </c>
      <c r="L257" s="110">
        <v>5.1857064074333845</v>
      </c>
      <c r="M257" s="110">
        <v>5.4624307082143515</v>
      </c>
      <c r="N257" s="110">
        <v>5.2496873755274045</v>
      </c>
      <c r="O257" s="110">
        <v>5.2816643629001261</v>
      </c>
      <c r="P257" s="110">
        <v>5.4153113552906964</v>
      </c>
      <c r="Q257" s="110">
        <v>5.422401375190347</v>
      </c>
      <c r="R257" s="110">
        <v>5.3052723310790544</v>
      </c>
      <c r="S257" s="110">
        <v>5.2559613680475223</v>
      </c>
      <c r="T257" s="110">
        <v>5.1517738914185358</v>
      </c>
      <c r="U257" s="110">
        <v>4.906234807903596</v>
      </c>
      <c r="V257" s="110">
        <v>6.416559881029066</v>
      </c>
      <c r="W257" s="110">
        <v>6.518435558527381</v>
      </c>
      <c r="X257" s="110">
        <v>5.0483800561488792</v>
      </c>
      <c r="Y257" s="110">
        <v>4.8094994832551832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2.2711749649695623</v>
      </c>
      <c r="C259" s="118">
        <f t="shared" si="103"/>
        <v>2.1872160382022754</v>
      </c>
      <c r="D259" s="118">
        <f t="shared" si="103"/>
        <v>2.6812050333630095</v>
      </c>
      <c r="E259" s="118">
        <f t="shared" si="103"/>
        <v>2.0783404568574881</v>
      </c>
      <c r="F259" s="118">
        <f t="shared" si="103"/>
        <v>1.7930013060827643</v>
      </c>
      <c r="G259" s="118">
        <f t="shared" si="103"/>
        <v>1.9810716440084957</v>
      </c>
      <c r="H259" s="118">
        <f t="shared" si="103"/>
        <v>1.5933475052825341</v>
      </c>
      <c r="I259" s="118">
        <f t="shared" si="103"/>
        <v>1.5674406947543471</v>
      </c>
      <c r="J259" s="118">
        <f t="shared" si="103"/>
        <v>1.5654255109147606</v>
      </c>
      <c r="K259" s="118">
        <f t="shared" si="103"/>
        <v>1.574360666409794</v>
      </c>
      <c r="L259" s="118">
        <f t="shared" si="103"/>
        <v>1.4082565559167275</v>
      </c>
      <c r="M259" s="118">
        <f t="shared" si="103"/>
        <v>1.421895438525886</v>
      </c>
      <c r="N259" s="118">
        <f t="shared" si="103"/>
        <v>1.2032520677000784</v>
      </c>
      <c r="O259" s="118">
        <f t="shared" si="103"/>
        <v>1.0428477821557776</v>
      </c>
      <c r="P259" s="118">
        <f t="shared" si="103"/>
        <v>0.95198339844140412</v>
      </c>
      <c r="Q259" s="118">
        <f t="shared" si="103"/>
        <v>1.0727705774346941</v>
      </c>
      <c r="R259" s="118">
        <f t="shared" ref="R259:V259" si="104">R260+R262+R264+R273</f>
        <v>1.0188958858759261</v>
      </c>
      <c r="S259" s="118">
        <f t="shared" si="104"/>
        <v>1.040589909355081</v>
      </c>
      <c r="T259" s="118">
        <f t="shared" si="104"/>
        <v>0.97375929017030205</v>
      </c>
      <c r="U259" s="118">
        <f t="shared" si="104"/>
        <v>0.91452975740754949</v>
      </c>
      <c r="V259" s="118">
        <f t="shared" si="104"/>
        <v>0.96462532887277641</v>
      </c>
      <c r="W259" s="118">
        <f t="shared" ref="W259:Y259" si="105">W260+W262+W264+W273</f>
        <v>0.96860699776653592</v>
      </c>
      <c r="X259" s="118">
        <f t="shared" si="105"/>
        <v>0.81348221549319177</v>
      </c>
      <c r="Y259" s="118">
        <f t="shared" si="105"/>
        <v>0.73827886303301216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1.0420764829343745</v>
      </c>
      <c r="C264" s="123">
        <v>0.93568684144889325</v>
      </c>
      <c r="D264" s="123">
        <v>1.1695419622908687</v>
      </c>
      <c r="E264" s="123">
        <v>0.9829139660587447</v>
      </c>
      <c r="F264" s="123">
        <v>0.80650550323117065</v>
      </c>
      <c r="G264" s="123">
        <v>0.78851321707234812</v>
      </c>
      <c r="H264" s="123">
        <v>0.58267342055013038</v>
      </c>
      <c r="I264" s="123">
        <v>0.57768996112526294</v>
      </c>
      <c r="J264" s="123">
        <v>0.64163803507572592</v>
      </c>
      <c r="K264" s="123">
        <v>0.56831093068615435</v>
      </c>
      <c r="L264" s="123">
        <v>0.51145151802984756</v>
      </c>
      <c r="M264" s="123">
        <v>0.58312694710920598</v>
      </c>
      <c r="N264" s="123">
        <v>0.44111725729671281</v>
      </c>
      <c r="O264" s="123">
        <v>0.32141193957019237</v>
      </c>
      <c r="P264" s="123">
        <v>0.24046675167773884</v>
      </c>
      <c r="Q264" s="123">
        <v>0.39758211484167216</v>
      </c>
      <c r="R264" s="123">
        <v>0.3668837401092544</v>
      </c>
      <c r="S264" s="123">
        <v>0.39994874864113633</v>
      </c>
      <c r="T264" s="123">
        <v>0.36900560111285302</v>
      </c>
      <c r="U264" s="123">
        <v>0.35552767789310169</v>
      </c>
      <c r="V264" s="123">
        <v>0.22867439989662944</v>
      </c>
      <c r="W264" s="123">
        <v>0.27877525279992255</v>
      </c>
      <c r="X264" s="123">
        <v>0.32571633083211454</v>
      </c>
      <c r="Y264" s="123">
        <v>0.32348536157605501</v>
      </c>
      <c r="DA264" s="130" t="s">
        <v>3222</v>
      </c>
    </row>
    <row r="265" spans="1:105" ht="12" customHeight="1" x14ac:dyDescent="0.25">
      <c r="A265" s="97" t="s">
        <v>124</v>
      </c>
      <c r="B265" s="99">
        <v>8.1687943322191519</v>
      </c>
      <c r="C265" s="99">
        <v>7.2264808176384134</v>
      </c>
      <c r="D265" s="99">
        <v>9.1650195717944953</v>
      </c>
      <c r="E265" s="99">
        <v>8.469630646130458</v>
      </c>
      <c r="F265" s="99">
        <v>8.2339646754412534</v>
      </c>
      <c r="G265" s="99">
        <v>8.9217169617062293</v>
      </c>
      <c r="H265" s="99">
        <v>7.7109638381893877</v>
      </c>
      <c r="I265" s="99">
        <v>7.9196590544446037</v>
      </c>
      <c r="J265" s="99">
        <v>8.7047932095704059</v>
      </c>
      <c r="K265" s="99">
        <v>7.94201540122776</v>
      </c>
      <c r="L265" s="99">
        <v>7.6070827627758248</v>
      </c>
      <c r="M265" s="99">
        <v>9.2429929625291933</v>
      </c>
      <c r="N265" s="99">
        <v>8.1849974731274067</v>
      </c>
      <c r="O265" s="99">
        <v>6.6660832952757829</v>
      </c>
      <c r="P265" s="99">
        <v>5.0866518387832667</v>
      </c>
      <c r="Q265" s="99">
        <v>7.8736742687935717</v>
      </c>
      <c r="R265" s="99">
        <v>6.6819712929518387</v>
      </c>
      <c r="S265" s="99">
        <v>7.1008935183608255</v>
      </c>
      <c r="T265" s="99">
        <v>6.5920932517085582</v>
      </c>
      <c r="U265" s="99">
        <v>6.7983396254232833</v>
      </c>
      <c r="V265" s="99">
        <v>4.5513801616759757</v>
      </c>
      <c r="W265" s="99">
        <v>5.2008354346546799</v>
      </c>
      <c r="X265" s="99">
        <v>5.486841997353098</v>
      </c>
      <c r="Y265" s="99">
        <v>5.2327954755921224</v>
      </c>
      <c r="DA265" s="63" t="s">
        <v>3223</v>
      </c>
    </row>
    <row r="266" spans="1:105" ht="12" customHeight="1" x14ac:dyDescent="0.25">
      <c r="A266" s="97" t="s">
        <v>123</v>
      </c>
      <c r="B266" s="99">
        <v>2.7564306824610529</v>
      </c>
      <c r="C266" s="99">
        <v>2.3927416050220933</v>
      </c>
      <c r="D266" s="99">
        <v>3.4590550731137428</v>
      </c>
      <c r="E266" s="99">
        <v>3.9879805197195011</v>
      </c>
      <c r="F266" s="99">
        <v>0</v>
      </c>
      <c r="G266" s="99">
        <v>0</v>
      </c>
      <c r="H266" s="99">
        <v>0</v>
      </c>
      <c r="I266" s="99">
        <v>2.8107472321800233</v>
      </c>
      <c r="J266" s="99">
        <v>3.1416512022290286</v>
      </c>
      <c r="K266" s="99">
        <v>2.751783777642256</v>
      </c>
      <c r="L266" s="99">
        <v>2.5476107101275791</v>
      </c>
      <c r="M266" s="99">
        <v>3.2104919954333964</v>
      </c>
      <c r="N266" s="99">
        <v>2.7775694320612052</v>
      </c>
      <c r="O266" s="99">
        <v>2.2920269294492308</v>
      </c>
      <c r="P266" s="99">
        <v>1.8940648215054561</v>
      </c>
      <c r="Q266" s="99">
        <v>2.8631887035041199</v>
      </c>
      <c r="R266" s="99">
        <v>2.392604560833496</v>
      </c>
      <c r="S266" s="99">
        <v>2.5000055564413692</v>
      </c>
      <c r="T266" s="99">
        <v>2.3641854844230004</v>
      </c>
      <c r="U266" s="99">
        <v>2.2514264125302814</v>
      </c>
      <c r="V266" s="99">
        <v>1.7683350323204656</v>
      </c>
      <c r="W266" s="99">
        <v>2.4001889329755079</v>
      </c>
      <c r="X266" s="99">
        <v>2.8367052036007889</v>
      </c>
      <c r="Y266" s="99">
        <v>3.0784809926327137</v>
      </c>
      <c r="DA266" s="63" t="s">
        <v>3224</v>
      </c>
    </row>
    <row r="267" spans="1:105" ht="12" customHeight="1" x14ac:dyDescent="0.25">
      <c r="A267" s="100" t="s">
        <v>50</v>
      </c>
      <c r="B267" s="102">
        <v>2.7564306824610529</v>
      </c>
      <c r="C267" s="102">
        <v>2.3927416050220933</v>
      </c>
      <c r="D267" s="102">
        <v>3.4590550731137428</v>
      </c>
      <c r="E267" s="102">
        <v>3.9879805197195011</v>
      </c>
      <c r="F267" s="102">
        <v>0</v>
      </c>
      <c r="G267" s="102">
        <v>0</v>
      </c>
      <c r="H267" s="102">
        <v>0</v>
      </c>
      <c r="I267" s="102">
        <v>2.8107472321800233</v>
      </c>
      <c r="J267" s="102">
        <v>3.1416512022290286</v>
      </c>
      <c r="K267" s="102">
        <v>2.751783777642256</v>
      </c>
      <c r="L267" s="102">
        <v>2.5476107101275791</v>
      </c>
      <c r="M267" s="102">
        <v>3.2104919954333964</v>
      </c>
      <c r="N267" s="102">
        <v>2.7775694320612052</v>
      </c>
      <c r="O267" s="102">
        <v>2.2920269294492308</v>
      </c>
      <c r="P267" s="102">
        <v>1.8940648215054561</v>
      </c>
      <c r="Q267" s="102">
        <v>2.8631887035041199</v>
      </c>
      <c r="R267" s="102">
        <v>2.392604560833496</v>
      </c>
      <c r="S267" s="102">
        <v>2.5000055564413692</v>
      </c>
      <c r="T267" s="102">
        <v>2.3641854844230004</v>
      </c>
      <c r="U267" s="102">
        <v>2.2514264125302814</v>
      </c>
      <c r="V267" s="102">
        <v>1.7683350323204656</v>
      </c>
      <c r="W267" s="102">
        <v>2.4001889329755079</v>
      </c>
      <c r="X267" s="102">
        <v>2.8367052036007889</v>
      </c>
      <c r="Y267" s="102">
        <v>3.0784809926327137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1.229098482035188</v>
      </c>
      <c r="C273" s="123">
        <v>1.2515291967533821</v>
      </c>
      <c r="D273" s="123">
        <v>1.5116630710721406</v>
      </c>
      <c r="E273" s="123">
        <v>1.0954264907987434</v>
      </c>
      <c r="F273" s="123">
        <v>0.98649580285159377</v>
      </c>
      <c r="G273" s="123">
        <v>1.1925584269361476</v>
      </c>
      <c r="H273" s="123">
        <v>1.0106740847324036</v>
      </c>
      <c r="I273" s="123">
        <v>0.98975073362908417</v>
      </c>
      <c r="J273" s="123">
        <v>0.92378747583903476</v>
      </c>
      <c r="K273" s="123">
        <v>1.0060497357236395</v>
      </c>
      <c r="L273" s="123">
        <v>0.89680503788688004</v>
      </c>
      <c r="M273" s="123">
        <v>0.83876849141667986</v>
      </c>
      <c r="N273" s="123">
        <v>0.76213481040336561</v>
      </c>
      <c r="O273" s="123">
        <v>0.72143584258558513</v>
      </c>
      <c r="P273" s="123">
        <v>0.71151664676366533</v>
      </c>
      <c r="Q273" s="123">
        <v>0.6751884625930219</v>
      </c>
      <c r="R273" s="123">
        <v>0.65201214576667177</v>
      </c>
      <c r="S273" s="123">
        <v>0.64064116071394472</v>
      </c>
      <c r="T273" s="123">
        <v>0.60475368905744908</v>
      </c>
      <c r="U273" s="123">
        <v>0.5590020795144478</v>
      </c>
      <c r="V273" s="123">
        <v>0.735950928976147</v>
      </c>
      <c r="W273" s="123">
        <v>0.68983174496661337</v>
      </c>
      <c r="X273" s="123">
        <v>0.48776588466107723</v>
      </c>
      <c r="Y273" s="123">
        <v>0.41479350145695709</v>
      </c>
      <c r="DA273" s="130" t="s">
        <v>3231</v>
      </c>
    </row>
    <row r="274" spans="1:105" ht="12" customHeight="1" x14ac:dyDescent="0.25">
      <c r="A274" s="97" t="s">
        <v>50</v>
      </c>
      <c r="B274" s="99">
        <v>2.9056611674449213</v>
      </c>
      <c r="C274" s="99">
        <v>3.012761551689942</v>
      </c>
      <c r="D274" s="99">
        <v>3.8041708076333438</v>
      </c>
      <c r="E274" s="99">
        <v>2.9499332648141983</v>
      </c>
      <c r="F274" s="99">
        <v>2.8484145086606052</v>
      </c>
      <c r="G274" s="99">
        <v>3.317420817471548</v>
      </c>
      <c r="H274" s="99">
        <v>2.8537229159731754</v>
      </c>
      <c r="I274" s="99">
        <v>2.7001279168317183</v>
      </c>
      <c r="J274" s="99">
        <v>2.4326965444950934</v>
      </c>
      <c r="K274" s="99">
        <v>2.3654161260811644</v>
      </c>
      <c r="L274" s="99">
        <v>2.1006844080535085</v>
      </c>
      <c r="M274" s="99">
        <v>2.0010215479012423</v>
      </c>
      <c r="N274" s="99">
        <v>1.9688264784561051</v>
      </c>
      <c r="O274" s="99">
        <v>1.9607425841250736</v>
      </c>
      <c r="P274" s="99">
        <v>2.0113291610857629</v>
      </c>
      <c r="Q274" s="99">
        <v>1.9902763725204577</v>
      </c>
      <c r="R274" s="99">
        <v>1.961042088545055</v>
      </c>
      <c r="S274" s="99">
        <v>1.9211804674942008</v>
      </c>
      <c r="T274" s="99">
        <v>1.8550434381899399</v>
      </c>
      <c r="U274" s="99">
        <v>1.7826714875205878</v>
      </c>
      <c r="V274" s="99">
        <v>2.4181374686729535</v>
      </c>
      <c r="W274" s="99">
        <v>2.3902920618116128</v>
      </c>
      <c r="X274" s="99">
        <v>1.85180688910572</v>
      </c>
      <c r="Y274" s="99">
        <v>1.6743208882042639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7.7351479266522818E-2</v>
      </c>
      <c r="D279" s="117">
        <f t="shared" si="108"/>
        <v>0.15027703200529827</v>
      </c>
      <c r="E279" s="117">
        <f t="shared" si="108"/>
        <v>0.22447045533868565</v>
      </c>
      <c r="F279" s="117">
        <f t="shared" si="108"/>
        <v>0.36474398092568744</v>
      </c>
      <c r="G279" s="117">
        <f t="shared" si="108"/>
        <v>0.42918454939913769</v>
      </c>
      <c r="H279" s="117">
        <f t="shared" si="108"/>
        <v>0.69681247992279993</v>
      </c>
      <c r="I279" s="117">
        <f t="shared" si="108"/>
        <v>0.58966362721161181</v>
      </c>
      <c r="J279" s="117">
        <f t="shared" si="108"/>
        <v>0.77021127720836602</v>
      </c>
      <c r="K279" s="117">
        <f t="shared" si="108"/>
        <v>0.99199525346450468</v>
      </c>
      <c r="L279" s="117">
        <f t="shared" si="108"/>
        <v>1.2995188301321527</v>
      </c>
      <c r="M279" s="117">
        <f t="shared" si="108"/>
        <v>1.1303093816658671</v>
      </c>
      <c r="N279" s="117">
        <f t="shared" si="108"/>
        <v>1.6856224546803242</v>
      </c>
      <c r="O279" s="117">
        <f t="shared" si="108"/>
        <v>1.4049732732798943</v>
      </c>
      <c r="P279" s="117">
        <f t="shared" si="108"/>
        <v>2.1169294128820262</v>
      </c>
      <c r="Q279" s="117">
        <f t="shared" si="108"/>
        <v>2.181062660503581</v>
      </c>
      <c r="R279" s="117">
        <f t="shared" ref="R279:V279" si="109">R280+R282+R284+R293</f>
        <v>1.9335037392141157</v>
      </c>
      <c r="S279" s="117">
        <f t="shared" si="109"/>
        <v>1.21245334265549</v>
      </c>
      <c r="T279" s="117">
        <f t="shared" si="109"/>
        <v>1.2095646733400649</v>
      </c>
      <c r="U279" s="117">
        <f t="shared" si="109"/>
        <v>1.5293916355972563</v>
      </c>
      <c r="V279" s="117">
        <f t="shared" si="109"/>
        <v>1.3105885401435957</v>
      </c>
      <c r="W279" s="117">
        <f t="shared" ref="W279:Y279" si="110">W280+W282+W284+W293</f>
        <v>1.3032624120547411</v>
      </c>
      <c r="X279" s="117">
        <f t="shared" si="110"/>
        <v>1.9406479766092981</v>
      </c>
      <c r="Y279" s="117">
        <f t="shared" si="110"/>
        <v>1.045466201806899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5.0116131189193176E-2</v>
      </c>
      <c r="D280" s="122">
        <f t="shared" si="111"/>
        <v>8.8706480027858498E-2</v>
      </c>
      <c r="E280" s="122">
        <f t="shared" si="111"/>
        <v>0.12521920422500352</v>
      </c>
      <c r="F280" s="122">
        <f t="shared" si="111"/>
        <v>0.20363561715105558</v>
      </c>
      <c r="G280" s="122">
        <f t="shared" si="111"/>
        <v>0.24345067077319238</v>
      </c>
      <c r="H280" s="122">
        <f t="shared" si="111"/>
        <v>0.36109566993601655</v>
      </c>
      <c r="I280" s="122">
        <f t="shared" si="111"/>
        <v>0.30268855773420583</v>
      </c>
      <c r="J280" s="122">
        <f t="shared" si="111"/>
        <v>0.37965042822752426</v>
      </c>
      <c r="K280" s="122">
        <f t="shared" si="111"/>
        <v>0.47781703509060308</v>
      </c>
      <c r="L280" s="122">
        <f t="shared" si="111"/>
        <v>0.61294061745822037</v>
      </c>
      <c r="M280" s="122">
        <f t="shared" si="111"/>
        <v>0.49645143115047885</v>
      </c>
      <c r="N280" s="122">
        <f t="shared" si="111"/>
        <v>0.71894153501421565</v>
      </c>
      <c r="O280" s="122">
        <f t="shared" si="111"/>
        <v>0.55731518594443308</v>
      </c>
      <c r="P280" s="122">
        <f t="shared" si="111"/>
        <v>0.7305389945363161</v>
      </c>
      <c r="Q280" s="122">
        <f t="shared" si="111"/>
        <v>0.75877235415934186</v>
      </c>
      <c r="R280" s="122">
        <f t="shared" si="111"/>
        <v>0.74376078722643479</v>
      </c>
      <c r="S280" s="122">
        <f t="shared" si="111"/>
        <v>0.43642986710731096</v>
      </c>
      <c r="T280" s="122">
        <f t="shared" si="111"/>
        <v>0.42280962289593804</v>
      </c>
      <c r="U280" s="122">
        <f t="shared" si="111"/>
        <v>0.51998231757490776</v>
      </c>
      <c r="V280" s="122">
        <f t="shared" si="111"/>
        <v>0.44689470908718132</v>
      </c>
      <c r="W280" s="122">
        <f t="shared" si="111"/>
        <v>0.4288053892736845</v>
      </c>
      <c r="X280" s="122">
        <f t="shared" si="111"/>
        <v>0.54897355648146828</v>
      </c>
      <c r="Y280" s="122">
        <f t="shared" si="111"/>
        <v>0.26806800977990936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5.0116131189193176E-2</v>
      </c>
      <c r="D281" s="98">
        <v>8.8706480027858498E-2</v>
      </c>
      <c r="E281" s="98">
        <v>0.12521920422500352</v>
      </c>
      <c r="F281" s="98">
        <v>0.20363561715105558</v>
      </c>
      <c r="G281" s="98">
        <v>0.24345067077319238</v>
      </c>
      <c r="H281" s="98">
        <v>0.36109566993601655</v>
      </c>
      <c r="I281" s="98">
        <v>0.30268855773420583</v>
      </c>
      <c r="J281" s="98">
        <v>0.37965042822752426</v>
      </c>
      <c r="K281" s="98">
        <v>0.47781703509060308</v>
      </c>
      <c r="L281" s="98">
        <v>0.61294061745822037</v>
      </c>
      <c r="M281" s="98">
        <v>0.49645143115047885</v>
      </c>
      <c r="N281" s="98">
        <v>0.71894153501421565</v>
      </c>
      <c r="O281" s="98">
        <v>0.55731518594443308</v>
      </c>
      <c r="P281" s="98">
        <v>0.7305389945363161</v>
      </c>
      <c r="Q281" s="98">
        <v>0.75877235415934186</v>
      </c>
      <c r="R281" s="98">
        <v>0.74376078722643479</v>
      </c>
      <c r="S281" s="98">
        <v>0.43642986710731096</v>
      </c>
      <c r="T281" s="98">
        <v>0.42280962289593804</v>
      </c>
      <c r="U281" s="98">
        <v>0.51998231757490776</v>
      </c>
      <c r="V281" s="98">
        <v>0.44689470908718132</v>
      </c>
      <c r="W281" s="98">
        <v>0.4288053892736845</v>
      </c>
      <c r="X281" s="98">
        <v>0.54897355648146828</v>
      </c>
      <c r="Y281" s="98">
        <v>0.26806800977990936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5.196275700531421E-4</v>
      </c>
      <c r="D282" s="122">
        <f t="shared" si="112"/>
        <v>1.298993616939655E-3</v>
      </c>
      <c r="E282" s="122">
        <f t="shared" si="112"/>
        <v>4.2231069443610146E-3</v>
      </c>
      <c r="F282" s="122">
        <f t="shared" si="112"/>
        <v>4.002254926832381E-3</v>
      </c>
      <c r="G282" s="122">
        <f t="shared" si="112"/>
        <v>5.8446335258439492E-3</v>
      </c>
      <c r="H282" s="122">
        <f t="shared" si="112"/>
        <v>1.4034001656165218E-2</v>
      </c>
      <c r="I282" s="122">
        <f t="shared" si="112"/>
        <v>1.4535093589252642E-2</v>
      </c>
      <c r="J282" s="122">
        <f t="shared" si="112"/>
        <v>2.093878983747496E-2</v>
      </c>
      <c r="K282" s="122">
        <f t="shared" si="112"/>
        <v>3.1636127427825199E-2</v>
      </c>
      <c r="L282" s="122">
        <f t="shared" si="112"/>
        <v>5.3612671082000421E-2</v>
      </c>
      <c r="M282" s="122">
        <f t="shared" si="112"/>
        <v>5.454956310626121E-2</v>
      </c>
      <c r="N282" s="122">
        <f t="shared" si="112"/>
        <v>0.12858281246198258</v>
      </c>
      <c r="O282" s="122">
        <f t="shared" si="112"/>
        <v>9.5480108636768882E-2</v>
      </c>
      <c r="P282" s="122">
        <f t="shared" si="112"/>
        <v>5.7510380866681331E-2</v>
      </c>
      <c r="Q282" s="122">
        <f t="shared" si="112"/>
        <v>0.163302077726932</v>
      </c>
      <c r="R282" s="122">
        <f t="shared" si="112"/>
        <v>9.3939979099364523E-2</v>
      </c>
      <c r="S282" s="122">
        <f t="shared" si="112"/>
        <v>9.9724540712605919E-2</v>
      </c>
      <c r="T282" s="122">
        <f t="shared" si="112"/>
        <v>8.0514556550158448E-2</v>
      </c>
      <c r="U282" s="122">
        <f t="shared" si="112"/>
        <v>0.13413961691756959</v>
      </c>
      <c r="V282" s="122">
        <f t="shared" si="112"/>
        <v>5.6918558503024769E-2</v>
      </c>
      <c r="W282" s="122">
        <f t="shared" si="112"/>
        <v>8.9028963525909929E-2</v>
      </c>
      <c r="X282" s="122">
        <f t="shared" si="112"/>
        <v>0.15244452753836052</v>
      </c>
      <c r="Y282" s="122">
        <f t="shared" si="112"/>
        <v>5.4127426316711906E-2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5.196275700531421E-4</v>
      </c>
      <c r="D283" s="98">
        <v>1.298993616939655E-3</v>
      </c>
      <c r="E283" s="98">
        <v>4.2231069443610146E-3</v>
      </c>
      <c r="F283" s="98">
        <v>4.002254926832381E-3</v>
      </c>
      <c r="G283" s="98">
        <v>5.8446335258439492E-3</v>
      </c>
      <c r="H283" s="98">
        <v>1.4034001656165218E-2</v>
      </c>
      <c r="I283" s="98">
        <v>1.4535093589252642E-2</v>
      </c>
      <c r="J283" s="98">
        <v>2.093878983747496E-2</v>
      </c>
      <c r="K283" s="98">
        <v>3.1636127427825199E-2</v>
      </c>
      <c r="L283" s="98">
        <v>5.3612671082000421E-2</v>
      </c>
      <c r="M283" s="98">
        <v>5.454956310626121E-2</v>
      </c>
      <c r="N283" s="98">
        <v>0.12858281246198258</v>
      </c>
      <c r="O283" s="98">
        <v>9.5480108636768882E-2</v>
      </c>
      <c r="P283" s="98">
        <v>5.7510380866681331E-2</v>
      </c>
      <c r="Q283" s="98">
        <v>0.163302077726932</v>
      </c>
      <c r="R283" s="98">
        <v>9.3939979099364523E-2</v>
      </c>
      <c r="S283" s="98">
        <v>9.9724540712605919E-2</v>
      </c>
      <c r="T283" s="98">
        <v>8.0514556550158448E-2</v>
      </c>
      <c r="U283" s="98">
        <v>0.13413961691756959</v>
      </c>
      <c r="V283" s="98">
        <v>5.6918558503024769E-2</v>
      </c>
      <c r="W283" s="98">
        <v>8.9028963525909929E-2</v>
      </c>
      <c r="X283" s="98">
        <v>0.15244452753836052</v>
      </c>
      <c r="Y283" s="98">
        <v>5.4127426316711906E-2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1.8971303312660864E-2</v>
      </c>
      <c r="D284" s="122">
        <v>4.3981304512558328E-2</v>
      </c>
      <c r="E284" s="122">
        <v>6.7909320040442533E-2</v>
      </c>
      <c r="F284" s="122">
        <v>0.11619606653522008</v>
      </c>
      <c r="G284" s="122">
        <v>0.129339365022165</v>
      </c>
      <c r="H284" s="122">
        <v>0.2406399304500686</v>
      </c>
      <c r="I284" s="122">
        <v>0.20086553541487651</v>
      </c>
      <c r="J284" s="122">
        <v>0.27702012053620395</v>
      </c>
      <c r="K284" s="122">
        <v>0.37052047037349001</v>
      </c>
      <c r="L284" s="122">
        <v>0.50017140398833049</v>
      </c>
      <c r="M284" s="122">
        <v>0.45869720250103657</v>
      </c>
      <c r="N284" s="122">
        <v>0.66189146783248487</v>
      </c>
      <c r="O284" s="122">
        <v>0.59214345400918778</v>
      </c>
      <c r="P284" s="122">
        <v>1.0350937361241619</v>
      </c>
      <c r="Q284" s="122">
        <v>0.98509077675229229</v>
      </c>
      <c r="R284" s="122">
        <v>0.85184823495430451</v>
      </c>
      <c r="S284" s="122">
        <v>0.5254374396343382</v>
      </c>
      <c r="T284" s="122">
        <v>0.55221465626332766</v>
      </c>
      <c r="U284" s="122">
        <v>0.68648515488053974</v>
      </c>
      <c r="V284" s="122">
        <v>0.58988039659804081</v>
      </c>
      <c r="W284" s="122">
        <v>0.56637578849344483</v>
      </c>
      <c r="X284" s="122">
        <v>0.95222519980965281</v>
      </c>
      <c r="Y284" s="122">
        <v>0.5593089723967356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2.9853803658986518E-3</v>
      </c>
      <c r="D285" s="98">
        <v>6.88830267774777E-3</v>
      </c>
      <c r="E285" s="98">
        <v>6.4243642689728693E-3</v>
      </c>
      <c r="F285" s="98">
        <v>7.9373413404198213E-3</v>
      </c>
      <c r="G285" s="98">
        <v>1.1999982158470637E-2</v>
      </c>
      <c r="H285" s="98">
        <v>1.3789053127376124E-2</v>
      </c>
      <c r="I285" s="98">
        <v>1.6525875736875726E-2</v>
      </c>
      <c r="J285" s="98">
        <v>2.6070608984242401E-2</v>
      </c>
      <c r="K285" s="98">
        <v>2.940686454648821E-2</v>
      </c>
      <c r="L285" s="98">
        <v>3.1985266866528347E-2</v>
      </c>
      <c r="M285" s="98">
        <v>3.2482346663586077E-2</v>
      </c>
      <c r="N285" s="98">
        <v>2.6715767959707554E-2</v>
      </c>
      <c r="O285" s="98">
        <v>2.0927382091548062E-2</v>
      </c>
      <c r="P285" s="98">
        <v>3.8884880940896822E-2</v>
      </c>
      <c r="Q285" s="98">
        <v>7.9088548370277914E-2</v>
      </c>
      <c r="R285" s="98">
        <v>6.8243299836775781E-2</v>
      </c>
      <c r="S285" s="98">
        <v>3.6885777002402767E-2</v>
      </c>
      <c r="T285" s="98">
        <v>2.9878907066960468E-2</v>
      </c>
      <c r="U285" s="98">
        <v>2.5912787882847319E-2</v>
      </c>
      <c r="V285" s="98">
        <v>1.8310086295306338E-2</v>
      </c>
      <c r="W285" s="98">
        <v>3.7904204425852774E-2</v>
      </c>
      <c r="X285" s="98">
        <v>8.4991107620467909E-2</v>
      </c>
      <c r="Y285" s="98">
        <v>4.4246133963842103E-2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1.755726100028227E-4</v>
      </c>
      <c r="L286" s="98">
        <v>1.6820978184090406E-4</v>
      </c>
      <c r="M286" s="98">
        <v>2.0614720178073337E-4</v>
      </c>
      <c r="N286" s="98">
        <v>1.8157834645097826E-4</v>
      </c>
      <c r="O286" s="98">
        <v>0</v>
      </c>
      <c r="P286" s="98">
        <v>0</v>
      </c>
      <c r="Q286" s="98">
        <v>5.3805255551764525E-4</v>
      </c>
      <c r="R286" s="98">
        <v>3.1063957007880456E-4</v>
      </c>
      <c r="S286" s="98">
        <v>3.3497760724496831E-4</v>
      </c>
      <c r="T286" s="98">
        <v>1.5738250229566911E-4</v>
      </c>
      <c r="U286" s="98">
        <v>1.6318988384716624E-4</v>
      </c>
      <c r="V286" s="98">
        <v>0</v>
      </c>
      <c r="W286" s="98">
        <v>0</v>
      </c>
      <c r="X286" s="98">
        <v>2.8254023071206118E-4</v>
      </c>
      <c r="Y286" s="98">
        <v>1.3758328082249247E-4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8.0705095970060994E-5</v>
      </c>
      <c r="L287" s="101">
        <v>7.4814327164093619E-5</v>
      </c>
      <c r="M287" s="101">
        <v>9.3754353177373628E-5</v>
      </c>
      <c r="N287" s="101">
        <v>7.9827736329764272E-5</v>
      </c>
      <c r="O287" s="101">
        <v>0</v>
      </c>
      <c r="P287" s="101">
        <v>0</v>
      </c>
      <c r="Q287" s="101">
        <v>2.3130149648881713E-4</v>
      </c>
      <c r="R287" s="101">
        <v>1.3055249590532685E-4</v>
      </c>
      <c r="S287" s="101">
        <v>1.4009752716077147E-4</v>
      </c>
      <c r="T287" s="101">
        <v>6.606558218559834E-5</v>
      </c>
      <c r="U287" s="101">
        <v>6.4426570698653573E-5</v>
      </c>
      <c r="V287" s="101">
        <v>0</v>
      </c>
      <c r="W287" s="101">
        <v>0</v>
      </c>
      <c r="X287" s="101">
        <v>1.6084461001451166E-4</v>
      </c>
      <c r="Y287" s="101">
        <v>8.852707226088147E-5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9.4867514032761694E-5</v>
      </c>
      <c r="L288" s="104">
        <v>9.3395454676810439E-5</v>
      </c>
      <c r="M288" s="104">
        <v>1.1239284860335975E-4</v>
      </c>
      <c r="N288" s="104">
        <v>1.0175061012121399E-4</v>
      </c>
      <c r="O288" s="104">
        <v>0</v>
      </c>
      <c r="P288" s="104">
        <v>0</v>
      </c>
      <c r="Q288" s="104">
        <v>3.0675105902882812E-4</v>
      </c>
      <c r="R288" s="104">
        <v>1.8008707417347772E-4</v>
      </c>
      <c r="S288" s="104">
        <v>1.9488008008419685E-4</v>
      </c>
      <c r="T288" s="104">
        <v>9.1316920110070781E-5</v>
      </c>
      <c r="U288" s="104">
        <v>9.8763313148512657E-5</v>
      </c>
      <c r="V288" s="104">
        <v>0</v>
      </c>
      <c r="W288" s="104">
        <v>0</v>
      </c>
      <c r="X288" s="104">
        <v>1.2169562069754954E-4</v>
      </c>
      <c r="Y288" s="104">
        <v>4.9056208561610994E-5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1.2630307697862228E-2</v>
      </c>
      <c r="D289" s="101">
        <v>2.9371558695990663E-2</v>
      </c>
      <c r="E289" s="101">
        <v>4.8179069737917114E-2</v>
      </c>
      <c r="F289" s="101">
        <v>8.728422097743109E-2</v>
      </c>
      <c r="G289" s="101">
        <v>9.3816789175728471E-2</v>
      </c>
      <c r="H289" s="101">
        <v>0.18806009415572852</v>
      </c>
      <c r="I289" s="101">
        <v>0.14420505087903218</v>
      </c>
      <c r="J289" s="101">
        <v>0.20238543785164106</v>
      </c>
      <c r="K289" s="101">
        <v>0.20763614428833679</v>
      </c>
      <c r="L289" s="101">
        <v>0.35159625683477541</v>
      </c>
      <c r="M289" s="101">
        <v>0.28866670713869846</v>
      </c>
      <c r="N289" s="101">
        <v>0.42214601139488422</v>
      </c>
      <c r="O289" s="101">
        <v>0.4239765076553047</v>
      </c>
      <c r="P289" s="101">
        <v>0.71840347510926317</v>
      </c>
      <c r="Q289" s="101">
        <v>0.69114630513652497</v>
      </c>
      <c r="R289" s="101">
        <v>0.55781734459684318</v>
      </c>
      <c r="S289" s="101">
        <v>0.32973443199564867</v>
      </c>
      <c r="T289" s="101">
        <v>0.36490322298760131</v>
      </c>
      <c r="U289" s="101">
        <v>0.49166236726329587</v>
      </c>
      <c r="V289" s="101">
        <v>0.45511616685184408</v>
      </c>
      <c r="W289" s="101">
        <v>0.36638703619170621</v>
      </c>
      <c r="X289" s="101">
        <v>0.70142651522768906</v>
      </c>
      <c r="Y289" s="101">
        <v>0.40417669033878245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3.3556152488999832E-3</v>
      </c>
      <c r="D290" s="104">
        <v>7.7214431388198911E-3</v>
      </c>
      <c r="E290" s="104">
        <v>1.3305886033552547E-2</v>
      </c>
      <c r="F290" s="104">
        <v>2.0974504217369176E-2</v>
      </c>
      <c r="G290" s="104">
        <v>2.3522593687965908E-2</v>
      </c>
      <c r="H290" s="104">
        <v>3.8790783166963952E-2</v>
      </c>
      <c r="I290" s="104">
        <v>4.0134608798968588E-2</v>
      </c>
      <c r="J290" s="104">
        <v>4.8564073700320454E-2</v>
      </c>
      <c r="K290" s="104">
        <v>0.13330188892866215</v>
      </c>
      <c r="L290" s="104">
        <v>0.11642167050518576</v>
      </c>
      <c r="M290" s="104">
        <v>0.13734200149697129</v>
      </c>
      <c r="N290" s="104">
        <v>0.21284811013144209</v>
      </c>
      <c r="O290" s="104">
        <v>0.147239564262335</v>
      </c>
      <c r="P290" s="104">
        <v>0.27780538007400196</v>
      </c>
      <c r="Q290" s="104">
        <v>0.21431787068997177</v>
      </c>
      <c r="R290" s="104">
        <v>0.22547695095060669</v>
      </c>
      <c r="S290" s="104">
        <v>0.15848225302904173</v>
      </c>
      <c r="T290" s="104">
        <v>0.15727514370647022</v>
      </c>
      <c r="U290" s="104">
        <v>0.16874680985054941</v>
      </c>
      <c r="V290" s="104">
        <v>0.11645414345089042</v>
      </c>
      <c r="W290" s="104">
        <v>0.16208454787588586</v>
      </c>
      <c r="X290" s="104">
        <v>0.16552503673078375</v>
      </c>
      <c r="Y290" s="104">
        <v>0.11074856481328854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1.4046262287680576E-3</v>
      </c>
      <c r="D291" s="98">
        <v>3.5749094397195557E-3</v>
      </c>
      <c r="E291" s="98">
        <v>7.3801657656879438E-3</v>
      </c>
      <c r="F291" s="98">
        <v>1.2118138465573353E-2</v>
      </c>
      <c r="G291" s="98">
        <v>1.214036862469064E-2</v>
      </c>
      <c r="H291" s="98">
        <v>2.0428701440920689E-2</v>
      </c>
      <c r="I291" s="98">
        <v>1.7906679522639236E-2</v>
      </c>
      <c r="J291" s="98">
        <v>2.1920821422723349E-2</v>
      </c>
      <c r="K291" s="98">
        <v>5.8307127206079334E-2</v>
      </c>
      <c r="L291" s="98">
        <v>4.9213211589317789E-2</v>
      </c>
      <c r="M291" s="98">
        <v>5.9525528462520141E-2</v>
      </c>
      <c r="N291" s="98">
        <v>8.974845530520377E-2</v>
      </c>
      <c r="O291" s="98">
        <v>6.1576873509587703E-2</v>
      </c>
      <c r="P291" s="98">
        <v>0.12097790326421931</v>
      </c>
      <c r="Q291" s="98">
        <v>9.1351913905181978E-2</v>
      </c>
      <c r="R291" s="98">
        <v>9.4765983640964696E-2</v>
      </c>
      <c r="S291" s="98">
        <v>6.6590232183392814E-2</v>
      </c>
      <c r="T291" s="98">
        <v>6.6595054114036059E-2</v>
      </c>
      <c r="U291" s="98">
        <v>6.6950057086681156E-2</v>
      </c>
      <c r="V291" s="98">
        <v>5.2313706079857948E-2</v>
      </c>
      <c r="W291" s="98">
        <v>8.3370327776592909E-2</v>
      </c>
      <c r="X291" s="98">
        <v>9.4202814331820622E-2</v>
      </c>
      <c r="Y291" s="98">
        <v>7.0983167687293847E-2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1.9509890201319256E-3</v>
      </c>
      <c r="D292" s="98">
        <v>4.1465336991003349E-3</v>
      </c>
      <c r="E292" s="98">
        <v>5.9257202678646035E-3</v>
      </c>
      <c r="F292" s="98">
        <v>8.8563657517958215E-3</v>
      </c>
      <c r="G292" s="98">
        <v>1.138222506327527E-2</v>
      </c>
      <c r="H292" s="98">
        <v>1.8362081726043266E-2</v>
      </c>
      <c r="I292" s="98">
        <v>2.2227929276329349E-2</v>
      </c>
      <c r="J292" s="98">
        <v>2.6643252277597104E-2</v>
      </c>
      <c r="K292" s="98">
        <v>7.499476172258282E-2</v>
      </c>
      <c r="L292" s="98">
        <v>6.7208458915867964E-2</v>
      </c>
      <c r="M292" s="98">
        <v>7.7816473034451147E-2</v>
      </c>
      <c r="N292" s="98">
        <v>0.12309965482623832</v>
      </c>
      <c r="O292" s="98">
        <v>8.5662690752747309E-2</v>
      </c>
      <c r="P292" s="98">
        <v>0.15682747680978265</v>
      </c>
      <c r="Q292" s="98">
        <v>0.12296595678478979</v>
      </c>
      <c r="R292" s="98">
        <v>0.13071096730964199</v>
      </c>
      <c r="S292" s="98">
        <v>9.1892020845648903E-2</v>
      </c>
      <c r="T292" s="98">
        <v>9.0680089592434163E-2</v>
      </c>
      <c r="U292" s="98">
        <v>0.10179675276386825</v>
      </c>
      <c r="V292" s="98">
        <v>6.4140437371032463E-2</v>
      </c>
      <c r="W292" s="98">
        <v>7.871422009929295E-2</v>
      </c>
      <c r="X292" s="98">
        <v>7.1322222398963131E-2</v>
      </c>
      <c r="Y292" s="98">
        <v>3.9765397125994688E-2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7.7444171946156291E-3</v>
      </c>
      <c r="D293" s="122">
        <v>1.6290253847941784E-2</v>
      </c>
      <c r="E293" s="122">
        <v>2.7118824128878581E-2</v>
      </c>
      <c r="F293" s="122">
        <v>4.0910042312579394E-2</v>
      </c>
      <c r="G293" s="122">
        <v>5.0549880077936385E-2</v>
      </c>
      <c r="H293" s="122">
        <v>8.1042877880549674E-2</v>
      </c>
      <c r="I293" s="122">
        <v>7.1574440473276796E-2</v>
      </c>
      <c r="J293" s="122">
        <v>9.260193860716287E-2</v>
      </c>
      <c r="K293" s="122">
        <v>0.11202162057258638</v>
      </c>
      <c r="L293" s="122">
        <v>0.13279413760360143</v>
      </c>
      <c r="M293" s="122">
        <v>0.12061118490809034</v>
      </c>
      <c r="N293" s="122">
        <v>0.17620663937164124</v>
      </c>
      <c r="O293" s="122">
        <v>0.16003452468950446</v>
      </c>
      <c r="P293" s="122">
        <v>0.29378630135486672</v>
      </c>
      <c r="Q293" s="122">
        <v>0.2738974518650148</v>
      </c>
      <c r="R293" s="122">
        <v>0.24395473793401171</v>
      </c>
      <c r="S293" s="122">
        <v>0.15086149520123482</v>
      </c>
      <c r="T293" s="122">
        <v>0.15402583763064071</v>
      </c>
      <c r="U293" s="122">
        <v>0.18878454622423926</v>
      </c>
      <c r="V293" s="122">
        <v>0.2168948759553489</v>
      </c>
      <c r="W293" s="122">
        <v>0.21905227076170192</v>
      </c>
      <c r="X293" s="122">
        <v>0.28700469277981677</v>
      </c>
      <c r="Y293" s="122">
        <v>0.16396179331354208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3.3992692469984979E-3</v>
      </c>
      <c r="D294" s="98">
        <v>8.443191999142419E-3</v>
      </c>
      <c r="E294" s="98">
        <v>8.4689963716168531E-3</v>
      </c>
      <c r="F294" s="98">
        <v>1.336696913548339E-2</v>
      </c>
      <c r="G294" s="98">
        <v>2.4717463590312055E-2</v>
      </c>
      <c r="H294" s="98">
        <v>3.2944307237905653E-2</v>
      </c>
      <c r="I294" s="98">
        <v>3.2673599988488976E-2</v>
      </c>
      <c r="J294" s="98">
        <v>3.8712950794798882E-2</v>
      </c>
      <c r="K294" s="98">
        <v>7.1299829954997937E-2</v>
      </c>
      <c r="L294" s="98">
        <v>6.5744295196271327E-2</v>
      </c>
      <c r="M294" s="98">
        <v>5.3248225796100675E-2</v>
      </c>
      <c r="N294" s="98">
        <v>6.3860465256047036E-2</v>
      </c>
      <c r="O294" s="98">
        <v>6.0325999042083536E-2</v>
      </c>
      <c r="P294" s="98">
        <v>0.11227263479172817</v>
      </c>
      <c r="Q294" s="98">
        <v>0.10031931669453213</v>
      </c>
      <c r="R294" s="98">
        <v>9.7613927143247292E-2</v>
      </c>
      <c r="S294" s="98">
        <v>6.620740119200276E-2</v>
      </c>
      <c r="T294" s="98">
        <v>5.6910838337146379E-2</v>
      </c>
      <c r="U294" s="98">
        <v>6.2711281708844852E-2</v>
      </c>
      <c r="V294" s="98">
        <v>7.5427510681639803E-2</v>
      </c>
      <c r="W294" s="98">
        <v>6.6710198445450716E-2</v>
      </c>
      <c r="X294" s="98">
        <v>7.0886006260146975E-2</v>
      </c>
      <c r="Y294" s="98">
        <v>4.3064048245651472E-2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4.3451479476171312E-3</v>
      </c>
      <c r="D295" s="33">
        <v>7.8470618487993631E-3</v>
      </c>
      <c r="E295" s="33">
        <v>1.864982775726173E-2</v>
      </c>
      <c r="F295" s="33">
        <v>2.7543073177096002E-2</v>
      </c>
      <c r="G295" s="33">
        <v>2.5832416487624327E-2</v>
      </c>
      <c r="H295" s="33">
        <v>4.8098570642644015E-2</v>
      </c>
      <c r="I295" s="33">
        <v>3.890084048478782E-2</v>
      </c>
      <c r="J295" s="33">
        <v>5.3888987812363981E-2</v>
      </c>
      <c r="K295" s="33">
        <v>4.0721790617588439E-2</v>
      </c>
      <c r="L295" s="33">
        <v>6.7049842407330099E-2</v>
      </c>
      <c r="M295" s="33">
        <v>6.7362959111989668E-2</v>
      </c>
      <c r="N295" s="33">
        <v>0.11234617411559421</v>
      </c>
      <c r="O295" s="33">
        <v>9.9708525647420942E-2</v>
      </c>
      <c r="P295" s="33">
        <v>0.18151366656313858</v>
      </c>
      <c r="Q295" s="33">
        <v>0.17357813517048265</v>
      </c>
      <c r="R295" s="33">
        <v>0.14634081079076441</v>
      </c>
      <c r="S295" s="33">
        <v>8.4654094009232045E-2</v>
      </c>
      <c r="T295" s="33">
        <v>9.711499929349432E-2</v>
      </c>
      <c r="U295" s="33">
        <v>0.12607326451539441</v>
      </c>
      <c r="V295" s="33">
        <v>0.14146736527370909</v>
      </c>
      <c r="W295" s="33">
        <v>0.15234207231625119</v>
      </c>
      <c r="X295" s="33">
        <v>0.21611868651966978</v>
      </c>
      <c r="Y295" s="33">
        <v>0.12089774506789061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0.10545444015002615</v>
      </c>
      <c r="D297" s="117">
        <f t="shared" si="113"/>
        <v>0.20497180492905406</v>
      </c>
      <c r="E297" s="117">
        <f t="shared" si="113"/>
        <v>0.31538007353844227</v>
      </c>
      <c r="F297" s="117">
        <f t="shared" si="113"/>
        <v>0.52823433608823112</v>
      </c>
      <c r="G297" s="117">
        <f t="shared" si="113"/>
        <v>0.65258115020099805</v>
      </c>
      <c r="H297" s="117">
        <f t="shared" si="113"/>
        <v>1.0591994624471541</v>
      </c>
      <c r="I297" s="117">
        <f t="shared" si="113"/>
        <v>0.93122948071031664</v>
      </c>
      <c r="J297" s="117">
        <f t="shared" si="113"/>
        <v>1.2370110990596936</v>
      </c>
      <c r="K297" s="117">
        <f t="shared" si="113"/>
        <v>1.6483905159524235</v>
      </c>
      <c r="L297" s="117">
        <f t="shared" si="113"/>
        <v>2.2318298767150928</v>
      </c>
      <c r="M297" s="117">
        <f t="shared" si="113"/>
        <v>1.9713791410238306</v>
      </c>
      <c r="N297" s="117">
        <f t="shared" si="113"/>
        <v>3.1579518740438188</v>
      </c>
      <c r="O297" s="117">
        <f t="shared" si="113"/>
        <v>2.6384172944883995</v>
      </c>
      <c r="P297" s="117">
        <f t="shared" si="113"/>
        <v>3.6711494593605836</v>
      </c>
      <c r="Q297" s="117">
        <f t="shared" si="113"/>
        <v>4.2417594723001839</v>
      </c>
      <c r="R297" s="117">
        <f t="shared" ref="R297:V297" si="114">R298+R300+R302+R311</f>
        <v>3.827093493304516</v>
      </c>
      <c r="S297" s="117">
        <f t="shared" si="114"/>
        <v>2.4428606765141336</v>
      </c>
      <c r="T297" s="117">
        <f t="shared" si="114"/>
        <v>2.3550841586861098</v>
      </c>
      <c r="U297" s="117">
        <f t="shared" si="114"/>
        <v>3.0378671705324694</v>
      </c>
      <c r="V297" s="117">
        <f t="shared" si="114"/>
        <v>2.444786341122728</v>
      </c>
      <c r="W297" s="117">
        <f t="shared" ref="W297:Y297" si="115">W298+W300+W302+W311</f>
        <v>2.5200436846388636</v>
      </c>
      <c r="X297" s="117">
        <f t="shared" si="115"/>
        <v>3.6122197060511558</v>
      </c>
      <c r="Y297" s="117">
        <f t="shared" si="115"/>
        <v>1.8151101905510958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8.5591139008411143E-2</v>
      </c>
      <c r="D298" s="122">
        <f t="shared" si="116"/>
        <v>0.16002953895560174</v>
      </c>
      <c r="E298" s="122">
        <f t="shared" si="116"/>
        <v>0.23814588442540391</v>
      </c>
      <c r="F298" s="122">
        <f t="shared" si="116"/>
        <v>0.40733354532631261</v>
      </c>
      <c r="G298" s="122">
        <f t="shared" si="116"/>
        <v>0.51132322294514487</v>
      </c>
      <c r="H298" s="122">
        <f t="shared" si="116"/>
        <v>0.79504499382303762</v>
      </c>
      <c r="I298" s="122">
        <f t="shared" si="116"/>
        <v>0.69765008594614442</v>
      </c>
      <c r="J298" s="122">
        <f t="shared" si="116"/>
        <v>0.91512774913312889</v>
      </c>
      <c r="K298" s="122">
        <f t="shared" si="116"/>
        <v>1.2037699382487421</v>
      </c>
      <c r="L298" s="122">
        <f t="shared" si="116"/>
        <v>1.6130375983202483</v>
      </c>
      <c r="M298" s="122">
        <f t="shared" si="116"/>
        <v>1.3746686949755136</v>
      </c>
      <c r="N298" s="122">
        <f t="shared" si="116"/>
        <v>2.112826823013231</v>
      </c>
      <c r="O298" s="122">
        <f t="shared" si="116"/>
        <v>1.7519929063053081</v>
      </c>
      <c r="P298" s="122">
        <f t="shared" si="116"/>
        <v>2.456671894302644</v>
      </c>
      <c r="Q298" s="122">
        <f t="shared" si="116"/>
        <v>2.6809541597368369</v>
      </c>
      <c r="R298" s="122">
        <f t="shared" si="116"/>
        <v>2.6285402802762743</v>
      </c>
      <c r="S298" s="122">
        <f t="shared" si="116"/>
        <v>1.5424365861319902</v>
      </c>
      <c r="T298" s="122">
        <f t="shared" si="116"/>
        <v>1.4943436730264785</v>
      </c>
      <c r="U298" s="122">
        <f t="shared" si="116"/>
        <v>1.8378429306764492</v>
      </c>
      <c r="V298" s="122">
        <f t="shared" si="116"/>
        <v>1.584164563944449</v>
      </c>
      <c r="W298" s="122">
        <f t="shared" si="116"/>
        <v>1.5437803170227273</v>
      </c>
      <c r="X298" s="122">
        <f t="shared" si="116"/>
        <v>2.0171120718163857</v>
      </c>
      <c r="Y298" s="122">
        <f t="shared" si="116"/>
        <v>1.0077798113953962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8.5591139008411143E-2</v>
      </c>
      <c r="D299" s="98">
        <v>0.16002953895560174</v>
      </c>
      <c r="E299" s="98">
        <v>0.23814588442540391</v>
      </c>
      <c r="F299" s="98">
        <v>0.40733354532631261</v>
      </c>
      <c r="G299" s="98">
        <v>0.51132322294514487</v>
      </c>
      <c r="H299" s="98">
        <v>0.79504499382303762</v>
      </c>
      <c r="I299" s="98">
        <v>0.69765008594614442</v>
      </c>
      <c r="J299" s="98">
        <v>0.91512774913312889</v>
      </c>
      <c r="K299" s="98">
        <v>1.2037699382487421</v>
      </c>
      <c r="L299" s="98">
        <v>1.6130375983202483</v>
      </c>
      <c r="M299" s="98">
        <v>1.3746686949755136</v>
      </c>
      <c r="N299" s="98">
        <v>2.112826823013231</v>
      </c>
      <c r="O299" s="98">
        <v>1.7519929063053081</v>
      </c>
      <c r="P299" s="98">
        <v>2.456671894302644</v>
      </c>
      <c r="Q299" s="98">
        <v>2.6809541597368369</v>
      </c>
      <c r="R299" s="98">
        <v>2.6285402802762743</v>
      </c>
      <c r="S299" s="98">
        <v>1.5424365861319902</v>
      </c>
      <c r="T299" s="98">
        <v>1.4943436730264785</v>
      </c>
      <c r="U299" s="98">
        <v>1.8378429306764492</v>
      </c>
      <c r="V299" s="98">
        <v>1.584164563944449</v>
      </c>
      <c r="W299" s="98">
        <v>1.5437803170227273</v>
      </c>
      <c r="X299" s="98">
        <v>2.0171120718163857</v>
      </c>
      <c r="Y299" s="98">
        <v>1.0077798113953962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1.123474861423189E-3</v>
      </c>
      <c r="D300" s="122">
        <f t="shared" si="117"/>
        <v>2.9211217086862573E-3</v>
      </c>
      <c r="E300" s="122">
        <f t="shared" si="117"/>
        <v>9.8682924939881948E-3</v>
      </c>
      <c r="F300" s="122">
        <f t="shared" si="117"/>
        <v>9.7071656507974648E-3</v>
      </c>
      <c r="G300" s="122">
        <f t="shared" si="117"/>
        <v>1.4701188616513507E-2</v>
      </c>
      <c r="H300" s="122">
        <f t="shared" si="117"/>
        <v>3.6577910115863053E-2</v>
      </c>
      <c r="I300" s="122">
        <f t="shared" si="117"/>
        <v>3.9225447173002775E-2</v>
      </c>
      <c r="J300" s="122">
        <f t="shared" si="117"/>
        <v>5.8475672100429511E-2</v>
      </c>
      <c r="K300" s="122">
        <f t="shared" si="117"/>
        <v>9.1391468793344963E-2</v>
      </c>
      <c r="L300" s="122">
        <f t="shared" si="117"/>
        <v>0.16014812306435383</v>
      </c>
      <c r="M300" s="122">
        <f t="shared" si="117"/>
        <v>0.16909142890777093</v>
      </c>
      <c r="N300" s="122">
        <f t="shared" si="117"/>
        <v>0.41537143832811546</v>
      </c>
      <c r="O300" s="122">
        <f t="shared" si="117"/>
        <v>0.32259988433419085</v>
      </c>
      <c r="P300" s="122">
        <f t="shared" si="117"/>
        <v>0.20303103617340237</v>
      </c>
      <c r="Q300" s="122">
        <f t="shared" si="117"/>
        <v>0.59551473594235838</v>
      </c>
      <c r="R300" s="122">
        <f t="shared" si="117"/>
        <v>0.34494019062208647</v>
      </c>
      <c r="S300" s="122">
        <f t="shared" si="117"/>
        <v>0.36646003565496188</v>
      </c>
      <c r="T300" s="122">
        <f t="shared" si="117"/>
        <v>0.29611930590039637</v>
      </c>
      <c r="U300" s="122">
        <f t="shared" si="117"/>
        <v>0.49380742669788813</v>
      </c>
      <c r="V300" s="122">
        <f t="shared" si="117"/>
        <v>0.21009653656883115</v>
      </c>
      <c r="W300" s="122">
        <f t="shared" si="117"/>
        <v>0.3315098658505129</v>
      </c>
      <c r="X300" s="122">
        <f t="shared" si="117"/>
        <v>0.57381460787587601</v>
      </c>
      <c r="Y300" s="122">
        <f t="shared" si="117"/>
        <v>0.20620950356219661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1.123474861423189E-3</v>
      </c>
      <c r="D301" s="98">
        <v>2.9211217086862573E-3</v>
      </c>
      <c r="E301" s="98">
        <v>9.8682924939881948E-3</v>
      </c>
      <c r="F301" s="98">
        <v>9.7071656507974648E-3</v>
      </c>
      <c r="G301" s="98">
        <v>1.4701188616513507E-2</v>
      </c>
      <c r="H301" s="98">
        <v>3.6577910115863053E-2</v>
      </c>
      <c r="I301" s="98">
        <v>3.9225447173002775E-2</v>
      </c>
      <c r="J301" s="98">
        <v>5.8475672100429511E-2</v>
      </c>
      <c r="K301" s="98">
        <v>9.1391468793344963E-2</v>
      </c>
      <c r="L301" s="98">
        <v>0.16014812306435383</v>
      </c>
      <c r="M301" s="98">
        <v>0.16909142890777093</v>
      </c>
      <c r="N301" s="98">
        <v>0.41537143832811546</v>
      </c>
      <c r="O301" s="98">
        <v>0.32259988433419085</v>
      </c>
      <c r="P301" s="98">
        <v>0.20303103617340237</v>
      </c>
      <c r="Q301" s="98">
        <v>0.59551473594235838</v>
      </c>
      <c r="R301" s="98">
        <v>0.34494019062208647</v>
      </c>
      <c r="S301" s="98">
        <v>0.36646003565496188</v>
      </c>
      <c r="T301" s="98">
        <v>0.29611930590039637</v>
      </c>
      <c r="U301" s="98">
        <v>0.49380742669788813</v>
      </c>
      <c r="V301" s="98">
        <v>0.21009653656883115</v>
      </c>
      <c r="W301" s="98">
        <v>0.3315098658505129</v>
      </c>
      <c r="X301" s="98">
        <v>0.57381460787587601</v>
      </c>
      <c r="Y301" s="98">
        <v>0.20620950356219661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1.3312763276585194E-2</v>
      </c>
      <c r="D302" s="122">
        <v>3.0793231196255613E-2</v>
      </c>
      <c r="E302" s="122">
        <v>4.7776858741006331E-2</v>
      </c>
      <c r="F302" s="122">
        <v>8.169448133892071E-2</v>
      </c>
      <c r="G302" s="122">
        <v>9.1359858707077704E-2</v>
      </c>
      <c r="H302" s="122">
        <v>0.17000506530607024</v>
      </c>
      <c r="I302" s="122">
        <v>0.14401525048691521</v>
      </c>
      <c r="J302" s="122">
        <v>0.19760632952143314</v>
      </c>
      <c r="K302" s="122">
        <v>0.27753091153947484</v>
      </c>
      <c r="L302" s="122">
        <v>0.36566829215142371</v>
      </c>
      <c r="M302" s="122">
        <v>0.3418980138070114</v>
      </c>
      <c r="N302" s="122">
        <v>0.50172483049584193</v>
      </c>
      <c r="O302" s="122">
        <v>0.44741140181251104</v>
      </c>
      <c r="P302" s="122">
        <v>0.79670870183463061</v>
      </c>
      <c r="Q302" s="122">
        <v>0.76262777905128587</v>
      </c>
      <c r="R302" s="122">
        <v>0.67270710335142314</v>
      </c>
      <c r="S302" s="122">
        <v>0.42179860617618192</v>
      </c>
      <c r="T302" s="122">
        <v>0.44599489049597119</v>
      </c>
      <c r="U302" s="122">
        <v>0.55701212832289881</v>
      </c>
      <c r="V302" s="122">
        <v>0.47790660328133905</v>
      </c>
      <c r="W302" s="122">
        <v>0.46641063562335089</v>
      </c>
      <c r="X302" s="122">
        <v>0.78171225648525211</v>
      </c>
      <c r="Y302" s="122">
        <v>0.46420341113435531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1.8137195105181463E-3</v>
      </c>
      <c r="D303" s="98">
        <v>4.1973617151731162E-3</v>
      </c>
      <c r="E303" s="98">
        <v>3.9279251984284816E-3</v>
      </c>
      <c r="F303" s="98">
        <v>4.8696343622314335E-3</v>
      </c>
      <c r="G303" s="98">
        <v>7.3900727802411565E-3</v>
      </c>
      <c r="H303" s="98">
        <v>8.5268602643090805E-3</v>
      </c>
      <c r="I303" s="98">
        <v>1.0265446559635573E-2</v>
      </c>
      <c r="J303" s="98">
        <v>1.6279149987866569E-2</v>
      </c>
      <c r="K303" s="98">
        <v>1.847640215150986E-2</v>
      </c>
      <c r="L303" s="98">
        <v>2.0241889932011245E-2</v>
      </c>
      <c r="M303" s="98">
        <v>2.0857628752081015E-2</v>
      </c>
      <c r="N303" s="98">
        <v>1.7563081742186216E-2</v>
      </c>
      <c r="O303" s="98">
        <v>1.4225347912802631E-2</v>
      </c>
      <c r="P303" s="98">
        <v>2.7485443000584479E-2</v>
      </c>
      <c r="Q303" s="98">
        <v>5.7832326219968214E-2</v>
      </c>
      <c r="R303" s="98">
        <v>5.0981927037501422E-2</v>
      </c>
      <c r="S303" s="98">
        <v>2.8099471390185954E-2</v>
      </c>
      <c r="T303" s="98">
        <v>2.3156379335281793E-2</v>
      </c>
      <c r="U303" s="98">
        <v>2.0374156239207672E-2</v>
      </c>
      <c r="V303" s="98">
        <v>1.4558641773326612E-2</v>
      </c>
      <c r="W303" s="98">
        <v>3.0344592316891759E-2</v>
      </c>
      <c r="X303" s="98">
        <v>6.8336476497121365E-2</v>
      </c>
      <c r="Y303" s="98">
        <v>3.5653807563326943E-2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1.4557471562719749E-4</v>
      </c>
      <c r="L304" s="98">
        <v>1.4074173389068875E-4</v>
      </c>
      <c r="M304" s="98">
        <v>1.7259457949176651E-4</v>
      </c>
      <c r="N304" s="98">
        <v>1.5422977001539528E-4</v>
      </c>
      <c r="O304" s="98">
        <v>0</v>
      </c>
      <c r="P304" s="98">
        <v>0</v>
      </c>
      <c r="Q304" s="98">
        <v>4.7588684259993201E-4</v>
      </c>
      <c r="R304" s="98">
        <v>2.7761778908217132E-4</v>
      </c>
      <c r="S304" s="98">
        <v>3.0160594507094932E-4</v>
      </c>
      <c r="T304" s="98">
        <v>1.425182468074458E-4</v>
      </c>
      <c r="U304" s="98">
        <v>1.4941926816598155E-4</v>
      </c>
      <c r="V304" s="98">
        <v>0</v>
      </c>
      <c r="W304" s="98">
        <v>0</v>
      </c>
      <c r="X304" s="98">
        <v>2.5102154925267165E-4</v>
      </c>
      <c r="Y304" s="98">
        <v>1.2039186923455371E-4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5.07072015944358E-5</v>
      </c>
      <c r="L305" s="101">
        <v>4.734627921387832E-5</v>
      </c>
      <c r="M305" s="101">
        <v>6.0201730888406758E-5</v>
      </c>
      <c r="N305" s="101">
        <v>5.2479159894181293E-5</v>
      </c>
      <c r="O305" s="101">
        <v>0</v>
      </c>
      <c r="P305" s="101">
        <v>0</v>
      </c>
      <c r="Q305" s="101">
        <v>1.6913578357110386E-4</v>
      </c>
      <c r="R305" s="101">
        <v>9.7530714908693615E-5</v>
      </c>
      <c r="S305" s="101">
        <v>1.0672586498675248E-4</v>
      </c>
      <c r="T305" s="101">
        <v>5.1201326697375024E-5</v>
      </c>
      <c r="U305" s="101">
        <v>5.0655955017468897E-5</v>
      </c>
      <c r="V305" s="101">
        <v>0</v>
      </c>
      <c r="W305" s="101">
        <v>0</v>
      </c>
      <c r="X305" s="101">
        <v>1.293259285551221E-4</v>
      </c>
      <c r="Y305" s="101">
        <v>7.1335660672942726E-5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9.4867514032761694E-5</v>
      </c>
      <c r="L306" s="104">
        <v>9.3395454676810439E-5</v>
      </c>
      <c r="M306" s="104">
        <v>1.1239284860335975E-4</v>
      </c>
      <c r="N306" s="104">
        <v>1.0175061012121399E-4</v>
      </c>
      <c r="O306" s="104">
        <v>0</v>
      </c>
      <c r="P306" s="104">
        <v>0</v>
      </c>
      <c r="Q306" s="104">
        <v>3.0675105902882812E-4</v>
      </c>
      <c r="R306" s="104">
        <v>1.8008707417347772E-4</v>
      </c>
      <c r="S306" s="104">
        <v>1.9488008008419685E-4</v>
      </c>
      <c r="T306" s="104">
        <v>9.1316920110070781E-5</v>
      </c>
      <c r="U306" s="104">
        <v>9.8763313148512657E-5</v>
      </c>
      <c r="V306" s="104">
        <v>0</v>
      </c>
      <c r="W306" s="104">
        <v>0</v>
      </c>
      <c r="X306" s="104">
        <v>1.2169562069754954E-4</v>
      </c>
      <c r="Y306" s="104">
        <v>4.9056208561610994E-5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8.5924785957398903E-3</v>
      </c>
      <c r="D307" s="101">
        <v>2.001343454753526E-2</v>
      </c>
      <c r="E307" s="101">
        <v>3.288571414791621E-2</v>
      </c>
      <c r="F307" s="101">
        <v>5.968244584914114E-2</v>
      </c>
      <c r="G307" s="101">
        <v>6.4270616876533002E-2</v>
      </c>
      <c r="H307" s="101">
        <v>0.12909294021740383</v>
      </c>
      <c r="I307" s="101">
        <v>9.9203293730306938E-2</v>
      </c>
      <c r="J307" s="101">
        <v>0.139567101014415</v>
      </c>
      <c r="K307" s="101">
        <v>0.14359163718141763</v>
      </c>
      <c r="L307" s="101">
        <v>0.24393361655700468</v>
      </c>
      <c r="M307" s="101">
        <v>0.20150025272753905</v>
      </c>
      <c r="N307" s="101">
        <v>0.29763129950837536</v>
      </c>
      <c r="O307" s="101">
        <v>0.30345117046077785</v>
      </c>
      <c r="P307" s="101">
        <v>0.52413273546882433</v>
      </c>
      <c r="Q307" s="101">
        <v>0.51348410667457656</v>
      </c>
      <c r="R307" s="101">
        <v>0.41947345321763102</v>
      </c>
      <c r="S307" s="101">
        <v>0.250846733519138</v>
      </c>
      <c r="T307" s="101">
        <v>0.28077440776570922</v>
      </c>
      <c r="U307" s="101">
        <v>0.38259370921088193</v>
      </c>
      <c r="V307" s="101">
        <v>0.35805104873691879</v>
      </c>
      <c r="W307" s="101">
        <v>0.29111046504578114</v>
      </c>
      <c r="X307" s="101">
        <v>0.5658128723937389</v>
      </c>
      <c r="Y307" s="101">
        <v>0.330602115427587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2.9065651703271567E-3</v>
      </c>
      <c r="D308" s="104">
        <v>6.5824349335472359E-3</v>
      </c>
      <c r="E308" s="104">
        <v>1.0963219394661638E-2</v>
      </c>
      <c r="F308" s="104">
        <v>1.7142401127548133E-2</v>
      </c>
      <c r="G308" s="104">
        <v>1.9699169050303542E-2</v>
      </c>
      <c r="H308" s="104">
        <v>3.2385264824357343E-2</v>
      </c>
      <c r="I308" s="104">
        <v>3.4546510196972718E-2</v>
      </c>
      <c r="J308" s="104">
        <v>4.1760078519151589E-2</v>
      </c>
      <c r="K308" s="104">
        <v>0.11531729749092014</v>
      </c>
      <c r="L308" s="104">
        <v>0.10135204392851713</v>
      </c>
      <c r="M308" s="104">
        <v>0.11936753774789957</v>
      </c>
      <c r="N308" s="104">
        <v>0.186376219475265</v>
      </c>
      <c r="O308" s="104">
        <v>0.12973488343893058</v>
      </c>
      <c r="P308" s="104">
        <v>0.24509052336522169</v>
      </c>
      <c r="Q308" s="104">
        <v>0.19083545931414109</v>
      </c>
      <c r="R308" s="104">
        <v>0.20197410530720858</v>
      </c>
      <c r="S308" s="104">
        <v>0.14255079532178702</v>
      </c>
      <c r="T308" s="104">
        <v>0.14192158514817269</v>
      </c>
      <c r="U308" s="104">
        <v>0.15389484360464317</v>
      </c>
      <c r="V308" s="104">
        <v>0.10529691277109365</v>
      </c>
      <c r="W308" s="104">
        <v>0.14495557826067801</v>
      </c>
      <c r="X308" s="104">
        <v>0.14731188604513923</v>
      </c>
      <c r="Y308" s="104">
        <v>9.7827096274206826E-2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9.555761501952309E-4</v>
      </c>
      <c r="D309" s="98">
        <v>2.4359012344469014E-3</v>
      </c>
      <c r="E309" s="98">
        <v>5.0374991267970346E-3</v>
      </c>
      <c r="F309" s="98">
        <v>8.2860353757523101E-3</v>
      </c>
      <c r="G309" s="98">
        <v>8.3169439870282719E-3</v>
      </c>
      <c r="H309" s="98">
        <v>1.4023183098314075E-2</v>
      </c>
      <c r="I309" s="98">
        <v>1.2318580920643371E-2</v>
      </c>
      <c r="J309" s="98">
        <v>1.5116826241554485E-2</v>
      </c>
      <c r="K309" s="98">
        <v>4.0322535768337317E-2</v>
      </c>
      <c r="L309" s="98">
        <v>3.4143585012649171E-2</v>
      </c>
      <c r="M309" s="98">
        <v>4.1551064713448431E-2</v>
      </c>
      <c r="N309" s="98">
        <v>6.3276564649026673E-2</v>
      </c>
      <c r="O309" s="98">
        <v>4.4072192686183287E-2</v>
      </c>
      <c r="P309" s="98">
        <v>8.8263046555439026E-2</v>
      </c>
      <c r="Q309" s="98">
        <v>6.7869502529351311E-2</v>
      </c>
      <c r="R309" s="98">
        <v>7.1263137997566589E-2</v>
      </c>
      <c r="S309" s="98">
        <v>5.0658774476138112E-2</v>
      </c>
      <c r="T309" s="98">
        <v>5.1241495555738516E-2</v>
      </c>
      <c r="U309" s="98">
        <v>5.2098090840774929E-2</v>
      </c>
      <c r="V309" s="98">
        <v>4.1156475400061183E-2</v>
      </c>
      <c r="W309" s="98">
        <v>6.6241358161385072E-2</v>
      </c>
      <c r="X309" s="98">
        <v>7.5989663646176084E-2</v>
      </c>
      <c r="Y309" s="98">
        <v>5.8061699148212131E-2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1.9509890201319256E-3</v>
      </c>
      <c r="D310" s="98">
        <v>4.1465336991003349E-3</v>
      </c>
      <c r="E310" s="98">
        <v>5.9257202678646035E-3</v>
      </c>
      <c r="F310" s="98">
        <v>8.8563657517958215E-3</v>
      </c>
      <c r="G310" s="98">
        <v>1.138222506327527E-2</v>
      </c>
      <c r="H310" s="98">
        <v>1.8362081726043266E-2</v>
      </c>
      <c r="I310" s="98">
        <v>2.2227929276329349E-2</v>
      </c>
      <c r="J310" s="98">
        <v>2.6643252277597104E-2</v>
      </c>
      <c r="K310" s="98">
        <v>7.499476172258282E-2</v>
      </c>
      <c r="L310" s="98">
        <v>6.7208458915867964E-2</v>
      </c>
      <c r="M310" s="98">
        <v>7.7816473034451147E-2</v>
      </c>
      <c r="N310" s="98">
        <v>0.12309965482623832</v>
      </c>
      <c r="O310" s="98">
        <v>8.5662690752747309E-2</v>
      </c>
      <c r="P310" s="98">
        <v>0.15682747680978265</v>
      </c>
      <c r="Q310" s="98">
        <v>0.12296595678478979</v>
      </c>
      <c r="R310" s="98">
        <v>0.13071096730964199</v>
      </c>
      <c r="S310" s="98">
        <v>9.1892020845648903E-2</v>
      </c>
      <c r="T310" s="98">
        <v>9.0680089592434163E-2</v>
      </c>
      <c r="U310" s="98">
        <v>0.10179675276386825</v>
      </c>
      <c r="V310" s="98">
        <v>6.4140437371032463E-2</v>
      </c>
      <c r="W310" s="98">
        <v>7.871422009929295E-2</v>
      </c>
      <c r="X310" s="98">
        <v>7.1322222398963131E-2</v>
      </c>
      <c r="Y310" s="98">
        <v>3.9765397125994688E-2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5.4270630036066213E-3</v>
      </c>
      <c r="D311" s="122">
        <v>1.1227913068510481E-2</v>
      </c>
      <c r="E311" s="122">
        <v>1.9589037878043829E-2</v>
      </c>
      <c r="F311" s="122">
        <v>2.9499143772200323E-2</v>
      </c>
      <c r="G311" s="122">
        <v>3.5196879932261921E-2</v>
      </c>
      <c r="H311" s="122">
        <v>5.7571493202183119E-2</v>
      </c>
      <c r="I311" s="122">
        <v>5.0338697104254246E-2</v>
      </c>
      <c r="J311" s="122">
        <v>6.5801348304702093E-2</v>
      </c>
      <c r="K311" s="122">
        <v>7.5698197370861364E-2</v>
      </c>
      <c r="L311" s="122">
        <v>9.2975863179067059E-2</v>
      </c>
      <c r="M311" s="122">
        <v>8.5721003333534607E-2</v>
      </c>
      <c r="N311" s="122">
        <v>0.12802878220663</v>
      </c>
      <c r="O311" s="122">
        <v>0.11641310203638974</v>
      </c>
      <c r="P311" s="122">
        <v>0.21473782704990679</v>
      </c>
      <c r="Q311" s="122">
        <v>0.20266279756970243</v>
      </c>
      <c r="R311" s="122">
        <v>0.18090591905473219</v>
      </c>
      <c r="S311" s="122">
        <v>0.11216544855099972</v>
      </c>
      <c r="T311" s="122">
        <v>0.1186262892632636</v>
      </c>
      <c r="U311" s="122">
        <v>0.14920468483523308</v>
      </c>
      <c r="V311" s="122">
        <v>0.17261863732810856</v>
      </c>
      <c r="W311" s="122">
        <v>0.17834286614227232</v>
      </c>
      <c r="X311" s="122">
        <v>0.23958076987364213</v>
      </c>
      <c r="Y311" s="122">
        <v>0.13691746445914751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2.0870458975323827E-3</v>
      </c>
      <c r="D312" s="98">
        <v>5.1858522879267982E-3</v>
      </c>
      <c r="E312" s="98">
        <v>5.203701987975937E-3</v>
      </c>
      <c r="F312" s="98">
        <v>8.2163767744670175E-3</v>
      </c>
      <c r="G312" s="98">
        <v>1.5199110932069619E-2</v>
      </c>
      <c r="H312" s="98">
        <v>2.026569443447972E-2</v>
      </c>
      <c r="I312" s="98">
        <v>2.0106888913828388E-2</v>
      </c>
      <c r="J312" s="98">
        <v>2.3832571771875807E-2</v>
      </c>
      <c r="K312" s="98">
        <v>4.3910647851862598E-2</v>
      </c>
      <c r="L312" s="98">
        <v>4.0504765021012315E-2</v>
      </c>
      <c r="M312" s="98">
        <v>3.2815553639162429E-2</v>
      </c>
      <c r="N312" s="98">
        <v>3.9362021296686533E-2</v>
      </c>
      <c r="O312" s="98">
        <v>3.7187081747250335E-2</v>
      </c>
      <c r="P312" s="98">
        <v>6.9227618771589589E-2</v>
      </c>
      <c r="Q312" s="98">
        <v>6.1925512170993867E-2</v>
      </c>
      <c r="R312" s="98">
        <v>6.0430196097521295E-2</v>
      </c>
      <c r="S312" s="98">
        <v>4.1154372607000916E-2</v>
      </c>
      <c r="T312" s="98">
        <v>3.553327058210777E-2</v>
      </c>
      <c r="U312" s="98">
        <v>3.931325672179433E-2</v>
      </c>
      <c r="V312" s="98">
        <v>4.7420136032302891E-2</v>
      </c>
      <c r="W312" s="98">
        <v>4.1997147508599904E-2</v>
      </c>
      <c r="X312" s="98">
        <v>4.465304904835949E-2</v>
      </c>
      <c r="Y312" s="98">
        <v>2.7128873469213333E-2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3.3400171060742386E-3</v>
      </c>
      <c r="D313" s="33">
        <v>6.0420607805836838E-3</v>
      </c>
      <c r="E313" s="33">
        <v>1.438533589006789E-2</v>
      </c>
      <c r="F313" s="33">
        <v>2.1282766997733307E-2</v>
      </c>
      <c r="G313" s="33">
        <v>1.9997769000192303E-2</v>
      </c>
      <c r="H313" s="33">
        <v>3.7305798767703402E-2</v>
      </c>
      <c r="I313" s="33">
        <v>3.0231808190425858E-2</v>
      </c>
      <c r="J313" s="33">
        <v>4.1968776532826289E-2</v>
      </c>
      <c r="K313" s="33">
        <v>3.1787549518998773E-2</v>
      </c>
      <c r="L313" s="33">
        <v>5.2471098158054744E-2</v>
      </c>
      <c r="M313" s="33">
        <v>5.2905449694372171E-2</v>
      </c>
      <c r="N313" s="33">
        <v>8.8666760909943465E-2</v>
      </c>
      <c r="O313" s="33">
        <v>7.9226020289139401E-2</v>
      </c>
      <c r="P313" s="33">
        <v>0.1455102082783172</v>
      </c>
      <c r="Q313" s="33">
        <v>0.14073728539870856</v>
      </c>
      <c r="R313" s="33">
        <v>0.1204757229572109</v>
      </c>
      <c r="S313" s="33">
        <v>7.1011075943998803E-2</v>
      </c>
      <c r="T313" s="33">
        <v>8.3093018681155831E-2</v>
      </c>
      <c r="U313" s="33">
        <v>0.10989142811343876</v>
      </c>
      <c r="V313" s="33">
        <v>0.12519850129580568</v>
      </c>
      <c r="W313" s="33">
        <v>0.13634571863367242</v>
      </c>
      <c r="X313" s="33">
        <v>0.19492772082528265</v>
      </c>
      <c r="Y313" s="33">
        <v>0.10978859098993418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1.3633151059292812</v>
      </c>
      <c r="D315" s="154">
        <f t="shared" si="118"/>
        <v>1.3639596297179162</v>
      </c>
      <c r="E315" s="154">
        <f t="shared" si="118"/>
        <v>1.4049959183385194</v>
      </c>
      <c r="F315" s="154">
        <f t="shared" si="118"/>
        <v>1.4482331819366008</v>
      </c>
      <c r="G315" s="154">
        <f t="shared" si="118"/>
        <v>1.5205140798162879</v>
      </c>
      <c r="H315" s="154">
        <f t="shared" si="118"/>
        <v>1.5200638521349434</v>
      </c>
      <c r="I315" s="154">
        <f t="shared" si="118"/>
        <v>1.5792554224751725</v>
      </c>
      <c r="J315" s="154">
        <f t="shared" si="118"/>
        <v>1.6060672385157038</v>
      </c>
      <c r="K315" s="154">
        <f t="shared" si="118"/>
        <v>1.6616919387421301</v>
      </c>
      <c r="L315" s="154">
        <f t="shared" si="118"/>
        <v>1.7174278855875678</v>
      </c>
      <c r="M315" s="154">
        <f t="shared" si="118"/>
        <v>1.7441057935114916</v>
      </c>
      <c r="N315" s="154">
        <f t="shared" si="118"/>
        <v>1.8734633400708463</v>
      </c>
      <c r="O315" s="154">
        <f t="shared" si="118"/>
        <v>1.8779128006677621</v>
      </c>
      <c r="P315" s="154">
        <f t="shared" si="118"/>
        <v>1.7341860512782115</v>
      </c>
      <c r="Q315" s="154">
        <f t="shared" si="118"/>
        <v>1.9448132092274748</v>
      </c>
      <c r="R315" s="154">
        <f t="shared" ref="R315:V315" si="119">IF(R297=0,"",R297/R279)</f>
        <v>1.9793566548053645</v>
      </c>
      <c r="S315" s="154">
        <f t="shared" si="119"/>
        <v>2.0148079852407608</v>
      </c>
      <c r="T315" s="154">
        <f t="shared" si="119"/>
        <v>1.947051042903587</v>
      </c>
      <c r="U315" s="154">
        <f t="shared" si="119"/>
        <v>1.9863239080329642</v>
      </c>
      <c r="V315" s="154">
        <f t="shared" si="119"/>
        <v>1.8654110472039249</v>
      </c>
      <c r="W315" s="154">
        <f t="shared" ref="W315:Y315" si="120">IF(W297=0,"",W297/W279)</f>
        <v>1.9336425736899208</v>
      </c>
      <c r="X315" s="154">
        <f t="shared" si="120"/>
        <v>1.86134721473929</v>
      </c>
      <c r="Y315" s="154">
        <f t="shared" si="120"/>
        <v>1.7361729986239696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1.7078560730335792</v>
      </c>
      <c r="D316" s="155">
        <f t="shared" si="121"/>
        <v>1.8040343716191201</v>
      </c>
      <c r="E316" s="155">
        <f t="shared" si="121"/>
        <v>1.9018319585986589</v>
      </c>
      <c r="F316" s="155">
        <f t="shared" si="121"/>
        <v>2.0003059927584044</v>
      </c>
      <c r="G316" s="155">
        <f t="shared" si="121"/>
        <v>2.1003155231456003</v>
      </c>
      <c r="H316" s="155">
        <f t="shared" si="121"/>
        <v>2.2017572073459468</v>
      </c>
      <c r="I316" s="155">
        <f t="shared" si="121"/>
        <v>2.3048445939564015</v>
      </c>
      <c r="J316" s="155">
        <f t="shared" si="121"/>
        <v>2.4104483522001807</v>
      </c>
      <c r="K316" s="155">
        <f t="shared" si="121"/>
        <v>2.5193114724770846</v>
      </c>
      <c r="L316" s="155">
        <f t="shared" si="121"/>
        <v>2.6316376372792707</v>
      </c>
      <c r="M316" s="155">
        <f t="shared" si="121"/>
        <v>2.768989288216674</v>
      </c>
      <c r="N316" s="155">
        <f t="shared" si="121"/>
        <v>2.9388020028241297</v>
      </c>
      <c r="O316" s="155">
        <f t="shared" si="121"/>
        <v>3.1436303020100911</v>
      </c>
      <c r="P316" s="155">
        <f t="shared" si="121"/>
        <v>3.3628210303297088</v>
      </c>
      <c r="Q316" s="155">
        <f t="shared" si="121"/>
        <v>3.5332786507583247</v>
      </c>
      <c r="R316" s="155">
        <f t="shared" ref="R316:V316" si="122">IF(R298=0,"",R298/R280)</f>
        <v>3.5341205471162147</v>
      </c>
      <c r="S316" s="155">
        <f t="shared" si="122"/>
        <v>3.5342140911559801</v>
      </c>
      <c r="T316" s="155">
        <f t="shared" si="122"/>
        <v>3.5343180289779417</v>
      </c>
      <c r="U316" s="155">
        <f t="shared" si="122"/>
        <v>3.5344335154467879</v>
      </c>
      <c r="V316" s="155">
        <f t="shared" si="122"/>
        <v>3.5448272976429585</v>
      </c>
      <c r="W316" s="155">
        <f t="shared" ref="W316:Y316" si="123">IF(W298=0,"",W298/W280)</f>
        <v>3.6001887001411066</v>
      </c>
      <c r="X316" s="155">
        <f t="shared" si="123"/>
        <v>3.6743337597982779</v>
      </c>
      <c r="Y316" s="155">
        <f t="shared" si="123"/>
        <v>3.7594184111069762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1.7078560730335792</v>
      </c>
      <c r="D317" s="156">
        <f t="shared" si="124"/>
        <v>1.8040343716191201</v>
      </c>
      <c r="E317" s="156">
        <f t="shared" si="124"/>
        <v>1.9018319585986589</v>
      </c>
      <c r="F317" s="156">
        <f t="shared" si="124"/>
        <v>2.0003059927584044</v>
      </c>
      <c r="G317" s="156">
        <f t="shared" si="124"/>
        <v>2.1003155231456003</v>
      </c>
      <c r="H317" s="156">
        <f t="shared" si="124"/>
        <v>2.2017572073459468</v>
      </c>
      <c r="I317" s="156">
        <f t="shared" si="124"/>
        <v>2.3048445939564015</v>
      </c>
      <c r="J317" s="156">
        <f t="shared" si="124"/>
        <v>2.4104483522001807</v>
      </c>
      <c r="K317" s="156">
        <f t="shared" si="124"/>
        <v>2.5193114724770846</v>
      </c>
      <c r="L317" s="156">
        <f t="shared" si="124"/>
        <v>2.6316376372792707</v>
      </c>
      <c r="M317" s="156">
        <f t="shared" si="124"/>
        <v>2.768989288216674</v>
      </c>
      <c r="N317" s="156">
        <f t="shared" si="124"/>
        <v>2.9388020028241297</v>
      </c>
      <c r="O317" s="156">
        <f t="shared" si="124"/>
        <v>3.1436303020100911</v>
      </c>
      <c r="P317" s="156">
        <f t="shared" si="124"/>
        <v>3.3628210303297088</v>
      </c>
      <c r="Q317" s="156">
        <f t="shared" si="124"/>
        <v>3.5332786507583247</v>
      </c>
      <c r="R317" s="156">
        <f t="shared" ref="R317:V317" si="125">IF(R299=0,"",R299/R281)</f>
        <v>3.5341205471162147</v>
      </c>
      <c r="S317" s="156">
        <f t="shared" si="125"/>
        <v>3.5342140911559801</v>
      </c>
      <c r="T317" s="156">
        <f t="shared" si="125"/>
        <v>3.5343180289779417</v>
      </c>
      <c r="U317" s="156">
        <f t="shared" si="125"/>
        <v>3.5344335154467879</v>
      </c>
      <c r="V317" s="156">
        <f t="shared" si="125"/>
        <v>3.5448272976429585</v>
      </c>
      <c r="W317" s="156">
        <f t="shared" ref="W317:Y317" si="126">IF(W299=0,"",W299/W281)</f>
        <v>3.6001887001411066</v>
      </c>
      <c r="X317" s="156">
        <f t="shared" si="126"/>
        <v>3.6743337597982779</v>
      </c>
      <c r="Y317" s="156">
        <f t="shared" si="126"/>
        <v>3.7594184111069762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2.1620770839936219</v>
      </c>
      <c r="D318" s="155">
        <f t="shared" si="127"/>
        <v>2.2487575539964788</v>
      </c>
      <c r="E318" s="155">
        <f t="shared" si="127"/>
        <v>2.3367375309225884</v>
      </c>
      <c r="F318" s="155">
        <f t="shared" si="127"/>
        <v>2.4254241242149672</v>
      </c>
      <c r="G318" s="155">
        <f t="shared" si="127"/>
        <v>2.5153311240999829</v>
      </c>
      <c r="H318" s="155">
        <f t="shared" si="127"/>
        <v>2.606377782476188</v>
      </c>
      <c r="I318" s="155">
        <f t="shared" si="127"/>
        <v>2.6986717995408278</v>
      </c>
      <c r="J318" s="155">
        <f t="shared" si="127"/>
        <v>2.7926958794807399</v>
      </c>
      <c r="K318" s="155">
        <f t="shared" si="127"/>
        <v>2.8888323642596858</v>
      </c>
      <c r="L318" s="155">
        <f t="shared" si="127"/>
        <v>2.9871319565370609</v>
      </c>
      <c r="M318" s="155">
        <f t="shared" si="127"/>
        <v>3.0997760436391575</v>
      </c>
      <c r="N318" s="155">
        <f t="shared" si="127"/>
        <v>3.230380720214268</v>
      </c>
      <c r="O318" s="155">
        <f t="shared" si="127"/>
        <v>3.3787130004370285</v>
      </c>
      <c r="P318" s="155">
        <f t="shared" si="127"/>
        <v>3.530337186325756</v>
      </c>
      <c r="Q318" s="155">
        <f t="shared" si="127"/>
        <v>3.6467064242633653</v>
      </c>
      <c r="R318" s="155">
        <f t="shared" ref="R318:V318" si="128">IF(R300=0,"",R300/R282)</f>
        <v>3.6719210918412895</v>
      </c>
      <c r="S318" s="155">
        <f t="shared" si="128"/>
        <v>3.6747227215721701</v>
      </c>
      <c r="T318" s="155">
        <f t="shared" si="128"/>
        <v>3.6778356434953703</v>
      </c>
      <c r="U318" s="155">
        <f t="shared" si="128"/>
        <v>3.6812944456322603</v>
      </c>
      <c r="V318" s="155">
        <f t="shared" si="128"/>
        <v>3.6911780989264895</v>
      </c>
      <c r="W318" s="155">
        <f t="shared" ref="W318:Y318" si="129">IF(W300=0,"",W300/W282)</f>
        <v>3.7236181656100511</v>
      </c>
      <c r="X318" s="155">
        <f t="shared" si="129"/>
        <v>3.7640879416382043</v>
      </c>
      <c r="Y318" s="155">
        <f t="shared" si="129"/>
        <v>3.8097045729759591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2.1620770839936219</v>
      </c>
      <c r="D319" s="156">
        <f t="shared" si="130"/>
        <v>2.2487575539964788</v>
      </c>
      <c r="E319" s="156">
        <f t="shared" si="130"/>
        <v>2.3367375309225884</v>
      </c>
      <c r="F319" s="156">
        <f t="shared" si="130"/>
        <v>2.4254241242149672</v>
      </c>
      <c r="G319" s="156">
        <f t="shared" si="130"/>
        <v>2.5153311240999829</v>
      </c>
      <c r="H319" s="156">
        <f t="shared" si="130"/>
        <v>2.606377782476188</v>
      </c>
      <c r="I319" s="156">
        <f t="shared" si="130"/>
        <v>2.6986717995408278</v>
      </c>
      <c r="J319" s="156">
        <f t="shared" si="130"/>
        <v>2.7926958794807399</v>
      </c>
      <c r="K319" s="156">
        <f t="shared" si="130"/>
        <v>2.8888323642596858</v>
      </c>
      <c r="L319" s="156">
        <f t="shared" si="130"/>
        <v>2.9871319565370609</v>
      </c>
      <c r="M319" s="156">
        <f t="shared" si="130"/>
        <v>3.0997760436391575</v>
      </c>
      <c r="N319" s="156">
        <f t="shared" si="130"/>
        <v>3.230380720214268</v>
      </c>
      <c r="O319" s="156">
        <f t="shared" si="130"/>
        <v>3.3787130004370285</v>
      </c>
      <c r="P319" s="156">
        <f t="shared" si="130"/>
        <v>3.530337186325756</v>
      </c>
      <c r="Q319" s="156">
        <f t="shared" si="130"/>
        <v>3.6467064242633653</v>
      </c>
      <c r="R319" s="156">
        <f t="shared" ref="R319:V319" si="131">IF(R301=0,"",R301/R283)</f>
        <v>3.6719210918412895</v>
      </c>
      <c r="S319" s="156">
        <f t="shared" si="131"/>
        <v>3.6747227215721701</v>
      </c>
      <c r="T319" s="156">
        <f t="shared" si="131"/>
        <v>3.6778356434953703</v>
      </c>
      <c r="U319" s="156">
        <f t="shared" si="131"/>
        <v>3.6812944456322603</v>
      </c>
      <c r="V319" s="156">
        <f t="shared" si="131"/>
        <v>3.6911780989264895</v>
      </c>
      <c r="W319" s="156">
        <f t="shared" ref="W319:Y319" si="132">IF(W301=0,"",W301/W283)</f>
        <v>3.7236181656100511</v>
      </c>
      <c r="X319" s="156">
        <f t="shared" si="132"/>
        <v>3.7640879416382043</v>
      </c>
      <c r="Y319" s="156">
        <f t="shared" si="132"/>
        <v>3.8097045729759591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0.70173161312015209</v>
      </c>
      <c r="D320" s="155">
        <f t="shared" si="133"/>
        <v>0.70014365279826973</v>
      </c>
      <c r="E320" s="155">
        <f t="shared" si="133"/>
        <v>0.70353905343999068</v>
      </c>
      <c r="F320" s="155">
        <f t="shared" si="133"/>
        <v>0.70307441357456257</v>
      </c>
      <c r="G320" s="155">
        <f t="shared" si="133"/>
        <v>0.70635771786432755</v>
      </c>
      <c r="H320" s="155">
        <f t="shared" si="133"/>
        <v>0.70647072158020474</v>
      </c>
      <c r="I320" s="155">
        <f t="shared" si="133"/>
        <v>0.71697342298896516</v>
      </c>
      <c r="J320" s="155">
        <f t="shared" si="133"/>
        <v>0.7133284367176782</v>
      </c>
      <c r="K320" s="155">
        <f t="shared" si="133"/>
        <v>0.74902990180196971</v>
      </c>
      <c r="L320" s="155">
        <f t="shared" si="133"/>
        <v>0.73108596220337929</v>
      </c>
      <c r="M320" s="155">
        <f t="shared" si="133"/>
        <v>0.74536755825590362</v>
      </c>
      <c r="N320" s="155">
        <f t="shared" si="133"/>
        <v>0.75801676691626607</v>
      </c>
      <c r="O320" s="155">
        <f t="shared" si="133"/>
        <v>0.75557941033249854</v>
      </c>
      <c r="P320" s="155">
        <f t="shared" si="133"/>
        <v>0.7696971530499761</v>
      </c>
      <c r="Q320" s="155">
        <f t="shared" si="133"/>
        <v>0.77417005320622723</v>
      </c>
      <c r="R320" s="155">
        <f t="shared" ref="R320:V320" si="134">IF(R302=0,"",R302/R284)</f>
        <v>0.78970299608299244</v>
      </c>
      <c r="S320" s="155">
        <f t="shared" si="134"/>
        <v>0.80275704462498809</v>
      </c>
      <c r="T320" s="155">
        <f t="shared" si="134"/>
        <v>0.80764768815425136</v>
      </c>
      <c r="U320" s="155">
        <f t="shared" si="134"/>
        <v>0.81139719389828402</v>
      </c>
      <c r="V320" s="155">
        <f t="shared" si="134"/>
        <v>0.81017542884544524</v>
      </c>
      <c r="W320" s="155">
        <f t="shared" ref="W320:Y320" si="135">IF(W302=0,"",W302/W284)</f>
        <v>0.82350030686163256</v>
      </c>
      <c r="X320" s="155">
        <f t="shared" si="135"/>
        <v>0.8209321247132656</v>
      </c>
      <c r="Y320" s="155">
        <f t="shared" si="135"/>
        <v>0.82995881354301093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0.60753381084563574</v>
      </c>
      <c r="D321" s="156">
        <f t="shared" si="136"/>
        <v>0.60934629494903436</v>
      </c>
      <c r="E321" s="156">
        <f t="shared" si="136"/>
        <v>0.61141072236498206</v>
      </c>
      <c r="F321" s="156">
        <f t="shared" si="136"/>
        <v>0.61350950568718632</v>
      </c>
      <c r="G321" s="156">
        <f t="shared" si="136"/>
        <v>0.61584031398118344</v>
      </c>
      <c r="H321" s="156">
        <f t="shared" si="136"/>
        <v>0.61837895506981999</v>
      </c>
      <c r="I321" s="156">
        <f t="shared" si="136"/>
        <v>0.62117413461661986</v>
      </c>
      <c r="J321" s="156">
        <f t="shared" si="136"/>
        <v>0.62442538253348878</v>
      </c>
      <c r="K321" s="156">
        <f t="shared" si="136"/>
        <v>0.62830235172815541</v>
      </c>
      <c r="L321" s="156">
        <f t="shared" si="136"/>
        <v>0.63285043130885343</v>
      </c>
      <c r="M321" s="156">
        <f t="shared" si="136"/>
        <v>0.64212197992034836</v>
      </c>
      <c r="N321" s="156">
        <f t="shared" si="136"/>
        <v>0.65740508633982275</v>
      </c>
      <c r="O321" s="156">
        <f t="shared" si="136"/>
        <v>0.67974808557386734</v>
      </c>
      <c r="P321" s="156">
        <f t="shared" si="136"/>
        <v>0.70684138244787353</v>
      </c>
      <c r="Q321" s="156">
        <f t="shared" si="136"/>
        <v>0.7312351460695421</v>
      </c>
      <c r="R321" s="156">
        <f t="shared" ref="R321:V321" si="137">IF(R303=0,"",R303/R285)</f>
        <v>0.74706128161211305</v>
      </c>
      <c r="S321" s="156">
        <f t="shared" si="137"/>
        <v>0.76179692211324523</v>
      </c>
      <c r="T321" s="156">
        <f t="shared" si="137"/>
        <v>0.77500757585901392</v>
      </c>
      <c r="U321" s="156">
        <f t="shared" si="137"/>
        <v>0.78625875113553945</v>
      </c>
      <c r="V321" s="156">
        <f t="shared" si="137"/>
        <v>0.79511595622892384</v>
      </c>
      <c r="W321" s="156">
        <f t="shared" ref="W321:Y321" si="138">IF(W303=0,"",W303/W285)</f>
        <v>0.80056006389082957</v>
      </c>
      <c r="X321" s="156">
        <f t="shared" si="138"/>
        <v>0.80404266293694349</v>
      </c>
      <c r="Y321" s="156">
        <f t="shared" si="138"/>
        <v>0.80580616585537623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0.82914251616386558</v>
      </c>
      <c r="L322" s="156">
        <f t="shared" si="139"/>
        <v>0.83670362300216827</v>
      </c>
      <c r="M322" s="156">
        <f t="shared" si="139"/>
        <v>0.83723949682977117</v>
      </c>
      <c r="N322" s="156">
        <f t="shared" si="139"/>
        <v>0.84938415306603521</v>
      </c>
      <c r="O322" s="156" t="str">
        <f t="shared" si="139"/>
        <v/>
      </c>
      <c r="P322" s="156" t="str">
        <f t="shared" si="139"/>
        <v/>
      </c>
      <c r="Q322" s="156">
        <f t="shared" si="139"/>
        <v>0.88446163431394664</v>
      </c>
      <c r="R322" s="156">
        <f t="shared" ref="R322:V322" si="140">IF(R304=0,"",R304/R286)</f>
        <v>0.89369744173848775</v>
      </c>
      <c r="S322" s="156">
        <f t="shared" si="140"/>
        <v>0.90037643874620443</v>
      </c>
      <c r="T322" s="156">
        <f t="shared" si="140"/>
        <v>0.9055533158298732</v>
      </c>
      <c r="U322" s="156">
        <f t="shared" si="140"/>
        <v>0.91561599679743988</v>
      </c>
      <c r="V322" s="156" t="str">
        <f t="shared" si="140"/>
        <v/>
      </c>
      <c r="W322" s="156" t="str">
        <f t="shared" ref="W322:Y322" si="141">IF(W304=0,"",W304/W286)</f>
        <v/>
      </c>
      <c r="X322" s="156">
        <f t="shared" si="141"/>
        <v>0.88844533261703729</v>
      </c>
      <c r="Y322" s="156">
        <f t="shared" si="141"/>
        <v>0.8750472333181325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0.62830235172815541</v>
      </c>
      <c r="L323" s="157">
        <f t="shared" si="142"/>
        <v>0.63285043130885343</v>
      </c>
      <c r="M323" s="157">
        <f t="shared" si="142"/>
        <v>0.64212197992034836</v>
      </c>
      <c r="N323" s="157">
        <f t="shared" si="142"/>
        <v>0.65740508633982286</v>
      </c>
      <c r="O323" s="157" t="str">
        <f t="shared" si="142"/>
        <v/>
      </c>
      <c r="P323" s="157" t="str">
        <f t="shared" si="142"/>
        <v/>
      </c>
      <c r="Q323" s="157">
        <f t="shared" si="142"/>
        <v>0.7312351460695421</v>
      </c>
      <c r="R323" s="157">
        <f t="shared" ref="R323:V323" si="143">IF(R305=0,"",R305/R287)</f>
        <v>0.74706128161211305</v>
      </c>
      <c r="S323" s="157">
        <f t="shared" si="143"/>
        <v>0.76179692211324523</v>
      </c>
      <c r="T323" s="157">
        <f t="shared" si="143"/>
        <v>0.77500757585901392</v>
      </c>
      <c r="U323" s="157">
        <f t="shared" si="143"/>
        <v>0.78625875113553945</v>
      </c>
      <c r="V323" s="157" t="str">
        <f t="shared" si="143"/>
        <v/>
      </c>
      <c r="W323" s="157" t="str">
        <f t="shared" ref="W323:Y323" si="144">IF(W305=0,"",W305/W287)</f>
        <v/>
      </c>
      <c r="X323" s="157">
        <f t="shared" si="144"/>
        <v>0.80404266293694338</v>
      </c>
      <c r="Y323" s="157">
        <f t="shared" si="144"/>
        <v>0.80580616585537612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 t="str">
        <f t="shared" si="146"/>
        <v/>
      </c>
      <c r="W324" s="158" t="str">
        <f t="shared" ref="W324:Y324" si="147">IF(W306=0,"",W306/W288)</f>
        <v/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0.68030635525959748</v>
      </c>
      <c r="D325" s="157">
        <f t="shared" si="148"/>
        <v>0.68138823528855397</v>
      </c>
      <c r="E325" s="157">
        <f t="shared" si="148"/>
        <v>0.68257262597237378</v>
      </c>
      <c r="F325" s="157">
        <f t="shared" si="148"/>
        <v>0.68377130689604382</v>
      </c>
      <c r="G325" s="157">
        <f t="shared" si="148"/>
        <v>0.68506519399366295</v>
      </c>
      <c r="H325" s="157">
        <f t="shared" si="148"/>
        <v>0.68644515359279112</v>
      </c>
      <c r="I325" s="157">
        <f t="shared" si="148"/>
        <v>0.6879321710688524</v>
      </c>
      <c r="J325" s="157">
        <f t="shared" si="148"/>
        <v>0.68961039141919322</v>
      </c>
      <c r="K325" s="157">
        <f t="shared" si="148"/>
        <v>0.69155414956086414</v>
      </c>
      <c r="L325" s="157">
        <f t="shared" si="148"/>
        <v>0.69378900319645809</v>
      </c>
      <c r="M325" s="157">
        <f t="shared" si="148"/>
        <v>0.69803772913348916</v>
      </c>
      <c r="N325" s="157">
        <f t="shared" si="148"/>
        <v>0.70504349555482315</v>
      </c>
      <c r="O325" s="157">
        <f t="shared" si="148"/>
        <v>0.71572637865936994</v>
      </c>
      <c r="P325" s="157">
        <f t="shared" si="148"/>
        <v>0.7295798999150277</v>
      </c>
      <c r="Q325" s="157">
        <f t="shared" si="148"/>
        <v>0.74294560045885782</v>
      </c>
      <c r="R325" s="157">
        <f t="shared" ref="R325:V325" si="149">IF(R307=0,"",R307/R289)</f>
        <v>0.75199069602398472</v>
      </c>
      <c r="S325" s="157">
        <f t="shared" si="149"/>
        <v>0.76075383453569168</v>
      </c>
      <c r="T325" s="157">
        <f t="shared" si="149"/>
        <v>0.7694489664051265</v>
      </c>
      <c r="U325" s="157">
        <f t="shared" si="149"/>
        <v>0.7781635013891447</v>
      </c>
      <c r="V325" s="157">
        <f t="shared" si="149"/>
        <v>0.78672452181527686</v>
      </c>
      <c r="W325" s="157">
        <f t="shared" ref="W325:Y325" si="150">IF(W307=0,"",W307/W289)</f>
        <v>0.79454357357082417</v>
      </c>
      <c r="X325" s="157">
        <f t="shared" si="150"/>
        <v>0.80666022756506606</v>
      </c>
      <c r="Y325" s="157">
        <f t="shared" si="150"/>
        <v>0.81796432928993268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0.86617950948934586</v>
      </c>
      <c r="D326" s="158">
        <f t="shared" si="151"/>
        <v>0.85248765226978851</v>
      </c>
      <c r="E326" s="158">
        <f t="shared" si="151"/>
        <v>0.82393756920932837</v>
      </c>
      <c r="F326" s="158">
        <f t="shared" si="151"/>
        <v>0.81729708363510956</v>
      </c>
      <c r="G326" s="158">
        <f t="shared" si="151"/>
        <v>0.83745735319917469</v>
      </c>
      <c r="H326" s="158">
        <f t="shared" si="151"/>
        <v>0.83487009491311714</v>
      </c>
      <c r="I326" s="158">
        <f t="shared" si="151"/>
        <v>0.86076608769288721</v>
      </c>
      <c r="J326" s="158">
        <f t="shared" si="151"/>
        <v>0.85989653126805199</v>
      </c>
      <c r="K326" s="158">
        <f t="shared" si="151"/>
        <v>0.86508374650739828</v>
      </c>
      <c r="L326" s="158">
        <f t="shared" si="151"/>
        <v>0.87055995235872008</v>
      </c>
      <c r="M326" s="158">
        <f t="shared" si="151"/>
        <v>0.86912624285974094</v>
      </c>
      <c r="N326" s="158">
        <f t="shared" si="151"/>
        <v>0.87563013531184442</v>
      </c>
      <c r="O326" s="158">
        <f t="shared" si="151"/>
        <v>0.88111428534102054</v>
      </c>
      <c r="P326" s="158">
        <f t="shared" si="151"/>
        <v>0.88223821763255383</v>
      </c>
      <c r="Q326" s="158">
        <f t="shared" si="151"/>
        <v>0.89043185572798123</v>
      </c>
      <c r="R326" s="158">
        <f t="shared" ref="R326:V326" si="152">IF(R308=0,"",R308/R290)</f>
        <v>0.89576386613216763</v>
      </c>
      <c r="S326" s="158">
        <f t="shared" si="152"/>
        <v>0.89947481561651399</v>
      </c>
      <c r="T326" s="158">
        <f t="shared" si="152"/>
        <v>0.90237771718744964</v>
      </c>
      <c r="U326" s="158">
        <f t="shared" si="152"/>
        <v>0.91198668431681829</v>
      </c>
      <c r="V326" s="158">
        <f t="shared" si="152"/>
        <v>0.90419206780305028</v>
      </c>
      <c r="W326" s="158">
        <f t="shared" ref="W326:Y326" si="153">IF(W308=0,"",W308/W290)</f>
        <v>0.89432077369692187</v>
      </c>
      <c r="X326" s="158">
        <f t="shared" si="153"/>
        <v>0.88996739680374104</v>
      </c>
      <c r="Y326" s="158">
        <f t="shared" si="153"/>
        <v>0.88332608588773975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0.68030635525959748</v>
      </c>
      <c r="D327" s="156">
        <f t="shared" si="154"/>
        <v>0.68138823528855397</v>
      </c>
      <c r="E327" s="156">
        <f t="shared" si="154"/>
        <v>0.68257262597237378</v>
      </c>
      <c r="F327" s="156">
        <f t="shared" si="154"/>
        <v>0.68377130689604382</v>
      </c>
      <c r="G327" s="156">
        <f t="shared" si="154"/>
        <v>0.68506519399366295</v>
      </c>
      <c r="H327" s="156">
        <f t="shared" si="154"/>
        <v>0.68644515359279112</v>
      </c>
      <c r="I327" s="156">
        <f t="shared" si="154"/>
        <v>0.6879321710688524</v>
      </c>
      <c r="J327" s="156">
        <f t="shared" si="154"/>
        <v>0.68961039141919322</v>
      </c>
      <c r="K327" s="156">
        <f t="shared" si="154"/>
        <v>0.69155414956086414</v>
      </c>
      <c r="L327" s="156">
        <f t="shared" si="154"/>
        <v>0.6937890031964582</v>
      </c>
      <c r="M327" s="156">
        <f t="shared" si="154"/>
        <v>0.69803772913348916</v>
      </c>
      <c r="N327" s="156">
        <f t="shared" si="154"/>
        <v>0.70504349555482304</v>
      </c>
      <c r="O327" s="156">
        <f t="shared" si="154"/>
        <v>0.71572637865936983</v>
      </c>
      <c r="P327" s="156">
        <f t="shared" si="154"/>
        <v>0.7295798999150277</v>
      </c>
      <c r="Q327" s="156">
        <f t="shared" si="154"/>
        <v>0.74294560045885782</v>
      </c>
      <c r="R327" s="156">
        <f t="shared" ref="R327:V327" si="155">IF(R309=0,"",R309/R291)</f>
        <v>0.75199069602398472</v>
      </c>
      <c r="S327" s="156">
        <f t="shared" si="155"/>
        <v>0.76075383453569179</v>
      </c>
      <c r="T327" s="156">
        <f t="shared" si="155"/>
        <v>0.7694489664051265</v>
      </c>
      <c r="U327" s="156">
        <f t="shared" si="155"/>
        <v>0.7781635013891447</v>
      </c>
      <c r="V327" s="156">
        <f t="shared" si="155"/>
        <v>0.78672452181527686</v>
      </c>
      <c r="W327" s="156">
        <f t="shared" ref="W327:Y327" si="156">IF(W309=0,"",W309/W291)</f>
        <v>0.79454357357082417</v>
      </c>
      <c r="X327" s="156">
        <f t="shared" si="156"/>
        <v>0.80666022756506595</v>
      </c>
      <c r="Y327" s="156">
        <f t="shared" si="156"/>
        <v>0.81796432928993268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0.70077100280442439</v>
      </c>
      <c r="D329" s="155">
        <f t="shared" si="160"/>
        <v>0.68924113603847181</v>
      </c>
      <c r="E329" s="155">
        <f t="shared" si="160"/>
        <v>0.72234097558764154</v>
      </c>
      <c r="F329" s="155">
        <f t="shared" si="160"/>
        <v>0.72107341143300785</v>
      </c>
      <c r="G329" s="155">
        <f t="shared" si="160"/>
        <v>0.69628018657999502</v>
      </c>
      <c r="H329" s="155">
        <f t="shared" si="160"/>
        <v>0.71038312937305381</v>
      </c>
      <c r="I329" s="155">
        <f t="shared" si="160"/>
        <v>0.70330549245507301</v>
      </c>
      <c r="J329" s="155">
        <f t="shared" si="160"/>
        <v>0.71058283762120156</v>
      </c>
      <c r="K329" s="155">
        <f t="shared" si="160"/>
        <v>0.67574631561245257</v>
      </c>
      <c r="L329" s="155">
        <f t="shared" si="160"/>
        <v>0.70015035947298865</v>
      </c>
      <c r="M329" s="155">
        <f t="shared" si="160"/>
        <v>0.71072184058930199</v>
      </c>
      <c r="N329" s="155">
        <f t="shared" si="160"/>
        <v>0.7265831904131701</v>
      </c>
      <c r="O329" s="155">
        <f t="shared" si="160"/>
        <v>0.72742492447958917</v>
      </c>
      <c r="P329" s="155">
        <f t="shared" si="160"/>
        <v>0.730932062045069</v>
      </c>
      <c r="Q329" s="155">
        <f t="shared" si="160"/>
        <v>0.73992217229381518</v>
      </c>
      <c r="R329" s="155">
        <f t="shared" ref="R329:V329" si="161">IF(R311=0,"",R311/R293)</f>
        <v>0.74155525974521619</v>
      </c>
      <c r="S329" s="155">
        <f t="shared" si="161"/>
        <v>0.74349951524331459</v>
      </c>
      <c r="T329" s="155">
        <f t="shared" si="161"/>
        <v>0.77017136272768438</v>
      </c>
      <c r="U329" s="155">
        <f t="shared" si="161"/>
        <v>0.79034374274474239</v>
      </c>
      <c r="V329" s="155">
        <f t="shared" si="161"/>
        <v>0.79586314138488323</v>
      </c>
      <c r="W329" s="155">
        <f t="shared" ref="W329:Y329" si="162">IF(W311=0,"",W311/W293)</f>
        <v>0.81415666462679259</v>
      </c>
      <c r="X329" s="155">
        <f t="shared" si="162"/>
        <v>0.834762552323292</v>
      </c>
      <c r="Y329" s="155">
        <f t="shared" si="162"/>
        <v>0.83505712942113275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0.61396898741551931</v>
      </c>
      <c r="D330" s="156">
        <f t="shared" si="163"/>
        <v>0.61420518311718231</v>
      </c>
      <c r="E330" s="156">
        <f t="shared" si="163"/>
        <v>0.6144414000950239</v>
      </c>
      <c r="F330" s="156">
        <f t="shared" si="163"/>
        <v>0.61467761997416248</v>
      </c>
      <c r="G330" s="156">
        <f t="shared" si="163"/>
        <v>0.61491385944740995</v>
      </c>
      <c r="H330" s="156">
        <f t="shared" si="163"/>
        <v>0.61515011647177853</v>
      </c>
      <c r="I330" s="156">
        <f t="shared" si="163"/>
        <v>0.61538639516037763</v>
      </c>
      <c r="J330" s="156">
        <f t="shared" si="163"/>
        <v>0.61562271236316435</v>
      </c>
      <c r="K330" s="156">
        <f t="shared" si="163"/>
        <v>0.61585908240703413</v>
      </c>
      <c r="L330" s="156">
        <f t="shared" si="163"/>
        <v>0.61609550912501887</v>
      </c>
      <c r="M330" s="156">
        <f t="shared" si="163"/>
        <v>0.61627506172356794</v>
      </c>
      <c r="N330" s="156">
        <f t="shared" si="163"/>
        <v>0.61637542318029526</v>
      </c>
      <c r="O330" s="156">
        <f t="shared" si="163"/>
        <v>0.61643540658661211</v>
      </c>
      <c r="P330" s="156">
        <f t="shared" si="163"/>
        <v>0.61660278036594207</v>
      </c>
      <c r="Q330" s="156">
        <f t="shared" si="163"/>
        <v>0.61728403074708238</v>
      </c>
      <c r="R330" s="156">
        <f t="shared" ref="R330:V330" si="164">IF(R312=0,"",R312/R294)</f>
        <v>0.61907350586193188</v>
      </c>
      <c r="S330" s="156">
        <f t="shared" si="164"/>
        <v>0.62159776499386266</v>
      </c>
      <c r="T330" s="156">
        <f t="shared" si="164"/>
        <v>0.62436737219727056</v>
      </c>
      <c r="U330" s="156">
        <f t="shared" si="164"/>
        <v>0.62689289152655858</v>
      </c>
      <c r="V330" s="156">
        <f t="shared" si="164"/>
        <v>0.62868488703612579</v>
      </c>
      <c r="W330" s="156">
        <f t="shared" ref="W330:Y330" si="165">IF(W312=0,"",W312/W294)</f>
        <v>0.62954613368361056</v>
      </c>
      <c r="X330" s="156">
        <f t="shared" si="165"/>
        <v>0.62992756122394233</v>
      </c>
      <c r="Y330" s="156">
        <f t="shared" si="165"/>
        <v>0.62996570397797558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0.76867741820066127</v>
      </c>
      <c r="D331" s="159">
        <f t="shared" si="166"/>
        <v>0.76997746379533727</v>
      </c>
      <c r="E331" s="159">
        <f t="shared" si="166"/>
        <v>0.77133880684054235</v>
      </c>
      <c r="F331" s="159">
        <f t="shared" si="166"/>
        <v>0.77270850862900153</v>
      </c>
      <c r="G331" s="159">
        <f t="shared" si="166"/>
        <v>0.77413466176394075</v>
      </c>
      <c r="H331" s="159">
        <f t="shared" si="166"/>
        <v>0.77561138032297827</v>
      </c>
      <c r="I331" s="159">
        <f t="shared" si="166"/>
        <v>0.7771505143249543</v>
      </c>
      <c r="J331" s="159">
        <f t="shared" si="166"/>
        <v>0.77880060911437665</v>
      </c>
      <c r="K331" s="159">
        <f t="shared" si="166"/>
        <v>0.7806029410030213</v>
      </c>
      <c r="L331" s="159">
        <f t="shared" si="166"/>
        <v>0.78256855309653106</v>
      </c>
      <c r="M331" s="159">
        <f t="shared" si="166"/>
        <v>0.78537894403388431</v>
      </c>
      <c r="N331" s="159">
        <f t="shared" si="166"/>
        <v>0.78922813000034397</v>
      </c>
      <c r="O331" s="159">
        <f t="shared" si="166"/>
        <v>0.79457618869313462</v>
      </c>
      <c r="P331" s="159">
        <f t="shared" si="166"/>
        <v>0.80164877407565471</v>
      </c>
      <c r="Q331" s="159">
        <f t="shared" si="166"/>
        <v>0.81080076854427019</v>
      </c>
      <c r="R331" s="159">
        <f t="shared" ref="R331:V331" si="167">IF(R313=0,"",R313/R295)</f>
        <v>0.82325444492353561</v>
      </c>
      <c r="S331" s="159">
        <f t="shared" si="167"/>
        <v>0.83883805945941148</v>
      </c>
      <c r="T331" s="159">
        <f t="shared" si="167"/>
        <v>0.85561467626682242</v>
      </c>
      <c r="U331" s="159">
        <f t="shared" si="167"/>
        <v>0.87164735946073846</v>
      </c>
      <c r="V331" s="159">
        <f t="shared" si="167"/>
        <v>0.8849991731561081</v>
      </c>
      <c r="W331" s="159">
        <f t="shared" ref="W331:Y331" si="168">IF(W313=0,"",W313/W295)</f>
        <v>0.8949971374331086</v>
      </c>
      <c r="X331" s="159">
        <f t="shared" si="168"/>
        <v>0.90194755467173138</v>
      </c>
      <c r="Y331" s="159">
        <f t="shared" si="168"/>
        <v>0.90811115565705514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1.6867419380544285E-2</v>
      </c>
      <c r="D333" s="117">
        <f t="shared" si="169"/>
        <v>4.0503828107231632E-2</v>
      </c>
      <c r="E333" s="117">
        <f t="shared" si="169"/>
        <v>3.9346334590243288E-2</v>
      </c>
      <c r="F333" s="117">
        <f t="shared" si="169"/>
        <v>5.6283235760422809E-2</v>
      </c>
      <c r="G333" s="117">
        <f t="shared" si="169"/>
        <v>9.7002747774293144E-2</v>
      </c>
      <c r="H333" s="117">
        <f t="shared" si="169"/>
        <v>0.12346350013491528</v>
      </c>
      <c r="I333" s="117">
        <f t="shared" si="169"/>
        <v>0.12997865829414984</v>
      </c>
      <c r="J333" s="117">
        <f t="shared" si="169"/>
        <v>0.17114979490030363</v>
      </c>
      <c r="K333" s="117">
        <f t="shared" si="169"/>
        <v>0.26626728800445132</v>
      </c>
      <c r="L333" s="117">
        <f t="shared" si="169"/>
        <v>0.25838652609685475</v>
      </c>
      <c r="M333" s="117">
        <f t="shared" si="169"/>
        <v>0.22673678293656283</v>
      </c>
      <c r="N333" s="117">
        <f t="shared" si="169"/>
        <v>0.23950160027233189</v>
      </c>
      <c r="O333" s="117">
        <f t="shared" si="169"/>
        <v>0.21466093501821226</v>
      </c>
      <c r="P333" s="117">
        <f t="shared" si="169"/>
        <v>0.39933862701456263</v>
      </c>
      <c r="Q333" s="117">
        <f t="shared" si="169"/>
        <v>0.47458346867463197</v>
      </c>
      <c r="R333" s="117">
        <f t="shared" ref="R333:V333" si="170">R334+R336+R338+R347</f>
        <v>0.43851826775429459</v>
      </c>
      <c r="S333" s="117">
        <f t="shared" si="170"/>
        <v>0.27272897671715496</v>
      </c>
      <c r="T333" s="117">
        <f t="shared" si="170"/>
        <v>0.22946183085500521</v>
      </c>
      <c r="U333" s="117">
        <f t="shared" si="170"/>
        <v>0.23430354830733241</v>
      </c>
      <c r="V333" s="117">
        <f t="shared" si="170"/>
        <v>0.24764262031556228</v>
      </c>
      <c r="W333" s="117">
        <f t="shared" ref="W333:Y333" si="171">W334+W336+W338+W347</f>
        <v>0.2763777362051329</v>
      </c>
      <c r="X333" s="117">
        <f t="shared" si="171"/>
        <v>0.41223212622800592</v>
      </c>
      <c r="Y333" s="117">
        <f t="shared" si="171"/>
        <v>0.23089609800915614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7.8869892155609654E-3</v>
      </c>
      <c r="D338" s="122">
        <v>1.8198005705903648E-2</v>
      </c>
      <c r="E338" s="122">
        <v>1.6972340370762774E-2</v>
      </c>
      <c r="F338" s="122">
        <v>2.0969430316887989E-2</v>
      </c>
      <c r="G338" s="122">
        <v>3.1702402464984555E-2</v>
      </c>
      <c r="H338" s="122">
        <v>3.6428896816863669E-2</v>
      </c>
      <c r="I338" s="122">
        <v>4.3659228553680471E-2</v>
      </c>
      <c r="J338" s="122">
        <v>6.8875180613687664E-2</v>
      </c>
      <c r="K338" s="122">
        <v>7.7902349201376953E-2</v>
      </c>
      <c r="L338" s="122">
        <v>8.4698592351245217E-2</v>
      </c>
      <c r="M338" s="122">
        <v>8.6061850054037686E-2</v>
      </c>
      <c r="N338" s="122">
        <v>7.0790501837966674E-2</v>
      </c>
      <c r="O338" s="122">
        <v>5.5287439668103761E-2</v>
      </c>
      <c r="P338" s="122">
        <v>0.10272883151923186</v>
      </c>
      <c r="Q338" s="122">
        <v>0.20955279522339496</v>
      </c>
      <c r="R338" s="122">
        <v>0.18063488396122215</v>
      </c>
      <c r="S338" s="122">
        <v>9.7817576764117661E-2</v>
      </c>
      <c r="T338" s="122">
        <v>7.9110748848577647E-2</v>
      </c>
      <c r="U338" s="122">
        <v>6.8628444330161076E-2</v>
      </c>
      <c r="V338" s="122">
        <v>4.8372882329049988E-2</v>
      </c>
      <c r="W338" s="122">
        <v>0.10013801086989123</v>
      </c>
      <c r="X338" s="122">
        <v>0.2249604561607064</v>
      </c>
      <c r="Y338" s="122">
        <v>0.11712644641917826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7.8869892155609654E-3</v>
      </c>
      <c r="D339" s="98">
        <v>1.8198005705903648E-2</v>
      </c>
      <c r="E339" s="98">
        <v>1.6972340370762774E-2</v>
      </c>
      <c r="F339" s="98">
        <v>2.0969430316887989E-2</v>
      </c>
      <c r="G339" s="98">
        <v>3.1702402464984555E-2</v>
      </c>
      <c r="H339" s="98">
        <v>3.6428896816863669E-2</v>
      </c>
      <c r="I339" s="98">
        <v>4.3659228553680471E-2</v>
      </c>
      <c r="J339" s="98">
        <v>6.8875180613687664E-2</v>
      </c>
      <c r="K339" s="98">
        <v>7.7689136764922451E-2</v>
      </c>
      <c r="L339" s="98">
        <v>8.4500942564888756E-2</v>
      </c>
      <c r="M339" s="98">
        <v>8.58141631660055E-2</v>
      </c>
      <c r="N339" s="98">
        <v>7.0579607272326969E-2</v>
      </c>
      <c r="O339" s="98">
        <v>5.5287439668103761E-2</v>
      </c>
      <c r="P339" s="98">
        <v>0.10272883151923186</v>
      </c>
      <c r="Q339" s="98">
        <v>0.20894172655382484</v>
      </c>
      <c r="R339" s="98">
        <v>0.18028998113442274</v>
      </c>
      <c r="S339" s="98">
        <v>9.7447457197959414E-2</v>
      </c>
      <c r="T339" s="98">
        <v>7.8936212116116511E-2</v>
      </c>
      <c r="U339" s="98">
        <v>6.845823765428817E-2</v>
      </c>
      <c r="V339" s="98">
        <v>4.8372882329049988E-2</v>
      </c>
      <c r="W339" s="98">
        <v>0.10013801086989123</v>
      </c>
      <c r="X339" s="98">
        <v>0.22453552548217168</v>
      </c>
      <c r="Y339" s="98">
        <v>0.11689256933196275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2.1321243645450186E-4</v>
      </c>
      <c r="L340" s="98">
        <v>1.9764978635646577E-4</v>
      </c>
      <c r="M340" s="98">
        <v>2.4768688803219064E-4</v>
      </c>
      <c r="N340" s="98">
        <v>2.1089456563970344E-4</v>
      </c>
      <c r="O340" s="98">
        <v>0</v>
      </c>
      <c r="P340" s="98">
        <v>0</v>
      </c>
      <c r="Q340" s="98">
        <v>6.1106866957010854E-4</v>
      </c>
      <c r="R340" s="98">
        <v>3.4490282679940261E-4</v>
      </c>
      <c r="S340" s="98">
        <v>3.7011956615824911E-4</v>
      </c>
      <c r="T340" s="98">
        <v>1.7453673246113242E-4</v>
      </c>
      <c r="U340" s="98">
        <v>1.7020667587290851E-4</v>
      </c>
      <c r="V340" s="98">
        <v>0</v>
      </c>
      <c r="W340" s="98">
        <v>0</v>
      </c>
      <c r="X340" s="98">
        <v>4.2493067853472598E-4</v>
      </c>
      <c r="Y340" s="98">
        <v>2.3387708721551282E-4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2.1321243645450186E-4</v>
      </c>
      <c r="L341" s="101">
        <v>1.9764978635646577E-4</v>
      </c>
      <c r="M341" s="101">
        <v>2.4768688803219064E-4</v>
      </c>
      <c r="N341" s="101">
        <v>2.1089456563970344E-4</v>
      </c>
      <c r="O341" s="101">
        <v>0</v>
      </c>
      <c r="P341" s="101">
        <v>0</v>
      </c>
      <c r="Q341" s="101">
        <v>6.1106866957010854E-4</v>
      </c>
      <c r="R341" s="101">
        <v>3.4490282679940261E-4</v>
      </c>
      <c r="S341" s="101">
        <v>3.7011956615824911E-4</v>
      </c>
      <c r="T341" s="101">
        <v>1.7453673246113242E-4</v>
      </c>
      <c r="U341" s="101">
        <v>1.7020667587290851E-4</v>
      </c>
      <c r="V341" s="101">
        <v>0</v>
      </c>
      <c r="W341" s="101">
        <v>0</v>
      </c>
      <c r="X341" s="101">
        <v>4.2493067853472598E-4</v>
      </c>
      <c r="Y341" s="101">
        <v>2.3387708721551282E-4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8.9804301649833215E-3</v>
      </c>
      <c r="D347" s="122">
        <v>2.2305822401327984E-2</v>
      </c>
      <c r="E347" s="122">
        <v>2.2373994219480515E-2</v>
      </c>
      <c r="F347" s="122">
        <v>3.5313805443534817E-2</v>
      </c>
      <c r="G347" s="122">
        <v>6.5300345309308588E-2</v>
      </c>
      <c r="H347" s="122">
        <v>8.7034603318051615E-2</v>
      </c>
      <c r="I347" s="122">
        <v>8.6319429740469369E-2</v>
      </c>
      <c r="J347" s="122">
        <v>0.10227461428661598</v>
      </c>
      <c r="K347" s="122">
        <v>0.18836493880307439</v>
      </c>
      <c r="L347" s="122">
        <v>0.17368793374560951</v>
      </c>
      <c r="M347" s="122">
        <v>0.14067493288252514</v>
      </c>
      <c r="N347" s="122">
        <v>0.16871109843436521</v>
      </c>
      <c r="O347" s="122">
        <v>0.1593734953501085</v>
      </c>
      <c r="P347" s="122">
        <v>0.29660979549533079</v>
      </c>
      <c r="Q347" s="122">
        <v>0.26503067345123699</v>
      </c>
      <c r="R347" s="122">
        <v>0.25788338379307246</v>
      </c>
      <c r="S347" s="122">
        <v>0.17491139995303731</v>
      </c>
      <c r="T347" s="122">
        <v>0.15035108200642758</v>
      </c>
      <c r="U347" s="122">
        <v>0.16567510397717133</v>
      </c>
      <c r="V347" s="122">
        <v>0.19926973798651229</v>
      </c>
      <c r="W347" s="122">
        <v>0.17623972533524165</v>
      </c>
      <c r="X347" s="122">
        <v>0.18727167006729953</v>
      </c>
      <c r="Y347" s="122">
        <v>0.11376965158997789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8.9804301649833215E-3</v>
      </c>
      <c r="D348" s="98">
        <v>2.2305822401327984E-2</v>
      </c>
      <c r="E348" s="98">
        <v>2.2373994219480515E-2</v>
      </c>
      <c r="F348" s="98">
        <v>3.5313805443534817E-2</v>
      </c>
      <c r="G348" s="98">
        <v>6.5300345309308588E-2</v>
      </c>
      <c r="H348" s="98">
        <v>8.7034603318051615E-2</v>
      </c>
      <c r="I348" s="98">
        <v>8.6319429740469369E-2</v>
      </c>
      <c r="J348" s="98">
        <v>0.10227461428661598</v>
      </c>
      <c r="K348" s="98">
        <v>0.18836493880307439</v>
      </c>
      <c r="L348" s="98">
        <v>0.17368793374560951</v>
      </c>
      <c r="M348" s="98">
        <v>0.14067493288252514</v>
      </c>
      <c r="N348" s="98">
        <v>0.16871109843436521</v>
      </c>
      <c r="O348" s="98">
        <v>0.1593734953501085</v>
      </c>
      <c r="P348" s="98">
        <v>0.29660979549533079</v>
      </c>
      <c r="Q348" s="98">
        <v>0.26503067345123699</v>
      </c>
      <c r="R348" s="98">
        <v>0.25788338379307246</v>
      </c>
      <c r="S348" s="98">
        <v>0.17491139995303731</v>
      </c>
      <c r="T348" s="98">
        <v>0.15035108200642758</v>
      </c>
      <c r="U348" s="98">
        <v>0.16567510397717133</v>
      </c>
      <c r="V348" s="98">
        <v>0.19926973798651229</v>
      </c>
      <c r="W348" s="98">
        <v>0.17623972533524165</v>
      </c>
      <c r="X348" s="98">
        <v>0.18727167006729953</v>
      </c>
      <c r="Y348" s="98">
        <v>0.11376965158997789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8486.7707912232108</v>
      </c>
      <c r="D351" s="117">
        <f t="shared" si="174"/>
        <v>7767.6528098738609</v>
      </c>
      <c r="E351" s="117">
        <f t="shared" si="174"/>
        <v>8183.6720864856243</v>
      </c>
      <c r="F351" s="117">
        <f t="shared" si="174"/>
        <v>8049.2836777338616</v>
      </c>
      <c r="G351" s="117">
        <f t="shared" si="174"/>
        <v>7910.3269564373568</v>
      </c>
      <c r="H351" s="117">
        <f t="shared" si="174"/>
        <v>7274.6222096069687</v>
      </c>
      <c r="I351" s="117">
        <f t="shared" si="174"/>
        <v>6823.6696362895973</v>
      </c>
      <c r="J351" s="117">
        <f t="shared" si="174"/>
        <v>6976.2906183281129</v>
      </c>
      <c r="K351" s="117">
        <f t="shared" si="174"/>
        <v>6318.1296811567299</v>
      </c>
      <c r="L351" s="117">
        <f t="shared" si="174"/>
        <v>6028.4818485986971</v>
      </c>
      <c r="M351" s="117">
        <f t="shared" si="174"/>
        <v>5775.7021567548472</v>
      </c>
      <c r="N351" s="117">
        <f t="shared" si="174"/>
        <v>5609.095607419792</v>
      </c>
      <c r="O351" s="117">
        <f t="shared" si="174"/>
        <v>5169.1993572430138</v>
      </c>
      <c r="P351" s="117">
        <f t="shared" si="174"/>
        <v>4333.7245329727093</v>
      </c>
      <c r="Q351" s="117">
        <f t="shared" si="174"/>
        <v>4727.1261165964679</v>
      </c>
      <c r="R351" s="117">
        <f t="shared" ref="R351:V351" si="175">R352+R354+R356+R365</f>
        <v>4621.1772476490269</v>
      </c>
      <c r="S351" s="117">
        <f t="shared" si="175"/>
        <v>4635.3821088373925</v>
      </c>
      <c r="T351" s="117">
        <f t="shared" si="175"/>
        <v>4294.0284343543817</v>
      </c>
      <c r="U351" s="117">
        <f t="shared" si="175"/>
        <v>4153.8591130303812</v>
      </c>
      <c r="V351" s="117">
        <f t="shared" si="175"/>
        <v>4097.3507316854884</v>
      </c>
      <c r="W351" s="117">
        <f t="shared" ref="W351:Y351" si="176">W352+W354+W356+W365</f>
        <v>4008.7124708269344</v>
      </c>
      <c r="X351" s="117">
        <f t="shared" si="176"/>
        <v>3466.4008551629768</v>
      </c>
      <c r="Y351" s="117">
        <f t="shared" si="176"/>
        <v>3104.1031215252069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5498.5906200973268</v>
      </c>
      <c r="D352" s="122">
        <f t="shared" si="177"/>
        <v>4585.139389884419</v>
      </c>
      <c r="E352" s="122">
        <f t="shared" si="177"/>
        <v>4565.2017088927614</v>
      </c>
      <c r="F352" s="122">
        <f t="shared" si="177"/>
        <v>4493.8941697661794</v>
      </c>
      <c r="G352" s="122">
        <f t="shared" si="177"/>
        <v>4487.0543598925951</v>
      </c>
      <c r="H352" s="122">
        <f t="shared" si="177"/>
        <v>3769.7869311991672</v>
      </c>
      <c r="I352" s="122">
        <f t="shared" si="177"/>
        <v>3502.7541556704614</v>
      </c>
      <c r="J352" s="122">
        <f t="shared" si="177"/>
        <v>3438.7340189144138</v>
      </c>
      <c r="K352" s="122">
        <f t="shared" si="177"/>
        <v>3043.2706013711468</v>
      </c>
      <c r="L352" s="122">
        <f t="shared" si="177"/>
        <v>2843.4381256637826</v>
      </c>
      <c r="M352" s="122">
        <f t="shared" si="177"/>
        <v>2536.7882883480092</v>
      </c>
      <c r="N352" s="122">
        <f t="shared" si="177"/>
        <v>2392.3576687311383</v>
      </c>
      <c r="O352" s="122">
        <f t="shared" si="177"/>
        <v>2050.48263604358</v>
      </c>
      <c r="P352" s="122">
        <f t="shared" si="177"/>
        <v>1495.541015042661</v>
      </c>
      <c r="Q352" s="122">
        <f t="shared" si="177"/>
        <v>1644.5252476468779</v>
      </c>
      <c r="R352" s="122">
        <f t="shared" si="177"/>
        <v>1777.6280220804431</v>
      </c>
      <c r="S352" s="122">
        <f t="shared" si="177"/>
        <v>1668.5336470933685</v>
      </c>
      <c r="T352" s="122">
        <f t="shared" si="177"/>
        <v>1500.9999738338706</v>
      </c>
      <c r="U352" s="122">
        <f t="shared" si="177"/>
        <v>1412.2826607651045</v>
      </c>
      <c r="V352" s="122">
        <f t="shared" si="177"/>
        <v>1397.1466308290103</v>
      </c>
      <c r="W352" s="122">
        <f t="shared" si="177"/>
        <v>1318.9650032406641</v>
      </c>
      <c r="X352" s="122">
        <f t="shared" si="177"/>
        <v>980.58093409299283</v>
      </c>
      <c r="Y352" s="122">
        <f t="shared" si="177"/>
        <v>795.92314366615926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5498.5906200973268</v>
      </c>
      <c r="D353" s="98">
        <v>4585.139389884419</v>
      </c>
      <c r="E353" s="98">
        <v>4565.2017088927614</v>
      </c>
      <c r="F353" s="98">
        <v>4493.8941697661794</v>
      </c>
      <c r="G353" s="98">
        <v>4487.0543598925951</v>
      </c>
      <c r="H353" s="98">
        <v>3769.7869311991672</v>
      </c>
      <c r="I353" s="98">
        <v>3502.7541556704614</v>
      </c>
      <c r="J353" s="98">
        <v>3438.7340189144138</v>
      </c>
      <c r="K353" s="98">
        <v>3043.2706013711468</v>
      </c>
      <c r="L353" s="98">
        <v>2843.4381256637826</v>
      </c>
      <c r="M353" s="98">
        <v>2536.7882883480092</v>
      </c>
      <c r="N353" s="98">
        <v>2392.3576687311383</v>
      </c>
      <c r="O353" s="98">
        <v>2050.48263604358</v>
      </c>
      <c r="P353" s="98">
        <v>1495.541015042661</v>
      </c>
      <c r="Q353" s="98">
        <v>1644.5252476468779</v>
      </c>
      <c r="R353" s="98">
        <v>1777.6280220804431</v>
      </c>
      <c r="S353" s="98">
        <v>1668.5336470933685</v>
      </c>
      <c r="T353" s="98">
        <v>1500.9999738338706</v>
      </c>
      <c r="U353" s="98">
        <v>1412.2826607651045</v>
      </c>
      <c r="V353" s="98">
        <v>1397.1466308290103</v>
      </c>
      <c r="W353" s="98">
        <v>1318.9650032406641</v>
      </c>
      <c r="X353" s="98">
        <v>980.58093409299283</v>
      </c>
      <c r="Y353" s="98">
        <v>795.92314366615926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57.011968299226815</v>
      </c>
      <c r="D354" s="122">
        <f t="shared" si="178"/>
        <v>67.143536733369729</v>
      </c>
      <c r="E354" s="122">
        <f t="shared" si="178"/>
        <v>153.96468264237805</v>
      </c>
      <c r="F354" s="122">
        <f t="shared" si="178"/>
        <v>88.323007208843634</v>
      </c>
      <c r="G354" s="122">
        <f t="shared" si="178"/>
        <v>107.72280175208421</v>
      </c>
      <c r="H354" s="122">
        <f t="shared" si="178"/>
        <v>146.51296163483076</v>
      </c>
      <c r="I354" s="122">
        <f t="shared" si="178"/>
        <v>168.2021278039883</v>
      </c>
      <c r="J354" s="122">
        <f t="shared" si="178"/>
        <v>189.65586122261197</v>
      </c>
      <c r="K354" s="122">
        <f t="shared" si="178"/>
        <v>201.49406461424263</v>
      </c>
      <c r="L354" s="122">
        <f t="shared" si="178"/>
        <v>248.70975854952727</v>
      </c>
      <c r="M354" s="122">
        <f t="shared" si="178"/>
        <v>278.73963924684438</v>
      </c>
      <c r="N354" s="122">
        <f t="shared" si="178"/>
        <v>427.87356478765594</v>
      </c>
      <c r="O354" s="122">
        <f t="shared" si="178"/>
        <v>351.29188973287631</v>
      </c>
      <c r="P354" s="122">
        <f t="shared" si="178"/>
        <v>117.73380205588875</v>
      </c>
      <c r="Q354" s="122">
        <f t="shared" si="178"/>
        <v>353.93275511819218</v>
      </c>
      <c r="R354" s="122">
        <f t="shared" si="178"/>
        <v>224.52156944628223</v>
      </c>
      <c r="S354" s="122">
        <f t="shared" si="178"/>
        <v>381.26114677436118</v>
      </c>
      <c r="T354" s="122">
        <f t="shared" si="178"/>
        <v>285.83159117165525</v>
      </c>
      <c r="U354" s="122">
        <f t="shared" si="178"/>
        <v>364.32595627074596</v>
      </c>
      <c r="V354" s="122">
        <f t="shared" si="178"/>
        <v>177.94699876080054</v>
      </c>
      <c r="W354" s="122">
        <f t="shared" si="178"/>
        <v>273.84470928493323</v>
      </c>
      <c r="X354" s="122">
        <f t="shared" si="178"/>
        <v>272.29762790218598</v>
      </c>
      <c r="Y354" s="122">
        <f t="shared" si="178"/>
        <v>160.71022927326001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57.011968299226815</v>
      </c>
      <c r="D355" s="98">
        <f>RES_hhdet_in_fech!D147</f>
        <v>67.143536733369729</v>
      </c>
      <c r="E355" s="98">
        <f>RES_hhdet_in_fech!E147</f>
        <v>153.96468264237805</v>
      </c>
      <c r="F355" s="98">
        <f>RES_hhdet_in_fech!F147</f>
        <v>88.323007208843634</v>
      </c>
      <c r="G355" s="98">
        <f>RES_hhdet_in_fech!G147</f>
        <v>107.72280175208421</v>
      </c>
      <c r="H355" s="98">
        <f>RES_hhdet_in_fech!H147</f>
        <v>146.51296163483076</v>
      </c>
      <c r="I355" s="98">
        <f>RES_hhdet_in_fech!I147</f>
        <v>168.2021278039883</v>
      </c>
      <c r="J355" s="98">
        <f>RES_hhdet_in_fech!J147</f>
        <v>189.65586122261197</v>
      </c>
      <c r="K355" s="98">
        <f>RES_hhdet_in_fech!K147</f>
        <v>201.49406461424263</v>
      </c>
      <c r="L355" s="98">
        <f>RES_hhdet_in_fech!L147</f>
        <v>248.70975854952727</v>
      </c>
      <c r="M355" s="98">
        <f>RES_hhdet_in_fech!M147</f>
        <v>278.73963924684438</v>
      </c>
      <c r="N355" s="98">
        <f>RES_hhdet_in_fech!N147</f>
        <v>427.87356478765594</v>
      </c>
      <c r="O355" s="98">
        <f>RES_hhdet_in_fech!O147</f>
        <v>351.29188973287631</v>
      </c>
      <c r="P355" s="98">
        <f>RES_hhdet_in_fech!P147</f>
        <v>117.73380205588875</v>
      </c>
      <c r="Q355" s="98">
        <f>RES_hhdet_in_fech!Q147</f>
        <v>353.93275511819218</v>
      </c>
      <c r="R355" s="98">
        <f>RES_hhdet_in_fech!R147</f>
        <v>224.52156944628223</v>
      </c>
      <c r="S355" s="98">
        <f>RES_hhdet_in_fech!S147</f>
        <v>381.26114677436118</v>
      </c>
      <c r="T355" s="98">
        <f>RES_hhdet_in_fech!T147</f>
        <v>285.83159117165525</v>
      </c>
      <c r="U355" s="98">
        <f>RES_hhdet_in_fech!U147</f>
        <v>364.32595627074596</v>
      </c>
      <c r="V355" s="98">
        <f>RES_hhdet_in_fech!V147</f>
        <v>177.94699876080054</v>
      </c>
      <c r="W355" s="98">
        <f>RES_hhdet_in_fech!W147</f>
        <v>273.84470928493323</v>
      </c>
      <c r="X355" s="98">
        <f>RES_hhdet_in_fech!X147</f>
        <v>272.29762790218598</v>
      </c>
      <c r="Y355" s="98">
        <f>RES_hhdet_in_fech!Y147</f>
        <v>160.71022927326001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2081.4741276060931</v>
      </c>
      <c r="D356" s="122">
        <v>2273.3447621380146</v>
      </c>
      <c r="E356" s="122">
        <v>2475.8162760825917</v>
      </c>
      <c r="F356" s="122">
        <v>2564.2509559859764</v>
      </c>
      <c r="G356" s="122">
        <v>2383.8618307571778</v>
      </c>
      <c r="H356" s="122">
        <v>2512.2463116106801</v>
      </c>
      <c r="I356" s="122">
        <v>2324.4439570895661</v>
      </c>
      <c r="J356" s="122">
        <v>2509.1464188754298</v>
      </c>
      <c r="K356" s="122">
        <v>2359.8866760370693</v>
      </c>
      <c r="L356" s="122">
        <v>2320.3005298700773</v>
      </c>
      <c r="M356" s="122">
        <v>2343.8701516199717</v>
      </c>
      <c r="N356" s="122">
        <v>2202.5172448903572</v>
      </c>
      <c r="O356" s="122">
        <v>2178.6233375915385</v>
      </c>
      <c r="P356" s="122">
        <v>2119.0178051617677</v>
      </c>
      <c r="Q356" s="122">
        <v>2135.0364766360717</v>
      </c>
      <c r="R356" s="122">
        <v>2035.962797476071</v>
      </c>
      <c r="S356" s="122">
        <v>2008.8222955119502</v>
      </c>
      <c r="T356" s="122">
        <v>1960.395742473291</v>
      </c>
      <c r="U356" s="122">
        <v>1864.5077887110408</v>
      </c>
      <c r="V356" s="122">
        <v>1844.1690893643049</v>
      </c>
      <c r="W356" s="122">
        <v>1742.1185983017094</v>
      </c>
      <c r="X356" s="122">
        <v>1700.8722275819784</v>
      </c>
      <c r="Y356" s="122">
        <v>1660.6493104350359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2314.664910360088</v>
      </c>
      <c r="D357" s="98">
        <v>2967.0725978595024</v>
      </c>
      <c r="E357" s="98">
        <v>2767.2354240057207</v>
      </c>
      <c r="F357" s="98">
        <v>2715.037640855368</v>
      </c>
      <c r="G357" s="98">
        <v>2969.3572872981599</v>
      </c>
      <c r="H357" s="98">
        <v>2586.5594817965211</v>
      </c>
      <c r="I357" s="98">
        <v>2669.3879836092319</v>
      </c>
      <c r="J357" s="98">
        <v>2943.7008008421276</v>
      </c>
      <c r="K357" s="98">
        <v>2692.9278320917947</v>
      </c>
      <c r="L357" s="98">
        <v>2583.2545392897546</v>
      </c>
      <c r="M357" s="98">
        <v>3122.0635677479841</v>
      </c>
      <c r="N357" s="98">
        <v>2725.4770295736744</v>
      </c>
      <c r="O357" s="98">
        <v>2173.0844082562853</v>
      </c>
      <c r="P357" s="98">
        <v>1632.6034849914442</v>
      </c>
      <c r="Q357" s="98">
        <v>2519.9995001269372</v>
      </c>
      <c r="R357" s="98">
        <v>2156.7108073415825</v>
      </c>
      <c r="S357" s="98">
        <v>2294.019179347295</v>
      </c>
      <c r="T357" s="98">
        <v>2131.8508539187133</v>
      </c>
      <c r="U357" s="98">
        <v>2199.7498034855062</v>
      </c>
      <c r="V357" s="98">
        <v>1478.7937751000882</v>
      </c>
      <c r="W357" s="98">
        <v>1702.0304921724623</v>
      </c>
      <c r="X357" s="98">
        <v>1813.6634525248473</v>
      </c>
      <c r="Y357" s="98">
        <v>1732.6011380453995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2041.9094543328283</v>
      </c>
      <c r="L358" s="98">
        <v>1956.2797628097142</v>
      </c>
      <c r="M358" s="98">
        <v>2397.4919567099291</v>
      </c>
      <c r="N358" s="98">
        <v>2111.7561692248769</v>
      </c>
      <c r="O358" s="98">
        <v>0</v>
      </c>
      <c r="P358" s="98">
        <v>0</v>
      </c>
      <c r="Q358" s="98">
        <v>2085.8504068900716</v>
      </c>
      <c r="R358" s="98">
        <v>1806.3691000082486</v>
      </c>
      <c r="S358" s="98">
        <v>1947.8947861294907</v>
      </c>
      <c r="T358" s="98">
        <v>1830.3585016986317</v>
      </c>
      <c r="U358" s="98">
        <v>1897.8983491425433</v>
      </c>
      <c r="V358" s="98">
        <v>0</v>
      </c>
      <c r="W358" s="98">
        <v>0</v>
      </c>
      <c r="X358" s="98">
        <v>1642.9714415906358</v>
      </c>
      <c r="Y358" s="98">
        <v>1600.0935559655873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938.60026613180935</v>
      </c>
      <c r="L359" s="101">
        <v>870.09062491840882</v>
      </c>
      <c r="M359" s="101">
        <v>1090.3631274528555</v>
      </c>
      <c r="N359" s="101">
        <v>928.39657351515848</v>
      </c>
      <c r="O359" s="101">
        <v>0</v>
      </c>
      <c r="P359" s="101">
        <v>0</v>
      </c>
      <c r="Q359" s="101">
        <v>896.67880138831435</v>
      </c>
      <c r="R359" s="101">
        <v>759.1627636894757</v>
      </c>
      <c r="S359" s="101">
        <v>814.66712043988605</v>
      </c>
      <c r="T359" s="101">
        <v>768.34272081850872</v>
      </c>
      <c r="U359" s="101">
        <v>749.28101722534097</v>
      </c>
      <c r="V359" s="101">
        <v>0</v>
      </c>
      <c r="W359" s="101">
        <v>0</v>
      </c>
      <c r="X359" s="101">
        <v>935.31140723438534</v>
      </c>
      <c r="Y359" s="101">
        <v>1029.5698503940516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1103.3091882010185</v>
      </c>
      <c r="L360" s="104">
        <v>1086.1891378913053</v>
      </c>
      <c r="M360" s="104">
        <v>1307.1288292570737</v>
      </c>
      <c r="N360" s="104">
        <v>1183.3595957097186</v>
      </c>
      <c r="O360" s="104">
        <v>0</v>
      </c>
      <c r="P360" s="104">
        <v>0</v>
      </c>
      <c r="Q360" s="104">
        <v>1189.1716055017571</v>
      </c>
      <c r="R360" s="104">
        <v>1047.2063363187729</v>
      </c>
      <c r="S360" s="104">
        <v>1133.2276656896047</v>
      </c>
      <c r="T360" s="104">
        <v>1062.0157808801232</v>
      </c>
      <c r="U360" s="104">
        <v>1148.6173319172021</v>
      </c>
      <c r="V360" s="104">
        <v>0</v>
      </c>
      <c r="W360" s="104">
        <v>0</v>
      </c>
      <c r="X360" s="104">
        <v>707.66003435625055</v>
      </c>
      <c r="Y360" s="104">
        <v>570.52370557153586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2160.1540959726135</v>
      </c>
      <c r="D361" s="101">
        <v>2292.5585747273249</v>
      </c>
      <c r="E361" s="101">
        <v>2558.5505984108495</v>
      </c>
      <c r="F361" s="101">
        <v>2650.4320886880514</v>
      </c>
      <c r="G361" s="101">
        <v>2440.9155662499375</v>
      </c>
      <c r="H361" s="101">
        <v>2600.6407788717274</v>
      </c>
      <c r="I361" s="101">
        <v>2423.5617654958733</v>
      </c>
      <c r="J361" s="101">
        <v>2589.375844020446</v>
      </c>
      <c r="K361" s="101">
        <v>2563.4908259802091</v>
      </c>
      <c r="L361" s="101">
        <v>2450.008668057782</v>
      </c>
      <c r="M361" s="101">
        <v>2481.2962335721086</v>
      </c>
      <c r="N361" s="101">
        <v>2361.4998136231379</v>
      </c>
      <c r="O361" s="101">
        <v>2308.4488689284613</v>
      </c>
      <c r="P361" s="101">
        <v>2269.1560063880311</v>
      </c>
      <c r="Q361" s="101">
        <v>2206.4319321267594</v>
      </c>
      <c r="R361" s="101">
        <v>2138.2385358145307</v>
      </c>
      <c r="S361" s="101">
        <v>2108.1976053377643</v>
      </c>
      <c r="T361" s="101">
        <v>2053.1323093109836</v>
      </c>
      <c r="U361" s="101">
        <v>1935.0366603289785</v>
      </c>
      <c r="V361" s="101">
        <v>1915.6717410376211</v>
      </c>
      <c r="W361" s="101">
        <v>1812.454798345191</v>
      </c>
      <c r="X361" s="101">
        <v>1724.2845850978701</v>
      </c>
      <c r="Y361" s="101">
        <v>1683.5870016619056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1696.7741454220347</v>
      </c>
      <c r="D362" s="104">
        <v>1832.6608919280679</v>
      </c>
      <c r="E362" s="104">
        <v>2119.8281447974814</v>
      </c>
      <c r="F362" s="104">
        <v>2217.577127709123</v>
      </c>
      <c r="G362" s="104">
        <v>1996.8449970149163</v>
      </c>
      <c r="H362" s="104">
        <v>2138.0891385392929</v>
      </c>
      <c r="I362" s="104">
        <v>1936.7863084315545</v>
      </c>
      <c r="J362" s="104">
        <v>2076.4712394659073</v>
      </c>
      <c r="K362" s="104">
        <v>2050.6626564025669</v>
      </c>
      <c r="L362" s="104">
        <v>1953.8009061692794</v>
      </c>
      <c r="M362" s="104">
        <v>1994.1167008861125</v>
      </c>
      <c r="N362" s="104">
        <v>1902.7083173164269</v>
      </c>
      <c r="O362" s="104">
        <v>1875.5707912058667</v>
      </c>
      <c r="P362" s="104">
        <v>1876.2349420793514</v>
      </c>
      <c r="Q362" s="104">
        <v>1839.4958200179865</v>
      </c>
      <c r="R362" s="104">
        <v>1793.6367575619395</v>
      </c>
      <c r="S362" s="104">
        <v>1782.5421689823554</v>
      </c>
      <c r="T362" s="104">
        <v>1750.3444223026304</v>
      </c>
      <c r="U362" s="104">
        <v>1650.5680391605465</v>
      </c>
      <c r="V362" s="104">
        <v>1665.8815354659969</v>
      </c>
      <c r="W362" s="104">
        <v>1609.772238938132</v>
      </c>
      <c r="X362" s="104">
        <v>1561.2783269902798</v>
      </c>
      <c r="Y362" s="104">
        <v>1557.4435414492693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710.25230611184827</v>
      </c>
      <c r="D363" s="98">
        <v>848.49381191711097</v>
      </c>
      <c r="E363" s="98">
        <v>1175.7716144513806</v>
      </c>
      <c r="F363" s="98">
        <v>1281.2177304965282</v>
      </c>
      <c r="G363" s="98">
        <v>1030.6020956580448</v>
      </c>
      <c r="H363" s="98">
        <v>1125.9990415066711</v>
      </c>
      <c r="I363" s="98">
        <v>864.12731472321298</v>
      </c>
      <c r="J363" s="98">
        <v>937.27629833188439</v>
      </c>
      <c r="K363" s="98">
        <v>896.97339868611459</v>
      </c>
      <c r="L363" s="98">
        <v>825.90137198234629</v>
      </c>
      <c r="M363" s="98">
        <v>864.2720299864036</v>
      </c>
      <c r="N363" s="98">
        <v>802.2863452724979</v>
      </c>
      <c r="O363" s="98">
        <v>784.38010834228373</v>
      </c>
      <c r="P363" s="98">
        <v>817.05749997843827</v>
      </c>
      <c r="Q363" s="98">
        <v>784.07583669170947</v>
      </c>
      <c r="R363" s="98">
        <v>753.8497877868806</v>
      </c>
      <c r="S363" s="98">
        <v>748.97911053467931</v>
      </c>
      <c r="T363" s="98">
        <v>741.14878406338698</v>
      </c>
      <c r="U363" s="98">
        <v>654.86052474188557</v>
      </c>
      <c r="V363" s="98">
        <v>748.34981759993593</v>
      </c>
      <c r="W363" s="98">
        <v>828.00761062491506</v>
      </c>
      <c r="X363" s="98">
        <v>888.54722682812155</v>
      </c>
      <c r="Y363" s="98">
        <v>998.22761814175033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986.52183931018681</v>
      </c>
      <c r="D364" s="98">
        <v>984.16708001095697</v>
      </c>
      <c r="E364" s="98">
        <v>944.05653034610043</v>
      </c>
      <c r="F364" s="98">
        <v>936.35939721259456</v>
      </c>
      <c r="G364" s="98">
        <v>966.24290135687147</v>
      </c>
      <c r="H364" s="98">
        <v>1012.0900970326218</v>
      </c>
      <c r="I364" s="98">
        <v>1072.6589937083415</v>
      </c>
      <c r="J364" s="98">
        <v>1139.1949411340233</v>
      </c>
      <c r="K364" s="98">
        <v>1153.6892577164526</v>
      </c>
      <c r="L364" s="98">
        <v>1127.8995341869327</v>
      </c>
      <c r="M364" s="98">
        <v>1129.8446708997089</v>
      </c>
      <c r="N364" s="98">
        <v>1100.4219720439289</v>
      </c>
      <c r="O364" s="98">
        <v>1091.1906828635831</v>
      </c>
      <c r="P364" s="98">
        <v>1059.1774421009131</v>
      </c>
      <c r="Q364" s="98">
        <v>1055.4199833262769</v>
      </c>
      <c r="R364" s="98">
        <v>1039.7869697750589</v>
      </c>
      <c r="S364" s="98">
        <v>1033.563058447676</v>
      </c>
      <c r="T364" s="98">
        <v>1009.1956382392433</v>
      </c>
      <c r="U364" s="98">
        <v>995.70751441866071</v>
      </c>
      <c r="V364" s="98">
        <v>917.53171786606106</v>
      </c>
      <c r="W364" s="98">
        <v>781.76462831321692</v>
      </c>
      <c r="X364" s="98">
        <v>672.73110016215844</v>
      </c>
      <c r="Y364" s="98">
        <v>559.21592330751901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849.69407522056395</v>
      </c>
      <c r="D365" s="122">
        <v>842.02512111805754</v>
      </c>
      <c r="E365" s="122">
        <v>988.6894188678931</v>
      </c>
      <c r="F365" s="122">
        <v>902.81554477286215</v>
      </c>
      <c r="G365" s="122">
        <v>931.68796403549959</v>
      </c>
      <c r="H365" s="122">
        <v>846.07600516229149</v>
      </c>
      <c r="I365" s="122">
        <v>828.26939572558126</v>
      </c>
      <c r="J365" s="122">
        <v>838.75431931565743</v>
      </c>
      <c r="K365" s="122">
        <v>713.47833913427144</v>
      </c>
      <c r="L365" s="122">
        <v>616.03343451531089</v>
      </c>
      <c r="M365" s="122">
        <v>616.30407754002226</v>
      </c>
      <c r="N365" s="122">
        <v>586.34712901064029</v>
      </c>
      <c r="O365" s="122">
        <v>588.80149387501956</v>
      </c>
      <c r="P365" s="122">
        <v>601.43191071239221</v>
      </c>
      <c r="Q365" s="122">
        <v>593.63163719532656</v>
      </c>
      <c r="R365" s="122">
        <v>583.06485864623016</v>
      </c>
      <c r="S365" s="122">
        <v>576.76501945771236</v>
      </c>
      <c r="T365" s="122">
        <v>546.80112687556516</v>
      </c>
      <c r="U365" s="122">
        <v>512.74270728348961</v>
      </c>
      <c r="V365" s="122">
        <v>678.08801273137294</v>
      </c>
      <c r="W365" s="122">
        <v>673.78415999962783</v>
      </c>
      <c r="X365" s="122">
        <v>512.65006558581922</v>
      </c>
      <c r="Y365" s="122">
        <v>486.82043815075167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988.33753356481316</v>
      </c>
      <c r="D366" s="98">
        <v>1258.9015762823888</v>
      </c>
      <c r="E366" s="98">
        <v>984.94427801903987</v>
      </c>
      <c r="F366" s="98">
        <v>959.61636447945568</v>
      </c>
      <c r="G366" s="98">
        <v>1127.3102021777615</v>
      </c>
      <c r="H366" s="98">
        <v>977.40380912459887</v>
      </c>
      <c r="I366" s="98">
        <v>931.35776437776178</v>
      </c>
      <c r="J366" s="98">
        <v>844.71222841184044</v>
      </c>
      <c r="K366" s="98">
        <v>826.73681194080359</v>
      </c>
      <c r="L366" s="98">
        <v>738.74990640834346</v>
      </c>
      <c r="M366" s="98">
        <v>707.74498972417246</v>
      </c>
      <c r="N366" s="98">
        <v>699.33824004503481</v>
      </c>
      <c r="O366" s="98">
        <v>698.10086453674785</v>
      </c>
      <c r="P366" s="98">
        <v>716.64694985060294</v>
      </c>
      <c r="Q366" s="98">
        <v>709.67983768698832</v>
      </c>
      <c r="R366" s="98">
        <v>700.33927987413085</v>
      </c>
      <c r="S366" s="98">
        <v>687.4929248776715</v>
      </c>
      <c r="T366" s="98">
        <v>665.86825941751749</v>
      </c>
      <c r="U366" s="98">
        <v>643.15009371593089</v>
      </c>
      <c r="V366" s="98">
        <v>878.97990904556207</v>
      </c>
      <c r="W366" s="98">
        <v>876.6549242040586</v>
      </c>
      <c r="X366" s="98">
        <v>685.29031820906846</v>
      </c>
      <c r="Y366" s="98">
        <v>625.26202384135661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765.66773683010956</v>
      </c>
      <c r="D367" s="33">
        <v>620.82536939820807</v>
      </c>
      <c r="E367" s="33">
        <v>990.39952884453839</v>
      </c>
      <c r="F367" s="33">
        <v>877.60531794418216</v>
      </c>
      <c r="G367" s="33">
        <v>799.01862699752905</v>
      </c>
      <c r="H367" s="33">
        <v>774.77337475616321</v>
      </c>
      <c r="I367" s="33">
        <v>757.81704327986995</v>
      </c>
      <c r="J367" s="33">
        <v>834.52586985058997</v>
      </c>
      <c r="K367" s="33">
        <v>575.44887592047814</v>
      </c>
      <c r="L367" s="33">
        <v>529.74841521552241</v>
      </c>
      <c r="M367" s="33">
        <v>559.19430012308339</v>
      </c>
      <c r="N367" s="33">
        <v>537.02671802891928</v>
      </c>
      <c r="O367" s="33">
        <v>537.85257573260924</v>
      </c>
      <c r="P367" s="33">
        <v>547.03393162200098</v>
      </c>
      <c r="Q367" s="33">
        <v>542.37337776268487</v>
      </c>
      <c r="R367" s="33">
        <v>524.48185808831749</v>
      </c>
      <c r="S367" s="33">
        <v>512.24095386439581</v>
      </c>
      <c r="T367" s="33">
        <v>494.9375292652669</v>
      </c>
      <c r="U367" s="33">
        <v>465.76622182783893</v>
      </c>
      <c r="V367" s="33">
        <v>604.4325709526953</v>
      </c>
      <c r="W367" s="33">
        <v>611.78808737500037</v>
      </c>
      <c r="X367" s="33">
        <v>473.52304525692534</v>
      </c>
      <c r="Y367" s="33">
        <v>451.23259792669057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11570.142820234001</v>
      </c>
      <c r="D369" s="117">
        <f t="shared" si="179"/>
        <v>10594.764850332884</v>
      </c>
      <c r="E369" s="117">
        <f t="shared" si="179"/>
        <v>11498.025878533179</v>
      </c>
      <c r="F369" s="117">
        <f t="shared" si="179"/>
        <v>11657.239712914854</v>
      </c>
      <c r="G369" s="117">
        <f t="shared" si="179"/>
        <v>12027.763513213322</v>
      </c>
      <c r="H369" s="117">
        <f t="shared" si="179"/>
        <v>11057.890258761581</v>
      </c>
      <c r="I369" s="117">
        <f t="shared" si="179"/>
        <v>10776.317274289537</v>
      </c>
      <c r="J369" s="117">
        <f t="shared" si="179"/>
        <v>11204.391808461241</v>
      </c>
      <c r="K369" s="117">
        <f t="shared" si="179"/>
        <v>10498.785159105521</v>
      </c>
      <c r="L369" s="117">
        <f t="shared" si="179"/>
        <v>10353.482834541894</v>
      </c>
      <c r="M369" s="117">
        <f t="shared" si="179"/>
        <v>10073.435593192948</v>
      </c>
      <c r="N369" s="117">
        <f t="shared" si="179"/>
        <v>10508.434991453394</v>
      </c>
      <c r="O369" s="117">
        <f t="shared" si="179"/>
        <v>9707.3056421702295</v>
      </c>
      <c r="P369" s="117">
        <f t="shared" si="179"/>
        <v>7515.4846351634551</v>
      </c>
      <c r="Q369" s="117">
        <f t="shared" si="179"/>
        <v>9193.3773132409879</v>
      </c>
      <c r="R369" s="117">
        <f t="shared" ref="R369:V369" si="180">R370+R372+R374+R383</f>
        <v>9146.9579381692402</v>
      </c>
      <c r="S369" s="117">
        <f t="shared" si="180"/>
        <v>9339.4048875277367</v>
      </c>
      <c r="T369" s="117">
        <f t="shared" si="180"/>
        <v>8360.6925413673544</v>
      </c>
      <c r="U369" s="117">
        <f t="shared" si="180"/>
        <v>8250.9096668128495</v>
      </c>
      <c r="V369" s="117">
        <f t="shared" si="180"/>
        <v>7643.2433191551936</v>
      </c>
      <c r="W369" s="117">
        <f t="shared" ref="W369:Y369" si="181">W370+W372+W374+W383</f>
        <v>7751.4170992726749</v>
      </c>
      <c r="X369" s="117">
        <f t="shared" si="181"/>
        <v>6452.1755769274987</v>
      </c>
      <c r="Y369" s="117">
        <f t="shared" si="181"/>
        <v>5389.2600245364411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9390.8013836586942</v>
      </c>
      <c r="D370" s="122">
        <f t="shared" si="182"/>
        <v>8271.7490580162139</v>
      </c>
      <c r="E370" s="122">
        <f t="shared" si="182"/>
        <v>8682.2465074214651</v>
      </c>
      <c r="F370" s="122">
        <f t="shared" si="182"/>
        <v>8989.1634386053429</v>
      </c>
      <c r="G370" s="122">
        <f t="shared" si="182"/>
        <v>9424.2299252805624</v>
      </c>
      <c r="H370" s="122">
        <f t="shared" si="182"/>
        <v>8300.1555459263272</v>
      </c>
      <c r="I370" s="122">
        <f t="shared" si="182"/>
        <v>8073.303979655383</v>
      </c>
      <c r="J370" s="122">
        <f t="shared" si="182"/>
        <v>8288.8907495469539</v>
      </c>
      <c r="K370" s="122">
        <f t="shared" si="182"/>
        <v>7666.9465398865668</v>
      </c>
      <c r="L370" s="122">
        <f t="shared" si="182"/>
        <v>7482.8987907716346</v>
      </c>
      <c r="M370" s="122">
        <f t="shared" si="182"/>
        <v>7024.3395969091489</v>
      </c>
      <c r="N370" s="122">
        <f t="shared" si="182"/>
        <v>7030.6655083387341</v>
      </c>
      <c r="O370" s="122">
        <f t="shared" si="182"/>
        <v>6445.9593484121278</v>
      </c>
      <c r="P370" s="122">
        <f t="shared" si="182"/>
        <v>5029.236777106099</v>
      </c>
      <c r="Q370" s="122">
        <f t="shared" si="182"/>
        <v>5810.5659481437597</v>
      </c>
      <c r="R370" s="122">
        <f t="shared" si="182"/>
        <v>6282.3517179640503</v>
      </c>
      <c r="S370" s="122">
        <f t="shared" si="182"/>
        <v>5896.9551271252622</v>
      </c>
      <c r="T370" s="122">
        <f t="shared" si="182"/>
        <v>5305.0112690164669</v>
      </c>
      <c r="U370" s="122">
        <f t="shared" si="182"/>
        <v>4991.619169492551</v>
      </c>
      <c r="V370" s="122">
        <f t="shared" si="182"/>
        <v>4952.6435157725646</v>
      </c>
      <c r="W370" s="122">
        <f t="shared" si="182"/>
        <v>4748.5229005486162</v>
      </c>
      <c r="X370" s="122">
        <f t="shared" si="182"/>
        <v>3602.981630352414</v>
      </c>
      <c r="Y370" s="122">
        <f t="shared" si="182"/>
        <v>2992.208120124702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9390.8013836586942</v>
      </c>
      <c r="D371" s="98">
        <v>8271.7490580162139</v>
      </c>
      <c r="E371" s="98">
        <v>8682.2465074214651</v>
      </c>
      <c r="F371" s="98">
        <v>8989.1634386053429</v>
      </c>
      <c r="G371" s="98">
        <v>9424.2299252805624</v>
      </c>
      <c r="H371" s="98">
        <v>8300.1555459263272</v>
      </c>
      <c r="I371" s="98">
        <v>8073.303979655383</v>
      </c>
      <c r="J371" s="98">
        <v>8288.8907495469539</v>
      </c>
      <c r="K371" s="98">
        <v>7666.9465398865668</v>
      </c>
      <c r="L371" s="98">
        <v>7482.8987907716346</v>
      </c>
      <c r="M371" s="98">
        <v>7024.3395969091489</v>
      </c>
      <c r="N371" s="98">
        <v>7030.6655083387341</v>
      </c>
      <c r="O371" s="98">
        <v>6445.9593484121278</v>
      </c>
      <c r="P371" s="98">
        <v>5029.236777106099</v>
      </c>
      <c r="Q371" s="98">
        <v>5810.5659481437597</v>
      </c>
      <c r="R371" s="98">
        <v>6282.3517179640503</v>
      </c>
      <c r="S371" s="98">
        <v>5896.9551271252622</v>
      </c>
      <c r="T371" s="98">
        <v>5305.0112690164669</v>
      </c>
      <c r="U371" s="98">
        <v>4991.619169492551</v>
      </c>
      <c r="V371" s="98">
        <v>4952.6435157725646</v>
      </c>
      <c r="W371" s="98">
        <v>4748.5229005486162</v>
      </c>
      <c r="X371" s="98">
        <v>3602.981630352414</v>
      </c>
      <c r="Y371" s="98">
        <v>2992.208120124702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123.26427017312915</v>
      </c>
      <c r="D372" s="122">
        <f t="shared" si="183"/>
        <v>150.98953543120521</v>
      </c>
      <c r="E372" s="122">
        <f t="shared" si="183"/>
        <v>359.77505236703041</v>
      </c>
      <c r="F372" s="122">
        <f t="shared" si="183"/>
        <v>214.2207524075418</v>
      </c>
      <c r="G372" s="122">
        <f t="shared" si="183"/>
        <v>270.95851602226958</v>
      </c>
      <c r="H372" s="122">
        <f t="shared" si="183"/>
        <v>381.86812804980912</v>
      </c>
      <c r="I372" s="122">
        <f t="shared" si="183"/>
        <v>453.9223389273854</v>
      </c>
      <c r="J372" s="122">
        <f t="shared" si="183"/>
        <v>529.65114215575954</v>
      </c>
      <c r="K372" s="122">
        <f t="shared" si="183"/>
        <v>582.08257506385644</v>
      </c>
      <c r="L372" s="122">
        <f t="shared" si="183"/>
        <v>742.92886766590948</v>
      </c>
      <c r="M372" s="122">
        <f t="shared" si="183"/>
        <v>864.03045614998939</v>
      </c>
      <c r="N372" s="122">
        <f t="shared" si="183"/>
        <v>1382.1945143793944</v>
      </c>
      <c r="O372" s="122">
        <f t="shared" si="183"/>
        <v>1186.9144747885605</v>
      </c>
      <c r="P372" s="122">
        <f t="shared" si="183"/>
        <v>415.64001948541971</v>
      </c>
      <c r="Q372" s="122">
        <f t="shared" si="183"/>
        <v>1290.688851846744</v>
      </c>
      <c r="R372" s="122">
        <f t="shared" si="183"/>
        <v>824.42548642311249</v>
      </c>
      <c r="S372" s="122">
        <f t="shared" si="183"/>
        <v>1401.0289989044072</v>
      </c>
      <c r="T372" s="122">
        <f t="shared" si="183"/>
        <v>1051.2416140481105</v>
      </c>
      <c r="U372" s="122">
        <f t="shared" si="183"/>
        <v>1341.191119219159</v>
      </c>
      <c r="V372" s="122">
        <f t="shared" si="183"/>
        <v>656.83406459556613</v>
      </c>
      <c r="W372" s="122">
        <f t="shared" si="183"/>
        <v>1019.6931340495807</v>
      </c>
      <c r="X372" s="122">
        <f t="shared" si="183"/>
        <v>1024.9522177233048</v>
      </c>
      <c r="Y372" s="122">
        <f t="shared" si="183"/>
        <v>612.2584953863535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123.26427017312915</v>
      </c>
      <c r="D373" s="98">
        <f>RES_hhdet_in_tesh!D147</f>
        <v>150.98953543120521</v>
      </c>
      <c r="E373" s="98">
        <f>RES_hhdet_in_tesh!E147</f>
        <v>359.77505236703041</v>
      </c>
      <c r="F373" s="98">
        <f>RES_hhdet_in_tesh!F147</f>
        <v>214.2207524075418</v>
      </c>
      <c r="G373" s="98">
        <f>RES_hhdet_in_tesh!G147</f>
        <v>270.95851602226958</v>
      </c>
      <c r="H373" s="98">
        <f>RES_hhdet_in_tesh!H147</f>
        <v>381.86812804980912</v>
      </c>
      <c r="I373" s="98">
        <f>RES_hhdet_in_tesh!I147</f>
        <v>453.9223389273854</v>
      </c>
      <c r="J373" s="98">
        <f>RES_hhdet_in_tesh!J147</f>
        <v>529.65114215575954</v>
      </c>
      <c r="K373" s="98">
        <f>RES_hhdet_in_tesh!K147</f>
        <v>582.08257506385644</v>
      </c>
      <c r="L373" s="98">
        <f>RES_hhdet_in_tesh!L147</f>
        <v>742.92886766590948</v>
      </c>
      <c r="M373" s="98">
        <f>RES_hhdet_in_tesh!M147</f>
        <v>864.03045614998939</v>
      </c>
      <c r="N373" s="98">
        <f>RES_hhdet_in_tesh!N147</f>
        <v>1382.1945143793944</v>
      </c>
      <c r="O373" s="98">
        <f>RES_hhdet_in_tesh!O147</f>
        <v>1186.9144747885605</v>
      </c>
      <c r="P373" s="98">
        <f>RES_hhdet_in_tesh!P147</f>
        <v>415.64001948541971</v>
      </c>
      <c r="Q373" s="98">
        <f>RES_hhdet_in_tesh!Q147</f>
        <v>1290.688851846744</v>
      </c>
      <c r="R373" s="98">
        <f>RES_hhdet_in_tesh!R147</f>
        <v>824.42548642311249</v>
      </c>
      <c r="S373" s="98">
        <f>RES_hhdet_in_tesh!S147</f>
        <v>1401.0289989044072</v>
      </c>
      <c r="T373" s="98">
        <f>RES_hhdet_in_tesh!T147</f>
        <v>1051.2416140481105</v>
      </c>
      <c r="U373" s="98">
        <f>RES_hhdet_in_tesh!U147</f>
        <v>1341.191119219159</v>
      </c>
      <c r="V373" s="98">
        <f>RES_hhdet_in_tesh!V147</f>
        <v>656.83406459556613</v>
      </c>
      <c r="W373" s="98">
        <f>RES_hhdet_in_tesh!W147</f>
        <v>1019.6931340495807</v>
      </c>
      <c r="X373" s="98">
        <f>RES_hhdet_in_tesh!X147</f>
        <v>1024.9522177233048</v>
      </c>
      <c r="Y373" s="98">
        <f>RES_hhdet_in_tesh!Y147</f>
        <v>612.2584953863535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1460.636197232885</v>
      </c>
      <c r="D374" s="122">
        <v>1591.6679058331235</v>
      </c>
      <c r="E374" s="122">
        <v>1741.8334393664691</v>
      </c>
      <c r="F374" s="122">
        <v>1802.8592371378518</v>
      </c>
      <c r="G374" s="122">
        <v>1683.8592024775176</v>
      </c>
      <c r="H374" s="122">
        <v>1774.8284645508052</v>
      </c>
      <c r="I374" s="122">
        <v>1666.5645404605214</v>
      </c>
      <c r="J374" s="122">
        <v>1789.8454924721707</v>
      </c>
      <c r="K374" s="122">
        <v>1767.6256852158228</v>
      </c>
      <c r="L374" s="122">
        <v>1696.339145481076</v>
      </c>
      <c r="M374" s="122">
        <v>1747.0447717818727</v>
      </c>
      <c r="N374" s="122">
        <v>1669.5450010491106</v>
      </c>
      <c r="O374" s="122">
        <v>1646.1229367540345</v>
      </c>
      <c r="P374" s="122">
        <v>1631.0019718952217</v>
      </c>
      <c r="Q374" s="122">
        <v>1652.8813027145836</v>
      </c>
      <c r="R374" s="122">
        <v>1607.805921080364</v>
      </c>
      <c r="S374" s="122">
        <v>1612.596249121958</v>
      </c>
      <c r="T374" s="122">
        <v>1583.3090892759903</v>
      </c>
      <c r="U374" s="122">
        <v>1512.8563877616332</v>
      </c>
      <c r="V374" s="122">
        <v>1494.1004828392399</v>
      </c>
      <c r="W374" s="122">
        <v>1434.6352002908147</v>
      </c>
      <c r="X374" s="122">
        <v>1396.3006516546586</v>
      </c>
      <c r="Y374" s="122">
        <v>1378.2705313996814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1406.2371938217361</v>
      </c>
      <c r="D375" s="98">
        <v>1807.9746943504942</v>
      </c>
      <c r="E375" s="98">
        <v>1691.9174095453052</v>
      </c>
      <c r="F375" s="98">
        <v>1665.7014009632817</v>
      </c>
      <c r="G375" s="98">
        <v>1828.6499241320137</v>
      </c>
      <c r="H375" s="98">
        <v>1599.4739495792678</v>
      </c>
      <c r="I375" s="98">
        <v>1658.1547706744684</v>
      </c>
      <c r="J375" s="98">
        <v>1838.1214986299826</v>
      </c>
      <c r="K375" s="98">
        <v>1691.9728899374777</v>
      </c>
      <c r="L375" s="98">
        <v>1634.8137493700751</v>
      </c>
      <c r="M375" s="98">
        <v>2004.7456395595225</v>
      </c>
      <c r="N375" s="98">
        <v>1791.7424619440849</v>
      </c>
      <c r="O375" s="98">
        <v>1477.1499663026304</v>
      </c>
      <c r="P375" s="98">
        <v>1153.9917043205685</v>
      </c>
      <c r="Q375" s="98">
        <v>1842.7122025704939</v>
      </c>
      <c r="R375" s="98">
        <v>1611.1951397992977</v>
      </c>
      <c r="S375" s="98">
        <v>1747.5767500955221</v>
      </c>
      <c r="T375" s="98">
        <v>1652.2005623885104</v>
      </c>
      <c r="U375" s="98">
        <v>1729.5725332991622</v>
      </c>
      <c r="V375" s="98">
        <v>1175.8125265540866</v>
      </c>
      <c r="W375" s="98">
        <v>1362.5776395577263</v>
      </c>
      <c r="X375" s="98">
        <v>1458.2627920394889</v>
      </c>
      <c r="Y375" s="98">
        <v>1396.1406800050249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1693.0339427443068</v>
      </c>
      <c r="L376" s="98">
        <v>1636.8263651487102</v>
      </c>
      <c r="M376" s="98">
        <v>2007.2749594892448</v>
      </c>
      <c r="N376" s="98">
        <v>1793.6922252790471</v>
      </c>
      <c r="O376" s="98">
        <v>0</v>
      </c>
      <c r="P376" s="98">
        <v>0</v>
      </c>
      <c r="Q376" s="98">
        <v>1844.854659812403</v>
      </c>
      <c r="R376" s="98">
        <v>1614.3474435128262</v>
      </c>
      <c r="S376" s="98">
        <v>1753.8385705875703</v>
      </c>
      <c r="T376" s="98">
        <v>1657.4872103705948</v>
      </c>
      <c r="U376" s="98">
        <v>1737.7460887703655</v>
      </c>
      <c r="V376" s="98">
        <v>0</v>
      </c>
      <c r="W376" s="98">
        <v>0</v>
      </c>
      <c r="X376" s="98">
        <v>1459.6903089042855</v>
      </c>
      <c r="Y376" s="98">
        <v>1400.1574391978597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589.72475454328833</v>
      </c>
      <c r="L377" s="101">
        <v>550.63722725740479</v>
      </c>
      <c r="M377" s="101">
        <v>700.14613023217066</v>
      </c>
      <c r="N377" s="101">
        <v>610.33262956932845</v>
      </c>
      <c r="O377" s="101">
        <v>0</v>
      </c>
      <c r="P377" s="101">
        <v>0</v>
      </c>
      <c r="Q377" s="101">
        <v>655.68305431064607</v>
      </c>
      <c r="R377" s="101">
        <v>567.14110719405346</v>
      </c>
      <c r="S377" s="101">
        <v>620.61090489796561</v>
      </c>
      <c r="T377" s="101">
        <v>595.47142949047145</v>
      </c>
      <c r="U377" s="101">
        <v>589.12875685316328</v>
      </c>
      <c r="V377" s="101">
        <v>0</v>
      </c>
      <c r="W377" s="101">
        <v>0</v>
      </c>
      <c r="X377" s="101">
        <v>752.03027454803509</v>
      </c>
      <c r="Y377" s="101">
        <v>829.63373362632387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1103.3091882010185</v>
      </c>
      <c r="L378" s="104">
        <v>1086.1891378913053</v>
      </c>
      <c r="M378" s="104">
        <v>1307.1288292570737</v>
      </c>
      <c r="N378" s="104">
        <v>1183.3595957097186</v>
      </c>
      <c r="O378" s="104">
        <v>0</v>
      </c>
      <c r="P378" s="104">
        <v>0</v>
      </c>
      <c r="Q378" s="104">
        <v>1189.1716055017571</v>
      </c>
      <c r="R378" s="104">
        <v>1047.2063363187729</v>
      </c>
      <c r="S378" s="104">
        <v>1133.2276656896047</v>
      </c>
      <c r="T378" s="104">
        <v>1062.0157808801232</v>
      </c>
      <c r="U378" s="104">
        <v>1148.6173319172021</v>
      </c>
      <c r="V378" s="104">
        <v>0</v>
      </c>
      <c r="W378" s="104">
        <v>0</v>
      </c>
      <c r="X378" s="104">
        <v>707.66003435625055</v>
      </c>
      <c r="Y378" s="104">
        <v>570.52370557153586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1469.5665598302196</v>
      </c>
      <c r="D379" s="101">
        <v>1562.1224415290944</v>
      </c>
      <c r="E379" s="101">
        <v>1746.3966006404817</v>
      </c>
      <c r="F379" s="101">
        <v>1812.2894131214398</v>
      </c>
      <c r="G379" s="101">
        <v>1672.1862959151651</v>
      </c>
      <c r="H379" s="101">
        <v>1785.197258892279</v>
      </c>
      <c r="I379" s="101">
        <v>1667.2461070570371</v>
      </c>
      <c r="J379" s="101">
        <v>1785.6604893263434</v>
      </c>
      <c r="K379" s="101">
        <v>1772.7927180678205</v>
      </c>
      <c r="L379" s="101">
        <v>1699.7890716344905</v>
      </c>
      <c r="M379" s="101">
        <v>1732.0383881901546</v>
      </c>
      <c r="N379" s="101">
        <v>1664.9600833489205</v>
      </c>
      <c r="O379" s="101">
        <v>1652.2177492784863</v>
      </c>
      <c r="P379" s="101">
        <v>1655.5306120321636</v>
      </c>
      <c r="Q379" s="101">
        <v>1639.2588966855135</v>
      </c>
      <c r="R379" s="101">
        <v>1607.9354848124747</v>
      </c>
      <c r="S379" s="101">
        <v>1603.8194122196674</v>
      </c>
      <c r="T379" s="101">
        <v>1579.7805332923069</v>
      </c>
      <c r="U379" s="101">
        <v>1505.7749029179549</v>
      </c>
      <c r="V379" s="101">
        <v>1507.1059344228611</v>
      </c>
      <c r="W379" s="101">
        <v>1440.0743124127753</v>
      </c>
      <c r="X379" s="101">
        <v>1390.9117958019833</v>
      </c>
      <c r="Y379" s="101">
        <v>1377.1141126156294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1469.7109969958626</v>
      </c>
      <c r="D380" s="104">
        <v>1562.3207811664156</v>
      </c>
      <c r="E380" s="104">
        <v>1746.606048765957</v>
      </c>
      <c r="F380" s="104">
        <v>1812.4193192125888</v>
      </c>
      <c r="G380" s="104">
        <v>1672.2725259491256</v>
      </c>
      <c r="H380" s="104">
        <v>1785.0266820250042</v>
      </c>
      <c r="I380" s="104">
        <v>1667.1199734057789</v>
      </c>
      <c r="J380" s="104">
        <v>1785.5504160946066</v>
      </c>
      <c r="K380" s="104">
        <v>1773.9949336235463</v>
      </c>
      <c r="L380" s="104">
        <v>1700.9008237931519</v>
      </c>
      <c r="M380" s="104">
        <v>1733.139156065009</v>
      </c>
      <c r="N380" s="104">
        <v>1666.0687413507546</v>
      </c>
      <c r="O380" s="104">
        <v>1652.5922172998496</v>
      </c>
      <c r="P380" s="104">
        <v>1655.2861711600051</v>
      </c>
      <c r="Q380" s="104">
        <v>1637.9456766224803</v>
      </c>
      <c r="R380" s="104">
        <v>1606.6749963904485</v>
      </c>
      <c r="S380" s="104">
        <v>1603.351788774065</v>
      </c>
      <c r="T380" s="104">
        <v>1579.4718040892328</v>
      </c>
      <c r="U380" s="104">
        <v>1505.2960732733391</v>
      </c>
      <c r="V380" s="104">
        <v>1506.2768702679205</v>
      </c>
      <c r="W380" s="104">
        <v>1439.6527542029764</v>
      </c>
      <c r="X380" s="104">
        <v>1389.4868083576393</v>
      </c>
      <c r="Y380" s="104">
        <v>1375.7305074595231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483.18915768567541</v>
      </c>
      <c r="D381" s="98">
        <v>578.15370115545841</v>
      </c>
      <c r="E381" s="98">
        <v>802.54951841985633</v>
      </c>
      <c r="F381" s="98">
        <v>876.05992199999423</v>
      </c>
      <c r="G381" s="98">
        <v>706.02962459225398</v>
      </c>
      <c r="H381" s="98">
        <v>772.93658499238256</v>
      </c>
      <c r="I381" s="98">
        <v>594.46097969743744</v>
      </c>
      <c r="J381" s="98">
        <v>646.35547496058336</v>
      </c>
      <c r="K381" s="98">
        <v>620.30567590709393</v>
      </c>
      <c r="L381" s="98">
        <v>573.00128960621907</v>
      </c>
      <c r="M381" s="98">
        <v>603.29448516529999</v>
      </c>
      <c r="N381" s="98">
        <v>565.6467693068256</v>
      </c>
      <c r="O381" s="98">
        <v>561.40153443626684</v>
      </c>
      <c r="P381" s="98">
        <v>596.10872905909173</v>
      </c>
      <c r="Q381" s="98">
        <v>582.5256932962036</v>
      </c>
      <c r="R381" s="98">
        <v>566.88802661538955</v>
      </c>
      <c r="S381" s="98">
        <v>569.78873032638899</v>
      </c>
      <c r="T381" s="98">
        <v>570.27616584998941</v>
      </c>
      <c r="U381" s="98">
        <v>509.5885588546783</v>
      </c>
      <c r="V381" s="98">
        <v>588.74515240185929</v>
      </c>
      <c r="W381" s="98">
        <v>657.88812588975941</v>
      </c>
      <c r="X381" s="98">
        <v>716.75570819548079</v>
      </c>
      <c r="Y381" s="98">
        <v>816.51458415200375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986.52183931018681</v>
      </c>
      <c r="D382" s="98">
        <v>984.16708001095697</v>
      </c>
      <c r="E382" s="98">
        <v>944.05653034610043</v>
      </c>
      <c r="F382" s="98">
        <v>936.35939721259456</v>
      </c>
      <c r="G382" s="98">
        <v>966.24290135687147</v>
      </c>
      <c r="H382" s="98">
        <v>1012.0900970326218</v>
      </c>
      <c r="I382" s="98">
        <v>1072.6589937083415</v>
      </c>
      <c r="J382" s="98">
        <v>1139.1949411340233</v>
      </c>
      <c r="K382" s="98">
        <v>1153.6892577164526</v>
      </c>
      <c r="L382" s="98">
        <v>1127.8995341869327</v>
      </c>
      <c r="M382" s="98">
        <v>1129.8446708997089</v>
      </c>
      <c r="N382" s="98">
        <v>1100.4219720439289</v>
      </c>
      <c r="O382" s="98">
        <v>1091.1906828635831</v>
      </c>
      <c r="P382" s="98">
        <v>1059.1774421009131</v>
      </c>
      <c r="Q382" s="98">
        <v>1055.4199833262769</v>
      </c>
      <c r="R382" s="98">
        <v>1039.7869697750589</v>
      </c>
      <c r="S382" s="98">
        <v>1033.563058447676</v>
      </c>
      <c r="T382" s="98">
        <v>1009.1956382392433</v>
      </c>
      <c r="U382" s="98">
        <v>995.70751441866071</v>
      </c>
      <c r="V382" s="98">
        <v>917.53171786606106</v>
      </c>
      <c r="W382" s="98">
        <v>781.76462831321692</v>
      </c>
      <c r="X382" s="98">
        <v>672.73110016215844</v>
      </c>
      <c r="Y382" s="98">
        <v>559.21592330751901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595.44096916929243</v>
      </c>
      <c r="D383" s="122">
        <v>580.35835105234173</v>
      </c>
      <c r="E383" s="122">
        <v>714.17087937821236</v>
      </c>
      <c r="F383" s="122">
        <v>650.99628476411715</v>
      </c>
      <c r="G383" s="122">
        <v>648.71586943297336</v>
      </c>
      <c r="H383" s="122">
        <v>601.03812023464059</v>
      </c>
      <c r="I383" s="122">
        <v>582.52641524624562</v>
      </c>
      <c r="J383" s="122">
        <v>596.00442428635927</v>
      </c>
      <c r="K383" s="122">
        <v>482.13035893927582</v>
      </c>
      <c r="L383" s="122">
        <v>431.3160306232748</v>
      </c>
      <c r="M383" s="122">
        <v>438.02076835193651</v>
      </c>
      <c r="N383" s="122">
        <v>426.02996768615361</v>
      </c>
      <c r="O383" s="122">
        <v>428.30888221550538</v>
      </c>
      <c r="P383" s="122">
        <v>439.60586667671464</v>
      </c>
      <c r="Q383" s="122">
        <v>439.24121053590005</v>
      </c>
      <c r="R383" s="122">
        <v>432.37481270171298</v>
      </c>
      <c r="S383" s="122">
        <v>428.82451237611008</v>
      </c>
      <c r="T383" s="122">
        <v>421.1305690267875</v>
      </c>
      <c r="U383" s="122">
        <v>405.24299033950507</v>
      </c>
      <c r="V383" s="122">
        <v>539.66525594782331</v>
      </c>
      <c r="W383" s="122">
        <v>548.5658643836623</v>
      </c>
      <c r="X383" s="122">
        <v>427.9410771971215</v>
      </c>
      <c r="Y383" s="122">
        <v>406.52287762570478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606.80859470754035</v>
      </c>
      <c r="D384" s="98">
        <v>773.22387318703409</v>
      </c>
      <c r="E384" s="98">
        <v>605.19054120160149</v>
      </c>
      <c r="F384" s="98">
        <v>589.85470300649013</v>
      </c>
      <c r="G384" s="98">
        <v>693.1986672155673</v>
      </c>
      <c r="H384" s="98">
        <v>601.25006702295707</v>
      </c>
      <c r="I384" s="98">
        <v>573.14489722505914</v>
      </c>
      <c r="J384" s="98">
        <v>520.02403322123007</v>
      </c>
      <c r="K384" s="98">
        <v>509.15337439398007</v>
      </c>
      <c r="L384" s="98">
        <v>455.14049970470847</v>
      </c>
      <c r="M384" s="98">
        <v>436.16558722681032</v>
      </c>
      <c r="N384" s="98">
        <v>431.05490365392126</v>
      </c>
      <c r="O384" s="98">
        <v>430.33409026917553</v>
      </c>
      <c r="P384" s="98">
        <v>441.88650181865364</v>
      </c>
      <c r="Q384" s="98">
        <v>438.07403074735936</v>
      </c>
      <c r="R384" s="98">
        <v>433.56149328449891</v>
      </c>
      <c r="S384" s="98">
        <v>427.34406555305418</v>
      </c>
      <c r="T384" s="98">
        <v>415.74641536208588</v>
      </c>
      <c r="U384" s="98">
        <v>403.18622193515699</v>
      </c>
      <c r="V384" s="98">
        <v>552.6013848253333</v>
      </c>
      <c r="W384" s="98">
        <v>551.89471810736381</v>
      </c>
      <c r="X384" s="98">
        <v>431.68325887981786</v>
      </c>
      <c r="Y384" s="98">
        <v>393.89363101991398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588.55149914611206</v>
      </c>
      <c r="D385" s="33">
        <v>478.02154338903568</v>
      </c>
      <c r="E385" s="33">
        <v>763.93359087438159</v>
      </c>
      <c r="F385" s="33">
        <v>678.13309639352985</v>
      </c>
      <c r="G385" s="33">
        <v>618.54801455382039</v>
      </c>
      <c r="H385" s="33">
        <v>600.92304663211985</v>
      </c>
      <c r="I385" s="33">
        <v>588.93790494916709</v>
      </c>
      <c r="J385" s="33">
        <v>649.92925576134451</v>
      </c>
      <c r="K385" s="33">
        <v>449.19708494040788</v>
      </c>
      <c r="L385" s="33">
        <v>414.5644508003918</v>
      </c>
      <c r="M385" s="33">
        <v>439.17942894043426</v>
      </c>
      <c r="N385" s="33">
        <v>423.83659243018599</v>
      </c>
      <c r="O385" s="33">
        <v>427.36484970440227</v>
      </c>
      <c r="P385" s="33">
        <v>438.52908066256265</v>
      </c>
      <c r="Q385" s="33">
        <v>439.75675152793673</v>
      </c>
      <c r="R385" s="33">
        <v>431.78202095296234</v>
      </c>
      <c r="S385" s="33">
        <v>429.68720771524767</v>
      </c>
      <c r="T385" s="33">
        <v>423.47581387460224</v>
      </c>
      <c r="U385" s="33">
        <v>405.9838973822404</v>
      </c>
      <c r="V385" s="33">
        <v>534.92232552175608</v>
      </c>
      <c r="W385" s="33">
        <v>547.54858691630193</v>
      </c>
      <c r="X385" s="33">
        <v>427.09295275019548</v>
      </c>
      <c r="Y385" s="33">
        <v>409.76935597334221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159.12659792966309</v>
      </c>
      <c r="D387" s="117">
        <f t="shared" si="184"/>
        <v>180.01701380991835</v>
      </c>
      <c r="E387" s="117">
        <f t="shared" si="184"/>
        <v>123.34274166220467</v>
      </c>
      <c r="F387" s="117">
        <f t="shared" si="184"/>
        <v>106.79930884330703</v>
      </c>
      <c r="G387" s="117">
        <f t="shared" si="184"/>
        <v>153.72860186100343</v>
      </c>
      <c r="H387" s="117">
        <f t="shared" si="184"/>
        <v>110.82899473511247</v>
      </c>
      <c r="I387" s="117">
        <f t="shared" si="184"/>
        <v>129.33199830263666</v>
      </c>
      <c r="J387" s="117">
        <f t="shared" si="184"/>
        <v>133.29423278839849</v>
      </c>
      <c r="K387" s="117">
        <f t="shared" si="184"/>
        <v>145.81998247779373</v>
      </c>
      <c r="L387" s="117">
        <f t="shared" si="184"/>
        <v>103.06602556715387</v>
      </c>
      <c r="M387" s="117">
        <f t="shared" si="184"/>
        <v>99.620730639966098</v>
      </c>
      <c r="N387" s="117">
        <f t="shared" si="184"/>
        <v>68.526924255316715</v>
      </c>
      <c r="O387" s="117">
        <f t="shared" si="184"/>
        <v>67.909185390133587</v>
      </c>
      <c r="P387" s="117">
        <f t="shared" si="184"/>
        <v>70.293720650336667</v>
      </c>
      <c r="Q387" s="117">
        <f t="shared" si="184"/>
        <v>88.442688906938486</v>
      </c>
      <c r="R387" s="117">
        <f t="shared" ref="R387:V387" si="185">R388+R390+R392+R401</f>
        <v>90.118838420529102</v>
      </c>
      <c r="S387" s="117">
        <f t="shared" si="185"/>
        <v>89.65449596224687</v>
      </c>
      <c r="T387" s="117">
        <f t="shared" si="185"/>
        <v>70.043293911784247</v>
      </c>
      <c r="U387" s="117">
        <f t="shared" si="185"/>
        <v>54.718250422076693</v>
      </c>
      <c r="V387" s="117">
        <f t="shared" si="185"/>
        <v>66.570596859022118</v>
      </c>
      <c r="W387" s="117">
        <f t="shared" ref="W387:Y387" si="186">W388+W390+W392+W401</f>
        <v>73.09646553957495</v>
      </c>
      <c r="X387" s="117">
        <f t="shared" si="186"/>
        <v>63.313181727538932</v>
      </c>
      <c r="Y387" s="117">
        <f t="shared" si="186"/>
        <v>58.947178455235168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74.405558637367591</v>
      </c>
      <c r="D392" s="122">
        <v>80.880025359571775</v>
      </c>
      <c r="E392" s="122">
        <v>53.204828748472643</v>
      </c>
      <c r="F392" s="122">
        <v>39.790190354626162</v>
      </c>
      <c r="G392" s="122">
        <v>50.241525301084877</v>
      </c>
      <c r="H392" s="122">
        <v>32.700984575281574</v>
      </c>
      <c r="I392" s="122">
        <v>43.4420184613736</v>
      </c>
      <c r="J392" s="122">
        <v>53.641106396953013</v>
      </c>
      <c r="K392" s="122">
        <v>42.662841840841708</v>
      </c>
      <c r="L392" s="122">
        <v>33.784839390205512</v>
      </c>
      <c r="M392" s="122">
        <v>37.812763644129035</v>
      </c>
      <c r="N392" s="122">
        <v>20.254793086685744</v>
      </c>
      <c r="O392" s="122">
        <v>17.490490246157471</v>
      </c>
      <c r="P392" s="122">
        <v>18.082878281857393</v>
      </c>
      <c r="Q392" s="122">
        <v>39.051955874654297</v>
      </c>
      <c r="R392" s="122">
        <v>37.121842162191157</v>
      </c>
      <c r="S392" s="122">
        <v>32.155679409637628</v>
      </c>
      <c r="T392" s="122">
        <v>24.148580234608559</v>
      </c>
      <c r="U392" s="122">
        <v>16.02719391176111</v>
      </c>
      <c r="V392" s="122">
        <v>13.003462991680104</v>
      </c>
      <c r="W392" s="122">
        <v>26.484530777543302</v>
      </c>
      <c r="X392" s="122">
        <v>34.550830311888561</v>
      </c>
      <c r="Y392" s="122">
        <v>29.902079759810636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525.79928103739769</v>
      </c>
      <c r="D393" s="98">
        <v>674.00021132976474</v>
      </c>
      <c r="E393" s="98">
        <v>628.60519891713977</v>
      </c>
      <c r="F393" s="98">
        <v>616.74795049670558</v>
      </c>
      <c r="G393" s="98">
        <v>674.51920138265018</v>
      </c>
      <c r="H393" s="98">
        <v>587.5628518848979</v>
      </c>
      <c r="I393" s="98">
        <v>606.37817435667318</v>
      </c>
      <c r="J393" s="98">
        <v>668.69107391929776</v>
      </c>
      <c r="K393" s="98">
        <v>611.72548633797214</v>
      </c>
      <c r="L393" s="98">
        <v>586.81210114506075</v>
      </c>
      <c r="M393" s="98">
        <v>709.20796004963222</v>
      </c>
      <c r="N393" s="98">
        <v>619.11936203795597</v>
      </c>
      <c r="O393" s="98">
        <v>493.63785417949788</v>
      </c>
      <c r="P393" s="98">
        <v>370.8622076506565</v>
      </c>
      <c r="Q393" s="98">
        <v>572.44308644883517</v>
      </c>
      <c r="R393" s="98">
        <v>489.91842699571396</v>
      </c>
      <c r="S393" s="98">
        <v>521.1093967805316</v>
      </c>
      <c r="T393" s="98">
        <v>484.27123997617491</v>
      </c>
      <c r="U393" s="98">
        <v>499.69516535976766</v>
      </c>
      <c r="V393" s="98">
        <v>335.92279395173603</v>
      </c>
      <c r="W393" s="98">
        <v>386.63324660189659</v>
      </c>
      <c r="X393" s="98">
        <v>411.99178987554438</v>
      </c>
      <c r="Y393" s="98">
        <v>393.57767451839311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213.21243645450187</v>
      </c>
      <c r="L394" s="98">
        <v>197.64978635646577</v>
      </c>
      <c r="M394" s="98">
        <v>247.68688803219064</v>
      </c>
      <c r="N394" s="98">
        <v>210.89456563970344</v>
      </c>
      <c r="O394" s="98">
        <v>0</v>
      </c>
      <c r="P394" s="98">
        <v>0</v>
      </c>
      <c r="Q394" s="98">
        <v>203.68955652336953</v>
      </c>
      <c r="R394" s="98">
        <v>172.45141339970129</v>
      </c>
      <c r="S394" s="98">
        <v>185.05978307912454</v>
      </c>
      <c r="T394" s="98">
        <v>174.53673246113243</v>
      </c>
      <c r="U394" s="98">
        <v>170.20667587290851</v>
      </c>
      <c r="V394" s="98">
        <v>0</v>
      </c>
      <c r="W394" s="98">
        <v>0</v>
      </c>
      <c r="X394" s="98">
        <v>212.46533926736299</v>
      </c>
      <c r="Y394" s="98">
        <v>233.87708721551283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213.21243645450187</v>
      </c>
      <c r="L395" s="101">
        <v>197.64978635646577</v>
      </c>
      <c r="M395" s="101">
        <v>247.68688803219064</v>
      </c>
      <c r="N395" s="101">
        <v>210.89456563970344</v>
      </c>
      <c r="O395" s="101">
        <v>0</v>
      </c>
      <c r="P395" s="101">
        <v>0</v>
      </c>
      <c r="Q395" s="101">
        <v>203.68955652336953</v>
      </c>
      <c r="R395" s="101">
        <v>172.45141339970129</v>
      </c>
      <c r="S395" s="101">
        <v>185.05978307912454</v>
      </c>
      <c r="T395" s="101">
        <v>174.53673246113243</v>
      </c>
      <c r="U395" s="101">
        <v>170.20667587290851</v>
      </c>
      <c r="V395" s="101">
        <v>0</v>
      </c>
      <c r="W395" s="101">
        <v>0</v>
      </c>
      <c r="X395" s="101">
        <v>212.46533926736299</v>
      </c>
      <c r="Y395" s="101">
        <v>233.87708721551283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84.721039292295487</v>
      </c>
      <c r="D401" s="122">
        <v>99.136988450346593</v>
      </c>
      <c r="E401" s="122">
        <v>70.137912913732023</v>
      </c>
      <c r="F401" s="122">
        <v>67.009118488680869</v>
      </c>
      <c r="G401" s="122">
        <v>103.48707655991853</v>
      </c>
      <c r="H401" s="122">
        <v>78.128010159830893</v>
      </c>
      <c r="I401" s="122">
        <v>85.889979841263056</v>
      </c>
      <c r="J401" s="122">
        <v>79.653126391445468</v>
      </c>
      <c r="K401" s="122">
        <v>103.15714063695202</v>
      </c>
      <c r="L401" s="122">
        <v>69.281186176948353</v>
      </c>
      <c r="M401" s="122">
        <v>61.807966995837056</v>
      </c>
      <c r="N401" s="122">
        <v>48.272131168630963</v>
      </c>
      <c r="O401" s="122">
        <v>50.418695143976116</v>
      </c>
      <c r="P401" s="122">
        <v>52.210842368479277</v>
      </c>
      <c r="Q401" s="122">
        <v>49.390733032284189</v>
      </c>
      <c r="R401" s="122">
        <v>52.996996258337951</v>
      </c>
      <c r="S401" s="122">
        <v>57.498816552609235</v>
      </c>
      <c r="T401" s="122">
        <v>45.894713677175694</v>
      </c>
      <c r="U401" s="122">
        <v>38.691056510315583</v>
      </c>
      <c r="V401" s="122">
        <v>53.567133867342008</v>
      </c>
      <c r="W401" s="122">
        <v>46.611934762031645</v>
      </c>
      <c r="X401" s="122">
        <v>28.762351415650368</v>
      </c>
      <c r="Y401" s="122">
        <v>29.045098695424532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224.51075412458303</v>
      </c>
      <c r="D402" s="98">
        <v>285.97208206830749</v>
      </c>
      <c r="E402" s="98">
        <v>223.73994219480517</v>
      </c>
      <c r="F402" s="98">
        <v>217.9864533551532</v>
      </c>
      <c r="G402" s="98">
        <v>256.07978552670033</v>
      </c>
      <c r="H402" s="98">
        <v>222.02704928074391</v>
      </c>
      <c r="I402" s="98">
        <v>211.56722975605237</v>
      </c>
      <c r="J402" s="98">
        <v>191.88482980603374</v>
      </c>
      <c r="K402" s="98">
        <v>187.80153420047296</v>
      </c>
      <c r="L402" s="98">
        <v>167.81442873971935</v>
      </c>
      <c r="M402" s="98">
        <v>160.77135186574301</v>
      </c>
      <c r="N402" s="98">
        <v>158.86167460863015</v>
      </c>
      <c r="O402" s="98">
        <v>158.58059238816767</v>
      </c>
      <c r="P402" s="98">
        <v>162.79352112806299</v>
      </c>
      <c r="Q402" s="98">
        <v>161.21087192897627</v>
      </c>
      <c r="R402" s="98">
        <v>159.08907081620757</v>
      </c>
      <c r="S402" s="98">
        <v>156.17089281521189</v>
      </c>
      <c r="T402" s="98">
        <v>151.25863380928328</v>
      </c>
      <c r="U402" s="98">
        <v>146.09797528851087</v>
      </c>
      <c r="V402" s="98">
        <v>199.66907613878985</v>
      </c>
      <c r="W402" s="98">
        <v>199.14093258219395</v>
      </c>
      <c r="X402" s="98">
        <v>155.67054868437202</v>
      </c>
      <c r="Y402" s="98">
        <v>142.03452133580262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92.081334956749757</v>
      </c>
      <c r="D405" s="118">
        <f t="shared" si="189"/>
        <v>84.582404286928863</v>
      </c>
      <c r="E405" s="118">
        <f t="shared" si="189"/>
        <v>87.736471625068447</v>
      </c>
      <c r="F405" s="118">
        <f t="shared" si="189"/>
        <v>86.07282658384068</v>
      </c>
      <c r="G405" s="118">
        <f t="shared" si="189"/>
        <v>84.43769307278437</v>
      </c>
      <c r="H405" s="118">
        <f t="shared" si="189"/>
        <v>82.629950633575945</v>
      </c>
      <c r="I405" s="118">
        <f t="shared" si="189"/>
        <v>74.891193214797553</v>
      </c>
      <c r="J405" s="118">
        <f t="shared" si="189"/>
        <v>76.682597963938321</v>
      </c>
      <c r="K405" s="118">
        <f t="shared" si="189"/>
        <v>72.500192356235715</v>
      </c>
      <c r="L405" s="118">
        <f t="shared" si="189"/>
        <v>69.724671566122225</v>
      </c>
      <c r="M405" s="118">
        <f t="shared" si="189"/>
        <v>63.809219913315857</v>
      </c>
      <c r="N405" s="118">
        <f t="shared" si="189"/>
        <v>65.66374068852636</v>
      </c>
      <c r="O405" s="118">
        <f t="shared" si="189"/>
        <v>63.001991578097879</v>
      </c>
      <c r="P405" s="118">
        <f t="shared" si="189"/>
        <v>55.932552502299949</v>
      </c>
      <c r="Q405" s="118">
        <f t="shared" si="189"/>
        <v>58.950044060172772</v>
      </c>
      <c r="R405" s="118">
        <f t="shared" ref="R405:V405" si="190">R406+R408+R410+R419</f>
        <v>53.965245153017598</v>
      </c>
      <c r="S405" s="118">
        <f t="shared" si="190"/>
        <v>51.726438575095621</v>
      </c>
      <c r="T405" s="118">
        <f t="shared" si="190"/>
        <v>46.371501548207505</v>
      </c>
      <c r="U405" s="118">
        <f t="shared" si="190"/>
        <v>44.917973074018143</v>
      </c>
      <c r="V405" s="118">
        <f t="shared" si="190"/>
        <v>41.131057092437118</v>
      </c>
      <c r="W405" s="118">
        <f t="shared" ref="W405:Y405" si="191">W406+W408+W410+W419</f>
        <v>39.719568785351527</v>
      </c>
      <c r="X405" s="118">
        <f t="shared" si="191"/>
        <v>36.995776735928068</v>
      </c>
      <c r="Y405" s="118">
        <f t="shared" si="191"/>
        <v>31.989772129052021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59.659625213731978</v>
      </c>
      <c r="D406" s="123">
        <f t="shared" si="192"/>
        <v>49.927838316118574</v>
      </c>
      <c r="E406" s="123">
        <f t="shared" si="192"/>
        <v>48.943149965211802</v>
      </c>
      <c r="F406" s="123">
        <f t="shared" si="192"/>
        <v>48.05423551295619</v>
      </c>
      <c r="G406" s="123">
        <f t="shared" si="192"/>
        <v>47.896442325077778</v>
      </c>
      <c r="H406" s="123">
        <f t="shared" si="192"/>
        <v>42.81972301086909</v>
      </c>
      <c r="I406" s="123">
        <f t="shared" si="192"/>
        <v>38.443455243078311</v>
      </c>
      <c r="J406" s="123">
        <f t="shared" si="192"/>
        <v>37.798175664379954</v>
      </c>
      <c r="K406" s="123">
        <f t="shared" si="192"/>
        <v>34.921363619603753</v>
      </c>
      <c r="L406" s="123">
        <f t="shared" si="192"/>
        <v>32.886851849206749</v>
      </c>
      <c r="M406" s="123">
        <f t="shared" si="192"/>
        <v>28.026113080538636</v>
      </c>
      <c r="N406" s="123">
        <f t="shared" si="192"/>
        <v>28.006503113615413</v>
      </c>
      <c r="O406" s="123">
        <f t="shared" si="192"/>
        <v>24.991198992169252</v>
      </c>
      <c r="P406" s="123">
        <f t="shared" si="192"/>
        <v>19.301971250544028</v>
      </c>
      <c r="Q406" s="123">
        <f t="shared" si="192"/>
        <v>20.508197457750565</v>
      </c>
      <c r="R406" s="123">
        <f t="shared" si="192"/>
        <v>20.758808169768493</v>
      </c>
      <c r="S406" s="123">
        <f t="shared" si="192"/>
        <v>18.619242422822026</v>
      </c>
      <c r="T406" s="123">
        <f t="shared" si="192"/>
        <v>16.209399559079031</v>
      </c>
      <c r="U406" s="123">
        <f t="shared" si="192"/>
        <v>15.271792519431484</v>
      </c>
      <c r="V406" s="123">
        <f t="shared" si="192"/>
        <v>14.025188860387086</v>
      </c>
      <c r="W406" s="123">
        <f t="shared" si="192"/>
        <v>13.068715093173541</v>
      </c>
      <c r="X406" s="123">
        <f t="shared" si="192"/>
        <v>10.465423597844843</v>
      </c>
      <c r="Y406" s="123">
        <f t="shared" si="192"/>
        <v>8.2024981134030952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59.659625213731978</v>
      </c>
      <c r="D407" s="99">
        <v>49.927838316118574</v>
      </c>
      <c r="E407" s="99">
        <v>48.943149965211802</v>
      </c>
      <c r="F407" s="99">
        <v>48.05423551295619</v>
      </c>
      <c r="G407" s="99">
        <v>47.896442325077778</v>
      </c>
      <c r="H407" s="99">
        <v>42.81972301086909</v>
      </c>
      <c r="I407" s="99">
        <v>38.443455243078311</v>
      </c>
      <c r="J407" s="99">
        <v>37.798175664379954</v>
      </c>
      <c r="K407" s="99">
        <v>34.921363619603753</v>
      </c>
      <c r="L407" s="99">
        <v>32.886851849206749</v>
      </c>
      <c r="M407" s="99">
        <v>28.026113080538636</v>
      </c>
      <c r="N407" s="99">
        <v>28.006503113615413</v>
      </c>
      <c r="O407" s="99">
        <v>24.991198992169252</v>
      </c>
      <c r="P407" s="99">
        <v>19.301971250544028</v>
      </c>
      <c r="Q407" s="99">
        <v>20.508197457750565</v>
      </c>
      <c r="R407" s="99">
        <v>20.758808169768493</v>
      </c>
      <c r="S407" s="99">
        <v>18.619242422822026</v>
      </c>
      <c r="T407" s="99">
        <v>16.209399559079031</v>
      </c>
      <c r="U407" s="99">
        <v>15.271792519431484</v>
      </c>
      <c r="V407" s="99">
        <v>14.025188860387086</v>
      </c>
      <c r="W407" s="99">
        <v>13.068715093173541</v>
      </c>
      <c r="X407" s="99">
        <v>10.465423597844843</v>
      </c>
      <c r="Y407" s="99">
        <v>8.2024981134030952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0.61857899531513694</v>
      </c>
      <c r="D408" s="123">
        <f t="shared" si="193"/>
        <v>0.73112971295744122</v>
      </c>
      <c r="E408" s="123">
        <f t="shared" si="193"/>
        <v>1.6506426292694538</v>
      </c>
      <c r="F408" s="123">
        <f t="shared" si="193"/>
        <v>0.94445806449579406</v>
      </c>
      <c r="G408" s="123">
        <f t="shared" si="193"/>
        <v>1.1498721761280357</v>
      </c>
      <c r="H408" s="123">
        <f t="shared" si="193"/>
        <v>1.6641907219700347</v>
      </c>
      <c r="I408" s="123">
        <f t="shared" si="193"/>
        <v>1.846053329650666</v>
      </c>
      <c r="J408" s="123">
        <f t="shared" si="193"/>
        <v>2.0846757902301061</v>
      </c>
      <c r="K408" s="123">
        <f t="shared" si="193"/>
        <v>2.3121333654705651</v>
      </c>
      <c r="L408" s="123">
        <f t="shared" si="193"/>
        <v>2.8765461463877937</v>
      </c>
      <c r="M408" s="123">
        <f t="shared" si="193"/>
        <v>3.0794799414057046</v>
      </c>
      <c r="N408" s="123">
        <f t="shared" si="193"/>
        <v>5.0089677146038527</v>
      </c>
      <c r="O408" s="123">
        <f t="shared" si="193"/>
        <v>4.2815312679696849</v>
      </c>
      <c r="P408" s="123">
        <f t="shared" si="193"/>
        <v>1.5195132996303562</v>
      </c>
      <c r="Q408" s="123">
        <f t="shared" si="193"/>
        <v>4.4137497062545279</v>
      </c>
      <c r="R408" s="123">
        <f t="shared" si="193"/>
        <v>2.6219209712141969</v>
      </c>
      <c r="S408" s="123">
        <f t="shared" si="193"/>
        <v>4.2545103783560219</v>
      </c>
      <c r="T408" s="123">
        <f t="shared" si="193"/>
        <v>3.0867145560799862</v>
      </c>
      <c r="U408" s="123">
        <f t="shared" si="193"/>
        <v>3.9396578094331698</v>
      </c>
      <c r="V408" s="123">
        <f t="shared" si="193"/>
        <v>1.7863123380818111</v>
      </c>
      <c r="W408" s="123">
        <f t="shared" si="193"/>
        <v>2.7133384711684605</v>
      </c>
      <c r="X408" s="123">
        <f t="shared" si="193"/>
        <v>2.9061446348848357</v>
      </c>
      <c r="Y408" s="123">
        <f t="shared" si="193"/>
        <v>1.6562219140236594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0.61857899531513694</v>
      </c>
      <c r="D409" s="99">
        <f>RES_hhdet_in_fecs!D147</f>
        <v>0.73112971295744122</v>
      </c>
      <c r="E409" s="99">
        <f>RES_hhdet_in_fecs!E147</f>
        <v>1.6506426292694538</v>
      </c>
      <c r="F409" s="99">
        <f>RES_hhdet_in_fecs!F147</f>
        <v>0.94445806449579406</v>
      </c>
      <c r="G409" s="99">
        <f>RES_hhdet_in_fecs!G147</f>
        <v>1.1498721761280357</v>
      </c>
      <c r="H409" s="99">
        <f>RES_hhdet_in_fecs!H147</f>
        <v>1.6641907219700347</v>
      </c>
      <c r="I409" s="99">
        <f>RES_hhdet_in_fecs!I147</f>
        <v>1.846053329650666</v>
      </c>
      <c r="J409" s="99">
        <f>RES_hhdet_in_fecs!J147</f>
        <v>2.0846757902301061</v>
      </c>
      <c r="K409" s="99">
        <f>RES_hhdet_in_fecs!K147</f>
        <v>2.3121333654705651</v>
      </c>
      <c r="L409" s="99">
        <f>RES_hhdet_in_fecs!L147</f>
        <v>2.8765461463877937</v>
      </c>
      <c r="M409" s="99">
        <f>RES_hhdet_in_fecs!M147</f>
        <v>3.0794799414057046</v>
      </c>
      <c r="N409" s="99">
        <f>RES_hhdet_in_fecs!N147</f>
        <v>5.0089677146038527</v>
      </c>
      <c r="O409" s="99">
        <f>RES_hhdet_in_fecs!O147</f>
        <v>4.2815312679696849</v>
      </c>
      <c r="P409" s="99">
        <f>RES_hhdet_in_fecs!P147</f>
        <v>1.5195132996303562</v>
      </c>
      <c r="Q409" s="99">
        <f>RES_hhdet_in_fecs!Q147</f>
        <v>4.4137497062545279</v>
      </c>
      <c r="R409" s="99">
        <f>RES_hhdet_in_fecs!R147</f>
        <v>2.6219209712141969</v>
      </c>
      <c r="S409" s="99">
        <f>RES_hhdet_in_fecs!S147</f>
        <v>4.2545103783560219</v>
      </c>
      <c r="T409" s="99">
        <f>RES_hhdet_in_fecs!T147</f>
        <v>3.0867145560799862</v>
      </c>
      <c r="U409" s="99">
        <f>RES_hhdet_in_fecs!U147</f>
        <v>3.9396578094331698</v>
      </c>
      <c r="V409" s="99">
        <f>RES_hhdet_in_fecs!V147</f>
        <v>1.7863123380818111</v>
      </c>
      <c r="W409" s="99">
        <f>RES_hhdet_in_fecs!W147</f>
        <v>2.7133384711684605</v>
      </c>
      <c r="X409" s="99">
        <f>RES_hhdet_in_fecs!X147</f>
        <v>2.9061446348848357</v>
      </c>
      <c r="Y409" s="99">
        <f>RES_hhdet_in_fecs!Y147</f>
        <v>1.6562219140236594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22.583962859715719</v>
      </c>
      <c r="D410" s="123">
        <v>24.754577793475324</v>
      </c>
      <c r="E410" s="123">
        <v>26.543021538474797</v>
      </c>
      <c r="F410" s="123">
        <v>27.420120434141097</v>
      </c>
      <c r="G410" s="123">
        <v>25.446204019366622</v>
      </c>
      <c r="H410" s="123">
        <v>28.535748349052639</v>
      </c>
      <c r="I410" s="123">
        <v>25.511255788464624</v>
      </c>
      <c r="J410" s="123">
        <v>27.580253833718764</v>
      </c>
      <c r="K410" s="123">
        <v>27.079570471918753</v>
      </c>
      <c r="L410" s="123">
        <v>26.836307455665025</v>
      </c>
      <c r="M410" s="123">
        <v>25.894778140188631</v>
      </c>
      <c r="N410" s="123">
        <v>25.784106984943389</v>
      </c>
      <c r="O410" s="123">
        <v>26.552972652228249</v>
      </c>
      <c r="P410" s="123">
        <v>27.348779032620929</v>
      </c>
      <c r="Q410" s="123">
        <v>26.625161094367428</v>
      </c>
      <c r="R410" s="123">
        <v>23.775593447344068</v>
      </c>
      <c r="S410" s="123">
        <v>22.416538839155834</v>
      </c>
      <c r="T410" s="123">
        <v>21.170445328191597</v>
      </c>
      <c r="U410" s="123">
        <v>20.161952625427695</v>
      </c>
      <c r="V410" s="123">
        <v>18.512602183691563</v>
      </c>
      <c r="W410" s="123">
        <v>17.261452399256473</v>
      </c>
      <c r="X410" s="123">
        <v>18.152859930853271</v>
      </c>
      <c r="Y410" s="123">
        <v>17.114055476669119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25.114079332026197</v>
      </c>
      <c r="D411" s="99">
        <v>32.308618853537055</v>
      </c>
      <c r="E411" s="99">
        <v>29.667302122124028</v>
      </c>
      <c r="F411" s="99">
        <v>29.032516853193545</v>
      </c>
      <c r="G411" s="99">
        <v>31.695994442338339</v>
      </c>
      <c r="H411" s="99">
        <v>29.379846283894029</v>
      </c>
      <c r="I411" s="99">
        <v>29.297088209335094</v>
      </c>
      <c r="J411" s="99">
        <v>32.356826483699031</v>
      </c>
      <c r="K411" s="99">
        <v>30.901199513266654</v>
      </c>
      <c r="L411" s="99">
        <v>29.877600836691588</v>
      </c>
      <c r="M411" s="99">
        <v>34.492159632018648</v>
      </c>
      <c r="N411" s="99">
        <v>31.906216161786112</v>
      </c>
      <c r="O411" s="99">
        <v>26.48546440671198</v>
      </c>
      <c r="P411" s="99">
        <v>21.070947044500773</v>
      </c>
      <c r="Q411" s="99">
        <v>31.42587650507943</v>
      </c>
      <c r="R411" s="99">
        <v>25.185666163651661</v>
      </c>
      <c r="S411" s="99">
        <v>25.59906376312972</v>
      </c>
      <c r="T411" s="99">
        <v>23.022000595555561</v>
      </c>
      <c r="U411" s="99">
        <v>23.787109710241154</v>
      </c>
      <c r="V411" s="99">
        <v>14.844799768108112</v>
      </c>
      <c r="W411" s="99">
        <v>16.864246987178955</v>
      </c>
      <c r="X411" s="99">
        <v>19.356644244933136</v>
      </c>
      <c r="Y411" s="99">
        <v>17.855565175094796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23.430799252927528</v>
      </c>
      <c r="L412" s="99">
        <v>22.626088520954042</v>
      </c>
      <c r="M412" s="99">
        <v>26.487184995713967</v>
      </c>
      <c r="N412" s="99">
        <v>24.721598489059271</v>
      </c>
      <c r="O412" s="99">
        <v>0</v>
      </c>
      <c r="P412" s="99">
        <v>0</v>
      </c>
      <c r="Q412" s="99">
        <v>26.011781864121481</v>
      </c>
      <c r="R412" s="99">
        <v>21.094441112029052</v>
      </c>
      <c r="S412" s="99">
        <v>21.736646006675663</v>
      </c>
      <c r="T412" s="99">
        <v>19.766164428777063</v>
      </c>
      <c r="U412" s="99">
        <v>20.523023199459377</v>
      </c>
      <c r="V412" s="99">
        <v>0</v>
      </c>
      <c r="W412" s="99">
        <v>0</v>
      </c>
      <c r="X412" s="99">
        <v>17.534903542981983</v>
      </c>
      <c r="Y412" s="99">
        <v>16.4899896158582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10.770386692618786</v>
      </c>
      <c r="L413" s="102">
        <v>10.063359993246046</v>
      </c>
      <c r="M413" s="102">
        <v>12.046192600780133</v>
      </c>
      <c r="N413" s="102">
        <v>10.868417321818223</v>
      </c>
      <c r="O413" s="102">
        <v>0</v>
      </c>
      <c r="P413" s="102">
        <v>0</v>
      </c>
      <c r="Q413" s="102">
        <v>11.182112248725598</v>
      </c>
      <c r="R413" s="102">
        <v>8.8653610234031053</v>
      </c>
      <c r="S413" s="102">
        <v>9.0909072380988558</v>
      </c>
      <c r="T413" s="102">
        <v>8.2973846616705931</v>
      </c>
      <c r="U413" s="102">
        <v>8.1023895227990703</v>
      </c>
      <c r="V413" s="102">
        <v>0</v>
      </c>
      <c r="W413" s="102">
        <v>0</v>
      </c>
      <c r="X413" s="102">
        <v>9.9822765590055056</v>
      </c>
      <c r="Y413" s="102">
        <v>10.610377173573045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12.660412560308739</v>
      </c>
      <c r="L414" s="105">
        <v>12.562728527707998</v>
      </c>
      <c r="M414" s="105">
        <v>14.440992394933836</v>
      </c>
      <c r="N414" s="105">
        <v>13.853181167241051</v>
      </c>
      <c r="O414" s="105">
        <v>0</v>
      </c>
      <c r="P414" s="105">
        <v>0</v>
      </c>
      <c r="Q414" s="105">
        <v>14.829669615395881</v>
      </c>
      <c r="R414" s="105">
        <v>12.229080088625947</v>
      </c>
      <c r="S414" s="105">
        <v>12.645738768576807</v>
      </c>
      <c r="T414" s="105">
        <v>11.468779767106474</v>
      </c>
      <c r="U414" s="105">
        <v>12.420633676660305</v>
      </c>
      <c r="V414" s="105">
        <v>0</v>
      </c>
      <c r="W414" s="105">
        <v>0</v>
      </c>
      <c r="X414" s="105">
        <v>7.5526269839764772</v>
      </c>
      <c r="Y414" s="105">
        <v>5.8796124422851568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23.437639328630912</v>
      </c>
      <c r="D415" s="102">
        <v>24.963798069419752</v>
      </c>
      <c r="E415" s="102">
        <v>27.430009365780286</v>
      </c>
      <c r="F415" s="102">
        <v>28.341674945927547</v>
      </c>
      <c r="G415" s="102">
        <v>26.055216242593758</v>
      </c>
      <c r="H415" s="102">
        <v>29.539790931004973</v>
      </c>
      <c r="I415" s="102">
        <v>26.599094346900515</v>
      </c>
      <c r="J415" s="102">
        <v>28.462126606781013</v>
      </c>
      <c r="K415" s="102">
        <v>29.415916951072216</v>
      </c>
      <c r="L415" s="102">
        <v>28.336495655898741</v>
      </c>
      <c r="M415" s="102">
        <v>27.413043945300068</v>
      </c>
      <c r="N415" s="102">
        <v>27.645260885307604</v>
      </c>
      <c r="O415" s="102">
        <v>28.135280949247246</v>
      </c>
      <c r="P415" s="102">
        <v>29.286514751353497</v>
      </c>
      <c r="Q415" s="102">
        <v>27.515504432594767</v>
      </c>
      <c r="R415" s="102">
        <v>24.969950425416865</v>
      </c>
      <c r="S415" s="102">
        <v>23.525472415480856</v>
      </c>
      <c r="T415" s="102">
        <v>22.171913743790498</v>
      </c>
      <c r="U415" s="102">
        <v>20.924620272565164</v>
      </c>
      <c r="V415" s="102">
        <v>19.230378093254963</v>
      </c>
      <c r="W415" s="102">
        <v>17.958365324805111</v>
      </c>
      <c r="X415" s="102">
        <v>18.402732460808824</v>
      </c>
      <c r="Y415" s="102">
        <v>17.350443085839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18.409973860981339</v>
      </c>
      <c r="D416" s="105">
        <v>19.955946574344988</v>
      </c>
      <c r="E416" s="105">
        <v>22.726502224249696</v>
      </c>
      <c r="F416" s="105">
        <v>23.713058104486631</v>
      </c>
      <c r="G416" s="105">
        <v>21.315046255408944</v>
      </c>
      <c r="H416" s="105">
        <v>24.285824731128098</v>
      </c>
      <c r="I416" s="105">
        <v>21.256632482488222</v>
      </c>
      <c r="J416" s="105">
        <v>22.824337165845392</v>
      </c>
      <c r="K416" s="105">
        <v>23.53124176769289</v>
      </c>
      <c r="L416" s="105">
        <v>22.597418373236174</v>
      </c>
      <c r="M416" s="105">
        <v>22.030746677413674</v>
      </c>
      <c r="N416" s="105">
        <v>22.274347648647169</v>
      </c>
      <c r="O416" s="105">
        <v>22.859380539484818</v>
      </c>
      <c r="P416" s="105">
        <v>24.215339162897333</v>
      </c>
      <c r="Q416" s="105">
        <v>22.939595213643166</v>
      </c>
      <c r="R416" s="105">
        <v>20.945755193990138</v>
      </c>
      <c r="S416" s="105">
        <v>19.891468674307305</v>
      </c>
      <c r="T416" s="105">
        <v>18.902087009795572</v>
      </c>
      <c r="U416" s="105">
        <v>17.848503938729063</v>
      </c>
      <c r="V416" s="105">
        <v>16.722871199337753</v>
      </c>
      <c r="W416" s="105">
        <v>15.950123546791261</v>
      </c>
      <c r="X416" s="105">
        <v>16.66301931640275</v>
      </c>
      <c r="Y416" s="105">
        <v>16.05045388129556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7.7062267983630477</v>
      </c>
      <c r="D417" s="99">
        <v>9.2392963989460153</v>
      </c>
      <c r="E417" s="99">
        <v>12.605350238706155</v>
      </c>
      <c r="F417" s="99">
        <v>13.700353466013825</v>
      </c>
      <c r="G417" s="99">
        <v>11.001019795082536</v>
      </c>
      <c r="H417" s="99">
        <v>12.78983877544575</v>
      </c>
      <c r="I417" s="99">
        <v>9.4839769711227824</v>
      </c>
      <c r="J417" s="99">
        <v>10.302435133262369</v>
      </c>
      <c r="K417" s="99">
        <v>10.292720666547622</v>
      </c>
      <c r="L417" s="99">
        <v>9.5522725876440102</v>
      </c>
      <c r="M417" s="99">
        <v>9.5483670261342297</v>
      </c>
      <c r="N417" s="99">
        <v>9.3920885328165014</v>
      </c>
      <c r="O417" s="99">
        <v>9.5599928663159215</v>
      </c>
      <c r="P417" s="99">
        <v>10.545227590548777</v>
      </c>
      <c r="Q417" s="99">
        <v>9.777887024679691</v>
      </c>
      <c r="R417" s="99">
        <v>8.8033170827121303</v>
      </c>
      <c r="S417" s="99">
        <v>8.3578917650046307</v>
      </c>
      <c r="T417" s="99">
        <v>8.0037155116823993</v>
      </c>
      <c r="U417" s="99">
        <v>7.0813685821265535</v>
      </c>
      <c r="V417" s="99">
        <v>7.5122734392220361</v>
      </c>
      <c r="W417" s="99">
        <v>8.2041566922924201</v>
      </c>
      <c r="X417" s="99">
        <v>9.4831775656008741</v>
      </c>
      <c r="Y417" s="99">
        <v>10.287375382551909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10.703747062618294</v>
      </c>
      <c r="D418" s="99">
        <v>10.716650175398971</v>
      </c>
      <c r="E418" s="99">
        <v>10.121151985543538</v>
      </c>
      <c r="F418" s="99">
        <v>10.012704638472803</v>
      </c>
      <c r="G418" s="99">
        <v>10.31402646032641</v>
      </c>
      <c r="H418" s="99">
        <v>11.495985955682348</v>
      </c>
      <c r="I418" s="99">
        <v>11.772655511365437</v>
      </c>
      <c r="J418" s="99">
        <v>12.521902032583027</v>
      </c>
      <c r="K418" s="99">
        <v>13.23852110114527</v>
      </c>
      <c r="L418" s="99">
        <v>13.045145785592158</v>
      </c>
      <c r="M418" s="99">
        <v>12.482379651279444</v>
      </c>
      <c r="N418" s="99">
        <v>12.882259115830665</v>
      </c>
      <c r="O418" s="99">
        <v>13.2993876731689</v>
      </c>
      <c r="P418" s="99">
        <v>13.670111572348556</v>
      </c>
      <c r="Q418" s="99">
        <v>13.161708188963473</v>
      </c>
      <c r="R418" s="99">
        <v>12.142438111278008</v>
      </c>
      <c r="S418" s="99">
        <v>11.533576909302672</v>
      </c>
      <c r="T418" s="99">
        <v>10.898371498113173</v>
      </c>
      <c r="U418" s="99">
        <v>10.767135356602505</v>
      </c>
      <c r="V418" s="99">
        <v>9.2105977601157196</v>
      </c>
      <c r="W418" s="99">
        <v>7.7459668544988416</v>
      </c>
      <c r="X418" s="99">
        <v>7.1798417508018799</v>
      </c>
      <c r="Y418" s="99">
        <v>5.7630784987436492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9.2191678879869325</v>
      </c>
      <c r="D419" s="123">
        <v>9.1688584643775215</v>
      </c>
      <c r="E419" s="123">
        <v>10.59965749211238</v>
      </c>
      <c r="F419" s="123">
        <v>9.6540125722476162</v>
      </c>
      <c r="G419" s="123">
        <v>9.9451745522119328</v>
      </c>
      <c r="H419" s="123">
        <v>9.6102885516841745</v>
      </c>
      <c r="I419" s="123">
        <v>9.0904288536039495</v>
      </c>
      <c r="J419" s="123">
        <v>9.2194926756094997</v>
      </c>
      <c r="K419" s="123">
        <v>8.1871248992426455</v>
      </c>
      <c r="L419" s="123">
        <v>7.1249661148626569</v>
      </c>
      <c r="M419" s="123">
        <v>6.8088487511828868</v>
      </c>
      <c r="N419" s="123">
        <v>6.8641628753637107</v>
      </c>
      <c r="O419" s="123">
        <v>7.1762886657306941</v>
      </c>
      <c r="P419" s="123">
        <v>7.7622889195046314</v>
      </c>
      <c r="Q419" s="123">
        <v>7.4029358018002549</v>
      </c>
      <c r="R419" s="123">
        <v>6.8089225646908389</v>
      </c>
      <c r="S419" s="123">
        <v>6.436146934761739</v>
      </c>
      <c r="T419" s="123">
        <v>5.9049421048568842</v>
      </c>
      <c r="U419" s="123">
        <v>5.5445701197257975</v>
      </c>
      <c r="V419" s="123">
        <v>6.8069537102766615</v>
      </c>
      <c r="W419" s="123">
        <v>6.6760628217530522</v>
      </c>
      <c r="X419" s="123">
        <v>5.4713485723451187</v>
      </c>
      <c r="Y419" s="123">
        <v>5.0169966249561488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10.723447317868761</v>
      </c>
      <c r="D420" s="99">
        <v>13.708249414445465</v>
      </c>
      <c r="E420" s="99">
        <v>10.559506146806168</v>
      </c>
      <c r="F420" s="99">
        <v>10.261396694880755</v>
      </c>
      <c r="G420" s="99">
        <v>12.033317127535616</v>
      </c>
      <c r="H420" s="99">
        <v>11.101996250798859</v>
      </c>
      <c r="I420" s="99">
        <v>10.221845136401418</v>
      </c>
      <c r="J420" s="99">
        <v>9.2849813389871425</v>
      </c>
      <c r="K420" s="99">
        <v>9.4867596770688181</v>
      </c>
      <c r="L420" s="99">
        <v>8.5442895719754741</v>
      </c>
      <c r="M420" s="99">
        <v>7.8190762726641854</v>
      </c>
      <c r="N420" s="99">
        <v>8.1869107003885606</v>
      </c>
      <c r="O420" s="99">
        <v>8.5084249510672088</v>
      </c>
      <c r="P420" s="99">
        <v>9.2492941909799917</v>
      </c>
      <c r="Q420" s="99">
        <v>8.8501251433473289</v>
      </c>
      <c r="R420" s="99">
        <v>8.1784313613857922</v>
      </c>
      <c r="S420" s="99">
        <v>7.6717646387121592</v>
      </c>
      <c r="T420" s="99">
        <v>7.1907560684618819</v>
      </c>
      <c r="U420" s="99">
        <v>6.9547372229023265</v>
      </c>
      <c r="V420" s="99">
        <v>8.8235972923865678</v>
      </c>
      <c r="W420" s="99">
        <v>8.6861693913800053</v>
      </c>
      <c r="X420" s="99">
        <v>7.3138822285929219</v>
      </c>
      <c r="Y420" s="99">
        <v>6.4437258945852536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8.307483385028247</v>
      </c>
      <c r="D421" s="110">
        <v>6.7602020418924873</v>
      </c>
      <c r="E421" s="110">
        <v>10.617991439740788</v>
      </c>
      <c r="F421" s="110">
        <v>9.3844338657638655</v>
      </c>
      <c r="G421" s="110">
        <v>8.529014029053581</v>
      </c>
      <c r="H421" s="110">
        <v>8.8003863106135949</v>
      </c>
      <c r="I421" s="110">
        <v>8.3171996352096986</v>
      </c>
      <c r="J421" s="110">
        <v>9.1730140370205735</v>
      </c>
      <c r="K421" s="110">
        <v>6.6032443619891188</v>
      </c>
      <c r="L421" s="110">
        <v>6.1270043090802089</v>
      </c>
      <c r="M421" s="110">
        <v>6.1779072227773648</v>
      </c>
      <c r="N421" s="110">
        <v>6.2867858962529857</v>
      </c>
      <c r="O421" s="110">
        <v>6.5553253230761523</v>
      </c>
      <c r="P421" s="110">
        <v>7.0602097268049411</v>
      </c>
      <c r="Q421" s="110">
        <v>6.7637151469094974</v>
      </c>
      <c r="R421" s="110">
        <v>6.1248012212570906</v>
      </c>
      <c r="S421" s="110">
        <v>5.7161199688801201</v>
      </c>
      <c r="T421" s="110">
        <v>5.3448636299123757</v>
      </c>
      <c r="U421" s="110">
        <v>5.03658743389283</v>
      </c>
      <c r="V421" s="110">
        <v>6.0675671213913986</v>
      </c>
      <c r="W421" s="110">
        <v>6.0617864701923301</v>
      </c>
      <c r="X421" s="110">
        <v>5.0537585217674801</v>
      </c>
      <c r="Y421" s="110">
        <v>4.6502411227183726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125.53587492067093</v>
      </c>
      <c r="D423" s="118">
        <f t="shared" si="194"/>
        <v>115.3669848318506</v>
      </c>
      <c r="E423" s="118">
        <f t="shared" si="194"/>
        <v>123.26938452264449</v>
      </c>
      <c r="F423" s="118">
        <f t="shared" si="194"/>
        <v>124.65352352179285</v>
      </c>
      <c r="G423" s="118">
        <f t="shared" si="194"/>
        <v>128.38870118437484</v>
      </c>
      <c r="H423" s="118">
        <f t="shared" si="194"/>
        <v>125.60280106179361</v>
      </c>
      <c r="I423" s="118">
        <f t="shared" si="194"/>
        <v>118.27232298010489</v>
      </c>
      <c r="J423" s="118">
        <f t="shared" si="194"/>
        <v>123.15740835415235</v>
      </c>
      <c r="K423" s="118">
        <f t="shared" si="194"/>
        <v>120.47298519561068</v>
      </c>
      <c r="L423" s="118">
        <f t="shared" si="194"/>
        <v>119.74709526109291</v>
      </c>
      <c r="M423" s="118">
        <f t="shared" si="194"/>
        <v>111.29003013026302</v>
      </c>
      <c r="N423" s="118">
        <f t="shared" si="194"/>
        <v>123.0186109518725</v>
      </c>
      <c r="O423" s="118">
        <f t="shared" si="194"/>
        <v>118.31224645207259</v>
      </c>
      <c r="P423" s="118">
        <f t="shared" si="194"/>
        <v>96.997452361874792</v>
      </c>
      <c r="Q423" s="118">
        <f t="shared" si="194"/>
        <v>114.64682437276564</v>
      </c>
      <c r="R423" s="118">
        <f t="shared" ref="R423:V423" si="195">R424+R426+R428+R437</f>
        <v>106.81646712182831</v>
      </c>
      <c r="S423" s="118">
        <f t="shared" si="195"/>
        <v>104.2188414891684</v>
      </c>
      <c r="T423" s="118">
        <f t="shared" si="195"/>
        <v>90.287680450442693</v>
      </c>
      <c r="U423" s="118">
        <f t="shared" si="195"/>
        <v>89.221643817303189</v>
      </c>
      <c r="V423" s="118">
        <f t="shared" si="195"/>
        <v>76.72632828340754</v>
      </c>
      <c r="W423" s="118">
        <f t="shared" ref="W423:Y423" si="196">W424+W426+W428+W437</f>
        <v>76.803449211960952</v>
      </c>
      <c r="X423" s="118">
        <f t="shared" si="196"/>
        <v>68.861985984536332</v>
      </c>
      <c r="Y423" s="118">
        <f t="shared" si="196"/>
        <v>55.539778602593735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101.89005323617941</v>
      </c>
      <c r="D424" s="123">
        <f t="shared" si="197"/>
        <v>90.071536422920005</v>
      </c>
      <c r="E424" s="123">
        <f t="shared" si="197"/>
        <v>93.081646758326656</v>
      </c>
      <c r="F424" s="123">
        <f t="shared" si="197"/>
        <v>96.12317527399</v>
      </c>
      <c r="G424" s="123">
        <f t="shared" si="197"/>
        <v>100.5976413188088</v>
      </c>
      <c r="H424" s="123">
        <f t="shared" si="197"/>
        <v>94.278633755738127</v>
      </c>
      <c r="I424" s="123">
        <f t="shared" si="197"/>
        <v>88.606189990013931</v>
      </c>
      <c r="J424" s="123">
        <f t="shared" si="197"/>
        <v>91.110550246377642</v>
      </c>
      <c r="K424" s="123">
        <f t="shared" si="197"/>
        <v>87.977792001411629</v>
      </c>
      <c r="L424" s="123">
        <f t="shared" si="197"/>
        <v>86.546277097999862</v>
      </c>
      <c r="M424" s="123">
        <f t="shared" si="197"/>
        <v>77.604006910360695</v>
      </c>
      <c r="N424" s="123">
        <f t="shared" si="197"/>
        <v>82.305567442393183</v>
      </c>
      <c r="O424" s="123">
        <f t="shared" si="197"/>
        <v>78.56309043534732</v>
      </c>
      <c r="P424" s="123">
        <f t="shared" si="197"/>
        <v>64.909074848148876</v>
      </c>
      <c r="Q424" s="123">
        <f t="shared" si="197"/>
        <v>72.461176243006207</v>
      </c>
      <c r="R424" s="123">
        <f t="shared" si="197"/>
        <v>73.364130486422766</v>
      </c>
      <c r="S424" s="123">
        <f t="shared" si="197"/>
        <v>65.804388937386818</v>
      </c>
      <c r="T424" s="123">
        <f t="shared" si="197"/>
        <v>57.289173100560113</v>
      </c>
      <c r="U424" s="123">
        <f t="shared" si="197"/>
        <v>53.977135321628168</v>
      </c>
      <c r="V424" s="123">
        <f t="shared" si="197"/>
        <v>49.716872326898077</v>
      </c>
      <c r="W424" s="123">
        <f t="shared" si="197"/>
        <v>47.049840403806904</v>
      </c>
      <c r="X424" s="123">
        <f t="shared" si="197"/>
        <v>38.45345923615087</v>
      </c>
      <c r="Y424" s="123">
        <f t="shared" si="197"/>
        <v>30.836622424597838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101.89005323617941</v>
      </c>
      <c r="D425" s="99">
        <v>90.071536422920005</v>
      </c>
      <c r="E425" s="99">
        <v>93.081646758326656</v>
      </c>
      <c r="F425" s="99">
        <v>96.12317527399</v>
      </c>
      <c r="G425" s="99">
        <v>100.5976413188088</v>
      </c>
      <c r="H425" s="99">
        <v>94.278633755738127</v>
      </c>
      <c r="I425" s="99">
        <v>88.606189990013931</v>
      </c>
      <c r="J425" s="99">
        <v>91.110550246377642</v>
      </c>
      <c r="K425" s="99">
        <v>87.977792001411629</v>
      </c>
      <c r="L425" s="99">
        <v>86.546277097999862</v>
      </c>
      <c r="M425" s="99">
        <v>77.604006910360695</v>
      </c>
      <c r="N425" s="99">
        <v>82.305567442393183</v>
      </c>
      <c r="O425" s="99">
        <v>78.56309043534732</v>
      </c>
      <c r="P425" s="99">
        <v>64.909074848148876</v>
      </c>
      <c r="Q425" s="99">
        <v>72.461176243006207</v>
      </c>
      <c r="R425" s="99">
        <v>73.364130486422766</v>
      </c>
      <c r="S425" s="99">
        <v>65.804388937386818</v>
      </c>
      <c r="T425" s="99">
        <v>57.289173100560113</v>
      </c>
      <c r="U425" s="99">
        <v>53.977135321628168</v>
      </c>
      <c r="V425" s="99">
        <v>49.716872326898077</v>
      </c>
      <c r="W425" s="99">
        <v>47.049840403806904</v>
      </c>
      <c r="X425" s="99">
        <v>38.45345923615087</v>
      </c>
      <c r="Y425" s="99">
        <v>30.836622424597838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1.337415470410656</v>
      </c>
      <c r="D426" s="123">
        <f t="shared" si="198"/>
        <v>1.6441334649643229</v>
      </c>
      <c r="E426" s="123">
        <f t="shared" si="198"/>
        <v>3.8571185819546732</v>
      </c>
      <c r="F426" s="123">
        <f t="shared" si="198"/>
        <v>2.2907113739374743</v>
      </c>
      <c r="G426" s="123">
        <f t="shared" si="198"/>
        <v>2.8923092733514255</v>
      </c>
      <c r="H426" s="123">
        <f t="shared" si="198"/>
        <v>4.3375097235457067</v>
      </c>
      <c r="I426" s="123">
        <f t="shared" si="198"/>
        <v>4.9818920611766995</v>
      </c>
      <c r="J426" s="123">
        <f t="shared" si="198"/>
        <v>5.8218654894288733</v>
      </c>
      <c r="K426" s="123">
        <f t="shared" si="198"/>
        <v>6.6793656966560366</v>
      </c>
      <c r="L426" s="123">
        <f t="shared" si="198"/>
        <v>8.5926229183285141</v>
      </c>
      <c r="M426" s="123">
        <f t="shared" si="198"/>
        <v>9.5456981492367206</v>
      </c>
      <c r="N426" s="123">
        <f t="shared" si="198"/>
        <v>16.180872733432011</v>
      </c>
      <c r="O426" s="123">
        <f t="shared" si="198"/>
        <v>14.466065356866812</v>
      </c>
      <c r="P426" s="123">
        <f t="shared" si="198"/>
        <v>5.3643943068015965</v>
      </c>
      <c r="Q426" s="123">
        <f t="shared" si="198"/>
        <v>16.095649408888931</v>
      </c>
      <c r="R426" s="123">
        <f t="shared" si="198"/>
        <v>9.6274869153424074</v>
      </c>
      <c r="S426" s="123">
        <f t="shared" si="198"/>
        <v>15.634145956509485</v>
      </c>
      <c r="T426" s="123">
        <f t="shared" si="198"/>
        <v>11.352428815646965</v>
      </c>
      <c r="U426" s="123">
        <f t="shared" si="198"/>
        <v>14.503040411558088</v>
      </c>
      <c r="V426" s="123">
        <f t="shared" si="198"/>
        <v>6.5935969801697523</v>
      </c>
      <c r="W426" s="123">
        <f t="shared" si="198"/>
        <v>10.103436420691484</v>
      </c>
      <c r="X426" s="123">
        <f t="shared" si="198"/>
        <v>10.93898397682657</v>
      </c>
      <c r="Y426" s="123">
        <f t="shared" si="198"/>
        <v>6.3097161997189302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1.337415470410656</v>
      </c>
      <c r="D427" s="99">
        <f>RES_hhdet_in_tess!D147</f>
        <v>1.6441334649643229</v>
      </c>
      <c r="E427" s="99">
        <f>RES_hhdet_in_tess!E147</f>
        <v>3.8571185819546732</v>
      </c>
      <c r="F427" s="99">
        <f>RES_hhdet_in_tess!F147</f>
        <v>2.2907113739374743</v>
      </c>
      <c r="G427" s="99">
        <f>RES_hhdet_in_tess!G147</f>
        <v>2.8923092733514255</v>
      </c>
      <c r="H427" s="99">
        <f>RES_hhdet_in_tess!H147</f>
        <v>4.3375097235457067</v>
      </c>
      <c r="I427" s="99">
        <f>RES_hhdet_in_tess!I147</f>
        <v>4.9818920611766995</v>
      </c>
      <c r="J427" s="99">
        <f>RES_hhdet_in_tess!J147</f>
        <v>5.8218654894288733</v>
      </c>
      <c r="K427" s="99">
        <f>RES_hhdet_in_tess!K147</f>
        <v>6.6793656966560366</v>
      </c>
      <c r="L427" s="99">
        <f>RES_hhdet_in_tess!L147</f>
        <v>8.5926229183285141</v>
      </c>
      <c r="M427" s="99">
        <f>RES_hhdet_in_tess!M147</f>
        <v>9.5456981492367206</v>
      </c>
      <c r="N427" s="99">
        <f>RES_hhdet_in_tess!N147</f>
        <v>16.180872733432011</v>
      </c>
      <c r="O427" s="99">
        <f>RES_hhdet_in_tess!O147</f>
        <v>14.466065356866812</v>
      </c>
      <c r="P427" s="99">
        <f>RES_hhdet_in_tess!P147</f>
        <v>5.3643943068015965</v>
      </c>
      <c r="Q427" s="99">
        <f>RES_hhdet_in_tess!Q147</f>
        <v>16.095649408888931</v>
      </c>
      <c r="R427" s="99">
        <f>RES_hhdet_in_tess!R147</f>
        <v>9.6274869153424074</v>
      </c>
      <c r="S427" s="99">
        <f>RES_hhdet_in_tess!S147</f>
        <v>15.634145956509485</v>
      </c>
      <c r="T427" s="99">
        <f>RES_hhdet_in_tess!T147</f>
        <v>11.352428815646965</v>
      </c>
      <c r="U427" s="99">
        <f>RES_hhdet_in_tess!U147</f>
        <v>14.503040411558088</v>
      </c>
      <c r="V427" s="99">
        <f>RES_hhdet_in_tess!V147</f>
        <v>6.5935969801697523</v>
      </c>
      <c r="W427" s="99">
        <f>RES_hhdet_in_tess!W147</f>
        <v>10.103436420691484</v>
      </c>
      <c r="X427" s="99">
        <f>RES_hhdet_in_tess!X147</f>
        <v>10.93898397682657</v>
      </c>
      <c r="Y427" s="99">
        <f>RES_hhdet_in_tess!Y147</f>
        <v>6.3097161997189302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15.847880688193914</v>
      </c>
      <c r="D428" s="123">
        <v>17.331760519802749</v>
      </c>
      <c r="E428" s="123">
        <v>18.67405224861584</v>
      </c>
      <c r="F428" s="123">
        <v>19.278385094377633</v>
      </c>
      <c r="G428" s="123">
        <v>17.974122599429883</v>
      </c>
      <c r="H428" s="123">
        <v>20.159670726986356</v>
      </c>
      <c r="I428" s="123">
        <v>18.290892387402533</v>
      </c>
      <c r="J428" s="123">
        <v>19.673779351483354</v>
      </c>
      <c r="K428" s="123">
        <v>20.283408011420825</v>
      </c>
      <c r="L428" s="123">
        <v>19.619647658210582</v>
      </c>
      <c r="M428" s="123">
        <v>19.301127553930748</v>
      </c>
      <c r="N428" s="123">
        <v>19.544785414549903</v>
      </c>
      <c r="O428" s="123">
        <v>20.062879419145581</v>
      </c>
      <c r="P428" s="123">
        <v>21.050277360801211</v>
      </c>
      <c r="Q428" s="123">
        <v>20.612402381050803</v>
      </c>
      <c r="R428" s="123">
        <v>18.775657379018771</v>
      </c>
      <c r="S428" s="123">
        <v>17.995034469242</v>
      </c>
      <c r="T428" s="123">
        <v>17.098261226509912</v>
      </c>
      <c r="U428" s="123">
        <v>16.359351783782174</v>
      </c>
      <c r="V428" s="123">
        <v>14.998455413217437</v>
      </c>
      <c r="W428" s="123">
        <v>14.214811347665167</v>
      </c>
      <c r="X428" s="123">
        <v>14.902265872657681</v>
      </c>
      <c r="Y428" s="123">
        <v>14.203961178325567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15.257652322465493</v>
      </c>
      <c r="D429" s="99">
        <v>19.687137193323327</v>
      </c>
      <c r="E429" s="99">
        <v>18.138906621108017</v>
      </c>
      <c r="F429" s="99">
        <v>17.811725063457683</v>
      </c>
      <c r="G429" s="99">
        <v>19.519671169315487</v>
      </c>
      <c r="H429" s="99">
        <v>18.167878645146324</v>
      </c>
      <c r="I429" s="99">
        <v>18.1985934152205</v>
      </c>
      <c r="J429" s="99">
        <v>20.204423754653483</v>
      </c>
      <c r="K429" s="99">
        <v>19.41529632540637</v>
      </c>
      <c r="L429" s="99">
        <v>18.90805257597404</v>
      </c>
      <c r="M429" s="99">
        <v>22.148173834640534</v>
      </c>
      <c r="N429" s="99">
        <v>20.975308790616044</v>
      </c>
      <c r="O429" s="99">
        <v>18.003443725997275</v>
      </c>
      <c r="P429" s="99">
        <v>14.89381733842086</v>
      </c>
      <c r="Q429" s="99">
        <v>22.979705396555147</v>
      </c>
      <c r="R429" s="99">
        <v>18.815236042472442</v>
      </c>
      <c r="S429" s="99">
        <v>19.501287983732933</v>
      </c>
      <c r="T429" s="99">
        <v>17.842224872986286</v>
      </c>
      <c r="U429" s="99">
        <v>18.70282317389827</v>
      </c>
      <c r="V429" s="99">
        <v>11.803337162646187</v>
      </c>
      <c r="W429" s="99">
        <v>13.500842645526712</v>
      </c>
      <c r="X429" s="99">
        <v>15.563567784219099</v>
      </c>
      <c r="Y429" s="99">
        <v>14.38812451292392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19.427471848302751</v>
      </c>
      <c r="L430" s="99">
        <v>18.93133023985002</v>
      </c>
      <c r="M430" s="99">
        <v>22.176117438248632</v>
      </c>
      <c r="N430" s="99">
        <v>20.998133995068184</v>
      </c>
      <c r="O430" s="99">
        <v>0</v>
      </c>
      <c r="P430" s="99">
        <v>0</v>
      </c>
      <c r="Q430" s="99">
        <v>23.006423098958759</v>
      </c>
      <c r="R430" s="99">
        <v>18.852048056723547</v>
      </c>
      <c r="S430" s="99">
        <v>19.57116392177754</v>
      </c>
      <c r="T430" s="99">
        <v>17.899315739717565</v>
      </c>
      <c r="U430" s="99">
        <v>18.791208344069982</v>
      </c>
      <c r="V430" s="99">
        <v>0</v>
      </c>
      <c r="W430" s="99">
        <v>0</v>
      </c>
      <c r="X430" s="99">
        <v>15.578803210652291</v>
      </c>
      <c r="Y430" s="99">
        <v>14.429519790801455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6.7670592879940124</v>
      </c>
      <c r="L431" s="102">
        <v>6.3686017121420191</v>
      </c>
      <c r="M431" s="102">
        <v>7.7351250433147891</v>
      </c>
      <c r="N431" s="102">
        <v>7.1449528278271348</v>
      </c>
      <c r="O431" s="102">
        <v>0</v>
      </c>
      <c r="P431" s="102">
        <v>0</v>
      </c>
      <c r="Q431" s="102">
        <v>8.1767534835628801</v>
      </c>
      <c r="R431" s="102">
        <v>6.6229679680975986</v>
      </c>
      <c r="S431" s="102">
        <v>6.9254251532007318</v>
      </c>
      <c r="T431" s="102">
        <v>6.4305359726110893</v>
      </c>
      <c r="U431" s="102">
        <v>6.3705746674096764</v>
      </c>
      <c r="V431" s="102">
        <v>0</v>
      </c>
      <c r="W431" s="102">
        <v>0</v>
      </c>
      <c r="X431" s="102">
        <v>8.0261762266758154</v>
      </c>
      <c r="Y431" s="102">
        <v>8.5499073485162977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12.660412560308739</v>
      </c>
      <c r="L432" s="105">
        <v>12.562728527707998</v>
      </c>
      <c r="M432" s="105">
        <v>14.440992394933836</v>
      </c>
      <c r="N432" s="105">
        <v>13.853181167241051</v>
      </c>
      <c r="O432" s="105">
        <v>0</v>
      </c>
      <c r="P432" s="105">
        <v>0</v>
      </c>
      <c r="Q432" s="105">
        <v>14.829669615395881</v>
      </c>
      <c r="R432" s="105">
        <v>12.229080088625947</v>
      </c>
      <c r="S432" s="105">
        <v>12.645738768576807</v>
      </c>
      <c r="T432" s="105">
        <v>11.468779767106474</v>
      </c>
      <c r="U432" s="105">
        <v>12.420633676660305</v>
      </c>
      <c r="V432" s="105">
        <v>0</v>
      </c>
      <c r="W432" s="105">
        <v>0</v>
      </c>
      <c r="X432" s="105">
        <v>7.5526269839764772</v>
      </c>
      <c r="Y432" s="105">
        <v>5.8796124422851568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15.944774987549897</v>
      </c>
      <c r="D433" s="102">
        <v>17.010038312621738</v>
      </c>
      <c r="E433" s="102">
        <v>18.722973523247454</v>
      </c>
      <c r="F433" s="102">
        <v>19.37922411739974</v>
      </c>
      <c r="G433" s="102">
        <v>17.849521769779333</v>
      </c>
      <c r="H433" s="102">
        <v>20.277446322732647</v>
      </c>
      <c r="I433" s="102">
        <v>18.298372722528512</v>
      </c>
      <c r="J433" s="102">
        <v>19.627778269924885</v>
      </c>
      <c r="K433" s="102">
        <v>20.342699430651749</v>
      </c>
      <c r="L433" s="102">
        <v>19.659549075186753</v>
      </c>
      <c r="M433" s="102">
        <v>19.135338944213807</v>
      </c>
      <c r="N433" s="102">
        <v>19.491111370102299</v>
      </c>
      <c r="O433" s="102">
        <v>20.137162746368695</v>
      </c>
      <c r="P433" s="102">
        <v>21.366852501152469</v>
      </c>
      <c r="Q433" s="102">
        <v>20.442522962602489</v>
      </c>
      <c r="R433" s="102">
        <v>18.777170400093617</v>
      </c>
      <c r="S433" s="102">
        <v>17.897093349340704</v>
      </c>
      <c r="T433" s="102">
        <v>17.060156113383218</v>
      </c>
      <c r="U433" s="102">
        <v>16.282775776537587</v>
      </c>
      <c r="V433" s="102">
        <v>15.129010009742982</v>
      </c>
      <c r="W433" s="102">
        <v>14.268703760661024</v>
      </c>
      <c r="X433" s="102">
        <v>14.844752354655073</v>
      </c>
      <c r="Y433" s="102">
        <v>14.192043541591449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15.9463421286165</v>
      </c>
      <c r="D434" s="105">
        <v>17.012198043984689</v>
      </c>
      <c r="E434" s="105">
        <v>18.725218999278688</v>
      </c>
      <c r="F434" s="105">
        <v>19.380613232866818</v>
      </c>
      <c r="G434" s="105">
        <v>17.850442220372752</v>
      </c>
      <c r="H434" s="105">
        <v>20.275508798320242</v>
      </c>
      <c r="I434" s="105">
        <v>18.296988379476932</v>
      </c>
      <c r="J434" s="105">
        <v>19.626568357402938</v>
      </c>
      <c r="K434" s="105">
        <v>20.35649478836714</v>
      </c>
      <c r="L434" s="105">
        <v>19.672407462434549</v>
      </c>
      <c r="M434" s="105">
        <v>19.147500087135271</v>
      </c>
      <c r="N434" s="105">
        <v>19.504090045567981</v>
      </c>
      <c r="O434" s="105">
        <v>20.141726747386599</v>
      </c>
      <c r="P434" s="105">
        <v>21.363697662442323</v>
      </c>
      <c r="Q434" s="105">
        <v>20.426146335733002</v>
      </c>
      <c r="R434" s="105">
        <v>18.762450651626541</v>
      </c>
      <c r="S434" s="105">
        <v>17.891875118164226</v>
      </c>
      <c r="T434" s="105">
        <v>17.056822125977874</v>
      </c>
      <c r="U434" s="105">
        <v>16.27759792709719</v>
      </c>
      <c r="V434" s="105">
        <v>15.120687489333282</v>
      </c>
      <c r="W434" s="105">
        <v>14.264526830927853</v>
      </c>
      <c r="X434" s="105">
        <v>14.82954392390941</v>
      </c>
      <c r="Y434" s="105">
        <v>14.177784603686488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5.2425950659982021</v>
      </c>
      <c r="D435" s="99">
        <v>6.2955478685857162</v>
      </c>
      <c r="E435" s="99">
        <v>8.6040670137351487</v>
      </c>
      <c r="F435" s="99">
        <v>9.3679085943940148</v>
      </c>
      <c r="G435" s="99">
        <v>7.5364157600463422</v>
      </c>
      <c r="H435" s="99">
        <v>8.7795228426378955</v>
      </c>
      <c r="I435" s="99">
        <v>6.5243328681114958</v>
      </c>
      <c r="J435" s="99">
        <v>7.1046663248199113</v>
      </c>
      <c r="K435" s="99">
        <v>7.1179736872218724</v>
      </c>
      <c r="L435" s="99">
        <v>6.6272616768423882</v>
      </c>
      <c r="M435" s="99">
        <v>6.6651204358558251</v>
      </c>
      <c r="N435" s="99">
        <v>6.6218309297373148</v>
      </c>
      <c r="O435" s="99">
        <v>6.842339074217703</v>
      </c>
      <c r="P435" s="99">
        <v>7.693586090093766</v>
      </c>
      <c r="Q435" s="99">
        <v>7.26443814676953</v>
      </c>
      <c r="R435" s="99">
        <v>6.6200125403485304</v>
      </c>
      <c r="S435" s="99">
        <v>6.3582982088615534</v>
      </c>
      <c r="T435" s="99">
        <v>6.1584506278647</v>
      </c>
      <c r="U435" s="99">
        <v>5.5104625704946821</v>
      </c>
      <c r="V435" s="99">
        <v>5.910089729217562</v>
      </c>
      <c r="W435" s="99">
        <v>6.5185599764290103</v>
      </c>
      <c r="X435" s="99">
        <v>7.6497021731075288</v>
      </c>
      <c r="Y435" s="99">
        <v>8.4147061049428356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10.703747062618294</v>
      </c>
      <c r="D436" s="99">
        <v>10.716650175398971</v>
      </c>
      <c r="E436" s="99">
        <v>10.121151985543538</v>
      </c>
      <c r="F436" s="99">
        <v>10.012704638472803</v>
      </c>
      <c r="G436" s="99">
        <v>10.31402646032641</v>
      </c>
      <c r="H436" s="99">
        <v>11.495985955682348</v>
      </c>
      <c r="I436" s="99">
        <v>11.772655511365437</v>
      </c>
      <c r="J436" s="99">
        <v>12.521902032583027</v>
      </c>
      <c r="K436" s="99">
        <v>13.23852110114527</v>
      </c>
      <c r="L436" s="99">
        <v>13.045145785592158</v>
      </c>
      <c r="M436" s="99">
        <v>12.482379651279444</v>
      </c>
      <c r="N436" s="99">
        <v>12.882259115830665</v>
      </c>
      <c r="O436" s="99">
        <v>13.2993876731689</v>
      </c>
      <c r="P436" s="99">
        <v>13.670111572348556</v>
      </c>
      <c r="Q436" s="99">
        <v>13.161708188963473</v>
      </c>
      <c r="R436" s="99">
        <v>12.142438111278008</v>
      </c>
      <c r="S436" s="99">
        <v>11.533576909302672</v>
      </c>
      <c r="T436" s="99">
        <v>10.898371498113173</v>
      </c>
      <c r="U436" s="99">
        <v>10.767135356602505</v>
      </c>
      <c r="V436" s="99">
        <v>9.2105977601157196</v>
      </c>
      <c r="W436" s="99">
        <v>7.7459668544988416</v>
      </c>
      <c r="X436" s="99">
        <v>7.1798417508018799</v>
      </c>
      <c r="Y436" s="99">
        <v>5.7630784987436492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6.4605255258869487</v>
      </c>
      <c r="D437" s="123">
        <v>6.3195544241635204</v>
      </c>
      <c r="E437" s="123">
        <v>7.6565669337473112</v>
      </c>
      <c r="F437" s="123">
        <v>6.9612517794877355</v>
      </c>
      <c r="G437" s="123">
        <v>6.9246279927847434</v>
      </c>
      <c r="H437" s="123">
        <v>6.8269868555234359</v>
      </c>
      <c r="I437" s="123">
        <v>6.3933485415117302</v>
      </c>
      <c r="J437" s="123">
        <v>6.551213266862483</v>
      </c>
      <c r="K437" s="123">
        <v>5.5324194861221887</v>
      </c>
      <c r="L437" s="123">
        <v>4.9885475865539535</v>
      </c>
      <c r="M437" s="123">
        <v>4.8391975167348713</v>
      </c>
      <c r="N437" s="123">
        <v>4.9873853614974033</v>
      </c>
      <c r="O437" s="123">
        <v>5.2202112407128816</v>
      </c>
      <c r="P437" s="123">
        <v>5.6737058461231111</v>
      </c>
      <c r="Q437" s="123">
        <v>5.4775963398197014</v>
      </c>
      <c r="R437" s="123">
        <v>5.0491923410443791</v>
      </c>
      <c r="S437" s="123">
        <v>4.7852721260300983</v>
      </c>
      <c r="T437" s="123">
        <v>4.5478173077257074</v>
      </c>
      <c r="U437" s="123">
        <v>4.3821163003347516</v>
      </c>
      <c r="V437" s="123">
        <v>5.4174035631222717</v>
      </c>
      <c r="W437" s="123">
        <v>5.4353610397974004</v>
      </c>
      <c r="X437" s="123">
        <v>4.5672768989012118</v>
      </c>
      <c r="Y437" s="123">
        <v>4.1894787999513934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6.5838640913555508</v>
      </c>
      <c r="D438" s="99">
        <v>8.419677841815485</v>
      </c>
      <c r="E438" s="99">
        <v>6.4881977411555942</v>
      </c>
      <c r="F438" s="99">
        <v>6.3074508980200381</v>
      </c>
      <c r="G438" s="99">
        <v>7.3994534768475457</v>
      </c>
      <c r="H438" s="99">
        <v>6.8293942867481672</v>
      </c>
      <c r="I438" s="99">
        <v>6.2903844303777063</v>
      </c>
      <c r="J438" s="99">
        <v>5.7160453961486306</v>
      </c>
      <c r="K438" s="99">
        <v>5.8425071097356538</v>
      </c>
      <c r="L438" s="99">
        <v>5.2640984339578196</v>
      </c>
      <c r="M438" s="99">
        <v>4.8187017125574068</v>
      </c>
      <c r="N438" s="99">
        <v>5.0462105474912873</v>
      </c>
      <c r="O438" s="99">
        <v>5.244894394122789</v>
      </c>
      <c r="P438" s="99">
        <v>5.7031405145808201</v>
      </c>
      <c r="Q438" s="99">
        <v>5.4630409211015403</v>
      </c>
      <c r="R438" s="99">
        <v>5.0630501753442747</v>
      </c>
      <c r="S438" s="99">
        <v>4.7687517529824266</v>
      </c>
      <c r="T438" s="99">
        <v>4.489673470577122</v>
      </c>
      <c r="U438" s="99">
        <v>4.3598753274726265</v>
      </c>
      <c r="V438" s="99">
        <v>5.5472622670163148</v>
      </c>
      <c r="W438" s="99">
        <v>5.4683443568642041</v>
      </c>
      <c r="X438" s="99">
        <v>4.6072159953366709</v>
      </c>
      <c r="Y438" s="99">
        <v>4.0593263194235094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6.3857748801484036</v>
      </c>
      <c r="D439" s="110">
        <v>5.2052032229604377</v>
      </c>
      <c r="E439" s="110">
        <v>8.1900688481727517</v>
      </c>
      <c r="F439" s="110">
        <v>7.2514318967418934</v>
      </c>
      <c r="G439" s="110">
        <v>6.6026053905612985</v>
      </c>
      <c r="H439" s="110">
        <v>6.8256797737504522</v>
      </c>
      <c r="I439" s="110">
        <v>6.46371597424654</v>
      </c>
      <c r="J439" s="110">
        <v>7.1439489194463492</v>
      </c>
      <c r="K439" s="110">
        <v>5.1545119691303238</v>
      </c>
      <c r="L439" s="110">
        <v>4.7948008969731104</v>
      </c>
      <c r="M439" s="110">
        <v>4.8519982509641943</v>
      </c>
      <c r="N439" s="110">
        <v>4.9617082766122804</v>
      </c>
      <c r="O439" s="110">
        <v>5.2087054108534412</v>
      </c>
      <c r="P439" s="110">
        <v>5.6598084722101945</v>
      </c>
      <c r="Q439" s="110">
        <v>5.4840254393287431</v>
      </c>
      <c r="R439" s="110">
        <v>5.0422698296729989</v>
      </c>
      <c r="S439" s="110">
        <v>4.7948989823325912</v>
      </c>
      <c r="T439" s="110">
        <v>4.5731437643977904</v>
      </c>
      <c r="U439" s="110">
        <v>4.3901281374458225</v>
      </c>
      <c r="V439" s="110">
        <v>5.3697918855005753</v>
      </c>
      <c r="W439" s="110">
        <v>5.4252815385528832</v>
      </c>
      <c r="X439" s="110">
        <v>4.5582251406096042</v>
      </c>
      <c r="Y439" s="110">
        <v>4.2229358400357428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1.7265211851417812</v>
      </c>
      <c r="D441" s="118">
        <f t="shared" si="199"/>
        <v>1.9602152945406208</v>
      </c>
      <c r="E441" s="118">
        <f t="shared" si="199"/>
        <v>1.3223473325470683</v>
      </c>
      <c r="F441" s="118">
        <f t="shared" si="199"/>
        <v>1.1420293727220217</v>
      </c>
      <c r="G441" s="118">
        <f t="shared" si="199"/>
        <v>1.6409547382721346</v>
      </c>
      <c r="H441" s="118">
        <f t="shared" si="199"/>
        <v>1.2588687219574477</v>
      </c>
      <c r="I441" s="118">
        <f t="shared" si="199"/>
        <v>1.4194455754756243</v>
      </c>
      <c r="J441" s="118">
        <f t="shared" si="199"/>
        <v>1.4651551408954835</v>
      </c>
      <c r="K441" s="118">
        <f t="shared" si="199"/>
        <v>1.673276319502109</v>
      </c>
      <c r="L441" s="118">
        <f t="shared" si="199"/>
        <v>1.1920488379617133</v>
      </c>
      <c r="M441" s="118">
        <f t="shared" si="199"/>
        <v>1.1005971112787445</v>
      </c>
      <c r="N441" s="118">
        <f t="shared" si="199"/>
        <v>0.80222098167324718</v>
      </c>
      <c r="O441" s="118">
        <f t="shared" si="199"/>
        <v>0.82767439023798273</v>
      </c>
      <c r="P441" s="118">
        <f t="shared" si="199"/>
        <v>0.90723514864476518</v>
      </c>
      <c r="Q441" s="118">
        <f t="shared" si="199"/>
        <v>1.1029323693225352</v>
      </c>
      <c r="R441" s="118">
        <f t="shared" ref="R441:V441" si="200">R442+R444+R446+R455</f>
        <v>1.0523909704487482</v>
      </c>
      <c r="S441" s="118">
        <f t="shared" si="200"/>
        <v>1.0004585748240422</v>
      </c>
      <c r="T441" s="118">
        <f t="shared" si="200"/>
        <v>0.7564022366703782</v>
      </c>
      <c r="U441" s="118">
        <f t="shared" si="200"/>
        <v>0.59169866676656513</v>
      </c>
      <c r="V441" s="118">
        <f t="shared" si="200"/>
        <v>0.66826571592022321</v>
      </c>
      <c r="W441" s="118">
        <f t="shared" ref="W441:Y441" si="201">W442+W444+W446+W455</f>
        <v>0.72426249377928231</v>
      </c>
      <c r="X441" s="118">
        <f t="shared" si="201"/>
        <v>0.67572113944771806</v>
      </c>
      <c r="Y441" s="118">
        <f t="shared" si="201"/>
        <v>0.60748845402629281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0.80729918788628363</v>
      </c>
      <c r="D446" s="123">
        <v>0.88070710305233768</v>
      </c>
      <c r="E446" s="123">
        <v>0.57040456881399937</v>
      </c>
      <c r="F446" s="123">
        <v>0.42548558247557722</v>
      </c>
      <c r="G446" s="123">
        <v>0.53629622596436488</v>
      </c>
      <c r="H446" s="123">
        <v>0.37143932197007268</v>
      </c>
      <c r="I446" s="123">
        <v>0.47678518621845206</v>
      </c>
      <c r="J446" s="123">
        <v>0.58961697859487416</v>
      </c>
      <c r="K446" s="123">
        <v>0.48955377556581009</v>
      </c>
      <c r="L446" s="123">
        <v>0.39075125206586281</v>
      </c>
      <c r="M446" s="123">
        <v>0.4177505843296685</v>
      </c>
      <c r="N446" s="123">
        <v>0.23711585147247963</v>
      </c>
      <c r="O446" s="123">
        <v>0.21317338392863458</v>
      </c>
      <c r="P446" s="123">
        <v>0.23338390135260983</v>
      </c>
      <c r="Q446" s="123">
        <v>0.48700086747512389</v>
      </c>
      <c r="R446" s="123">
        <v>0.43350194235320061</v>
      </c>
      <c r="S446" s="123">
        <v>0.35882668068550283</v>
      </c>
      <c r="T446" s="123">
        <v>0.26078214032705388</v>
      </c>
      <c r="U446" s="123">
        <v>0.17331090077712219</v>
      </c>
      <c r="V446" s="123">
        <v>0.13053463414155247</v>
      </c>
      <c r="W446" s="123">
        <v>0.26241696046346497</v>
      </c>
      <c r="X446" s="123">
        <v>0.3687498525612577</v>
      </c>
      <c r="Y446" s="123">
        <v>0.30816009657278171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5.7049142610630712</v>
      </c>
      <c r="D447" s="99">
        <v>7.3392258587694803</v>
      </c>
      <c r="E447" s="99">
        <v>6.7392243500616971</v>
      </c>
      <c r="F447" s="99">
        <v>6.5950265283714478</v>
      </c>
      <c r="G447" s="99">
        <v>7.2000620975215792</v>
      </c>
      <c r="H447" s="99">
        <v>6.6739258818493701</v>
      </c>
      <c r="I447" s="99">
        <v>6.6551265576325598</v>
      </c>
      <c r="J447" s="99">
        <v>7.3501767040370716</v>
      </c>
      <c r="K447" s="99">
        <v>7.0195164814336541</v>
      </c>
      <c r="L447" s="99">
        <v>6.7869958060628628</v>
      </c>
      <c r="M447" s="99">
        <v>7.8352389820093586</v>
      </c>
      <c r="N447" s="99">
        <v>7.2478160633113342</v>
      </c>
      <c r="O447" s="99">
        <v>6.0164380946286951</v>
      </c>
      <c r="P447" s="99">
        <v>4.7864763306287958</v>
      </c>
      <c r="Q447" s="99">
        <v>7.1387021068938443</v>
      </c>
      <c r="R447" s="99">
        <v>5.7211759257351122</v>
      </c>
      <c r="S447" s="99">
        <v>5.8150833244325479</v>
      </c>
      <c r="T447" s="99">
        <v>5.2296776552864008</v>
      </c>
      <c r="U447" s="99">
        <v>5.4034798417783811</v>
      </c>
      <c r="V447" s="99">
        <v>3.3721447153234387</v>
      </c>
      <c r="W447" s="99">
        <v>3.8308823456075713</v>
      </c>
      <c r="X447" s="99">
        <v>4.3970553066790119</v>
      </c>
      <c r="Y447" s="99">
        <v>4.0560701851745362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2.4466010410952839</v>
      </c>
      <c r="L448" s="99">
        <v>2.2859928560657718</v>
      </c>
      <c r="M448" s="99">
        <v>2.7364131111932148</v>
      </c>
      <c r="N448" s="99">
        <v>2.4688696788242281</v>
      </c>
      <c r="O448" s="99">
        <v>0</v>
      </c>
      <c r="P448" s="99">
        <v>0</v>
      </c>
      <c r="Q448" s="99">
        <v>2.5401286184205079</v>
      </c>
      <c r="R448" s="99">
        <v>2.0138554100762494</v>
      </c>
      <c r="S448" s="99">
        <v>2.0650904882065366</v>
      </c>
      <c r="T448" s="99">
        <v>1.8848338997450917</v>
      </c>
      <c r="U448" s="99">
        <v>1.8405388039990371</v>
      </c>
      <c r="V448" s="99">
        <v>0</v>
      </c>
      <c r="W448" s="99">
        <v>0</v>
      </c>
      <c r="X448" s="99">
        <v>2.2675739431436908</v>
      </c>
      <c r="Y448" s="99">
        <v>2.4102532787488538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2.4466010410952839</v>
      </c>
      <c r="L449" s="102">
        <v>2.2859928560657718</v>
      </c>
      <c r="M449" s="102">
        <v>2.7364131111932148</v>
      </c>
      <c r="N449" s="102">
        <v>2.4688696788242281</v>
      </c>
      <c r="O449" s="102">
        <v>0</v>
      </c>
      <c r="P449" s="102">
        <v>0</v>
      </c>
      <c r="Q449" s="102">
        <v>2.5401286184205079</v>
      </c>
      <c r="R449" s="102">
        <v>2.0138554100762494</v>
      </c>
      <c r="S449" s="102">
        <v>2.0650904882065366</v>
      </c>
      <c r="T449" s="102">
        <v>1.8848338997450917</v>
      </c>
      <c r="U449" s="102">
        <v>1.8405388039990371</v>
      </c>
      <c r="V449" s="102">
        <v>0</v>
      </c>
      <c r="W449" s="102">
        <v>0</v>
      </c>
      <c r="X449" s="102">
        <v>2.2675739431436908</v>
      </c>
      <c r="Y449" s="102">
        <v>2.4102532787488538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0.91922199725549758</v>
      </c>
      <c r="D455" s="123">
        <v>1.0795081914882831</v>
      </c>
      <c r="E455" s="123">
        <v>0.7519427637330689</v>
      </c>
      <c r="F455" s="123">
        <v>0.71654379024644455</v>
      </c>
      <c r="G455" s="123">
        <v>1.1046585123077697</v>
      </c>
      <c r="H455" s="123">
        <v>0.88742939998737513</v>
      </c>
      <c r="I455" s="123">
        <v>0.94266038925717222</v>
      </c>
      <c r="J455" s="123">
        <v>0.87553816230060943</v>
      </c>
      <c r="K455" s="123">
        <v>1.1837225439362988</v>
      </c>
      <c r="L455" s="123">
        <v>0.80129758589585054</v>
      </c>
      <c r="M455" s="123">
        <v>0.68284652694907599</v>
      </c>
      <c r="N455" s="123">
        <v>0.56510513020076758</v>
      </c>
      <c r="O455" s="123">
        <v>0.61450100630934812</v>
      </c>
      <c r="P455" s="123">
        <v>0.67385124729215529</v>
      </c>
      <c r="Q455" s="123">
        <v>0.6159315018474113</v>
      </c>
      <c r="R455" s="123">
        <v>0.61888902809554758</v>
      </c>
      <c r="S455" s="123">
        <v>0.64163189413853927</v>
      </c>
      <c r="T455" s="123">
        <v>0.49562009634332427</v>
      </c>
      <c r="U455" s="123">
        <v>0.41838776598944294</v>
      </c>
      <c r="V455" s="123">
        <v>0.53773108177867079</v>
      </c>
      <c r="W455" s="123">
        <v>0.4618455333158174</v>
      </c>
      <c r="X455" s="123">
        <v>0.30697128688646041</v>
      </c>
      <c r="Y455" s="123">
        <v>0.29932835745351116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2.4359382927270685</v>
      </c>
      <c r="D456" s="99">
        <v>3.1139659369854322</v>
      </c>
      <c r="E456" s="99">
        <v>2.3986974163084898</v>
      </c>
      <c r="F456" s="99">
        <v>2.330978873209113</v>
      </c>
      <c r="G456" s="99">
        <v>2.7334883186909908</v>
      </c>
      <c r="H456" s="99">
        <v>2.5219294683314692</v>
      </c>
      <c r="I456" s="99">
        <v>2.3219943411849462</v>
      </c>
      <c r="J456" s="99">
        <v>2.1091763609643199</v>
      </c>
      <c r="K456" s="99">
        <v>2.155012328242953</v>
      </c>
      <c r="L456" s="99">
        <v>1.9409208191699492</v>
      </c>
      <c r="M456" s="99">
        <v>1.7761813660983965</v>
      </c>
      <c r="N456" s="99">
        <v>1.859738634700266</v>
      </c>
      <c r="O456" s="99">
        <v>1.9327738118844273</v>
      </c>
      <c r="P456" s="99">
        <v>2.1010696684230155</v>
      </c>
      <c r="Q456" s="99">
        <v>2.0103944275627796</v>
      </c>
      <c r="R456" s="99">
        <v>1.8578124680523964</v>
      </c>
      <c r="S456" s="99">
        <v>1.7427180553298542</v>
      </c>
      <c r="T456" s="99">
        <v>1.6334521485118012</v>
      </c>
      <c r="U456" s="99">
        <v>1.5798381075544925</v>
      </c>
      <c r="V456" s="99">
        <v>2.0043683609385323</v>
      </c>
      <c r="W456" s="99">
        <v>1.9731502389458822</v>
      </c>
      <c r="X456" s="99">
        <v>1.6614214870471684</v>
      </c>
      <c r="Y456" s="99">
        <v>1.4637567742139868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11186</v>
      </c>
      <c r="C5" s="120">
        <v>11686</v>
      </c>
      <c r="D5" s="120">
        <v>13199</v>
      </c>
      <c r="E5" s="120">
        <v>14215</v>
      </c>
      <c r="F5" s="120">
        <v>14586</v>
      </c>
      <c r="G5" s="120">
        <v>14215</v>
      </c>
      <c r="H5" s="120">
        <v>14382</v>
      </c>
      <c r="I5" s="120">
        <v>14439</v>
      </c>
      <c r="J5" s="120">
        <v>15453</v>
      </c>
      <c r="K5" s="120">
        <v>15979</v>
      </c>
      <c r="L5" s="120">
        <v>15851</v>
      </c>
      <c r="M5" s="120">
        <v>15039</v>
      </c>
      <c r="N5" s="120">
        <v>15278</v>
      </c>
      <c r="O5" s="120">
        <v>15788</v>
      </c>
      <c r="P5" s="120">
        <v>16907</v>
      </c>
      <c r="Q5" s="120">
        <v>17209</v>
      </c>
      <c r="R5" s="120">
        <v>17747</v>
      </c>
      <c r="S5" s="120">
        <v>19376</v>
      </c>
      <c r="T5" s="120">
        <v>21479</v>
      </c>
      <c r="U5" s="120">
        <v>27640</v>
      </c>
      <c r="V5" s="120">
        <v>33088</v>
      </c>
      <c r="W5" s="120">
        <v>40102</v>
      </c>
      <c r="X5" s="120">
        <v>48663</v>
      </c>
      <c r="Y5" s="120">
        <v>70396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11186</v>
      </c>
      <c r="C7" s="52">
        <v>11686</v>
      </c>
      <c r="D7" s="52">
        <v>13199</v>
      </c>
      <c r="E7" s="52">
        <v>14215</v>
      </c>
      <c r="F7" s="52">
        <v>14586</v>
      </c>
      <c r="G7" s="52">
        <v>14215</v>
      </c>
      <c r="H7" s="52">
        <v>14382</v>
      </c>
      <c r="I7" s="52">
        <v>14439</v>
      </c>
      <c r="J7" s="52">
        <v>15453</v>
      </c>
      <c r="K7" s="52">
        <v>15979</v>
      </c>
      <c r="L7" s="52">
        <v>15851</v>
      </c>
      <c r="M7" s="52">
        <v>15039</v>
      </c>
      <c r="N7" s="52">
        <v>15278</v>
      </c>
      <c r="O7" s="52">
        <v>15788</v>
      </c>
      <c r="P7" s="52">
        <v>16907</v>
      </c>
      <c r="Q7" s="52">
        <v>17209</v>
      </c>
      <c r="R7" s="52">
        <v>17747</v>
      </c>
      <c r="S7" s="52">
        <v>19376</v>
      </c>
      <c r="T7" s="52">
        <v>21479</v>
      </c>
      <c r="U7" s="52">
        <v>27640</v>
      </c>
      <c r="V7" s="52">
        <v>33088</v>
      </c>
      <c r="W7" s="52">
        <v>40102</v>
      </c>
      <c r="X7" s="52">
        <v>48663</v>
      </c>
      <c r="Y7" s="52">
        <v>70396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972</v>
      </c>
      <c r="C9" s="52">
        <v>1096</v>
      </c>
      <c r="D9" s="52">
        <v>1352</v>
      </c>
      <c r="E9" s="52">
        <v>1581</v>
      </c>
      <c r="F9" s="52">
        <v>1858</v>
      </c>
      <c r="G9" s="52">
        <v>2042</v>
      </c>
      <c r="H9" s="52">
        <v>2199</v>
      </c>
      <c r="I9" s="52">
        <v>2479</v>
      </c>
      <c r="J9" s="52">
        <v>3065</v>
      </c>
      <c r="K9" s="52">
        <v>3711</v>
      </c>
      <c r="L9" s="52">
        <v>4180</v>
      </c>
      <c r="M9" s="52">
        <v>4050</v>
      </c>
      <c r="N9" s="52">
        <v>4084</v>
      </c>
      <c r="O9" s="52">
        <v>4543</v>
      </c>
      <c r="P9" s="52">
        <v>4820</v>
      </c>
      <c r="Q9" s="52">
        <v>5473</v>
      </c>
      <c r="R9" s="52">
        <v>6017</v>
      </c>
      <c r="S9" s="52">
        <v>7154</v>
      </c>
      <c r="T9" s="52">
        <v>9309</v>
      </c>
      <c r="U9" s="52">
        <v>13579</v>
      </c>
      <c r="V9" s="52">
        <v>18231</v>
      </c>
      <c r="W9" s="52">
        <v>22816</v>
      </c>
      <c r="X9" s="52">
        <v>29985</v>
      </c>
      <c r="Y9" s="52">
        <v>41666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1426</v>
      </c>
      <c r="C11" s="52">
        <v>1513</v>
      </c>
      <c r="D11" s="52">
        <v>1681</v>
      </c>
      <c r="E11" s="52">
        <v>1692</v>
      </c>
      <c r="F11" s="52">
        <v>1598</v>
      </c>
      <c r="G11" s="52">
        <v>1462</v>
      </c>
      <c r="H11" s="52">
        <v>1305</v>
      </c>
      <c r="I11" s="52">
        <v>1221</v>
      </c>
      <c r="J11" s="52">
        <v>1252</v>
      </c>
      <c r="K11" s="52">
        <v>1195</v>
      </c>
      <c r="L11" s="52">
        <v>1098</v>
      </c>
      <c r="M11" s="52">
        <v>998</v>
      </c>
      <c r="N11" s="52">
        <v>929</v>
      </c>
      <c r="O11" s="52">
        <v>875</v>
      </c>
      <c r="P11" s="52">
        <v>892</v>
      </c>
      <c r="Q11" s="52">
        <v>912</v>
      </c>
      <c r="R11" s="52">
        <v>976</v>
      </c>
      <c r="S11" s="52">
        <v>1091</v>
      </c>
      <c r="T11" s="52">
        <v>1196</v>
      </c>
      <c r="U11" s="52">
        <v>1345</v>
      </c>
      <c r="V11" s="52">
        <v>1519</v>
      </c>
      <c r="W11" s="52">
        <v>2054</v>
      </c>
      <c r="X11" s="52">
        <v>2868</v>
      </c>
      <c r="Y11" s="52">
        <v>4586</v>
      </c>
      <c r="DA11" s="63" t="s">
        <v>1130</v>
      </c>
    </row>
    <row r="12" spans="1:105" ht="12" customHeight="1" x14ac:dyDescent="0.25">
      <c r="A12" s="97" t="s">
        <v>123</v>
      </c>
      <c r="B12" s="52">
        <v>4</v>
      </c>
      <c r="C12" s="52">
        <v>3</v>
      </c>
      <c r="D12" s="52">
        <v>6</v>
      </c>
      <c r="E12" s="52">
        <v>5</v>
      </c>
      <c r="F12" s="52">
        <v>5</v>
      </c>
      <c r="G12" s="52">
        <v>4</v>
      </c>
      <c r="H12" s="52">
        <v>3</v>
      </c>
      <c r="I12" s="52">
        <v>3</v>
      </c>
      <c r="J12" s="52">
        <v>3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2</v>
      </c>
      <c r="T12" s="52">
        <v>2</v>
      </c>
      <c r="U12" s="52">
        <v>4</v>
      </c>
      <c r="V12" s="52">
        <v>4</v>
      </c>
      <c r="W12" s="52">
        <v>4</v>
      </c>
      <c r="X12" s="52">
        <v>6</v>
      </c>
      <c r="Y12" s="52">
        <v>14</v>
      </c>
      <c r="DA12" s="63" t="s">
        <v>1131</v>
      </c>
    </row>
    <row r="13" spans="1:105" ht="12" customHeight="1" x14ac:dyDescent="0.25">
      <c r="A13" s="97" t="s">
        <v>122</v>
      </c>
      <c r="B13" s="52">
        <v>7637</v>
      </c>
      <c r="C13" s="52">
        <v>7884</v>
      </c>
      <c r="D13" s="52">
        <v>8852</v>
      </c>
      <c r="E13" s="52">
        <v>9555</v>
      </c>
      <c r="F13" s="52">
        <v>9910</v>
      </c>
      <c r="G13" s="52">
        <v>9708</v>
      </c>
      <c r="H13" s="52">
        <v>10022</v>
      </c>
      <c r="I13" s="52">
        <v>10088</v>
      </c>
      <c r="J13" s="52">
        <v>10875</v>
      </c>
      <c r="K13" s="52">
        <v>10741</v>
      </c>
      <c r="L13" s="52">
        <v>10591</v>
      </c>
      <c r="M13" s="52">
        <v>9844</v>
      </c>
      <c r="N13" s="52">
        <v>9708</v>
      </c>
      <c r="O13" s="52">
        <v>10002</v>
      </c>
      <c r="P13" s="52">
        <v>10675</v>
      </c>
      <c r="Q13" s="52">
        <v>10962</v>
      </c>
      <c r="R13" s="52">
        <v>11281</v>
      </c>
      <c r="S13" s="52">
        <v>12269</v>
      </c>
      <c r="T13" s="52">
        <v>13573</v>
      </c>
      <c r="U13" s="52">
        <v>17992</v>
      </c>
      <c r="V13" s="52">
        <v>22365</v>
      </c>
      <c r="W13" s="52">
        <v>26624</v>
      </c>
      <c r="X13" s="52">
        <v>33122</v>
      </c>
      <c r="Y13" s="52">
        <v>48863</v>
      </c>
      <c r="DA13" s="63" t="s">
        <v>1132</v>
      </c>
    </row>
    <row r="14" spans="1:105" ht="12" customHeight="1" x14ac:dyDescent="0.25">
      <c r="A14" s="97" t="s">
        <v>121</v>
      </c>
      <c r="B14" s="52">
        <v>2119</v>
      </c>
      <c r="C14" s="52">
        <v>2286</v>
      </c>
      <c r="D14" s="52">
        <v>2660</v>
      </c>
      <c r="E14" s="52">
        <v>2963</v>
      </c>
      <c r="F14" s="52">
        <v>3073</v>
      </c>
      <c r="G14" s="52">
        <v>3041</v>
      </c>
      <c r="H14" s="52">
        <v>3052</v>
      </c>
      <c r="I14" s="52">
        <v>3127</v>
      </c>
      <c r="J14" s="52">
        <v>3323</v>
      </c>
      <c r="K14" s="52">
        <v>4043</v>
      </c>
      <c r="L14" s="52">
        <v>4162</v>
      </c>
      <c r="M14" s="52">
        <v>4197</v>
      </c>
      <c r="N14" s="52">
        <v>4641</v>
      </c>
      <c r="O14" s="52">
        <v>4911</v>
      </c>
      <c r="P14" s="52">
        <v>5340</v>
      </c>
      <c r="Q14" s="52">
        <v>5335</v>
      </c>
      <c r="R14" s="52">
        <v>5490</v>
      </c>
      <c r="S14" s="52">
        <v>6014</v>
      </c>
      <c r="T14" s="52">
        <v>6708</v>
      </c>
      <c r="U14" s="52">
        <v>8299</v>
      </c>
      <c r="V14" s="52">
        <v>9200</v>
      </c>
      <c r="W14" s="52">
        <v>11420</v>
      </c>
      <c r="X14" s="52">
        <v>12667</v>
      </c>
      <c r="Y14" s="52">
        <v>16933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4732</v>
      </c>
      <c r="C16" s="52">
        <v>4850</v>
      </c>
      <c r="D16" s="52">
        <v>5235</v>
      </c>
      <c r="E16" s="52">
        <v>5358</v>
      </c>
      <c r="F16" s="52">
        <v>5263</v>
      </c>
      <c r="G16" s="52">
        <v>5095</v>
      </c>
      <c r="H16" s="52">
        <v>5029</v>
      </c>
      <c r="I16" s="52">
        <v>5103</v>
      </c>
      <c r="J16" s="52">
        <v>5652</v>
      </c>
      <c r="K16" s="52">
        <v>6453</v>
      </c>
      <c r="L16" s="52">
        <v>6590</v>
      </c>
      <c r="M16" s="52">
        <v>6368</v>
      </c>
      <c r="N16" s="52">
        <v>6284</v>
      </c>
      <c r="O16" s="52">
        <v>6258</v>
      </c>
      <c r="P16" s="52">
        <v>6417</v>
      </c>
      <c r="Q16" s="52">
        <v>6203</v>
      </c>
      <c r="R16" s="52">
        <v>6099</v>
      </c>
      <c r="S16" s="52">
        <v>6520</v>
      </c>
      <c r="T16" s="52">
        <v>7028</v>
      </c>
      <c r="U16" s="52">
        <v>8488</v>
      </c>
      <c r="V16" s="52">
        <v>9815</v>
      </c>
      <c r="W16" s="52">
        <v>11186</v>
      </c>
      <c r="X16" s="52">
        <v>12298</v>
      </c>
      <c r="Y16" s="52">
        <v>16317</v>
      </c>
      <c r="DA16" s="63" t="s">
        <v>1134</v>
      </c>
    </row>
    <row r="17" spans="1:105" ht="12" customHeight="1" x14ac:dyDescent="0.25">
      <c r="A17" s="109" t="s">
        <v>120</v>
      </c>
      <c r="B17" s="36">
        <v>6454</v>
      </c>
      <c r="C17" s="36">
        <v>6836</v>
      </c>
      <c r="D17" s="36">
        <v>7964</v>
      </c>
      <c r="E17" s="36">
        <v>8857</v>
      </c>
      <c r="F17" s="36">
        <v>9323</v>
      </c>
      <c r="G17" s="36">
        <v>9120</v>
      </c>
      <c r="H17" s="36">
        <v>9353</v>
      </c>
      <c r="I17" s="36">
        <v>9336</v>
      </c>
      <c r="J17" s="36">
        <v>9801</v>
      </c>
      <c r="K17" s="36">
        <v>9526</v>
      </c>
      <c r="L17" s="36">
        <v>9261</v>
      </c>
      <c r="M17" s="36">
        <v>8671</v>
      </c>
      <c r="N17" s="36">
        <v>8994</v>
      </c>
      <c r="O17" s="36">
        <v>9530</v>
      </c>
      <c r="P17" s="36">
        <v>10490</v>
      </c>
      <c r="Q17" s="36">
        <v>11006</v>
      </c>
      <c r="R17" s="36">
        <v>11648</v>
      </c>
      <c r="S17" s="36">
        <v>12856</v>
      </c>
      <c r="T17" s="36">
        <v>14451</v>
      </c>
      <c r="U17" s="36">
        <v>19152</v>
      </c>
      <c r="V17" s="36">
        <v>23273</v>
      </c>
      <c r="W17" s="36">
        <v>28916</v>
      </c>
      <c r="X17" s="36">
        <v>36365</v>
      </c>
      <c r="Y17" s="36">
        <v>54079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874</v>
      </c>
      <c r="D21" s="52">
        <v>874</v>
      </c>
      <c r="E21" s="52">
        <v>877</v>
      </c>
      <c r="F21" s="52">
        <v>885</v>
      </c>
      <c r="G21" s="52">
        <v>901</v>
      </c>
      <c r="H21" s="52">
        <v>926</v>
      </c>
      <c r="I21" s="52">
        <v>963</v>
      </c>
      <c r="J21" s="52">
        <v>1014</v>
      </c>
      <c r="K21" s="52">
        <v>1079</v>
      </c>
      <c r="L21" s="52">
        <v>1156</v>
      </c>
      <c r="M21" s="52">
        <v>1258</v>
      </c>
      <c r="N21" s="52">
        <v>1379</v>
      </c>
      <c r="O21" s="52">
        <v>1343</v>
      </c>
      <c r="P21" s="52">
        <v>814</v>
      </c>
      <c r="Q21" s="52">
        <v>1001</v>
      </c>
      <c r="R21" s="52">
        <v>1228</v>
      </c>
      <c r="S21" s="52">
        <v>1482</v>
      </c>
      <c r="T21" s="52">
        <v>1499</v>
      </c>
      <c r="U21" s="52">
        <v>1308</v>
      </c>
      <c r="V21" s="52">
        <v>1208</v>
      </c>
      <c r="W21" s="52">
        <v>1234</v>
      </c>
      <c r="X21" s="52">
        <v>1434</v>
      </c>
      <c r="Y21" s="52">
        <v>1563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152</v>
      </c>
      <c r="D23" s="52">
        <v>152</v>
      </c>
      <c r="E23" s="52">
        <v>156</v>
      </c>
      <c r="F23" s="52">
        <v>167</v>
      </c>
      <c r="G23" s="52">
        <v>193</v>
      </c>
      <c r="H23" s="52">
        <v>235</v>
      </c>
      <c r="I23" s="52">
        <v>208</v>
      </c>
      <c r="J23" s="52">
        <v>238</v>
      </c>
      <c r="K23" s="52">
        <v>365</v>
      </c>
      <c r="L23" s="52">
        <v>431</v>
      </c>
      <c r="M23" s="52">
        <v>550</v>
      </c>
      <c r="N23" s="52">
        <v>543</v>
      </c>
      <c r="O23" s="52">
        <v>591</v>
      </c>
      <c r="P23" s="52">
        <v>799</v>
      </c>
      <c r="Q23" s="52">
        <v>918</v>
      </c>
      <c r="R23" s="52">
        <v>1030</v>
      </c>
      <c r="S23" s="52">
        <v>965</v>
      </c>
      <c r="T23" s="52">
        <v>1040</v>
      </c>
      <c r="U23" s="52">
        <v>1207</v>
      </c>
      <c r="V23" s="52">
        <v>1585</v>
      </c>
      <c r="W23" s="52">
        <v>3103</v>
      </c>
      <c r="X23" s="52">
        <v>2803</v>
      </c>
      <c r="Y23" s="52">
        <v>3475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223</v>
      </c>
      <c r="D25" s="52">
        <v>223</v>
      </c>
      <c r="E25" s="52">
        <v>227</v>
      </c>
      <c r="F25" s="52">
        <v>241</v>
      </c>
      <c r="G25" s="52">
        <v>263</v>
      </c>
      <c r="H25" s="52">
        <v>298</v>
      </c>
      <c r="I25" s="52">
        <v>216</v>
      </c>
      <c r="J25" s="52">
        <v>210</v>
      </c>
      <c r="K25" s="52">
        <v>273</v>
      </c>
      <c r="L25" s="52">
        <v>245</v>
      </c>
      <c r="M25" s="52">
        <v>184</v>
      </c>
      <c r="N25" s="52">
        <v>153</v>
      </c>
      <c r="O25" s="52">
        <v>152</v>
      </c>
      <c r="P25" s="52">
        <v>138</v>
      </c>
      <c r="Q25" s="52">
        <v>164</v>
      </c>
      <c r="R25" s="52">
        <v>181</v>
      </c>
      <c r="S25" s="52">
        <v>149</v>
      </c>
      <c r="T25" s="52">
        <v>127</v>
      </c>
      <c r="U25" s="52">
        <v>121</v>
      </c>
      <c r="V25" s="52">
        <v>141</v>
      </c>
      <c r="W25" s="52">
        <v>152</v>
      </c>
      <c r="X25" s="52">
        <v>207</v>
      </c>
      <c r="Y25" s="52">
        <v>234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1</v>
      </c>
      <c r="D26" s="52">
        <v>0</v>
      </c>
      <c r="E26" s="52">
        <v>1</v>
      </c>
      <c r="F26" s="52">
        <v>0</v>
      </c>
      <c r="G26" s="52">
        <v>1</v>
      </c>
      <c r="H26" s="52">
        <v>1</v>
      </c>
      <c r="I26" s="52">
        <v>0</v>
      </c>
      <c r="J26" s="52">
        <v>0</v>
      </c>
      <c r="K26" s="52">
        <v>3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1193</v>
      </c>
      <c r="D27" s="52">
        <v>1197</v>
      </c>
      <c r="E27" s="52">
        <v>1217</v>
      </c>
      <c r="F27" s="52">
        <v>1280</v>
      </c>
      <c r="G27" s="52">
        <v>1405</v>
      </c>
      <c r="H27" s="52">
        <v>1615</v>
      </c>
      <c r="I27" s="52">
        <v>1214</v>
      </c>
      <c r="J27" s="52">
        <v>1357</v>
      </c>
      <c r="K27" s="52">
        <v>1722</v>
      </c>
      <c r="L27" s="52">
        <v>1860</v>
      </c>
      <c r="M27" s="52">
        <v>1738</v>
      </c>
      <c r="N27" s="52">
        <v>1683</v>
      </c>
      <c r="O27" s="52">
        <v>1594</v>
      </c>
      <c r="P27" s="52">
        <v>1386</v>
      </c>
      <c r="Q27" s="52">
        <v>1538</v>
      </c>
      <c r="R27" s="52">
        <v>1747</v>
      </c>
      <c r="S27" s="52">
        <v>1634</v>
      </c>
      <c r="T27" s="52">
        <v>1691</v>
      </c>
      <c r="U27" s="52">
        <v>1603</v>
      </c>
      <c r="V27" s="52">
        <v>1854</v>
      </c>
      <c r="W27" s="52">
        <v>2077</v>
      </c>
      <c r="X27" s="52">
        <v>2350</v>
      </c>
      <c r="Y27" s="52">
        <v>2701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331</v>
      </c>
      <c r="D28" s="52">
        <v>331</v>
      </c>
      <c r="E28" s="52">
        <v>340</v>
      </c>
      <c r="F28" s="52">
        <v>360</v>
      </c>
      <c r="G28" s="52">
        <v>401</v>
      </c>
      <c r="H28" s="52">
        <v>474</v>
      </c>
      <c r="I28" s="52">
        <v>372</v>
      </c>
      <c r="J28" s="52">
        <v>443</v>
      </c>
      <c r="K28" s="52">
        <v>554</v>
      </c>
      <c r="L28" s="52">
        <v>591</v>
      </c>
      <c r="M28" s="52">
        <v>544</v>
      </c>
      <c r="N28" s="52">
        <v>521</v>
      </c>
      <c r="O28" s="52">
        <v>534</v>
      </c>
      <c r="P28" s="52">
        <v>533</v>
      </c>
      <c r="Q28" s="52">
        <v>687</v>
      </c>
      <c r="R28" s="52">
        <v>835</v>
      </c>
      <c r="S28" s="52">
        <v>956</v>
      </c>
      <c r="T28" s="52">
        <v>810</v>
      </c>
      <c r="U28" s="52">
        <v>831</v>
      </c>
      <c r="V28" s="52">
        <v>921</v>
      </c>
      <c r="W28" s="52">
        <v>929</v>
      </c>
      <c r="X28" s="52">
        <v>1047</v>
      </c>
      <c r="Y28" s="52">
        <v>1188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739</v>
      </c>
      <c r="D30" s="52">
        <v>742</v>
      </c>
      <c r="E30" s="52">
        <v>753</v>
      </c>
      <c r="F30" s="52">
        <v>789</v>
      </c>
      <c r="G30" s="52">
        <v>855</v>
      </c>
      <c r="H30" s="52">
        <v>965</v>
      </c>
      <c r="I30" s="52">
        <v>679</v>
      </c>
      <c r="J30" s="52">
        <v>706</v>
      </c>
      <c r="K30" s="52">
        <v>891</v>
      </c>
      <c r="L30" s="52">
        <v>921</v>
      </c>
      <c r="M30" s="52">
        <v>857</v>
      </c>
      <c r="N30" s="52">
        <v>872</v>
      </c>
      <c r="O30" s="52">
        <v>914</v>
      </c>
      <c r="P30" s="52">
        <v>861</v>
      </c>
      <c r="Q30" s="52">
        <v>1037</v>
      </c>
      <c r="R30" s="52">
        <v>1199</v>
      </c>
      <c r="S30" s="52">
        <v>1189</v>
      </c>
      <c r="T30" s="52">
        <v>931</v>
      </c>
      <c r="U30" s="52">
        <v>857</v>
      </c>
      <c r="V30" s="52">
        <v>919</v>
      </c>
      <c r="W30" s="52">
        <v>1007</v>
      </c>
      <c r="X30" s="52">
        <v>1131</v>
      </c>
      <c r="Y30" s="52">
        <v>1258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1008</v>
      </c>
      <c r="D31" s="36">
        <v>1012</v>
      </c>
      <c r="E31" s="36">
        <v>1031</v>
      </c>
      <c r="F31" s="36">
        <v>1094</v>
      </c>
      <c r="G31" s="36">
        <v>1216</v>
      </c>
      <c r="H31" s="36">
        <v>1422</v>
      </c>
      <c r="I31" s="36">
        <v>1120</v>
      </c>
      <c r="J31" s="36">
        <v>1307</v>
      </c>
      <c r="K31" s="36">
        <v>1665</v>
      </c>
      <c r="L31" s="36">
        <v>1773</v>
      </c>
      <c r="M31" s="36">
        <v>1613</v>
      </c>
      <c r="N31" s="36">
        <v>1481</v>
      </c>
      <c r="O31" s="36">
        <v>1376</v>
      </c>
      <c r="P31" s="36">
        <v>1197</v>
      </c>
      <c r="Q31" s="36">
        <v>1347</v>
      </c>
      <c r="R31" s="36">
        <v>1566</v>
      </c>
      <c r="S31" s="36">
        <v>1562</v>
      </c>
      <c r="T31" s="36">
        <v>1699</v>
      </c>
      <c r="U31" s="36">
        <v>1709</v>
      </c>
      <c r="V31" s="36">
        <v>1999</v>
      </c>
      <c r="W31" s="36">
        <v>2141</v>
      </c>
      <c r="X31" s="36">
        <v>2483</v>
      </c>
      <c r="Y31" s="36">
        <v>2859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1374</v>
      </c>
      <c r="D35" s="52">
        <v>2387</v>
      </c>
      <c r="E35" s="52">
        <v>1893</v>
      </c>
      <c r="F35" s="52">
        <v>1256</v>
      </c>
      <c r="G35" s="52">
        <v>530</v>
      </c>
      <c r="H35" s="52">
        <v>1093</v>
      </c>
      <c r="I35" s="52">
        <v>1020</v>
      </c>
      <c r="J35" s="52">
        <v>2028</v>
      </c>
      <c r="K35" s="52">
        <v>1605</v>
      </c>
      <c r="L35" s="52">
        <v>1028</v>
      </c>
      <c r="M35" s="52">
        <v>446</v>
      </c>
      <c r="N35" s="52">
        <v>1618</v>
      </c>
      <c r="O35" s="52">
        <v>1853</v>
      </c>
      <c r="P35" s="52">
        <v>1933</v>
      </c>
      <c r="Q35" s="52">
        <v>1303</v>
      </c>
      <c r="R35" s="52">
        <v>1766</v>
      </c>
      <c r="S35" s="52">
        <v>3111</v>
      </c>
      <c r="T35" s="52">
        <v>3602</v>
      </c>
      <c r="U35" s="52">
        <v>7469</v>
      </c>
      <c r="V35" s="52">
        <v>6656</v>
      </c>
      <c r="W35" s="52">
        <v>8248</v>
      </c>
      <c r="X35" s="52">
        <v>9995</v>
      </c>
      <c r="Y35" s="52">
        <v>23296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276</v>
      </c>
      <c r="D37" s="52">
        <v>408</v>
      </c>
      <c r="E37" s="52">
        <v>385</v>
      </c>
      <c r="F37" s="52">
        <v>444</v>
      </c>
      <c r="G37" s="52">
        <v>377</v>
      </c>
      <c r="H37" s="52">
        <v>392</v>
      </c>
      <c r="I37" s="52">
        <v>488</v>
      </c>
      <c r="J37" s="52">
        <v>824</v>
      </c>
      <c r="K37" s="52">
        <v>1011</v>
      </c>
      <c r="L37" s="52">
        <v>900</v>
      </c>
      <c r="M37" s="52">
        <v>420</v>
      </c>
      <c r="N37" s="52">
        <v>577</v>
      </c>
      <c r="O37" s="52">
        <v>1050</v>
      </c>
      <c r="P37" s="52">
        <v>1076</v>
      </c>
      <c r="Q37" s="52">
        <v>1571</v>
      </c>
      <c r="R37" s="52">
        <v>1574</v>
      </c>
      <c r="S37" s="52">
        <v>2102</v>
      </c>
      <c r="T37" s="52">
        <v>3195</v>
      </c>
      <c r="U37" s="52">
        <v>5477</v>
      </c>
      <c r="V37" s="52">
        <v>6237</v>
      </c>
      <c r="W37" s="52">
        <v>7688</v>
      </c>
      <c r="X37" s="52">
        <v>9972</v>
      </c>
      <c r="Y37" s="52">
        <v>15156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310</v>
      </c>
      <c r="D39" s="52">
        <v>391</v>
      </c>
      <c r="E39" s="52">
        <v>238</v>
      </c>
      <c r="F39" s="52">
        <v>147</v>
      </c>
      <c r="G39" s="52">
        <v>127</v>
      </c>
      <c r="H39" s="52">
        <v>141</v>
      </c>
      <c r="I39" s="52">
        <v>132</v>
      </c>
      <c r="J39" s="52">
        <v>241</v>
      </c>
      <c r="K39" s="52">
        <v>216</v>
      </c>
      <c r="L39" s="52">
        <v>148</v>
      </c>
      <c r="M39" s="52">
        <v>84</v>
      </c>
      <c r="N39" s="52">
        <v>84</v>
      </c>
      <c r="O39" s="52">
        <v>98</v>
      </c>
      <c r="P39" s="52">
        <v>155</v>
      </c>
      <c r="Q39" s="52">
        <v>184</v>
      </c>
      <c r="R39" s="52">
        <v>245</v>
      </c>
      <c r="S39" s="52">
        <v>264</v>
      </c>
      <c r="T39" s="52">
        <v>232</v>
      </c>
      <c r="U39" s="52">
        <v>270</v>
      </c>
      <c r="V39" s="52">
        <v>315</v>
      </c>
      <c r="W39" s="52">
        <v>687</v>
      </c>
      <c r="X39" s="52">
        <v>1021</v>
      </c>
      <c r="Y39" s="52">
        <v>1952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3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2</v>
      </c>
      <c r="T40" s="52">
        <v>0</v>
      </c>
      <c r="U40" s="52">
        <v>2</v>
      </c>
      <c r="V40" s="52">
        <v>0</v>
      </c>
      <c r="W40" s="52">
        <v>0</v>
      </c>
      <c r="X40" s="52">
        <v>2</v>
      </c>
      <c r="Y40" s="52">
        <v>8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1440</v>
      </c>
      <c r="D41" s="52">
        <v>2165</v>
      </c>
      <c r="E41" s="52">
        <v>1920</v>
      </c>
      <c r="F41" s="52">
        <v>1635</v>
      </c>
      <c r="G41" s="52">
        <v>1203</v>
      </c>
      <c r="H41" s="52">
        <v>1929</v>
      </c>
      <c r="I41" s="52">
        <v>1280</v>
      </c>
      <c r="J41" s="52">
        <v>2144</v>
      </c>
      <c r="K41" s="52">
        <v>1588</v>
      </c>
      <c r="L41" s="52">
        <v>1710</v>
      </c>
      <c r="M41" s="52">
        <v>991</v>
      </c>
      <c r="N41" s="52">
        <v>1547</v>
      </c>
      <c r="O41" s="52">
        <v>1888</v>
      </c>
      <c r="P41" s="52">
        <v>2059</v>
      </c>
      <c r="Q41" s="52">
        <v>1825</v>
      </c>
      <c r="R41" s="52">
        <v>2066</v>
      </c>
      <c r="S41" s="52">
        <v>2622</v>
      </c>
      <c r="T41" s="52">
        <v>2995</v>
      </c>
      <c r="U41" s="52">
        <v>6022</v>
      </c>
      <c r="V41" s="52">
        <v>6227</v>
      </c>
      <c r="W41" s="52">
        <v>6336</v>
      </c>
      <c r="X41" s="52">
        <v>8848</v>
      </c>
      <c r="Y41" s="52">
        <v>18442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498</v>
      </c>
      <c r="D42" s="52">
        <v>705</v>
      </c>
      <c r="E42" s="52">
        <v>643</v>
      </c>
      <c r="F42" s="52">
        <v>470</v>
      </c>
      <c r="G42" s="52">
        <v>369</v>
      </c>
      <c r="H42" s="52">
        <v>485</v>
      </c>
      <c r="I42" s="52">
        <v>447</v>
      </c>
      <c r="J42" s="52">
        <v>639</v>
      </c>
      <c r="K42" s="52">
        <v>1274</v>
      </c>
      <c r="L42" s="52">
        <v>710</v>
      </c>
      <c r="M42" s="52">
        <v>579</v>
      </c>
      <c r="N42" s="52">
        <v>965</v>
      </c>
      <c r="O42" s="52">
        <v>804</v>
      </c>
      <c r="P42" s="52">
        <v>962</v>
      </c>
      <c r="Q42" s="52">
        <v>682</v>
      </c>
      <c r="R42" s="52">
        <v>990</v>
      </c>
      <c r="S42" s="52">
        <v>1480</v>
      </c>
      <c r="T42" s="52">
        <v>1504</v>
      </c>
      <c r="U42" s="52">
        <v>2422</v>
      </c>
      <c r="V42" s="52">
        <v>1822</v>
      </c>
      <c r="W42" s="52">
        <v>3149</v>
      </c>
      <c r="X42" s="52">
        <v>2294</v>
      </c>
      <c r="Y42" s="52">
        <v>5454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857</v>
      </c>
      <c r="D44" s="52">
        <v>1127</v>
      </c>
      <c r="E44" s="52">
        <v>876</v>
      </c>
      <c r="F44" s="52">
        <v>694</v>
      </c>
      <c r="G44" s="52">
        <v>687</v>
      </c>
      <c r="H44" s="52">
        <v>899</v>
      </c>
      <c r="I44" s="52">
        <v>753</v>
      </c>
      <c r="J44" s="52">
        <v>1255</v>
      </c>
      <c r="K44" s="52">
        <v>1692</v>
      </c>
      <c r="L44" s="52">
        <v>1058</v>
      </c>
      <c r="M44" s="52">
        <v>635</v>
      </c>
      <c r="N44" s="52">
        <v>788</v>
      </c>
      <c r="O44" s="52">
        <v>888</v>
      </c>
      <c r="P44" s="52">
        <v>1020</v>
      </c>
      <c r="Q44" s="52">
        <v>823</v>
      </c>
      <c r="R44" s="52">
        <v>1095</v>
      </c>
      <c r="S44" s="52">
        <v>1610</v>
      </c>
      <c r="T44" s="52">
        <v>1439</v>
      </c>
      <c r="U44" s="52">
        <v>2317</v>
      </c>
      <c r="V44" s="52">
        <v>2246</v>
      </c>
      <c r="W44" s="52">
        <v>2378</v>
      </c>
      <c r="X44" s="52">
        <v>2243</v>
      </c>
      <c r="Y44" s="52">
        <v>5277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1390</v>
      </c>
      <c r="D45" s="36">
        <v>2140</v>
      </c>
      <c r="E45" s="36">
        <v>1924</v>
      </c>
      <c r="F45" s="36">
        <v>1560</v>
      </c>
      <c r="G45" s="36">
        <v>1013</v>
      </c>
      <c r="H45" s="36">
        <v>1655</v>
      </c>
      <c r="I45" s="36">
        <v>1103</v>
      </c>
      <c r="J45" s="36">
        <v>1772</v>
      </c>
      <c r="K45" s="36">
        <v>1390</v>
      </c>
      <c r="L45" s="36">
        <v>1508</v>
      </c>
      <c r="M45" s="36">
        <v>1023</v>
      </c>
      <c r="N45" s="36">
        <v>1804</v>
      </c>
      <c r="O45" s="36">
        <v>1912</v>
      </c>
      <c r="P45" s="36">
        <v>2157</v>
      </c>
      <c r="Q45" s="36">
        <v>1863</v>
      </c>
      <c r="R45" s="36">
        <v>2208</v>
      </c>
      <c r="S45" s="36">
        <v>2770</v>
      </c>
      <c r="T45" s="36">
        <v>3294</v>
      </c>
      <c r="U45" s="36">
        <v>6410</v>
      </c>
      <c r="V45" s="36">
        <v>6120</v>
      </c>
      <c r="W45" s="36">
        <v>7784</v>
      </c>
      <c r="X45" s="36">
        <v>9932</v>
      </c>
      <c r="Y45" s="36">
        <v>20573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485</v>
      </c>
      <c r="D49" s="52">
        <v>864</v>
      </c>
      <c r="E49" s="52">
        <v>668</v>
      </c>
      <c r="F49" s="52">
        <v>445</v>
      </c>
      <c r="G49" s="52">
        <v>177</v>
      </c>
      <c r="H49" s="52">
        <v>512</v>
      </c>
      <c r="I49" s="52">
        <v>387</v>
      </c>
      <c r="J49" s="52">
        <v>817</v>
      </c>
      <c r="K49" s="52">
        <v>759</v>
      </c>
      <c r="L49" s="52">
        <v>498</v>
      </c>
      <c r="M49" s="52">
        <v>149</v>
      </c>
      <c r="N49" s="52">
        <v>608</v>
      </c>
      <c r="O49" s="52">
        <v>604</v>
      </c>
      <c r="P49" s="52">
        <v>1011</v>
      </c>
      <c r="Q49" s="52">
        <v>668</v>
      </c>
      <c r="R49" s="52">
        <v>813</v>
      </c>
      <c r="S49" s="52">
        <v>1001</v>
      </c>
      <c r="T49" s="52">
        <v>1173</v>
      </c>
      <c r="U49" s="52">
        <v>2970</v>
      </c>
      <c r="V49" s="52">
        <v>2047</v>
      </c>
      <c r="W49" s="52">
        <v>2408</v>
      </c>
      <c r="X49" s="52">
        <v>3976</v>
      </c>
      <c r="Y49" s="52">
        <v>7762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59</v>
      </c>
      <c r="D51" s="52">
        <v>130</v>
      </c>
      <c r="E51" s="52">
        <v>118</v>
      </c>
      <c r="F51" s="52">
        <v>92</v>
      </c>
      <c r="G51" s="52">
        <v>45</v>
      </c>
      <c r="H51" s="52">
        <v>150</v>
      </c>
      <c r="I51" s="52">
        <v>147</v>
      </c>
      <c r="J51" s="52">
        <v>387</v>
      </c>
      <c r="K51" s="52">
        <v>411</v>
      </c>
      <c r="L51" s="52">
        <v>323</v>
      </c>
      <c r="M51" s="52">
        <v>115</v>
      </c>
      <c r="N51" s="52">
        <v>481</v>
      </c>
      <c r="O51" s="52">
        <v>483</v>
      </c>
      <c r="P51" s="52">
        <v>503</v>
      </c>
      <c r="Q51" s="52">
        <v>383</v>
      </c>
      <c r="R51" s="52">
        <v>583</v>
      </c>
      <c r="S51" s="52">
        <v>821</v>
      </c>
      <c r="T51" s="52">
        <v>978</v>
      </c>
      <c r="U51" s="52">
        <v>2506</v>
      </c>
      <c r="V51" s="52">
        <v>1735</v>
      </c>
      <c r="W51" s="52">
        <v>2084</v>
      </c>
      <c r="X51" s="52">
        <v>3471</v>
      </c>
      <c r="Y51" s="52">
        <v>6772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67</v>
      </c>
      <c r="D53" s="52">
        <v>103</v>
      </c>
      <c r="E53" s="52">
        <v>57</v>
      </c>
      <c r="F53" s="52">
        <v>29</v>
      </c>
      <c r="G53" s="52">
        <v>13</v>
      </c>
      <c r="H53" s="52">
        <v>28</v>
      </c>
      <c r="I53" s="52">
        <v>28</v>
      </c>
      <c r="J53" s="52">
        <v>66</v>
      </c>
      <c r="K53" s="52">
        <v>53</v>
      </c>
      <c r="L53" s="52">
        <v>29</v>
      </c>
      <c r="M53" s="52">
        <v>8</v>
      </c>
      <c r="N53" s="52">
        <v>20</v>
      </c>
      <c r="O53" s="52">
        <v>21</v>
      </c>
      <c r="P53" s="52">
        <v>49</v>
      </c>
      <c r="Q53" s="52">
        <v>46</v>
      </c>
      <c r="R53" s="52">
        <v>62</v>
      </c>
      <c r="S53" s="52">
        <v>61</v>
      </c>
      <c r="T53" s="52">
        <v>59</v>
      </c>
      <c r="U53" s="52">
        <v>95</v>
      </c>
      <c r="V53" s="52">
        <v>79</v>
      </c>
      <c r="W53" s="52">
        <v>165</v>
      </c>
      <c r="X53" s="52">
        <v>333</v>
      </c>
      <c r="Y53" s="52">
        <v>587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1</v>
      </c>
      <c r="V54" s="52">
        <v>0</v>
      </c>
      <c r="W54" s="52">
        <v>0</v>
      </c>
      <c r="X54" s="52">
        <v>1</v>
      </c>
      <c r="Y54" s="52">
        <v>3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311</v>
      </c>
      <c r="D55" s="52">
        <v>573</v>
      </c>
      <c r="E55" s="52">
        <v>458</v>
      </c>
      <c r="F55" s="52">
        <v>323</v>
      </c>
      <c r="G55" s="52">
        <v>125</v>
      </c>
      <c r="H55" s="52">
        <v>387</v>
      </c>
      <c r="I55" s="52">
        <v>266</v>
      </c>
      <c r="J55" s="52">
        <v>578</v>
      </c>
      <c r="K55" s="52">
        <v>392</v>
      </c>
      <c r="L55" s="52">
        <v>331</v>
      </c>
      <c r="M55" s="52">
        <v>89</v>
      </c>
      <c r="N55" s="52">
        <v>362</v>
      </c>
      <c r="O55" s="52">
        <v>408</v>
      </c>
      <c r="P55" s="52">
        <v>656</v>
      </c>
      <c r="Q55" s="52">
        <v>453</v>
      </c>
      <c r="R55" s="52">
        <v>507</v>
      </c>
      <c r="S55" s="52">
        <v>599</v>
      </c>
      <c r="T55" s="52">
        <v>740</v>
      </c>
      <c r="U55" s="52">
        <v>2050</v>
      </c>
      <c r="V55" s="52">
        <v>1521</v>
      </c>
      <c r="W55" s="52">
        <v>1497</v>
      </c>
      <c r="X55" s="52">
        <v>2889</v>
      </c>
      <c r="Y55" s="52">
        <v>5533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107</v>
      </c>
      <c r="D56" s="52">
        <v>187</v>
      </c>
      <c r="E56" s="52">
        <v>153</v>
      </c>
      <c r="F56" s="52">
        <v>93</v>
      </c>
      <c r="G56" s="52">
        <v>39</v>
      </c>
      <c r="H56" s="52">
        <v>97</v>
      </c>
      <c r="I56" s="52">
        <v>93</v>
      </c>
      <c r="J56" s="52">
        <v>173</v>
      </c>
      <c r="K56" s="52">
        <v>314</v>
      </c>
      <c r="L56" s="52">
        <v>138</v>
      </c>
      <c r="M56" s="52">
        <v>52</v>
      </c>
      <c r="N56" s="52">
        <v>226</v>
      </c>
      <c r="O56" s="52">
        <v>175</v>
      </c>
      <c r="P56" s="52">
        <v>306</v>
      </c>
      <c r="Q56" s="52">
        <v>169</v>
      </c>
      <c r="R56" s="52">
        <v>244</v>
      </c>
      <c r="S56" s="52">
        <v>340</v>
      </c>
      <c r="T56" s="52">
        <v>374</v>
      </c>
      <c r="U56" s="52">
        <v>824</v>
      </c>
      <c r="V56" s="52">
        <v>447</v>
      </c>
      <c r="W56" s="52">
        <v>746</v>
      </c>
      <c r="X56" s="52">
        <v>753</v>
      </c>
      <c r="Y56" s="52">
        <v>1639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185</v>
      </c>
      <c r="D58" s="52">
        <v>298</v>
      </c>
      <c r="E58" s="52">
        <v>209</v>
      </c>
      <c r="F58" s="52">
        <v>137</v>
      </c>
      <c r="G58" s="52">
        <v>72</v>
      </c>
      <c r="H58" s="52">
        <v>180</v>
      </c>
      <c r="I58" s="52">
        <v>157</v>
      </c>
      <c r="J58" s="52">
        <v>339</v>
      </c>
      <c r="K58" s="52">
        <v>417</v>
      </c>
      <c r="L58" s="52">
        <v>206</v>
      </c>
      <c r="M58" s="52">
        <v>57</v>
      </c>
      <c r="N58" s="52">
        <v>185</v>
      </c>
      <c r="O58" s="52">
        <v>192</v>
      </c>
      <c r="P58" s="52">
        <v>324</v>
      </c>
      <c r="Q58" s="52">
        <v>205</v>
      </c>
      <c r="R58" s="52">
        <v>271</v>
      </c>
      <c r="S58" s="52">
        <v>369</v>
      </c>
      <c r="T58" s="52">
        <v>356</v>
      </c>
      <c r="U58" s="52">
        <v>787</v>
      </c>
      <c r="V58" s="52">
        <v>549</v>
      </c>
      <c r="W58" s="52">
        <v>564</v>
      </c>
      <c r="X58" s="52">
        <v>734</v>
      </c>
      <c r="Y58" s="52">
        <v>1587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300</v>
      </c>
      <c r="D59" s="36">
        <v>566</v>
      </c>
      <c r="E59" s="36">
        <v>459</v>
      </c>
      <c r="F59" s="36">
        <v>308</v>
      </c>
      <c r="G59" s="36">
        <v>105</v>
      </c>
      <c r="H59" s="36">
        <v>332</v>
      </c>
      <c r="I59" s="36">
        <v>230</v>
      </c>
      <c r="J59" s="36">
        <v>478</v>
      </c>
      <c r="K59" s="36">
        <v>342</v>
      </c>
      <c r="L59" s="36">
        <v>292</v>
      </c>
      <c r="M59" s="36">
        <v>92</v>
      </c>
      <c r="N59" s="36">
        <v>423</v>
      </c>
      <c r="O59" s="36">
        <v>412</v>
      </c>
      <c r="P59" s="36">
        <v>687</v>
      </c>
      <c r="Q59" s="36">
        <v>463</v>
      </c>
      <c r="R59" s="36">
        <v>542</v>
      </c>
      <c r="S59" s="36">
        <v>632</v>
      </c>
      <c r="T59" s="36">
        <v>817</v>
      </c>
      <c r="U59" s="36">
        <v>2183</v>
      </c>
      <c r="V59" s="36">
        <v>1498</v>
      </c>
      <c r="W59" s="36">
        <v>1844</v>
      </c>
      <c r="X59" s="36">
        <v>3242</v>
      </c>
      <c r="Y59" s="36">
        <v>6175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889</v>
      </c>
      <c r="D63" s="52">
        <v>1523</v>
      </c>
      <c r="E63" s="52">
        <v>1225</v>
      </c>
      <c r="F63" s="52">
        <v>811</v>
      </c>
      <c r="G63" s="52">
        <v>353</v>
      </c>
      <c r="H63" s="52">
        <v>581</v>
      </c>
      <c r="I63" s="52">
        <v>633</v>
      </c>
      <c r="J63" s="52">
        <v>1211</v>
      </c>
      <c r="K63" s="52">
        <v>846</v>
      </c>
      <c r="L63" s="52">
        <v>530</v>
      </c>
      <c r="M63" s="52">
        <v>297</v>
      </c>
      <c r="N63" s="52">
        <v>1010</v>
      </c>
      <c r="O63" s="52">
        <v>1249</v>
      </c>
      <c r="P63" s="52">
        <v>922</v>
      </c>
      <c r="Q63" s="52">
        <v>635</v>
      </c>
      <c r="R63" s="52">
        <v>953</v>
      </c>
      <c r="S63" s="52">
        <v>2110</v>
      </c>
      <c r="T63" s="52">
        <v>2429</v>
      </c>
      <c r="U63" s="52">
        <v>4499</v>
      </c>
      <c r="V63" s="52">
        <v>4609</v>
      </c>
      <c r="W63" s="52">
        <v>5840</v>
      </c>
      <c r="X63" s="52">
        <v>6019</v>
      </c>
      <c r="Y63" s="52">
        <v>15534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217</v>
      </c>
      <c r="D65" s="52">
        <v>278</v>
      </c>
      <c r="E65" s="52">
        <v>267</v>
      </c>
      <c r="F65" s="52">
        <v>352</v>
      </c>
      <c r="G65" s="52">
        <v>332</v>
      </c>
      <c r="H65" s="52">
        <v>242</v>
      </c>
      <c r="I65" s="52">
        <v>341</v>
      </c>
      <c r="J65" s="52">
        <v>437</v>
      </c>
      <c r="K65" s="52">
        <v>600</v>
      </c>
      <c r="L65" s="52">
        <v>577</v>
      </c>
      <c r="M65" s="52">
        <v>305</v>
      </c>
      <c r="N65" s="52">
        <v>96</v>
      </c>
      <c r="O65" s="52">
        <v>567</v>
      </c>
      <c r="P65" s="52">
        <v>573</v>
      </c>
      <c r="Q65" s="52">
        <v>1188</v>
      </c>
      <c r="R65" s="52">
        <v>991</v>
      </c>
      <c r="S65" s="52">
        <v>1281</v>
      </c>
      <c r="T65" s="52">
        <v>2217</v>
      </c>
      <c r="U65" s="52">
        <v>2971</v>
      </c>
      <c r="V65" s="52">
        <v>4502</v>
      </c>
      <c r="W65" s="52">
        <v>5604</v>
      </c>
      <c r="X65" s="52">
        <v>6501</v>
      </c>
      <c r="Y65" s="52">
        <v>8384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243</v>
      </c>
      <c r="D67" s="52">
        <f t="shared" si="0"/>
        <v>288</v>
      </c>
      <c r="E67" s="52">
        <f t="shared" si="0"/>
        <v>181</v>
      </c>
      <c r="F67" s="52">
        <f t="shared" si="0"/>
        <v>118</v>
      </c>
      <c r="G67" s="52">
        <f t="shared" si="0"/>
        <v>114</v>
      </c>
      <c r="H67" s="52">
        <f t="shared" si="0"/>
        <v>113</v>
      </c>
      <c r="I67" s="52">
        <f t="shared" si="0"/>
        <v>104</v>
      </c>
      <c r="J67" s="52">
        <f t="shared" si="0"/>
        <v>175</v>
      </c>
      <c r="K67" s="52">
        <f t="shared" si="0"/>
        <v>163</v>
      </c>
      <c r="L67" s="52">
        <f t="shared" si="0"/>
        <v>119</v>
      </c>
      <c r="M67" s="52">
        <f t="shared" si="0"/>
        <v>76</v>
      </c>
      <c r="N67" s="52">
        <f t="shared" si="0"/>
        <v>64</v>
      </c>
      <c r="O67" s="52">
        <f t="shared" si="0"/>
        <v>77</v>
      </c>
      <c r="P67" s="52">
        <f t="shared" si="0"/>
        <v>106</v>
      </c>
      <c r="Q67" s="52">
        <f t="shared" si="0"/>
        <v>138</v>
      </c>
      <c r="R67" s="52">
        <f t="shared" ref="R67:V67" si="1">R39-R53</f>
        <v>183</v>
      </c>
      <c r="S67" s="52">
        <f t="shared" si="1"/>
        <v>203</v>
      </c>
      <c r="T67" s="52">
        <f t="shared" si="1"/>
        <v>173</v>
      </c>
      <c r="U67" s="52">
        <f t="shared" si="1"/>
        <v>175</v>
      </c>
      <c r="V67" s="52">
        <f t="shared" si="1"/>
        <v>236</v>
      </c>
      <c r="W67" s="52">
        <f t="shared" ref="W67:Y67" si="2">W39-W53</f>
        <v>522</v>
      </c>
      <c r="X67" s="52">
        <f t="shared" si="2"/>
        <v>688</v>
      </c>
      <c r="Y67" s="52">
        <f t="shared" si="2"/>
        <v>1365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2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1</v>
      </c>
      <c r="T68" s="52">
        <f t="shared" si="4"/>
        <v>0</v>
      </c>
      <c r="U68" s="52">
        <f t="shared" si="4"/>
        <v>1</v>
      </c>
      <c r="V68" s="52">
        <f t="shared" si="4"/>
        <v>0</v>
      </c>
      <c r="W68" s="52">
        <f t="shared" ref="W68:Y68" si="5">W40-W54</f>
        <v>0</v>
      </c>
      <c r="X68" s="52">
        <f t="shared" si="5"/>
        <v>1</v>
      </c>
      <c r="Y68" s="52">
        <f t="shared" si="5"/>
        <v>5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1129</v>
      </c>
      <c r="D69" s="52">
        <f t="shared" si="6"/>
        <v>1592</v>
      </c>
      <c r="E69" s="52">
        <f t="shared" si="6"/>
        <v>1462</v>
      </c>
      <c r="F69" s="52">
        <f t="shared" si="6"/>
        <v>1312</v>
      </c>
      <c r="G69" s="52">
        <f t="shared" si="6"/>
        <v>1078</v>
      </c>
      <c r="H69" s="52">
        <f t="shared" si="6"/>
        <v>1542</v>
      </c>
      <c r="I69" s="52">
        <f t="shared" si="6"/>
        <v>1014</v>
      </c>
      <c r="J69" s="52">
        <f t="shared" si="6"/>
        <v>1566</v>
      </c>
      <c r="K69" s="52">
        <f t="shared" si="6"/>
        <v>1196</v>
      </c>
      <c r="L69" s="52">
        <f t="shared" si="6"/>
        <v>1379</v>
      </c>
      <c r="M69" s="52">
        <f t="shared" si="6"/>
        <v>902</v>
      </c>
      <c r="N69" s="52">
        <f t="shared" si="6"/>
        <v>1185</v>
      </c>
      <c r="O69" s="52">
        <f t="shared" si="6"/>
        <v>1480</v>
      </c>
      <c r="P69" s="52">
        <f t="shared" si="6"/>
        <v>1403</v>
      </c>
      <c r="Q69" s="52">
        <f t="shared" si="6"/>
        <v>1372</v>
      </c>
      <c r="R69" s="52">
        <f t="shared" ref="R69:V69" si="7">R41-R55</f>
        <v>1559</v>
      </c>
      <c r="S69" s="52">
        <f t="shared" si="7"/>
        <v>2023</v>
      </c>
      <c r="T69" s="52">
        <f t="shared" si="7"/>
        <v>2255</v>
      </c>
      <c r="U69" s="52">
        <f t="shared" si="7"/>
        <v>3972</v>
      </c>
      <c r="V69" s="52">
        <f t="shared" si="7"/>
        <v>4706</v>
      </c>
      <c r="W69" s="52">
        <f t="shared" ref="W69:Y69" si="8">W41-W55</f>
        <v>4839</v>
      </c>
      <c r="X69" s="52">
        <f t="shared" si="8"/>
        <v>5959</v>
      </c>
      <c r="Y69" s="52">
        <f t="shared" si="8"/>
        <v>12909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391</v>
      </c>
      <c r="D70" s="52">
        <f t="shared" si="9"/>
        <v>518</v>
      </c>
      <c r="E70" s="52">
        <f t="shared" si="9"/>
        <v>490</v>
      </c>
      <c r="F70" s="52">
        <f t="shared" si="9"/>
        <v>377</v>
      </c>
      <c r="G70" s="52">
        <f t="shared" si="9"/>
        <v>330</v>
      </c>
      <c r="H70" s="52">
        <f t="shared" si="9"/>
        <v>388</v>
      </c>
      <c r="I70" s="52">
        <f t="shared" si="9"/>
        <v>354</v>
      </c>
      <c r="J70" s="52">
        <f t="shared" si="9"/>
        <v>466</v>
      </c>
      <c r="K70" s="52">
        <f t="shared" si="9"/>
        <v>960</v>
      </c>
      <c r="L70" s="52">
        <f t="shared" si="9"/>
        <v>572</v>
      </c>
      <c r="M70" s="52">
        <f t="shared" si="9"/>
        <v>527</v>
      </c>
      <c r="N70" s="52">
        <f t="shared" si="9"/>
        <v>739</v>
      </c>
      <c r="O70" s="52">
        <f t="shared" si="9"/>
        <v>629</v>
      </c>
      <c r="P70" s="52">
        <f t="shared" si="9"/>
        <v>656</v>
      </c>
      <c r="Q70" s="52">
        <f t="shared" si="9"/>
        <v>513</v>
      </c>
      <c r="R70" s="52">
        <f t="shared" ref="R70:V70" si="10">R42-R56</f>
        <v>746</v>
      </c>
      <c r="S70" s="52">
        <f t="shared" si="10"/>
        <v>1140</v>
      </c>
      <c r="T70" s="52">
        <f t="shared" si="10"/>
        <v>1130</v>
      </c>
      <c r="U70" s="52">
        <f t="shared" si="10"/>
        <v>1598</v>
      </c>
      <c r="V70" s="52">
        <f t="shared" si="10"/>
        <v>1375</v>
      </c>
      <c r="W70" s="52">
        <f t="shared" ref="W70:Y70" si="11">W42-W56</f>
        <v>2403</v>
      </c>
      <c r="X70" s="52">
        <f t="shared" si="11"/>
        <v>1541</v>
      </c>
      <c r="Y70" s="52">
        <f t="shared" si="11"/>
        <v>3815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672</v>
      </c>
      <c r="D72" s="52">
        <v>829</v>
      </c>
      <c r="E72" s="52">
        <v>667</v>
      </c>
      <c r="F72" s="52">
        <v>557</v>
      </c>
      <c r="G72" s="52">
        <v>615</v>
      </c>
      <c r="H72" s="52">
        <v>719</v>
      </c>
      <c r="I72" s="52">
        <v>596</v>
      </c>
      <c r="J72" s="52">
        <v>916</v>
      </c>
      <c r="K72" s="52">
        <v>1275</v>
      </c>
      <c r="L72" s="52">
        <v>852</v>
      </c>
      <c r="M72" s="52">
        <v>578</v>
      </c>
      <c r="N72" s="52">
        <v>603</v>
      </c>
      <c r="O72" s="52">
        <v>696</v>
      </c>
      <c r="P72" s="52">
        <v>696</v>
      </c>
      <c r="Q72" s="52">
        <v>618</v>
      </c>
      <c r="R72" s="52">
        <v>824</v>
      </c>
      <c r="S72" s="52">
        <v>1241</v>
      </c>
      <c r="T72" s="52">
        <v>1083</v>
      </c>
      <c r="U72" s="52">
        <v>1530</v>
      </c>
      <c r="V72" s="52">
        <v>1697</v>
      </c>
      <c r="W72" s="52">
        <v>1814</v>
      </c>
      <c r="X72" s="52">
        <v>1509</v>
      </c>
      <c r="Y72" s="52">
        <v>3690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1090</v>
      </c>
      <c r="D73" s="36">
        <v>1574</v>
      </c>
      <c r="E73" s="36">
        <v>1465</v>
      </c>
      <c r="F73" s="36">
        <v>1252</v>
      </c>
      <c r="G73" s="36">
        <v>908</v>
      </c>
      <c r="H73" s="36">
        <v>1323</v>
      </c>
      <c r="I73" s="36">
        <v>873</v>
      </c>
      <c r="J73" s="36">
        <v>1294</v>
      </c>
      <c r="K73" s="36">
        <v>1048</v>
      </c>
      <c r="L73" s="36">
        <v>1216</v>
      </c>
      <c r="M73" s="36">
        <v>931</v>
      </c>
      <c r="N73" s="36">
        <v>1381</v>
      </c>
      <c r="O73" s="36">
        <v>1500</v>
      </c>
      <c r="P73" s="36">
        <v>1470</v>
      </c>
      <c r="Q73" s="36">
        <v>1400</v>
      </c>
      <c r="R73" s="36">
        <v>1666</v>
      </c>
      <c r="S73" s="36">
        <v>2138</v>
      </c>
      <c r="T73" s="36">
        <v>2477</v>
      </c>
      <c r="U73" s="36">
        <v>4227</v>
      </c>
      <c r="V73" s="36">
        <v>4622</v>
      </c>
      <c r="W73" s="36">
        <v>5940</v>
      </c>
      <c r="X73" s="36">
        <v>6690</v>
      </c>
      <c r="Y73" s="36">
        <v>14398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358</v>
      </c>
      <c r="K79" s="138">
        <f>RES_hhdet_numvin!K163</f>
        <v>530</v>
      </c>
      <c r="L79" s="138">
        <f>RES_hhdet_numvin!L163</f>
        <v>476</v>
      </c>
      <c r="M79" s="138">
        <f>RES_hhdet_numvin!M163</f>
        <v>258</v>
      </c>
      <c r="N79" s="138">
        <f>RES_hhdet_numvin!N163</f>
        <v>1094</v>
      </c>
      <c r="O79" s="138">
        <f>RES_hhdet_numvin!O163</f>
        <v>1403</v>
      </c>
      <c r="P79" s="138">
        <f>RES_hhdet_numvin!P163</f>
        <v>1591</v>
      </c>
      <c r="Q79" s="138">
        <f>RES_hhdet_numvin!Q163</f>
        <v>1141</v>
      </c>
      <c r="R79" s="138">
        <f>RES_hhdet_numvin!R163</f>
        <v>1617</v>
      </c>
      <c r="S79" s="138">
        <f>RES_hhdet_numvin!S163</f>
        <v>2946</v>
      </c>
      <c r="T79" s="138">
        <f>RES_hhdet_numvin!T163</f>
        <v>3492</v>
      </c>
      <c r="U79" s="138">
        <f>RES_hhdet_numvin!U163</f>
        <v>7353</v>
      </c>
      <c r="V79" s="138">
        <f>RES_hhdet_numvin!V163</f>
        <v>6614</v>
      </c>
      <c r="W79" s="138">
        <f>RES_hhdet_numvin!W163</f>
        <v>8233</v>
      </c>
      <c r="X79" s="138">
        <f>RES_hhdet_numvin!X163</f>
        <v>9994</v>
      </c>
      <c r="Y79" s="138">
        <f>RES_hhdet_numvin!Y163</f>
        <v>23296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458</v>
      </c>
      <c r="S81" s="138">
        <f>RES_hhdet_numvin!S165</f>
        <v>1123</v>
      </c>
      <c r="T81" s="138">
        <f>RES_hhdet_numvin!T165</f>
        <v>1939</v>
      </c>
      <c r="U81" s="138">
        <f>RES_hhdet_numvin!U165</f>
        <v>3645</v>
      </c>
      <c r="V81" s="138">
        <f>RES_hhdet_numvin!V165</f>
        <v>4301</v>
      </c>
      <c r="W81" s="138">
        <f>RES_hhdet_numvin!W165</f>
        <v>5968</v>
      </c>
      <c r="X81" s="138">
        <f>RES_hhdet_numvin!X165</f>
        <v>9076</v>
      </c>
      <c r="Y81" s="138">
        <f>RES_hhdet_numvin!Y165</f>
        <v>15156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78</v>
      </c>
      <c r="S83" s="138">
        <f>RES_hhdet_numvin!S167</f>
        <v>149</v>
      </c>
      <c r="T83" s="138">
        <f>RES_hhdet_numvin!T167</f>
        <v>177</v>
      </c>
      <c r="U83" s="138">
        <f>RES_hhdet_numvin!U167</f>
        <v>239</v>
      </c>
      <c r="V83" s="138">
        <f>RES_hhdet_numvin!V167</f>
        <v>295</v>
      </c>
      <c r="W83" s="138">
        <f>RES_hhdet_numvin!W167</f>
        <v>677</v>
      </c>
      <c r="X83" s="138">
        <f>RES_hhdet_numvin!X167</f>
        <v>1019</v>
      </c>
      <c r="Y83" s="138">
        <f>RES_hhdet_numvin!Y167</f>
        <v>1952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2</v>
      </c>
      <c r="T84" s="138">
        <f>RES_hhdet_numvin!T168</f>
        <v>0</v>
      </c>
      <c r="U84" s="138">
        <f>RES_hhdet_numvin!U168</f>
        <v>2</v>
      </c>
      <c r="V84" s="138">
        <f>RES_hhdet_numvin!V168</f>
        <v>0</v>
      </c>
      <c r="W84" s="138">
        <f>RES_hhdet_numvin!W168</f>
        <v>0</v>
      </c>
      <c r="X84" s="138">
        <f>RES_hhdet_numvin!X168</f>
        <v>2</v>
      </c>
      <c r="Y84" s="138">
        <f>RES_hhdet_numvin!Y168</f>
        <v>8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636</v>
      </c>
      <c r="S87" s="138">
        <f>RES_hhdet_numvin!S171</f>
        <v>1487</v>
      </c>
      <c r="T87" s="138">
        <f>RES_hhdet_numvin!T171</f>
        <v>2234</v>
      </c>
      <c r="U87" s="138">
        <f>RES_hhdet_numvin!U171</f>
        <v>5225</v>
      </c>
      <c r="V87" s="138">
        <f>RES_hhdet_numvin!V171</f>
        <v>5834</v>
      </c>
      <c r="W87" s="138">
        <f>RES_hhdet_numvin!W171</f>
        <v>6199</v>
      </c>
      <c r="X87" s="138">
        <f>RES_hhdet_numvin!X171</f>
        <v>8806</v>
      </c>
      <c r="Y87" s="138">
        <f>RES_hhdet_numvin!Y171</f>
        <v>18442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307</v>
      </c>
      <c r="S88" s="138">
        <f>RES_hhdet_numvin!S172</f>
        <v>845</v>
      </c>
      <c r="T88" s="138">
        <f>RES_hhdet_numvin!T172</f>
        <v>1126</v>
      </c>
      <c r="U88" s="138">
        <f>RES_hhdet_numvin!U172</f>
        <v>2108</v>
      </c>
      <c r="V88" s="138">
        <f>RES_hhdet_numvin!V172</f>
        <v>1713</v>
      </c>
      <c r="W88" s="138">
        <f>RES_hhdet_numvin!W172</f>
        <v>3089</v>
      </c>
      <c r="X88" s="138">
        <f>RES_hhdet_numvin!X172</f>
        <v>2291</v>
      </c>
      <c r="Y88" s="138">
        <f>RES_hhdet_numvin!Y172</f>
        <v>5454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340</v>
      </c>
      <c r="S92" s="138">
        <f>RES_hhdet_numvin!S176</f>
        <v>919</v>
      </c>
      <c r="T92" s="138">
        <f>RES_hhdet_numvin!T176</f>
        <v>1080</v>
      </c>
      <c r="U92" s="138">
        <f>RES_hhdet_numvin!U176</f>
        <v>2019</v>
      </c>
      <c r="V92" s="138">
        <f>RES_hhdet_numvin!V176</f>
        <v>2109</v>
      </c>
      <c r="W92" s="138">
        <f>RES_hhdet_numvin!W176</f>
        <v>2333</v>
      </c>
      <c r="X92" s="138">
        <f>RES_hhdet_numvin!X176</f>
        <v>2240</v>
      </c>
      <c r="Y92" s="138">
        <f>RES_hhdet_numvin!Y176</f>
        <v>5277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680</v>
      </c>
      <c r="S93" s="39">
        <f>RES_hhdet_numvin!S177</f>
        <v>1569</v>
      </c>
      <c r="T93" s="39">
        <f>RES_hhdet_numvin!T177</f>
        <v>2458</v>
      </c>
      <c r="U93" s="39">
        <f>RES_hhdet_numvin!U177</f>
        <v>5561</v>
      </c>
      <c r="V93" s="39">
        <f>RES_hhdet_numvin!V177</f>
        <v>5729</v>
      </c>
      <c r="W93" s="39">
        <f>RES_hhdet_numvin!W177</f>
        <v>7613</v>
      </c>
      <c r="X93" s="39">
        <f>RES_hhdet_numvin!X177</f>
        <v>9896</v>
      </c>
      <c r="Y93" s="39">
        <f>RES_hhdet_numvin!Y177</f>
        <v>20573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13.230132840027229</v>
      </c>
      <c r="C97" s="117">
        <f t="shared" si="12"/>
        <v>14.302767045124911</v>
      </c>
      <c r="D97" s="117">
        <f t="shared" si="12"/>
        <v>16.124453057382905</v>
      </c>
      <c r="E97" s="117">
        <f t="shared" si="12"/>
        <v>20.22439118542183</v>
      </c>
      <c r="F97" s="117">
        <f t="shared" si="12"/>
        <v>19.845666935862454</v>
      </c>
      <c r="G97" s="117">
        <f t="shared" si="12"/>
        <v>18.825118115261109</v>
      </c>
      <c r="H97" s="117">
        <f t="shared" si="12"/>
        <v>18.836905738976977</v>
      </c>
      <c r="I97" s="117">
        <f t="shared" si="12"/>
        <v>16.719755428709362</v>
      </c>
      <c r="J97" s="117">
        <f t="shared" si="12"/>
        <v>20.297127169163026</v>
      </c>
      <c r="K97" s="117">
        <f t="shared" si="12"/>
        <v>20.674999975086354</v>
      </c>
      <c r="L97" s="117">
        <f t="shared" si="12"/>
        <v>20.42372297199104</v>
      </c>
      <c r="M97" s="117">
        <f t="shared" si="12"/>
        <v>17.439405330541327</v>
      </c>
      <c r="N97" s="117">
        <f t="shared" si="12"/>
        <v>16.89421285190469</v>
      </c>
      <c r="O97" s="117">
        <f t="shared" si="12"/>
        <v>17.259941799419042</v>
      </c>
      <c r="P97" s="117">
        <f t="shared" si="12"/>
        <v>19.797920055847861</v>
      </c>
      <c r="Q97" s="117">
        <f t="shared" si="12"/>
        <v>16.34131361011335</v>
      </c>
      <c r="R97" s="117">
        <f t="shared" ref="R97:V97" si="13">R98+R100+R102+R111</f>
        <v>15.3885418883893</v>
      </c>
      <c r="S97" s="117">
        <f t="shared" si="13"/>
        <v>16.941460783171383</v>
      </c>
      <c r="T97" s="117">
        <f t="shared" si="13"/>
        <v>20.975615935482029</v>
      </c>
      <c r="U97" s="117">
        <f t="shared" si="13"/>
        <v>27.780007989283583</v>
      </c>
      <c r="V97" s="117">
        <f t="shared" si="13"/>
        <v>35.80097236903341</v>
      </c>
      <c r="W97" s="117">
        <f t="shared" ref="W97:Y97" si="14">W98+W100+W102+W111</f>
        <v>38.003305807839098</v>
      </c>
      <c r="X97" s="117">
        <f t="shared" si="14"/>
        <v>36.824350690618139</v>
      </c>
      <c r="Y97" s="117">
        <f t="shared" si="14"/>
        <v>76.024457719082591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10.259792795643776</v>
      </c>
      <c r="C98" s="122">
        <f t="shared" si="15"/>
        <v>11.233303948795296</v>
      </c>
      <c r="D98" s="122">
        <f t="shared" si="15"/>
        <v>12.419150408311879</v>
      </c>
      <c r="E98" s="122">
        <f t="shared" si="15"/>
        <v>15.776613222047473</v>
      </c>
      <c r="F98" s="122">
        <f t="shared" si="15"/>
        <v>15.345104962206245</v>
      </c>
      <c r="G98" s="122">
        <f t="shared" si="15"/>
        <v>14.622786499460021</v>
      </c>
      <c r="H98" s="122">
        <f t="shared" si="15"/>
        <v>14.523676075625684</v>
      </c>
      <c r="I98" s="122">
        <f t="shared" si="15"/>
        <v>12.622701264316387</v>
      </c>
      <c r="J98" s="122">
        <f t="shared" si="15"/>
        <v>15.639830566495966</v>
      </c>
      <c r="K98" s="122">
        <f t="shared" si="15"/>
        <v>16.146246763875521</v>
      </c>
      <c r="L98" s="122">
        <f t="shared" si="15"/>
        <v>16.136701323701399</v>
      </c>
      <c r="M98" s="122">
        <f t="shared" si="15"/>
        <v>13.266162342991052</v>
      </c>
      <c r="N98" s="122">
        <f t="shared" si="15"/>
        <v>12.760480036496499</v>
      </c>
      <c r="O98" s="122">
        <f t="shared" si="15"/>
        <v>13.090851619562672</v>
      </c>
      <c r="P98" s="122">
        <f t="shared" si="15"/>
        <v>15.51815700718463</v>
      </c>
      <c r="Q98" s="122">
        <f t="shared" si="15"/>
        <v>11.779783168586038</v>
      </c>
      <c r="R98" s="122">
        <f t="shared" si="15"/>
        <v>10.93082759538617</v>
      </c>
      <c r="S98" s="122">
        <f t="shared" si="15"/>
        <v>11.978930155186985</v>
      </c>
      <c r="T98" s="122">
        <f t="shared" si="15"/>
        <v>15.662406195803097</v>
      </c>
      <c r="U98" s="122">
        <f t="shared" si="15"/>
        <v>21.110018077758735</v>
      </c>
      <c r="V98" s="122">
        <f t="shared" si="15"/>
        <v>27.74403190241431</v>
      </c>
      <c r="W98" s="122">
        <f t="shared" si="15"/>
        <v>28.155046081817623</v>
      </c>
      <c r="X98" s="122">
        <f t="shared" si="15"/>
        <v>25.529059801939287</v>
      </c>
      <c r="Y98" s="122">
        <f t="shared" si="15"/>
        <v>60.705555985656765</v>
      </c>
      <c r="DA98" s="130" t="s">
        <v>1723</v>
      </c>
    </row>
    <row r="99" spans="1:105" ht="12" customHeight="1" x14ac:dyDescent="0.25">
      <c r="A99" s="97" t="s">
        <v>53</v>
      </c>
      <c r="B99" s="98">
        <v>10.259792795643776</v>
      </c>
      <c r="C99" s="98">
        <v>11.233303948795296</v>
      </c>
      <c r="D99" s="98">
        <v>12.419150408311879</v>
      </c>
      <c r="E99" s="98">
        <v>15.776613222047473</v>
      </c>
      <c r="F99" s="98">
        <v>15.345104962206245</v>
      </c>
      <c r="G99" s="98">
        <v>14.622786499460021</v>
      </c>
      <c r="H99" s="98">
        <v>14.523676075625684</v>
      </c>
      <c r="I99" s="98">
        <v>12.622701264316387</v>
      </c>
      <c r="J99" s="98">
        <v>15.639830566495966</v>
      </c>
      <c r="K99" s="98">
        <v>16.146246763875521</v>
      </c>
      <c r="L99" s="98">
        <v>16.136701323701399</v>
      </c>
      <c r="M99" s="98">
        <v>13.266162342991052</v>
      </c>
      <c r="N99" s="98">
        <v>12.760480036496499</v>
      </c>
      <c r="O99" s="98">
        <v>13.090851619562672</v>
      </c>
      <c r="P99" s="98">
        <v>15.51815700718463</v>
      </c>
      <c r="Q99" s="98">
        <v>11.779783168586038</v>
      </c>
      <c r="R99" s="98">
        <v>10.93082759538617</v>
      </c>
      <c r="S99" s="98">
        <v>11.978930155186985</v>
      </c>
      <c r="T99" s="98">
        <v>15.662406195803097</v>
      </c>
      <c r="U99" s="98">
        <v>21.110018077758735</v>
      </c>
      <c r="V99" s="98">
        <v>27.74403190241431</v>
      </c>
      <c r="W99" s="98">
        <v>28.155046081817623</v>
      </c>
      <c r="X99" s="98">
        <v>25.529059801939287</v>
      </c>
      <c r="Y99" s="98">
        <v>60.705555985656765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4.0738649132925041E-2</v>
      </c>
      <c r="C100" s="122">
        <f t="shared" si="16"/>
        <v>4.4656507541780292E-2</v>
      </c>
      <c r="D100" s="122">
        <f t="shared" si="16"/>
        <v>5.2567718752236391E-2</v>
      </c>
      <c r="E100" s="122">
        <f t="shared" si="16"/>
        <v>0.12052386250391693</v>
      </c>
      <c r="F100" s="122">
        <f t="shared" si="16"/>
        <v>7.0162950885860997E-2</v>
      </c>
      <c r="G100" s="122">
        <f t="shared" si="16"/>
        <v>7.9577603662646892E-2</v>
      </c>
      <c r="H100" s="122">
        <f t="shared" si="16"/>
        <v>0.10629051197013485</v>
      </c>
      <c r="I100" s="122">
        <f t="shared" si="16"/>
        <v>0.10477461677815106</v>
      </c>
      <c r="J100" s="122">
        <f t="shared" si="16"/>
        <v>0.117892120359329</v>
      </c>
      <c r="K100" s="122">
        <f t="shared" si="16"/>
        <v>0.1371954376552309</v>
      </c>
      <c r="L100" s="122">
        <f t="shared" si="16"/>
        <v>0.16038433290134263</v>
      </c>
      <c r="M100" s="122">
        <f t="shared" si="16"/>
        <v>0.14556135120022232</v>
      </c>
      <c r="N100" s="122">
        <f t="shared" si="16"/>
        <v>0.23450967373350884</v>
      </c>
      <c r="O100" s="122">
        <f t="shared" si="16"/>
        <v>0.21851318232753156</v>
      </c>
      <c r="P100" s="122">
        <f t="shared" si="16"/>
        <v>8.1410404381196261E-2</v>
      </c>
      <c r="Q100" s="122">
        <f t="shared" si="16"/>
        <v>0.26187175549989011</v>
      </c>
      <c r="R100" s="122">
        <f t="shared" si="16"/>
        <v>0.16826178683605372</v>
      </c>
      <c r="S100" s="122">
        <f t="shared" si="16"/>
        <v>0.32117279572149954</v>
      </c>
      <c r="T100" s="122">
        <f t="shared" si="16"/>
        <v>0.30470330209729618</v>
      </c>
      <c r="U100" s="122">
        <f t="shared" si="16"/>
        <v>0.57460599836724879</v>
      </c>
      <c r="V100" s="122">
        <f t="shared" si="16"/>
        <v>0.36845429076283354</v>
      </c>
      <c r="W100" s="122">
        <f t="shared" si="16"/>
        <v>0.75759937389807808</v>
      </c>
      <c r="X100" s="122">
        <f t="shared" si="16"/>
        <v>1.1374560122557376</v>
      </c>
      <c r="Y100" s="122">
        <f t="shared" si="16"/>
        <v>0.97753489366110824</v>
      </c>
      <c r="DA100" s="130" t="s">
        <v>1725</v>
      </c>
    </row>
    <row r="101" spans="1:105" ht="12" customHeight="1" x14ac:dyDescent="0.25">
      <c r="A101" s="97" t="s">
        <v>53</v>
      </c>
      <c r="B101" s="98">
        <v>4.0738649132925041E-2</v>
      </c>
      <c r="C101" s="98">
        <v>4.4656507541780292E-2</v>
      </c>
      <c r="D101" s="98">
        <v>5.2567718752236391E-2</v>
      </c>
      <c r="E101" s="98">
        <v>0.12052386250391693</v>
      </c>
      <c r="F101" s="98">
        <v>7.0162950885860997E-2</v>
      </c>
      <c r="G101" s="98">
        <v>7.9577603662646892E-2</v>
      </c>
      <c r="H101" s="98">
        <v>0.10629051197013485</v>
      </c>
      <c r="I101" s="98">
        <v>0.10477461677815106</v>
      </c>
      <c r="J101" s="98">
        <v>0.117892120359329</v>
      </c>
      <c r="K101" s="98">
        <v>0.1371954376552309</v>
      </c>
      <c r="L101" s="98">
        <v>0.16038433290134263</v>
      </c>
      <c r="M101" s="98">
        <v>0.14556135120022232</v>
      </c>
      <c r="N101" s="98">
        <v>0.23450967373350884</v>
      </c>
      <c r="O101" s="98">
        <v>0.21851318232753156</v>
      </c>
      <c r="P101" s="98">
        <v>8.1410404381196261E-2</v>
      </c>
      <c r="Q101" s="98">
        <v>0.26187175549989011</v>
      </c>
      <c r="R101" s="98">
        <v>0.16826178683605372</v>
      </c>
      <c r="S101" s="98">
        <v>0.32117279572149954</v>
      </c>
      <c r="T101" s="98">
        <v>0.30470330209729618</v>
      </c>
      <c r="U101" s="98">
        <v>0.57460599836724879</v>
      </c>
      <c r="V101" s="98">
        <v>0.36845429076283354</v>
      </c>
      <c r="W101" s="98">
        <v>0.75759937389807808</v>
      </c>
      <c r="X101" s="98">
        <v>1.1374560122557376</v>
      </c>
      <c r="Y101" s="98">
        <v>0.97753489366110824</v>
      </c>
      <c r="DA101" s="63" t="s">
        <v>1726</v>
      </c>
    </row>
    <row r="102" spans="1:105" ht="12" customHeight="1" x14ac:dyDescent="0.25">
      <c r="A102" s="121" t="s">
        <v>55</v>
      </c>
      <c r="B102" s="122">
        <v>2.1705645261695898</v>
      </c>
      <c r="C102" s="122">
        <v>2.1528734918717731</v>
      </c>
      <c r="D102" s="122">
        <v>2.6524692711096942</v>
      </c>
      <c r="E102" s="122">
        <v>3.1099707374241996</v>
      </c>
      <c r="F102" s="122">
        <v>3.2852832671114269</v>
      </c>
      <c r="G102" s="122">
        <v>2.9964042777294679</v>
      </c>
      <c r="H102" s="122">
        <v>3.157084789949443</v>
      </c>
      <c r="I102" s="122">
        <v>2.9714265293467719</v>
      </c>
      <c r="J102" s="122">
        <v>3.4209612760477124</v>
      </c>
      <c r="K102" s="122">
        <v>3.4580936684901369</v>
      </c>
      <c r="L102" s="122">
        <v>3.28309165469613</v>
      </c>
      <c r="M102" s="122">
        <v>3.2195885032337372</v>
      </c>
      <c r="N102" s="122">
        <v>3.1018330748176264</v>
      </c>
      <c r="O102" s="122">
        <v>3.1286430949419914</v>
      </c>
      <c r="P102" s="122">
        <v>3.3014661503978817</v>
      </c>
      <c r="Q102" s="122">
        <v>3.3963724840344001</v>
      </c>
      <c r="R102" s="122">
        <v>3.3809285882094411</v>
      </c>
      <c r="S102" s="122">
        <v>3.6677908853860943</v>
      </c>
      <c r="T102" s="122">
        <v>3.963429537574612</v>
      </c>
      <c r="U102" s="122">
        <v>4.827042628688492</v>
      </c>
      <c r="V102" s="122">
        <v>5.6896151813884916</v>
      </c>
      <c r="W102" s="122">
        <v>6.6756734355580489</v>
      </c>
      <c r="X102" s="122">
        <v>7.9135148982564809</v>
      </c>
      <c r="Y102" s="122">
        <v>11.328164050626844</v>
      </c>
      <c r="DA102" s="130" t="s">
        <v>1727</v>
      </c>
    </row>
    <row r="103" spans="1:105" ht="12" customHeight="1" x14ac:dyDescent="0.25">
      <c r="A103" s="97" t="s">
        <v>124</v>
      </c>
      <c r="B103" s="98">
        <v>0.32917590958029247</v>
      </c>
      <c r="C103" s="98">
        <v>0.31090947903614624</v>
      </c>
      <c r="D103" s="98">
        <v>0.44118823324774309</v>
      </c>
      <c r="E103" s="98">
        <v>0.41403719724253796</v>
      </c>
      <c r="F103" s="98">
        <v>0.38393418402726509</v>
      </c>
      <c r="G103" s="98">
        <v>0.38440851293701561</v>
      </c>
      <c r="H103" s="98">
        <v>0.29864183926660948</v>
      </c>
      <c r="I103" s="98">
        <v>0.28906304386957837</v>
      </c>
      <c r="J103" s="98">
        <v>0.32803168187957554</v>
      </c>
      <c r="K103" s="98">
        <v>0.28736056674523691</v>
      </c>
      <c r="L103" s="98">
        <v>0.25452709548836205</v>
      </c>
      <c r="M103" s="98">
        <v>0.28351207673876427</v>
      </c>
      <c r="N103" s="98">
        <v>0.23535333515818507</v>
      </c>
      <c r="O103" s="98">
        <v>0.1816203992101646</v>
      </c>
      <c r="P103" s="98">
        <v>0.14219996085902289</v>
      </c>
      <c r="Q103" s="98">
        <v>0.22624982612206562</v>
      </c>
      <c r="R103" s="98">
        <v>0.20440443481436613</v>
      </c>
      <c r="S103" s="98">
        <v>0.24076246435345494</v>
      </c>
      <c r="T103" s="98">
        <v>0.24506643000573991</v>
      </c>
      <c r="U103" s="98">
        <v>0.28412687430241534</v>
      </c>
      <c r="V103" s="98">
        <v>0.21577042094958632</v>
      </c>
      <c r="W103" s="98">
        <v>0.33521805291035967</v>
      </c>
      <c r="X103" s="98">
        <v>0.49737756546945827</v>
      </c>
      <c r="Y103" s="98">
        <v>0.76082480393375551</v>
      </c>
      <c r="DA103" s="63" t="s">
        <v>1728</v>
      </c>
    </row>
    <row r="104" spans="1:105" ht="12" customHeight="1" x14ac:dyDescent="0.25">
      <c r="A104" s="97" t="s">
        <v>123</v>
      </c>
      <c r="B104" s="98">
        <v>6.6951297908635977E-4</v>
      </c>
      <c r="C104" s="98">
        <v>4.4821519044856346E-4</v>
      </c>
      <c r="D104" s="98">
        <v>1.1708996258880909E-3</v>
      </c>
      <c r="E104" s="98">
        <v>9.5651746855009308E-4</v>
      </c>
      <c r="F104" s="98">
        <v>9.5551212194630391E-4</v>
      </c>
      <c r="G104" s="98">
        <v>8.1316165465127239E-4</v>
      </c>
      <c r="H104" s="98">
        <v>5.3448590517234627E-4</v>
      </c>
      <c r="I104" s="98">
        <v>5.3487954660356996E-4</v>
      </c>
      <c r="J104" s="98">
        <v>5.9666471846069806E-4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3.4809195874881767E-4</v>
      </c>
      <c r="T104" s="98">
        <v>3.3218864019649003E-4</v>
      </c>
      <c r="U104" s="98">
        <v>6.9155387278925376E-4</v>
      </c>
      <c r="V104" s="98">
        <v>4.8054876815627656E-4</v>
      </c>
      <c r="W104" s="98">
        <v>5.7374234732997047E-4</v>
      </c>
      <c r="X104" s="98">
        <v>9.3607248415811142E-4</v>
      </c>
      <c r="Y104" s="98">
        <v>2.1302720719648637E-3</v>
      </c>
      <c r="DA104" s="63" t="s">
        <v>1729</v>
      </c>
    </row>
    <row r="105" spans="1:105" ht="12" customHeight="1" x14ac:dyDescent="0.25">
      <c r="A105" s="100" t="s">
        <v>50</v>
      </c>
      <c r="B105" s="101">
        <v>3.1157142726208868E-4</v>
      </c>
      <c r="C105" s="101">
        <v>2.0426547353715501E-4</v>
      </c>
      <c r="D105" s="101">
        <v>5.8244870974529742E-4</v>
      </c>
      <c r="E105" s="101">
        <v>5.6119965395263311E-4</v>
      </c>
      <c r="F105" s="101">
        <v>5.8227771124002127E-4</v>
      </c>
      <c r="G105" s="101">
        <v>4.4577749380943097E-4</v>
      </c>
      <c r="H105" s="101">
        <v>2.9716818887898298E-4</v>
      </c>
      <c r="I105" s="101">
        <v>2.5475513127589571E-4</v>
      </c>
      <c r="J105" s="101">
        <v>2.8741113788285217E-4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1.4558233622343468E-4</v>
      </c>
      <c r="T105" s="101">
        <v>1.4083815236639018E-4</v>
      </c>
      <c r="U105" s="101">
        <v>2.7566898859020082E-4</v>
      </c>
      <c r="V105" s="101">
        <v>2.1835367053060566E-4</v>
      </c>
      <c r="W105" s="101">
        <v>2.9862914346153249E-4</v>
      </c>
      <c r="X105" s="101">
        <v>5.3882873940608799E-4</v>
      </c>
      <c r="Y105" s="101">
        <v>1.3766887139514614E-3</v>
      </c>
      <c r="DA105" s="131" t="s">
        <v>1730</v>
      </c>
    </row>
    <row r="106" spans="1:105" ht="12" customHeight="1" x14ac:dyDescent="0.25">
      <c r="A106" s="103" t="s">
        <v>52</v>
      </c>
      <c r="B106" s="104">
        <v>3.5794155182427109E-4</v>
      </c>
      <c r="C106" s="104">
        <v>2.4394971691140847E-4</v>
      </c>
      <c r="D106" s="104">
        <v>5.8845091614279348E-4</v>
      </c>
      <c r="E106" s="104">
        <v>3.9531781459745997E-4</v>
      </c>
      <c r="F106" s="104">
        <v>3.7323441070628269E-4</v>
      </c>
      <c r="G106" s="104">
        <v>3.6738416084184137E-4</v>
      </c>
      <c r="H106" s="104">
        <v>2.3731771629336332E-4</v>
      </c>
      <c r="I106" s="104">
        <v>2.8012441532767419E-4</v>
      </c>
      <c r="J106" s="104">
        <v>3.0925358057784584E-4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2.0250962252538299E-4</v>
      </c>
      <c r="T106" s="104">
        <v>1.9135048783009985E-4</v>
      </c>
      <c r="U106" s="104">
        <v>4.1588488419905289E-4</v>
      </c>
      <c r="V106" s="104">
        <v>2.621950976256709E-4</v>
      </c>
      <c r="W106" s="104">
        <v>2.7511320386843798E-4</v>
      </c>
      <c r="X106" s="104">
        <v>3.9724374475202348E-4</v>
      </c>
      <c r="Y106" s="104">
        <v>7.5358335801340207E-4</v>
      </c>
      <c r="DA106" s="132" t="s">
        <v>1731</v>
      </c>
    </row>
    <row r="107" spans="1:105" ht="12" customHeight="1" x14ac:dyDescent="0.25">
      <c r="A107" s="106" t="s">
        <v>122</v>
      </c>
      <c r="B107" s="101">
        <v>1.5150884247731886</v>
      </c>
      <c r="C107" s="101">
        <v>1.5040015414484762</v>
      </c>
      <c r="D107" s="101">
        <v>1.7858142633846494</v>
      </c>
      <c r="E107" s="101">
        <v>2.1474299870046982</v>
      </c>
      <c r="F107" s="101">
        <v>2.3055873410478149</v>
      </c>
      <c r="G107" s="101">
        <v>2.0806217578884554</v>
      </c>
      <c r="H107" s="101">
        <v>2.286924758729473</v>
      </c>
      <c r="I107" s="101">
        <v>2.1506754524734375</v>
      </c>
      <c r="J107" s="101">
        <v>2.4853162610068518</v>
      </c>
      <c r="K107" s="101">
        <v>2.4398091849820069</v>
      </c>
      <c r="L107" s="101">
        <v>2.3089075743346612</v>
      </c>
      <c r="M107" s="101">
        <v>2.1909427828157439</v>
      </c>
      <c r="N107" s="101">
        <v>2.0757374128273134</v>
      </c>
      <c r="O107" s="101">
        <v>2.1154018717817973</v>
      </c>
      <c r="P107" s="101">
        <v>2.2470366559097665</v>
      </c>
      <c r="Q107" s="101">
        <v>2.2689792089340117</v>
      </c>
      <c r="R107" s="101">
        <v>2.2690726598175384</v>
      </c>
      <c r="S107" s="101">
        <v>2.4371740822368921</v>
      </c>
      <c r="T107" s="101">
        <v>2.6303578624721475</v>
      </c>
      <c r="U107" s="101">
        <v>3.2732112059023564</v>
      </c>
      <c r="V107" s="101">
        <v>4.0425000053798987</v>
      </c>
      <c r="W107" s="101">
        <v>4.6031891590575684</v>
      </c>
      <c r="X107" s="101">
        <v>5.5172255676419386</v>
      </c>
      <c r="Y107" s="101">
        <v>8.0062954944523153</v>
      </c>
      <c r="DA107" s="131" t="s">
        <v>1732</v>
      </c>
    </row>
    <row r="108" spans="1:105" ht="12" customHeight="1" x14ac:dyDescent="0.25">
      <c r="A108" s="107" t="s">
        <v>121</v>
      </c>
      <c r="B108" s="104">
        <v>0.32563067883702262</v>
      </c>
      <c r="C108" s="104">
        <v>0.33751425619670239</v>
      </c>
      <c r="D108" s="104">
        <v>0.42429587485141396</v>
      </c>
      <c r="E108" s="104">
        <v>0.54754703570841312</v>
      </c>
      <c r="F108" s="104">
        <v>0.59480622991440035</v>
      </c>
      <c r="G108" s="104">
        <v>0.53056084524934577</v>
      </c>
      <c r="H108" s="104">
        <v>0.57098370604818816</v>
      </c>
      <c r="I108" s="104">
        <v>0.53115315345715264</v>
      </c>
      <c r="J108" s="104">
        <v>0.60701666844282431</v>
      </c>
      <c r="K108" s="104">
        <v>0.73092391676289314</v>
      </c>
      <c r="L108" s="104">
        <v>0.7196569848731067</v>
      </c>
      <c r="M108" s="104">
        <v>0.74513364367922907</v>
      </c>
      <c r="N108" s="104">
        <v>0.79074232683212786</v>
      </c>
      <c r="O108" s="104">
        <v>0.83162082395002956</v>
      </c>
      <c r="P108" s="104">
        <v>0.91222953362909232</v>
      </c>
      <c r="Q108" s="104">
        <v>0.90114344897832277</v>
      </c>
      <c r="R108" s="104">
        <v>0.90745149357753641</v>
      </c>
      <c r="S108" s="104">
        <v>0.98950624683699828</v>
      </c>
      <c r="T108" s="104">
        <v>1.0876730564565282</v>
      </c>
      <c r="U108" s="104">
        <v>1.2690129946109305</v>
      </c>
      <c r="V108" s="104">
        <v>1.4308642062908503</v>
      </c>
      <c r="W108" s="104">
        <v>1.7366924812427909</v>
      </c>
      <c r="X108" s="104">
        <v>1.8979756926609257</v>
      </c>
      <c r="Y108" s="104">
        <v>2.5589134801688078</v>
      </c>
      <c r="DA108" s="132" t="s">
        <v>1733</v>
      </c>
    </row>
    <row r="109" spans="1:105" ht="12" customHeight="1" x14ac:dyDescent="0.25">
      <c r="A109" s="108" t="s">
        <v>53</v>
      </c>
      <c r="B109" s="98">
        <v>0.14165871710500744</v>
      </c>
      <c r="C109" s="98">
        <v>0.14323250188933667</v>
      </c>
      <c r="D109" s="98">
        <v>0.19832708901757692</v>
      </c>
      <c r="E109" s="98">
        <v>0.30557039143383685</v>
      </c>
      <c r="F109" s="98">
        <v>0.34527402209250274</v>
      </c>
      <c r="G109" s="98">
        <v>0.27502170975126611</v>
      </c>
      <c r="H109" s="98">
        <v>0.30159808385625797</v>
      </c>
      <c r="I109" s="98">
        <v>0.23773902889726686</v>
      </c>
      <c r="J109" s="98">
        <v>0.27493524593357316</v>
      </c>
      <c r="K109" s="98">
        <v>0.32071167259451638</v>
      </c>
      <c r="L109" s="98">
        <v>0.3053228308461336</v>
      </c>
      <c r="M109" s="98">
        <v>0.32475041032721125</v>
      </c>
      <c r="N109" s="98">
        <v>0.33631736402967971</v>
      </c>
      <c r="O109" s="98">
        <v>0.35270365701389766</v>
      </c>
      <c r="P109" s="98">
        <v>0.40503182906390844</v>
      </c>
      <c r="Q109" s="98">
        <v>0.39380777844061293</v>
      </c>
      <c r="R109" s="98">
        <v>0.39081830090500314</v>
      </c>
      <c r="S109" s="98">
        <v>0.42448388318473296</v>
      </c>
      <c r="T109" s="98">
        <v>0.46923042514650626</v>
      </c>
      <c r="U109" s="98">
        <v>0.51179458587428628</v>
      </c>
      <c r="V109" s="98">
        <v>0.65202630805866746</v>
      </c>
      <c r="W109" s="98">
        <v>0.90327124567750861</v>
      </c>
      <c r="X109" s="98">
        <v>1.0934206633245627</v>
      </c>
      <c r="Y109" s="98">
        <v>1.6560116746379803</v>
      </c>
      <c r="DA109" s="63" t="s">
        <v>1734</v>
      </c>
    </row>
    <row r="110" spans="1:105" ht="12" customHeight="1" x14ac:dyDescent="0.25">
      <c r="A110" s="108" t="s">
        <v>52</v>
      </c>
      <c r="B110" s="98">
        <v>0.18397196173201519</v>
      </c>
      <c r="C110" s="98">
        <v>0.19428175430736574</v>
      </c>
      <c r="D110" s="98">
        <v>0.22596878583383703</v>
      </c>
      <c r="E110" s="98">
        <v>0.2419766442745763</v>
      </c>
      <c r="F110" s="98">
        <v>0.24953220782189761</v>
      </c>
      <c r="G110" s="98">
        <v>0.25553913549807966</v>
      </c>
      <c r="H110" s="98">
        <v>0.26938562219193019</v>
      </c>
      <c r="I110" s="98">
        <v>0.29341412455988575</v>
      </c>
      <c r="J110" s="98">
        <v>0.33208142250925116</v>
      </c>
      <c r="K110" s="98">
        <v>0.41021224416837676</v>
      </c>
      <c r="L110" s="98">
        <v>0.4143341540269731</v>
      </c>
      <c r="M110" s="98">
        <v>0.42038323335201788</v>
      </c>
      <c r="N110" s="98">
        <v>0.4544249628024481</v>
      </c>
      <c r="O110" s="98">
        <v>0.4789171669361319</v>
      </c>
      <c r="P110" s="98">
        <v>0.50719770456518387</v>
      </c>
      <c r="Q110" s="98">
        <v>0.50733567053770989</v>
      </c>
      <c r="R110" s="98">
        <v>0.51663319267253327</v>
      </c>
      <c r="S110" s="98">
        <v>0.56502236365226532</v>
      </c>
      <c r="T110" s="98">
        <v>0.61844263131002197</v>
      </c>
      <c r="U110" s="98">
        <v>0.75721840873664437</v>
      </c>
      <c r="V110" s="98">
        <v>0.77883789823218286</v>
      </c>
      <c r="W110" s="98">
        <v>0.83342123556528225</v>
      </c>
      <c r="X110" s="98">
        <v>0.80455502933636303</v>
      </c>
      <c r="Y110" s="98">
        <v>0.90290180553082755</v>
      </c>
      <c r="DA110" s="63" t="s">
        <v>1735</v>
      </c>
    </row>
    <row r="111" spans="1:105" ht="12" customHeight="1" x14ac:dyDescent="0.25">
      <c r="A111" s="121" t="s">
        <v>54</v>
      </c>
      <c r="B111" s="122">
        <v>0.75903686908093837</v>
      </c>
      <c r="C111" s="122">
        <v>0.87193309691606147</v>
      </c>
      <c r="D111" s="122">
        <v>1.0002656592090942</v>
      </c>
      <c r="E111" s="122">
        <v>1.2172833634462399</v>
      </c>
      <c r="F111" s="122">
        <v>1.1451157556589227</v>
      </c>
      <c r="G111" s="122">
        <v>1.1263497344089712</v>
      </c>
      <c r="H111" s="122">
        <v>1.0498543614317177</v>
      </c>
      <c r="I111" s="122">
        <v>1.0208530182680524</v>
      </c>
      <c r="J111" s="122">
        <v>1.1184432062600194</v>
      </c>
      <c r="K111" s="122">
        <v>0.93346410506546973</v>
      </c>
      <c r="L111" s="122">
        <v>0.84354566069216697</v>
      </c>
      <c r="M111" s="122">
        <v>0.80809313311631426</v>
      </c>
      <c r="N111" s="122">
        <v>0.7973900668570546</v>
      </c>
      <c r="O111" s="122">
        <v>0.82193390258684418</v>
      </c>
      <c r="P111" s="122">
        <v>0.89688649388415176</v>
      </c>
      <c r="Q111" s="122">
        <v>0.90328620199302345</v>
      </c>
      <c r="R111" s="122">
        <v>0.90852391795763643</v>
      </c>
      <c r="S111" s="122">
        <v>0.97356694687680334</v>
      </c>
      <c r="T111" s="122">
        <v>1.0450769000070206</v>
      </c>
      <c r="U111" s="122">
        <v>1.2683412844691055</v>
      </c>
      <c r="V111" s="122">
        <v>1.9988709944677752</v>
      </c>
      <c r="W111" s="122">
        <v>2.4149869165653444</v>
      </c>
      <c r="X111" s="122">
        <v>2.2443199781666339</v>
      </c>
      <c r="Y111" s="122">
        <v>3.0132027891378854</v>
      </c>
      <c r="DA111" s="130" t="s">
        <v>1736</v>
      </c>
    </row>
    <row r="112" spans="1:105" ht="12" customHeight="1" x14ac:dyDescent="0.25">
      <c r="A112" s="97" t="s">
        <v>50</v>
      </c>
      <c r="B112" s="98">
        <v>0.38854404950622862</v>
      </c>
      <c r="C112" s="98">
        <v>0.41572090409586371</v>
      </c>
      <c r="D112" s="98">
        <v>0.57053426354928449</v>
      </c>
      <c r="E112" s="98">
        <v>0.45625935241464727</v>
      </c>
      <c r="F112" s="98">
        <v>0.4361439496518616</v>
      </c>
      <c r="G112" s="98">
        <v>0.4953943529067461</v>
      </c>
      <c r="H112" s="98">
        <v>0.42333355774089532</v>
      </c>
      <c r="I112" s="98">
        <v>0.40910783022702318</v>
      </c>
      <c r="J112" s="98">
        <v>0.41095690884195746</v>
      </c>
      <c r="K112" s="98">
        <v>0.45914781415446865</v>
      </c>
      <c r="L112" s="98">
        <v>0.4189948173027353</v>
      </c>
      <c r="M112" s="98">
        <v>0.3878976308948916</v>
      </c>
      <c r="N112" s="98">
        <v>0.37819636000551238</v>
      </c>
      <c r="O112" s="98">
        <v>0.37590779569680299</v>
      </c>
      <c r="P112" s="98">
        <v>0.39571090075441551</v>
      </c>
      <c r="Q112" s="98">
        <v>0.37908095239587597</v>
      </c>
      <c r="R112" s="98">
        <v>0.36854006551623841</v>
      </c>
      <c r="S112" s="98">
        <v>0.38751599789611263</v>
      </c>
      <c r="T112" s="98">
        <v>0.40540277776215444</v>
      </c>
      <c r="U112" s="98">
        <v>0.4731332162879851</v>
      </c>
      <c r="V112" s="98">
        <v>0.74749583548087939</v>
      </c>
      <c r="W112" s="98">
        <v>0.84850989442001068</v>
      </c>
      <c r="X112" s="98">
        <v>0.72814701098214218</v>
      </c>
      <c r="Y112" s="98">
        <v>0.87960984943076326</v>
      </c>
      <c r="DA112" s="63" t="s">
        <v>1737</v>
      </c>
    </row>
    <row r="113" spans="1:105" ht="12" customHeight="1" x14ac:dyDescent="0.25">
      <c r="A113" s="109" t="s">
        <v>120</v>
      </c>
      <c r="B113" s="33">
        <v>0.37049281957470981</v>
      </c>
      <c r="C113" s="33">
        <v>0.45621219282019776</v>
      </c>
      <c r="D113" s="33">
        <v>0.42973139565980961</v>
      </c>
      <c r="E113" s="33">
        <v>0.76102401103159267</v>
      </c>
      <c r="F113" s="33">
        <v>0.708971806007061</v>
      </c>
      <c r="G113" s="33">
        <v>0.63095538150222508</v>
      </c>
      <c r="H113" s="33">
        <v>0.6265208036908223</v>
      </c>
      <c r="I113" s="33">
        <v>0.61174518804102918</v>
      </c>
      <c r="J113" s="33">
        <v>0.7074862974180619</v>
      </c>
      <c r="K113" s="33">
        <v>0.47431629091100114</v>
      </c>
      <c r="L113" s="33">
        <v>0.42455084338943172</v>
      </c>
      <c r="M113" s="33">
        <v>0.42019550222142266</v>
      </c>
      <c r="N113" s="33">
        <v>0.41919370685154228</v>
      </c>
      <c r="O113" s="33">
        <v>0.44602610689004113</v>
      </c>
      <c r="P113" s="33">
        <v>0.50117559312973625</v>
      </c>
      <c r="Q113" s="33">
        <v>0.52420524959714754</v>
      </c>
      <c r="R113" s="33">
        <v>0.53998385244139802</v>
      </c>
      <c r="S113" s="33">
        <v>0.58605094898069066</v>
      </c>
      <c r="T113" s="33">
        <v>0.63967412224486619</v>
      </c>
      <c r="U113" s="33">
        <v>0.79520806818112055</v>
      </c>
      <c r="V113" s="33">
        <v>1.2513751589868958</v>
      </c>
      <c r="W113" s="33">
        <v>1.5664770221453339</v>
      </c>
      <c r="X113" s="33">
        <v>1.5161729671844917</v>
      </c>
      <c r="Y113" s="33">
        <v>2.133592939707122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9.1740483612122805</v>
      </c>
      <c r="C115" s="117">
        <f t="shared" si="17"/>
        <v>9.9985619923362741</v>
      </c>
      <c r="D115" s="117">
        <f t="shared" si="17"/>
        <v>11.362284780062954</v>
      </c>
      <c r="E115" s="117">
        <f t="shared" si="17"/>
        <v>14.47549186159954</v>
      </c>
      <c r="F115" s="117">
        <f t="shared" si="17"/>
        <v>14.215744332523268</v>
      </c>
      <c r="G115" s="117">
        <f t="shared" si="17"/>
        <v>13.557662262118193</v>
      </c>
      <c r="H115" s="117">
        <f t="shared" si="17"/>
        <v>13.700721623366311</v>
      </c>
      <c r="I115" s="117">
        <f t="shared" si="17"/>
        <v>12.251528109741157</v>
      </c>
      <c r="J115" s="117">
        <f t="shared" si="17"/>
        <v>14.977548947244577</v>
      </c>
      <c r="K115" s="117">
        <f t="shared" si="17"/>
        <v>15.402051189684746</v>
      </c>
      <c r="L115" s="117">
        <f t="shared" si="17"/>
        <v>15.36653131842758</v>
      </c>
      <c r="M115" s="117">
        <f t="shared" si="17"/>
        <v>13.195011945870727</v>
      </c>
      <c r="N115" s="117">
        <f t="shared" si="17"/>
        <v>13.096830980139856</v>
      </c>
      <c r="O115" s="117">
        <f t="shared" si="17"/>
        <v>13.461303577999745</v>
      </c>
      <c r="P115" s="117">
        <f t="shared" si="17"/>
        <v>15.143399925930503</v>
      </c>
      <c r="Q115" s="117">
        <f t="shared" si="17"/>
        <v>13.035997651127284</v>
      </c>
      <c r="R115" s="117">
        <f t="shared" ref="R115:V115" si="18">R116+R118+R120+R129</f>
        <v>12.189934840650539</v>
      </c>
      <c r="S115" s="117">
        <f t="shared" si="18"/>
        <v>13.980489564174466</v>
      </c>
      <c r="T115" s="117">
        <f t="shared" si="18"/>
        <v>17.324943858952903</v>
      </c>
      <c r="U115" s="117">
        <f t="shared" si="18"/>
        <v>23.957171317433176</v>
      </c>
      <c r="V115" s="117">
        <f t="shared" si="18"/>
        <v>30.305628696763474</v>
      </c>
      <c r="W115" s="117">
        <f t="shared" ref="W115:Y115" si="19">W116+W118+W120+W129</f>
        <v>33.724959393007381</v>
      </c>
      <c r="X115" s="117">
        <f t="shared" si="19"/>
        <v>34.258500200239467</v>
      </c>
      <c r="Y115" s="117">
        <f t="shared" si="19"/>
        <v>68.717046702738585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7.1171827068712439</v>
      </c>
      <c r="C116" s="122">
        <f t="shared" si="20"/>
        <v>7.8471327576687466</v>
      </c>
      <c r="D116" s="122">
        <f t="shared" si="20"/>
        <v>8.7689735076427269</v>
      </c>
      <c r="E116" s="122">
        <f t="shared" si="20"/>
        <v>11.226798522211546</v>
      </c>
      <c r="F116" s="122">
        <f t="shared" si="20"/>
        <v>10.980497768751766</v>
      </c>
      <c r="G116" s="122">
        <f t="shared" si="20"/>
        <v>10.500801033447507</v>
      </c>
      <c r="H116" s="122">
        <f t="shared" si="20"/>
        <v>10.487203577674659</v>
      </c>
      <c r="I116" s="122">
        <f t="shared" si="20"/>
        <v>9.1647734219479897</v>
      </c>
      <c r="J116" s="122">
        <f t="shared" si="20"/>
        <v>11.449677626490955</v>
      </c>
      <c r="K116" s="122">
        <f t="shared" si="20"/>
        <v>11.90190815000437</v>
      </c>
      <c r="L116" s="122">
        <f t="shared" si="20"/>
        <v>11.963334745954137</v>
      </c>
      <c r="M116" s="122">
        <f t="shared" si="20"/>
        <v>9.8843280068528401</v>
      </c>
      <c r="N116" s="122">
        <f t="shared" si="20"/>
        <v>9.5824802599106231</v>
      </c>
      <c r="O116" s="122">
        <f t="shared" si="20"/>
        <v>9.9031001204829749</v>
      </c>
      <c r="P116" s="122">
        <f t="shared" si="20"/>
        <v>11.780249505089001</v>
      </c>
      <c r="Q116" s="122">
        <f t="shared" si="20"/>
        <v>8.9718141967323</v>
      </c>
      <c r="R116" s="122">
        <f t="shared" si="20"/>
        <v>8.3744721304483249</v>
      </c>
      <c r="S116" s="122">
        <f t="shared" si="20"/>
        <v>9.29205229992073</v>
      </c>
      <c r="T116" s="122">
        <f t="shared" si="20"/>
        <v>12.340711427434178</v>
      </c>
      <c r="U116" s="122">
        <f t="shared" si="20"/>
        <v>17.05930931193225</v>
      </c>
      <c r="V116" s="122">
        <f t="shared" si="20"/>
        <v>22.86543092736742</v>
      </c>
      <c r="W116" s="122">
        <f t="shared" si="20"/>
        <v>23.660552061973902</v>
      </c>
      <c r="X116" s="122">
        <f t="shared" si="20"/>
        <v>21.842016192103216</v>
      </c>
      <c r="Y116" s="122">
        <f t="shared" si="20"/>
        <v>53.363921171649366</v>
      </c>
      <c r="DA116" s="130" t="s">
        <v>1891</v>
      </c>
    </row>
    <row r="117" spans="1:105" ht="12" customHeight="1" x14ac:dyDescent="0.25">
      <c r="A117" s="97" t="s">
        <v>53</v>
      </c>
      <c r="B117" s="98">
        <v>7.1171827068712439</v>
      </c>
      <c r="C117" s="98">
        <v>7.8471327576687466</v>
      </c>
      <c r="D117" s="98">
        <v>8.7689735076427269</v>
      </c>
      <c r="E117" s="98">
        <v>11.226798522211546</v>
      </c>
      <c r="F117" s="98">
        <v>10.980497768751766</v>
      </c>
      <c r="G117" s="98">
        <v>10.500801033447507</v>
      </c>
      <c r="H117" s="98">
        <v>10.487203577674659</v>
      </c>
      <c r="I117" s="98">
        <v>9.1647734219479897</v>
      </c>
      <c r="J117" s="98">
        <v>11.449677626490955</v>
      </c>
      <c r="K117" s="98">
        <v>11.90190815000437</v>
      </c>
      <c r="L117" s="98">
        <v>11.963334745954137</v>
      </c>
      <c r="M117" s="98">
        <v>9.8843280068528401</v>
      </c>
      <c r="N117" s="98">
        <v>9.5824802599106231</v>
      </c>
      <c r="O117" s="98">
        <v>9.9031001204829749</v>
      </c>
      <c r="P117" s="98">
        <v>11.780249505089001</v>
      </c>
      <c r="Q117" s="98">
        <v>8.9718141967323</v>
      </c>
      <c r="R117" s="98">
        <v>8.3744721304483249</v>
      </c>
      <c r="S117" s="98">
        <v>9.29205229992073</v>
      </c>
      <c r="T117" s="98">
        <v>12.340711427434178</v>
      </c>
      <c r="U117" s="98">
        <v>17.05930931193225</v>
      </c>
      <c r="V117" s="98">
        <v>22.86543092736742</v>
      </c>
      <c r="W117" s="98">
        <v>23.660552061973902</v>
      </c>
      <c r="X117" s="98">
        <v>21.842016192103216</v>
      </c>
      <c r="Y117" s="98">
        <v>53.363921171649366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7.0170709489008887E-2</v>
      </c>
      <c r="C118" s="122">
        <f t="shared" si="21"/>
        <v>8.1193530309529804E-2</v>
      </c>
      <c r="D118" s="122">
        <f t="shared" si="21"/>
        <v>0.10229481192129335</v>
      </c>
      <c r="E118" s="122">
        <f t="shared" si="21"/>
        <v>0.24844174608210351</v>
      </c>
      <c r="F118" s="122">
        <f t="shared" si="21"/>
        <v>0.15260125096491467</v>
      </c>
      <c r="G118" s="122">
        <f t="shared" si="21"/>
        <v>0.18088635381645488</v>
      </c>
      <c r="H118" s="122">
        <f t="shared" si="21"/>
        <v>0.25245518903633146</v>
      </c>
      <c r="I118" s="122">
        <f t="shared" si="21"/>
        <v>0.2576568415064287</v>
      </c>
      <c r="J118" s="122">
        <f t="shared" si="21"/>
        <v>0.30108475573206983</v>
      </c>
      <c r="K118" s="122">
        <f t="shared" si="21"/>
        <v>0.36526921585451921</v>
      </c>
      <c r="L118" s="122">
        <f t="shared" si="21"/>
        <v>0.4419361369230479</v>
      </c>
      <c r="M118" s="122">
        <f t="shared" si="21"/>
        <v>0.40986513409511771</v>
      </c>
      <c r="N118" s="122">
        <f t="shared" si="21"/>
        <v>0.67839881663874968</v>
      </c>
      <c r="O118" s="122">
        <f t="shared" si="21"/>
        <v>0.65840156131602834</v>
      </c>
      <c r="P118" s="122">
        <f t="shared" si="21"/>
        <v>0.25416687141932598</v>
      </c>
      <c r="Q118" s="122">
        <f t="shared" si="21"/>
        <v>0.85750810166677915</v>
      </c>
      <c r="R118" s="122">
        <f t="shared" si="21"/>
        <v>0.57462472059301661</v>
      </c>
      <c r="S118" s="122">
        <f t="shared" si="21"/>
        <v>1.1354225923478067</v>
      </c>
      <c r="T118" s="122">
        <f t="shared" si="21"/>
        <v>1.0994452249994084</v>
      </c>
      <c r="U118" s="122">
        <f t="shared" si="21"/>
        <v>2.0952219860451389</v>
      </c>
      <c r="V118" s="122">
        <f t="shared" si="21"/>
        <v>1.3521739136713535</v>
      </c>
      <c r="W118" s="122">
        <f t="shared" si="21"/>
        <v>2.7977196336674641</v>
      </c>
      <c r="X118" s="122">
        <f t="shared" si="21"/>
        <v>4.2278442758928332</v>
      </c>
      <c r="Y118" s="122">
        <f t="shared" si="21"/>
        <v>3.6627592320239115</v>
      </c>
      <c r="DA118" s="130" t="s">
        <v>1893</v>
      </c>
    </row>
    <row r="119" spans="1:105" ht="12" customHeight="1" x14ac:dyDescent="0.25">
      <c r="A119" s="97" t="s">
        <v>53</v>
      </c>
      <c r="B119" s="98">
        <v>7.0170709489008887E-2</v>
      </c>
      <c r="C119" s="98">
        <v>8.1193530309529804E-2</v>
      </c>
      <c r="D119" s="98">
        <v>0.10229481192129335</v>
      </c>
      <c r="E119" s="98">
        <v>0.24844174608210351</v>
      </c>
      <c r="F119" s="98">
        <v>0.15260125096491467</v>
      </c>
      <c r="G119" s="98">
        <v>0.18088635381645488</v>
      </c>
      <c r="H119" s="98">
        <v>0.25245518903633146</v>
      </c>
      <c r="I119" s="98">
        <v>0.2576568415064287</v>
      </c>
      <c r="J119" s="98">
        <v>0.30108475573206983</v>
      </c>
      <c r="K119" s="98">
        <v>0.36526921585451921</v>
      </c>
      <c r="L119" s="98">
        <v>0.4419361369230479</v>
      </c>
      <c r="M119" s="98">
        <v>0.40986513409511771</v>
      </c>
      <c r="N119" s="98">
        <v>0.67839881663874968</v>
      </c>
      <c r="O119" s="98">
        <v>0.65840156131602834</v>
      </c>
      <c r="P119" s="98">
        <v>0.25416687141932598</v>
      </c>
      <c r="Q119" s="98">
        <v>0.85750810166677915</v>
      </c>
      <c r="R119" s="98">
        <v>0.57462472059301661</v>
      </c>
      <c r="S119" s="98">
        <v>1.1354225923478067</v>
      </c>
      <c r="T119" s="98">
        <v>1.0994452249994084</v>
      </c>
      <c r="U119" s="98">
        <v>2.0952219860451389</v>
      </c>
      <c r="V119" s="98">
        <v>1.3521739136713535</v>
      </c>
      <c r="W119" s="98">
        <v>2.7977196336674641</v>
      </c>
      <c r="X119" s="98">
        <v>4.2278442758928332</v>
      </c>
      <c r="Y119" s="98">
        <v>3.6627592320239115</v>
      </c>
      <c r="DA119" s="63" t="s">
        <v>1894</v>
      </c>
    </row>
    <row r="120" spans="1:105" ht="12" customHeight="1" x14ac:dyDescent="0.25">
      <c r="A120" s="121" t="s">
        <v>55</v>
      </c>
      <c r="B120" s="122">
        <v>1.4706382905912607</v>
      </c>
      <c r="C120" s="122">
        <v>1.4712365872045678</v>
      </c>
      <c r="D120" s="122">
        <v>1.8156260436731018</v>
      </c>
      <c r="E120" s="122">
        <v>2.1396522180580333</v>
      </c>
      <c r="F120" s="122">
        <v>2.2721001572089921</v>
      </c>
      <c r="G120" s="122">
        <v>2.0872384086294535</v>
      </c>
      <c r="H120" s="122">
        <v>2.2178023371188922</v>
      </c>
      <c r="I120" s="122">
        <v>2.1048431007024826</v>
      </c>
      <c r="J120" s="122">
        <v>2.4263452519103454</v>
      </c>
      <c r="K120" s="122">
        <v>2.4844337416154798</v>
      </c>
      <c r="L120" s="122">
        <v>2.3732417535283443</v>
      </c>
      <c r="M120" s="122">
        <v>2.3345567853352525</v>
      </c>
      <c r="N120" s="122">
        <v>2.2752695882956995</v>
      </c>
      <c r="O120" s="122">
        <v>2.3180462853161812</v>
      </c>
      <c r="P120" s="122">
        <v>2.4696236407101742</v>
      </c>
      <c r="Q120" s="122">
        <v>2.5568614215121812</v>
      </c>
      <c r="R120" s="122">
        <v>2.5810195435556915</v>
      </c>
      <c r="S120" s="122">
        <v>2.8384538765668799</v>
      </c>
      <c r="T120" s="122">
        <v>3.1073568717414437</v>
      </c>
      <c r="U120" s="122">
        <v>3.8398155779725274</v>
      </c>
      <c r="V120" s="122">
        <v>4.5512199112768466</v>
      </c>
      <c r="W120" s="122">
        <v>5.3744770992558824</v>
      </c>
      <c r="X120" s="122">
        <v>6.3967157473367191</v>
      </c>
      <c r="Y120" s="122">
        <v>9.2323199208164421</v>
      </c>
      <c r="DA120" s="130" t="s">
        <v>1895</v>
      </c>
    </row>
    <row r="121" spans="1:105" ht="12" customHeight="1" x14ac:dyDescent="0.25">
      <c r="A121" s="97" t="s">
        <v>124</v>
      </c>
      <c r="B121" s="98">
        <v>0.19259395162002491</v>
      </c>
      <c r="C121" s="98">
        <v>0.1832942271876784</v>
      </c>
      <c r="D121" s="98">
        <v>0.26234631064800273</v>
      </c>
      <c r="E121" s="98">
        <v>0.24767170392940752</v>
      </c>
      <c r="F121" s="98">
        <v>0.23087367932641797</v>
      </c>
      <c r="G121" s="98">
        <v>0.23254549611887507</v>
      </c>
      <c r="H121" s="98">
        <v>0.18207994360251045</v>
      </c>
      <c r="I121" s="98">
        <v>0.17715610211630714</v>
      </c>
      <c r="J121" s="98">
        <v>0.2019269276830736</v>
      </c>
      <c r="K121" s="98">
        <v>0.17792988469900159</v>
      </c>
      <c r="L121" s="98">
        <v>0.15850949026098204</v>
      </c>
      <c r="M121" s="98">
        <v>0.17743293851664863</v>
      </c>
      <c r="N121" s="98">
        <v>0.14824744885372615</v>
      </c>
      <c r="O121" s="98">
        <v>0.11563530976576761</v>
      </c>
      <c r="P121" s="98">
        <v>9.239991347746962E-2</v>
      </c>
      <c r="Q121" s="98">
        <v>0.15139802629917509</v>
      </c>
      <c r="R121" s="98">
        <v>0.14214174036754748</v>
      </c>
      <c r="S121" s="98">
        <v>0.17314028944875084</v>
      </c>
      <c r="T121" s="98">
        <v>0.1803876528265897</v>
      </c>
      <c r="U121" s="98">
        <v>0.21335487490935368</v>
      </c>
      <c r="V121" s="98">
        <v>0.16492061446062917</v>
      </c>
      <c r="W121" s="98">
        <v>0.26127344742047848</v>
      </c>
      <c r="X121" s="98">
        <v>0.39338798443044154</v>
      </c>
      <c r="Y121" s="98">
        <v>0.60790283223058728</v>
      </c>
      <c r="DA121" s="63" t="s">
        <v>1896</v>
      </c>
    </row>
    <row r="122" spans="1:105" ht="12" customHeight="1" x14ac:dyDescent="0.25">
      <c r="A122" s="97" t="s">
        <v>123</v>
      </c>
      <c r="B122" s="98">
        <v>5.4023548841521715E-4</v>
      </c>
      <c r="C122" s="98">
        <v>3.6346118048787788E-4</v>
      </c>
      <c r="D122" s="98">
        <v>9.3614811658381436E-4</v>
      </c>
      <c r="E122" s="98">
        <v>7.3169724785768523E-4</v>
      </c>
      <c r="F122" s="98">
        <v>7.2224789481564939E-4</v>
      </c>
      <c r="G122" s="98">
        <v>6.3622639761943081E-4</v>
      </c>
      <c r="H122" s="98">
        <v>4.1839605116348645E-4</v>
      </c>
      <c r="I122" s="98">
        <v>4.3535851068989613E-4</v>
      </c>
      <c r="J122" s="98">
        <v>4.8438649257384787E-4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3.1341379817445114E-4</v>
      </c>
      <c r="T122" s="98">
        <v>2.9864055881893213E-4</v>
      </c>
      <c r="U122" s="98">
        <v>6.2919330120966377E-4</v>
      </c>
      <c r="V122" s="98">
        <v>4.3115380439765069E-4</v>
      </c>
      <c r="W122" s="98">
        <v>5.0618783504397555E-4</v>
      </c>
      <c r="X122" s="98">
        <v>8.1939464762180783E-4</v>
      </c>
      <c r="Y122" s="98">
        <v>1.8494154308998638E-3</v>
      </c>
      <c r="DA122" s="63" t="s">
        <v>1897</v>
      </c>
    </row>
    <row r="123" spans="1:105" ht="12" customHeight="1" x14ac:dyDescent="0.25">
      <c r="A123" s="100" t="s">
        <v>50</v>
      </c>
      <c r="B123" s="101">
        <v>1.82293936590946E-4</v>
      </c>
      <c r="C123" s="101">
        <v>1.1951146357646941E-4</v>
      </c>
      <c r="D123" s="101">
        <v>3.4769720044102088E-4</v>
      </c>
      <c r="E123" s="101">
        <v>3.3637943326022521E-4</v>
      </c>
      <c r="F123" s="101">
        <v>3.4901348410936676E-4</v>
      </c>
      <c r="G123" s="101">
        <v>2.6884223677758949E-4</v>
      </c>
      <c r="H123" s="101">
        <v>1.8107833487012313E-4</v>
      </c>
      <c r="I123" s="101">
        <v>1.5523409536222191E-4</v>
      </c>
      <c r="J123" s="101">
        <v>1.7513291199600201E-4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1.1090417564906813E-4</v>
      </c>
      <c r="T123" s="101">
        <v>1.072900709888323E-4</v>
      </c>
      <c r="U123" s="101">
        <v>2.1330841701061091E-4</v>
      </c>
      <c r="V123" s="101">
        <v>1.6895870677197976E-4</v>
      </c>
      <c r="W123" s="101">
        <v>2.3107463117553754E-4</v>
      </c>
      <c r="X123" s="101">
        <v>4.2215090286978435E-4</v>
      </c>
      <c r="Y123" s="101">
        <v>1.0958320728864618E-3</v>
      </c>
      <c r="DA123" s="131" t="s">
        <v>1898</v>
      </c>
    </row>
    <row r="124" spans="1:105" ht="12" customHeight="1" x14ac:dyDescent="0.25">
      <c r="A124" s="103" t="s">
        <v>52</v>
      </c>
      <c r="B124" s="104">
        <v>3.5794155182427109E-4</v>
      </c>
      <c r="C124" s="104">
        <v>2.4394971691140847E-4</v>
      </c>
      <c r="D124" s="104">
        <v>5.8845091614279348E-4</v>
      </c>
      <c r="E124" s="104">
        <v>3.9531781459745997E-4</v>
      </c>
      <c r="F124" s="104">
        <v>3.7323441070628269E-4</v>
      </c>
      <c r="G124" s="104">
        <v>3.6738416084184137E-4</v>
      </c>
      <c r="H124" s="104">
        <v>2.3731771629336332E-4</v>
      </c>
      <c r="I124" s="104">
        <v>2.8012441532767419E-4</v>
      </c>
      <c r="J124" s="104">
        <v>3.0925358057784584E-4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2.0250962252538299E-4</v>
      </c>
      <c r="T124" s="104">
        <v>1.9135048783009985E-4</v>
      </c>
      <c r="U124" s="104">
        <v>4.1588488419905289E-4</v>
      </c>
      <c r="V124" s="104">
        <v>2.621950976256709E-4</v>
      </c>
      <c r="W124" s="104">
        <v>2.7511320386843798E-4</v>
      </c>
      <c r="X124" s="104">
        <v>3.9724374475202348E-4</v>
      </c>
      <c r="Y124" s="104">
        <v>7.5358335801340207E-4</v>
      </c>
      <c r="DA124" s="132" t="s">
        <v>1899</v>
      </c>
    </row>
    <row r="125" spans="1:105" ht="12" customHeight="1" x14ac:dyDescent="0.25">
      <c r="A125" s="106" t="s">
        <v>122</v>
      </c>
      <c r="B125" s="101">
        <v>1.0000306312318881</v>
      </c>
      <c r="C125" s="101">
        <v>0.99813976080288114</v>
      </c>
      <c r="D125" s="101">
        <v>1.193628345216474</v>
      </c>
      <c r="E125" s="101">
        <v>1.4435660172129137</v>
      </c>
      <c r="F125" s="101">
        <v>1.5575091368979885</v>
      </c>
      <c r="G125" s="101">
        <v>1.4117961789484161</v>
      </c>
      <c r="H125" s="101">
        <v>1.5601876765207172</v>
      </c>
      <c r="I125" s="101">
        <v>1.4712292225110091</v>
      </c>
      <c r="J125" s="101">
        <v>1.703436434867958</v>
      </c>
      <c r="K125" s="101">
        <v>1.6757322362242282</v>
      </c>
      <c r="L125" s="101">
        <v>1.5899059533441624</v>
      </c>
      <c r="M125" s="101">
        <v>1.5122718056124291</v>
      </c>
      <c r="N125" s="101">
        <v>1.4390104084435538</v>
      </c>
      <c r="O125" s="101">
        <v>1.4770979800866417</v>
      </c>
      <c r="P125" s="101">
        <v>1.5845733996864935</v>
      </c>
      <c r="Q125" s="101">
        <v>1.6181102265391907</v>
      </c>
      <c r="R125" s="101">
        <v>1.6405780965165948</v>
      </c>
      <c r="S125" s="101">
        <v>1.7884889531725945</v>
      </c>
      <c r="T125" s="101">
        <v>1.9587584495390782</v>
      </c>
      <c r="U125" s="101">
        <v>2.4810797821956152</v>
      </c>
      <c r="V125" s="101">
        <v>3.1072796332612809</v>
      </c>
      <c r="W125" s="101">
        <v>3.5779168743724461</v>
      </c>
      <c r="X125" s="101">
        <v>4.3407469310496438</v>
      </c>
      <c r="Y125" s="101">
        <v>6.4013334283175265</v>
      </c>
      <c r="DA125" s="131" t="s">
        <v>1900</v>
      </c>
    </row>
    <row r="126" spans="1:105" ht="12" customHeight="1" x14ac:dyDescent="0.25">
      <c r="A126" s="107" t="s">
        <v>121</v>
      </c>
      <c r="B126" s="104">
        <v>0.27747347225093244</v>
      </c>
      <c r="C126" s="104">
        <v>0.2894391380335205</v>
      </c>
      <c r="D126" s="104">
        <v>0.35871523969204122</v>
      </c>
      <c r="E126" s="104">
        <v>0.44768279966785451</v>
      </c>
      <c r="F126" s="104">
        <v>0.48299509308976984</v>
      </c>
      <c r="G126" s="104">
        <v>0.44226050716454302</v>
      </c>
      <c r="H126" s="104">
        <v>0.47511632094450118</v>
      </c>
      <c r="I126" s="104">
        <v>0.4560224175644767</v>
      </c>
      <c r="J126" s="104">
        <v>0.52049750286674024</v>
      </c>
      <c r="K126" s="104">
        <v>0.6307716206922499</v>
      </c>
      <c r="L126" s="104">
        <v>0.62482630992319987</v>
      </c>
      <c r="M126" s="104">
        <v>0.64485204120617456</v>
      </c>
      <c r="N126" s="104">
        <v>0.68801173099841961</v>
      </c>
      <c r="O126" s="104">
        <v>0.72531299546377204</v>
      </c>
      <c r="P126" s="104">
        <v>0.79265032754621112</v>
      </c>
      <c r="Q126" s="104">
        <v>0.78735316867381511</v>
      </c>
      <c r="R126" s="104">
        <v>0.79829970667154926</v>
      </c>
      <c r="S126" s="104">
        <v>0.87651122014736038</v>
      </c>
      <c r="T126" s="104">
        <v>0.96791212881695665</v>
      </c>
      <c r="U126" s="104">
        <v>1.1447517275663488</v>
      </c>
      <c r="V126" s="104">
        <v>1.2785885097505387</v>
      </c>
      <c r="W126" s="104">
        <v>1.5347805896279141</v>
      </c>
      <c r="X126" s="104">
        <v>1.6617614372090124</v>
      </c>
      <c r="Y126" s="104">
        <v>2.2212342448374285</v>
      </c>
      <c r="DA126" s="132" t="s">
        <v>1901</v>
      </c>
    </row>
    <row r="127" spans="1:105" ht="12" customHeight="1" x14ac:dyDescent="0.25">
      <c r="A127" s="108" t="s">
        <v>53</v>
      </c>
      <c r="B127" s="98">
        <v>9.3501510518917239E-2</v>
      </c>
      <c r="C127" s="98">
        <v>9.5157383726154746E-2</v>
      </c>
      <c r="D127" s="98">
        <v>0.13274645385820416</v>
      </c>
      <c r="E127" s="98">
        <v>0.20570615539327824</v>
      </c>
      <c r="F127" s="98">
        <v>0.23346288526787223</v>
      </c>
      <c r="G127" s="98">
        <v>0.18672137166646335</v>
      </c>
      <c r="H127" s="98">
        <v>0.205730698752571</v>
      </c>
      <c r="I127" s="98">
        <v>0.16260829300459098</v>
      </c>
      <c r="J127" s="98">
        <v>0.18841608035748911</v>
      </c>
      <c r="K127" s="98">
        <v>0.22055937652387314</v>
      </c>
      <c r="L127" s="98">
        <v>0.21049215589622672</v>
      </c>
      <c r="M127" s="98">
        <v>0.22446880785415665</v>
      </c>
      <c r="N127" s="98">
        <v>0.23358676819597154</v>
      </c>
      <c r="O127" s="98">
        <v>0.24639582852764008</v>
      </c>
      <c r="P127" s="98">
        <v>0.28545262298102719</v>
      </c>
      <c r="Q127" s="98">
        <v>0.28001749813610516</v>
      </c>
      <c r="R127" s="98">
        <v>0.28166651399901599</v>
      </c>
      <c r="S127" s="98">
        <v>0.31148885649509511</v>
      </c>
      <c r="T127" s="98">
        <v>0.34946949750693468</v>
      </c>
      <c r="U127" s="98">
        <v>0.38753331882970443</v>
      </c>
      <c r="V127" s="98">
        <v>0.49975061151835587</v>
      </c>
      <c r="W127" s="98">
        <v>0.70135935406263183</v>
      </c>
      <c r="X127" s="98">
        <v>0.85720640787264946</v>
      </c>
      <c r="Y127" s="98">
        <v>1.3183324393066012</v>
      </c>
      <c r="DA127" s="63" t="s">
        <v>1902</v>
      </c>
    </row>
    <row r="128" spans="1:105" ht="12" customHeight="1" x14ac:dyDescent="0.25">
      <c r="A128" s="108" t="s">
        <v>52</v>
      </c>
      <c r="B128" s="98">
        <v>0.18397196173201519</v>
      </c>
      <c r="C128" s="98">
        <v>0.19428175430736574</v>
      </c>
      <c r="D128" s="98">
        <v>0.22596878583383703</v>
      </c>
      <c r="E128" s="98">
        <v>0.2419766442745763</v>
      </c>
      <c r="F128" s="98">
        <v>0.24953220782189761</v>
      </c>
      <c r="G128" s="98">
        <v>0.25553913549807966</v>
      </c>
      <c r="H128" s="98">
        <v>0.26938562219193019</v>
      </c>
      <c r="I128" s="98">
        <v>0.29341412455988575</v>
      </c>
      <c r="J128" s="98">
        <v>0.33208142250925116</v>
      </c>
      <c r="K128" s="98">
        <v>0.41021224416837676</v>
      </c>
      <c r="L128" s="98">
        <v>0.4143341540269731</v>
      </c>
      <c r="M128" s="98">
        <v>0.42038323335201788</v>
      </c>
      <c r="N128" s="98">
        <v>0.4544249628024481</v>
      </c>
      <c r="O128" s="98">
        <v>0.4789171669361319</v>
      </c>
      <c r="P128" s="98">
        <v>0.50719770456518387</v>
      </c>
      <c r="Q128" s="98">
        <v>0.50733567053770989</v>
      </c>
      <c r="R128" s="98">
        <v>0.51663319267253327</v>
      </c>
      <c r="S128" s="98">
        <v>0.56502236365226532</v>
      </c>
      <c r="T128" s="98">
        <v>0.61844263131002197</v>
      </c>
      <c r="U128" s="98">
        <v>0.75721840873664437</v>
      </c>
      <c r="V128" s="98">
        <v>0.77883789823218286</v>
      </c>
      <c r="W128" s="98">
        <v>0.83342123556528225</v>
      </c>
      <c r="X128" s="98">
        <v>0.80455502933636303</v>
      </c>
      <c r="Y128" s="98">
        <v>0.90290180553082755</v>
      </c>
      <c r="DA128" s="63" t="s">
        <v>1903</v>
      </c>
    </row>
    <row r="129" spans="1:105" ht="12" customHeight="1" x14ac:dyDescent="0.25">
      <c r="A129" s="121" t="s">
        <v>54</v>
      </c>
      <c r="B129" s="122">
        <v>0.51605665426076786</v>
      </c>
      <c r="C129" s="122">
        <v>0.59899911715343013</v>
      </c>
      <c r="D129" s="122">
        <v>0.67539041682583001</v>
      </c>
      <c r="E129" s="122">
        <v>0.86059937524785701</v>
      </c>
      <c r="F129" s="122">
        <v>0.81054515559759532</v>
      </c>
      <c r="G129" s="122">
        <v>0.78873646622477733</v>
      </c>
      <c r="H129" s="122">
        <v>0.74326051953642902</v>
      </c>
      <c r="I129" s="122">
        <v>0.72425474558425607</v>
      </c>
      <c r="J129" s="122">
        <v>0.80044131311120625</v>
      </c>
      <c r="K129" s="122">
        <v>0.65044008221037686</v>
      </c>
      <c r="L129" s="122">
        <v>0.58801868202205121</v>
      </c>
      <c r="M129" s="122">
        <v>0.56626201958751787</v>
      </c>
      <c r="N129" s="122">
        <v>0.56068231529478396</v>
      </c>
      <c r="O129" s="122">
        <v>0.58175561088456185</v>
      </c>
      <c r="P129" s="122">
        <v>0.63935990871200266</v>
      </c>
      <c r="Q129" s="122">
        <v>0.64981393121602371</v>
      </c>
      <c r="R129" s="122">
        <v>0.65981844605350559</v>
      </c>
      <c r="S129" s="122">
        <v>0.7145607953390497</v>
      </c>
      <c r="T129" s="122">
        <v>0.77743033477787038</v>
      </c>
      <c r="U129" s="122">
        <v>0.96282444148325941</v>
      </c>
      <c r="V129" s="122">
        <v>1.5368039444478536</v>
      </c>
      <c r="W129" s="122">
        <v>1.8922105981101327</v>
      </c>
      <c r="X129" s="122">
        <v>1.791923984906693</v>
      </c>
      <c r="Y129" s="122">
        <v>2.4580463782488637</v>
      </c>
      <c r="DA129" s="130" t="s">
        <v>1904</v>
      </c>
    </row>
    <row r="130" spans="1:105" ht="12" customHeight="1" x14ac:dyDescent="0.25">
      <c r="A130" s="97" t="s">
        <v>50</v>
      </c>
      <c r="B130" s="98">
        <v>0.23607760196519173</v>
      </c>
      <c r="C130" s="98">
        <v>0.25305431507580145</v>
      </c>
      <c r="D130" s="98">
        <v>0.34805047086277935</v>
      </c>
      <c r="E130" s="98">
        <v>0.27881435251575071</v>
      </c>
      <c r="F130" s="98">
        <v>0.26693080841987599</v>
      </c>
      <c r="G130" s="98">
        <v>0.30368419685841058</v>
      </c>
      <c r="H130" s="98">
        <v>0.25999024824234318</v>
      </c>
      <c r="I130" s="98">
        <v>0.25148395619428016</v>
      </c>
      <c r="J130" s="98">
        <v>0.25272363162221761</v>
      </c>
      <c r="K130" s="98">
        <v>0.28250788692728768</v>
      </c>
      <c r="L130" s="98">
        <v>0.25789990481977909</v>
      </c>
      <c r="M130" s="98">
        <v>0.23882222351335597</v>
      </c>
      <c r="N130" s="98">
        <v>0.23291049136382108</v>
      </c>
      <c r="O130" s="98">
        <v>0.23155896276049007</v>
      </c>
      <c r="P130" s="98">
        <v>0.24381648169994038</v>
      </c>
      <c r="Q130" s="98">
        <v>0.23365203892741818</v>
      </c>
      <c r="R130" s="98">
        <v>0.22736814682219744</v>
      </c>
      <c r="S130" s="98">
        <v>0.23957724053361287</v>
      </c>
      <c r="T130" s="98">
        <v>0.25123523707349432</v>
      </c>
      <c r="U130" s="98">
        <v>0.29426007324038006</v>
      </c>
      <c r="V130" s="98">
        <v>0.46636135787279703</v>
      </c>
      <c r="W130" s="98">
        <v>0.5308249627471191</v>
      </c>
      <c r="X130" s="98">
        <v>0.45647813565812595</v>
      </c>
      <c r="Y130" s="98">
        <v>0.55263648988408831</v>
      </c>
      <c r="DA130" s="63" t="s">
        <v>1905</v>
      </c>
    </row>
    <row r="131" spans="1:105" ht="12" customHeight="1" x14ac:dyDescent="0.25">
      <c r="A131" s="109" t="s">
        <v>120</v>
      </c>
      <c r="B131" s="33">
        <v>0.27997905229557607</v>
      </c>
      <c r="C131" s="33">
        <v>0.34594480207762868</v>
      </c>
      <c r="D131" s="33">
        <v>0.32733994596305072</v>
      </c>
      <c r="E131" s="33">
        <v>0.58178502273210631</v>
      </c>
      <c r="F131" s="33">
        <v>0.54361434717771939</v>
      </c>
      <c r="G131" s="33">
        <v>0.4850522693663667</v>
      </c>
      <c r="H131" s="33">
        <v>0.48327027129408584</v>
      </c>
      <c r="I131" s="33">
        <v>0.47277078938997597</v>
      </c>
      <c r="J131" s="33">
        <v>0.54771768148898858</v>
      </c>
      <c r="K131" s="33">
        <v>0.36793219528308913</v>
      </c>
      <c r="L131" s="33">
        <v>0.33011877720227206</v>
      </c>
      <c r="M131" s="33">
        <v>0.32743979607416185</v>
      </c>
      <c r="N131" s="33">
        <v>0.32777182393096288</v>
      </c>
      <c r="O131" s="33">
        <v>0.35019664812407181</v>
      </c>
      <c r="P131" s="33">
        <v>0.39554342701206224</v>
      </c>
      <c r="Q131" s="33">
        <v>0.41616189228860556</v>
      </c>
      <c r="R131" s="33">
        <v>0.43245029923130818</v>
      </c>
      <c r="S131" s="33">
        <v>0.47498355480543686</v>
      </c>
      <c r="T131" s="33">
        <v>0.526195097704376</v>
      </c>
      <c r="U131" s="33">
        <v>0.66856436824287935</v>
      </c>
      <c r="V131" s="33">
        <v>1.0704425865750566</v>
      </c>
      <c r="W131" s="33">
        <v>1.3613856353630136</v>
      </c>
      <c r="X131" s="33">
        <v>1.335445849248567</v>
      </c>
      <c r="Y131" s="33">
        <v>1.9054098883647754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0.69342072919000253</v>
      </c>
      <c r="C133" s="154">
        <f t="shared" si="22"/>
        <v>0.69906487051009314</v>
      </c>
      <c r="D133" s="154">
        <f t="shared" si="22"/>
        <v>0.70466171718367232</v>
      </c>
      <c r="E133" s="154">
        <f t="shared" si="22"/>
        <v>0.71574425795490848</v>
      </c>
      <c r="F133" s="154">
        <f t="shared" si="22"/>
        <v>0.71631476928772109</v>
      </c>
      <c r="G133" s="154">
        <f t="shared" si="22"/>
        <v>0.72019002372831298</v>
      </c>
      <c r="H133" s="154">
        <f t="shared" si="22"/>
        <v>0.72733398007173922</v>
      </c>
      <c r="I133" s="154">
        <f t="shared" si="22"/>
        <v>0.73275761490530855</v>
      </c>
      <c r="J133" s="154">
        <f t="shared" si="22"/>
        <v>0.73791472174444639</v>
      </c>
      <c r="K133" s="154">
        <f t="shared" si="22"/>
        <v>0.74496015517506264</v>
      </c>
      <c r="L133" s="154">
        <f t="shared" si="22"/>
        <v>0.75238639593286394</v>
      </c>
      <c r="M133" s="154">
        <f t="shared" si="22"/>
        <v>0.75662052092811516</v>
      </c>
      <c r="N133" s="154">
        <f t="shared" si="22"/>
        <v>0.77522587734315729</v>
      </c>
      <c r="O133" s="154">
        <f t="shared" si="22"/>
        <v>0.77991593102897039</v>
      </c>
      <c r="P133" s="154">
        <f t="shared" si="22"/>
        <v>0.76489852889659904</v>
      </c>
      <c r="Q133" s="154">
        <f t="shared" si="22"/>
        <v>0.79773254232508795</v>
      </c>
      <c r="R133" s="154">
        <f t="shared" ref="R133:V133" si="23">IF(R115=0,"",R115/R97)</f>
        <v>0.79214359158016656</v>
      </c>
      <c r="S133" s="154">
        <f t="shared" si="23"/>
        <v>0.82522338203927692</v>
      </c>
      <c r="T133" s="154">
        <f t="shared" si="23"/>
        <v>0.82595638250823877</v>
      </c>
      <c r="U133" s="154">
        <f t="shared" si="23"/>
        <v>0.8623889282780226</v>
      </c>
      <c r="V133" s="154">
        <f t="shared" si="23"/>
        <v>0.84650294926002578</v>
      </c>
      <c r="W133" s="154">
        <f t="shared" ref="W133:Y133" si="24">IF(W115=0,"",W115/W97)</f>
        <v>0.88742173019197701</v>
      </c>
      <c r="X133" s="154">
        <f t="shared" si="24"/>
        <v>0.93032190813258842</v>
      </c>
      <c r="Y133" s="154">
        <f t="shared" si="24"/>
        <v>0.90388078737311661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0.69369653448490121</v>
      </c>
      <c r="C134" s="155">
        <f t="shared" si="25"/>
        <v>0.69855963957160661</v>
      </c>
      <c r="D134" s="155">
        <f t="shared" si="25"/>
        <v>0.70608481412495294</v>
      </c>
      <c r="E134" s="155">
        <f t="shared" si="25"/>
        <v>0.71161017667101956</v>
      </c>
      <c r="F134" s="155">
        <f t="shared" si="25"/>
        <v>0.71557006588067307</v>
      </c>
      <c r="G134" s="155">
        <f t="shared" si="25"/>
        <v>0.71811217607774502</v>
      </c>
      <c r="H134" s="155">
        <f t="shared" si="25"/>
        <v>0.72207638913641004</v>
      </c>
      <c r="I134" s="155">
        <f t="shared" si="25"/>
        <v>0.72605484595094161</v>
      </c>
      <c r="J134" s="155">
        <f t="shared" si="25"/>
        <v>0.73208450550728721</v>
      </c>
      <c r="K134" s="155">
        <f t="shared" si="25"/>
        <v>0.73713156525223333</v>
      </c>
      <c r="L134" s="155">
        <f t="shared" si="25"/>
        <v>0.74137424408931274</v>
      </c>
      <c r="M134" s="155">
        <f t="shared" si="25"/>
        <v>0.74507817342330762</v>
      </c>
      <c r="N134" s="155">
        <f t="shared" si="25"/>
        <v>0.75094982575134972</v>
      </c>
      <c r="O134" s="155">
        <f t="shared" si="25"/>
        <v>0.75649013588115277</v>
      </c>
      <c r="P134" s="155">
        <f t="shared" si="25"/>
        <v>0.75912684087646209</v>
      </c>
      <c r="Q134" s="155">
        <f t="shared" si="25"/>
        <v>0.76162812747335262</v>
      </c>
      <c r="R134" s="155">
        <f t="shared" ref="R134:V134" si="26">IF(R116=0,"",R116/R98)</f>
        <v>0.7661334018279764</v>
      </c>
      <c r="S134" s="155">
        <f t="shared" si="26"/>
        <v>0.77569968098504916</v>
      </c>
      <c r="T134" s="155">
        <f t="shared" si="26"/>
        <v>0.78791925539135854</v>
      </c>
      <c r="U134" s="155">
        <f t="shared" si="26"/>
        <v>0.808114386690447</v>
      </c>
      <c r="V134" s="155">
        <f t="shared" si="26"/>
        <v>0.82415674144959628</v>
      </c>
      <c r="W134" s="155">
        <f t="shared" ref="W134:Y134" si="27">IF(W116=0,"",W116/W98)</f>
        <v>0.84036630567810577</v>
      </c>
      <c r="X134" s="155">
        <f t="shared" si="27"/>
        <v>0.85557464166557406</v>
      </c>
      <c r="Y134" s="155">
        <f t="shared" si="27"/>
        <v>0.87906156702127813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0.69369653448490121</v>
      </c>
      <c r="C135" s="156">
        <f t="shared" si="28"/>
        <v>0.69855963957160661</v>
      </c>
      <c r="D135" s="156">
        <f t="shared" si="28"/>
        <v>0.70608481412495294</v>
      </c>
      <c r="E135" s="156">
        <f t="shared" si="28"/>
        <v>0.71161017667101956</v>
      </c>
      <c r="F135" s="156">
        <f t="shared" si="28"/>
        <v>0.71557006588067307</v>
      </c>
      <c r="G135" s="156">
        <f t="shared" si="28"/>
        <v>0.71811217607774502</v>
      </c>
      <c r="H135" s="156">
        <f t="shared" si="28"/>
        <v>0.72207638913641004</v>
      </c>
      <c r="I135" s="156">
        <f t="shared" si="28"/>
        <v>0.72605484595094161</v>
      </c>
      <c r="J135" s="156">
        <f t="shared" si="28"/>
        <v>0.73208450550728721</v>
      </c>
      <c r="K135" s="156">
        <f t="shared" si="28"/>
        <v>0.73713156525223333</v>
      </c>
      <c r="L135" s="156">
        <f t="shared" si="28"/>
        <v>0.74137424408931274</v>
      </c>
      <c r="M135" s="156">
        <f t="shared" si="28"/>
        <v>0.74507817342330762</v>
      </c>
      <c r="N135" s="156">
        <f t="shared" si="28"/>
        <v>0.75094982575134972</v>
      </c>
      <c r="O135" s="156">
        <f t="shared" si="28"/>
        <v>0.75649013588115277</v>
      </c>
      <c r="P135" s="156">
        <f t="shared" si="28"/>
        <v>0.75912684087646209</v>
      </c>
      <c r="Q135" s="156">
        <f t="shared" si="28"/>
        <v>0.76162812747335262</v>
      </c>
      <c r="R135" s="156">
        <f t="shared" ref="R135:V135" si="29">IF(R117=0,"",R117/R99)</f>
        <v>0.7661334018279764</v>
      </c>
      <c r="S135" s="156">
        <f t="shared" si="29"/>
        <v>0.77569968098504916</v>
      </c>
      <c r="T135" s="156">
        <f t="shared" si="29"/>
        <v>0.78791925539135854</v>
      </c>
      <c r="U135" s="156">
        <f t="shared" si="29"/>
        <v>0.808114386690447</v>
      </c>
      <c r="V135" s="156">
        <f t="shared" si="29"/>
        <v>0.82415674144959628</v>
      </c>
      <c r="W135" s="156">
        <f t="shared" ref="W135:Y135" si="30">IF(W117=0,"",W117/W99)</f>
        <v>0.84036630567810577</v>
      </c>
      <c r="X135" s="156">
        <f t="shared" si="30"/>
        <v>0.85557464166557406</v>
      </c>
      <c r="Y135" s="156">
        <f t="shared" si="30"/>
        <v>0.87906156702127813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1.7224603903789437</v>
      </c>
      <c r="C136" s="155">
        <f t="shared" si="31"/>
        <v>1.8181791362337449</v>
      </c>
      <c r="D136" s="155">
        <f t="shared" si="31"/>
        <v>1.9459625479171363</v>
      </c>
      <c r="E136" s="155">
        <f t="shared" si="31"/>
        <v>2.0613490218505843</v>
      </c>
      <c r="F136" s="155">
        <f t="shared" si="31"/>
        <v>2.1749548591985799</v>
      </c>
      <c r="G136" s="155">
        <f t="shared" si="31"/>
        <v>2.2730811873059897</v>
      </c>
      <c r="H136" s="155">
        <f t="shared" si="31"/>
        <v>2.3751432216947594</v>
      </c>
      <c r="I136" s="155">
        <f t="shared" si="31"/>
        <v>2.4591532704146202</v>
      </c>
      <c r="J136" s="155">
        <f t="shared" si="31"/>
        <v>2.5539005899154184</v>
      </c>
      <c r="K136" s="155">
        <f t="shared" si="31"/>
        <v>2.6624006023613749</v>
      </c>
      <c r="L136" s="155">
        <f t="shared" si="31"/>
        <v>2.755481965903094</v>
      </c>
      <c r="M136" s="155">
        <f t="shared" si="31"/>
        <v>2.8157552174089169</v>
      </c>
      <c r="N136" s="155">
        <f t="shared" si="31"/>
        <v>2.8928393692179446</v>
      </c>
      <c r="O136" s="155">
        <f t="shared" si="31"/>
        <v>3.013097673572589</v>
      </c>
      <c r="P136" s="155">
        <f t="shared" si="31"/>
        <v>3.1220440845523192</v>
      </c>
      <c r="Q136" s="155">
        <f t="shared" si="31"/>
        <v>3.2745345141551128</v>
      </c>
      <c r="R136" s="155">
        <f t="shared" ref="R136:V136" si="32">IF(R118=0,"",R118/R100)</f>
        <v>3.4150637016169547</v>
      </c>
      <c r="S136" s="155">
        <f t="shared" si="32"/>
        <v>3.5352389974285754</v>
      </c>
      <c r="T136" s="155">
        <f t="shared" si="32"/>
        <v>3.6082484746041237</v>
      </c>
      <c r="U136" s="155">
        <f t="shared" si="32"/>
        <v>3.6463628851747845</v>
      </c>
      <c r="V136" s="155">
        <f t="shared" si="32"/>
        <v>3.6698552508965627</v>
      </c>
      <c r="W136" s="155">
        <f t="shared" ref="W136:Y136" si="33">IF(W118=0,"",W118/W100)</f>
        <v>3.6928747964406963</v>
      </c>
      <c r="X136" s="155">
        <f t="shared" si="33"/>
        <v>3.7169299123123141</v>
      </c>
      <c r="Y136" s="155">
        <f t="shared" si="33"/>
        <v>3.7469345143332724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1.7224603903789437</v>
      </c>
      <c r="C137" s="156">
        <f t="shared" si="34"/>
        <v>1.8181791362337449</v>
      </c>
      <c r="D137" s="156">
        <f t="shared" si="34"/>
        <v>1.9459625479171363</v>
      </c>
      <c r="E137" s="156">
        <f t="shared" si="34"/>
        <v>2.0613490218505843</v>
      </c>
      <c r="F137" s="156">
        <f t="shared" si="34"/>
        <v>2.1749548591985799</v>
      </c>
      <c r="G137" s="156">
        <f t="shared" si="34"/>
        <v>2.2730811873059897</v>
      </c>
      <c r="H137" s="156">
        <f t="shared" si="34"/>
        <v>2.3751432216947594</v>
      </c>
      <c r="I137" s="156">
        <f t="shared" si="34"/>
        <v>2.4591532704146202</v>
      </c>
      <c r="J137" s="156">
        <f t="shared" si="34"/>
        <v>2.5539005899154184</v>
      </c>
      <c r="K137" s="156">
        <f t="shared" si="34"/>
        <v>2.6624006023613749</v>
      </c>
      <c r="L137" s="156">
        <f t="shared" si="34"/>
        <v>2.755481965903094</v>
      </c>
      <c r="M137" s="156">
        <f t="shared" si="34"/>
        <v>2.8157552174089169</v>
      </c>
      <c r="N137" s="156">
        <f t="shared" si="34"/>
        <v>2.8928393692179446</v>
      </c>
      <c r="O137" s="156">
        <f t="shared" si="34"/>
        <v>3.013097673572589</v>
      </c>
      <c r="P137" s="156">
        <f t="shared" si="34"/>
        <v>3.1220440845523192</v>
      </c>
      <c r="Q137" s="156">
        <f t="shared" si="34"/>
        <v>3.2745345141551128</v>
      </c>
      <c r="R137" s="156">
        <f t="shared" ref="R137:V137" si="35">IF(R119=0,"",R119/R101)</f>
        <v>3.4150637016169547</v>
      </c>
      <c r="S137" s="156">
        <f t="shared" si="35"/>
        <v>3.5352389974285754</v>
      </c>
      <c r="T137" s="156">
        <f t="shared" si="35"/>
        <v>3.6082484746041237</v>
      </c>
      <c r="U137" s="156">
        <f t="shared" si="35"/>
        <v>3.6463628851747845</v>
      </c>
      <c r="V137" s="156">
        <f t="shared" si="35"/>
        <v>3.6698552508965627</v>
      </c>
      <c r="W137" s="156">
        <f t="shared" ref="W137:Y137" si="36">IF(W119=0,"",W119/W101)</f>
        <v>3.6928747964406963</v>
      </c>
      <c r="X137" s="156">
        <f t="shared" si="36"/>
        <v>3.7169299123123141</v>
      </c>
      <c r="Y137" s="156">
        <f t="shared" si="36"/>
        <v>3.7469345143332724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0.67753723644719577</v>
      </c>
      <c r="C138" s="155">
        <f t="shared" si="37"/>
        <v>0.68338274067624405</v>
      </c>
      <c r="D138" s="155">
        <f t="shared" si="37"/>
        <v>0.68450408208254621</v>
      </c>
      <c r="E138" s="155">
        <f t="shared" si="37"/>
        <v>0.68799754039813821</v>
      </c>
      <c r="F138" s="155">
        <f t="shared" si="37"/>
        <v>0.69159946722241938</v>
      </c>
      <c r="G138" s="155">
        <f t="shared" si="37"/>
        <v>0.69658104019630596</v>
      </c>
      <c r="H138" s="155">
        <f t="shared" si="37"/>
        <v>0.70248424881689908</v>
      </c>
      <c r="I138" s="155">
        <f t="shared" si="37"/>
        <v>0.70836114570371156</v>
      </c>
      <c r="J138" s="155">
        <f t="shared" si="37"/>
        <v>0.70925832130831323</v>
      </c>
      <c r="K138" s="155">
        <f t="shared" si="37"/>
        <v>0.71844026790061655</v>
      </c>
      <c r="L138" s="155">
        <f t="shared" si="37"/>
        <v>0.72286795592004338</v>
      </c>
      <c r="M138" s="155">
        <f t="shared" si="37"/>
        <v>0.72511029996238219</v>
      </c>
      <c r="N138" s="155">
        <f t="shared" si="37"/>
        <v>0.73352418825099897</v>
      </c>
      <c r="O138" s="155">
        <f t="shared" si="37"/>
        <v>0.74091106430890619</v>
      </c>
      <c r="P138" s="155">
        <f t="shared" si="37"/>
        <v>0.74803845570627558</v>
      </c>
      <c r="Q138" s="155">
        <f t="shared" si="37"/>
        <v>0.75282126254744564</v>
      </c>
      <c r="R138" s="155">
        <f t="shared" ref="R138:V138" si="38">IF(R120=0,"",R120/R102)</f>
        <v>0.76340551899163722</v>
      </c>
      <c r="S138" s="155">
        <f t="shared" si="38"/>
        <v>0.77388650696428318</v>
      </c>
      <c r="T138" s="155">
        <f t="shared" si="38"/>
        <v>0.78400709342317842</v>
      </c>
      <c r="U138" s="155">
        <f t="shared" si="38"/>
        <v>0.79547993944603002</v>
      </c>
      <c r="V138" s="155">
        <f t="shared" si="38"/>
        <v>0.79991700074277583</v>
      </c>
      <c r="W138" s="155">
        <f t="shared" ref="W138:Y138" si="39">IF(W120=0,"",W120/W102)</f>
        <v>0.80508388421588606</v>
      </c>
      <c r="X138" s="155">
        <f t="shared" si="39"/>
        <v>0.8083280096870803</v>
      </c>
      <c r="Y138" s="155">
        <f t="shared" si="39"/>
        <v>0.81498819045664961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0.58507912035721876</v>
      </c>
      <c r="C139" s="156">
        <f t="shared" si="40"/>
        <v>0.58954210002188023</v>
      </c>
      <c r="D139" s="156">
        <f t="shared" si="40"/>
        <v>0.59463578327277333</v>
      </c>
      <c r="E139" s="156">
        <f t="shared" si="40"/>
        <v>0.59818708458777547</v>
      </c>
      <c r="F139" s="156">
        <f t="shared" si="40"/>
        <v>0.60133660645862796</v>
      </c>
      <c r="G139" s="156">
        <f t="shared" si="40"/>
        <v>0.60494366876047068</v>
      </c>
      <c r="H139" s="156">
        <f t="shared" si="40"/>
        <v>0.60969335056887464</v>
      </c>
      <c r="I139" s="156">
        <f t="shared" si="40"/>
        <v>0.61286320016832641</v>
      </c>
      <c r="J139" s="156">
        <f t="shared" si="40"/>
        <v>0.61557141836441109</v>
      </c>
      <c r="K139" s="156">
        <f t="shared" si="40"/>
        <v>0.61918685195504763</v>
      </c>
      <c r="L139" s="156">
        <f t="shared" si="40"/>
        <v>0.62276077113459893</v>
      </c>
      <c r="M139" s="156">
        <f t="shared" si="40"/>
        <v>0.62583908437925262</v>
      </c>
      <c r="N139" s="156">
        <f t="shared" si="40"/>
        <v>0.62989312963883204</v>
      </c>
      <c r="O139" s="156">
        <f t="shared" si="40"/>
        <v>0.636686794372468</v>
      </c>
      <c r="P139" s="156">
        <f t="shared" si="40"/>
        <v>0.64978859993551574</v>
      </c>
      <c r="Q139" s="156">
        <f t="shared" si="40"/>
        <v>0.66916306144471149</v>
      </c>
      <c r="R139" s="156">
        <f t="shared" ref="R139:V139" si="41">IF(R121=0,"",R121/R103)</f>
        <v>0.69539460088836269</v>
      </c>
      <c r="S139" s="156">
        <f t="shared" si="41"/>
        <v>0.71913323330404877</v>
      </c>
      <c r="T139" s="156">
        <f t="shared" si="41"/>
        <v>0.73607655206943146</v>
      </c>
      <c r="U139" s="156">
        <f t="shared" si="41"/>
        <v>0.75091409580026469</v>
      </c>
      <c r="V139" s="156">
        <f t="shared" si="41"/>
        <v>0.76433374757683792</v>
      </c>
      <c r="W139" s="156">
        <f t="shared" ref="W139:Y139" si="42">IF(W121=0,"",W121/W103)</f>
        <v>0.77941341509535389</v>
      </c>
      <c r="X139" s="156">
        <f t="shared" si="42"/>
        <v>0.79092426305785546</v>
      </c>
      <c r="Y139" s="156">
        <f t="shared" si="42"/>
        <v>0.79900501283277947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0.80690816353170769</v>
      </c>
      <c r="C140" s="156">
        <f t="shared" si="43"/>
        <v>0.81090776982398627</v>
      </c>
      <c r="D140" s="156">
        <f t="shared" si="43"/>
        <v>0.79951184190854552</v>
      </c>
      <c r="E140" s="156">
        <f t="shared" si="43"/>
        <v>0.76495962898284076</v>
      </c>
      <c r="F140" s="156">
        <f t="shared" si="43"/>
        <v>0.75587517753776534</v>
      </c>
      <c r="G140" s="156">
        <f t="shared" si="43"/>
        <v>0.7824107223701775</v>
      </c>
      <c r="H140" s="156">
        <f t="shared" si="43"/>
        <v>0.78280090665547786</v>
      </c>
      <c r="I140" s="156">
        <f t="shared" si="43"/>
        <v>0.81393748079240991</v>
      </c>
      <c r="J140" s="156">
        <f t="shared" si="43"/>
        <v>0.81182358800012422</v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>
        <f t="shared" si="44"/>
        <v>0.90037643874620443</v>
      </c>
      <c r="T140" s="156">
        <f t="shared" si="44"/>
        <v>0.89900894456320313</v>
      </c>
      <c r="U140" s="156">
        <f t="shared" si="44"/>
        <v>0.90982543221387768</v>
      </c>
      <c r="V140" s="156">
        <f t="shared" si="44"/>
        <v>0.89721134038457795</v>
      </c>
      <c r="W140" s="156">
        <f t="shared" ref="W140:Y140" si="45">IF(W122=0,"",W122/W104)</f>
        <v>0.88225636019308329</v>
      </c>
      <c r="X140" s="156">
        <f t="shared" si="45"/>
        <v>0.87535384437537256</v>
      </c>
      <c r="Y140" s="156">
        <f t="shared" si="45"/>
        <v>0.86815926248990782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0.58507912035721876</v>
      </c>
      <c r="C141" s="157">
        <f t="shared" si="46"/>
        <v>0.58507912035721876</v>
      </c>
      <c r="D141" s="157">
        <f t="shared" si="46"/>
        <v>0.59695762841172317</v>
      </c>
      <c r="E141" s="157">
        <f t="shared" si="46"/>
        <v>0.59939351510829086</v>
      </c>
      <c r="F141" s="157">
        <f t="shared" si="46"/>
        <v>0.59939351510829098</v>
      </c>
      <c r="G141" s="157">
        <f t="shared" si="46"/>
        <v>0.6030861595998811</v>
      </c>
      <c r="H141" s="157">
        <f t="shared" si="46"/>
        <v>0.60934629494903436</v>
      </c>
      <c r="I141" s="157">
        <f t="shared" si="46"/>
        <v>0.60934629494903436</v>
      </c>
      <c r="J141" s="157">
        <f t="shared" si="46"/>
        <v>0.60934629494903436</v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>
        <f t="shared" si="47"/>
        <v>0.76179692211324512</v>
      </c>
      <c r="T141" s="157">
        <f t="shared" si="47"/>
        <v>0.76179692211324512</v>
      </c>
      <c r="U141" s="157">
        <f t="shared" si="47"/>
        <v>0.77378459616183815</v>
      </c>
      <c r="V141" s="157">
        <f t="shared" si="47"/>
        <v>0.77378459616183815</v>
      </c>
      <c r="W141" s="157">
        <f t="shared" ref="W141:Y141" si="48">IF(W123=0,"",W123/W105)</f>
        <v>0.77378459616183815</v>
      </c>
      <c r="X141" s="157">
        <f t="shared" si="48"/>
        <v>0.78346025740032132</v>
      </c>
      <c r="Y141" s="157">
        <f t="shared" si="48"/>
        <v>0.79599117925586338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0.66004770076808839</v>
      </c>
      <c r="C143" s="157">
        <f t="shared" si="52"/>
        <v>0.6636560756723634</v>
      </c>
      <c r="D143" s="157">
        <f t="shared" si="52"/>
        <v>0.66839445158993915</v>
      </c>
      <c r="E143" s="157">
        <f t="shared" si="52"/>
        <v>0.67222960746042493</v>
      </c>
      <c r="F143" s="157">
        <f t="shared" si="52"/>
        <v>0.67553681839272717</v>
      </c>
      <c r="G143" s="157">
        <f t="shared" si="52"/>
        <v>0.67854533078669466</v>
      </c>
      <c r="H143" s="157">
        <f t="shared" si="52"/>
        <v>0.68222081665139578</v>
      </c>
      <c r="I143" s="157">
        <f t="shared" si="52"/>
        <v>0.68407774907133734</v>
      </c>
      <c r="J143" s="157">
        <f t="shared" si="52"/>
        <v>0.68540026941193455</v>
      </c>
      <c r="K143" s="157">
        <f t="shared" si="52"/>
        <v>0.6868292186696503</v>
      </c>
      <c r="L143" s="157">
        <f t="shared" si="52"/>
        <v>0.68859662076439432</v>
      </c>
      <c r="M143" s="157">
        <f t="shared" si="52"/>
        <v>0.69023792746832757</v>
      </c>
      <c r="N143" s="157">
        <f t="shared" si="52"/>
        <v>0.69325262412817013</v>
      </c>
      <c r="O143" s="157">
        <f t="shared" si="52"/>
        <v>0.69825880358254866</v>
      </c>
      <c r="P143" s="157">
        <f t="shared" si="52"/>
        <v>0.70518360059637786</v>
      </c>
      <c r="Q143" s="157">
        <f t="shared" si="52"/>
        <v>0.71314458068542397</v>
      </c>
      <c r="R143" s="157">
        <f t="shared" ref="R143:V143" si="53">IF(R125=0,"",R125/R107)</f>
        <v>0.72301699525502094</v>
      </c>
      <c r="S143" s="157">
        <f t="shared" si="53"/>
        <v>0.73383717897208223</v>
      </c>
      <c r="T143" s="157">
        <f t="shared" si="53"/>
        <v>0.74467374857432322</v>
      </c>
      <c r="U143" s="157">
        <f t="shared" si="53"/>
        <v>0.75799562757259753</v>
      </c>
      <c r="V143" s="157">
        <f t="shared" si="53"/>
        <v>0.76865296948076822</v>
      </c>
      <c r="W143" s="157">
        <f t="shared" ref="W143:Y143" si="54">IF(W125=0,"",W125/W107)</f>
        <v>0.77726913901252082</v>
      </c>
      <c r="X143" s="157">
        <f t="shared" si="54"/>
        <v>0.78676263600816998</v>
      </c>
      <c r="Y143" s="157">
        <f t="shared" si="54"/>
        <v>0.7995374930581951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0.8521109658399455</v>
      </c>
      <c r="C144" s="158">
        <f t="shared" si="55"/>
        <v>0.85756122213941732</v>
      </c>
      <c r="D144" s="158">
        <f t="shared" si="55"/>
        <v>0.84543654782800159</v>
      </c>
      <c r="E144" s="158">
        <f t="shared" si="55"/>
        <v>0.81761523754510912</v>
      </c>
      <c r="F144" s="158">
        <f t="shared" si="55"/>
        <v>0.81202090495803747</v>
      </c>
      <c r="G144" s="158">
        <f t="shared" si="55"/>
        <v>0.83357170270771763</v>
      </c>
      <c r="H144" s="158">
        <f t="shared" si="55"/>
        <v>0.83210136456048667</v>
      </c>
      <c r="I144" s="158">
        <f t="shared" si="55"/>
        <v>0.85855165237433417</v>
      </c>
      <c r="J144" s="158">
        <f t="shared" si="55"/>
        <v>0.85746822109839071</v>
      </c>
      <c r="K144" s="158">
        <f t="shared" si="55"/>
        <v>0.86297849369302826</v>
      </c>
      <c r="L144" s="158">
        <f t="shared" si="55"/>
        <v>0.86822795172810308</v>
      </c>
      <c r="M144" s="158">
        <f t="shared" si="55"/>
        <v>0.86541796451721553</v>
      </c>
      <c r="N144" s="158">
        <f t="shared" si="55"/>
        <v>0.87008334782675967</v>
      </c>
      <c r="O144" s="158">
        <f t="shared" si="55"/>
        <v>0.87216790943098688</v>
      </c>
      <c r="P144" s="158">
        <f t="shared" si="55"/>
        <v>0.86891544104348029</v>
      </c>
      <c r="Q144" s="158">
        <f t="shared" si="55"/>
        <v>0.87372678519328073</v>
      </c>
      <c r="R144" s="158">
        <f t="shared" ref="R144:V144" si="56">IF(R126=0,"",R126/R108)</f>
        <v>0.87971611961795648</v>
      </c>
      <c r="S144" s="158">
        <f t="shared" si="56"/>
        <v>0.88580665655135415</v>
      </c>
      <c r="T144" s="158">
        <f t="shared" si="56"/>
        <v>0.88989253073002073</v>
      </c>
      <c r="U144" s="158">
        <f t="shared" si="56"/>
        <v>0.90208038249231692</v>
      </c>
      <c r="V144" s="158">
        <f t="shared" si="56"/>
        <v>0.89357781411343884</v>
      </c>
      <c r="W144" s="158">
        <f t="shared" ref="W144:Y144" si="57">IF(W126=0,"",W126/W108)</f>
        <v>0.88373768309839917</v>
      </c>
      <c r="X144" s="158">
        <f t="shared" si="57"/>
        <v>0.87554410925002657</v>
      </c>
      <c r="Y144" s="158">
        <f t="shared" si="57"/>
        <v>0.8680380411653843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0.66004770076808839</v>
      </c>
      <c r="C145" s="156">
        <f t="shared" si="58"/>
        <v>0.66435608169209104</v>
      </c>
      <c r="D145" s="156">
        <f t="shared" si="58"/>
        <v>0.66933092456391263</v>
      </c>
      <c r="E145" s="156">
        <f t="shared" si="58"/>
        <v>0.67318745912533362</v>
      </c>
      <c r="F145" s="156">
        <f t="shared" si="58"/>
        <v>0.67616695821188932</v>
      </c>
      <c r="G145" s="156">
        <f t="shared" si="58"/>
        <v>0.67893320798324264</v>
      </c>
      <c r="H145" s="156">
        <f t="shared" si="58"/>
        <v>0.68213529781781546</v>
      </c>
      <c r="I145" s="156">
        <f t="shared" si="58"/>
        <v>0.6839781156625242</v>
      </c>
      <c r="J145" s="156">
        <f t="shared" si="58"/>
        <v>0.68531075278362863</v>
      </c>
      <c r="K145" s="156">
        <f t="shared" si="58"/>
        <v>0.68771858142728648</v>
      </c>
      <c r="L145" s="156">
        <f t="shared" si="58"/>
        <v>0.68940850349413774</v>
      </c>
      <c r="M145" s="156">
        <f t="shared" si="58"/>
        <v>0.69120407770381842</v>
      </c>
      <c r="N145" s="156">
        <f t="shared" si="58"/>
        <v>0.69454269442762917</v>
      </c>
      <c r="O145" s="156">
        <f t="shared" si="58"/>
        <v>0.69859164663532614</v>
      </c>
      <c r="P145" s="156">
        <f t="shared" si="58"/>
        <v>0.70476590356059821</v>
      </c>
      <c r="Q145" s="156">
        <f t="shared" si="58"/>
        <v>0.71105121195144805</v>
      </c>
      <c r="R145" s="156">
        <f t="shared" ref="R145:V145" si="59">IF(R127=0,"",R127/R109)</f>
        <v>0.72070963244753772</v>
      </c>
      <c r="S145" s="156">
        <f t="shared" si="59"/>
        <v>0.73380608506998823</v>
      </c>
      <c r="T145" s="156">
        <f t="shared" si="59"/>
        <v>0.7447716063974773</v>
      </c>
      <c r="U145" s="156">
        <f t="shared" si="59"/>
        <v>0.75720480350078467</v>
      </c>
      <c r="V145" s="156">
        <f t="shared" si="59"/>
        <v>0.76645774156920943</v>
      </c>
      <c r="W145" s="156">
        <f t="shared" ref="W145:Y145" si="60">IF(W127=0,"",W127/W109)</f>
        <v>0.77646593691418742</v>
      </c>
      <c r="X145" s="156">
        <f t="shared" si="60"/>
        <v>0.78396763169474037</v>
      </c>
      <c r="Y145" s="156">
        <f t="shared" si="60"/>
        <v>0.7960888558317688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0.67988351459873442</v>
      </c>
      <c r="C147" s="155">
        <f t="shared" si="64"/>
        <v>0.68697830059671894</v>
      </c>
      <c r="D147" s="155">
        <f t="shared" si="64"/>
        <v>0.6752110407947608</v>
      </c>
      <c r="E147" s="155">
        <f t="shared" si="64"/>
        <v>0.70698360060670007</v>
      </c>
      <c r="F147" s="155">
        <f t="shared" si="64"/>
        <v>0.70782814016142093</v>
      </c>
      <c r="G147" s="155">
        <f t="shared" si="64"/>
        <v>0.7002589356836405</v>
      </c>
      <c r="H147" s="155">
        <f t="shared" si="64"/>
        <v>0.70796535866443655</v>
      </c>
      <c r="I147" s="155">
        <f t="shared" si="64"/>
        <v>0.70946035582380329</v>
      </c>
      <c r="J147" s="155">
        <f t="shared" si="64"/>
        <v>0.7156745274423143</v>
      </c>
      <c r="K147" s="155">
        <f t="shared" si="64"/>
        <v>0.69680245729937029</v>
      </c>
      <c r="L147" s="155">
        <f t="shared" si="64"/>
        <v>0.69707984928706235</v>
      </c>
      <c r="M147" s="155">
        <f t="shared" si="64"/>
        <v>0.70073856141283652</v>
      </c>
      <c r="N147" s="155">
        <f t="shared" si="64"/>
        <v>0.70314685196009041</v>
      </c>
      <c r="O147" s="155">
        <f t="shared" si="64"/>
        <v>0.70778880035684444</v>
      </c>
      <c r="P147" s="155">
        <f t="shared" si="64"/>
        <v>0.71286602381882558</v>
      </c>
      <c r="Q147" s="155">
        <f t="shared" si="64"/>
        <v>0.71938874941548436</v>
      </c>
      <c r="R147" s="155">
        <f t="shared" ref="R147:V147" si="65">IF(R129=0,"",R129/R111)</f>
        <v>0.7262532477260244</v>
      </c>
      <c r="S147" s="155">
        <f t="shared" si="65"/>
        <v>0.73396164242362194</v>
      </c>
      <c r="T147" s="155">
        <f t="shared" si="65"/>
        <v>0.74389773113600333</v>
      </c>
      <c r="U147" s="155">
        <f t="shared" si="65"/>
        <v>0.75912095054626605</v>
      </c>
      <c r="V147" s="155">
        <f t="shared" si="65"/>
        <v>0.76883598226260086</v>
      </c>
      <c r="W147" s="155">
        <f t="shared" ref="W147:Y147" si="66">IF(W129=0,"",W129/W111)</f>
        <v>0.78352830200889145</v>
      </c>
      <c r="X147" s="155">
        <f t="shared" si="66"/>
        <v>0.79842625041840098</v>
      </c>
      <c r="Y147" s="155">
        <f t="shared" si="66"/>
        <v>0.81575869606577034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0.60759546379671747</v>
      </c>
      <c r="C148" s="156">
        <f t="shared" si="67"/>
        <v>0.60871202911039579</v>
      </c>
      <c r="D148" s="156">
        <f t="shared" si="67"/>
        <v>0.6100430650695069</v>
      </c>
      <c r="E148" s="156">
        <f t="shared" si="67"/>
        <v>0.6110874243786788</v>
      </c>
      <c r="F148" s="156">
        <f t="shared" si="67"/>
        <v>0.61202455893964647</v>
      </c>
      <c r="G148" s="156">
        <f t="shared" si="67"/>
        <v>0.6130150557359636</v>
      </c>
      <c r="H148" s="156">
        <f t="shared" si="67"/>
        <v>0.61414986713969011</v>
      </c>
      <c r="I148" s="156">
        <f t="shared" si="67"/>
        <v>0.61471313334366151</v>
      </c>
      <c r="J148" s="156">
        <f t="shared" si="67"/>
        <v>0.61496382268976058</v>
      </c>
      <c r="K148" s="156">
        <f t="shared" si="67"/>
        <v>0.61528744822085779</v>
      </c>
      <c r="L148" s="156">
        <f t="shared" si="67"/>
        <v>0.61552051283116305</v>
      </c>
      <c r="M148" s="156">
        <f t="shared" si="67"/>
        <v>0.61568363529930781</v>
      </c>
      <c r="N148" s="156">
        <f t="shared" si="67"/>
        <v>0.61584540729166803</v>
      </c>
      <c r="O148" s="156">
        <f t="shared" si="67"/>
        <v>0.61599936317165194</v>
      </c>
      <c r="P148" s="156">
        <f t="shared" si="67"/>
        <v>0.6161480040987215</v>
      </c>
      <c r="Q148" s="156">
        <f t="shared" si="67"/>
        <v>0.61636449273086735</v>
      </c>
      <c r="R148" s="156">
        <f t="shared" ref="R148:V148" si="68">IF(R130=0,"",R130/R112)</f>
        <v>0.61694281869654488</v>
      </c>
      <c r="S148" s="156">
        <f t="shared" si="68"/>
        <v>0.61823832263523748</v>
      </c>
      <c r="T148" s="156">
        <f t="shared" si="68"/>
        <v>0.61971760149332622</v>
      </c>
      <c r="U148" s="156">
        <f t="shared" si="68"/>
        <v>0.62193915605635863</v>
      </c>
      <c r="V148" s="156">
        <f t="shared" si="68"/>
        <v>0.62389826904223111</v>
      </c>
      <c r="W148" s="156">
        <f t="shared" ref="W148:Y148" si="69">IF(W130=0,"",W130/W112)</f>
        <v>0.62559666803880765</v>
      </c>
      <c r="X148" s="156">
        <f t="shared" si="69"/>
        <v>0.62690381032041498</v>
      </c>
      <c r="Y148" s="156">
        <f t="shared" si="69"/>
        <v>0.62827455859177261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0.75569359918220591</v>
      </c>
      <c r="C149" s="159">
        <f t="shared" si="70"/>
        <v>0.75829801904039063</v>
      </c>
      <c r="D149" s="159">
        <f t="shared" si="70"/>
        <v>0.76173151244966164</v>
      </c>
      <c r="E149" s="159">
        <f t="shared" si="70"/>
        <v>0.7644765661775611</v>
      </c>
      <c r="F149" s="159">
        <f t="shared" si="70"/>
        <v>0.76676440807902202</v>
      </c>
      <c r="G149" s="159">
        <f t="shared" si="70"/>
        <v>0.76875843139893429</v>
      </c>
      <c r="H149" s="159">
        <f t="shared" si="70"/>
        <v>0.77135550559079558</v>
      </c>
      <c r="I149" s="159">
        <f t="shared" si="70"/>
        <v>0.77282306200709772</v>
      </c>
      <c r="J149" s="159">
        <f t="shared" si="70"/>
        <v>0.77417426102506659</v>
      </c>
      <c r="K149" s="159">
        <f t="shared" si="70"/>
        <v>0.77571064358008002</v>
      </c>
      <c r="L149" s="159">
        <f t="shared" si="70"/>
        <v>0.77757183230810578</v>
      </c>
      <c r="M149" s="159">
        <f t="shared" si="70"/>
        <v>0.77925583292325906</v>
      </c>
      <c r="N149" s="159">
        <f t="shared" si="70"/>
        <v>0.78191017320554257</v>
      </c>
      <c r="O149" s="159">
        <f t="shared" si="70"/>
        <v>0.7851483191552413</v>
      </c>
      <c r="P149" s="159">
        <f t="shared" si="70"/>
        <v>0.78923122441373628</v>
      </c>
      <c r="Q149" s="159">
        <f t="shared" si="70"/>
        <v>0.79389111919124533</v>
      </c>
      <c r="R149" s="159">
        <f t="shared" ref="R149:V149" si="71">IF(R131=0,"",R131/R113)</f>
        <v>0.80085783542618072</v>
      </c>
      <c r="S149" s="159">
        <f t="shared" si="71"/>
        <v>0.81048167506864111</v>
      </c>
      <c r="T149" s="159">
        <f t="shared" si="71"/>
        <v>0.82259869425036614</v>
      </c>
      <c r="U149" s="159">
        <f t="shared" si="71"/>
        <v>0.84074142981482403</v>
      </c>
      <c r="V149" s="159">
        <f t="shared" si="71"/>
        <v>0.85541300615370952</v>
      </c>
      <c r="W149" s="159">
        <f t="shared" ref="W149:Y149" si="72">IF(W131=0,"",W131/W113)</f>
        <v>0.8690747557206796</v>
      </c>
      <c r="X149" s="159">
        <f t="shared" si="72"/>
        <v>0.88080046152548674</v>
      </c>
      <c r="Y149" s="159">
        <f t="shared" si="72"/>
        <v>0.89305220921209583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1.8969465339436731</v>
      </c>
      <c r="C151" s="117">
        <f t="shared" si="73"/>
        <v>1.9202032345792559</v>
      </c>
      <c r="D151" s="117">
        <f t="shared" si="73"/>
        <v>2.6743788762299348</v>
      </c>
      <c r="E151" s="117">
        <f t="shared" si="73"/>
        <v>2.3006936588588154</v>
      </c>
      <c r="F151" s="117">
        <f t="shared" si="73"/>
        <v>2.1680787775681978</v>
      </c>
      <c r="G151" s="117">
        <f t="shared" si="73"/>
        <v>2.325503187573144</v>
      </c>
      <c r="H151" s="117">
        <f t="shared" si="73"/>
        <v>1.908150799633423</v>
      </c>
      <c r="I151" s="117">
        <f t="shared" si="73"/>
        <v>1.8451502758287563</v>
      </c>
      <c r="J151" s="117">
        <f t="shared" si="73"/>
        <v>1.9530716824531369</v>
      </c>
      <c r="K151" s="117">
        <f t="shared" si="73"/>
        <v>1.97217869345421</v>
      </c>
      <c r="L151" s="117">
        <f t="shared" si="73"/>
        <v>1.779357874562947</v>
      </c>
      <c r="M151" s="117">
        <f t="shared" si="73"/>
        <v>1.7737777014338927</v>
      </c>
      <c r="N151" s="117">
        <f t="shared" si="73"/>
        <v>1.6209190240018738</v>
      </c>
      <c r="O151" s="117">
        <f t="shared" si="73"/>
        <v>1.4729174583014266</v>
      </c>
      <c r="P151" s="117">
        <f t="shared" si="73"/>
        <v>1.421090998299384</v>
      </c>
      <c r="Q151" s="117">
        <f t="shared" si="73"/>
        <v>1.5992057081078173</v>
      </c>
      <c r="R151" s="117">
        <f t="shared" ref="R151:V151" si="74">R152+R154+R156+R165</f>
        <v>1.5136453454440146</v>
      </c>
      <c r="S151" s="117">
        <f t="shared" si="74"/>
        <v>1.6602151334090998</v>
      </c>
      <c r="T151" s="117">
        <f t="shared" si="74"/>
        <v>1.7188276825033961</v>
      </c>
      <c r="U151" s="117">
        <f t="shared" si="74"/>
        <v>2.0013116031875562</v>
      </c>
      <c r="V151" s="117">
        <f t="shared" si="74"/>
        <v>2.5454018576752073</v>
      </c>
      <c r="W151" s="117">
        <f t="shared" ref="W151:Y151" si="75">W152+W154+W156+W165</f>
        <v>3.1280452388101843</v>
      </c>
      <c r="X151" s="117">
        <f t="shared" si="75"/>
        <v>3.2391011091226893</v>
      </c>
      <c r="Y151" s="117">
        <f t="shared" si="75"/>
        <v>4.3374534437459236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0.87046335503941308</v>
      </c>
      <c r="C156" s="122">
        <v>0.82192231709879304</v>
      </c>
      <c r="D156" s="122">
        <v>1.1671010649595754</v>
      </c>
      <c r="E156" s="122">
        <v>1.0953153984876494</v>
      </c>
      <c r="F156" s="122">
        <v>1.0158428123862742</v>
      </c>
      <c r="G156" s="122">
        <v>1.0167353121439162</v>
      </c>
      <c r="H156" s="122">
        <v>0.7897582347776374</v>
      </c>
      <c r="I156" s="122">
        <v>0.76434024510062626</v>
      </c>
      <c r="J156" s="122">
        <v>0.86737662492530743</v>
      </c>
      <c r="K156" s="122">
        <v>0.75916949035569259</v>
      </c>
      <c r="L156" s="122">
        <v>0.67242770137951557</v>
      </c>
      <c r="M156" s="122">
        <v>0.74900227698350064</v>
      </c>
      <c r="N156" s="122">
        <v>0.62177310383702267</v>
      </c>
      <c r="O156" s="122">
        <v>0.47981762935767697</v>
      </c>
      <c r="P156" s="122">
        <v>0.37567392435459557</v>
      </c>
      <c r="Q156" s="122">
        <v>0.59772280913696252</v>
      </c>
      <c r="R156" s="122">
        <v>0.54001010772657743</v>
      </c>
      <c r="S156" s="122">
        <v>0.63644793403449806</v>
      </c>
      <c r="T156" s="122">
        <v>0.64780592169467088</v>
      </c>
      <c r="U156" s="122">
        <v>0.75135477456624356</v>
      </c>
      <c r="V156" s="122">
        <v>0.57061443679666801</v>
      </c>
      <c r="W156" s="122">
        <v>0.88639172523087439</v>
      </c>
      <c r="X156" s="122">
        <v>1.315430782701688</v>
      </c>
      <c r="Y156" s="122">
        <v>2.0136378671423927</v>
      </c>
      <c r="DA156" s="130" t="s">
        <v>2231</v>
      </c>
    </row>
    <row r="157" spans="1:105" ht="12" customHeight="1" x14ac:dyDescent="0.25">
      <c r="A157" s="97" t="s">
        <v>124</v>
      </c>
      <c r="B157" s="98">
        <v>0.86964022358361504</v>
      </c>
      <c r="C157" s="98">
        <v>0.82138267410880705</v>
      </c>
      <c r="D157" s="98">
        <v>1.1655623107208017</v>
      </c>
      <c r="E157" s="98">
        <v>1.0938327815089017</v>
      </c>
      <c r="F157" s="98">
        <v>1.0143045099034582</v>
      </c>
      <c r="G157" s="98">
        <v>1.0155576255997238</v>
      </c>
      <c r="H157" s="98">
        <v>0.78897315481674912</v>
      </c>
      <c r="I157" s="98">
        <v>0.76366721495815826</v>
      </c>
      <c r="J157" s="98">
        <v>0.86661732183253992</v>
      </c>
      <c r="K157" s="98">
        <v>0.75916949035569259</v>
      </c>
      <c r="L157" s="98">
        <v>0.67242770137951557</v>
      </c>
      <c r="M157" s="98">
        <v>0.74900227698350064</v>
      </c>
      <c r="N157" s="98">
        <v>0.62177310383702267</v>
      </c>
      <c r="O157" s="98">
        <v>0.47981762935767697</v>
      </c>
      <c r="P157" s="98">
        <v>0.37567392435459557</v>
      </c>
      <c r="Q157" s="98">
        <v>0.59772280913696252</v>
      </c>
      <c r="R157" s="98">
        <v>0.54001010772657743</v>
      </c>
      <c r="S157" s="98">
        <v>0.63606332431143364</v>
      </c>
      <c r="T157" s="98">
        <v>0.64743384549240812</v>
      </c>
      <c r="U157" s="98">
        <v>0.75062649271482162</v>
      </c>
      <c r="V157" s="98">
        <v>0.57003757461042037</v>
      </c>
      <c r="W157" s="98">
        <v>0.88560278561673433</v>
      </c>
      <c r="X157" s="98">
        <v>1.3140072667888503</v>
      </c>
      <c r="Y157" s="98">
        <v>2.0100008334283146</v>
      </c>
      <c r="DA157" s="63" t="s">
        <v>2232</v>
      </c>
    </row>
    <row r="158" spans="1:105" ht="12" customHeight="1" x14ac:dyDescent="0.25">
      <c r="A158" s="97" t="s">
        <v>123</v>
      </c>
      <c r="B158" s="98">
        <v>8.231314557980362E-4</v>
      </c>
      <c r="C158" s="98">
        <v>5.3964298998598263E-4</v>
      </c>
      <c r="D158" s="98">
        <v>1.538754238773777E-3</v>
      </c>
      <c r="E158" s="98">
        <v>1.4826169787475663E-3</v>
      </c>
      <c r="F158" s="98">
        <v>1.5383024828158442E-3</v>
      </c>
      <c r="G158" s="98">
        <v>1.1776865441923167E-3</v>
      </c>
      <c r="H158" s="98">
        <v>7.8507996088827004E-4</v>
      </c>
      <c r="I158" s="98">
        <v>6.7303014246795575E-4</v>
      </c>
      <c r="J158" s="98">
        <v>7.5930309276748111E-4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3.846097230644744E-4</v>
      </c>
      <c r="T158" s="98">
        <v>3.7207620226271715E-4</v>
      </c>
      <c r="U158" s="98">
        <v>7.2828185142198478E-4</v>
      </c>
      <c r="V158" s="98">
        <v>5.768621862476276E-4</v>
      </c>
      <c r="W158" s="98">
        <v>7.8893961414003375E-4</v>
      </c>
      <c r="X158" s="98">
        <v>1.4235159128377535E-3</v>
      </c>
      <c r="Y158" s="98">
        <v>3.6370337140779196E-3</v>
      </c>
      <c r="DA158" s="63" t="s">
        <v>2233</v>
      </c>
    </row>
    <row r="159" spans="1:105" ht="12" customHeight="1" x14ac:dyDescent="0.25">
      <c r="A159" s="100" t="s">
        <v>50</v>
      </c>
      <c r="B159" s="101">
        <v>8.231314557980362E-4</v>
      </c>
      <c r="C159" s="101">
        <v>5.3964298998598263E-4</v>
      </c>
      <c r="D159" s="101">
        <v>1.538754238773777E-3</v>
      </c>
      <c r="E159" s="101">
        <v>1.4826169787475663E-3</v>
      </c>
      <c r="F159" s="101">
        <v>1.5383024828158442E-3</v>
      </c>
      <c r="G159" s="101">
        <v>1.1776865441923167E-3</v>
      </c>
      <c r="H159" s="101">
        <v>7.8507996088827004E-4</v>
      </c>
      <c r="I159" s="101">
        <v>6.7303014246795575E-4</v>
      </c>
      <c r="J159" s="101">
        <v>7.5930309276748111E-4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3.846097230644744E-4</v>
      </c>
      <c r="T159" s="101">
        <v>3.7207620226271715E-4</v>
      </c>
      <c r="U159" s="101">
        <v>7.2828185142198478E-4</v>
      </c>
      <c r="V159" s="101">
        <v>5.768621862476276E-4</v>
      </c>
      <c r="W159" s="101">
        <v>7.8893961414003375E-4</v>
      </c>
      <c r="X159" s="101">
        <v>1.4235159128377535E-3</v>
      </c>
      <c r="Y159" s="101">
        <v>3.6370337140779196E-3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1.0264831789042599</v>
      </c>
      <c r="C165" s="122">
        <v>1.0982809174804629</v>
      </c>
      <c r="D165" s="122">
        <v>1.5072778112703593</v>
      </c>
      <c r="E165" s="122">
        <v>1.2053782603711662</v>
      </c>
      <c r="F165" s="122">
        <v>1.1522359651819234</v>
      </c>
      <c r="G165" s="122">
        <v>1.3087678754292278</v>
      </c>
      <c r="H165" s="122">
        <v>1.1183925648557855</v>
      </c>
      <c r="I165" s="122">
        <v>1.0808100307281301</v>
      </c>
      <c r="J165" s="122">
        <v>1.0856950575278295</v>
      </c>
      <c r="K165" s="122">
        <v>1.2130092030985176</v>
      </c>
      <c r="L165" s="122">
        <v>1.1069301731834313</v>
      </c>
      <c r="M165" s="122">
        <v>1.0247754244503922</v>
      </c>
      <c r="N165" s="122">
        <v>0.99914592016485115</v>
      </c>
      <c r="O165" s="122">
        <v>0.9930998289437496</v>
      </c>
      <c r="P165" s="122">
        <v>1.0454170739447886</v>
      </c>
      <c r="Q165" s="122">
        <v>1.0014828989708549</v>
      </c>
      <c r="R165" s="122">
        <v>0.97363523771743732</v>
      </c>
      <c r="S165" s="122">
        <v>1.0237671993746016</v>
      </c>
      <c r="T165" s="122">
        <v>1.0710217608087251</v>
      </c>
      <c r="U165" s="122">
        <v>1.2499568286213125</v>
      </c>
      <c r="V165" s="122">
        <v>1.9747874208785392</v>
      </c>
      <c r="W165" s="122">
        <v>2.2416535135793096</v>
      </c>
      <c r="X165" s="122">
        <v>1.9236703264210011</v>
      </c>
      <c r="Y165" s="122">
        <v>2.3238155766035309</v>
      </c>
      <c r="DA165" s="130" t="s">
        <v>2240</v>
      </c>
    </row>
    <row r="166" spans="1:105" ht="12" customHeight="1" x14ac:dyDescent="0.25">
      <c r="A166" s="97" t="s">
        <v>50</v>
      </c>
      <c r="B166" s="98">
        <v>1.0264831789042599</v>
      </c>
      <c r="C166" s="98">
        <v>1.0982809174804629</v>
      </c>
      <c r="D166" s="98">
        <v>1.5072778112703593</v>
      </c>
      <c r="E166" s="98">
        <v>1.2053782603711662</v>
      </c>
      <c r="F166" s="98">
        <v>1.1522359651819234</v>
      </c>
      <c r="G166" s="98">
        <v>1.3087678754292278</v>
      </c>
      <c r="H166" s="98">
        <v>1.1183925648557855</v>
      </c>
      <c r="I166" s="98">
        <v>1.0808100307281301</v>
      </c>
      <c r="J166" s="98">
        <v>1.0856950575278295</v>
      </c>
      <c r="K166" s="98">
        <v>1.2130092030985176</v>
      </c>
      <c r="L166" s="98">
        <v>1.1069301731834313</v>
      </c>
      <c r="M166" s="98">
        <v>1.0247754244503922</v>
      </c>
      <c r="N166" s="98">
        <v>0.99914592016485115</v>
      </c>
      <c r="O166" s="98">
        <v>0.9930998289437496</v>
      </c>
      <c r="P166" s="98">
        <v>1.0454170739447886</v>
      </c>
      <c r="Q166" s="98">
        <v>1.0014828989708549</v>
      </c>
      <c r="R166" s="98">
        <v>0.97363523771743732</v>
      </c>
      <c r="S166" s="98">
        <v>1.0237671993746016</v>
      </c>
      <c r="T166" s="98">
        <v>1.0710217608087251</v>
      </c>
      <c r="U166" s="98">
        <v>1.2499568286213125</v>
      </c>
      <c r="V166" s="98">
        <v>1.9747874208785392</v>
      </c>
      <c r="W166" s="98">
        <v>2.2416535135793096</v>
      </c>
      <c r="X166" s="98">
        <v>1.9236703264210011</v>
      </c>
      <c r="Y166" s="98">
        <v>2.3238155766035309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13755.26952704422</v>
      </c>
      <c r="C169" s="117">
        <f t="shared" si="78"/>
        <v>14234.227343385479</v>
      </c>
      <c r="D169" s="117">
        <f t="shared" si="78"/>
        <v>14207.696723794466</v>
      </c>
      <c r="E169" s="117">
        <f t="shared" si="78"/>
        <v>16546.58244716538</v>
      </c>
      <c r="F169" s="117">
        <f t="shared" si="78"/>
        <v>15823.742387500366</v>
      </c>
      <c r="G169" s="117">
        <f t="shared" si="78"/>
        <v>15401.767406295228</v>
      </c>
      <c r="H169" s="117">
        <f t="shared" si="78"/>
        <v>15232.458193874443</v>
      </c>
      <c r="I169" s="117">
        <f t="shared" si="78"/>
        <v>13467.051432640064</v>
      </c>
      <c r="J169" s="117">
        <f t="shared" si="78"/>
        <v>15275.712740397723</v>
      </c>
      <c r="K169" s="117">
        <f t="shared" si="78"/>
        <v>15047.890963780859</v>
      </c>
      <c r="L169" s="117">
        <f t="shared" si="78"/>
        <v>14985.041837376555</v>
      </c>
      <c r="M169" s="117">
        <f t="shared" si="78"/>
        <v>13486.287917693704</v>
      </c>
      <c r="N169" s="117">
        <f t="shared" si="78"/>
        <v>12860.302098943024</v>
      </c>
      <c r="O169" s="117">
        <f t="shared" si="78"/>
        <v>12714.28446460878</v>
      </c>
      <c r="P169" s="117">
        <f t="shared" si="78"/>
        <v>13618.608283522244</v>
      </c>
      <c r="Q169" s="117">
        <f t="shared" si="78"/>
        <v>11043.609581359653</v>
      </c>
      <c r="R169" s="117">
        <f t="shared" ref="R169:V169" si="79">R170+R172+R174+R183</f>
        <v>10084.450451454757</v>
      </c>
      <c r="S169" s="117">
        <f t="shared" si="79"/>
        <v>10168.723622434103</v>
      </c>
      <c r="T169" s="117">
        <f t="shared" si="79"/>
        <v>11357.438117680336</v>
      </c>
      <c r="U169" s="117">
        <f t="shared" si="79"/>
        <v>11688.910742234735</v>
      </c>
      <c r="V169" s="117">
        <f t="shared" si="79"/>
        <v>12583.574366896111</v>
      </c>
      <c r="W169" s="117">
        <f t="shared" ref="W169:Y169" si="80">W170+W172+W174+W183</f>
        <v>11021.356704033929</v>
      </c>
      <c r="X169" s="117">
        <f t="shared" si="80"/>
        <v>8800.6739932163855</v>
      </c>
      <c r="Y169" s="117">
        <f t="shared" si="80"/>
        <v>12559.867652607119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10667.02934143904</v>
      </c>
      <c r="C170" s="122">
        <f t="shared" si="81"/>
        <v>11179.473294924635</v>
      </c>
      <c r="D170" s="122">
        <f t="shared" si="81"/>
        <v>10942.853189534597</v>
      </c>
      <c r="E170" s="122">
        <f t="shared" si="81"/>
        <v>12907.633610440529</v>
      </c>
      <c r="F170" s="122">
        <f t="shared" si="81"/>
        <v>12235.264686031716</v>
      </c>
      <c r="G170" s="122">
        <f t="shared" si="81"/>
        <v>11963.63045998734</v>
      </c>
      <c r="H170" s="122">
        <f t="shared" si="81"/>
        <v>11744.566316195709</v>
      </c>
      <c r="I170" s="122">
        <f t="shared" si="81"/>
        <v>10167.048667082179</v>
      </c>
      <c r="J170" s="122">
        <f t="shared" si="81"/>
        <v>11770.609557260603</v>
      </c>
      <c r="K170" s="122">
        <f t="shared" si="81"/>
        <v>11751.727258518826</v>
      </c>
      <c r="L170" s="122">
        <f t="shared" si="81"/>
        <v>11839.621247533105</v>
      </c>
      <c r="M170" s="122">
        <f t="shared" si="81"/>
        <v>10259.024406475559</v>
      </c>
      <c r="N170" s="122">
        <f t="shared" si="81"/>
        <v>9713.6001325078068</v>
      </c>
      <c r="O170" s="122">
        <f t="shared" si="81"/>
        <v>9643.1849718465837</v>
      </c>
      <c r="P170" s="122">
        <f t="shared" si="81"/>
        <v>10674.64162734709</v>
      </c>
      <c r="Q170" s="122">
        <f t="shared" si="81"/>
        <v>7960.8854814722308</v>
      </c>
      <c r="R170" s="122">
        <f t="shared" si="81"/>
        <v>7163.21208848488</v>
      </c>
      <c r="S170" s="122">
        <f t="shared" si="81"/>
        <v>7190.0783291094458</v>
      </c>
      <c r="T170" s="122">
        <f t="shared" si="81"/>
        <v>8480.5523561241225</v>
      </c>
      <c r="U170" s="122">
        <f t="shared" si="81"/>
        <v>8882.3990681741707</v>
      </c>
      <c r="V170" s="122">
        <f t="shared" si="81"/>
        <v>9751.6649850422637</v>
      </c>
      <c r="W170" s="122">
        <f t="shared" si="81"/>
        <v>8165.2582397770439</v>
      </c>
      <c r="X170" s="122">
        <f t="shared" si="81"/>
        <v>6101.2055462374683</v>
      </c>
      <c r="Y170" s="122">
        <f t="shared" si="81"/>
        <v>10029.058698124727</v>
      </c>
      <c r="DA170" s="130" t="s">
        <v>2395</v>
      </c>
    </row>
    <row r="171" spans="1:105" ht="12" customHeight="1" x14ac:dyDescent="0.25">
      <c r="A171" s="97" t="s">
        <v>53</v>
      </c>
      <c r="B171" s="98">
        <v>10667.02934143904</v>
      </c>
      <c r="C171" s="98">
        <v>11179.473294924635</v>
      </c>
      <c r="D171" s="98">
        <v>10942.853189534597</v>
      </c>
      <c r="E171" s="98">
        <v>12907.633610440529</v>
      </c>
      <c r="F171" s="98">
        <v>12235.264686031716</v>
      </c>
      <c r="G171" s="98">
        <v>11963.63045998734</v>
      </c>
      <c r="H171" s="98">
        <v>11744.566316195709</v>
      </c>
      <c r="I171" s="98">
        <v>10167.048667082179</v>
      </c>
      <c r="J171" s="98">
        <v>11770.609557260603</v>
      </c>
      <c r="K171" s="98">
        <v>11751.727258518826</v>
      </c>
      <c r="L171" s="98">
        <v>11839.621247533105</v>
      </c>
      <c r="M171" s="98">
        <v>10259.024406475559</v>
      </c>
      <c r="N171" s="98">
        <v>9713.6001325078068</v>
      </c>
      <c r="O171" s="98">
        <v>9643.1849718465837</v>
      </c>
      <c r="P171" s="98">
        <v>10674.64162734709</v>
      </c>
      <c r="Q171" s="98">
        <v>7960.8854814722308</v>
      </c>
      <c r="R171" s="98">
        <v>7163.21208848488</v>
      </c>
      <c r="S171" s="98">
        <v>7190.0783291094458</v>
      </c>
      <c r="T171" s="98">
        <v>8480.5523561241225</v>
      </c>
      <c r="U171" s="98">
        <v>8882.3990681741707</v>
      </c>
      <c r="V171" s="98">
        <v>9751.6649850422637</v>
      </c>
      <c r="W171" s="98">
        <v>8165.2582397770439</v>
      </c>
      <c r="X171" s="98">
        <v>6101.2055462374683</v>
      </c>
      <c r="Y171" s="98">
        <v>10029.058698124727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42.355666852844472</v>
      </c>
      <c r="C172" s="122">
        <f t="shared" si="82"/>
        <v>44.44251092853883</v>
      </c>
      <c r="D172" s="122">
        <f t="shared" si="82"/>
        <v>46.318855147246701</v>
      </c>
      <c r="E172" s="122">
        <f t="shared" si="82"/>
        <v>98.606579030640447</v>
      </c>
      <c r="F172" s="122">
        <f t="shared" si="82"/>
        <v>55.943721294567624</v>
      </c>
      <c r="G172" s="122">
        <f t="shared" si="82"/>
        <v>65.106403840772657</v>
      </c>
      <c r="H172" s="122">
        <f t="shared" si="82"/>
        <v>85.951790725397601</v>
      </c>
      <c r="I172" s="122">
        <f t="shared" si="82"/>
        <v>84.391494780102278</v>
      </c>
      <c r="J172" s="122">
        <f t="shared" si="82"/>
        <v>88.726160601759943</v>
      </c>
      <c r="K172" s="122">
        <f t="shared" si="82"/>
        <v>99.854993424515641</v>
      </c>
      <c r="L172" s="122">
        <f t="shared" si="82"/>
        <v>117.67521239307392</v>
      </c>
      <c r="M172" s="122">
        <f t="shared" si="82"/>
        <v>112.56589630019185</v>
      </c>
      <c r="N172" s="122">
        <f t="shared" si="82"/>
        <v>178.51469469306898</v>
      </c>
      <c r="O172" s="122">
        <f t="shared" si="82"/>
        <v>160.96454968768634</v>
      </c>
      <c r="P172" s="122">
        <f t="shared" si="82"/>
        <v>56.000650792767047</v>
      </c>
      <c r="Q172" s="122">
        <f t="shared" si="82"/>
        <v>176.97533363145575</v>
      </c>
      <c r="R172" s="122">
        <f t="shared" si="82"/>
        <v>110.26565509118751</v>
      </c>
      <c r="S172" s="122">
        <f t="shared" si="82"/>
        <v>192.776610974455</v>
      </c>
      <c r="T172" s="122">
        <f t="shared" si="82"/>
        <v>164.98437559437377</v>
      </c>
      <c r="U172" s="122">
        <f t="shared" si="82"/>
        <v>241.77524460966367</v>
      </c>
      <c r="V172" s="122">
        <f t="shared" si="82"/>
        <v>129.50687262970726</v>
      </c>
      <c r="W172" s="122">
        <f t="shared" si="82"/>
        <v>219.71175299073983</v>
      </c>
      <c r="X172" s="122">
        <f t="shared" si="82"/>
        <v>271.84130494491149</v>
      </c>
      <c r="Y172" s="122">
        <f t="shared" si="82"/>
        <v>161.49682955393328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42.355666852844472</v>
      </c>
      <c r="C173" s="98">
        <f>RES_hhdet_fech!C165</f>
        <v>44.44251092853883</v>
      </c>
      <c r="D173" s="98">
        <f>RES_hhdet_fech!D165</f>
        <v>46.318855147246701</v>
      </c>
      <c r="E173" s="98">
        <f>RES_hhdet_fech!E165</f>
        <v>98.606579030640447</v>
      </c>
      <c r="F173" s="98">
        <f>RES_hhdet_fech!F165</f>
        <v>55.943721294567624</v>
      </c>
      <c r="G173" s="98">
        <f>RES_hhdet_fech!G165</f>
        <v>65.106403840772657</v>
      </c>
      <c r="H173" s="98">
        <f>RES_hhdet_fech!H165</f>
        <v>85.951790725397601</v>
      </c>
      <c r="I173" s="98">
        <f>RES_hhdet_fech!I165</f>
        <v>84.391494780102278</v>
      </c>
      <c r="J173" s="98">
        <f>RES_hhdet_fech!J165</f>
        <v>88.726160601759943</v>
      </c>
      <c r="K173" s="98">
        <f>RES_hhdet_fech!K165</f>
        <v>99.854993424515641</v>
      </c>
      <c r="L173" s="98">
        <f>RES_hhdet_fech!L165</f>
        <v>117.67521239307392</v>
      </c>
      <c r="M173" s="98">
        <f>RES_hhdet_fech!M165</f>
        <v>112.56589630019185</v>
      </c>
      <c r="N173" s="98">
        <f>RES_hhdet_fech!N165</f>
        <v>178.51469469306898</v>
      </c>
      <c r="O173" s="98">
        <f>RES_hhdet_fech!O165</f>
        <v>160.96454968768634</v>
      </c>
      <c r="P173" s="98">
        <f>RES_hhdet_fech!P165</f>
        <v>56.000650792767047</v>
      </c>
      <c r="Q173" s="98">
        <f>RES_hhdet_fech!Q165</f>
        <v>176.97533363145575</v>
      </c>
      <c r="R173" s="98">
        <f>RES_hhdet_fech!R165</f>
        <v>110.26565509118751</v>
      </c>
      <c r="S173" s="98">
        <f>RES_hhdet_fech!S165</f>
        <v>192.776610974455</v>
      </c>
      <c r="T173" s="98">
        <f>RES_hhdet_fech!T165</f>
        <v>164.98437559437377</v>
      </c>
      <c r="U173" s="98">
        <f>RES_hhdet_fech!U165</f>
        <v>241.77524460966367</v>
      </c>
      <c r="V173" s="98">
        <f>RES_hhdet_fech!V165</f>
        <v>129.50687262970726</v>
      </c>
      <c r="W173" s="98">
        <f>RES_hhdet_fech!W165</f>
        <v>219.71175299073983</v>
      </c>
      <c r="X173" s="98">
        <f>RES_hhdet_fech!X165</f>
        <v>271.84130494491149</v>
      </c>
      <c r="Y173" s="98">
        <f>RES_hhdet_fech!Y165</f>
        <v>161.49682955393328</v>
      </c>
      <c r="DA173" s="63" t="s">
        <v>2398</v>
      </c>
    </row>
    <row r="174" spans="1:105" ht="12" customHeight="1" x14ac:dyDescent="0.25">
      <c r="A174" s="121" t="s">
        <v>55</v>
      </c>
      <c r="B174" s="122">
        <v>2256.7195994414742</v>
      </c>
      <c r="C174" s="122">
        <v>2142.556795350738</v>
      </c>
      <c r="D174" s="122">
        <v>2337.1632413823581</v>
      </c>
      <c r="E174" s="122">
        <v>2544.4220665665457</v>
      </c>
      <c r="F174" s="122">
        <v>2619.4874809067528</v>
      </c>
      <c r="G174" s="122">
        <v>2451.5076855429975</v>
      </c>
      <c r="H174" s="122">
        <v>2552.9756714721193</v>
      </c>
      <c r="I174" s="122">
        <v>2393.3576103818104</v>
      </c>
      <c r="J174" s="122">
        <v>2574.63143987801</v>
      </c>
      <c r="K174" s="122">
        <v>2516.9052734551783</v>
      </c>
      <c r="L174" s="122">
        <v>2408.8294709555225</v>
      </c>
      <c r="M174" s="122">
        <v>2489.7808559484251</v>
      </c>
      <c r="N174" s="122">
        <v>2361.1937858442857</v>
      </c>
      <c r="O174" s="122">
        <v>2304.6693181007959</v>
      </c>
      <c r="P174" s="122">
        <v>2271.0150428300326</v>
      </c>
      <c r="Q174" s="122">
        <v>2295.2996681573636</v>
      </c>
      <c r="R174" s="122">
        <v>2215.5969730588722</v>
      </c>
      <c r="S174" s="122">
        <v>2201.5074317217318</v>
      </c>
      <c r="T174" s="122">
        <v>2146.0349886862859</v>
      </c>
      <c r="U174" s="122">
        <v>2031.0602667021406</v>
      </c>
      <c r="V174" s="122">
        <v>1999.8254521140036</v>
      </c>
      <c r="W174" s="122">
        <v>1936.0152125963821</v>
      </c>
      <c r="X174" s="122">
        <v>1891.2557439270672</v>
      </c>
      <c r="Y174" s="122">
        <v>1871.506163827351</v>
      </c>
      <c r="DA174" s="130" t="s">
        <v>2399</v>
      </c>
    </row>
    <row r="175" spans="1:105" ht="12" customHeight="1" x14ac:dyDescent="0.25">
      <c r="A175" s="97" t="s">
        <v>124</v>
      </c>
      <c r="B175" s="98">
        <v>2684.6534561141666</v>
      </c>
      <c r="C175" s="98">
        <v>2389.8725982752017</v>
      </c>
      <c r="D175" s="98">
        <v>3052.3611854082405</v>
      </c>
      <c r="E175" s="98">
        <v>2845.8939739543243</v>
      </c>
      <c r="F175" s="98">
        <v>2794.2143681083189</v>
      </c>
      <c r="G175" s="98">
        <v>3057.914504416889</v>
      </c>
      <c r="H175" s="98">
        <v>2661.4594564526192</v>
      </c>
      <c r="I175" s="98">
        <v>2753.3195742859925</v>
      </c>
      <c r="J175" s="98">
        <v>3047.131358034715</v>
      </c>
      <c r="K175" s="98">
        <v>2796.6555575289585</v>
      </c>
      <c r="L175" s="98">
        <v>2695.947286456877</v>
      </c>
      <c r="M175" s="98">
        <v>3303.8531587894072</v>
      </c>
      <c r="N175" s="98">
        <v>2946.350148428086</v>
      </c>
      <c r="O175" s="98">
        <v>2413.9945632162444</v>
      </c>
      <c r="P175" s="98">
        <v>1854.0196690475743</v>
      </c>
      <c r="Q175" s="98">
        <v>2885.1814449557273</v>
      </c>
      <c r="R175" s="98">
        <v>2435.6798943556128</v>
      </c>
      <c r="S175" s="98">
        <v>2566.5146291756928</v>
      </c>
      <c r="T175" s="98">
        <v>2383.0456362598288</v>
      </c>
      <c r="U175" s="98">
        <v>2456.7996640424462</v>
      </c>
      <c r="V175" s="98">
        <v>1652.014480344759</v>
      </c>
      <c r="W175" s="98">
        <v>1898.0457426229227</v>
      </c>
      <c r="X175" s="98">
        <v>2016.9111179950487</v>
      </c>
      <c r="Y175" s="98">
        <v>1929.4357762210157</v>
      </c>
      <c r="DA175" s="63" t="s">
        <v>2400</v>
      </c>
    </row>
    <row r="176" spans="1:105" ht="12" customHeight="1" x14ac:dyDescent="0.25">
      <c r="A176" s="97" t="s">
        <v>123</v>
      </c>
      <c r="B176" s="98">
        <v>1946.6089866935909</v>
      </c>
      <c r="C176" s="98">
        <v>1737.5808883055977</v>
      </c>
      <c r="D176" s="98">
        <v>2269.5937748464162</v>
      </c>
      <c r="E176" s="98">
        <v>2224.8596318475165</v>
      </c>
      <c r="F176" s="98">
        <v>2222.521195647103</v>
      </c>
      <c r="G176" s="98">
        <v>2364.2675108985745</v>
      </c>
      <c r="H176" s="98">
        <v>2072.0236923847956</v>
      </c>
      <c r="I176" s="98">
        <v>2073.5497089998394</v>
      </c>
      <c r="J176" s="98">
        <v>2313.0702252326396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2024.1547401243749</v>
      </c>
      <c r="T176" s="98">
        <v>1931.6769427425895</v>
      </c>
      <c r="U176" s="98">
        <v>2010.6928851347554</v>
      </c>
      <c r="V176" s="98">
        <v>1397.1955434143742</v>
      </c>
      <c r="W176" s="98">
        <v>1668.1558748618893</v>
      </c>
      <c r="X176" s="98">
        <v>1814.4204984598061</v>
      </c>
      <c r="Y176" s="98">
        <v>1769.6474426393834</v>
      </c>
      <c r="DA176" s="63" t="s">
        <v>2401</v>
      </c>
    </row>
    <row r="177" spans="1:105" ht="12" customHeight="1" x14ac:dyDescent="0.25">
      <c r="A177" s="100" t="s">
        <v>50</v>
      </c>
      <c r="B177" s="101">
        <v>905.89392476452281</v>
      </c>
      <c r="C177" s="101">
        <v>791.86915241237091</v>
      </c>
      <c r="D177" s="101">
        <v>1128.9797490563014</v>
      </c>
      <c r="E177" s="101">
        <v>1305.3503950938245</v>
      </c>
      <c r="F177" s="101">
        <v>1354.3779563442895</v>
      </c>
      <c r="G177" s="101">
        <v>1296.0980632509204</v>
      </c>
      <c r="H177" s="101">
        <v>1152.0220122208573</v>
      </c>
      <c r="I177" s="101">
        <v>987.60072557955573</v>
      </c>
      <c r="J177" s="101">
        <v>1114.1971778591903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846.56128513927263</v>
      </c>
      <c r="T177" s="101">
        <v>818.97385601055896</v>
      </c>
      <c r="U177" s="101">
        <v>801.5075843260089</v>
      </c>
      <c r="V177" s="101">
        <v>634.86329706773597</v>
      </c>
      <c r="W177" s="101">
        <v>868.26423461440572</v>
      </c>
      <c r="X177" s="101">
        <v>1044.4297065488006</v>
      </c>
      <c r="Y177" s="101">
        <v>1143.6349816611068</v>
      </c>
      <c r="DA177" s="131" t="s">
        <v>2402</v>
      </c>
    </row>
    <row r="178" spans="1:105" ht="12" customHeight="1" x14ac:dyDescent="0.25">
      <c r="A178" s="103" t="s">
        <v>52</v>
      </c>
      <c r="B178" s="104">
        <v>1040.715061929068</v>
      </c>
      <c r="C178" s="104">
        <v>945.71173589322689</v>
      </c>
      <c r="D178" s="104">
        <v>1140.6140257901147</v>
      </c>
      <c r="E178" s="104">
        <v>919.50923675369199</v>
      </c>
      <c r="F178" s="104">
        <v>868.14323930281353</v>
      </c>
      <c r="G178" s="104">
        <v>1068.1694476476537</v>
      </c>
      <c r="H178" s="104">
        <v>920.00168016393843</v>
      </c>
      <c r="I178" s="104">
        <v>1085.9489834202836</v>
      </c>
      <c r="J178" s="104">
        <v>1198.873047373449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1177.5934549851022</v>
      </c>
      <c r="T178" s="104">
        <v>1112.7030867320307</v>
      </c>
      <c r="U178" s="104">
        <v>1209.1853008087462</v>
      </c>
      <c r="V178" s="104">
        <v>762.33224634663804</v>
      </c>
      <c r="W178" s="104">
        <v>799.89164024748334</v>
      </c>
      <c r="X178" s="104">
        <v>769.99079191100543</v>
      </c>
      <c r="Y178" s="104">
        <v>626.01246097827607</v>
      </c>
      <c r="DA178" s="132" t="s">
        <v>2403</v>
      </c>
    </row>
    <row r="179" spans="1:105" ht="12" customHeight="1" x14ac:dyDescent="0.25">
      <c r="A179" s="106" t="s">
        <v>122</v>
      </c>
      <c r="B179" s="101">
        <v>2307.2513264517725</v>
      </c>
      <c r="C179" s="101">
        <v>2218.6121165710015</v>
      </c>
      <c r="D179" s="101">
        <v>2346.2516813334246</v>
      </c>
      <c r="E179" s="101">
        <v>2613.7740187194809</v>
      </c>
      <c r="F179" s="101">
        <v>2705.7498260732682</v>
      </c>
      <c r="G179" s="101">
        <v>2492.5454310097584</v>
      </c>
      <c r="H179" s="101">
        <v>2653.8550133729564</v>
      </c>
      <c r="I179" s="101">
        <v>2479.4166844038537</v>
      </c>
      <c r="J179" s="101">
        <v>2657.8600565985917</v>
      </c>
      <c r="K179" s="101">
        <v>2641.7447929746522</v>
      </c>
      <c r="L179" s="101">
        <v>2535.4163997273258</v>
      </c>
      <c r="M179" s="101">
        <v>2588.4462174062473</v>
      </c>
      <c r="N179" s="101">
        <v>2486.6940782016536</v>
      </c>
      <c r="O179" s="101">
        <v>2459.7204327956711</v>
      </c>
      <c r="P179" s="101">
        <v>2448.0596073283923</v>
      </c>
      <c r="Q179" s="101">
        <v>2407.2457763093007</v>
      </c>
      <c r="R179" s="101">
        <v>2339.2709009554092</v>
      </c>
      <c r="S179" s="101">
        <v>2310.2400013379292</v>
      </c>
      <c r="T179" s="101">
        <v>2253.817279934508</v>
      </c>
      <c r="U179" s="101">
        <v>2115.7984840287022</v>
      </c>
      <c r="V179" s="101">
        <v>2102.1361530323375</v>
      </c>
      <c r="W179" s="101">
        <v>2010.7831249939723</v>
      </c>
      <c r="X179" s="101">
        <v>1937.2421155629415</v>
      </c>
      <c r="Y179" s="101">
        <v>1905.5976219323504</v>
      </c>
      <c r="DA179" s="131" t="s">
        <v>2404</v>
      </c>
    </row>
    <row r="180" spans="1:105" ht="12" customHeight="1" x14ac:dyDescent="0.25">
      <c r="A180" s="107" t="s">
        <v>121</v>
      </c>
      <c r="B180" s="104">
        <v>1787.2037729469434</v>
      </c>
      <c r="C180" s="104">
        <v>1717.1000872999339</v>
      </c>
      <c r="D180" s="104">
        <v>1855.0981295195279</v>
      </c>
      <c r="E180" s="104">
        <v>2149.1636939888103</v>
      </c>
      <c r="F180" s="104">
        <v>2251.0889859760741</v>
      </c>
      <c r="G180" s="104">
        <v>2029.0768267839169</v>
      </c>
      <c r="H180" s="104">
        <v>2175.7996400197994</v>
      </c>
      <c r="I180" s="104">
        <v>1975.4752717322308</v>
      </c>
      <c r="J180" s="104">
        <v>2124.467003909132</v>
      </c>
      <c r="K180" s="104">
        <v>2102.5587810913794</v>
      </c>
      <c r="L180" s="104">
        <v>2010.9588500899163</v>
      </c>
      <c r="M180" s="104">
        <v>2064.7853886083949</v>
      </c>
      <c r="N180" s="104">
        <v>1981.5413189092108</v>
      </c>
      <c r="O180" s="104">
        <v>1969.4054535815201</v>
      </c>
      <c r="P180" s="104">
        <v>1986.7470929038097</v>
      </c>
      <c r="Q180" s="104">
        <v>1964.4420452892018</v>
      </c>
      <c r="R180" s="104">
        <v>1922.3425993272767</v>
      </c>
      <c r="S180" s="104">
        <v>1913.5280430186713</v>
      </c>
      <c r="T180" s="104">
        <v>1885.7539723597827</v>
      </c>
      <c r="U180" s="104">
        <v>1778.361384181844</v>
      </c>
      <c r="V180" s="104">
        <v>1808.7989912133248</v>
      </c>
      <c r="W180" s="104">
        <v>1768.6281573427023</v>
      </c>
      <c r="X180" s="104">
        <v>1742.5955084587169</v>
      </c>
      <c r="Y180" s="104">
        <v>1757.5245836156166</v>
      </c>
      <c r="DA180" s="132" t="s">
        <v>2405</v>
      </c>
    </row>
    <row r="181" spans="1:105" ht="12" customHeight="1" x14ac:dyDescent="0.25">
      <c r="A181" s="108" t="s">
        <v>53</v>
      </c>
      <c r="B181" s="98">
        <v>777.48507783446746</v>
      </c>
      <c r="C181" s="98">
        <v>728.69378695231217</v>
      </c>
      <c r="D181" s="98">
        <v>867.12182153173671</v>
      </c>
      <c r="E181" s="98">
        <v>1199.3869903393597</v>
      </c>
      <c r="F181" s="98">
        <v>1306.7155473269793</v>
      </c>
      <c r="G181" s="98">
        <v>1051.7929905975748</v>
      </c>
      <c r="H181" s="98">
        <v>1149.2744807497641</v>
      </c>
      <c r="I181" s="98">
        <v>884.2036795891313</v>
      </c>
      <c r="J181" s="98">
        <v>962.23199223817517</v>
      </c>
      <c r="K181" s="98">
        <v>922.55175668420122</v>
      </c>
      <c r="L181" s="98">
        <v>853.17263881319889</v>
      </c>
      <c r="M181" s="98">
        <v>899.89213059458336</v>
      </c>
      <c r="N181" s="98">
        <v>842.78624082421356</v>
      </c>
      <c r="O181" s="98">
        <v>835.2562677808246</v>
      </c>
      <c r="P181" s="98">
        <v>882.11988239948607</v>
      </c>
      <c r="Q181" s="98">
        <v>858.47881223323873</v>
      </c>
      <c r="R181" s="98">
        <v>827.90834964028898</v>
      </c>
      <c r="S181" s="98">
        <v>820.87588317898974</v>
      </c>
      <c r="T181" s="98">
        <v>813.5285993520971</v>
      </c>
      <c r="U181" s="98">
        <v>717.21545170718753</v>
      </c>
      <c r="V181" s="98">
        <v>824.24630029590242</v>
      </c>
      <c r="W181" s="98">
        <v>919.88131236684978</v>
      </c>
      <c r="X181" s="98">
        <v>1003.9063957104811</v>
      </c>
      <c r="Y181" s="98">
        <v>1137.389462944529</v>
      </c>
      <c r="DA181" s="63" t="s">
        <v>2406</v>
      </c>
    </row>
    <row r="182" spans="1:105" ht="12" customHeight="1" x14ac:dyDescent="0.25">
      <c r="A182" s="108" t="s">
        <v>52</v>
      </c>
      <c r="B182" s="98">
        <v>1009.718695112476</v>
      </c>
      <c r="C182" s="98">
        <v>988.40630034762182</v>
      </c>
      <c r="D182" s="98">
        <v>987.9763079877913</v>
      </c>
      <c r="E182" s="98">
        <v>949.77670364945072</v>
      </c>
      <c r="F182" s="98">
        <v>944.37343864909519</v>
      </c>
      <c r="G182" s="98">
        <v>977.28383618634211</v>
      </c>
      <c r="H182" s="98">
        <v>1026.5251592700354</v>
      </c>
      <c r="I182" s="98">
        <v>1091.2715921430993</v>
      </c>
      <c r="J182" s="98">
        <v>1162.2350116709572</v>
      </c>
      <c r="K182" s="98">
        <v>1180.0070244071783</v>
      </c>
      <c r="L182" s="98">
        <v>1157.786211276717</v>
      </c>
      <c r="M182" s="98">
        <v>1164.8932580138119</v>
      </c>
      <c r="N182" s="98">
        <v>1138.755078084997</v>
      </c>
      <c r="O182" s="98">
        <v>1134.149185800695</v>
      </c>
      <c r="P182" s="98">
        <v>1104.6272105043238</v>
      </c>
      <c r="Q182" s="98">
        <v>1105.9632330559637</v>
      </c>
      <c r="R182" s="98">
        <v>1094.4342496869876</v>
      </c>
      <c r="S182" s="98">
        <v>1092.6521598396816</v>
      </c>
      <c r="T182" s="98">
        <v>1072.2253730076857</v>
      </c>
      <c r="U182" s="98">
        <v>1061.1459324746565</v>
      </c>
      <c r="V182" s="98">
        <v>984.5526909174223</v>
      </c>
      <c r="W182" s="98">
        <v>848.74684497585224</v>
      </c>
      <c r="X182" s="98">
        <v>738.68911274823574</v>
      </c>
      <c r="Y182" s="98">
        <v>620.13512067108752</v>
      </c>
      <c r="DA182" s="63" t="s">
        <v>2407</v>
      </c>
    </row>
    <row r="183" spans="1:105" ht="12" customHeight="1" x14ac:dyDescent="0.25">
      <c r="A183" s="121" t="s">
        <v>54</v>
      </c>
      <c r="B183" s="122">
        <v>789.16491931086284</v>
      </c>
      <c r="C183" s="122">
        <v>867.75474218156728</v>
      </c>
      <c r="D183" s="122">
        <v>881.36143773026481</v>
      </c>
      <c r="E183" s="122">
        <v>995.92019112766582</v>
      </c>
      <c r="F183" s="122">
        <v>913.04649926732964</v>
      </c>
      <c r="G183" s="122">
        <v>921.52285692411783</v>
      </c>
      <c r="H183" s="122">
        <v>848.96441548121811</v>
      </c>
      <c r="I183" s="122">
        <v>822.25366039597259</v>
      </c>
      <c r="J183" s="122">
        <v>841.74558265734959</v>
      </c>
      <c r="K183" s="122">
        <v>679.40343838234014</v>
      </c>
      <c r="L183" s="122">
        <v>618.91590649485215</v>
      </c>
      <c r="M183" s="122">
        <v>624.91675896952825</v>
      </c>
      <c r="N183" s="122">
        <v>606.99348589786257</v>
      </c>
      <c r="O183" s="122">
        <v>605.46562497371406</v>
      </c>
      <c r="P183" s="122">
        <v>616.95096255235603</v>
      </c>
      <c r="Q183" s="122">
        <v>610.44909809860326</v>
      </c>
      <c r="R183" s="122">
        <v>595.37573481981815</v>
      </c>
      <c r="S183" s="122">
        <v>584.36125062846941</v>
      </c>
      <c r="T183" s="122">
        <v>565.86639727555507</v>
      </c>
      <c r="U183" s="122">
        <v>533.676162748759</v>
      </c>
      <c r="V183" s="122">
        <v>702.57705711013739</v>
      </c>
      <c r="W183" s="122">
        <v>700.37149866976597</v>
      </c>
      <c r="X183" s="122">
        <v>536.3713981069385</v>
      </c>
      <c r="Y183" s="122">
        <v>497.8059611011081</v>
      </c>
      <c r="DA183" s="130" t="s">
        <v>2408</v>
      </c>
    </row>
    <row r="184" spans="1:105" ht="12" customHeight="1" x14ac:dyDescent="0.25">
      <c r="A184" s="97" t="s">
        <v>50</v>
      </c>
      <c r="B184" s="98">
        <v>954.93814365119169</v>
      </c>
      <c r="C184" s="98">
        <v>996.87301332678237</v>
      </c>
      <c r="D184" s="98">
        <v>1267.4906370731956</v>
      </c>
      <c r="E184" s="98">
        <v>990.35018077311452</v>
      </c>
      <c r="F184" s="98">
        <v>963.77619883168359</v>
      </c>
      <c r="G184" s="98">
        <v>1130.8020263602468</v>
      </c>
      <c r="H184" s="98">
        <v>978.9956803592388</v>
      </c>
      <c r="I184" s="98">
        <v>932.37782981388989</v>
      </c>
      <c r="J184" s="98">
        <v>845.61727704033365</v>
      </c>
      <c r="K184" s="98">
        <v>827.50489363342172</v>
      </c>
      <c r="L184" s="98">
        <v>739.44001900315811</v>
      </c>
      <c r="M184" s="98">
        <v>708.42485039377971</v>
      </c>
      <c r="N184" s="98">
        <v>699.94011248633183</v>
      </c>
      <c r="O184" s="98">
        <v>698.59502460112151</v>
      </c>
      <c r="P184" s="98">
        <v>717.17590396974481</v>
      </c>
      <c r="Q184" s="98">
        <v>710.73859041819071</v>
      </c>
      <c r="R184" s="98">
        <v>702.75798687552935</v>
      </c>
      <c r="S184" s="98">
        <v>691.22868949874078</v>
      </c>
      <c r="T184" s="98">
        <v>670.86430070771996</v>
      </c>
      <c r="U184" s="98">
        <v>648.27277396669024</v>
      </c>
      <c r="V184" s="98">
        <v>885.72354219486772</v>
      </c>
      <c r="W184" s="98">
        <v>882.1893502686147</v>
      </c>
      <c r="X184" s="98">
        <v>688.59568529210549</v>
      </c>
      <c r="Y184" s="98">
        <v>626.9450602978352</v>
      </c>
      <c r="DA184" s="63" t="s">
        <v>2409</v>
      </c>
    </row>
    <row r="185" spans="1:105" ht="12" customHeight="1" x14ac:dyDescent="0.25">
      <c r="A185" s="109" t="s">
        <v>120</v>
      </c>
      <c r="B185" s="33">
        <v>667.62186111773701</v>
      </c>
      <c r="C185" s="33">
        <v>776.14801089802506</v>
      </c>
      <c r="D185" s="33">
        <v>627.54597332038998</v>
      </c>
      <c r="E185" s="33">
        <v>999.28974238426349</v>
      </c>
      <c r="F185" s="33">
        <v>884.4086778785927</v>
      </c>
      <c r="G185" s="33">
        <v>804.60647882356113</v>
      </c>
      <c r="H185" s="33">
        <v>779.04810723022172</v>
      </c>
      <c r="I185" s="33">
        <v>762.06046882146188</v>
      </c>
      <c r="J185" s="33">
        <v>839.51287001041328</v>
      </c>
      <c r="K185" s="33">
        <v>579.07815067131457</v>
      </c>
      <c r="L185" s="33">
        <v>533.15260864043739</v>
      </c>
      <c r="M185" s="33">
        <v>563.5882471266458</v>
      </c>
      <c r="N185" s="33">
        <v>542.0527919372289</v>
      </c>
      <c r="O185" s="33">
        <v>544.31097829288331</v>
      </c>
      <c r="P185" s="33">
        <v>555.64081488072759</v>
      </c>
      <c r="Q185" s="33">
        <v>553.92577256176867</v>
      </c>
      <c r="R185" s="33">
        <v>539.1493993727214</v>
      </c>
      <c r="S185" s="33">
        <v>530.1627673184064</v>
      </c>
      <c r="T185" s="33">
        <v>514.80243870374318</v>
      </c>
      <c r="U185" s="33">
        <v>482.88794031675189</v>
      </c>
      <c r="V185" s="33">
        <v>625.33807841780595</v>
      </c>
      <c r="W185" s="33">
        <v>630.03623487170546</v>
      </c>
      <c r="X185" s="33">
        <v>484.89183578593804</v>
      </c>
      <c r="Y185" s="33">
        <v>458.84143362106971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9538.1890256480274</v>
      </c>
      <c r="C187" s="117">
        <f t="shared" si="83"/>
        <v>9950.648294614999</v>
      </c>
      <c r="D187" s="117">
        <f t="shared" si="83"/>
        <v>10011.619970613843</v>
      </c>
      <c r="E187" s="117">
        <f t="shared" si="83"/>
        <v>11843.121375336099</v>
      </c>
      <c r="F187" s="117">
        <f t="shared" si="83"/>
        <v>11334.780377570658</v>
      </c>
      <c r="G187" s="117">
        <f t="shared" si="83"/>
        <v>11092.199233797721</v>
      </c>
      <c r="H187" s="117">
        <f t="shared" si="83"/>
        <v>11079.084444427077</v>
      </c>
      <c r="I187" s="117">
        <f t="shared" si="83"/>
        <v>9868.0844875884504</v>
      </c>
      <c r="J187" s="117">
        <f t="shared" si="83"/>
        <v>11272.173316278679</v>
      </c>
      <c r="K187" s="117">
        <f t="shared" si="83"/>
        <v>11210.079187435607</v>
      </c>
      <c r="L187" s="117">
        <f t="shared" si="83"/>
        <v>11274.541620926932</v>
      </c>
      <c r="M187" s="117">
        <f t="shared" si="83"/>
        <v>10204.002189671959</v>
      </c>
      <c r="N187" s="117">
        <f t="shared" si="83"/>
        <v>9969.6389775511543</v>
      </c>
      <c r="O187" s="117">
        <f t="shared" si="83"/>
        <v>9916.0730055825334</v>
      </c>
      <c r="P187" s="117">
        <f t="shared" si="83"/>
        <v>10416.853441685205</v>
      </c>
      <c r="Q187" s="117">
        <f t="shared" si="83"/>
        <v>8809.8467477837366</v>
      </c>
      <c r="R187" s="117">
        <f t="shared" ref="R187:V187" si="84">R188+R190+R192+R201</f>
        <v>7988.3327997276028</v>
      </c>
      <c r="S187" s="117">
        <f t="shared" si="84"/>
        <v>8391.4684987277597</v>
      </c>
      <c r="T187" s="117">
        <f t="shared" si="84"/>
        <v>9380.7485022404308</v>
      </c>
      <c r="U187" s="117">
        <f t="shared" si="84"/>
        <v>10080.387207733278</v>
      </c>
      <c r="V187" s="117">
        <f t="shared" si="84"/>
        <v>10652.032813810423</v>
      </c>
      <c r="W187" s="117">
        <f t="shared" ref="W187:Y187" si="85">W188+W190+W192+W201</f>
        <v>9780.591435356735</v>
      </c>
      <c r="X187" s="117">
        <f t="shared" si="85"/>
        <v>8187.4598222219138</v>
      </c>
      <c r="Y187" s="117">
        <f t="shared" si="85"/>
        <v>11352.623063140656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7399.6812874050202</v>
      </c>
      <c r="C188" s="122">
        <f t="shared" si="86"/>
        <v>7809.5288355029543</v>
      </c>
      <c r="D188" s="122">
        <f t="shared" si="86"/>
        <v>7726.5824603291849</v>
      </c>
      <c r="E188" s="122">
        <f t="shared" si="86"/>
        <v>9185.2034339303755</v>
      </c>
      <c r="F188" s="122">
        <f t="shared" si="86"/>
        <v>8755.1891574511883</v>
      </c>
      <c r="G188" s="122">
        <f t="shared" si="86"/>
        <v>8591.2287034115034</v>
      </c>
      <c r="H188" s="122">
        <f t="shared" si="86"/>
        <v>8480.4740375717065</v>
      </c>
      <c r="I188" s="122">
        <f t="shared" si="86"/>
        <v>7381.8349537540762</v>
      </c>
      <c r="J188" s="122">
        <f t="shared" si="86"/>
        <v>8617.080877246477</v>
      </c>
      <c r="K188" s="122">
        <f t="shared" si="86"/>
        <v>8662.5691084893188</v>
      </c>
      <c r="L188" s="122">
        <f t="shared" si="86"/>
        <v>8777.5902526936225</v>
      </c>
      <c r="M188" s="122">
        <f t="shared" si="86"/>
        <v>7643.7751658819425</v>
      </c>
      <c r="N188" s="122">
        <f t="shared" si="86"/>
        <v>7294.4263269250259</v>
      </c>
      <c r="O188" s="122">
        <f t="shared" si="86"/>
        <v>7294.9743096793136</v>
      </c>
      <c r="P188" s="122">
        <f t="shared" si="86"/>
        <v>8103.4069760563725</v>
      </c>
      <c r="Q188" s="122">
        <f t="shared" si="86"/>
        <v>6063.2343022834948</v>
      </c>
      <c r="R188" s="122">
        <f t="shared" si="86"/>
        <v>5487.9760453662038</v>
      </c>
      <c r="S188" s="122">
        <f t="shared" si="86"/>
        <v>5577.3414661477136</v>
      </c>
      <c r="T188" s="122">
        <f t="shared" si="86"/>
        <v>6681.9904977447495</v>
      </c>
      <c r="U188" s="122">
        <f t="shared" si="86"/>
        <v>7177.9944753173677</v>
      </c>
      <c r="V188" s="122">
        <f t="shared" si="86"/>
        <v>8036.9004377805586</v>
      </c>
      <c r="W188" s="122">
        <f t="shared" si="86"/>
        <v>6861.8079018691451</v>
      </c>
      <c r="X188" s="122">
        <f t="shared" si="86"/>
        <v>5220.036748950135</v>
      </c>
      <c r="Y188" s="122">
        <f t="shared" si="86"/>
        <v>8816.1600549219002</v>
      </c>
      <c r="DA188" s="130" t="s">
        <v>2563</v>
      </c>
    </row>
    <row r="189" spans="1:105" ht="12" customHeight="1" x14ac:dyDescent="0.25">
      <c r="A189" s="97" t="s">
        <v>53</v>
      </c>
      <c r="B189" s="98">
        <v>7399.6812874050202</v>
      </c>
      <c r="C189" s="98">
        <v>7809.5288355029543</v>
      </c>
      <c r="D189" s="98">
        <v>7726.5824603291849</v>
      </c>
      <c r="E189" s="98">
        <v>9185.2034339303755</v>
      </c>
      <c r="F189" s="98">
        <v>8755.1891574511883</v>
      </c>
      <c r="G189" s="98">
        <v>8591.2287034115034</v>
      </c>
      <c r="H189" s="98">
        <v>8480.4740375717065</v>
      </c>
      <c r="I189" s="98">
        <v>7381.8349537540762</v>
      </c>
      <c r="J189" s="98">
        <v>8617.080877246477</v>
      </c>
      <c r="K189" s="98">
        <v>8662.5691084893188</v>
      </c>
      <c r="L189" s="98">
        <v>8777.5902526936225</v>
      </c>
      <c r="M189" s="98">
        <v>7643.7751658819425</v>
      </c>
      <c r="N189" s="98">
        <v>7294.4263269250259</v>
      </c>
      <c r="O189" s="98">
        <v>7294.9743096793136</v>
      </c>
      <c r="P189" s="98">
        <v>8103.4069760563725</v>
      </c>
      <c r="Q189" s="98">
        <v>6063.2343022834948</v>
      </c>
      <c r="R189" s="98">
        <v>5487.9760453662038</v>
      </c>
      <c r="S189" s="98">
        <v>5577.3414661477136</v>
      </c>
      <c r="T189" s="98">
        <v>6681.9904977447495</v>
      </c>
      <c r="U189" s="98">
        <v>7177.9944753173677</v>
      </c>
      <c r="V189" s="98">
        <v>8036.9004377805586</v>
      </c>
      <c r="W189" s="98">
        <v>6861.8079018691451</v>
      </c>
      <c r="X189" s="98">
        <v>5220.036748950135</v>
      </c>
      <c r="Y189" s="98">
        <v>8816.1600549219002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72.955958462110971</v>
      </c>
      <c r="C190" s="122">
        <f t="shared" si="87"/>
        <v>80.804446132109504</v>
      </c>
      <c r="D190" s="122">
        <f t="shared" si="87"/>
        <v>90.134757378940961</v>
      </c>
      <c r="E190" s="122">
        <f t="shared" si="87"/>
        <v>203.26257523284306</v>
      </c>
      <c r="F190" s="122">
        <f t="shared" si="87"/>
        <v>121.67506847127092</v>
      </c>
      <c r="G190" s="122">
        <f t="shared" si="87"/>
        <v>147.99214174360679</v>
      </c>
      <c r="H190" s="122">
        <f t="shared" si="87"/>
        <v>204.14781313395457</v>
      </c>
      <c r="I190" s="122">
        <f t="shared" si="87"/>
        <v>207.53162038366685</v>
      </c>
      <c r="J190" s="122">
        <f t="shared" si="87"/>
        <v>226.59779390176485</v>
      </c>
      <c r="K190" s="122">
        <f t="shared" si="87"/>
        <v>265.85399464222155</v>
      </c>
      <c r="L190" s="122">
        <f t="shared" si="87"/>
        <v>324.25192558293151</v>
      </c>
      <c r="M190" s="122">
        <f t="shared" si="87"/>
        <v>316.95800980957637</v>
      </c>
      <c r="N190" s="122">
        <f t="shared" si="87"/>
        <v>516.41433679203158</v>
      </c>
      <c r="O190" s="122">
        <f t="shared" si="87"/>
        <v>485.00191019162725</v>
      </c>
      <c r="P190" s="122">
        <f t="shared" si="87"/>
        <v>174.83650053863849</v>
      </c>
      <c r="Q190" s="122">
        <f t="shared" si="87"/>
        <v>579.51183813031787</v>
      </c>
      <c r="R190" s="122">
        <f t="shared" si="87"/>
        <v>376.56423623692922</v>
      </c>
      <c r="S190" s="122">
        <f t="shared" si="87"/>
        <v>681.51139290901085</v>
      </c>
      <c r="T190" s="122">
        <f t="shared" si="87"/>
        <v>595.30462157191312</v>
      </c>
      <c r="U190" s="122">
        <f t="shared" si="87"/>
        <v>881.60027849873245</v>
      </c>
      <c r="V190" s="122">
        <f t="shared" si="87"/>
        <v>475.27147654732357</v>
      </c>
      <c r="W190" s="122">
        <f t="shared" si="87"/>
        <v>811.36799510130686</v>
      </c>
      <c r="X190" s="122">
        <f t="shared" si="87"/>
        <v>1010.415077751755</v>
      </c>
      <c r="Y190" s="122">
        <f t="shared" si="87"/>
        <v>605.11804461103031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72.955958462110971</v>
      </c>
      <c r="C191" s="98">
        <f>RES_hhdet_tesh!C165</f>
        <v>80.804446132109504</v>
      </c>
      <c r="D191" s="98">
        <f>RES_hhdet_tesh!D165</f>
        <v>90.134757378940961</v>
      </c>
      <c r="E191" s="98">
        <f>RES_hhdet_tesh!E165</f>
        <v>203.26257523284306</v>
      </c>
      <c r="F191" s="98">
        <f>RES_hhdet_tesh!F165</f>
        <v>121.67506847127092</v>
      </c>
      <c r="G191" s="98">
        <f>RES_hhdet_tesh!G165</f>
        <v>147.99214174360679</v>
      </c>
      <c r="H191" s="98">
        <f>RES_hhdet_tesh!H165</f>
        <v>204.14781313395457</v>
      </c>
      <c r="I191" s="98">
        <f>RES_hhdet_tesh!I165</f>
        <v>207.53162038366685</v>
      </c>
      <c r="J191" s="98">
        <f>RES_hhdet_tesh!J165</f>
        <v>226.59779390176485</v>
      </c>
      <c r="K191" s="98">
        <f>RES_hhdet_tesh!K165</f>
        <v>265.85399464222155</v>
      </c>
      <c r="L191" s="98">
        <f>RES_hhdet_tesh!L165</f>
        <v>324.25192558293151</v>
      </c>
      <c r="M191" s="98">
        <f>RES_hhdet_tesh!M165</f>
        <v>316.95800980957637</v>
      </c>
      <c r="N191" s="98">
        <f>RES_hhdet_tesh!N165</f>
        <v>516.41433679203158</v>
      </c>
      <c r="O191" s="98">
        <f>RES_hhdet_tesh!O165</f>
        <v>485.00191019162725</v>
      </c>
      <c r="P191" s="98">
        <f>RES_hhdet_tesh!P165</f>
        <v>174.83650053863849</v>
      </c>
      <c r="Q191" s="98">
        <f>RES_hhdet_tesh!Q165</f>
        <v>579.51183813031787</v>
      </c>
      <c r="R191" s="98">
        <f>RES_hhdet_tesh!R165</f>
        <v>376.56423623692922</v>
      </c>
      <c r="S191" s="98">
        <f>RES_hhdet_tesh!S165</f>
        <v>681.51139290901085</v>
      </c>
      <c r="T191" s="98">
        <f>RES_hhdet_tesh!T165</f>
        <v>595.30462157191312</v>
      </c>
      <c r="U191" s="98">
        <f>RES_hhdet_tesh!U165</f>
        <v>881.60027849873245</v>
      </c>
      <c r="V191" s="98">
        <f>RES_hhdet_tesh!V165</f>
        <v>475.27147654732357</v>
      </c>
      <c r="W191" s="98">
        <f>RES_hhdet_tesh!W165</f>
        <v>811.36799510130686</v>
      </c>
      <c r="X191" s="98">
        <f>RES_hhdet_tesh!X165</f>
        <v>1010.415077751755</v>
      </c>
      <c r="Y191" s="98">
        <f>RES_hhdet_tesh!Y165</f>
        <v>605.11804461103031</v>
      </c>
      <c r="DA191" s="63" t="s">
        <v>2566</v>
      </c>
    </row>
    <row r="192" spans="1:105" ht="12" customHeight="1" x14ac:dyDescent="0.25">
      <c r="A192" s="121" t="s">
        <v>55</v>
      </c>
      <c r="B192" s="122">
        <v>1529.0115608417987</v>
      </c>
      <c r="C192" s="122">
        <v>1464.1863348612976</v>
      </c>
      <c r="D192" s="122">
        <v>1599.7977792194995</v>
      </c>
      <c r="E192" s="122">
        <v>1750.556123532531</v>
      </c>
      <c r="F192" s="122">
        <v>1811.6361461909075</v>
      </c>
      <c r="G192" s="122">
        <v>1707.6737736447799</v>
      </c>
      <c r="H192" s="122">
        <v>1793.4251968219103</v>
      </c>
      <c r="I192" s="122">
        <v>1695.3615389687563</v>
      </c>
      <c r="J192" s="122">
        <v>1826.078773035483</v>
      </c>
      <c r="K192" s="122">
        <v>1808.2460989416127</v>
      </c>
      <c r="L192" s="122">
        <v>1741.2656358295783</v>
      </c>
      <c r="M192" s="122">
        <v>1805.3657432973591</v>
      </c>
      <c r="N192" s="122">
        <v>1731.9927550647328</v>
      </c>
      <c r="O192" s="122">
        <v>1707.5549973541415</v>
      </c>
      <c r="P192" s="122">
        <v>1698.806585524299</v>
      </c>
      <c r="Q192" s="122">
        <v>1727.9503941069595</v>
      </c>
      <c r="R192" s="122">
        <v>1691.3989570943083</v>
      </c>
      <c r="S192" s="122">
        <v>1703.7168963910412</v>
      </c>
      <c r="T192" s="122">
        <v>1682.5066538643784</v>
      </c>
      <c r="U192" s="122">
        <v>1615.6676979674562</v>
      </c>
      <c r="V192" s="122">
        <v>1599.6943776640994</v>
      </c>
      <c r="W192" s="122">
        <v>1558.6546472581394</v>
      </c>
      <c r="X192" s="122">
        <v>1528.7549912978247</v>
      </c>
      <c r="Y192" s="122">
        <v>1525.2554218861189</v>
      </c>
      <c r="DA192" s="130" t="s">
        <v>2567</v>
      </c>
    </row>
    <row r="193" spans="1:105" ht="12" customHeight="1" x14ac:dyDescent="0.25">
      <c r="A193" s="97" t="s">
        <v>124</v>
      </c>
      <c r="B193" s="98">
        <v>1570.7346825672439</v>
      </c>
      <c r="C193" s="98">
        <v>1408.9305103719098</v>
      </c>
      <c r="D193" s="98">
        <v>1815.0431843166398</v>
      </c>
      <c r="E193" s="98">
        <v>1702.3770193256555</v>
      </c>
      <c r="F193" s="98">
        <v>1680.2633858361958</v>
      </c>
      <c r="G193" s="98">
        <v>1849.8660190578094</v>
      </c>
      <c r="H193" s="98">
        <v>1622.6741334078133</v>
      </c>
      <c r="I193" s="98">
        <v>1687.4082453830074</v>
      </c>
      <c r="J193" s="98">
        <v>1875.726972008104</v>
      </c>
      <c r="K193" s="98">
        <v>1731.6523506689443</v>
      </c>
      <c r="L193" s="98">
        <v>1678.9302110521141</v>
      </c>
      <c r="M193" s="98">
        <v>2067.6804358202639</v>
      </c>
      <c r="N193" s="98">
        <v>1855.8857160052046</v>
      </c>
      <c r="O193" s="98">
        <v>1536.958460086717</v>
      </c>
      <c r="P193" s="98">
        <v>1204.7208450033315</v>
      </c>
      <c r="Q193" s="98">
        <v>1930.6568485300506</v>
      </c>
      <c r="R193" s="98">
        <v>1693.7586480272307</v>
      </c>
      <c r="S193" s="98">
        <v>1845.665963601258</v>
      </c>
      <c r="T193" s="98">
        <v>1754.1040153622391</v>
      </c>
      <c r="U193" s="98">
        <v>1844.8454982868277</v>
      </c>
      <c r="V193" s="98">
        <v>1262.690418813112</v>
      </c>
      <c r="W193" s="98">
        <v>1479.3623142649294</v>
      </c>
      <c r="X193" s="98">
        <v>1595.2239396534292</v>
      </c>
      <c r="Y193" s="98">
        <v>1541.6288571394962</v>
      </c>
      <c r="DA193" s="63" t="s">
        <v>2568</v>
      </c>
    </row>
    <row r="194" spans="1:105" ht="12" customHeight="1" x14ac:dyDescent="0.25">
      <c r="A194" s="97" t="s">
        <v>123</v>
      </c>
      <c r="B194" s="98">
        <v>1570.7346825672439</v>
      </c>
      <c r="C194" s="98">
        <v>1409.0178430246733</v>
      </c>
      <c r="D194" s="98">
        <v>1814.5670993116266</v>
      </c>
      <c r="E194" s="98">
        <v>1701.9277985169761</v>
      </c>
      <c r="F194" s="98">
        <v>1679.9486033412006</v>
      </c>
      <c r="G194" s="98">
        <v>1849.8282510784952</v>
      </c>
      <c r="H194" s="98">
        <v>1621.9820250104492</v>
      </c>
      <c r="I194" s="98">
        <v>1687.739826441164</v>
      </c>
      <c r="J194" s="98">
        <v>1877.8049695446171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1822.5012363844332</v>
      </c>
      <c r="T194" s="98">
        <v>1736.5948495320904</v>
      </c>
      <c r="U194" s="98">
        <v>1829.3795232670975</v>
      </c>
      <c r="V194" s="98">
        <v>1253.5796862861694</v>
      </c>
      <c r="W194" s="98">
        <v>1471.7411303903589</v>
      </c>
      <c r="X194" s="98">
        <v>1588.259958640271</v>
      </c>
      <c r="Y194" s="98">
        <v>1536.3358186689582</v>
      </c>
      <c r="DA194" s="63" t="s">
        <v>2569</v>
      </c>
    </row>
    <row r="195" spans="1:105" ht="12" customHeight="1" x14ac:dyDescent="0.25">
      <c r="A195" s="100" t="s">
        <v>50</v>
      </c>
      <c r="B195" s="101">
        <v>530.01962063817552</v>
      </c>
      <c r="C195" s="101">
        <v>463.30610713144637</v>
      </c>
      <c r="D195" s="101">
        <v>673.95307352151212</v>
      </c>
      <c r="E195" s="101">
        <v>782.41856176328383</v>
      </c>
      <c r="F195" s="101">
        <v>811.8053640383871</v>
      </c>
      <c r="G195" s="101">
        <v>781.65880343084143</v>
      </c>
      <c r="H195" s="101">
        <v>701.98034484651077</v>
      </c>
      <c r="I195" s="101">
        <v>601.79084302088029</v>
      </c>
      <c r="J195" s="101">
        <v>678.9319221711678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644.90778139933127</v>
      </c>
      <c r="T195" s="101">
        <v>623.89176280005972</v>
      </c>
      <c r="U195" s="101">
        <v>620.19422245835119</v>
      </c>
      <c r="V195" s="101">
        <v>491.24743993953115</v>
      </c>
      <c r="W195" s="101">
        <v>671.84949014287542</v>
      </c>
      <c r="X195" s="101">
        <v>818.26916672926529</v>
      </c>
      <c r="Y195" s="101">
        <v>910.3233576906822</v>
      </c>
      <c r="DA195" s="131" t="s">
        <v>2570</v>
      </c>
    </row>
    <row r="196" spans="1:105" ht="12" customHeight="1" x14ac:dyDescent="0.25">
      <c r="A196" s="103" t="s">
        <v>52</v>
      </c>
      <c r="B196" s="104">
        <v>1040.715061929068</v>
      </c>
      <c r="C196" s="104">
        <v>945.71173589322689</v>
      </c>
      <c r="D196" s="104">
        <v>1140.6140257901147</v>
      </c>
      <c r="E196" s="104">
        <v>919.50923675369199</v>
      </c>
      <c r="F196" s="104">
        <v>868.14323930281353</v>
      </c>
      <c r="G196" s="104">
        <v>1068.1694476476537</v>
      </c>
      <c r="H196" s="104">
        <v>920.00168016393843</v>
      </c>
      <c r="I196" s="104">
        <v>1085.9489834202836</v>
      </c>
      <c r="J196" s="104">
        <v>1198.873047373449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1177.5934549851022</v>
      </c>
      <c r="T196" s="104">
        <v>1112.7030867320307</v>
      </c>
      <c r="U196" s="104">
        <v>1209.1853008087462</v>
      </c>
      <c r="V196" s="104">
        <v>762.33224634663804</v>
      </c>
      <c r="W196" s="104">
        <v>799.89164024748334</v>
      </c>
      <c r="X196" s="104">
        <v>769.99079191100543</v>
      </c>
      <c r="Y196" s="104">
        <v>626.01246097827607</v>
      </c>
      <c r="DA196" s="132" t="s">
        <v>2571</v>
      </c>
    </row>
    <row r="197" spans="1:105" ht="12" customHeight="1" x14ac:dyDescent="0.25">
      <c r="A197" s="106" t="s">
        <v>122</v>
      </c>
      <c r="B197" s="101">
        <v>1522.8959331186143</v>
      </c>
      <c r="C197" s="101">
        <v>1472.3954107226671</v>
      </c>
      <c r="D197" s="101">
        <v>1568.2216058368272</v>
      </c>
      <c r="E197" s="101">
        <v>1757.0562825940538</v>
      </c>
      <c r="F197" s="101">
        <v>1827.8336288722105</v>
      </c>
      <c r="G197" s="101">
        <v>1691.3050639853809</v>
      </c>
      <c r="H197" s="101">
        <v>1810.5151344976994</v>
      </c>
      <c r="I197" s="101">
        <v>1696.1137844769069</v>
      </c>
      <c r="J197" s="101">
        <v>1821.6979988518942</v>
      </c>
      <c r="K197" s="101">
        <v>1814.4275120833975</v>
      </c>
      <c r="L197" s="101">
        <v>1745.8791650828637</v>
      </c>
      <c r="M197" s="101">
        <v>1786.6437524657206</v>
      </c>
      <c r="N197" s="101">
        <v>1723.9071951172773</v>
      </c>
      <c r="O197" s="101">
        <v>1717.5214465514541</v>
      </c>
      <c r="P197" s="101">
        <v>1726.3314883703904</v>
      </c>
      <c r="Q197" s="101">
        <v>1716.7142797528541</v>
      </c>
      <c r="R197" s="101">
        <v>1691.3326178962859</v>
      </c>
      <c r="S197" s="101">
        <v>1695.3400053302857</v>
      </c>
      <c r="T197" s="101">
        <v>1678.3585624504146</v>
      </c>
      <c r="U197" s="101">
        <v>1603.7659997184862</v>
      </c>
      <c r="V197" s="101">
        <v>1615.8131962811847</v>
      </c>
      <c r="W197" s="101">
        <v>1562.9196683049709</v>
      </c>
      <c r="X197" s="101">
        <v>1524.1497134263439</v>
      </c>
      <c r="Y197" s="101">
        <v>1523.5967454174495</v>
      </c>
      <c r="DA197" s="131" t="s">
        <v>2572</v>
      </c>
    </row>
    <row r="198" spans="1:105" ht="12" customHeight="1" x14ac:dyDescent="0.25">
      <c r="A198" s="107" t="s">
        <v>121</v>
      </c>
      <c r="B198" s="104">
        <v>1522.8959331186147</v>
      </c>
      <c r="C198" s="104">
        <v>1472.5184494006314</v>
      </c>
      <c r="D198" s="104">
        <v>1568.3677585031726</v>
      </c>
      <c r="E198" s="104">
        <v>1757.188984183985</v>
      </c>
      <c r="F198" s="104">
        <v>1827.9313155333625</v>
      </c>
      <c r="G198" s="104">
        <v>1691.381025427042</v>
      </c>
      <c r="H198" s="104">
        <v>1810.4858494706907</v>
      </c>
      <c r="I198" s="104">
        <v>1696.0475587703436</v>
      </c>
      <c r="J198" s="104">
        <v>1821.6629426241918</v>
      </c>
      <c r="K198" s="104">
        <v>1814.4630098072882</v>
      </c>
      <c r="L198" s="104">
        <v>1745.9706834230694</v>
      </c>
      <c r="M198" s="104">
        <v>1786.9023681743649</v>
      </c>
      <c r="N198" s="104">
        <v>1724.106104613579</v>
      </c>
      <c r="O198" s="104">
        <v>1717.6522372721784</v>
      </c>
      <c r="P198" s="104">
        <v>1726.3152264723662</v>
      </c>
      <c r="Q198" s="104">
        <v>1716.3856329290477</v>
      </c>
      <c r="R198" s="104">
        <v>1691.1157720564877</v>
      </c>
      <c r="S198" s="104">
        <v>1695.0158780036249</v>
      </c>
      <c r="T198" s="104">
        <v>1678.1183747974367</v>
      </c>
      <c r="U198" s="104">
        <v>1604.2249176523239</v>
      </c>
      <c r="V198" s="104">
        <v>1616.3026487389961</v>
      </c>
      <c r="W198" s="104">
        <v>1563.0033500326306</v>
      </c>
      <c r="X198" s="104">
        <v>1525.7192322365845</v>
      </c>
      <c r="Y198" s="104">
        <v>1525.5981968617075</v>
      </c>
      <c r="DA198" s="132" t="s">
        <v>2573</v>
      </c>
    </row>
    <row r="199" spans="1:105" ht="12" customHeight="1" x14ac:dyDescent="0.25">
      <c r="A199" s="108" t="s">
        <v>53</v>
      </c>
      <c r="B199" s="98">
        <v>513.17723800613851</v>
      </c>
      <c r="C199" s="98">
        <v>484.11214905300949</v>
      </c>
      <c r="D199" s="98">
        <v>580.39145051538128</v>
      </c>
      <c r="E199" s="98">
        <v>807.4122805345346</v>
      </c>
      <c r="F199" s="98">
        <v>883.55787688426756</v>
      </c>
      <c r="G199" s="98">
        <v>714.09718924070012</v>
      </c>
      <c r="H199" s="98">
        <v>783.96069020065545</v>
      </c>
      <c r="I199" s="98">
        <v>604.77596662724432</v>
      </c>
      <c r="J199" s="98">
        <v>659.42793095323452</v>
      </c>
      <c r="K199" s="98">
        <v>634.45598540010997</v>
      </c>
      <c r="L199" s="98">
        <v>588.18447214635194</v>
      </c>
      <c r="M199" s="98">
        <v>622.00911016055318</v>
      </c>
      <c r="N199" s="98">
        <v>585.351026528582</v>
      </c>
      <c r="O199" s="98">
        <v>583.5030514714831</v>
      </c>
      <c r="P199" s="98">
        <v>621.68801596804235</v>
      </c>
      <c r="Q199" s="98">
        <v>610.42239987308403</v>
      </c>
      <c r="R199" s="98">
        <v>596.68152236950016</v>
      </c>
      <c r="S199" s="98">
        <v>602.36371816394353</v>
      </c>
      <c r="T199" s="98">
        <v>605.89300178975111</v>
      </c>
      <c r="U199" s="98">
        <v>543.07898517766751</v>
      </c>
      <c r="V199" s="98">
        <v>631.74995782157373</v>
      </c>
      <c r="W199" s="98">
        <v>714.25650505677834</v>
      </c>
      <c r="X199" s="98">
        <v>787.03011948834865</v>
      </c>
      <c r="Y199" s="98">
        <v>905.4630761906202</v>
      </c>
      <c r="DA199" s="63" t="s">
        <v>2574</v>
      </c>
    </row>
    <row r="200" spans="1:105" ht="12" customHeight="1" x14ac:dyDescent="0.25">
      <c r="A200" s="108" t="s">
        <v>52</v>
      </c>
      <c r="B200" s="98">
        <v>1009.718695112476</v>
      </c>
      <c r="C200" s="98">
        <v>988.40630034762182</v>
      </c>
      <c r="D200" s="98">
        <v>987.9763079877913</v>
      </c>
      <c r="E200" s="98">
        <v>949.77670364945072</v>
      </c>
      <c r="F200" s="98">
        <v>944.37343864909519</v>
      </c>
      <c r="G200" s="98">
        <v>977.28383618634211</v>
      </c>
      <c r="H200" s="98">
        <v>1026.5251592700354</v>
      </c>
      <c r="I200" s="98">
        <v>1091.2715921430993</v>
      </c>
      <c r="J200" s="98">
        <v>1162.2350116709572</v>
      </c>
      <c r="K200" s="98">
        <v>1180.0070244071783</v>
      </c>
      <c r="L200" s="98">
        <v>1157.786211276717</v>
      </c>
      <c r="M200" s="98">
        <v>1164.8932580138119</v>
      </c>
      <c r="N200" s="98">
        <v>1138.755078084997</v>
      </c>
      <c r="O200" s="98">
        <v>1134.149185800695</v>
      </c>
      <c r="P200" s="98">
        <v>1104.6272105043238</v>
      </c>
      <c r="Q200" s="98">
        <v>1105.9632330559637</v>
      </c>
      <c r="R200" s="98">
        <v>1094.4342496869876</v>
      </c>
      <c r="S200" s="98">
        <v>1092.6521598396816</v>
      </c>
      <c r="T200" s="98">
        <v>1072.2253730076857</v>
      </c>
      <c r="U200" s="98">
        <v>1061.1459324746565</v>
      </c>
      <c r="V200" s="98">
        <v>984.5526909174223</v>
      </c>
      <c r="W200" s="98">
        <v>848.74684497585224</v>
      </c>
      <c r="X200" s="98">
        <v>738.68911274823574</v>
      </c>
      <c r="Y200" s="98">
        <v>620.13512067108752</v>
      </c>
      <c r="DA200" s="63" t="s">
        <v>2575</v>
      </c>
    </row>
    <row r="201" spans="1:105" ht="12" customHeight="1" x14ac:dyDescent="0.25">
      <c r="A201" s="121" t="s">
        <v>54</v>
      </c>
      <c r="B201" s="122">
        <v>536.54021893909623</v>
      </c>
      <c r="C201" s="122">
        <v>596.12867811863703</v>
      </c>
      <c r="D201" s="122">
        <v>595.10497368621884</v>
      </c>
      <c r="E201" s="122">
        <v>704.0992426403501</v>
      </c>
      <c r="F201" s="122">
        <v>646.28000545729014</v>
      </c>
      <c r="G201" s="122">
        <v>645.30461499783053</v>
      </c>
      <c r="H201" s="122">
        <v>601.03739689950419</v>
      </c>
      <c r="I201" s="122">
        <v>583.35637448195155</v>
      </c>
      <c r="J201" s="122">
        <v>602.41587209495424</v>
      </c>
      <c r="K201" s="122">
        <v>473.40998536245593</v>
      </c>
      <c r="L201" s="122">
        <v>431.43380682079714</v>
      </c>
      <c r="M201" s="122">
        <v>437.90327068307954</v>
      </c>
      <c r="N201" s="122">
        <v>426.80555876936359</v>
      </c>
      <c r="O201" s="122">
        <v>428.54178835745211</v>
      </c>
      <c r="P201" s="122">
        <v>439.80337956589523</v>
      </c>
      <c r="Q201" s="122">
        <v>439.15021326296448</v>
      </c>
      <c r="R201" s="122">
        <v>432.39356103016115</v>
      </c>
      <c r="S201" s="122">
        <v>428.89874327999314</v>
      </c>
      <c r="T201" s="122">
        <v>420.94672905938978</v>
      </c>
      <c r="U201" s="122">
        <v>405.12475594972165</v>
      </c>
      <c r="V201" s="122">
        <v>540.16652181843995</v>
      </c>
      <c r="W201" s="122">
        <v>548.76089112814429</v>
      </c>
      <c r="X201" s="122">
        <v>428.2530042221984</v>
      </c>
      <c r="Y201" s="122">
        <v>406.08954172160759</v>
      </c>
      <c r="DA201" s="130" t="s">
        <v>2576</v>
      </c>
    </row>
    <row r="202" spans="1:105" ht="12" customHeight="1" x14ac:dyDescent="0.25">
      <c r="A202" s="97" t="s">
        <v>50</v>
      </c>
      <c r="B202" s="98">
        <v>580.21608428892216</v>
      </c>
      <c r="C202" s="98">
        <v>606.80859470754035</v>
      </c>
      <c r="D202" s="98">
        <v>773.2238731870342</v>
      </c>
      <c r="E202" s="98">
        <v>605.19054120160149</v>
      </c>
      <c r="F202" s="98">
        <v>589.85470300649013</v>
      </c>
      <c r="G202" s="98">
        <v>693.19866721556718</v>
      </c>
      <c r="H202" s="98">
        <v>601.25006702295707</v>
      </c>
      <c r="I202" s="98">
        <v>573.14489722505937</v>
      </c>
      <c r="J202" s="98">
        <v>520.02403322122984</v>
      </c>
      <c r="K202" s="98">
        <v>509.15337439398041</v>
      </c>
      <c r="L202" s="98">
        <v>455.14049970470876</v>
      </c>
      <c r="M202" s="98">
        <v>436.16558722681066</v>
      </c>
      <c r="N202" s="98">
        <v>431.05490365392092</v>
      </c>
      <c r="O202" s="98">
        <v>430.33409026917536</v>
      </c>
      <c r="P202" s="98">
        <v>441.88650181865461</v>
      </c>
      <c r="Q202" s="98">
        <v>438.07403074735993</v>
      </c>
      <c r="R202" s="98">
        <v>433.56149328449857</v>
      </c>
      <c r="S202" s="98">
        <v>427.3440655530548</v>
      </c>
      <c r="T202" s="98">
        <v>415.74641536208583</v>
      </c>
      <c r="U202" s="98">
        <v>403.18622193515785</v>
      </c>
      <c r="V202" s="98">
        <v>552.60138482533159</v>
      </c>
      <c r="W202" s="98">
        <v>551.89471810736597</v>
      </c>
      <c r="X202" s="98">
        <v>431.68325887981825</v>
      </c>
      <c r="Y202" s="98">
        <v>393.89363101991466</v>
      </c>
      <c r="DA202" s="63" t="s">
        <v>2577</v>
      </c>
    </row>
    <row r="203" spans="1:105" ht="12" customHeight="1" x14ac:dyDescent="0.25">
      <c r="A203" s="109" t="s">
        <v>120</v>
      </c>
      <c r="B203" s="33">
        <v>504.51756712078554</v>
      </c>
      <c r="C203" s="33">
        <v>588.55149914611195</v>
      </c>
      <c r="D203" s="33">
        <v>478.02154338903563</v>
      </c>
      <c r="E203" s="33">
        <v>763.93359087438148</v>
      </c>
      <c r="F203" s="33">
        <v>678.13309639352963</v>
      </c>
      <c r="G203" s="33">
        <v>618.54801455382062</v>
      </c>
      <c r="H203" s="33">
        <v>600.92304663211996</v>
      </c>
      <c r="I203" s="33">
        <v>588.93790494916675</v>
      </c>
      <c r="J203" s="33">
        <v>649.92925576134439</v>
      </c>
      <c r="K203" s="33">
        <v>449.19708494040799</v>
      </c>
      <c r="L203" s="33">
        <v>414.56445080039128</v>
      </c>
      <c r="M203" s="33">
        <v>439.17942894043392</v>
      </c>
      <c r="N203" s="33">
        <v>423.83659243018661</v>
      </c>
      <c r="O203" s="33">
        <v>427.36484970440245</v>
      </c>
      <c r="P203" s="33">
        <v>438.52908066256276</v>
      </c>
      <c r="Q203" s="33">
        <v>439.75675152793775</v>
      </c>
      <c r="R203" s="33">
        <v>431.78202095296314</v>
      </c>
      <c r="S203" s="33">
        <v>429.68720771524818</v>
      </c>
      <c r="T203" s="33">
        <v>423.47581387460338</v>
      </c>
      <c r="U203" s="33">
        <v>405.98389738224142</v>
      </c>
      <c r="V203" s="33">
        <v>534.92232552175949</v>
      </c>
      <c r="W203" s="33">
        <v>547.54858691630409</v>
      </c>
      <c r="X203" s="33">
        <v>427.0929527501948</v>
      </c>
      <c r="Y203" s="33">
        <v>409.76935597334153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169.58220399997077</v>
      </c>
      <c r="C205" s="117">
        <f t="shared" si="88"/>
        <v>164.31655267664348</v>
      </c>
      <c r="D205" s="117">
        <f t="shared" si="88"/>
        <v>202.61981030607885</v>
      </c>
      <c r="E205" s="117">
        <f t="shared" si="88"/>
        <v>161.84971219548476</v>
      </c>
      <c r="F205" s="117">
        <f t="shared" si="88"/>
        <v>148.64107895023977</v>
      </c>
      <c r="G205" s="117">
        <f t="shared" si="88"/>
        <v>163.59501847155428</v>
      </c>
      <c r="H205" s="117">
        <f t="shared" si="88"/>
        <v>132.67631759375769</v>
      </c>
      <c r="I205" s="117">
        <f t="shared" si="88"/>
        <v>127.78933969310592</v>
      </c>
      <c r="J205" s="117">
        <f t="shared" si="88"/>
        <v>126.38786529820339</v>
      </c>
      <c r="K205" s="117">
        <f t="shared" si="88"/>
        <v>123.42316124001565</v>
      </c>
      <c r="L205" s="117">
        <f t="shared" si="88"/>
        <v>112.25524412106157</v>
      </c>
      <c r="M205" s="117">
        <f t="shared" si="88"/>
        <v>117.9451892701571</v>
      </c>
      <c r="N205" s="117">
        <f t="shared" si="88"/>
        <v>106.09497473503561</v>
      </c>
      <c r="O205" s="117">
        <f t="shared" si="88"/>
        <v>93.29347975053372</v>
      </c>
      <c r="P205" s="117">
        <f t="shared" si="88"/>
        <v>84.053409729661325</v>
      </c>
      <c r="Q205" s="117">
        <f t="shared" si="88"/>
        <v>92.928450700669259</v>
      </c>
      <c r="R205" s="117">
        <f t="shared" ref="R205:V205" si="89">R206+R208+R210+R219</f>
        <v>85.290209356173705</v>
      </c>
      <c r="S205" s="117">
        <f t="shared" si="89"/>
        <v>85.684100609470462</v>
      </c>
      <c r="T205" s="117">
        <f t="shared" si="89"/>
        <v>80.023636226239404</v>
      </c>
      <c r="U205" s="117">
        <f t="shared" si="89"/>
        <v>72.406353226756721</v>
      </c>
      <c r="V205" s="117">
        <f t="shared" si="89"/>
        <v>76.928247632833859</v>
      </c>
      <c r="W205" s="117">
        <f t="shared" ref="W205:Y205" si="90">W206+W208+W210+W219</f>
        <v>78.002225295750435</v>
      </c>
      <c r="X205" s="117">
        <f t="shared" si="90"/>
        <v>66.561887041955671</v>
      </c>
      <c r="Y205" s="117">
        <f t="shared" si="90"/>
        <v>61.615055454087212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77.817213931647871</v>
      </c>
      <c r="C210" s="122">
        <v>70.33393095146269</v>
      </c>
      <c r="D210" s="122">
        <v>88.423446091338391</v>
      </c>
      <c r="E210" s="122">
        <v>77.053492682915888</v>
      </c>
      <c r="F210" s="122">
        <v>69.645057753069665</v>
      </c>
      <c r="G210" s="122">
        <v>71.525523189863961</v>
      </c>
      <c r="H210" s="122">
        <v>54.912963063387387</v>
      </c>
      <c r="I210" s="122">
        <v>52.935815852941772</v>
      </c>
      <c r="J210" s="122">
        <v>56.129982846392771</v>
      </c>
      <c r="K210" s="122">
        <v>47.510450613661213</v>
      </c>
      <c r="L210" s="122">
        <v>42.421784201597099</v>
      </c>
      <c r="M210" s="122">
        <v>49.803994745894052</v>
      </c>
      <c r="N210" s="122">
        <v>40.697283927020727</v>
      </c>
      <c r="O210" s="122">
        <v>30.391286379381615</v>
      </c>
      <c r="P210" s="122">
        <v>22.220022733459249</v>
      </c>
      <c r="Q210" s="122">
        <v>34.733151789003571</v>
      </c>
      <c r="R210" s="122">
        <v>30.428247463040371</v>
      </c>
      <c r="S210" s="122">
        <v>32.847230286668974</v>
      </c>
      <c r="T210" s="122">
        <v>30.159966557785321</v>
      </c>
      <c r="U210" s="122">
        <v>27.183602553047884</v>
      </c>
      <c r="V210" s="122">
        <v>17.245358945740691</v>
      </c>
      <c r="W210" s="122">
        <v>22.103429385837973</v>
      </c>
      <c r="X210" s="122">
        <v>27.031436259615891</v>
      </c>
      <c r="Y210" s="122">
        <v>28.604435864855855</v>
      </c>
      <c r="DA210" s="130" t="s">
        <v>2735</v>
      </c>
    </row>
    <row r="211" spans="1:105" ht="12" customHeight="1" x14ac:dyDescent="0.25">
      <c r="A211" s="97" t="s">
        <v>124</v>
      </c>
      <c r="B211" s="98">
        <v>609.84587909089419</v>
      </c>
      <c r="C211" s="98">
        <v>542.88345942419494</v>
      </c>
      <c r="D211" s="98">
        <v>693.374366877336</v>
      </c>
      <c r="E211" s="98">
        <v>646.4732751234643</v>
      </c>
      <c r="F211" s="98">
        <v>634.73373585948571</v>
      </c>
      <c r="G211" s="98">
        <v>694.63585882334053</v>
      </c>
      <c r="H211" s="98">
        <v>604.57713012777708</v>
      </c>
      <c r="I211" s="98">
        <v>625.44407449480605</v>
      </c>
      <c r="J211" s="98">
        <v>692.18635929116613</v>
      </c>
      <c r="K211" s="98">
        <v>635.28827644827834</v>
      </c>
      <c r="L211" s="98">
        <v>612.41138559154422</v>
      </c>
      <c r="M211" s="98">
        <v>750.50328355060185</v>
      </c>
      <c r="N211" s="98">
        <v>669.29289971692435</v>
      </c>
      <c r="O211" s="98">
        <v>548.36300498020228</v>
      </c>
      <c r="P211" s="98">
        <v>421.15910802084704</v>
      </c>
      <c r="Q211" s="98">
        <v>655.39781703614312</v>
      </c>
      <c r="R211" s="98">
        <v>553.28904480182109</v>
      </c>
      <c r="S211" s="98">
        <v>583.00946316355055</v>
      </c>
      <c r="T211" s="98">
        <v>541.33264673278268</v>
      </c>
      <c r="U211" s="98">
        <v>558.08661168388221</v>
      </c>
      <c r="V211" s="98">
        <v>375.27160935511546</v>
      </c>
      <c r="W211" s="98">
        <v>431.16007089422311</v>
      </c>
      <c r="X211" s="98">
        <v>458.16152956375532</v>
      </c>
      <c r="Y211" s="98">
        <v>438.29063092636602</v>
      </c>
      <c r="DA211" s="63" t="s">
        <v>2736</v>
      </c>
    </row>
    <row r="212" spans="1:105" ht="12" customHeight="1" x14ac:dyDescent="0.25">
      <c r="A212" s="97" t="s">
        <v>123</v>
      </c>
      <c r="B212" s="98">
        <v>205.78286394950905</v>
      </c>
      <c r="C212" s="98">
        <v>179.8809966619942</v>
      </c>
      <c r="D212" s="98">
        <v>256.45903979562951</v>
      </c>
      <c r="E212" s="98">
        <v>296.52339574951327</v>
      </c>
      <c r="F212" s="98">
        <v>307.66049656316886</v>
      </c>
      <c r="G212" s="98">
        <v>294.42163604807916</v>
      </c>
      <c r="H212" s="98">
        <v>261.69332029609001</v>
      </c>
      <c r="I212" s="98">
        <v>224.34338082265194</v>
      </c>
      <c r="J212" s="98">
        <v>253.10103092249369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192.3048615322372</v>
      </c>
      <c r="T212" s="98">
        <v>186.03810113135859</v>
      </c>
      <c r="U212" s="98">
        <v>182.0704628554962</v>
      </c>
      <c r="V212" s="98">
        <v>144.2155465619069</v>
      </c>
      <c r="W212" s="98">
        <v>197.23490353500844</v>
      </c>
      <c r="X212" s="98">
        <v>237.25265213962561</v>
      </c>
      <c r="Y212" s="98">
        <v>259.78812243413711</v>
      </c>
      <c r="DA212" s="63" t="s">
        <v>2737</v>
      </c>
    </row>
    <row r="213" spans="1:105" ht="12" customHeight="1" x14ac:dyDescent="0.25">
      <c r="A213" s="100" t="s">
        <v>50</v>
      </c>
      <c r="B213" s="101">
        <v>205.78286394950905</v>
      </c>
      <c r="C213" s="101">
        <v>179.8809966619942</v>
      </c>
      <c r="D213" s="101">
        <v>256.45903979562951</v>
      </c>
      <c r="E213" s="101">
        <v>296.52339574951327</v>
      </c>
      <c r="F213" s="101">
        <v>307.66049656316886</v>
      </c>
      <c r="G213" s="101">
        <v>294.42163604807916</v>
      </c>
      <c r="H213" s="101">
        <v>261.69332029609001</v>
      </c>
      <c r="I213" s="101">
        <v>224.34338082265194</v>
      </c>
      <c r="J213" s="101">
        <v>253.10103092249369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192.3048615322372</v>
      </c>
      <c r="T213" s="101">
        <v>186.03810113135859</v>
      </c>
      <c r="U213" s="101">
        <v>182.0704628554962</v>
      </c>
      <c r="V213" s="101">
        <v>144.2155465619069</v>
      </c>
      <c r="W213" s="101">
        <v>197.23490353500844</v>
      </c>
      <c r="X213" s="101">
        <v>237.25265213962561</v>
      </c>
      <c r="Y213" s="101">
        <v>259.78812243413711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91.764990068322902</v>
      </c>
      <c r="C219" s="122">
        <v>93.982621725180806</v>
      </c>
      <c r="D219" s="122">
        <v>114.19636421474046</v>
      </c>
      <c r="E219" s="122">
        <v>84.796219512568854</v>
      </c>
      <c r="F219" s="122">
        <v>78.996021197170123</v>
      </c>
      <c r="G219" s="122">
        <v>92.069495281690308</v>
      </c>
      <c r="H219" s="122">
        <v>77.763354530370293</v>
      </c>
      <c r="I219" s="122">
        <v>74.853523840164144</v>
      </c>
      <c r="J219" s="122">
        <v>70.257882451810616</v>
      </c>
      <c r="K219" s="122">
        <v>75.912710626354439</v>
      </c>
      <c r="L219" s="122">
        <v>69.833459919464474</v>
      </c>
      <c r="M219" s="122">
        <v>68.141194524263057</v>
      </c>
      <c r="N219" s="122">
        <v>65.397690808014872</v>
      </c>
      <c r="O219" s="122">
        <v>62.902193371152109</v>
      </c>
      <c r="P219" s="122">
        <v>61.83338699620208</v>
      </c>
      <c r="Q219" s="122">
        <v>58.195298911665688</v>
      </c>
      <c r="R219" s="122">
        <v>54.861961893133333</v>
      </c>
      <c r="S219" s="122">
        <v>52.836870322801488</v>
      </c>
      <c r="T219" s="122">
        <v>49.863669668454079</v>
      </c>
      <c r="U219" s="122">
        <v>45.222750673708845</v>
      </c>
      <c r="V219" s="122">
        <v>59.682888687093175</v>
      </c>
      <c r="W219" s="122">
        <v>55.898795909912458</v>
      </c>
      <c r="X219" s="122">
        <v>39.530450782339784</v>
      </c>
      <c r="Y219" s="122">
        <v>33.010619589231361</v>
      </c>
      <c r="DA219" s="130" t="s">
        <v>2744</v>
      </c>
    </row>
    <row r="220" spans="1:105" ht="12" customHeight="1" x14ac:dyDescent="0.25">
      <c r="A220" s="97" t="s">
        <v>50</v>
      </c>
      <c r="B220" s="98">
        <v>216.92374871180471</v>
      </c>
      <c r="C220" s="98">
        <v>226.44967370731194</v>
      </c>
      <c r="D220" s="98">
        <v>287.92317311754715</v>
      </c>
      <c r="E220" s="98">
        <v>224.96794706442074</v>
      </c>
      <c r="F220" s="98">
        <v>218.93140132660525</v>
      </c>
      <c r="G220" s="98">
        <v>256.87298830799364</v>
      </c>
      <c r="H220" s="98">
        <v>222.38865875040477</v>
      </c>
      <c r="I220" s="98">
        <v>211.79894782052324</v>
      </c>
      <c r="J220" s="98">
        <v>192.09042065248221</v>
      </c>
      <c r="K220" s="98">
        <v>187.9760116377681</v>
      </c>
      <c r="L220" s="98">
        <v>167.97119471675742</v>
      </c>
      <c r="M220" s="98">
        <v>160.92578901545102</v>
      </c>
      <c r="N220" s="98">
        <v>158.99839595239516</v>
      </c>
      <c r="O220" s="98">
        <v>158.6928457883908</v>
      </c>
      <c r="P220" s="98">
        <v>162.91367834576727</v>
      </c>
      <c r="Q220" s="98">
        <v>161.45137819939623</v>
      </c>
      <c r="R220" s="98">
        <v>159.63850429864524</v>
      </c>
      <c r="S220" s="98">
        <v>157.01950910653397</v>
      </c>
      <c r="T220" s="98">
        <v>152.39353454876567</v>
      </c>
      <c r="U220" s="98">
        <v>147.2616433342734</v>
      </c>
      <c r="V220" s="98">
        <v>201.20095984498616</v>
      </c>
      <c r="W220" s="98">
        <v>200.39813280701856</v>
      </c>
      <c r="X220" s="98">
        <v>156.42139587095471</v>
      </c>
      <c r="Y220" s="98">
        <v>142.4168398972563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184.24977785890459</v>
      </c>
      <c r="C223" s="118">
        <f t="shared" si="93"/>
        <v>189.34088987654349</v>
      </c>
      <c r="D223" s="118">
        <f t="shared" si="93"/>
        <v>187.68423677403521</v>
      </c>
      <c r="E223" s="118">
        <f t="shared" si="93"/>
        <v>217.03870001996378</v>
      </c>
      <c r="F223" s="118">
        <f t="shared" si="93"/>
        <v>206.08268417825599</v>
      </c>
      <c r="G223" s="118">
        <f t="shared" si="93"/>
        <v>199.17216314639441</v>
      </c>
      <c r="H223" s="118">
        <f t="shared" si="93"/>
        <v>195.61159823637169</v>
      </c>
      <c r="I223" s="118">
        <f t="shared" si="93"/>
        <v>171.75806831390571</v>
      </c>
      <c r="J223" s="118">
        <f t="shared" si="93"/>
        <v>193.52351573222961</v>
      </c>
      <c r="K223" s="118">
        <f t="shared" si="93"/>
        <v>189.4020890499655</v>
      </c>
      <c r="L223" s="118">
        <f t="shared" si="93"/>
        <v>187.44498550638269</v>
      </c>
      <c r="M223" s="118">
        <f t="shared" si="93"/>
        <v>167.73989947380227</v>
      </c>
      <c r="N223" s="118">
        <f t="shared" si="93"/>
        <v>159.28913826715046</v>
      </c>
      <c r="O223" s="118">
        <f t="shared" si="93"/>
        <v>157.13174165574597</v>
      </c>
      <c r="P223" s="118">
        <f t="shared" si="93"/>
        <v>168.17357692581879</v>
      </c>
      <c r="Q223" s="118">
        <f t="shared" si="93"/>
        <v>136.17274452971213</v>
      </c>
      <c r="R223" s="118">
        <f t="shared" ref="R223:V223" si="94">R224+R226+R228+R237</f>
        <v>123.90686355157189</v>
      </c>
      <c r="S223" s="118">
        <f t="shared" si="94"/>
        <v>124.38447680593876</v>
      </c>
      <c r="T223" s="118">
        <f t="shared" si="94"/>
        <v>138.1683469304177</v>
      </c>
      <c r="U223" s="118">
        <f t="shared" si="94"/>
        <v>141.25816595143405</v>
      </c>
      <c r="V223" s="118">
        <f t="shared" si="94"/>
        <v>150.94389332846612</v>
      </c>
      <c r="W223" s="118">
        <f t="shared" ref="W223:Y223" si="95">W224+W226+W228+W237</f>
        <v>131.20662742897537</v>
      </c>
      <c r="X223" s="118">
        <f t="shared" si="95"/>
        <v>104.02687935243955</v>
      </c>
      <c r="Y223" s="118">
        <f t="shared" si="95"/>
        <v>147.41628700243098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142.88326249881138</v>
      </c>
      <c r="C224" s="123">
        <f t="shared" si="96"/>
        <v>148.70715290322454</v>
      </c>
      <c r="D224" s="123">
        <f t="shared" si="96"/>
        <v>144.55552430032492</v>
      </c>
      <c r="E224" s="123">
        <f t="shared" si="96"/>
        <v>169.30722873374529</v>
      </c>
      <c r="F224" s="123">
        <f t="shared" si="96"/>
        <v>159.34765154674344</v>
      </c>
      <c r="G224" s="123">
        <f t="shared" si="96"/>
        <v>154.71095588846714</v>
      </c>
      <c r="H224" s="123">
        <f t="shared" si="96"/>
        <v>150.82092190661393</v>
      </c>
      <c r="I224" s="123">
        <f t="shared" si="96"/>
        <v>129.67000595832488</v>
      </c>
      <c r="J224" s="123">
        <f t="shared" si="96"/>
        <v>149.11839352728933</v>
      </c>
      <c r="K224" s="123">
        <f t="shared" si="96"/>
        <v>147.91452822632931</v>
      </c>
      <c r="L224" s="123">
        <f t="shared" si="96"/>
        <v>148.09952866527564</v>
      </c>
      <c r="M224" s="123">
        <f t="shared" si="96"/>
        <v>127.59980605069102</v>
      </c>
      <c r="N224" s="123">
        <f t="shared" si="96"/>
        <v>120.31373623066102</v>
      </c>
      <c r="O224" s="123">
        <f t="shared" si="96"/>
        <v>119.17701337834539</v>
      </c>
      <c r="P224" s="123">
        <f t="shared" si="96"/>
        <v>131.8190983614887</v>
      </c>
      <c r="Q224" s="123">
        <f t="shared" si="96"/>
        <v>98.161349956500999</v>
      </c>
      <c r="R224" s="123">
        <f t="shared" si="96"/>
        <v>88.013833486665362</v>
      </c>
      <c r="S224" s="123">
        <f t="shared" si="96"/>
        <v>87.949497337790632</v>
      </c>
      <c r="T224" s="123">
        <f t="shared" si="96"/>
        <v>103.16973669250756</v>
      </c>
      <c r="U224" s="123">
        <f t="shared" si="96"/>
        <v>107.34202949171716</v>
      </c>
      <c r="V224" s="123">
        <f t="shared" si="96"/>
        <v>116.97425837522448</v>
      </c>
      <c r="W224" s="123">
        <f t="shared" si="96"/>
        <v>97.205455235440994</v>
      </c>
      <c r="X224" s="123">
        <f t="shared" si="96"/>
        <v>72.118268868055182</v>
      </c>
      <c r="Y224" s="123">
        <f t="shared" si="96"/>
        <v>117.71195655075971</v>
      </c>
      <c r="DA224" s="130" t="s">
        <v>2899</v>
      </c>
    </row>
    <row r="225" spans="1:105" ht="12" customHeight="1" x14ac:dyDescent="0.25">
      <c r="A225" s="97" t="s">
        <v>53</v>
      </c>
      <c r="B225" s="99">
        <v>142.88326249881138</v>
      </c>
      <c r="C225" s="99">
        <v>148.70715290322454</v>
      </c>
      <c r="D225" s="99">
        <v>144.55552430032492</v>
      </c>
      <c r="E225" s="99">
        <v>169.30722873374529</v>
      </c>
      <c r="F225" s="99">
        <v>159.34765154674344</v>
      </c>
      <c r="G225" s="99">
        <v>154.71095588846714</v>
      </c>
      <c r="H225" s="99">
        <v>150.82092190661393</v>
      </c>
      <c r="I225" s="99">
        <v>129.67000595832488</v>
      </c>
      <c r="J225" s="99">
        <v>149.11839352728933</v>
      </c>
      <c r="K225" s="99">
        <v>147.91452822632931</v>
      </c>
      <c r="L225" s="99">
        <v>148.09952866527564</v>
      </c>
      <c r="M225" s="99">
        <v>127.59980605069102</v>
      </c>
      <c r="N225" s="99">
        <v>120.31373623066102</v>
      </c>
      <c r="O225" s="99">
        <v>119.17701337834539</v>
      </c>
      <c r="P225" s="99">
        <v>131.8190983614887</v>
      </c>
      <c r="Q225" s="99">
        <v>98.161349956500999</v>
      </c>
      <c r="R225" s="99">
        <v>88.013833486665362</v>
      </c>
      <c r="S225" s="99">
        <v>87.949497337790632</v>
      </c>
      <c r="T225" s="99">
        <v>103.16973669250756</v>
      </c>
      <c r="U225" s="99">
        <v>107.34202949171716</v>
      </c>
      <c r="V225" s="99">
        <v>116.97425837522448</v>
      </c>
      <c r="W225" s="99">
        <v>97.205455235440994</v>
      </c>
      <c r="X225" s="99">
        <v>72.118268868055182</v>
      </c>
      <c r="Y225" s="99">
        <v>117.71195655075971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0.56734782210983814</v>
      </c>
      <c r="C226" s="123">
        <f t="shared" si="97"/>
        <v>0.59116553112156289</v>
      </c>
      <c r="D226" s="123">
        <f t="shared" si="97"/>
        <v>0.61187391211686526</v>
      </c>
      <c r="E226" s="123">
        <f t="shared" si="97"/>
        <v>1.2934056802703893</v>
      </c>
      <c r="F226" s="123">
        <f t="shared" si="97"/>
        <v>0.72859074452652051</v>
      </c>
      <c r="G226" s="123">
        <f t="shared" si="97"/>
        <v>0.84194124905101475</v>
      </c>
      <c r="H226" s="123">
        <f t="shared" si="97"/>
        <v>1.1037724142144303</v>
      </c>
      <c r="I226" s="123">
        <f t="shared" si="97"/>
        <v>1.0763247024082876</v>
      </c>
      <c r="J226" s="123">
        <f t="shared" si="97"/>
        <v>1.124045655275131</v>
      </c>
      <c r="K226" s="123">
        <f t="shared" si="97"/>
        <v>1.256836881805921</v>
      </c>
      <c r="L226" s="123">
        <f t="shared" si="97"/>
        <v>1.4719764362928132</v>
      </c>
      <c r="M226" s="123">
        <f t="shared" si="97"/>
        <v>1.4000733370670628</v>
      </c>
      <c r="N226" s="123">
        <f t="shared" si="97"/>
        <v>2.2111029481974223</v>
      </c>
      <c r="O226" s="123">
        <f t="shared" si="97"/>
        <v>1.9893089625030091</v>
      </c>
      <c r="P226" s="123">
        <f t="shared" si="97"/>
        <v>0.69154127631296758</v>
      </c>
      <c r="Q226" s="123">
        <f t="shared" si="97"/>
        <v>2.182186604580219</v>
      </c>
      <c r="R226" s="123">
        <f t="shared" si="97"/>
        <v>1.3548255847533581</v>
      </c>
      <c r="S226" s="123">
        <f t="shared" si="97"/>
        <v>2.358055817701517</v>
      </c>
      <c r="T226" s="123">
        <f t="shared" si="97"/>
        <v>2.0071091921456659</v>
      </c>
      <c r="U226" s="123">
        <f t="shared" si="97"/>
        <v>2.9218058362460364</v>
      </c>
      <c r="V226" s="123">
        <f t="shared" si="97"/>
        <v>1.5534752684378657</v>
      </c>
      <c r="W226" s="123">
        <f t="shared" si="97"/>
        <v>2.6156161070326172</v>
      </c>
      <c r="X226" s="123">
        <f t="shared" si="97"/>
        <v>3.2132541955663299</v>
      </c>
      <c r="Y226" s="123">
        <f t="shared" si="97"/>
        <v>1.8955026942949915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0.56734782210983814</v>
      </c>
      <c r="C227" s="99">
        <f>RES_hhdet_fecs!C165</f>
        <v>0.59116553112156289</v>
      </c>
      <c r="D227" s="99">
        <f>RES_hhdet_fecs!D165</f>
        <v>0.61187391211686526</v>
      </c>
      <c r="E227" s="99">
        <f>RES_hhdet_fecs!E165</f>
        <v>1.2934056802703893</v>
      </c>
      <c r="F227" s="99">
        <f>RES_hhdet_fecs!F165</f>
        <v>0.72859074452652051</v>
      </c>
      <c r="G227" s="99">
        <f>RES_hhdet_fecs!G165</f>
        <v>0.84194124905101475</v>
      </c>
      <c r="H227" s="99">
        <f>RES_hhdet_fecs!H165</f>
        <v>1.1037724142144303</v>
      </c>
      <c r="I227" s="99">
        <f>RES_hhdet_fecs!I165</f>
        <v>1.0763247024082876</v>
      </c>
      <c r="J227" s="99">
        <f>RES_hhdet_fecs!J165</f>
        <v>1.124045655275131</v>
      </c>
      <c r="K227" s="99">
        <f>RES_hhdet_fecs!K165</f>
        <v>1.256836881805921</v>
      </c>
      <c r="L227" s="99">
        <f>RES_hhdet_fecs!L165</f>
        <v>1.4719764362928132</v>
      </c>
      <c r="M227" s="99">
        <f>RES_hhdet_fecs!M165</f>
        <v>1.4000733370670628</v>
      </c>
      <c r="N227" s="99">
        <f>RES_hhdet_fecs!N165</f>
        <v>2.2111029481974223</v>
      </c>
      <c r="O227" s="99">
        <f>RES_hhdet_fecs!O165</f>
        <v>1.9893089625030091</v>
      </c>
      <c r="P227" s="99">
        <f>RES_hhdet_fecs!P165</f>
        <v>0.69154127631296758</v>
      </c>
      <c r="Q227" s="99">
        <f>RES_hhdet_fecs!Q165</f>
        <v>2.182186604580219</v>
      </c>
      <c r="R227" s="99">
        <f>RES_hhdet_fecs!R165</f>
        <v>1.3548255847533581</v>
      </c>
      <c r="S227" s="99">
        <f>RES_hhdet_fecs!S165</f>
        <v>2.358055817701517</v>
      </c>
      <c r="T227" s="99">
        <f>RES_hhdet_fecs!T165</f>
        <v>2.0071091921456659</v>
      </c>
      <c r="U227" s="99">
        <f>RES_hhdet_fecs!U165</f>
        <v>2.9218058362460364</v>
      </c>
      <c r="V227" s="99">
        <f>RES_hhdet_fecs!V165</f>
        <v>1.5534752684378657</v>
      </c>
      <c r="W227" s="99">
        <f>RES_hhdet_fecs!W165</f>
        <v>2.6156161070326172</v>
      </c>
      <c r="X227" s="99">
        <f>RES_hhdet_fecs!X165</f>
        <v>3.2132541955663299</v>
      </c>
      <c r="Y227" s="99">
        <f>RES_hhdet_fecs!Y165</f>
        <v>1.8955026942949915</v>
      </c>
      <c r="DA227" s="63" t="s">
        <v>2902</v>
      </c>
    </row>
    <row r="228" spans="1:105" ht="12" customHeight="1" x14ac:dyDescent="0.25">
      <c r="A228" s="121" t="s">
        <v>55</v>
      </c>
      <c r="B228" s="123">
        <v>30.228421483811978</v>
      </c>
      <c r="C228" s="123">
        <v>28.499868693698851</v>
      </c>
      <c r="D228" s="123">
        <v>30.874019040718071</v>
      </c>
      <c r="E228" s="123">
        <v>33.374750308292064</v>
      </c>
      <c r="F228" s="123">
        <v>34.115255292770051</v>
      </c>
      <c r="G228" s="123">
        <v>31.702341414403922</v>
      </c>
      <c r="H228" s="123">
        <v>32.784705199851459</v>
      </c>
      <c r="I228" s="123">
        <v>30.524757553627143</v>
      </c>
      <c r="J228" s="123">
        <v>32.617249121362605</v>
      </c>
      <c r="K228" s="123">
        <v>31.679330869733413</v>
      </c>
      <c r="L228" s="123">
        <v>30.131581224177221</v>
      </c>
      <c r="M228" s="123">
        <v>30.96742358144807</v>
      </c>
      <c r="N228" s="123">
        <v>29.24600997202074</v>
      </c>
      <c r="O228" s="123">
        <v>28.482664903540172</v>
      </c>
      <c r="P228" s="123">
        <v>28.044328396402719</v>
      </c>
      <c r="Q228" s="123">
        <v>28.302092085787468</v>
      </c>
      <c r="R228" s="123">
        <v>27.222868826379994</v>
      </c>
      <c r="S228" s="123">
        <v>26.928979510758467</v>
      </c>
      <c r="T228" s="123">
        <v>26.107481614188387</v>
      </c>
      <c r="U228" s="123">
        <v>24.54496013683508</v>
      </c>
      <c r="V228" s="123">
        <v>23.988529087058225</v>
      </c>
      <c r="W228" s="123">
        <v>23.047800149956931</v>
      </c>
      <c r="X228" s="123">
        <v>22.355268840745477</v>
      </c>
      <c r="Y228" s="123">
        <v>21.966034786705997</v>
      </c>
      <c r="DA228" s="130" t="s">
        <v>2903</v>
      </c>
    </row>
    <row r="229" spans="1:105" ht="12" customHeight="1" x14ac:dyDescent="0.25">
      <c r="A229" s="97" t="s">
        <v>124</v>
      </c>
      <c r="B229" s="99">
        <v>35.960531485381011</v>
      </c>
      <c r="C229" s="99">
        <v>31.789614815957457</v>
      </c>
      <c r="D229" s="99">
        <v>40.321812224679533</v>
      </c>
      <c r="E229" s="99">
        <v>37.329105902923715</v>
      </c>
      <c r="F229" s="99">
        <v>36.39083492689339</v>
      </c>
      <c r="G229" s="99">
        <v>39.544256869669795</v>
      </c>
      <c r="H229" s="99">
        <v>34.177828114923706</v>
      </c>
      <c r="I229" s="99">
        <v>35.115693579668722</v>
      </c>
      <c r="J229" s="99">
        <v>38.603211733965097</v>
      </c>
      <c r="K229" s="99">
        <v>35.200441458813764</v>
      </c>
      <c r="L229" s="99">
        <v>33.723082359064797</v>
      </c>
      <c r="M229" s="99">
        <v>41.092700979967745</v>
      </c>
      <c r="N229" s="99">
        <v>36.49382203976171</v>
      </c>
      <c r="O229" s="99">
        <v>29.833780353233735</v>
      </c>
      <c r="P229" s="99">
        <v>22.894932649748835</v>
      </c>
      <c r="Q229" s="99">
        <v>35.575603513634128</v>
      </c>
      <c r="R229" s="99">
        <v>29.927010676292372</v>
      </c>
      <c r="S229" s="99">
        <v>31.393770862305217</v>
      </c>
      <c r="T229" s="99">
        <v>28.990822825545358</v>
      </c>
      <c r="U229" s="99">
        <v>29.689936240062881</v>
      </c>
      <c r="V229" s="99">
        <v>19.8164281648179</v>
      </c>
      <c r="W229" s="99">
        <v>22.595782650272888</v>
      </c>
      <c r="X229" s="99">
        <v>23.840556950296087</v>
      </c>
      <c r="Y229" s="99">
        <v>22.645959814800651</v>
      </c>
      <c r="DA229" s="63" t="s">
        <v>2904</v>
      </c>
    </row>
    <row r="230" spans="1:105" ht="12" customHeight="1" x14ac:dyDescent="0.25">
      <c r="A230" s="97" t="s">
        <v>123</v>
      </c>
      <c r="B230" s="99">
        <v>26.074536211106295</v>
      </c>
      <c r="C230" s="99">
        <v>23.112958904449275</v>
      </c>
      <c r="D230" s="99">
        <v>29.981423709992285</v>
      </c>
      <c r="E230" s="99">
        <v>29.18310435190822</v>
      </c>
      <c r="F230" s="99">
        <v>28.945310308124551</v>
      </c>
      <c r="G230" s="99">
        <v>30.574171261016403</v>
      </c>
      <c r="H230" s="99">
        <v>26.608434495097416</v>
      </c>
      <c r="I230" s="99">
        <v>26.445944336967209</v>
      </c>
      <c r="J230" s="99">
        <v>29.303606956339376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24.759590059972929</v>
      </c>
      <c r="T230" s="99">
        <v>23.499719498085025</v>
      </c>
      <c r="U230" s="99">
        <v>24.29882437372703</v>
      </c>
      <c r="V230" s="99">
        <v>16.759795660203032</v>
      </c>
      <c r="W230" s="99">
        <v>19.858998510260587</v>
      </c>
      <c r="X230" s="99">
        <v>21.447050809217568</v>
      </c>
      <c r="Y230" s="99">
        <v>20.770509890133606</v>
      </c>
      <c r="DA230" s="63" t="s">
        <v>2905</v>
      </c>
    </row>
    <row r="231" spans="1:105" ht="12" customHeight="1" x14ac:dyDescent="0.25">
      <c r="A231" s="100" t="s">
        <v>50</v>
      </c>
      <c r="B231" s="102">
        <v>12.134313622385333</v>
      </c>
      <c r="C231" s="102">
        <v>10.533287572733281</v>
      </c>
      <c r="D231" s="102">
        <v>14.913867226635421</v>
      </c>
      <c r="E231" s="102">
        <v>17.122058511257368</v>
      </c>
      <c r="F231" s="102">
        <v>17.6389274926374</v>
      </c>
      <c r="G231" s="102">
        <v>16.760846213144653</v>
      </c>
      <c r="H231" s="102">
        <v>14.793992154504927</v>
      </c>
      <c r="I231" s="102">
        <v>12.595807904901006</v>
      </c>
      <c r="J231" s="102">
        <v>14.115436624309346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10.355191708023428</v>
      </c>
      <c r="T231" s="102">
        <v>9.9631855962355083</v>
      </c>
      <c r="U231" s="102">
        <v>9.686060049117172</v>
      </c>
      <c r="V231" s="102">
        <v>7.6153829585057666</v>
      </c>
      <c r="W231" s="102">
        <v>10.336478983504829</v>
      </c>
      <c r="X231" s="102">
        <v>12.345504805541379</v>
      </c>
      <c r="Y231" s="102">
        <v>13.422945794144447</v>
      </c>
      <c r="DA231" s="131" t="s">
        <v>2906</v>
      </c>
    </row>
    <row r="232" spans="1:105" ht="12" customHeight="1" x14ac:dyDescent="0.25">
      <c r="A232" s="103" t="s">
        <v>52</v>
      </c>
      <c r="B232" s="105">
        <v>13.94022258872096</v>
      </c>
      <c r="C232" s="105">
        <v>12.579671331715994</v>
      </c>
      <c r="D232" s="105">
        <v>15.067556483356865</v>
      </c>
      <c r="E232" s="105">
        <v>12.061045840650852</v>
      </c>
      <c r="F232" s="105">
        <v>11.306382815487154</v>
      </c>
      <c r="G232" s="105">
        <v>13.813325047871743</v>
      </c>
      <c r="H232" s="105">
        <v>11.814442340592491</v>
      </c>
      <c r="I232" s="105">
        <v>13.850136432066202</v>
      </c>
      <c r="J232" s="105">
        <v>15.188170332030026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14.404398351949499</v>
      </c>
      <c r="T232" s="105">
        <v>13.536533901849518</v>
      </c>
      <c r="U232" s="105">
        <v>14.612764324609852</v>
      </c>
      <c r="V232" s="105">
        <v>9.1444127016972629</v>
      </c>
      <c r="W232" s="105">
        <v>9.5225195267557545</v>
      </c>
      <c r="X232" s="105">
        <v>9.1015460036761873</v>
      </c>
      <c r="Y232" s="105">
        <v>7.3475640959891555</v>
      </c>
      <c r="DA232" s="132" t="s">
        <v>2907</v>
      </c>
    </row>
    <row r="233" spans="1:105" ht="12" customHeight="1" x14ac:dyDescent="0.25">
      <c r="A233" s="106" t="s">
        <v>122</v>
      </c>
      <c r="B233" s="102">
        <v>30.90528640878993</v>
      </c>
      <c r="C233" s="102">
        <v>29.511541603811725</v>
      </c>
      <c r="D233" s="102">
        <v>30.994077692647615</v>
      </c>
      <c r="E233" s="102">
        <v>34.284428037042531</v>
      </c>
      <c r="F233" s="102">
        <v>35.238704803011657</v>
      </c>
      <c r="G233" s="102">
        <v>32.233032231869785</v>
      </c>
      <c r="H233" s="102">
        <v>34.080173669030756</v>
      </c>
      <c r="I233" s="102">
        <v>31.622350474307915</v>
      </c>
      <c r="J233" s="102">
        <v>33.671648008735097</v>
      </c>
      <c r="K233" s="102">
        <v>33.250638493499011</v>
      </c>
      <c r="L233" s="102">
        <v>31.715032594312486</v>
      </c>
      <c r="M233" s="102">
        <v>32.194604694107554</v>
      </c>
      <c r="N233" s="102">
        <v>30.800470611287032</v>
      </c>
      <c r="O233" s="102">
        <v>30.398891629903591</v>
      </c>
      <c r="P233" s="102">
        <v>30.230617704906301</v>
      </c>
      <c r="Q233" s="102">
        <v>29.682438672124547</v>
      </c>
      <c r="R233" s="102">
        <v>28.742440823141855</v>
      </c>
      <c r="S233" s="102">
        <v>28.259003246838592</v>
      </c>
      <c r="T233" s="102">
        <v>27.41870170236627</v>
      </c>
      <c r="U233" s="102">
        <v>25.56900467182275</v>
      </c>
      <c r="V233" s="102">
        <v>25.215777806341382</v>
      </c>
      <c r="W233" s="102">
        <v>23.937894345166335</v>
      </c>
      <c r="X233" s="102">
        <v>22.89884297355723</v>
      </c>
      <c r="Y233" s="102">
        <v>22.366169271506461</v>
      </c>
      <c r="DA233" s="131" t="s">
        <v>2908</v>
      </c>
    </row>
    <row r="234" spans="1:105" ht="12" customHeight="1" x14ac:dyDescent="0.25">
      <c r="A234" s="107" t="s">
        <v>121</v>
      </c>
      <c r="B234" s="105">
        <v>23.939327216137062</v>
      </c>
      <c r="C234" s="105">
        <v>22.840527321459362</v>
      </c>
      <c r="D234" s="105">
        <v>24.505919808712388</v>
      </c>
      <c r="E234" s="105">
        <v>28.190213644591193</v>
      </c>
      <c r="F234" s="105">
        <v>29.317366852516134</v>
      </c>
      <c r="G234" s="105">
        <v>26.239561351614135</v>
      </c>
      <c r="H234" s="105">
        <v>27.941100484854765</v>
      </c>
      <c r="I234" s="105">
        <v>25.195108103043694</v>
      </c>
      <c r="J234" s="105">
        <v>26.914248169012591</v>
      </c>
      <c r="K234" s="105">
        <v>26.464108920483518</v>
      </c>
      <c r="L234" s="105">
        <v>25.154694701541683</v>
      </c>
      <c r="M234" s="105">
        <v>25.681410306074561</v>
      </c>
      <c r="N234" s="105">
        <v>24.543592110152918</v>
      </c>
      <c r="O234" s="105">
        <v>24.339246916252684</v>
      </c>
      <c r="P234" s="105">
        <v>24.533958103844597</v>
      </c>
      <c r="Q234" s="105">
        <v>24.222466649681898</v>
      </c>
      <c r="R234" s="105">
        <v>23.61967499377797</v>
      </c>
      <c r="S234" s="105">
        <v>23.406397235466976</v>
      </c>
      <c r="T234" s="105">
        <v>22.94104589245477</v>
      </c>
      <c r="U234" s="105">
        <v>21.491144304893027</v>
      </c>
      <c r="V234" s="105">
        <v>21.697107198778102</v>
      </c>
      <c r="W234" s="105">
        <v>21.055097111222647</v>
      </c>
      <c r="X234" s="105">
        <v>20.598055655540392</v>
      </c>
      <c r="Y234" s="105">
        <v>20.628222812389865</v>
      </c>
      <c r="DA234" s="132" t="s">
        <v>2909</v>
      </c>
    </row>
    <row r="235" spans="1:105" ht="12" customHeight="1" x14ac:dyDescent="0.25">
      <c r="A235" s="108" t="s">
        <v>53</v>
      </c>
      <c r="B235" s="99">
        <v>10.414296324617068</v>
      </c>
      <c r="C235" s="99">
        <v>9.6929412985084387</v>
      </c>
      <c r="D235" s="99">
        <v>11.454713626575121</v>
      </c>
      <c r="E235" s="99">
        <v>15.732154602638573</v>
      </c>
      <c r="F235" s="99">
        <v>17.018189556935905</v>
      </c>
      <c r="G235" s="99">
        <v>13.601548419300853</v>
      </c>
      <c r="H235" s="99">
        <v>14.75870901008892</v>
      </c>
      <c r="I235" s="99">
        <v>11.277087398225266</v>
      </c>
      <c r="J235" s="99">
        <v>12.190234344712536</v>
      </c>
      <c r="K235" s="99">
        <v>11.611808617783909</v>
      </c>
      <c r="L235" s="99">
        <v>10.672171266008306</v>
      </c>
      <c r="M235" s="99">
        <v>11.192688191474916</v>
      </c>
      <c r="N235" s="99">
        <v>10.438844516361225</v>
      </c>
      <c r="O235" s="99">
        <v>10.322662864010221</v>
      </c>
      <c r="P235" s="99">
        <v>10.893128931536898</v>
      </c>
      <c r="Q235" s="99">
        <v>10.585435415946224</v>
      </c>
      <c r="R235" s="99">
        <v>10.17244592612262</v>
      </c>
      <c r="S235" s="99">
        <v>10.041006230769277</v>
      </c>
      <c r="T235" s="99">
        <v>9.8969415979573832</v>
      </c>
      <c r="U235" s="99">
        <v>8.6674063592701618</v>
      </c>
      <c r="V235" s="99">
        <v>9.8870910601957984</v>
      </c>
      <c r="W235" s="99">
        <v>10.95096800436726</v>
      </c>
      <c r="X235" s="99">
        <v>11.866505859461952</v>
      </c>
      <c r="Y235" s="99">
        <v>13.349641583855973</v>
      </c>
      <c r="DA235" s="63" t="s">
        <v>2910</v>
      </c>
    </row>
    <row r="236" spans="1:105" ht="12" customHeight="1" x14ac:dyDescent="0.25">
      <c r="A236" s="108" t="s">
        <v>52</v>
      </c>
      <c r="B236" s="99">
        <v>13.525030891519995</v>
      </c>
      <c r="C236" s="99">
        <v>13.147586022950925</v>
      </c>
      <c r="D236" s="99">
        <v>13.051206182137269</v>
      </c>
      <c r="E236" s="99">
        <v>12.45805904195262</v>
      </c>
      <c r="F236" s="99">
        <v>12.299177295580234</v>
      </c>
      <c r="G236" s="99">
        <v>12.638012932313284</v>
      </c>
      <c r="H236" s="99">
        <v>13.182391474765847</v>
      </c>
      <c r="I236" s="99">
        <v>13.918020704818426</v>
      </c>
      <c r="J236" s="99">
        <v>14.724013824300059</v>
      </c>
      <c r="K236" s="99">
        <v>14.852300302699611</v>
      </c>
      <c r="L236" s="99">
        <v>14.482523435533372</v>
      </c>
      <c r="M236" s="99">
        <v>14.48872211459965</v>
      </c>
      <c r="N236" s="99">
        <v>14.104747593791689</v>
      </c>
      <c r="O236" s="99">
        <v>14.016584052242459</v>
      </c>
      <c r="P236" s="99">
        <v>13.640829172307701</v>
      </c>
      <c r="Q236" s="99">
        <v>13.637031233735682</v>
      </c>
      <c r="R236" s="99">
        <v>13.44722906765535</v>
      </c>
      <c r="S236" s="99">
        <v>13.365391004697701</v>
      </c>
      <c r="T236" s="99">
        <v>13.044104294497389</v>
      </c>
      <c r="U236" s="99">
        <v>12.823737945622865</v>
      </c>
      <c r="V236" s="99">
        <v>11.810016138582302</v>
      </c>
      <c r="W236" s="99">
        <v>10.104129106855384</v>
      </c>
      <c r="X236" s="99">
        <v>8.7315497960784381</v>
      </c>
      <c r="Y236" s="99">
        <v>7.2785812285338904</v>
      </c>
      <c r="DA236" s="63" t="s">
        <v>2911</v>
      </c>
    </row>
    <row r="237" spans="1:105" ht="12" customHeight="1" x14ac:dyDescent="0.25">
      <c r="A237" s="121" t="s">
        <v>54</v>
      </c>
      <c r="B237" s="123">
        <v>10.570746054171403</v>
      </c>
      <c r="C237" s="123">
        <v>11.542702748498531</v>
      </c>
      <c r="D237" s="123">
        <v>11.64281952087536</v>
      </c>
      <c r="E237" s="123">
        <v>13.063315297656041</v>
      </c>
      <c r="F237" s="123">
        <v>11.891186594215966</v>
      </c>
      <c r="G237" s="123">
        <v>11.916924594472327</v>
      </c>
      <c r="H237" s="123">
        <v>10.902198715691878</v>
      </c>
      <c r="I237" s="123">
        <v>10.486980099545381</v>
      </c>
      <c r="J237" s="123">
        <v>10.66382742830258</v>
      </c>
      <c r="K237" s="123">
        <v>8.5513930720968698</v>
      </c>
      <c r="L237" s="123">
        <v>7.7418991806370387</v>
      </c>
      <c r="M237" s="123">
        <v>7.7725965045961223</v>
      </c>
      <c r="N237" s="123">
        <v>7.5182891162712995</v>
      </c>
      <c r="O237" s="123">
        <v>7.4827544113574174</v>
      </c>
      <c r="P237" s="123">
        <v>7.6186088916144374</v>
      </c>
      <c r="Q237" s="123">
        <v>7.5271158828434439</v>
      </c>
      <c r="R237" s="123">
        <v>7.3153356537731824</v>
      </c>
      <c r="S237" s="123">
        <v>7.1479441396881427</v>
      </c>
      <c r="T237" s="123">
        <v>6.8840194315760943</v>
      </c>
      <c r="U237" s="123">
        <v>6.4493704866357895</v>
      </c>
      <c r="V237" s="123">
        <v>8.4276305977455479</v>
      </c>
      <c r="W237" s="123">
        <v>8.3377559365448324</v>
      </c>
      <c r="X237" s="123">
        <v>6.3400874480725591</v>
      </c>
      <c r="Y237" s="123">
        <v>5.842792970670283</v>
      </c>
      <c r="DA237" s="130" t="s">
        <v>2912</v>
      </c>
    </row>
    <row r="238" spans="1:105" ht="12" customHeight="1" x14ac:dyDescent="0.25">
      <c r="A238" s="97" t="s">
        <v>50</v>
      </c>
      <c r="B238" s="99">
        <v>12.79125359854253</v>
      </c>
      <c r="C238" s="99">
        <v>13.260208572185991</v>
      </c>
      <c r="D238" s="99">
        <v>16.743601546541552</v>
      </c>
      <c r="E238" s="99">
        <v>12.990254421773683</v>
      </c>
      <c r="F238" s="99">
        <v>12.551871809998858</v>
      </c>
      <c r="G238" s="99">
        <v>14.62327535140153</v>
      </c>
      <c r="H238" s="99">
        <v>12.572029232851298</v>
      </c>
      <c r="I238" s="99">
        <v>11.891497985921845</v>
      </c>
      <c r="J238" s="99">
        <v>10.712876786690574</v>
      </c>
      <c r="K238" s="99">
        <v>10.415489847080874</v>
      </c>
      <c r="L238" s="99">
        <v>9.2495119565947057</v>
      </c>
      <c r="M238" s="99">
        <v>8.8112543581315883</v>
      </c>
      <c r="N238" s="99">
        <v>8.6695364151456182</v>
      </c>
      <c r="O238" s="99">
        <v>8.6337106294239749</v>
      </c>
      <c r="P238" s="99">
        <v>8.8562674353098867</v>
      </c>
      <c r="Q238" s="99">
        <v>8.7637310779061739</v>
      </c>
      <c r="R238" s="99">
        <v>8.6347330882073123</v>
      </c>
      <c r="S238" s="99">
        <v>8.4551534773618773</v>
      </c>
      <c r="T238" s="99">
        <v>8.1613661886583913</v>
      </c>
      <c r="U238" s="99">
        <v>7.8342477846037326</v>
      </c>
      <c r="V238" s="99">
        <v>10.624529722118265</v>
      </c>
      <c r="W238" s="99">
        <v>10.502254169864461</v>
      </c>
      <c r="X238" s="99">
        <v>8.1394289041620045</v>
      </c>
      <c r="Y238" s="99">
        <v>7.3585100973924318</v>
      </c>
      <c r="DA238" s="63" t="s">
        <v>2913</v>
      </c>
    </row>
    <row r="239" spans="1:105" ht="12" customHeight="1" x14ac:dyDescent="0.25">
      <c r="A239" s="109" t="s">
        <v>120</v>
      </c>
      <c r="B239" s="110">
        <v>8.9426949695782607</v>
      </c>
      <c r="C239" s="110">
        <v>10.324168043278489</v>
      </c>
      <c r="D239" s="110">
        <v>8.289907177283883</v>
      </c>
      <c r="E239" s="110">
        <v>13.107513126828184</v>
      </c>
      <c r="F239" s="110">
        <v>11.518217990690776</v>
      </c>
      <c r="G239" s="110">
        <v>10.404988508227341</v>
      </c>
      <c r="H239" s="110">
        <v>10.004350146163944</v>
      </c>
      <c r="I239" s="110">
        <v>9.7192792882579884</v>
      </c>
      <c r="J239" s="110">
        <v>10.635541847891512</v>
      </c>
      <c r="K239" s="110">
        <v>7.2886367747032343</v>
      </c>
      <c r="L239" s="110">
        <v>6.6691027014705329</v>
      </c>
      <c r="M239" s="110">
        <v>7.009804068739375</v>
      </c>
      <c r="N239" s="110">
        <v>6.7139264271311845</v>
      </c>
      <c r="O239" s="110">
        <v>6.7269638538904148</v>
      </c>
      <c r="P239" s="110">
        <v>6.8615016585454507</v>
      </c>
      <c r="Q239" s="110">
        <v>6.8301574915137939</v>
      </c>
      <c r="R239" s="110">
        <v>6.6244870142974133</v>
      </c>
      <c r="S239" s="110">
        <v>6.4849848302892035</v>
      </c>
      <c r="T239" s="110">
        <v>6.2628033905564848</v>
      </c>
      <c r="U239" s="110">
        <v>5.8356049005271897</v>
      </c>
      <c r="V239" s="110">
        <v>7.501124994440505</v>
      </c>
      <c r="W239" s="110">
        <v>7.5004313675203029</v>
      </c>
      <c r="X239" s="110">
        <v>5.7315819832853201</v>
      </c>
      <c r="Y239" s="110">
        <v>5.3854628359280481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127.76261531601762</v>
      </c>
      <c r="C241" s="118">
        <f t="shared" si="98"/>
        <v>132.36156466381166</v>
      </c>
      <c r="D241" s="118">
        <f t="shared" si="98"/>
        <v>132.25389657349859</v>
      </c>
      <c r="E241" s="118">
        <f t="shared" si="98"/>
        <v>155.34420329328697</v>
      </c>
      <c r="F241" s="118">
        <f t="shared" si="98"/>
        <v>147.62007037134171</v>
      </c>
      <c r="G241" s="118">
        <f t="shared" si="98"/>
        <v>143.44180490242127</v>
      </c>
      <c r="H241" s="118">
        <f t="shared" si="98"/>
        <v>142.27496229345425</v>
      </c>
      <c r="I241" s="118">
        <f t="shared" si="98"/>
        <v>125.85703247844054</v>
      </c>
      <c r="J241" s="118">
        <f t="shared" si="98"/>
        <v>142.80385126255524</v>
      </c>
      <c r="K241" s="118">
        <f t="shared" si="98"/>
        <v>141.0970096491433</v>
      </c>
      <c r="L241" s="118">
        <f t="shared" si="98"/>
        <v>141.03105708083524</v>
      </c>
      <c r="M241" s="118">
        <f t="shared" si="98"/>
        <v>126.91545012029796</v>
      </c>
      <c r="N241" s="118">
        <f t="shared" si="98"/>
        <v>123.48506196438724</v>
      </c>
      <c r="O241" s="118">
        <f t="shared" si="98"/>
        <v>122.54954858764482</v>
      </c>
      <c r="P241" s="118">
        <f t="shared" si="98"/>
        <v>128.63572158983789</v>
      </c>
      <c r="Q241" s="118">
        <f t="shared" si="98"/>
        <v>108.62942968907197</v>
      </c>
      <c r="R241" s="118">
        <f t="shared" ref="R241:V241" si="99">R242+R244+R246+R255</f>
        <v>98.152027915175793</v>
      </c>
      <c r="S241" s="118">
        <f t="shared" si="99"/>
        <v>102.6449786229828</v>
      </c>
      <c r="T241" s="118">
        <f t="shared" si="99"/>
        <v>114.12102800779112</v>
      </c>
      <c r="U241" s="118">
        <f t="shared" si="99"/>
        <v>121.8194783453763</v>
      </c>
      <c r="V241" s="118">
        <f t="shared" si="99"/>
        <v>127.77445087533732</v>
      </c>
      <c r="W241" s="118">
        <f t="shared" ref="W241:Y241" si="100">W242+W244+W246+W255</f>
        <v>116.43561232567544</v>
      </c>
      <c r="X241" s="118">
        <f t="shared" si="100"/>
        <v>96.778484896240116</v>
      </c>
      <c r="Y241" s="118">
        <f t="shared" si="100"/>
        <v>133.2467495673786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99.117624031321895</v>
      </c>
      <c r="C242" s="123">
        <f t="shared" si="101"/>
        <v>103.88081513379632</v>
      </c>
      <c r="D242" s="123">
        <f t="shared" si="101"/>
        <v>102.06846050633004</v>
      </c>
      <c r="E242" s="123">
        <f t="shared" si="101"/>
        <v>120.48074695090121</v>
      </c>
      <c r="F242" s="123">
        <f t="shared" si="101"/>
        <v>114.02440951523374</v>
      </c>
      <c r="G242" s="123">
        <f t="shared" si="101"/>
        <v>111.09982119613518</v>
      </c>
      <c r="H242" s="123">
        <f t="shared" si="101"/>
        <v>108.90422669655227</v>
      </c>
      <c r="I242" s="123">
        <f t="shared" si="101"/>
        <v>94.147536200529217</v>
      </c>
      <c r="J242" s="123">
        <f t="shared" si="101"/>
        <v>109.16726538746667</v>
      </c>
      <c r="K242" s="123">
        <f t="shared" si="101"/>
        <v>109.03246771501976</v>
      </c>
      <c r="L242" s="123">
        <f t="shared" si="101"/>
        <v>109.79717611420224</v>
      </c>
      <c r="M242" s="123">
        <f t="shared" si="101"/>
        <v>95.071830421417189</v>
      </c>
      <c r="N242" s="123">
        <f t="shared" si="101"/>
        <v>90.349579257908758</v>
      </c>
      <c r="O242" s="123">
        <f t="shared" si="101"/>
        <v>90.15623504449448</v>
      </c>
      <c r="P242" s="123">
        <f t="shared" si="101"/>
        <v>100.06741570634054</v>
      </c>
      <c r="Q242" s="123">
        <f t="shared" si="101"/>
        <v>74.762445157626331</v>
      </c>
      <c r="R242" s="123">
        <f t="shared" si="101"/>
        <v>67.430337657059994</v>
      </c>
      <c r="S242" s="123">
        <f t="shared" si="101"/>
        <v>68.222397027719637</v>
      </c>
      <c r="T242" s="123">
        <f t="shared" si="101"/>
        <v>81.289422113683074</v>
      </c>
      <c r="U242" s="123">
        <f t="shared" si="101"/>
        <v>86.744638328806886</v>
      </c>
      <c r="V242" s="123">
        <f t="shared" si="101"/>
        <v>96.405123616008169</v>
      </c>
      <c r="W242" s="123">
        <f t="shared" si="101"/>
        <v>81.688189307966013</v>
      </c>
      <c r="X242" s="123">
        <f t="shared" si="101"/>
        <v>61.702562044327841</v>
      </c>
      <c r="Y242" s="123">
        <f t="shared" si="101"/>
        <v>103.4760569826514</v>
      </c>
      <c r="DA242" s="130" t="s">
        <v>3067</v>
      </c>
    </row>
    <row r="243" spans="1:105" ht="12" customHeight="1" x14ac:dyDescent="0.25">
      <c r="A243" s="97" t="s">
        <v>53</v>
      </c>
      <c r="B243" s="99">
        <v>99.117624031321895</v>
      </c>
      <c r="C243" s="99">
        <v>103.88081513379632</v>
      </c>
      <c r="D243" s="99">
        <v>102.06846050633004</v>
      </c>
      <c r="E243" s="99">
        <v>120.48074695090121</v>
      </c>
      <c r="F243" s="99">
        <v>114.02440951523374</v>
      </c>
      <c r="G243" s="99">
        <v>111.09982119613518</v>
      </c>
      <c r="H243" s="99">
        <v>108.90422669655227</v>
      </c>
      <c r="I243" s="99">
        <v>94.147536200529217</v>
      </c>
      <c r="J243" s="99">
        <v>109.16726538746667</v>
      </c>
      <c r="K243" s="99">
        <v>109.03246771501976</v>
      </c>
      <c r="L243" s="99">
        <v>109.79717611420224</v>
      </c>
      <c r="M243" s="99">
        <v>95.071830421417189</v>
      </c>
      <c r="N243" s="99">
        <v>90.349579257908758</v>
      </c>
      <c r="O243" s="99">
        <v>90.15623504449448</v>
      </c>
      <c r="P243" s="99">
        <v>100.06741570634054</v>
      </c>
      <c r="Q243" s="99">
        <v>74.762445157626331</v>
      </c>
      <c r="R243" s="99">
        <v>67.430337657059994</v>
      </c>
      <c r="S243" s="99">
        <v>68.222397027719637</v>
      </c>
      <c r="T243" s="99">
        <v>81.289422113683074</v>
      </c>
      <c r="U243" s="99">
        <v>86.744638328806886</v>
      </c>
      <c r="V243" s="99">
        <v>96.405123616008169</v>
      </c>
      <c r="W243" s="99">
        <v>81.688189307966013</v>
      </c>
      <c r="X243" s="99">
        <v>61.702562044327841</v>
      </c>
      <c r="Y243" s="99">
        <v>103.4760569826514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0.97723415115195533</v>
      </c>
      <c r="C244" s="123">
        <f t="shared" si="102"/>
        <v>1.0748448347457664</v>
      </c>
      <c r="D244" s="123">
        <f t="shared" si="102"/>
        <v>1.1906837170269611</v>
      </c>
      <c r="E244" s="123">
        <f t="shared" si="102"/>
        <v>2.666160533881357</v>
      </c>
      <c r="F244" s="123">
        <f t="shared" si="102"/>
        <v>1.5846519801750667</v>
      </c>
      <c r="G244" s="123">
        <f t="shared" si="102"/>
        <v>1.9138008140347689</v>
      </c>
      <c r="H244" s="123">
        <f t="shared" si="102"/>
        <v>2.621617567915064</v>
      </c>
      <c r="I244" s="123">
        <f t="shared" si="102"/>
        <v>2.6468474119553833</v>
      </c>
      <c r="J244" s="123">
        <f t="shared" si="102"/>
        <v>2.87070086209902</v>
      </c>
      <c r="K244" s="123">
        <f t="shared" si="102"/>
        <v>3.3462032711900762</v>
      </c>
      <c r="L244" s="123">
        <f t="shared" si="102"/>
        <v>4.0560045244391523</v>
      </c>
      <c r="M244" s="123">
        <f t="shared" si="102"/>
        <v>3.9422638036016959</v>
      </c>
      <c r="N244" s="123">
        <f t="shared" si="102"/>
        <v>6.3963656579393682</v>
      </c>
      <c r="O244" s="123">
        <f t="shared" si="102"/>
        <v>5.9939822069349189</v>
      </c>
      <c r="P244" s="123">
        <f t="shared" si="102"/>
        <v>2.1590223509366608</v>
      </c>
      <c r="Q244" s="123">
        <f t="shared" si="102"/>
        <v>7.1456453530248814</v>
      </c>
      <c r="R244" s="123">
        <f t="shared" si="102"/>
        <v>4.6268156765131589</v>
      </c>
      <c r="S244" s="123">
        <f t="shared" si="102"/>
        <v>8.3362908848517314</v>
      </c>
      <c r="T244" s="123">
        <f t="shared" si="102"/>
        <v>7.242148680923516</v>
      </c>
      <c r="U244" s="123">
        <f t="shared" si="102"/>
        <v>10.653964358974621</v>
      </c>
      <c r="V244" s="123">
        <f t="shared" si="102"/>
        <v>5.7010293710146485</v>
      </c>
      <c r="W244" s="123">
        <f t="shared" si="102"/>
        <v>9.6591427988250818</v>
      </c>
      <c r="X244" s="123">
        <f t="shared" si="102"/>
        <v>11.943440635363535</v>
      </c>
      <c r="Y244" s="123">
        <f t="shared" si="102"/>
        <v>7.1023244672656141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0.97723415115195533</v>
      </c>
      <c r="C245" s="99">
        <f>RES_hhdet_tess!C165</f>
        <v>1.0748448347457664</v>
      </c>
      <c r="D245" s="99">
        <f>RES_hhdet_tess!D165</f>
        <v>1.1906837170269611</v>
      </c>
      <c r="E245" s="99">
        <f>RES_hhdet_tess!E165</f>
        <v>2.666160533881357</v>
      </c>
      <c r="F245" s="99">
        <f>RES_hhdet_tess!F165</f>
        <v>1.5846519801750667</v>
      </c>
      <c r="G245" s="99">
        <f>RES_hhdet_tess!G165</f>
        <v>1.9138008140347689</v>
      </c>
      <c r="H245" s="99">
        <f>RES_hhdet_tess!H165</f>
        <v>2.621617567915064</v>
      </c>
      <c r="I245" s="99">
        <f>RES_hhdet_tess!I165</f>
        <v>2.6468474119553833</v>
      </c>
      <c r="J245" s="99">
        <f>RES_hhdet_tess!J165</f>
        <v>2.87070086209902</v>
      </c>
      <c r="K245" s="99">
        <f>RES_hhdet_tess!K165</f>
        <v>3.3462032711900762</v>
      </c>
      <c r="L245" s="99">
        <f>RES_hhdet_tess!L165</f>
        <v>4.0560045244391523</v>
      </c>
      <c r="M245" s="99">
        <f>RES_hhdet_tess!M165</f>
        <v>3.9422638036016959</v>
      </c>
      <c r="N245" s="99">
        <f>RES_hhdet_tess!N165</f>
        <v>6.3963656579393682</v>
      </c>
      <c r="O245" s="99">
        <f>RES_hhdet_tess!O165</f>
        <v>5.9939822069349189</v>
      </c>
      <c r="P245" s="99">
        <f>RES_hhdet_tess!P165</f>
        <v>2.1590223509366608</v>
      </c>
      <c r="Q245" s="99">
        <f>RES_hhdet_tess!Q165</f>
        <v>7.1456453530248814</v>
      </c>
      <c r="R245" s="99">
        <f>RES_hhdet_tess!R165</f>
        <v>4.6268156765131589</v>
      </c>
      <c r="S245" s="99">
        <f>RES_hhdet_tess!S165</f>
        <v>8.3362908848517314</v>
      </c>
      <c r="T245" s="99">
        <f>RES_hhdet_tess!T165</f>
        <v>7.242148680923516</v>
      </c>
      <c r="U245" s="99">
        <f>RES_hhdet_tess!U165</f>
        <v>10.653964358974621</v>
      </c>
      <c r="V245" s="99">
        <f>RES_hhdet_tess!V165</f>
        <v>5.7010293710146485</v>
      </c>
      <c r="W245" s="99">
        <f>RES_hhdet_tess!W165</f>
        <v>9.6591427988250818</v>
      </c>
      <c r="X245" s="99">
        <f>RES_hhdet_tess!X165</f>
        <v>11.943440635363535</v>
      </c>
      <c r="Y245" s="99">
        <f>RES_hhdet_tess!Y165</f>
        <v>7.1023244672656141</v>
      </c>
      <c r="DA245" s="63" t="s">
        <v>3070</v>
      </c>
    </row>
    <row r="246" spans="1:105" ht="12" customHeight="1" x14ac:dyDescent="0.25">
      <c r="A246" s="121" t="s">
        <v>55</v>
      </c>
      <c r="B246" s="123">
        <v>20.480881154303006</v>
      </c>
      <c r="C246" s="123">
        <v>19.476318376813005</v>
      </c>
      <c r="D246" s="123">
        <v>21.133392063665777</v>
      </c>
      <c r="E246" s="123">
        <v>22.961746123506938</v>
      </c>
      <c r="F246" s="123">
        <v>23.594092384636586</v>
      </c>
      <c r="G246" s="123">
        <v>22.083249959103913</v>
      </c>
      <c r="H246" s="123">
        <v>23.030739005001138</v>
      </c>
      <c r="I246" s="123">
        <v>21.622552233015345</v>
      </c>
      <c r="J246" s="123">
        <v>23.1340553575127</v>
      </c>
      <c r="K246" s="123">
        <v>22.759706956963544</v>
      </c>
      <c r="L246" s="123">
        <v>21.78115452815975</v>
      </c>
      <c r="M246" s="123">
        <v>22.454797802205956</v>
      </c>
      <c r="N246" s="123">
        <v>21.452655724307135</v>
      </c>
      <c r="O246" s="123">
        <v>21.103121568035874</v>
      </c>
      <c r="P246" s="123">
        <v>20.978236104964743</v>
      </c>
      <c r="Q246" s="123">
        <v>21.306416696756592</v>
      </c>
      <c r="R246" s="123">
        <v>20.782088304843874</v>
      </c>
      <c r="S246" s="123">
        <v>20.839973889693621</v>
      </c>
      <c r="T246" s="123">
        <v>20.468450776938905</v>
      </c>
      <c r="U246" s="123">
        <v>19.52502340335479</v>
      </c>
      <c r="V246" s="123">
        <v>19.188832239550454</v>
      </c>
      <c r="W246" s="123">
        <v>18.555412467358803</v>
      </c>
      <c r="X246" s="123">
        <v>18.070389968059395</v>
      </c>
      <c r="Y246" s="123">
        <v>17.90205894232534</v>
      </c>
      <c r="DA246" s="130" t="s">
        <v>3071</v>
      </c>
    </row>
    <row r="247" spans="1:105" ht="12" customHeight="1" x14ac:dyDescent="0.25">
      <c r="A247" s="97" t="s">
        <v>124</v>
      </c>
      <c r="B247" s="99">
        <v>21.039756129044793</v>
      </c>
      <c r="C247" s="99">
        <v>18.741316277486238</v>
      </c>
      <c r="D247" s="99">
        <v>23.976792395199997</v>
      </c>
      <c r="E247" s="99">
        <v>22.329789030338254</v>
      </c>
      <c r="F247" s="99">
        <v>21.883141181134182</v>
      </c>
      <c r="G247" s="99">
        <v>23.922047829144493</v>
      </c>
      <c r="H247" s="99">
        <v>20.83799453855492</v>
      </c>
      <c r="I247" s="99">
        <v>21.521116343366128</v>
      </c>
      <c r="J247" s="99">
        <v>23.763033800498576</v>
      </c>
      <c r="K247" s="99">
        <v>21.795650534310838</v>
      </c>
      <c r="L247" s="99">
        <v>21.001412774966781</v>
      </c>
      <c r="M247" s="99">
        <v>25.717418355973429</v>
      </c>
      <c r="N247" s="99">
        <v>22.987207777108093</v>
      </c>
      <c r="O247" s="99">
        <v>18.994773977112704</v>
      </c>
      <c r="P247" s="99">
        <v>14.876866232098223</v>
      </c>
      <c r="Q247" s="99">
        <v>23.805879759926643</v>
      </c>
      <c r="R247" s="99">
        <v>20.811081645022103</v>
      </c>
      <c r="S247" s="99">
        <v>22.57630394581599</v>
      </c>
      <c r="T247" s="99">
        <v>21.339464907083197</v>
      </c>
      <c r="U247" s="99">
        <v>22.294591626074329</v>
      </c>
      <c r="V247" s="99">
        <v>15.146364802802466</v>
      </c>
      <c r="W247" s="99">
        <v>17.611456122201542</v>
      </c>
      <c r="X247" s="99">
        <v>18.856074936801765</v>
      </c>
      <c r="Y247" s="99">
        <v>18.094235412435399</v>
      </c>
      <c r="DA247" s="63" t="s">
        <v>3072</v>
      </c>
    </row>
    <row r="248" spans="1:105" ht="12" customHeight="1" x14ac:dyDescent="0.25">
      <c r="A248" s="97" t="s">
        <v>123</v>
      </c>
      <c r="B248" s="99">
        <v>21.039756129044793</v>
      </c>
      <c r="C248" s="99">
        <v>18.742477959240407</v>
      </c>
      <c r="D248" s="99">
        <v>23.970503293416467</v>
      </c>
      <c r="E248" s="99">
        <v>22.323896677603237</v>
      </c>
      <c r="F248" s="99">
        <v>21.879041568039359</v>
      </c>
      <c r="G248" s="99">
        <v>23.921559422201366</v>
      </c>
      <c r="H248" s="99">
        <v>20.829106647445155</v>
      </c>
      <c r="I248" s="99">
        <v>21.525345310807392</v>
      </c>
      <c r="J248" s="99">
        <v>23.789359340640832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22.292951523014342</v>
      </c>
      <c r="T248" s="99">
        <v>21.126458023504746</v>
      </c>
      <c r="U248" s="99">
        <v>22.107688388115299</v>
      </c>
      <c r="V248" s="99">
        <v>15.037078728862392</v>
      </c>
      <c r="W248" s="99">
        <v>17.520727742742366</v>
      </c>
      <c r="X248" s="99">
        <v>18.773758376362544</v>
      </c>
      <c r="Y248" s="99">
        <v>18.032110547757725</v>
      </c>
      <c r="DA248" s="63" t="s">
        <v>3073</v>
      </c>
    </row>
    <row r="249" spans="1:105" ht="12" customHeight="1" x14ac:dyDescent="0.25">
      <c r="A249" s="100" t="s">
        <v>50</v>
      </c>
      <c r="B249" s="102">
        <v>7.0995335403238276</v>
      </c>
      <c r="C249" s="102">
        <v>6.1628066275244127</v>
      </c>
      <c r="D249" s="102">
        <v>8.9029468100596052</v>
      </c>
      <c r="E249" s="102">
        <v>10.262850836952383</v>
      </c>
      <c r="F249" s="102">
        <v>10.572658752552202</v>
      </c>
      <c r="G249" s="102">
        <v>10.108234374329621</v>
      </c>
      <c r="H249" s="102">
        <v>9.0146643068526622</v>
      </c>
      <c r="I249" s="102">
        <v>7.675208878741187</v>
      </c>
      <c r="J249" s="102">
        <v>8.6011890086108043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7.8885531710648458</v>
      </c>
      <c r="T249" s="102">
        <v>7.5899241216552262</v>
      </c>
      <c r="U249" s="102">
        <v>7.4949240635054446</v>
      </c>
      <c r="V249" s="102">
        <v>5.8926660271651281</v>
      </c>
      <c r="W249" s="102">
        <v>7.9982082159866126</v>
      </c>
      <c r="X249" s="102">
        <v>9.6722123726863511</v>
      </c>
      <c r="Y249" s="102">
        <v>10.68454645176857</v>
      </c>
      <c r="DA249" s="131" t="s">
        <v>3074</v>
      </c>
    </row>
    <row r="250" spans="1:105" ht="12" customHeight="1" x14ac:dyDescent="0.25">
      <c r="A250" s="103" t="s">
        <v>52</v>
      </c>
      <c r="B250" s="105">
        <v>13.94022258872096</v>
      </c>
      <c r="C250" s="105">
        <v>12.579671331715994</v>
      </c>
      <c r="D250" s="105">
        <v>15.067556483356865</v>
      </c>
      <c r="E250" s="105">
        <v>12.061045840650852</v>
      </c>
      <c r="F250" s="105">
        <v>11.306382815487154</v>
      </c>
      <c r="G250" s="105">
        <v>13.813325047871743</v>
      </c>
      <c r="H250" s="105">
        <v>11.814442340592491</v>
      </c>
      <c r="I250" s="105">
        <v>13.850136432066202</v>
      </c>
      <c r="J250" s="105">
        <v>15.188170332030026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14.404398351949499</v>
      </c>
      <c r="T250" s="105">
        <v>13.536533901849518</v>
      </c>
      <c r="U250" s="105">
        <v>14.612764324609852</v>
      </c>
      <c r="V250" s="105">
        <v>9.1444127016972629</v>
      </c>
      <c r="W250" s="105">
        <v>9.5225195267557545</v>
      </c>
      <c r="X250" s="105">
        <v>9.1015460036761873</v>
      </c>
      <c r="Y250" s="105">
        <v>7.3475640959891555</v>
      </c>
      <c r="DA250" s="132" t="s">
        <v>3075</v>
      </c>
    </row>
    <row r="251" spans="1:105" ht="12" customHeight="1" x14ac:dyDescent="0.25">
      <c r="A251" s="106" t="s">
        <v>122</v>
      </c>
      <c r="B251" s="102">
        <v>20.398963235701039</v>
      </c>
      <c r="C251" s="102">
        <v>19.585513887827378</v>
      </c>
      <c r="D251" s="102">
        <v>20.716269561913172</v>
      </c>
      <c r="E251" s="102">
        <v>23.047007601346284</v>
      </c>
      <c r="F251" s="102">
        <v>23.805042526907009</v>
      </c>
      <c r="G251" s="102">
        <v>21.871573518032275</v>
      </c>
      <c r="H251" s="102">
        <v>23.250203912107558</v>
      </c>
      <c r="I251" s="102">
        <v>21.632146332809498</v>
      </c>
      <c r="J251" s="102">
        <v>23.078556616730864</v>
      </c>
      <c r="K251" s="102">
        <v>22.837510056756923</v>
      </c>
      <c r="L251" s="102">
        <v>21.838864271876204</v>
      </c>
      <c r="M251" s="102">
        <v>22.221937219722893</v>
      </c>
      <c r="N251" s="102">
        <v>21.352507075657318</v>
      </c>
      <c r="O251" s="102">
        <v>21.226293699732036</v>
      </c>
      <c r="P251" s="102">
        <v>21.31813584139843</v>
      </c>
      <c r="Q251" s="102">
        <v>21.167870280553071</v>
      </c>
      <c r="R251" s="102">
        <v>20.781273200243277</v>
      </c>
      <c r="S251" s="102">
        <v>20.737507223222948</v>
      </c>
      <c r="T251" s="102">
        <v>20.417987377742268</v>
      </c>
      <c r="U251" s="102">
        <v>19.381193742624959</v>
      </c>
      <c r="V251" s="102">
        <v>19.382182488611551</v>
      </c>
      <c r="W251" s="102">
        <v>18.60618652744013</v>
      </c>
      <c r="X251" s="102">
        <v>18.015954059413048</v>
      </c>
      <c r="Y251" s="102">
        <v>17.882590908655509</v>
      </c>
      <c r="DA251" s="131" t="s">
        <v>3076</v>
      </c>
    </row>
    <row r="252" spans="1:105" ht="12" customHeight="1" x14ac:dyDescent="0.25">
      <c r="A252" s="107" t="s">
        <v>121</v>
      </c>
      <c r="B252" s="105">
        <v>20.398963235701046</v>
      </c>
      <c r="C252" s="105">
        <v>19.587150524099442</v>
      </c>
      <c r="D252" s="105">
        <v>20.718200244427642</v>
      </c>
      <c r="E252" s="105">
        <v>23.048748225469797</v>
      </c>
      <c r="F252" s="105">
        <v>23.80631476256692</v>
      </c>
      <c r="G252" s="105">
        <v>21.872555834168612</v>
      </c>
      <c r="H252" s="105">
        <v>23.249827840769324</v>
      </c>
      <c r="I252" s="105">
        <v>21.631301693618141</v>
      </c>
      <c r="J252" s="105">
        <v>23.078112499683854</v>
      </c>
      <c r="K252" s="105">
        <v>22.8379568531271</v>
      </c>
      <c r="L252" s="105">
        <v>21.840009057065302</v>
      </c>
      <c r="M252" s="105">
        <v>22.225153833014488</v>
      </c>
      <c r="N252" s="105">
        <v>21.354970790896296</v>
      </c>
      <c r="O252" s="105">
        <v>21.227910100072691</v>
      </c>
      <c r="P252" s="105">
        <v>21.317935026344397</v>
      </c>
      <c r="Q252" s="105">
        <v>21.163817915278024</v>
      </c>
      <c r="R252" s="105">
        <v>20.778608832163634</v>
      </c>
      <c r="S252" s="105">
        <v>20.73354247706186</v>
      </c>
      <c r="T252" s="105">
        <v>20.415065386830126</v>
      </c>
      <c r="U252" s="105">
        <v>19.386739674755479</v>
      </c>
      <c r="V252" s="105">
        <v>19.388053623269094</v>
      </c>
      <c r="W252" s="105">
        <v>18.607182738483697</v>
      </c>
      <c r="X252" s="105">
        <v>18.034506291212583</v>
      </c>
      <c r="Y252" s="105">
        <v>17.906082122789993</v>
      </c>
      <c r="DA252" s="132" t="s">
        <v>3077</v>
      </c>
    </row>
    <row r="253" spans="1:105" ht="12" customHeight="1" x14ac:dyDescent="0.25">
      <c r="A253" s="108" t="s">
        <v>53</v>
      </c>
      <c r="B253" s="99">
        <v>6.8739323441810489</v>
      </c>
      <c r="C253" s="99">
        <v>6.4395645011485154</v>
      </c>
      <c r="D253" s="99">
        <v>7.6669940622903736</v>
      </c>
      <c r="E253" s="99">
        <v>10.590689183517183</v>
      </c>
      <c r="F253" s="99">
        <v>11.507137466986689</v>
      </c>
      <c r="G253" s="99">
        <v>9.2345429018553329</v>
      </c>
      <c r="H253" s="99">
        <v>10.067436366003481</v>
      </c>
      <c r="I253" s="99">
        <v>7.7132809887997142</v>
      </c>
      <c r="J253" s="99">
        <v>8.354098675383792</v>
      </c>
      <c r="K253" s="99">
        <v>7.985656550427489</v>
      </c>
      <c r="L253" s="99">
        <v>7.3574856215319233</v>
      </c>
      <c r="M253" s="99">
        <v>7.7364317184148401</v>
      </c>
      <c r="N253" s="99">
        <v>7.2502231971046065</v>
      </c>
      <c r="O253" s="99">
        <v>7.211326047830231</v>
      </c>
      <c r="P253" s="99">
        <v>7.6771058540366948</v>
      </c>
      <c r="Q253" s="99">
        <v>7.5267866815423439</v>
      </c>
      <c r="R253" s="99">
        <v>7.3313797645082852</v>
      </c>
      <c r="S253" s="99">
        <v>7.3681514723641621</v>
      </c>
      <c r="T253" s="99">
        <v>7.3709610923327373</v>
      </c>
      <c r="U253" s="99">
        <v>6.5630017291326155</v>
      </c>
      <c r="V253" s="99">
        <v>7.5780374846867913</v>
      </c>
      <c r="W253" s="99">
        <v>8.5030536316283136</v>
      </c>
      <c r="X253" s="99">
        <v>9.3029564951341452</v>
      </c>
      <c r="Y253" s="99">
        <v>10.627500894256105</v>
      </c>
      <c r="DA253" s="63" t="s">
        <v>3078</v>
      </c>
    </row>
    <row r="254" spans="1:105" ht="12" customHeight="1" x14ac:dyDescent="0.25">
      <c r="A254" s="108" t="s">
        <v>52</v>
      </c>
      <c r="B254" s="99">
        <v>13.525030891519995</v>
      </c>
      <c r="C254" s="99">
        <v>13.147586022950925</v>
      </c>
      <c r="D254" s="99">
        <v>13.051206182137269</v>
      </c>
      <c r="E254" s="99">
        <v>12.45805904195262</v>
      </c>
      <c r="F254" s="99">
        <v>12.299177295580234</v>
      </c>
      <c r="G254" s="99">
        <v>12.638012932313284</v>
      </c>
      <c r="H254" s="99">
        <v>13.182391474765847</v>
      </c>
      <c r="I254" s="99">
        <v>13.918020704818426</v>
      </c>
      <c r="J254" s="99">
        <v>14.724013824300059</v>
      </c>
      <c r="K254" s="99">
        <v>14.852300302699611</v>
      </c>
      <c r="L254" s="99">
        <v>14.482523435533372</v>
      </c>
      <c r="M254" s="99">
        <v>14.48872211459965</v>
      </c>
      <c r="N254" s="99">
        <v>14.104747593791689</v>
      </c>
      <c r="O254" s="99">
        <v>14.016584052242459</v>
      </c>
      <c r="P254" s="99">
        <v>13.640829172307701</v>
      </c>
      <c r="Q254" s="99">
        <v>13.637031233735682</v>
      </c>
      <c r="R254" s="99">
        <v>13.44722906765535</v>
      </c>
      <c r="S254" s="99">
        <v>13.365391004697701</v>
      </c>
      <c r="T254" s="99">
        <v>13.044104294497389</v>
      </c>
      <c r="U254" s="99">
        <v>12.823737945622865</v>
      </c>
      <c r="V254" s="99">
        <v>11.810016138582302</v>
      </c>
      <c r="W254" s="99">
        <v>10.104129106855384</v>
      </c>
      <c r="X254" s="99">
        <v>8.7315497960784381</v>
      </c>
      <c r="Y254" s="99">
        <v>7.2785812285338904</v>
      </c>
      <c r="DA254" s="63" t="s">
        <v>3079</v>
      </c>
    </row>
    <row r="255" spans="1:105" ht="12" customHeight="1" x14ac:dyDescent="0.25">
      <c r="A255" s="121" t="s">
        <v>54</v>
      </c>
      <c r="B255" s="123">
        <v>7.1868759792407593</v>
      </c>
      <c r="C255" s="123">
        <v>7.9295863184565967</v>
      </c>
      <c r="D255" s="123">
        <v>7.8613602864758096</v>
      </c>
      <c r="E255" s="123">
        <v>9.2355496849974532</v>
      </c>
      <c r="F255" s="123">
        <v>8.416916491296309</v>
      </c>
      <c r="G255" s="123">
        <v>8.3449329331473923</v>
      </c>
      <c r="H255" s="123">
        <v>7.7183790239857579</v>
      </c>
      <c r="I255" s="123">
        <v>7.4400966329406115</v>
      </c>
      <c r="J255" s="123">
        <v>7.6318296554768397</v>
      </c>
      <c r="K255" s="123">
        <v>5.9586317059699105</v>
      </c>
      <c r="L255" s="123">
        <v>5.3967219140340985</v>
      </c>
      <c r="M255" s="123">
        <v>5.4465580930731283</v>
      </c>
      <c r="N255" s="123">
        <v>5.2864613242319747</v>
      </c>
      <c r="O255" s="123">
        <v>5.2962097681795512</v>
      </c>
      <c r="P255" s="123">
        <v>5.4310474275959342</v>
      </c>
      <c r="Q255" s="123">
        <v>5.4149224816641741</v>
      </c>
      <c r="R255" s="123">
        <v>5.3127862767587537</v>
      </c>
      <c r="S255" s="123">
        <v>5.2463168207178121</v>
      </c>
      <c r="T255" s="123">
        <v>5.1210064362456169</v>
      </c>
      <c r="U255" s="123">
        <v>4.895852254239994</v>
      </c>
      <c r="V255" s="123">
        <v>6.479465648764049</v>
      </c>
      <c r="W255" s="123">
        <v>6.5328677515255276</v>
      </c>
      <c r="X255" s="123">
        <v>5.0620922484893427</v>
      </c>
      <c r="Y255" s="123">
        <v>4.7663091751362394</v>
      </c>
      <c r="DA255" s="130" t="s">
        <v>3080</v>
      </c>
    </row>
    <row r="256" spans="1:105" ht="12" customHeight="1" x14ac:dyDescent="0.25">
      <c r="A256" s="97" t="s">
        <v>50</v>
      </c>
      <c r="B256" s="99">
        <v>7.7719076627478785</v>
      </c>
      <c r="C256" s="99">
        <v>8.0716484664023991</v>
      </c>
      <c r="D256" s="99">
        <v>10.214318007754745</v>
      </c>
      <c r="E256" s="99">
        <v>7.9381811166254233</v>
      </c>
      <c r="F256" s="99">
        <v>7.6820538083815322</v>
      </c>
      <c r="G256" s="99">
        <v>8.9642879545817493</v>
      </c>
      <c r="H256" s="99">
        <v>7.7211100830319248</v>
      </c>
      <c r="I256" s="99">
        <v>7.309859987075856</v>
      </c>
      <c r="J256" s="99">
        <v>6.5880316607476335</v>
      </c>
      <c r="K256" s="99">
        <v>6.408520169980644</v>
      </c>
      <c r="L256" s="99">
        <v>5.6932643429611467</v>
      </c>
      <c r="M256" s="99">
        <v>5.4249451147613259</v>
      </c>
      <c r="N256" s="99">
        <v>5.3390941846153002</v>
      </c>
      <c r="O256" s="99">
        <v>5.318360249533491</v>
      </c>
      <c r="P256" s="99">
        <v>5.4567715040306899</v>
      </c>
      <c r="Q256" s="99">
        <v>5.4016526602633776</v>
      </c>
      <c r="R256" s="99">
        <v>5.327136570130941</v>
      </c>
      <c r="S256" s="99">
        <v>5.227299903467701</v>
      </c>
      <c r="T256" s="99">
        <v>5.0577422793441089</v>
      </c>
      <c r="U256" s="99">
        <v>4.8724254554928423</v>
      </c>
      <c r="V256" s="99">
        <v>6.628625703017323</v>
      </c>
      <c r="W256" s="99">
        <v>6.5701752155638804</v>
      </c>
      <c r="X256" s="99">
        <v>5.1026389938512802</v>
      </c>
      <c r="Y256" s="99">
        <v>4.6231646833323312</v>
      </c>
      <c r="DA256" s="63" t="s">
        <v>3081</v>
      </c>
    </row>
    <row r="257" spans="1:105" ht="12" customHeight="1" x14ac:dyDescent="0.25">
      <c r="A257" s="109" t="s">
        <v>120</v>
      </c>
      <c r="B257" s="110">
        <v>6.7579373479492038</v>
      </c>
      <c r="C257" s="110">
        <v>7.8287961754581845</v>
      </c>
      <c r="D257" s="110">
        <v>6.3146835322197568</v>
      </c>
      <c r="E257" s="110">
        <v>10.020386626324918</v>
      </c>
      <c r="F257" s="110">
        <v>8.8317595997571559</v>
      </c>
      <c r="G257" s="110">
        <v>7.9989226443087862</v>
      </c>
      <c r="H257" s="110">
        <v>7.7169105651016379</v>
      </c>
      <c r="I257" s="110">
        <v>7.511283180053705</v>
      </c>
      <c r="J257" s="110">
        <v>8.2337627506925806</v>
      </c>
      <c r="K257" s="110">
        <v>5.653873123326485</v>
      </c>
      <c r="L257" s="110">
        <v>5.1857064074333801</v>
      </c>
      <c r="M257" s="110">
        <v>5.4624307082143515</v>
      </c>
      <c r="N257" s="110">
        <v>5.2496873755274143</v>
      </c>
      <c r="O257" s="110">
        <v>5.2816643629001243</v>
      </c>
      <c r="P257" s="110">
        <v>5.4153113552907071</v>
      </c>
      <c r="Q257" s="110">
        <v>5.422401375190355</v>
      </c>
      <c r="R257" s="110">
        <v>5.3052723310790695</v>
      </c>
      <c r="S257" s="110">
        <v>5.2559613680475197</v>
      </c>
      <c r="T257" s="110">
        <v>5.1517738914185314</v>
      </c>
      <c r="U257" s="110">
        <v>4.9062348079036244</v>
      </c>
      <c r="V257" s="110">
        <v>6.4165598810290803</v>
      </c>
      <c r="W257" s="110">
        <v>6.5184355585274298</v>
      </c>
      <c r="X257" s="110">
        <v>5.0483800561488748</v>
      </c>
      <c r="Y257" s="110">
        <v>4.8094994832551823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2.2715282571807367</v>
      </c>
      <c r="C259" s="118">
        <f t="shared" si="103"/>
        <v>2.1857064352494699</v>
      </c>
      <c r="D259" s="118">
        <f t="shared" si="103"/>
        <v>2.6766157239904733</v>
      </c>
      <c r="E259" s="118">
        <f t="shared" si="103"/>
        <v>2.1229550721835646</v>
      </c>
      <c r="F259" s="118">
        <f t="shared" si="103"/>
        <v>1.9358475245031075</v>
      </c>
      <c r="G259" s="118">
        <f t="shared" si="103"/>
        <v>2.1155736773193832</v>
      </c>
      <c r="H259" s="118">
        <f t="shared" si="103"/>
        <v>1.7037976538197945</v>
      </c>
      <c r="I259" s="118">
        <f t="shared" si="103"/>
        <v>1.6298185424316418</v>
      </c>
      <c r="J259" s="118">
        <f t="shared" si="103"/>
        <v>1.6011707246704199</v>
      </c>
      <c r="K259" s="118">
        <f t="shared" si="103"/>
        <v>1.5534804599711296</v>
      </c>
      <c r="L259" s="118">
        <f t="shared" si="103"/>
        <v>1.4041791031109745</v>
      </c>
      <c r="M259" s="118">
        <f t="shared" si="103"/>
        <v>1.4669799660467302</v>
      </c>
      <c r="N259" s="118">
        <f t="shared" si="103"/>
        <v>1.3141042076614902</v>
      </c>
      <c r="O259" s="118">
        <f t="shared" si="103"/>
        <v>1.1529840313964932</v>
      </c>
      <c r="P259" s="118">
        <f t="shared" si="103"/>
        <v>1.0379594061862993</v>
      </c>
      <c r="Q259" s="118">
        <f t="shared" si="103"/>
        <v>1.1458501935964152</v>
      </c>
      <c r="R259" s="118">
        <f t="shared" ref="R259:V259" si="104">R260+R262+R264+R273</f>
        <v>1.0479542126617218</v>
      </c>
      <c r="S259" s="118">
        <f t="shared" si="104"/>
        <v>1.0480933911295778</v>
      </c>
      <c r="T259" s="118">
        <f t="shared" si="104"/>
        <v>0.97352355506373955</v>
      </c>
      <c r="U259" s="118">
        <f t="shared" si="104"/>
        <v>0.87501640534282377</v>
      </c>
      <c r="V259" s="118">
        <f t="shared" si="104"/>
        <v>0.92277828747798796</v>
      </c>
      <c r="W259" s="118">
        <f t="shared" ref="W259:Y259" si="105">W260+W262+W264+W273</f>
        <v>0.9285979201875052</v>
      </c>
      <c r="X259" s="118">
        <f t="shared" si="105"/>
        <v>0.78678353477488983</v>
      </c>
      <c r="Y259" s="118">
        <f t="shared" si="105"/>
        <v>0.72318140204327719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1.0423499410400816</v>
      </c>
      <c r="C264" s="123">
        <v>0.93556810310843075</v>
      </c>
      <c r="D264" s="123">
        <v>1.1680772270982613</v>
      </c>
      <c r="E264" s="123">
        <v>1.0106975224217856</v>
      </c>
      <c r="F264" s="123">
        <v>0.90703198333409552</v>
      </c>
      <c r="G264" s="123">
        <v>0.92495184468764402</v>
      </c>
      <c r="H264" s="123">
        <v>0.70517918592047524</v>
      </c>
      <c r="I264" s="123">
        <v>0.67514062161263233</v>
      </c>
      <c r="J264" s="123">
        <v>0.7110942581223777</v>
      </c>
      <c r="K264" s="123">
        <v>0.59799599954515559</v>
      </c>
      <c r="L264" s="123">
        <v>0.53064588081359565</v>
      </c>
      <c r="M264" s="123">
        <v>0.6194526709688315</v>
      </c>
      <c r="N264" s="123">
        <v>0.50408110452409105</v>
      </c>
      <c r="O264" s="123">
        <v>0.3755961079244049</v>
      </c>
      <c r="P264" s="123">
        <v>0.27439079123673715</v>
      </c>
      <c r="Q264" s="123">
        <v>0.42827560775590101</v>
      </c>
      <c r="R264" s="123">
        <v>0.37386952562918463</v>
      </c>
      <c r="S264" s="123">
        <v>0.40178941875435786</v>
      </c>
      <c r="T264" s="123">
        <v>0.36690956882950504</v>
      </c>
      <c r="U264" s="123">
        <v>0.3285084406301263</v>
      </c>
      <c r="V264" s="123">
        <v>0.20686345113237273</v>
      </c>
      <c r="W264" s="123">
        <v>0.26313606411711871</v>
      </c>
      <c r="X264" s="123">
        <v>0.31952052316330842</v>
      </c>
      <c r="Y264" s="123">
        <v>0.33573281531520954</v>
      </c>
      <c r="DA264" s="130" t="s">
        <v>3239</v>
      </c>
    </row>
    <row r="265" spans="1:105" ht="12" customHeight="1" x14ac:dyDescent="0.25">
      <c r="A265" s="97" t="s">
        <v>124</v>
      </c>
      <c r="B265" s="99">
        <v>8.1687943322191519</v>
      </c>
      <c r="C265" s="99">
        <v>7.2213289015928979</v>
      </c>
      <c r="D265" s="99">
        <v>9.1595028649582027</v>
      </c>
      <c r="E265" s="99">
        <v>8.4796796969081516</v>
      </c>
      <c r="F265" s="99">
        <v>8.2665420619931016</v>
      </c>
      <c r="G265" s="99">
        <v>8.9828733905141913</v>
      </c>
      <c r="H265" s="99">
        <v>7.7638354345860705</v>
      </c>
      <c r="I265" s="99">
        <v>7.9768809535575471</v>
      </c>
      <c r="J265" s="99">
        <v>8.7691055774875153</v>
      </c>
      <c r="K265" s="99">
        <v>7.9961322817841358</v>
      </c>
      <c r="L265" s="99">
        <v>7.660535388685159</v>
      </c>
      <c r="M265" s="99">
        <v>9.3346179546094756</v>
      </c>
      <c r="N265" s="99">
        <v>8.2899366145522748</v>
      </c>
      <c r="O265" s="99">
        <v>6.7770415450405777</v>
      </c>
      <c r="P265" s="99">
        <v>5.2008129007169464</v>
      </c>
      <c r="Q265" s="99">
        <v>8.0813540941571294</v>
      </c>
      <c r="R265" s="99">
        <v>6.798219745226576</v>
      </c>
      <c r="S265" s="99">
        <v>7.1314089890812555</v>
      </c>
      <c r="T265" s="99">
        <v>6.5855553130508824</v>
      </c>
      <c r="U265" s="99">
        <v>6.7443659162926854</v>
      </c>
      <c r="V265" s="99">
        <v>4.5014998219200342</v>
      </c>
      <c r="W265" s="99">
        <v>5.1328579868359894</v>
      </c>
      <c r="X265" s="99">
        <v>5.4156209168292593</v>
      </c>
      <c r="Y265" s="99">
        <v>5.1442562315301172</v>
      </c>
      <c r="DA265" s="63" t="s">
        <v>3240</v>
      </c>
    </row>
    <row r="266" spans="1:105" ht="12" customHeight="1" x14ac:dyDescent="0.25">
      <c r="A266" s="97" t="s">
        <v>123</v>
      </c>
      <c r="B266" s="99">
        <v>2.7564306824610529</v>
      </c>
      <c r="C266" s="99">
        <v>2.3927416050220924</v>
      </c>
      <c r="D266" s="99">
        <v>3.3878340792025035</v>
      </c>
      <c r="E266" s="99">
        <v>3.8894468114172249</v>
      </c>
      <c r="F266" s="99">
        <v>4.0068587692275122</v>
      </c>
      <c r="G266" s="99">
        <v>3.8073938257779409</v>
      </c>
      <c r="H266" s="99">
        <v>3.3606032578173402</v>
      </c>
      <c r="I266" s="99">
        <v>2.8612637236773133</v>
      </c>
      <c r="J266" s="99">
        <v>3.2064625835781113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2.3522853483946022</v>
      </c>
      <c r="T266" s="99">
        <v>2.2632372400408585</v>
      </c>
      <c r="U266" s="99">
        <v>2.200285400757457</v>
      </c>
      <c r="V266" s="99">
        <v>1.7299103928541699</v>
      </c>
      <c r="W266" s="99">
        <v>2.3480345658929576</v>
      </c>
      <c r="X266" s="99">
        <v>2.8044048716267804</v>
      </c>
      <c r="Y266" s="99">
        <v>3.0491563665978534</v>
      </c>
      <c r="DA266" s="63" t="s">
        <v>3241</v>
      </c>
    </row>
    <row r="267" spans="1:105" ht="12" customHeight="1" x14ac:dyDescent="0.25">
      <c r="A267" s="100" t="s">
        <v>50</v>
      </c>
      <c r="B267" s="102">
        <v>2.7564306824610529</v>
      </c>
      <c r="C267" s="102">
        <v>2.3927416050220924</v>
      </c>
      <c r="D267" s="102">
        <v>3.3878340792025035</v>
      </c>
      <c r="E267" s="102">
        <v>3.8894468114172249</v>
      </c>
      <c r="F267" s="102">
        <v>4.0068587692275122</v>
      </c>
      <c r="G267" s="102">
        <v>3.8073938257779409</v>
      </c>
      <c r="H267" s="102">
        <v>3.3606032578173402</v>
      </c>
      <c r="I267" s="102">
        <v>2.8612637236773133</v>
      </c>
      <c r="J267" s="102">
        <v>3.2064625835781113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2.3522853483946022</v>
      </c>
      <c r="T267" s="102">
        <v>2.2632372400408585</v>
      </c>
      <c r="U267" s="102">
        <v>2.200285400757457</v>
      </c>
      <c r="V267" s="102">
        <v>1.7299103928541699</v>
      </c>
      <c r="W267" s="102">
        <v>2.3480345658929576</v>
      </c>
      <c r="X267" s="102">
        <v>2.8044048716267804</v>
      </c>
      <c r="Y267" s="102">
        <v>3.0491563665978534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1.2291783161406551</v>
      </c>
      <c r="C273" s="123">
        <v>1.2501383321410393</v>
      </c>
      <c r="D273" s="123">
        <v>1.508538496892212</v>
      </c>
      <c r="E273" s="123">
        <v>1.112257549761779</v>
      </c>
      <c r="F273" s="123">
        <v>1.0288155411690121</v>
      </c>
      <c r="G273" s="123">
        <v>1.1906218326317393</v>
      </c>
      <c r="H273" s="123">
        <v>0.9986184678993193</v>
      </c>
      <c r="I273" s="123">
        <v>0.95467792081900948</v>
      </c>
      <c r="J273" s="123">
        <v>0.89007646654804207</v>
      </c>
      <c r="K273" s="123">
        <v>0.95548446042597412</v>
      </c>
      <c r="L273" s="123">
        <v>0.87353322229737895</v>
      </c>
      <c r="M273" s="123">
        <v>0.8475272950778987</v>
      </c>
      <c r="N273" s="123">
        <v>0.81002310313739923</v>
      </c>
      <c r="O273" s="123">
        <v>0.77738792347208829</v>
      </c>
      <c r="P273" s="123">
        <v>0.76356861494956219</v>
      </c>
      <c r="Q273" s="123">
        <v>0.71757458584051403</v>
      </c>
      <c r="R273" s="123">
        <v>0.67408468703253721</v>
      </c>
      <c r="S273" s="123">
        <v>0.64630397237521986</v>
      </c>
      <c r="T273" s="123">
        <v>0.60661398623423446</v>
      </c>
      <c r="U273" s="123">
        <v>0.54650796471269747</v>
      </c>
      <c r="V273" s="123">
        <v>0.71591483634561526</v>
      </c>
      <c r="W273" s="123">
        <v>0.66546185607038644</v>
      </c>
      <c r="X273" s="123">
        <v>0.4672630116115814</v>
      </c>
      <c r="Y273" s="123">
        <v>0.38744858672806759</v>
      </c>
      <c r="DA273" s="130" t="s">
        <v>3248</v>
      </c>
    </row>
    <row r="274" spans="1:105" ht="12" customHeight="1" x14ac:dyDescent="0.25">
      <c r="A274" s="97" t="s">
        <v>50</v>
      </c>
      <c r="B274" s="99">
        <v>2.9056611674449209</v>
      </c>
      <c r="C274" s="99">
        <v>3.0121889792577705</v>
      </c>
      <c r="D274" s="99">
        <v>3.8034765273123798</v>
      </c>
      <c r="E274" s="99">
        <v>2.9508661944501102</v>
      </c>
      <c r="F274" s="99">
        <v>2.8512832003593407</v>
      </c>
      <c r="G274" s="99">
        <v>3.3218232288243712</v>
      </c>
      <c r="H274" s="99">
        <v>2.8558621605345018</v>
      </c>
      <c r="I274" s="99">
        <v>2.7012726824820064</v>
      </c>
      <c r="J274" s="99">
        <v>2.4335370908646308</v>
      </c>
      <c r="K274" s="99">
        <v>2.3659826736628915</v>
      </c>
      <c r="L274" s="99">
        <v>2.1011191360600536</v>
      </c>
      <c r="M274" s="99">
        <v>2.0015645399931716</v>
      </c>
      <c r="N274" s="99">
        <v>1.9693718920644789</v>
      </c>
      <c r="O274" s="99">
        <v>1.9612337065799508</v>
      </c>
      <c r="P274" s="99">
        <v>2.0117897106049942</v>
      </c>
      <c r="Q274" s="99">
        <v>1.9907691516571671</v>
      </c>
      <c r="R274" s="99">
        <v>1.9614659683171731</v>
      </c>
      <c r="S274" s="99">
        <v>1.9206726639175242</v>
      </c>
      <c r="T274" s="99">
        <v>1.8539359434156404</v>
      </c>
      <c r="U274" s="99">
        <v>1.7796277267505844</v>
      </c>
      <c r="V274" s="99">
        <v>2.4134681716763851</v>
      </c>
      <c r="W274" s="99">
        <v>2.3856920572264113</v>
      </c>
      <c r="X274" s="99">
        <v>1.8489526698694412</v>
      </c>
      <c r="Y274" s="99">
        <v>1.6715591537236654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0.64159157560429847</v>
      </c>
      <c r="D279" s="117">
        <f t="shared" si="108"/>
        <v>1.1218782092066912</v>
      </c>
      <c r="E279" s="117">
        <f t="shared" si="108"/>
        <v>1.0127643873999841</v>
      </c>
      <c r="F279" s="117">
        <f t="shared" si="108"/>
        <v>0.6367079681349086</v>
      </c>
      <c r="G279" s="117">
        <f t="shared" si="108"/>
        <v>0.24340587371635899</v>
      </c>
      <c r="H279" s="117">
        <f t="shared" si="108"/>
        <v>0.66124928452661502</v>
      </c>
      <c r="I279" s="117">
        <f t="shared" si="108"/>
        <v>0.44495466318538224</v>
      </c>
      <c r="J279" s="117">
        <f t="shared" si="108"/>
        <v>1.0507005008652139</v>
      </c>
      <c r="K279" s="117">
        <f t="shared" si="108"/>
        <v>0.91848803255411748</v>
      </c>
      <c r="L279" s="117">
        <f t="shared" si="108"/>
        <v>0.58876937697453302</v>
      </c>
      <c r="M279" s="117">
        <f t="shared" si="108"/>
        <v>0.16001806485180051</v>
      </c>
      <c r="N279" s="117">
        <f t="shared" si="108"/>
        <v>0.59584003546704367</v>
      </c>
      <c r="O279" s="117">
        <f t="shared" si="108"/>
        <v>0.56115344216174623</v>
      </c>
      <c r="P279" s="117">
        <f t="shared" si="108"/>
        <v>0.9313340276765848</v>
      </c>
      <c r="Q279" s="117">
        <f t="shared" si="108"/>
        <v>0.50673858608552558</v>
      </c>
      <c r="R279" s="117">
        <f t="shared" ref="R279:V279" si="109">R280+R282+R284+R293</f>
        <v>0.56526932116692763</v>
      </c>
      <c r="S279" s="117">
        <f t="shared" si="109"/>
        <v>0.7006867087988109</v>
      </c>
      <c r="T279" s="117">
        <f t="shared" si="109"/>
        <v>0.87516504435868359</v>
      </c>
      <c r="U279" s="117">
        <f t="shared" si="109"/>
        <v>2.1992343567747574</v>
      </c>
      <c r="V279" s="117">
        <f t="shared" si="109"/>
        <v>1.5963573664001902</v>
      </c>
      <c r="W279" s="117">
        <f t="shared" ref="W279:Y279" si="110">W280+W282+W284+W293</f>
        <v>1.5392790285660447</v>
      </c>
      <c r="X279" s="117">
        <f t="shared" si="110"/>
        <v>1.842449809861715</v>
      </c>
      <c r="Y279" s="117">
        <f t="shared" si="110"/>
        <v>4.3278633076328674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0.51705028468011616</v>
      </c>
      <c r="D280" s="122">
        <f t="shared" si="111"/>
        <v>0.88555027647592022</v>
      </c>
      <c r="E280" s="122">
        <f t="shared" si="111"/>
        <v>0.80502533729256087</v>
      </c>
      <c r="F280" s="122">
        <f t="shared" si="111"/>
        <v>0.50073126461340423</v>
      </c>
      <c r="G280" s="122">
        <f t="shared" si="111"/>
        <v>0.19131870546488183</v>
      </c>
      <c r="H280" s="122">
        <f t="shared" si="111"/>
        <v>0.50702636316451133</v>
      </c>
      <c r="I280" s="122">
        <f t="shared" si="111"/>
        <v>0.33449926743491598</v>
      </c>
      <c r="J280" s="122">
        <f t="shared" si="111"/>
        <v>0.80227642320151904</v>
      </c>
      <c r="K280" s="122">
        <f t="shared" si="111"/>
        <v>0.70481195469102575</v>
      </c>
      <c r="L280" s="122">
        <f t="shared" si="111"/>
        <v>0.45244408420572396</v>
      </c>
      <c r="M280" s="122">
        <f t="shared" si="111"/>
        <v>0.11850123538809493</v>
      </c>
      <c r="N280" s="122">
        <f t="shared" si="111"/>
        <v>0.42766465670600345</v>
      </c>
      <c r="O280" s="122">
        <f t="shared" si="111"/>
        <v>0.39924504388208076</v>
      </c>
      <c r="P280" s="122">
        <f t="shared" si="111"/>
        <v>0.68848944817637725</v>
      </c>
      <c r="Q280" s="122">
        <f t="shared" si="111"/>
        <v>0.33569392677021498</v>
      </c>
      <c r="R280" s="122">
        <f t="shared" si="111"/>
        <v>0.36845540399838494</v>
      </c>
      <c r="S280" s="122">
        <f t="shared" si="111"/>
        <v>0.44565375557453429</v>
      </c>
      <c r="T280" s="122">
        <f t="shared" si="111"/>
        <v>0.59405934238318703</v>
      </c>
      <c r="U280" s="122">
        <f t="shared" si="111"/>
        <v>1.5014186308512214</v>
      </c>
      <c r="V280" s="122">
        <f t="shared" si="111"/>
        <v>1.1217513677138298</v>
      </c>
      <c r="W280" s="122">
        <f t="shared" si="111"/>
        <v>0.98411940074394477</v>
      </c>
      <c r="X280" s="122">
        <f t="shared" si="111"/>
        <v>0.99552386167287343</v>
      </c>
      <c r="Y280" s="122">
        <f t="shared" si="111"/>
        <v>2.7898179603212996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0.51705028468011616</v>
      </c>
      <c r="D281" s="98">
        <v>0.88555027647592022</v>
      </c>
      <c r="E281" s="98">
        <v>0.80502533729256087</v>
      </c>
      <c r="F281" s="98">
        <v>0.50073126461340423</v>
      </c>
      <c r="G281" s="98">
        <v>0.19131870546488183</v>
      </c>
      <c r="H281" s="98">
        <v>0.50702636316451133</v>
      </c>
      <c r="I281" s="98">
        <v>0.33449926743491598</v>
      </c>
      <c r="J281" s="98">
        <v>0.80227642320151904</v>
      </c>
      <c r="K281" s="98">
        <v>0.70481195469102575</v>
      </c>
      <c r="L281" s="98">
        <v>0.45244408420572396</v>
      </c>
      <c r="M281" s="98">
        <v>0.11850123538809493</v>
      </c>
      <c r="N281" s="98">
        <v>0.42766465670600345</v>
      </c>
      <c r="O281" s="98">
        <v>0.39924504388208076</v>
      </c>
      <c r="P281" s="98">
        <v>0.68848944817637725</v>
      </c>
      <c r="Q281" s="98">
        <v>0.33569392677021498</v>
      </c>
      <c r="R281" s="98">
        <v>0.36845540399838494</v>
      </c>
      <c r="S281" s="98">
        <v>0.44565375557453429</v>
      </c>
      <c r="T281" s="98">
        <v>0.59405934238318703</v>
      </c>
      <c r="U281" s="98">
        <v>1.5014186308512214</v>
      </c>
      <c r="V281" s="98">
        <v>1.1217513677138298</v>
      </c>
      <c r="W281" s="98">
        <v>0.98411940074394477</v>
      </c>
      <c r="X281" s="98">
        <v>0.99552386167287343</v>
      </c>
      <c r="Y281" s="98">
        <v>2.7898179603212996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2.3583097410104135E-3</v>
      </c>
      <c r="D282" s="122">
        <f t="shared" si="112"/>
        <v>4.9667403000633872E-3</v>
      </c>
      <c r="E282" s="122">
        <f t="shared" si="112"/>
        <v>8.7425722707824526E-3</v>
      </c>
      <c r="F282" s="122">
        <f t="shared" si="112"/>
        <v>3.3171842636808917E-3</v>
      </c>
      <c r="G282" s="122">
        <f t="shared" si="112"/>
        <v>1.6438031791436109E-3</v>
      </c>
      <c r="H282" s="122">
        <f t="shared" si="112"/>
        <v>6.3790916618932806E-3</v>
      </c>
      <c r="I282" s="122">
        <f t="shared" si="112"/>
        <v>5.5497630068055553E-3</v>
      </c>
      <c r="J282" s="122">
        <f t="shared" si="112"/>
        <v>1.3219105492826771E-2</v>
      </c>
      <c r="K282" s="122">
        <f t="shared" si="112"/>
        <v>1.3067787309383074E-2</v>
      </c>
      <c r="L282" s="122">
        <f t="shared" si="112"/>
        <v>1.0584897774747028E-2</v>
      </c>
      <c r="M282" s="122">
        <f t="shared" si="112"/>
        <v>3.5724372193735982E-3</v>
      </c>
      <c r="N282" s="122">
        <f t="shared" si="112"/>
        <v>2.2352126055010343E-2</v>
      </c>
      <c r="O282" s="122">
        <f t="shared" si="112"/>
        <v>1.8199247226345451E-2</v>
      </c>
      <c r="P282" s="122">
        <f t="shared" si="112"/>
        <v>6.3271482012118782E-3</v>
      </c>
      <c r="Q282" s="122">
        <f t="shared" si="112"/>
        <v>1.430246873300136E-2</v>
      </c>
      <c r="R282" s="122">
        <f t="shared" si="112"/>
        <v>1.3708888063812145E-2</v>
      </c>
      <c r="S282" s="122">
        <f t="shared" si="112"/>
        <v>3.2489622192479937E-2</v>
      </c>
      <c r="T282" s="122">
        <f t="shared" si="112"/>
        <v>2.8213269905429942E-2</v>
      </c>
      <c r="U282" s="122">
        <f t="shared" si="112"/>
        <v>9.0705310306375977E-2</v>
      </c>
      <c r="V282" s="122">
        <f t="shared" si="112"/>
        <v>3.0649813470747349E-2</v>
      </c>
      <c r="W282" s="122">
        <f t="shared" si="112"/>
        <v>5.4941178557298263E-2</v>
      </c>
      <c r="X282" s="122">
        <f t="shared" si="112"/>
        <v>9.0188333916081345E-2</v>
      </c>
      <c r="Y282" s="122">
        <f t="shared" si="112"/>
        <v>0.10481868201795053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2.3583097410104135E-3</v>
      </c>
      <c r="D283" s="98">
        <v>4.9667403000633872E-3</v>
      </c>
      <c r="E283" s="98">
        <v>8.7425722707824526E-3</v>
      </c>
      <c r="F283" s="98">
        <v>3.3171842636808917E-3</v>
      </c>
      <c r="G283" s="98">
        <v>1.6438031791436109E-3</v>
      </c>
      <c r="H283" s="98">
        <v>6.3790916618932806E-3</v>
      </c>
      <c r="I283" s="98">
        <v>5.5497630068055553E-3</v>
      </c>
      <c r="J283" s="98">
        <v>1.3219105492826771E-2</v>
      </c>
      <c r="K283" s="98">
        <v>1.3067787309383074E-2</v>
      </c>
      <c r="L283" s="98">
        <v>1.0584897774747028E-2</v>
      </c>
      <c r="M283" s="98">
        <v>3.5724372193735982E-3</v>
      </c>
      <c r="N283" s="98">
        <v>2.2352126055010343E-2</v>
      </c>
      <c r="O283" s="98">
        <v>1.8199247226345451E-2</v>
      </c>
      <c r="P283" s="98">
        <v>6.3271482012118782E-3</v>
      </c>
      <c r="Q283" s="98">
        <v>1.430246873300136E-2</v>
      </c>
      <c r="R283" s="98">
        <v>1.3708888063812145E-2</v>
      </c>
      <c r="S283" s="98">
        <v>3.2489622192479937E-2</v>
      </c>
      <c r="T283" s="98">
        <v>2.8213269905429942E-2</v>
      </c>
      <c r="U283" s="98">
        <v>9.0705310306375977E-2</v>
      </c>
      <c r="V283" s="98">
        <v>3.0649813470747349E-2</v>
      </c>
      <c r="W283" s="98">
        <v>5.4941178557298263E-2</v>
      </c>
      <c r="X283" s="98">
        <v>9.0188333916081345E-2</v>
      </c>
      <c r="Y283" s="98">
        <v>0.10481868201795053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8.671068842663511E-2</v>
      </c>
      <c r="D284" s="122">
        <v>0.1688900119653991</v>
      </c>
      <c r="E284" s="122">
        <v>0.14220828025748147</v>
      </c>
      <c r="F284" s="122">
        <v>9.8113527868271239E-2</v>
      </c>
      <c r="G284" s="122">
        <v>3.6250476818546852E-2</v>
      </c>
      <c r="H284" s="122">
        <v>0.11059899340945592</v>
      </c>
      <c r="I284" s="122">
        <v>7.7345779866474215E-2</v>
      </c>
      <c r="J284" s="122">
        <v>0.1762831483342219</v>
      </c>
      <c r="K284" s="122">
        <v>0.15404313439342332</v>
      </c>
      <c r="L284" s="122">
        <v>9.9354408926731683E-2</v>
      </c>
      <c r="M284" s="122">
        <v>3.0052101614443629E-2</v>
      </c>
      <c r="N284" s="122">
        <v>0.1151663416024559</v>
      </c>
      <c r="O284" s="122">
        <v>0.11313042128608951</v>
      </c>
      <c r="P284" s="122">
        <v>0.18423833217810925</v>
      </c>
      <c r="Q284" s="122">
        <v>0.12264045020140162</v>
      </c>
      <c r="R284" s="122">
        <v>0.14234311062409788</v>
      </c>
      <c r="S284" s="122">
        <v>0.17289404710039866</v>
      </c>
      <c r="T284" s="122">
        <v>0.19774083604578807</v>
      </c>
      <c r="U284" s="122">
        <v>0.47616228268469141</v>
      </c>
      <c r="V284" s="122">
        <v>0.32460967091181669</v>
      </c>
      <c r="W284" s="122">
        <v>0.36070248964566232</v>
      </c>
      <c r="X284" s="122">
        <v>0.58148698604503801</v>
      </c>
      <c r="Y284" s="122">
        <v>1.1083210656346707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1.3334698967680643E-2</v>
      </c>
      <c r="D285" s="98">
        <v>2.6277599104000751E-2</v>
      </c>
      <c r="E285" s="98">
        <v>1.3562546790053837E-2</v>
      </c>
      <c r="F285" s="98">
        <v>6.7700852609463196E-3</v>
      </c>
      <c r="G285" s="98">
        <v>3.3191440012791122E-3</v>
      </c>
      <c r="H285" s="98">
        <v>6.2273143155892174E-3</v>
      </c>
      <c r="I285" s="98">
        <v>6.4267294532294496E-3</v>
      </c>
      <c r="J285" s="98">
        <v>1.6705438766601931E-2</v>
      </c>
      <c r="K285" s="98">
        <v>1.2272156070581694E-2</v>
      </c>
      <c r="L285" s="98">
        <v>6.4414773550647373E-3</v>
      </c>
      <c r="M285" s="98">
        <v>2.1475931678404019E-3</v>
      </c>
      <c r="N285" s="98">
        <v>4.6869768350364122E-3</v>
      </c>
      <c r="O285" s="98">
        <v>3.9238841421652621E-3</v>
      </c>
      <c r="P285" s="98">
        <v>6.8785529462236259E-3</v>
      </c>
      <c r="Q285" s="98">
        <v>9.9673239041994082E-3</v>
      </c>
      <c r="R285" s="98">
        <v>1.1497512472500266E-2</v>
      </c>
      <c r="S285" s="98">
        <v>1.203225880827042E-2</v>
      </c>
      <c r="T285" s="98">
        <v>1.0815064521169742E-2</v>
      </c>
      <c r="U285" s="98">
        <v>1.7968721524602153E-2</v>
      </c>
      <c r="V285" s="98">
        <v>1.0045116787008338E-2</v>
      </c>
      <c r="W285" s="98">
        <v>2.4147466140022032E-2</v>
      </c>
      <c r="X285" s="98">
        <v>5.1930346491038185E-2</v>
      </c>
      <c r="Y285" s="98">
        <v>8.7449429753452254E-2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1.9249453729634788E-4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1.6748880362248416E-4</v>
      </c>
      <c r="T286" s="98">
        <v>0</v>
      </c>
      <c r="U286" s="98">
        <v>1.6318988384716624E-4</v>
      </c>
      <c r="V286" s="98">
        <v>0</v>
      </c>
      <c r="W286" s="98">
        <v>0</v>
      </c>
      <c r="X286" s="98">
        <v>1.4127011535603059E-4</v>
      </c>
      <c r="Y286" s="98">
        <v>4.1274984246747741E-4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9.4765515293914219E-5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7.0048763580385733E-5</v>
      </c>
      <c r="T287" s="101">
        <v>0</v>
      </c>
      <c r="U287" s="101">
        <v>6.4426570698653573E-5</v>
      </c>
      <c r="V287" s="101">
        <v>0</v>
      </c>
      <c r="W287" s="101">
        <v>0</v>
      </c>
      <c r="X287" s="101">
        <v>8.0422305007255831E-5</v>
      </c>
      <c r="Y287" s="101">
        <v>2.6558121678264444E-4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9.772902200243366E-5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9.7440040042098423E-5</v>
      </c>
      <c r="T288" s="104">
        <v>0</v>
      </c>
      <c r="U288" s="104">
        <v>9.8763313148512657E-5</v>
      </c>
      <c r="V288" s="104">
        <v>0</v>
      </c>
      <c r="W288" s="104">
        <v>0</v>
      </c>
      <c r="X288" s="104">
        <v>6.0847810348774772E-5</v>
      </c>
      <c r="Y288" s="104">
        <v>1.47168625684833E-4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5.7765083735811067E-2</v>
      </c>
      <c r="D289" s="101">
        <v>0.11295237001880976</v>
      </c>
      <c r="E289" s="101">
        <v>0.10075805452039285</v>
      </c>
      <c r="F289" s="101">
        <v>7.3610452678094629E-2</v>
      </c>
      <c r="G289" s="101">
        <v>2.6235120015584017E-2</v>
      </c>
      <c r="H289" s="101">
        <v>8.6538949391518349E-2</v>
      </c>
      <c r="I289" s="101">
        <v>5.5431421291651087E-2</v>
      </c>
      <c r="J289" s="101">
        <v>0.12868953033910732</v>
      </c>
      <c r="K289" s="101">
        <v>8.6404849852471377E-2</v>
      </c>
      <c r="L289" s="101">
        <v>6.9729395453751161E-2</v>
      </c>
      <c r="M289" s="101">
        <v>1.8988423455538923E-2</v>
      </c>
      <c r="N289" s="101">
        <v>7.3504981301081351E-2</v>
      </c>
      <c r="O289" s="101">
        <v>8.0984276743148093E-2</v>
      </c>
      <c r="P289" s="101">
        <v>0.12799366639643581</v>
      </c>
      <c r="Q289" s="101">
        <v>8.5942705524799823E-2</v>
      </c>
      <c r="R289" s="101">
        <v>9.3214697992946419E-2</v>
      </c>
      <c r="S289" s="101">
        <v>0.10858214665497172</v>
      </c>
      <c r="T289" s="101">
        <v>0.13063782535598692</v>
      </c>
      <c r="U289" s="101">
        <v>0.3410855678137924</v>
      </c>
      <c r="V289" s="101">
        <v>0.25053626123114542</v>
      </c>
      <c r="W289" s="101">
        <v>0.23329706217736457</v>
      </c>
      <c r="X289" s="101">
        <v>0.42832830321132814</v>
      </c>
      <c r="Y289" s="101">
        <v>0.80097049700733647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1.5610905723143401E-2</v>
      </c>
      <c r="D290" s="104">
        <v>2.9467548305292236E-2</v>
      </c>
      <c r="E290" s="104">
        <v>2.7887678947034793E-2</v>
      </c>
      <c r="F290" s="104">
        <v>1.7732989929230301E-2</v>
      </c>
      <c r="G290" s="104">
        <v>6.6962128016837246E-3</v>
      </c>
      <c r="H290" s="104">
        <v>1.7832729702348359E-2</v>
      </c>
      <c r="I290" s="104">
        <v>1.5487629121593682E-2</v>
      </c>
      <c r="J290" s="104">
        <v>3.0888179228512648E-2</v>
      </c>
      <c r="K290" s="104">
        <v>5.5366128470370243E-2</v>
      </c>
      <c r="L290" s="104">
        <v>2.3183536117915775E-2</v>
      </c>
      <c r="M290" s="104">
        <v>8.9160849910643047E-3</v>
      </c>
      <c r="N290" s="104">
        <v>3.6974383466338134E-2</v>
      </c>
      <c r="O290" s="104">
        <v>2.8222260400776147E-2</v>
      </c>
      <c r="P290" s="104">
        <v>4.9366112835449817E-2</v>
      </c>
      <c r="Q290" s="104">
        <v>2.6730420772402383E-2</v>
      </c>
      <c r="R290" s="104">
        <v>3.7630900158651184E-2</v>
      </c>
      <c r="S290" s="104">
        <v>5.2112152833534021E-2</v>
      </c>
      <c r="T290" s="104">
        <v>5.6287946168631434E-2</v>
      </c>
      <c r="U290" s="104">
        <v>0.1169448034624497</v>
      </c>
      <c r="V290" s="104">
        <v>6.4028292893662991E-2</v>
      </c>
      <c r="W290" s="104">
        <v>0.10325796132827572</v>
      </c>
      <c r="X290" s="104">
        <v>0.10108706622731563</v>
      </c>
      <c r="Y290" s="104">
        <v>0.21948838903141463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6.5345654990513983E-3</v>
      </c>
      <c r="D291" s="98">
        <v>1.3643021739337898E-2</v>
      </c>
      <c r="E291" s="98">
        <v>1.546801865959254E-2</v>
      </c>
      <c r="F291" s="98">
        <v>1.0245335248166561E-2</v>
      </c>
      <c r="G291" s="98">
        <v>3.456017345714853E-3</v>
      </c>
      <c r="H291" s="98">
        <v>9.3913935534090387E-3</v>
      </c>
      <c r="I291" s="98">
        <v>6.9100464547943935E-3</v>
      </c>
      <c r="J291" s="98">
        <v>1.3942287154893899E-2</v>
      </c>
      <c r="K291" s="98">
        <v>2.4217510506228716E-2</v>
      </c>
      <c r="L291" s="98">
        <v>9.8000334766606828E-3</v>
      </c>
      <c r="M291" s="98">
        <v>3.8643289388901971E-3</v>
      </c>
      <c r="N291" s="98">
        <v>1.5590431129113028E-2</v>
      </c>
      <c r="O291" s="98">
        <v>1.1802796127248463E-2</v>
      </c>
      <c r="P291" s="98">
        <v>2.1497815562631303E-2</v>
      </c>
      <c r="Q291" s="98">
        <v>1.139370734315554E-2</v>
      </c>
      <c r="R291" s="98">
        <v>1.5815937078245818E-2</v>
      </c>
      <c r="S291" s="98">
        <v>2.1896207874616592E-2</v>
      </c>
      <c r="T291" s="98">
        <v>2.3834019367128693E-2</v>
      </c>
      <c r="U291" s="98">
        <v>4.6397684642073396E-2</v>
      </c>
      <c r="V291" s="98">
        <v>2.8762886368630381E-2</v>
      </c>
      <c r="W291" s="98">
        <v>5.3112096089955853E-2</v>
      </c>
      <c r="X291" s="98">
        <v>5.7530185881476834E-2</v>
      </c>
      <c r="Y291" s="98">
        <v>0.14067885349392334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9.0763402240920023E-3</v>
      </c>
      <c r="D292" s="98">
        <v>1.5824526565954337E-2</v>
      </c>
      <c r="E292" s="98">
        <v>1.2419660287442253E-2</v>
      </c>
      <c r="F292" s="98">
        <v>7.4876546810637408E-3</v>
      </c>
      <c r="G292" s="98">
        <v>3.240195455968872E-3</v>
      </c>
      <c r="H292" s="98">
        <v>8.4413361489393199E-3</v>
      </c>
      <c r="I292" s="98">
        <v>8.5775826667992897E-3</v>
      </c>
      <c r="J292" s="98">
        <v>1.6945892073618747E-2</v>
      </c>
      <c r="K292" s="98">
        <v>3.114861796414153E-2</v>
      </c>
      <c r="L292" s="98">
        <v>1.3383502641255093E-2</v>
      </c>
      <c r="M292" s="98">
        <v>5.051756052174108E-3</v>
      </c>
      <c r="N292" s="98">
        <v>2.1383952337225107E-2</v>
      </c>
      <c r="O292" s="98">
        <v>1.6419464273527685E-2</v>
      </c>
      <c r="P292" s="98">
        <v>2.7868297272818515E-2</v>
      </c>
      <c r="Q292" s="98">
        <v>1.5336713429246845E-2</v>
      </c>
      <c r="R292" s="98">
        <v>2.181496308040537E-2</v>
      </c>
      <c r="S292" s="98">
        <v>3.021594495891743E-2</v>
      </c>
      <c r="T292" s="98">
        <v>3.245392680150274E-2</v>
      </c>
      <c r="U292" s="98">
        <v>7.0547118820376314E-2</v>
      </c>
      <c r="V292" s="98">
        <v>3.5265406525032614E-2</v>
      </c>
      <c r="W292" s="98">
        <v>5.0145865238319869E-2</v>
      </c>
      <c r="X292" s="98">
        <v>4.3556880345838794E-2</v>
      </c>
      <c r="Y292" s="98">
        <v>7.8809535537491288E-2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3.5472292756536836E-2</v>
      </c>
      <c r="D293" s="122">
        <v>6.2471180465308473E-2</v>
      </c>
      <c r="E293" s="122">
        <v>5.6788197579159282E-2</v>
      </c>
      <c r="F293" s="122">
        <v>3.4545991389552326E-2</v>
      </c>
      <c r="G293" s="122">
        <v>1.4192888253786704E-2</v>
      </c>
      <c r="H293" s="122">
        <v>3.7244836290754431E-2</v>
      </c>
      <c r="I293" s="122">
        <v>2.7559852877186469E-2</v>
      </c>
      <c r="J293" s="122">
        <v>5.892182383664625E-2</v>
      </c>
      <c r="K293" s="122">
        <v>4.6565156160285351E-2</v>
      </c>
      <c r="L293" s="122">
        <v>2.6385986067330294E-2</v>
      </c>
      <c r="M293" s="122">
        <v>7.8922906298883495E-3</v>
      </c>
      <c r="N293" s="122">
        <v>3.0656911103573888E-2</v>
      </c>
      <c r="O293" s="122">
        <v>3.057872976723049E-2</v>
      </c>
      <c r="P293" s="122">
        <v>5.2279099120886498E-2</v>
      </c>
      <c r="Q293" s="122">
        <v>3.410174038090763E-2</v>
      </c>
      <c r="R293" s="122">
        <v>4.0761918480632625E-2</v>
      </c>
      <c r="S293" s="122">
        <v>4.9649283931398017E-2</v>
      </c>
      <c r="T293" s="122">
        <v>5.5151596024278521E-2</v>
      </c>
      <c r="U293" s="122">
        <v>0.13094813293246862</v>
      </c>
      <c r="V293" s="122">
        <v>0.11934651430379634</v>
      </c>
      <c r="W293" s="122">
        <v>0.13951595961913929</v>
      </c>
      <c r="X293" s="122">
        <v>0.17525062822772211</v>
      </c>
      <c r="Y293" s="122">
        <v>0.3249055996589465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1.5721620267368053E-2</v>
      </c>
      <c r="D294" s="98">
        <v>3.2257323278774883E-2</v>
      </c>
      <c r="E294" s="98">
        <v>1.7700202416679224E-2</v>
      </c>
      <c r="F294" s="98">
        <v>1.130416525655077E-2</v>
      </c>
      <c r="G294" s="98">
        <v>6.9790485431469335E-3</v>
      </c>
      <c r="H294" s="98">
        <v>1.5127488017405656E-2</v>
      </c>
      <c r="I294" s="98">
        <v>1.2572929407335218E-2</v>
      </c>
      <c r="J294" s="98">
        <v>2.4622308291626309E-2</v>
      </c>
      <c r="K294" s="98">
        <v>2.9643099791858564E-2</v>
      </c>
      <c r="L294" s="98">
        <v>1.308533798109362E-2</v>
      </c>
      <c r="M294" s="98">
        <v>3.4687415661459869E-3</v>
      </c>
      <c r="N294" s="98">
        <v>1.112446899469746E-2</v>
      </c>
      <c r="O294" s="98">
        <v>1.1524966981174171E-2</v>
      </c>
      <c r="P294" s="98">
        <v>1.9965056900395128E-2</v>
      </c>
      <c r="Q294" s="98">
        <v>1.2509403845729374E-2</v>
      </c>
      <c r="R294" s="98">
        <v>1.631916980618138E-2</v>
      </c>
      <c r="S294" s="98">
        <v>2.181297414272234E-2</v>
      </c>
      <c r="T294" s="98">
        <v>2.0382553770647998E-2</v>
      </c>
      <c r="U294" s="98">
        <v>4.3521850709753875E-2</v>
      </c>
      <c r="V294" s="98">
        <v>4.1492688741703657E-2</v>
      </c>
      <c r="W294" s="98">
        <v>4.2513617992355028E-2</v>
      </c>
      <c r="X294" s="98">
        <v>4.3250480960056431E-2</v>
      </c>
      <c r="Y294" s="98">
        <v>8.5321653640260786E-2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1.9750672489168779E-2</v>
      </c>
      <c r="D295" s="33">
        <v>3.0213857186533594E-2</v>
      </c>
      <c r="E295" s="33">
        <v>3.9087995162480058E-2</v>
      </c>
      <c r="F295" s="33">
        <v>2.3241826133001554E-2</v>
      </c>
      <c r="G295" s="33">
        <v>7.2138397106397707E-3</v>
      </c>
      <c r="H295" s="33">
        <v>2.2117348273348773E-2</v>
      </c>
      <c r="I295" s="33">
        <v>1.4986923469851251E-2</v>
      </c>
      <c r="J295" s="33">
        <v>3.4299515545019942E-2</v>
      </c>
      <c r="K295" s="33">
        <v>1.692205636842679E-2</v>
      </c>
      <c r="L295" s="33">
        <v>1.3300648086236676E-2</v>
      </c>
      <c r="M295" s="33">
        <v>4.4235490637423627E-3</v>
      </c>
      <c r="N295" s="33">
        <v>1.9532442108876426E-2</v>
      </c>
      <c r="O295" s="33">
        <v>1.9053762786056319E-2</v>
      </c>
      <c r="P295" s="33">
        <v>3.2314042220491369E-2</v>
      </c>
      <c r="Q295" s="33">
        <v>2.1592336535178256E-2</v>
      </c>
      <c r="R295" s="33">
        <v>2.4442748674451249E-2</v>
      </c>
      <c r="S295" s="33">
        <v>2.7836309788675677E-2</v>
      </c>
      <c r="T295" s="33">
        <v>3.4769042253630526E-2</v>
      </c>
      <c r="U295" s="33">
        <v>8.7426282222714743E-2</v>
      </c>
      <c r="V295" s="33">
        <v>7.7853825562092679E-2</v>
      </c>
      <c r="W295" s="33">
        <v>9.7002341626784255E-2</v>
      </c>
      <c r="X295" s="33">
        <v>0.13200014726766568</v>
      </c>
      <c r="Y295" s="33">
        <v>0.23958394601868568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0.47087372159379454</v>
      </c>
      <c r="D297" s="117">
        <f t="shared" si="113"/>
        <v>0.82658658216690584</v>
      </c>
      <c r="E297" s="117">
        <f t="shared" si="113"/>
        <v>0.75903870497098491</v>
      </c>
      <c r="F297" s="117">
        <f t="shared" si="113"/>
        <v>0.47542658111910274</v>
      </c>
      <c r="G297" s="117">
        <f t="shared" si="113"/>
        <v>0.18303327958730095</v>
      </c>
      <c r="H297" s="117">
        <f t="shared" si="113"/>
        <v>0.50309252705006269</v>
      </c>
      <c r="I297" s="117">
        <f t="shared" si="113"/>
        <v>0.34295011152412541</v>
      </c>
      <c r="J297" s="117">
        <f t="shared" si="113"/>
        <v>0.81452829444161234</v>
      </c>
      <c r="K297" s="117">
        <f t="shared" si="113"/>
        <v>0.72298697805294443</v>
      </c>
      <c r="L297" s="117">
        <f t="shared" si="113"/>
        <v>0.469952189438398</v>
      </c>
      <c r="M297" s="117">
        <f t="shared" si="113"/>
        <v>0.13035106333194368</v>
      </c>
      <c r="N297" s="117">
        <f t="shared" si="113"/>
        <v>0.51202770130463304</v>
      </c>
      <c r="O297" s="117">
        <f t="shared" si="113"/>
        <v>0.47809031054286893</v>
      </c>
      <c r="P297" s="117">
        <f t="shared" si="113"/>
        <v>0.73642408248405378</v>
      </c>
      <c r="Q297" s="117">
        <f t="shared" si="113"/>
        <v>0.43494171216946703</v>
      </c>
      <c r="R297" s="117">
        <f t="shared" ref="R297:V297" si="114">R298+R300+R302+R311</f>
        <v>0.48688385471994117</v>
      </c>
      <c r="S297" s="117">
        <f t="shared" si="114"/>
        <v>0.65986154215333725</v>
      </c>
      <c r="T297" s="117">
        <f t="shared" si="114"/>
        <v>0.8059957331373051</v>
      </c>
      <c r="U297" s="117">
        <f t="shared" si="114"/>
        <v>2.1220533881906536</v>
      </c>
      <c r="V297" s="117">
        <f t="shared" si="114"/>
        <v>1.463294086322539</v>
      </c>
      <c r="W297" s="117">
        <f t="shared" ref="W297:Y297" si="115">W298+W300+W302+W311</f>
        <v>1.5014655871336999</v>
      </c>
      <c r="X297" s="117">
        <f t="shared" si="115"/>
        <v>1.8745265504612045</v>
      </c>
      <c r="Y297" s="117">
        <f t="shared" si="115"/>
        <v>4.1838276566839792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0.38001931021316238</v>
      </c>
      <c r="D298" s="122">
        <f t="shared" si="116"/>
        <v>0.65408821427561148</v>
      </c>
      <c r="E298" s="122">
        <f t="shared" si="116"/>
        <v>0.59753910072938066</v>
      </c>
      <c r="F298" s="122">
        <f t="shared" si="116"/>
        <v>0.37349408013266328</v>
      </c>
      <c r="G298" s="122">
        <f t="shared" si="116"/>
        <v>0.14339795033337774</v>
      </c>
      <c r="H298" s="122">
        <f t="shared" si="116"/>
        <v>0.38186296596557179</v>
      </c>
      <c r="I298" s="122">
        <f t="shared" si="116"/>
        <v>0.25313241558843946</v>
      </c>
      <c r="J298" s="122">
        <f t="shared" si="116"/>
        <v>0.61000324163073827</v>
      </c>
      <c r="K298" s="122">
        <f t="shared" si="116"/>
        <v>0.53841035711347029</v>
      </c>
      <c r="L298" s="122">
        <f t="shared" si="116"/>
        <v>0.34722657855905792</v>
      </c>
      <c r="M298" s="122">
        <f t="shared" si="116"/>
        <v>9.1282590591552332E-2</v>
      </c>
      <c r="N298" s="122">
        <f t="shared" si="116"/>
        <v>0.33026808643071948</v>
      </c>
      <c r="O298" s="122">
        <f t="shared" si="116"/>
        <v>0.30885934076019278</v>
      </c>
      <c r="P298" s="122">
        <f t="shared" si="116"/>
        <v>0.5340757703870741</v>
      </c>
      <c r="Q298" s="122">
        <f t="shared" si="116"/>
        <v>0.26261503858753016</v>
      </c>
      <c r="R298" s="122">
        <f t="shared" si="116"/>
        <v>0.29392619969709266</v>
      </c>
      <c r="S298" s="122">
        <f t="shared" si="116"/>
        <v>0.36476734301675179</v>
      </c>
      <c r="T298" s="122">
        <f t="shared" si="116"/>
        <v>0.50006297409145517</v>
      </c>
      <c r="U298" s="122">
        <f t="shared" si="116"/>
        <v>1.2983020791928293</v>
      </c>
      <c r="V298" s="122">
        <f t="shared" si="116"/>
        <v>0.99218984101582541</v>
      </c>
      <c r="W298" s="122">
        <f t="shared" si="116"/>
        <v>0.88626259631414306</v>
      </c>
      <c r="X298" s="122">
        <f t="shared" si="116"/>
        <v>0.91138852567755357</v>
      </c>
      <c r="Y298" s="122">
        <f t="shared" si="116"/>
        <v>2.5933072945207947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0.38001931021316238</v>
      </c>
      <c r="D299" s="98">
        <v>0.65408821427561148</v>
      </c>
      <c r="E299" s="98">
        <v>0.59753910072938066</v>
      </c>
      <c r="F299" s="98">
        <v>0.37349408013266328</v>
      </c>
      <c r="G299" s="98">
        <v>0.14339795033337774</v>
      </c>
      <c r="H299" s="98">
        <v>0.38186296596557179</v>
      </c>
      <c r="I299" s="98">
        <v>0.25313241558843946</v>
      </c>
      <c r="J299" s="98">
        <v>0.61000324163073827</v>
      </c>
      <c r="K299" s="98">
        <v>0.53841035711347029</v>
      </c>
      <c r="L299" s="98">
        <v>0.34722657855905792</v>
      </c>
      <c r="M299" s="98">
        <v>9.1282590591552332E-2</v>
      </c>
      <c r="N299" s="98">
        <v>0.33026808643071948</v>
      </c>
      <c r="O299" s="98">
        <v>0.30885934076019278</v>
      </c>
      <c r="P299" s="98">
        <v>0.5340757703870741</v>
      </c>
      <c r="Q299" s="98">
        <v>0.26261503858753016</v>
      </c>
      <c r="R299" s="98">
        <v>0.29392619969709266</v>
      </c>
      <c r="S299" s="98">
        <v>0.36476734301675179</v>
      </c>
      <c r="T299" s="98">
        <v>0.50006297409145517</v>
      </c>
      <c r="U299" s="98">
        <v>1.2983020791928293</v>
      </c>
      <c r="V299" s="98">
        <v>0.99218984101582541</v>
      </c>
      <c r="W299" s="98">
        <v>0.88626259631414306</v>
      </c>
      <c r="X299" s="98">
        <v>0.91138852567755357</v>
      </c>
      <c r="Y299" s="98">
        <v>2.5933072945207947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5.098847447997548E-3</v>
      </c>
      <c r="D300" s="122">
        <f t="shared" si="117"/>
        <v>1.1168994768506279E-2</v>
      </c>
      <c r="E300" s="122">
        <f t="shared" si="117"/>
        <v>2.0429096741940475E-2</v>
      </c>
      <c r="F300" s="122">
        <f t="shared" si="117"/>
        <v>8.0455787375978971E-3</v>
      </c>
      <c r="G300" s="122">
        <f t="shared" si="117"/>
        <v>4.1347092983944241E-3</v>
      </c>
      <c r="H300" s="122">
        <f t="shared" si="117"/>
        <v>1.6626322779937749E-2</v>
      </c>
      <c r="I300" s="122">
        <f t="shared" si="117"/>
        <v>1.4976988920601064E-2</v>
      </c>
      <c r="J300" s="122">
        <f t="shared" si="117"/>
        <v>3.6916941440238542E-2</v>
      </c>
      <c r="K300" s="122">
        <f t="shared" si="117"/>
        <v>3.7750646908607827E-2</v>
      </c>
      <c r="L300" s="122">
        <f t="shared" si="117"/>
        <v>3.1618486399624869E-2</v>
      </c>
      <c r="M300" s="122">
        <f t="shared" si="117"/>
        <v>1.1073755310019166E-2</v>
      </c>
      <c r="N300" s="122">
        <f t="shared" si="117"/>
        <v>7.2205877063904425E-2</v>
      </c>
      <c r="O300" s="122">
        <f t="shared" si="117"/>
        <v>6.1490033201820907E-2</v>
      </c>
      <c r="P300" s="122">
        <f t="shared" si="117"/>
        <v>2.2336966578132413E-2</v>
      </c>
      <c r="Q300" s="122">
        <f t="shared" si="117"/>
        <v>5.2156904611461975E-2</v>
      </c>
      <c r="R300" s="122">
        <f t="shared" si="117"/>
        <v>5.0337955227203114E-2</v>
      </c>
      <c r="S300" s="122">
        <f t="shared" si="117"/>
        <v>0.11939035288600144</v>
      </c>
      <c r="T300" s="122">
        <f t="shared" si="117"/>
        <v>0.10376376967774549</v>
      </c>
      <c r="U300" s="122">
        <f t="shared" si="117"/>
        <v>0.33391295502021251</v>
      </c>
      <c r="V300" s="122">
        <f t="shared" si="117"/>
        <v>0.1131339202194047</v>
      </c>
      <c r="W300" s="122">
        <f t="shared" si="117"/>
        <v>0.20457997051598123</v>
      </c>
      <c r="X300" s="122">
        <f t="shared" si="117"/>
        <v>0.33947682016996167</v>
      </c>
      <c r="Y300" s="122">
        <f t="shared" si="117"/>
        <v>0.39932821221709902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5.098847447997548E-3</v>
      </c>
      <c r="D301" s="98">
        <v>1.1168994768506279E-2</v>
      </c>
      <c r="E301" s="98">
        <v>2.0429096741940475E-2</v>
      </c>
      <c r="F301" s="98">
        <v>8.0455787375978971E-3</v>
      </c>
      <c r="G301" s="98">
        <v>4.1347092983944241E-3</v>
      </c>
      <c r="H301" s="98">
        <v>1.6626322779937749E-2</v>
      </c>
      <c r="I301" s="98">
        <v>1.4976988920601064E-2</v>
      </c>
      <c r="J301" s="98">
        <v>3.6916941440238542E-2</v>
      </c>
      <c r="K301" s="98">
        <v>3.7750646908607827E-2</v>
      </c>
      <c r="L301" s="98">
        <v>3.1618486399624869E-2</v>
      </c>
      <c r="M301" s="98">
        <v>1.1073755310019166E-2</v>
      </c>
      <c r="N301" s="98">
        <v>7.2205877063904425E-2</v>
      </c>
      <c r="O301" s="98">
        <v>6.1490033201820907E-2</v>
      </c>
      <c r="P301" s="98">
        <v>2.2336966578132413E-2</v>
      </c>
      <c r="Q301" s="98">
        <v>5.2156904611461975E-2</v>
      </c>
      <c r="R301" s="98">
        <v>5.0337955227203114E-2</v>
      </c>
      <c r="S301" s="98">
        <v>0.11939035288600144</v>
      </c>
      <c r="T301" s="98">
        <v>0.10376376967774549</v>
      </c>
      <c r="U301" s="98">
        <v>0.33391295502021251</v>
      </c>
      <c r="V301" s="98">
        <v>0.1131339202194047</v>
      </c>
      <c r="W301" s="98">
        <v>0.20457997051598123</v>
      </c>
      <c r="X301" s="98">
        <v>0.33947682016996167</v>
      </c>
      <c r="Y301" s="98">
        <v>0.39932821221709902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6.0921080719846241E-2</v>
      </c>
      <c r="D302" s="122">
        <v>0.11825276884351635</v>
      </c>
      <c r="E302" s="122">
        <v>0.10004468279437785</v>
      </c>
      <c r="F302" s="122">
        <v>6.8979348044104133E-2</v>
      </c>
      <c r="G302" s="122">
        <v>2.5624622916176069E-2</v>
      </c>
      <c r="H302" s="122">
        <v>7.8143095265344506E-2</v>
      </c>
      <c r="I302" s="122">
        <v>5.5456402027755314E-2</v>
      </c>
      <c r="J302" s="122">
        <v>0.12573757555671305</v>
      </c>
      <c r="K302" s="122">
        <v>0.11536059482433926</v>
      </c>
      <c r="L302" s="122">
        <v>7.2636637586088015E-2</v>
      </c>
      <c r="M302" s="122">
        <v>2.2382856215028411E-2</v>
      </c>
      <c r="N302" s="122">
        <v>8.7281335765817855E-2</v>
      </c>
      <c r="O302" s="122">
        <v>8.5496872659110171E-2</v>
      </c>
      <c r="P302" s="122">
        <v>0.14179632359241345</v>
      </c>
      <c r="Q302" s="122">
        <v>9.4940830684950933E-2</v>
      </c>
      <c r="R302" s="122">
        <v>0.1123943326385856</v>
      </c>
      <c r="S302" s="122">
        <v>0.13879479418995505</v>
      </c>
      <c r="T302" s="122">
        <v>0.15969388499970782</v>
      </c>
      <c r="U302" s="122">
        <v>0.38634992709468874</v>
      </c>
      <c r="V302" s="122">
        <v>0.26298392750341404</v>
      </c>
      <c r="W302" s="122">
        <v>0.29704191838730609</v>
      </c>
      <c r="X302" s="122">
        <v>0.47735932457637886</v>
      </c>
      <c r="Y302" s="122">
        <v>0.919873580250127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8.1012804803143861E-3</v>
      </c>
      <c r="D303" s="98">
        <v>1.6012157654178922E-2</v>
      </c>
      <c r="E303" s="98">
        <v>8.2922865300156835E-3</v>
      </c>
      <c r="F303" s="98">
        <v>4.1535116619032825E-3</v>
      </c>
      <c r="G303" s="98">
        <v>2.0440626838964899E-3</v>
      </c>
      <c r="H303" s="98">
        <v>3.8508401193653916E-3</v>
      </c>
      <c r="I303" s="98">
        <v>3.9921181065249462E-3</v>
      </c>
      <c r="J303" s="98">
        <v>1.0431299992225184E-2</v>
      </c>
      <c r="K303" s="98">
        <v>7.7106245199214376E-3</v>
      </c>
      <c r="L303" s="98">
        <v>4.0764917224189318E-3</v>
      </c>
      <c r="M303" s="98">
        <v>1.3790167769970919E-3</v>
      </c>
      <c r="N303" s="98">
        <v>3.0812424109098622E-3</v>
      </c>
      <c r="O303" s="98">
        <v>2.6672527336504938E-3</v>
      </c>
      <c r="P303" s="98">
        <v>4.8620458737496011E-3</v>
      </c>
      <c r="Q303" s="98">
        <v>7.2884575510096927E-3</v>
      </c>
      <c r="R303" s="98">
        <v>8.589346403057304E-3</v>
      </c>
      <c r="S303" s="98">
        <v>9.16613772621039E-3</v>
      </c>
      <c r="T303" s="98">
        <v>8.3817569373105891E-3</v>
      </c>
      <c r="U303" s="98">
        <v>1.4128064545435975E-2</v>
      </c>
      <c r="V303" s="98">
        <v>7.9870326395333497E-3</v>
      </c>
      <c r="W303" s="98">
        <v>1.9331497035857681E-2</v>
      </c>
      <c r="X303" s="98">
        <v>4.1754214079892493E-2</v>
      </c>
      <c r="Y303" s="98">
        <v>7.0467289695868407E-2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1.5547403763571633E-4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1.5080297253547466E-4</v>
      </c>
      <c r="T304" s="98">
        <v>0</v>
      </c>
      <c r="U304" s="98">
        <v>1.4941926816598155E-4</v>
      </c>
      <c r="V304" s="98">
        <v>0</v>
      </c>
      <c r="W304" s="98">
        <v>0</v>
      </c>
      <c r="X304" s="98">
        <v>1.2551077462633582E-4</v>
      </c>
      <c r="Y304" s="98">
        <v>3.6117560770366119E-4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5.7745015633282683E-5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5.3362932493376239E-5</v>
      </c>
      <c r="T305" s="101">
        <v>0</v>
      </c>
      <c r="U305" s="101">
        <v>5.0655955017468897E-5</v>
      </c>
      <c r="V305" s="101">
        <v>0</v>
      </c>
      <c r="W305" s="101">
        <v>0</v>
      </c>
      <c r="X305" s="101">
        <v>6.4662964277561051E-5</v>
      </c>
      <c r="Y305" s="101">
        <v>2.1400698201882819E-4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9.772902200243366E-5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9.7440040042098423E-5</v>
      </c>
      <c r="T306" s="104">
        <v>0</v>
      </c>
      <c r="U306" s="104">
        <v>9.8763313148512657E-5</v>
      </c>
      <c r="V306" s="104">
        <v>0</v>
      </c>
      <c r="W306" s="104">
        <v>0</v>
      </c>
      <c r="X306" s="104">
        <v>6.0847810348774772E-5</v>
      </c>
      <c r="Y306" s="104">
        <v>1.47168625684833E-4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3.9297953577575082E-2</v>
      </c>
      <c r="D307" s="101">
        <v>7.6964416078776549E-2</v>
      </c>
      <c r="E307" s="101">
        <v>6.8774689861852159E-2</v>
      </c>
      <c r="F307" s="101">
        <v>5.0332715428910151E-2</v>
      </c>
      <c r="G307" s="101">
        <v>1.7972767582923096E-2</v>
      </c>
      <c r="H307" s="101">
        <v>5.9404242406819588E-2</v>
      </c>
      <c r="I307" s="101">
        <v>3.8133057994597742E-2</v>
      </c>
      <c r="J307" s="101">
        <v>8.8745637388703946E-2</v>
      </c>
      <c r="K307" s="101">
        <v>5.9753632457660001E-2</v>
      </c>
      <c r="L307" s="101">
        <v>4.8377487765349655E-2</v>
      </c>
      <c r="M307" s="101">
        <v>1.3254635988729471E-2</v>
      </c>
      <c r="N307" s="101">
        <v>5.1824208957206311E-2</v>
      </c>
      <c r="O307" s="101">
        <v>5.796258312172161E-2</v>
      </c>
      <c r="P307" s="101">
        <v>9.3381606319269075E-2</v>
      </c>
      <c r="Q307" s="101">
        <v>6.38507549611812E-2</v>
      </c>
      <c r="R307" s="101">
        <v>7.0096585623381308E-2</v>
      </c>
      <c r="S307" s="101">
        <v>8.2604284429886571E-2</v>
      </c>
      <c r="T307" s="101">
        <v>0.10051913969357756</v>
      </c>
      <c r="U307" s="101">
        <v>0.26542033972328527</v>
      </c>
      <c r="V307" s="101">
        <v>0.19710302031446017</v>
      </c>
      <c r="W307" s="101">
        <v>0.18536468148597801</v>
      </c>
      <c r="X307" s="101">
        <v>0.34551540654100854</v>
      </c>
      <c r="Y307" s="101">
        <v>0.65516529536562995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1.3521846661956771E-2</v>
      </c>
      <c r="D308" s="104">
        <v>2.5120721072925165E-2</v>
      </c>
      <c r="E308" s="104">
        <v>2.2977706402510012E-2</v>
      </c>
      <c r="F308" s="104">
        <v>1.4493120953290695E-2</v>
      </c>
      <c r="G308" s="104">
        <v>5.6077926493564821E-3</v>
      </c>
      <c r="H308" s="104">
        <v>1.4888012739159535E-2</v>
      </c>
      <c r="I308" s="104">
        <v>1.3331225926632623E-2</v>
      </c>
      <c r="J308" s="104">
        <v>2.656063817578392E-2</v>
      </c>
      <c r="K308" s="104">
        <v>4.7896337846757828E-2</v>
      </c>
      <c r="L308" s="104">
        <v>2.0182658098319428E-2</v>
      </c>
      <c r="M308" s="104">
        <v>7.7492034493018471E-3</v>
      </c>
      <c r="N308" s="104">
        <v>3.2375884397701685E-2</v>
      </c>
      <c r="O308" s="104">
        <v>2.4867036803738064E-2</v>
      </c>
      <c r="P308" s="104">
        <v>4.3552671399394782E-2</v>
      </c>
      <c r="Q308" s="104">
        <v>2.3801618172760036E-2</v>
      </c>
      <c r="R308" s="104">
        <v>3.3708400612146985E-2</v>
      </c>
      <c r="S308" s="104">
        <v>4.6873569061322611E-2</v>
      </c>
      <c r="T308" s="104">
        <v>5.079298836881968E-2</v>
      </c>
      <c r="U308" s="104">
        <v>0.1066521035578015</v>
      </c>
      <c r="V308" s="104">
        <v>5.7893874549420493E-2</v>
      </c>
      <c r="W308" s="104">
        <v>9.2345739865470386E-2</v>
      </c>
      <c r="X308" s="104">
        <v>8.9964193180851443E-2</v>
      </c>
      <c r="Y308" s="104">
        <v>0.19387981958092498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4.4455064378647697E-3</v>
      </c>
      <c r="D309" s="98">
        <v>9.2961945069708288E-3</v>
      </c>
      <c r="E309" s="98">
        <v>1.0558046115067757E-2</v>
      </c>
      <c r="F309" s="98">
        <v>7.0054662722269529E-3</v>
      </c>
      <c r="G309" s="98">
        <v>2.3675971933876101E-3</v>
      </c>
      <c r="H309" s="98">
        <v>6.4466765902202157E-3</v>
      </c>
      <c r="I309" s="98">
        <v>4.7536432598333338E-3</v>
      </c>
      <c r="J309" s="98">
        <v>9.6147461021651726E-3</v>
      </c>
      <c r="K309" s="98">
        <v>1.6747719882616294E-2</v>
      </c>
      <c r="L309" s="98">
        <v>6.7991554570643346E-3</v>
      </c>
      <c r="M309" s="98">
        <v>2.6974473971277391E-3</v>
      </c>
      <c r="N309" s="98">
        <v>1.0991932060476578E-2</v>
      </c>
      <c r="O309" s="98">
        <v>8.4475725302103778E-3</v>
      </c>
      <c r="P309" s="98">
        <v>1.5684374126576271E-2</v>
      </c>
      <c r="Q309" s="98">
        <v>8.4649047435131908E-3</v>
      </c>
      <c r="R309" s="98">
        <v>1.1893437531741619E-2</v>
      </c>
      <c r="S309" s="98">
        <v>1.6657624102405181E-2</v>
      </c>
      <c r="T309" s="98">
        <v>1.833906156731694E-2</v>
      </c>
      <c r="U309" s="98">
        <v>3.6104984737425176E-2</v>
      </c>
      <c r="V309" s="98">
        <v>2.2628468024387883E-2</v>
      </c>
      <c r="W309" s="98">
        <v>4.2199874627150517E-2</v>
      </c>
      <c r="X309" s="98">
        <v>4.6407312835012648E-2</v>
      </c>
      <c r="Y309" s="98">
        <v>0.11507028404343371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9.0763402240920023E-3</v>
      </c>
      <c r="D310" s="98">
        <v>1.5824526565954337E-2</v>
      </c>
      <c r="E310" s="98">
        <v>1.2419660287442253E-2</v>
      </c>
      <c r="F310" s="98">
        <v>7.4876546810637408E-3</v>
      </c>
      <c r="G310" s="98">
        <v>3.240195455968872E-3</v>
      </c>
      <c r="H310" s="98">
        <v>8.4413361489393199E-3</v>
      </c>
      <c r="I310" s="98">
        <v>8.5775826667992897E-3</v>
      </c>
      <c r="J310" s="98">
        <v>1.6945892073618747E-2</v>
      </c>
      <c r="K310" s="98">
        <v>3.114861796414153E-2</v>
      </c>
      <c r="L310" s="98">
        <v>1.3383502641255093E-2</v>
      </c>
      <c r="M310" s="98">
        <v>5.051756052174108E-3</v>
      </c>
      <c r="N310" s="98">
        <v>2.1383952337225107E-2</v>
      </c>
      <c r="O310" s="98">
        <v>1.6419464273527685E-2</v>
      </c>
      <c r="P310" s="98">
        <v>2.7868297272818515E-2</v>
      </c>
      <c r="Q310" s="98">
        <v>1.5336713429246845E-2</v>
      </c>
      <c r="R310" s="98">
        <v>2.181496308040537E-2</v>
      </c>
      <c r="S310" s="98">
        <v>3.021594495891743E-2</v>
      </c>
      <c r="T310" s="98">
        <v>3.245392680150274E-2</v>
      </c>
      <c r="U310" s="98">
        <v>7.0547118820376314E-2</v>
      </c>
      <c r="V310" s="98">
        <v>3.5265406525032614E-2</v>
      </c>
      <c r="W310" s="98">
        <v>5.0145865238319869E-2</v>
      </c>
      <c r="X310" s="98">
        <v>4.3556880345838794E-2</v>
      </c>
      <c r="Y310" s="98">
        <v>7.8809535537491288E-2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2.4834483212788354E-2</v>
      </c>
      <c r="D311" s="122">
        <v>4.3076604279271735E-2</v>
      </c>
      <c r="E311" s="122">
        <v>4.1025824705285971E-2</v>
      </c>
      <c r="F311" s="122">
        <v>2.490757420473743E-2</v>
      </c>
      <c r="G311" s="122">
        <v>9.8759970393527061E-3</v>
      </c>
      <c r="H311" s="122">
        <v>2.64601430392086E-2</v>
      </c>
      <c r="I311" s="122">
        <v>1.9384304987329549E-2</v>
      </c>
      <c r="J311" s="122">
        <v>4.1870535813922583E-2</v>
      </c>
      <c r="K311" s="122">
        <v>3.1465379206527019E-2</v>
      </c>
      <c r="L311" s="122">
        <v>1.8470486893627201E-2</v>
      </c>
      <c r="M311" s="122">
        <v>5.6118612153437785E-3</v>
      </c>
      <c r="N311" s="122">
        <v>2.2272402044191238E-2</v>
      </c>
      <c r="O311" s="122">
        <v>2.2244063921745091E-2</v>
      </c>
      <c r="P311" s="122">
        <v>3.8215021926433723E-2</v>
      </c>
      <c r="Q311" s="122">
        <v>2.5228938285523937E-2</v>
      </c>
      <c r="R311" s="122">
        <v>3.0225367157059736E-2</v>
      </c>
      <c r="S311" s="122">
        <v>3.6909052060628847E-2</v>
      </c>
      <c r="T311" s="122">
        <v>4.2475104368396611E-2</v>
      </c>
      <c r="U311" s="122">
        <v>0.10348842688292342</v>
      </c>
      <c r="V311" s="122">
        <v>9.4986397583895002E-2</v>
      </c>
      <c r="W311" s="122">
        <v>0.11358110191626947</v>
      </c>
      <c r="X311" s="122">
        <v>0.14630188003731037</v>
      </c>
      <c r="Y311" s="122">
        <v>0.27131856969595808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9.65258727608727E-3</v>
      </c>
      <c r="D312" s="98">
        <v>1.9812615151310074E-2</v>
      </c>
      <c r="E312" s="98">
        <v>1.0875737154869709E-2</v>
      </c>
      <c r="F312" s="98">
        <v>6.9484173956912447E-3</v>
      </c>
      <c r="G312" s="98">
        <v>4.2915136749373042E-3</v>
      </c>
      <c r="H312" s="98">
        <v>9.3056760158325234E-3</v>
      </c>
      <c r="I312" s="98">
        <v>7.7372097045859227E-3</v>
      </c>
      <c r="J312" s="98">
        <v>1.5158052215133019E-2</v>
      </c>
      <c r="K312" s="98">
        <v>1.825597223751416E-2</v>
      </c>
      <c r="L312" s="98">
        <v>8.0618179655348211E-3</v>
      </c>
      <c r="M312" s="98">
        <v>2.1376989227797237E-3</v>
      </c>
      <c r="N312" s="98">
        <v>6.8568492842627209E-3</v>
      </c>
      <c r="O312" s="98">
        <v>7.1043977069373794E-3</v>
      </c>
      <c r="P312" s="98">
        <v>1.2310509594947873E-2</v>
      </c>
      <c r="Q312" s="98">
        <v>7.7218552281348813E-3</v>
      </c>
      <c r="R312" s="98">
        <v>1.0102765664668891E-2</v>
      </c>
      <c r="S312" s="98">
        <v>1.3558895974985124E-2</v>
      </c>
      <c r="T312" s="98">
        <v>1.2726201536449058E-2</v>
      </c>
      <c r="U312" s="98">
        <v>2.7283538836024811E-2</v>
      </c>
      <c r="V312" s="98">
        <v>2.6085826334403091E-2</v>
      </c>
      <c r="W312" s="98">
        <v>2.676428383598909E-2</v>
      </c>
      <c r="X312" s="98">
        <v>2.72446699929309E-2</v>
      </c>
      <c r="Y312" s="98">
        <v>5.3749715600051887E-2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1.5181895936701086E-2</v>
      </c>
      <c r="D313" s="33">
        <v>2.3263989127961661E-2</v>
      </c>
      <c r="E313" s="33">
        <v>3.015008755041626E-2</v>
      </c>
      <c r="F313" s="33">
        <v>1.7959156809046185E-2</v>
      </c>
      <c r="G313" s="33">
        <v>5.5844833644154027E-3</v>
      </c>
      <c r="H313" s="33">
        <v>1.7154467023376078E-2</v>
      </c>
      <c r="I313" s="33">
        <v>1.1647095282743629E-2</v>
      </c>
      <c r="J313" s="33">
        <v>2.6712483598789562E-2</v>
      </c>
      <c r="K313" s="33">
        <v>1.3209406969012859E-2</v>
      </c>
      <c r="L313" s="33">
        <v>1.040866892809238E-2</v>
      </c>
      <c r="M313" s="33">
        <v>3.4741622925640544E-3</v>
      </c>
      <c r="N313" s="33">
        <v>1.5415552759928517E-2</v>
      </c>
      <c r="O313" s="33">
        <v>1.5139666214807713E-2</v>
      </c>
      <c r="P313" s="33">
        <v>2.5904512331485854E-2</v>
      </c>
      <c r="Q313" s="33">
        <v>1.7507083057389055E-2</v>
      </c>
      <c r="R313" s="33">
        <v>2.0122601492390847E-2</v>
      </c>
      <c r="S313" s="33">
        <v>2.3350156085643725E-2</v>
      </c>
      <c r="T313" s="33">
        <v>2.9748902831947553E-2</v>
      </c>
      <c r="U313" s="33">
        <v>7.6204888046898608E-2</v>
      </c>
      <c r="V313" s="33">
        <v>6.8900571249491907E-2</v>
      </c>
      <c r="W313" s="33">
        <v>8.6816818080280383E-2</v>
      </c>
      <c r="X313" s="33">
        <v>0.11905721004437948</v>
      </c>
      <c r="Y313" s="33">
        <v>0.21756885409590618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0.73391506294372832</v>
      </c>
      <c r="D315" s="154">
        <f t="shared" si="118"/>
        <v>0.73678816058955843</v>
      </c>
      <c r="E315" s="154">
        <f t="shared" si="118"/>
        <v>0.74947215207638218</v>
      </c>
      <c r="F315" s="154">
        <f t="shared" si="118"/>
        <v>0.74669488197510225</v>
      </c>
      <c r="G315" s="154">
        <f t="shared" si="118"/>
        <v>0.75196739007452928</v>
      </c>
      <c r="H315" s="154">
        <f t="shared" si="118"/>
        <v>0.76082127999612736</v>
      </c>
      <c r="I315" s="154">
        <f t="shared" si="118"/>
        <v>0.77075293259988042</v>
      </c>
      <c r="J315" s="154">
        <f t="shared" si="118"/>
        <v>0.77522404697711444</v>
      </c>
      <c r="K315" s="154">
        <f t="shared" si="118"/>
        <v>0.78714904541812403</v>
      </c>
      <c r="L315" s="154">
        <f t="shared" si="118"/>
        <v>0.7981940090928431</v>
      </c>
      <c r="M315" s="154">
        <f t="shared" si="118"/>
        <v>0.81460217290258641</v>
      </c>
      <c r="N315" s="154">
        <f t="shared" si="118"/>
        <v>0.85933752488331017</v>
      </c>
      <c r="O315" s="154">
        <f t="shared" si="118"/>
        <v>0.85197786313331525</v>
      </c>
      <c r="P315" s="154">
        <f t="shared" si="118"/>
        <v>0.79071961358614129</v>
      </c>
      <c r="Q315" s="154">
        <f t="shared" si="118"/>
        <v>0.85831575512992231</v>
      </c>
      <c r="R315" s="154">
        <f t="shared" ref="R315:V315" si="119">IF(R297=0,"",R297/R279)</f>
        <v>0.86133076126408292</v>
      </c>
      <c r="S315" s="154">
        <f t="shared" si="119"/>
        <v>0.94173549157873948</v>
      </c>
      <c r="T315" s="154">
        <f t="shared" si="119"/>
        <v>0.92096426649208163</v>
      </c>
      <c r="U315" s="154">
        <f t="shared" si="119"/>
        <v>0.964905527986889</v>
      </c>
      <c r="V315" s="154">
        <f t="shared" si="119"/>
        <v>0.91664568167608307</v>
      </c>
      <c r="W315" s="154">
        <f t="shared" ref="W315:Y315" si="120">IF(W297=0,"",W297/W279)</f>
        <v>0.97543431650103696</v>
      </c>
      <c r="X315" s="154">
        <f t="shared" si="120"/>
        <v>1.0174098314254199</v>
      </c>
      <c r="Y315" s="154">
        <f t="shared" si="120"/>
        <v>0.96671899255809246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0.73497553617685207</v>
      </c>
      <c r="D316" s="155">
        <f t="shared" si="121"/>
        <v>0.73862346571510262</v>
      </c>
      <c r="E316" s="155">
        <f t="shared" si="121"/>
        <v>0.74226123458301052</v>
      </c>
      <c r="F316" s="155">
        <f t="shared" si="121"/>
        <v>0.74589726371694409</v>
      </c>
      <c r="G316" s="155">
        <f t="shared" si="121"/>
        <v>0.74952394218295426</v>
      </c>
      <c r="H316" s="155">
        <f t="shared" si="121"/>
        <v>0.75314223028215865</v>
      </c>
      <c r="I316" s="155">
        <f t="shared" si="121"/>
        <v>0.75675028387825038</v>
      </c>
      <c r="J316" s="155">
        <f t="shared" si="121"/>
        <v>0.76034048114799857</v>
      </c>
      <c r="K316" s="155">
        <f t="shared" si="121"/>
        <v>0.7639063916693889</v>
      </c>
      <c r="L316" s="155">
        <f t="shared" si="121"/>
        <v>0.76744638880320915</v>
      </c>
      <c r="M316" s="155">
        <f t="shared" si="121"/>
        <v>0.7703091895421954</v>
      </c>
      <c r="N316" s="155">
        <f t="shared" si="121"/>
        <v>0.77225948240506836</v>
      </c>
      <c r="O316" s="155">
        <f t="shared" si="121"/>
        <v>0.77360845298662262</v>
      </c>
      <c r="P316" s="155">
        <f t="shared" si="121"/>
        <v>0.77572106849523503</v>
      </c>
      <c r="Q316" s="155">
        <f t="shared" si="121"/>
        <v>0.782305003591239</v>
      </c>
      <c r="R316" s="155">
        <f t="shared" ref="R316:V316" si="122">IF(R298=0,"",R298/R280)</f>
        <v>0.79772530544396913</v>
      </c>
      <c r="S316" s="155">
        <f t="shared" si="122"/>
        <v>0.81849942574027179</v>
      </c>
      <c r="T316" s="155">
        <f t="shared" si="122"/>
        <v>0.84177276311378801</v>
      </c>
      <c r="U316" s="155">
        <f t="shared" si="122"/>
        <v>0.86471691007108642</v>
      </c>
      <c r="V316" s="155">
        <f t="shared" si="122"/>
        <v>0.88450067418945477</v>
      </c>
      <c r="W316" s="155">
        <f t="shared" ref="W316:Y316" si="123">IF(W298=0,"",W298/W280)</f>
        <v>0.90056409379204705</v>
      </c>
      <c r="X316" s="155">
        <f t="shared" si="123"/>
        <v>0.91548636930315341</v>
      </c>
      <c r="Y316" s="155">
        <f t="shared" si="123"/>
        <v>0.92956147368917463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0.73497553617685207</v>
      </c>
      <c r="D317" s="156">
        <f t="shared" si="124"/>
        <v>0.73862346571510262</v>
      </c>
      <c r="E317" s="156">
        <f t="shared" si="124"/>
        <v>0.74226123458301052</v>
      </c>
      <c r="F317" s="156">
        <f t="shared" si="124"/>
        <v>0.74589726371694409</v>
      </c>
      <c r="G317" s="156">
        <f t="shared" si="124"/>
        <v>0.74952394218295426</v>
      </c>
      <c r="H317" s="156">
        <f t="shared" si="124"/>
        <v>0.75314223028215865</v>
      </c>
      <c r="I317" s="156">
        <f t="shared" si="124"/>
        <v>0.75675028387825038</v>
      </c>
      <c r="J317" s="156">
        <f t="shared" si="124"/>
        <v>0.76034048114799857</v>
      </c>
      <c r="K317" s="156">
        <f t="shared" si="124"/>
        <v>0.7639063916693889</v>
      </c>
      <c r="L317" s="156">
        <f t="shared" si="124"/>
        <v>0.76744638880320915</v>
      </c>
      <c r="M317" s="156">
        <f t="shared" si="124"/>
        <v>0.7703091895421954</v>
      </c>
      <c r="N317" s="156">
        <f t="shared" si="124"/>
        <v>0.77225948240506836</v>
      </c>
      <c r="O317" s="156">
        <f t="shared" si="124"/>
        <v>0.77360845298662262</v>
      </c>
      <c r="P317" s="156">
        <f t="shared" si="124"/>
        <v>0.77572106849523503</v>
      </c>
      <c r="Q317" s="156">
        <f t="shared" si="124"/>
        <v>0.782305003591239</v>
      </c>
      <c r="R317" s="156">
        <f t="shared" ref="R317:V317" si="125">IF(R299=0,"",R299/R281)</f>
        <v>0.79772530544396913</v>
      </c>
      <c r="S317" s="156">
        <f t="shared" si="125"/>
        <v>0.81849942574027179</v>
      </c>
      <c r="T317" s="156">
        <f t="shared" si="125"/>
        <v>0.84177276311378801</v>
      </c>
      <c r="U317" s="156">
        <f t="shared" si="125"/>
        <v>0.86471691007108642</v>
      </c>
      <c r="V317" s="156">
        <f t="shared" si="125"/>
        <v>0.88450067418945477</v>
      </c>
      <c r="W317" s="156">
        <f t="shared" ref="W317:Y317" si="126">IF(W299=0,"",W299/W281)</f>
        <v>0.90056409379204705</v>
      </c>
      <c r="X317" s="156">
        <f t="shared" si="126"/>
        <v>0.91548636930315341</v>
      </c>
      <c r="Y317" s="156">
        <f t="shared" si="126"/>
        <v>0.92956147368917463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2.1620770839936219</v>
      </c>
      <c r="D318" s="155">
        <f t="shared" si="127"/>
        <v>2.2487575539964788</v>
      </c>
      <c r="E318" s="155">
        <f t="shared" si="127"/>
        <v>2.3367375309225884</v>
      </c>
      <c r="F318" s="155">
        <f t="shared" si="127"/>
        <v>2.4254241242149672</v>
      </c>
      <c r="G318" s="155">
        <f t="shared" si="127"/>
        <v>2.5153311240999829</v>
      </c>
      <c r="H318" s="155">
        <f t="shared" si="127"/>
        <v>2.606377782476188</v>
      </c>
      <c r="I318" s="155">
        <f t="shared" si="127"/>
        <v>2.6986717995408278</v>
      </c>
      <c r="J318" s="155">
        <f t="shared" si="127"/>
        <v>2.7926958794807399</v>
      </c>
      <c r="K318" s="155">
        <f t="shared" si="127"/>
        <v>2.8888323642596863</v>
      </c>
      <c r="L318" s="155">
        <f t="shared" si="127"/>
        <v>2.9871319565370604</v>
      </c>
      <c r="M318" s="155">
        <f t="shared" si="127"/>
        <v>3.0997760436391575</v>
      </c>
      <c r="N318" s="155">
        <f t="shared" si="127"/>
        <v>3.2303807202142685</v>
      </c>
      <c r="O318" s="155">
        <f t="shared" si="127"/>
        <v>3.3787130004370285</v>
      </c>
      <c r="P318" s="155">
        <f t="shared" si="127"/>
        <v>3.5303371863257564</v>
      </c>
      <c r="Q318" s="155">
        <f t="shared" si="127"/>
        <v>3.6467064242633653</v>
      </c>
      <c r="R318" s="155">
        <f t="shared" ref="R318:V318" si="128">IF(R300=0,"",R300/R282)</f>
        <v>3.6719210918412895</v>
      </c>
      <c r="S318" s="155">
        <f t="shared" si="128"/>
        <v>3.6747227215721701</v>
      </c>
      <c r="T318" s="155">
        <f t="shared" si="128"/>
        <v>3.6778356434953703</v>
      </c>
      <c r="U318" s="155">
        <f t="shared" si="128"/>
        <v>3.6812944456322603</v>
      </c>
      <c r="V318" s="155">
        <f t="shared" si="128"/>
        <v>3.6911780989264895</v>
      </c>
      <c r="W318" s="155">
        <f t="shared" ref="W318:Y318" si="129">IF(W300=0,"",W300/W282)</f>
        <v>3.7236181656100511</v>
      </c>
      <c r="X318" s="155">
        <f t="shared" si="129"/>
        <v>3.7640879416382043</v>
      </c>
      <c r="Y318" s="155">
        <f t="shared" si="129"/>
        <v>3.8097045729759587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2.1620770839936219</v>
      </c>
      <c r="D319" s="156">
        <f t="shared" si="130"/>
        <v>2.2487575539964788</v>
      </c>
      <c r="E319" s="156">
        <f t="shared" si="130"/>
        <v>2.3367375309225884</v>
      </c>
      <c r="F319" s="156">
        <f t="shared" si="130"/>
        <v>2.4254241242149672</v>
      </c>
      <c r="G319" s="156">
        <f t="shared" si="130"/>
        <v>2.5153311240999829</v>
      </c>
      <c r="H319" s="156">
        <f t="shared" si="130"/>
        <v>2.606377782476188</v>
      </c>
      <c r="I319" s="156">
        <f t="shared" si="130"/>
        <v>2.6986717995408278</v>
      </c>
      <c r="J319" s="156">
        <f t="shared" si="130"/>
        <v>2.7926958794807399</v>
      </c>
      <c r="K319" s="156">
        <f t="shared" si="130"/>
        <v>2.8888323642596863</v>
      </c>
      <c r="L319" s="156">
        <f t="shared" si="130"/>
        <v>2.9871319565370604</v>
      </c>
      <c r="M319" s="156">
        <f t="shared" si="130"/>
        <v>3.0997760436391575</v>
      </c>
      <c r="N319" s="156">
        <f t="shared" si="130"/>
        <v>3.2303807202142685</v>
      </c>
      <c r="O319" s="156">
        <f t="shared" si="130"/>
        <v>3.3787130004370285</v>
      </c>
      <c r="P319" s="156">
        <f t="shared" si="130"/>
        <v>3.5303371863257564</v>
      </c>
      <c r="Q319" s="156">
        <f t="shared" si="130"/>
        <v>3.6467064242633653</v>
      </c>
      <c r="R319" s="156">
        <f t="shared" ref="R319:V319" si="131">IF(R301=0,"",R301/R283)</f>
        <v>3.6719210918412895</v>
      </c>
      <c r="S319" s="156">
        <f t="shared" si="131"/>
        <v>3.6747227215721701</v>
      </c>
      <c r="T319" s="156">
        <f t="shared" si="131"/>
        <v>3.6778356434953703</v>
      </c>
      <c r="U319" s="156">
        <f t="shared" si="131"/>
        <v>3.6812944456322603</v>
      </c>
      <c r="V319" s="156">
        <f t="shared" si="131"/>
        <v>3.6911780989264895</v>
      </c>
      <c r="W319" s="156">
        <f t="shared" ref="W319:Y319" si="132">IF(W301=0,"",W301/W283)</f>
        <v>3.7236181656100511</v>
      </c>
      <c r="X319" s="156">
        <f t="shared" si="132"/>
        <v>3.7640879416382043</v>
      </c>
      <c r="Y319" s="156">
        <f t="shared" si="132"/>
        <v>3.8097045729759587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0.70257867657677342</v>
      </c>
      <c r="D320" s="155">
        <f t="shared" si="133"/>
        <v>0.70017621212403658</v>
      </c>
      <c r="E320" s="155">
        <f t="shared" si="133"/>
        <v>0.70350814040671572</v>
      </c>
      <c r="F320" s="155">
        <f t="shared" si="133"/>
        <v>0.70305644433372005</v>
      </c>
      <c r="G320" s="155">
        <f t="shared" si="133"/>
        <v>0.70687685142573708</v>
      </c>
      <c r="H320" s="155">
        <f t="shared" si="133"/>
        <v>0.70654436226237372</v>
      </c>
      <c r="I320" s="155">
        <f t="shared" si="133"/>
        <v>0.71699324932132558</v>
      </c>
      <c r="J320" s="155">
        <f t="shared" si="133"/>
        <v>0.71327053518650818</v>
      </c>
      <c r="K320" s="155">
        <f t="shared" si="133"/>
        <v>0.74888501378912764</v>
      </c>
      <c r="L320" s="155">
        <f t="shared" si="133"/>
        <v>0.73108620312615891</v>
      </c>
      <c r="M320" s="155">
        <f t="shared" si="133"/>
        <v>0.744801694809616</v>
      </c>
      <c r="N320" s="155">
        <f t="shared" si="133"/>
        <v>0.75787191423606526</v>
      </c>
      <c r="O320" s="155">
        <f t="shared" si="133"/>
        <v>0.755737242796097</v>
      </c>
      <c r="P320" s="155">
        <f t="shared" si="133"/>
        <v>0.76963529747617498</v>
      </c>
      <c r="Q320" s="155">
        <f t="shared" si="133"/>
        <v>0.77413961322742997</v>
      </c>
      <c r="R320" s="155">
        <f t="shared" ref="R320:V320" si="134">IF(R302=0,"",R302/R284)</f>
        <v>0.78960149280001668</v>
      </c>
      <c r="S320" s="155">
        <f t="shared" si="134"/>
        <v>0.80277370168423234</v>
      </c>
      <c r="T320" s="155">
        <f t="shared" si="134"/>
        <v>0.80759183683601776</v>
      </c>
      <c r="U320" s="155">
        <f t="shared" si="134"/>
        <v>0.81138288592783137</v>
      </c>
      <c r="V320" s="155">
        <f t="shared" si="134"/>
        <v>0.81015432092550355</v>
      </c>
      <c r="W320" s="155">
        <f t="shared" ref="W320:Y320" si="135">IF(W302=0,"",W302/W284)</f>
        <v>0.82350947640840111</v>
      </c>
      <c r="X320" s="155">
        <f t="shared" si="135"/>
        <v>0.8209286467838609</v>
      </c>
      <c r="Y320" s="155">
        <f t="shared" si="135"/>
        <v>0.82997031164734669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0.60753381084563574</v>
      </c>
      <c r="D321" s="156">
        <f t="shared" si="136"/>
        <v>0.60934629494903436</v>
      </c>
      <c r="E321" s="156">
        <f t="shared" si="136"/>
        <v>0.61141072236498195</v>
      </c>
      <c r="F321" s="156">
        <f t="shared" si="136"/>
        <v>0.61350950568718632</v>
      </c>
      <c r="G321" s="156">
        <f t="shared" si="136"/>
        <v>0.61584031398118344</v>
      </c>
      <c r="H321" s="156">
        <f t="shared" si="136"/>
        <v>0.61837895506981999</v>
      </c>
      <c r="I321" s="156">
        <f t="shared" si="136"/>
        <v>0.62117413461661997</v>
      </c>
      <c r="J321" s="156">
        <f t="shared" si="136"/>
        <v>0.62442538253348878</v>
      </c>
      <c r="K321" s="156">
        <f t="shared" si="136"/>
        <v>0.62830235172815541</v>
      </c>
      <c r="L321" s="156">
        <f t="shared" si="136"/>
        <v>0.63285043130885343</v>
      </c>
      <c r="M321" s="156">
        <f t="shared" si="136"/>
        <v>0.64212197992034836</v>
      </c>
      <c r="N321" s="156">
        <f t="shared" si="136"/>
        <v>0.65740508633982286</v>
      </c>
      <c r="O321" s="156">
        <f t="shared" si="136"/>
        <v>0.67974808557386734</v>
      </c>
      <c r="P321" s="156">
        <f t="shared" si="136"/>
        <v>0.70684138244787353</v>
      </c>
      <c r="Q321" s="156">
        <f t="shared" si="136"/>
        <v>0.7312351460695421</v>
      </c>
      <c r="R321" s="156">
        <f t="shared" ref="R321:V321" si="137">IF(R303=0,"",R303/R285)</f>
        <v>0.74706128161211305</v>
      </c>
      <c r="S321" s="156">
        <f t="shared" si="137"/>
        <v>0.76179692211324523</v>
      </c>
      <c r="T321" s="156">
        <f t="shared" si="137"/>
        <v>0.77500757585901392</v>
      </c>
      <c r="U321" s="156">
        <f t="shared" si="137"/>
        <v>0.78625875113553945</v>
      </c>
      <c r="V321" s="156">
        <f t="shared" si="137"/>
        <v>0.79511595622892384</v>
      </c>
      <c r="W321" s="156">
        <f t="shared" ref="W321:Y321" si="138">IF(W303=0,"",W303/W285)</f>
        <v>0.80056006389082957</v>
      </c>
      <c r="X321" s="156">
        <f t="shared" si="138"/>
        <v>0.80404266293694338</v>
      </c>
      <c r="Y321" s="156">
        <f t="shared" si="138"/>
        <v>0.80580616585537612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0.80768025846033231</v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>
        <f t="shared" si="140"/>
        <v>0.90037643874620443</v>
      </c>
      <c r="T322" s="156" t="str">
        <f t="shared" si="140"/>
        <v/>
      </c>
      <c r="U322" s="156">
        <f t="shared" si="140"/>
        <v>0.91561599679743988</v>
      </c>
      <c r="V322" s="156" t="str">
        <f t="shared" si="140"/>
        <v/>
      </c>
      <c r="W322" s="156" t="str">
        <f t="shared" ref="W322:Y322" si="141">IF(W304=0,"",W304/W286)</f>
        <v/>
      </c>
      <c r="X322" s="156">
        <f t="shared" si="141"/>
        <v>0.88844533261703729</v>
      </c>
      <c r="Y322" s="156">
        <f t="shared" si="141"/>
        <v>0.87504723331813261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0.60934629494903436</v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>
        <f t="shared" si="143"/>
        <v>0.76179692211324523</v>
      </c>
      <c r="T323" s="157" t="str">
        <f t="shared" si="143"/>
        <v/>
      </c>
      <c r="U323" s="157">
        <f t="shared" si="143"/>
        <v>0.78625875113553945</v>
      </c>
      <c r="V323" s="157" t="str">
        <f t="shared" si="143"/>
        <v/>
      </c>
      <c r="W323" s="157" t="str">
        <f t="shared" ref="W323:Y323" si="144">IF(W305=0,"",W305/W287)</f>
        <v/>
      </c>
      <c r="X323" s="157">
        <f t="shared" si="144"/>
        <v>0.80404266293694338</v>
      </c>
      <c r="Y323" s="157">
        <f t="shared" si="144"/>
        <v>0.80580616585537612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>
        <f t="shared" si="146"/>
        <v>1</v>
      </c>
      <c r="T324" s="158" t="str">
        <f t="shared" si="146"/>
        <v/>
      </c>
      <c r="U324" s="158">
        <f t="shared" si="146"/>
        <v>1</v>
      </c>
      <c r="V324" s="158" t="str">
        <f t="shared" si="146"/>
        <v/>
      </c>
      <c r="W324" s="158" t="str">
        <f t="shared" ref="W324:Y324" si="147">IF(W306=0,"",W306/W288)</f>
        <v/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0.68030635525959748</v>
      </c>
      <c r="D325" s="157">
        <f t="shared" si="148"/>
        <v>0.68138823528855397</v>
      </c>
      <c r="E325" s="157">
        <f t="shared" si="148"/>
        <v>0.68257262597237378</v>
      </c>
      <c r="F325" s="157">
        <f t="shared" si="148"/>
        <v>0.68377130689604382</v>
      </c>
      <c r="G325" s="157">
        <f t="shared" si="148"/>
        <v>0.68506519399366295</v>
      </c>
      <c r="H325" s="157">
        <f t="shared" si="148"/>
        <v>0.68644515359279112</v>
      </c>
      <c r="I325" s="157">
        <f t="shared" si="148"/>
        <v>0.6879321710688524</v>
      </c>
      <c r="J325" s="157">
        <f t="shared" si="148"/>
        <v>0.68961039141919322</v>
      </c>
      <c r="K325" s="157">
        <f t="shared" si="148"/>
        <v>0.69155414956086414</v>
      </c>
      <c r="L325" s="157">
        <f t="shared" si="148"/>
        <v>0.69378900319645809</v>
      </c>
      <c r="M325" s="157">
        <f t="shared" si="148"/>
        <v>0.69803772913348916</v>
      </c>
      <c r="N325" s="157">
        <f t="shared" si="148"/>
        <v>0.70504349555482315</v>
      </c>
      <c r="O325" s="157">
        <f t="shared" si="148"/>
        <v>0.71572637865936983</v>
      </c>
      <c r="P325" s="157">
        <f t="shared" si="148"/>
        <v>0.7295798999150277</v>
      </c>
      <c r="Q325" s="157">
        <f t="shared" si="148"/>
        <v>0.74294560045885782</v>
      </c>
      <c r="R325" s="157">
        <f t="shared" ref="R325:V325" si="149">IF(R307=0,"",R307/R289)</f>
        <v>0.75199069602398472</v>
      </c>
      <c r="S325" s="157">
        <f t="shared" si="149"/>
        <v>0.76075383453569179</v>
      </c>
      <c r="T325" s="157">
        <f t="shared" si="149"/>
        <v>0.7694489664051265</v>
      </c>
      <c r="U325" s="157">
        <f t="shared" si="149"/>
        <v>0.77816350138914481</v>
      </c>
      <c r="V325" s="157">
        <f t="shared" si="149"/>
        <v>0.78672452181527686</v>
      </c>
      <c r="W325" s="157">
        <f t="shared" ref="W325:Y325" si="150">IF(W307=0,"",W307/W289)</f>
        <v>0.79454357357082417</v>
      </c>
      <c r="X325" s="157">
        <f t="shared" si="150"/>
        <v>0.80666022756506595</v>
      </c>
      <c r="Y325" s="157">
        <f t="shared" si="150"/>
        <v>0.81796432928993257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0.86617950948934574</v>
      </c>
      <c r="D326" s="158">
        <f t="shared" si="151"/>
        <v>0.85248765226978851</v>
      </c>
      <c r="E326" s="158">
        <f t="shared" si="151"/>
        <v>0.82393756920932848</v>
      </c>
      <c r="F326" s="158">
        <f t="shared" si="151"/>
        <v>0.81729708363510967</v>
      </c>
      <c r="G326" s="158">
        <f t="shared" si="151"/>
        <v>0.83745735319917469</v>
      </c>
      <c r="H326" s="158">
        <f t="shared" si="151"/>
        <v>0.83487009491311703</v>
      </c>
      <c r="I326" s="158">
        <f t="shared" si="151"/>
        <v>0.86076608769288732</v>
      </c>
      <c r="J326" s="158">
        <f t="shared" si="151"/>
        <v>0.85989653126805199</v>
      </c>
      <c r="K326" s="158">
        <f t="shared" si="151"/>
        <v>0.8650837465073985</v>
      </c>
      <c r="L326" s="158">
        <f t="shared" si="151"/>
        <v>0.8705599523587203</v>
      </c>
      <c r="M326" s="158">
        <f t="shared" si="151"/>
        <v>0.86912624285974105</v>
      </c>
      <c r="N326" s="158">
        <f t="shared" si="151"/>
        <v>0.87563013531184442</v>
      </c>
      <c r="O326" s="158">
        <f t="shared" si="151"/>
        <v>0.88111428534102076</v>
      </c>
      <c r="P326" s="158">
        <f t="shared" si="151"/>
        <v>0.88223821763255372</v>
      </c>
      <c r="Q326" s="158">
        <f t="shared" si="151"/>
        <v>0.89043185572798134</v>
      </c>
      <c r="R326" s="158">
        <f t="shared" ref="R326:V326" si="152">IF(R308=0,"",R308/R290)</f>
        <v>0.89576386613216763</v>
      </c>
      <c r="S326" s="158">
        <f t="shared" si="152"/>
        <v>0.89947481561651399</v>
      </c>
      <c r="T326" s="158">
        <f t="shared" si="152"/>
        <v>0.90237771718744952</v>
      </c>
      <c r="U326" s="158">
        <f t="shared" si="152"/>
        <v>0.91198668431681851</v>
      </c>
      <c r="V326" s="158">
        <f t="shared" si="152"/>
        <v>0.90419206780305028</v>
      </c>
      <c r="W326" s="158">
        <f t="shared" ref="W326:Y326" si="153">IF(W308=0,"",W308/W290)</f>
        <v>0.89432077369692187</v>
      </c>
      <c r="X326" s="158">
        <f t="shared" si="153"/>
        <v>0.88996739680374093</v>
      </c>
      <c r="Y326" s="158">
        <f t="shared" si="153"/>
        <v>0.88332608588773975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0.68030635525959748</v>
      </c>
      <c r="D327" s="156">
        <f t="shared" si="154"/>
        <v>0.68138823528855397</v>
      </c>
      <c r="E327" s="156">
        <f t="shared" si="154"/>
        <v>0.68257262597237378</v>
      </c>
      <c r="F327" s="156">
        <f t="shared" si="154"/>
        <v>0.68377130689604382</v>
      </c>
      <c r="G327" s="156">
        <f t="shared" si="154"/>
        <v>0.68506519399366306</v>
      </c>
      <c r="H327" s="156">
        <f t="shared" si="154"/>
        <v>0.68644515359279112</v>
      </c>
      <c r="I327" s="156">
        <f t="shared" si="154"/>
        <v>0.6879321710688524</v>
      </c>
      <c r="J327" s="156">
        <f t="shared" si="154"/>
        <v>0.68961039141919334</v>
      </c>
      <c r="K327" s="156">
        <f t="shared" si="154"/>
        <v>0.69155414956086425</v>
      </c>
      <c r="L327" s="156">
        <f t="shared" si="154"/>
        <v>0.69378900319645809</v>
      </c>
      <c r="M327" s="156">
        <f t="shared" si="154"/>
        <v>0.69803772913348916</v>
      </c>
      <c r="N327" s="156">
        <f t="shared" si="154"/>
        <v>0.70504349555482315</v>
      </c>
      <c r="O327" s="156">
        <f t="shared" si="154"/>
        <v>0.71572637865936994</v>
      </c>
      <c r="P327" s="156">
        <f t="shared" si="154"/>
        <v>0.7295798999150277</v>
      </c>
      <c r="Q327" s="156">
        <f t="shared" si="154"/>
        <v>0.74294560045885782</v>
      </c>
      <c r="R327" s="156">
        <f t="shared" ref="R327:V327" si="155">IF(R309=0,"",R309/R291)</f>
        <v>0.75199069602398472</v>
      </c>
      <c r="S327" s="156">
        <f t="shared" si="155"/>
        <v>0.76075383453569168</v>
      </c>
      <c r="T327" s="156">
        <f t="shared" si="155"/>
        <v>0.7694489664051265</v>
      </c>
      <c r="U327" s="156">
        <f t="shared" si="155"/>
        <v>0.7781635013891447</v>
      </c>
      <c r="V327" s="156">
        <f t="shared" si="155"/>
        <v>0.78672452181527686</v>
      </c>
      <c r="W327" s="156">
        <f t="shared" ref="W327:Y327" si="156">IF(W309=0,"",W309/W291)</f>
        <v>0.79454357357082406</v>
      </c>
      <c r="X327" s="156">
        <f t="shared" si="156"/>
        <v>0.80666022756506595</v>
      </c>
      <c r="Y327" s="156">
        <f t="shared" si="156"/>
        <v>0.81796432928993268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0.70010933274708764</v>
      </c>
      <c r="D329" s="155">
        <f t="shared" si="160"/>
        <v>0.68954362569141869</v>
      </c>
      <c r="E329" s="155">
        <f t="shared" si="160"/>
        <v>0.72243576049580505</v>
      </c>
      <c r="F329" s="155">
        <f t="shared" si="160"/>
        <v>0.72099752251632232</v>
      </c>
      <c r="G329" s="155">
        <f t="shared" si="160"/>
        <v>0.69584124547149595</v>
      </c>
      <c r="H329" s="155">
        <f t="shared" si="160"/>
        <v>0.71043789352826348</v>
      </c>
      <c r="I329" s="155">
        <f t="shared" si="160"/>
        <v>0.70335299225691861</v>
      </c>
      <c r="J329" s="155">
        <f t="shared" si="160"/>
        <v>0.71061167301955319</v>
      </c>
      <c r="K329" s="155">
        <f t="shared" si="160"/>
        <v>0.67572798635567166</v>
      </c>
      <c r="L329" s="155">
        <f t="shared" si="160"/>
        <v>0.70001124257760305</v>
      </c>
      <c r="M329" s="155">
        <f t="shared" si="160"/>
        <v>0.7110560771915172</v>
      </c>
      <c r="N329" s="155">
        <f t="shared" si="160"/>
        <v>0.72650509273241137</v>
      </c>
      <c r="O329" s="155">
        <f t="shared" si="160"/>
        <v>0.7274358382794176</v>
      </c>
      <c r="P329" s="155">
        <f t="shared" si="160"/>
        <v>0.73098088086919788</v>
      </c>
      <c r="Q329" s="155">
        <f t="shared" si="160"/>
        <v>0.73981380433148614</v>
      </c>
      <c r="R329" s="155">
        <f t="shared" ref="R329:V329" si="161">IF(R311=0,"",R311/R293)</f>
        <v>0.74150992602128962</v>
      </c>
      <c r="S329" s="155">
        <f t="shared" si="161"/>
        <v>0.74339545584639755</v>
      </c>
      <c r="T329" s="155">
        <f t="shared" si="161"/>
        <v>0.7701518619642207</v>
      </c>
      <c r="U329" s="155">
        <f t="shared" si="161"/>
        <v>0.79030089673973081</v>
      </c>
      <c r="V329" s="155">
        <f t="shared" si="161"/>
        <v>0.79588748894758077</v>
      </c>
      <c r="W329" s="155">
        <f t="shared" ref="W329:Y329" si="162">IF(W311=0,"",W311/W293)</f>
        <v>0.81410830865752803</v>
      </c>
      <c r="X329" s="155">
        <f t="shared" si="162"/>
        <v>0.83481515311434151</v>
      </c>
      <c r="Y329" s="155">
        <f t="shared" si="162"/>
        <v>0.83506892457612691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0.61396898741551931</v>
      </c>
      <c r="D330" s="156">
        <f t="shared" si="163"/>
        <v>0.61420518311718231</v>
      </c>
      <c r="E330" s="156">
        <f t="shared" si="163"/>
        <v>0.6144414000950239</v>
      </c>
      <c r="F330" s="156">
        <f t="shared" si="163"/>
        <v>0.61467761997416248</v>
      </c>
      <c r="G330" s="156">
        <f t="shared" si="163"/>
        <v>0.61491385944740984</v>
      </c>
      <c r="H330" s="156">
        <f t="shared" si="163"/>
        <v>0.61515011647177853</v>
      </c>
      <c r="I330" s="156">
        <f t="shared" si="163"/>
        <v>0.61538639516037763</v>
      </c>
      <c r="J330" s="156">
        <f t="shared" si="163"/>
        <v>0.61562271236316435</v>
      </c>
      <c r="K330" s="156">
        <f t="shared" si="163"/>
        <v>0.61585908240703413</v>
      </c>
      <c r="L330" s="156">
        <f t="shared" si="163"/>
        <v>0.61609550912501887</v>
      </c>
      <c r="M330" s="156">
        <f t="shared" si="163"/>
        <v>0.61627506172356794</v>
      </c>
      <c r="N330" s="156">
        <f t="shared" si="163"/>
        <v>0.61637542318029526</v>
      </c>
      <c r="O330" s="156">
        <f t="shared" si="163"/>
        <v>0.61643540658661211</v>
      </c>
      <c r="P330" s="156">
        <f t="shared" si="163"/>
        <v>0.61660278036594207</v>
      </c>
      <c r="Q330" s="156">
        <f t="shared" si="163"/>
        <v>0.61728403074708238</v>
      </c>
      <c r="R330" s="156">
        <f t="shared" ref="R330:V330" si="164">IF(R312=0,"",R312/R294)</f>
        <v>0.61907350586193188</v>
      </c>
      <c r="S330" s="156">
        <f t="shared" si="164"/>
        <v>0.62159776499386266</v>
      </c>
      <c r="T330" s="156">
        <f t="shared" si="164"/>
        <v>0.62436737219727056</v>
      </c>
      <c r="U330" s="156">
        <f t="shared" si="164"/>
        <v>0.62689289152655858</v>
      </c>
      <c r="V330" s="156">
        <f t="shared" si="164"/>
        <v>0.62868488703612579</v>
      </c>
      <c r="W330" s="156">
        <f t="shared" ref="W330:Y330" si="165">IF(W312=0,"",W312/W294)</f>
        <v>0.62954613368361056</v>
      </c>
      <c r="X330" s="156">
        <f t="shared" si="165"/>
        <v>0.62992756122394233</v>
      </c>
      <c r="Y330" s="156">
        <f t="shared" si="165"/>
        <v>0.62996570397797558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0.76867741820066127</v>
      </c>
      <c r="D331" s="159">
        <f t="shared" si="166"/>
        <v>0.76997746379533727</v>
      </c>
      <c r="E331" s="159">
        <f t="shared" si="166"/>
        <v>0.77133880684054235</v>
      </c>
      <c r="F331" s="159">
        <f t="shared" si="166"/>
        <v>0.77270850862900153</v>
      </c>
      <c r="G331" s="159">
        <f t="shared" si="166"/>
        <v>0.77413466176394075</v>
      </c>
      <c r="H331" s="159">
        <f t="shared" si="166"/>
        <v>0.77561138032297816</v>
      </c>
      <c r="I331" s="159">
        <f t="shared" si="166"/>
        <v>0.7771505143249543</v>
      </c>
      <c r="J331" s="159">
        <f t="shared" si="166"/>
        <v>0.77880060911437665</v>
      </c>
      <c r="K331" s="159">
        <f t="shared" si="166"/>
        <v>0.7806029410030213</v>
      </c>
      <c r="L331" s="159">
        <f t="shared" si="166"/>
        <v>0.78256855309653106</v>
      </c>
      <c r="M331" s="159">
        <f t="shared" si="166"/>
        <v>0.78537894403388431</v>
      </c>
      <c r="N331" s="159">
        <f t="shared" si="166"/>
        <v>0.78922813000034397</v>
      </c>
      <c r="O331" s="159">
        <f t="shared" si="166"/>
        <v>0.79457618869313462</v>
      </c>
      <c r="P331" s="159">
        <f t="shared" si="166"/>
        <v>0.80164877407565471</v>
      </c>
      <c r="Q331" s="159">
        <f t="shared" si="166"/>
        <v>0.81080076854427019</v>
      </c>
      <c r="R331" s="159">
        <f t="shared" ref="R331:V331" si="167">IF(R313=0,"",R313/R295)</f>
        <v>0.82325444492353561</v>
      </c>
      <c r="S331" s="159">
        <f t="shared" si="167"/>
        <v>0.83883805945941148</v>
      </c>
      <c r="T331" s="159">
        <f t="shared" si="167"/>
        <v>0.85561467626682242</v>
      </c>
      <c r="U331" s="159">
        <f t="shared" si="167"/>
        <v>0.87164735946073846</v>
      </c>
      <c r="V331" s="159">
        <f t="shared" si="167"/>
        <v>0.88499917315610821</v>
      </c>
      <c r="W331" s="159">
        <f t="shared" ref="W331:Y331" si="168">IF(W313=0,"",W313/W295)</f>
        <v>0.8949971374331086</v>
      </c>
      <c r="X331" s="159">
        <f t="shared" si="168"/>
        <v>0.90194755467173138</v>
      </c>
      <c r="Y331" s="159">
        <f t="shared" si="168"/>
        <v>0.90811115565705514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7.6763041342553504E-2</v>
      </c>
      <c r="D333" s="117">
        <f t="shared" si="169"/>
        <v>0.15489206047102333</v>
      </c>
      <c r="E333" s="117">
        <f t="shared" si="169"/>
        <v>8.259214425699124E-2</v>
      </c>
      <c r="F333" s="117">
        <f t="shared" si="169"/>
        <v>4.7749834674060451E-2</v>
      </c>
      <c r="G333" s="117">
        <f t="shared" si="169"/>
        <v>2.7206494175896878E-2</v>
      </c>
      <c r="H333" s="117">
        <f t="shared" si="169"/>
        <v>5.6416628723311046E-2</v>
      </c>
      <c r="I333" s="117">
        <f t="shared" si="169"/>
        <v>5.0194643953687071E-2</v>
      </c>
      <c r="J333" s="117">
        <f t="shared" si="169"/>
        <v>0.1091825681829191</v>
      </c>
      <c r="K333" s="117">
        <f t="shared" si="169"/>
        <v>0.11073469053750976</v>
      </c>
      <c r="L333" s="117">
        <f t="shared" si="169"/>
        <v>5.158732325358896E-2</v>
      </c>
      <c r="M333" s="117">
        <f t="shared" si="169"/>
        <v>1.4837630736744409E-2</v>
      </c>
      <c r="N333" s="117">
        <f t="shared" si="169"/>
        <v>4.1771797043355693E-2</v>
      </c>
      <c r="O333" s="117">
        <f t="shared" si="169"/>
        <v>4.0813868676297653E-2</v>
      </c>
      <c r="P333" s="117">
        <f t="shared" si="169"/>
        <v>7.0917349020374582E-2</v>
      </c>
      <c r="Q333" s="117">
        <f t="shared" si="169"/>
        <v>5.9380610722086564E-2</v>
      </c>
      <c r="R333" s="117">
        <f t="shared" ref="R333:V333" si="170">R334+R336+R338+R347</f>
        <v>7.3488080664926514E-2</v>
      </c>
      <c r="S333" s="117">
        <f t="shared" si="170"/>
        <v>8.9599792435504741E-2</v>
      </c>
      <c r="T333" s="117">
        <f t="shared" si="170"/>
        <v>8.2420076794699176E-2</v>
      </c>
      <c r="U333" s="117">
        <f t="shared" si="170"/>
        <v>0.16262035393710889</v>
      </c>
      <c r="V333" s="117">
        <f t="shared" si="170"/>
        <v>0.1361562235223828</v>
      </c>
      <c r="W333" s="117">
        <f t="shared" ref="W333:Y333" si="171">W334+W336+W338+W347</f>
        <v>0.17610997166567033</v>
      </c>
      <c r="X333" s="117">
        <f t="shared" si="171"/>
        <v>0.25166791410215267</v>
      </c>
      <c r="Y333" s="117">
        <f t="shared" si="171"/>
        <v>0.45714051156386204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3.5228551829505642E-2</v>
      </c>
      <c r="D338" s="122">
        <v>6.9672380014667704E-2</v>
      </c>
      <c r="E338" s="122">
        <v>3.5830496338276965E-2</v>
      </c>
      <c r="F338" s="122">
        <v>1.7885690564404463E-2</v>
      </c>
      <c r="G338" s="122">
        <v>8.7687496179744504E-3</v>
      </c>
      <c r="H338" s="122">
        <v>1.645175985277714E-2</v>
      </c>
      <c r="I338" s="122">
        <v>1.6978588881986851E-2</v>
      </c>
      <c r="J338" s="122">
        <v>4.4133610878673665E-2</v>
      </c>
      <c r="K338" s="122">
        <v>3.2421450775912519E-2</v>
      </c>
      <c r="L338" s="122">
        <v>1.7017550933206765E-2</v>
      </c>
      <c r="M338" s="122">
        <v>5.6736636803970579E-3</v>
      </c>
      <c r="N338" s="122">
        <v>1.2382387240759116E-2</v>
      </c>
      <c r="O338" s="122">
        <v>1.0366394937769457E-2</v>
      </c>
      <c r="P338" s="122">
        <v>1.817224817488217E-2</v>
      </c>
      <c r="Q338" s="122">
        <v>2.6332381976646418E-2</v>
      </c>
      <c r="R338" s="122">
        <v>3.0374942473734262E-2</v>
      </c>
      <c r="S338" s="122">
        <v>3.1972732986691552E-2</v>
      </c>
      <c r="T338" s="122">
        <v>2.8572003158594324E-2</v>
      </c>
      <c r="U338" s="122">
        <v>4.7641247385050822E-2</v>
      </c>
      <c r="V338" s="122">
        <v>2.653790072218715E-2</v>
      </c>
      <c r="W338" s="122">
        <v>6.3794485689312924E-2</v>
      </c>
      <c r="X338" s="122">
        <v>0.13740573136782361</v>
      </c>
      <c r="Y338" s="122">
        <v>0.23173172620394333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3.5228551829505642E-2</v>
      </c>
      <c r="D339" s="98">
        <v>6.9422021766965755E-2</v>
      </c>
      <c r="E339" s="98">
        <v>3.5830496338276965E-2</v>
      </c>
      <c r="F339" s="98">
        <v>1.7885690564404463E-2</v>
      </c>
      <c r="G339" s="98">
        <v>8.7687496179744504E-3</v>
      </c>
      <c r="H339" s="98">
        <v>1.645175985277714E-2</v>
      </c>
      <c r="I339" s="98">
        <v>1.6978588881986851E-2</v>
      </c>
      <c r="J339" s="98">
        <v>4.4133610878673665E-2</v>
      </c>
      <c r="K339" s="98">
        <v>3.2421450775912519E-2</v>
      </c>
      <c r="L339" s="98">
        <v>1.7017550933206765E-2</v>
      </c>
      <c r="M339" s="98">
        <v>5.6736636803970579E-3</v>
      </c>
      <c r="N339" s="98">
        <v>1.2382387240759116E-2</v>
      </c>
      <c r="O339" s="98">
        <v>1.0366394937769457E-2</v>
      </c>
      <c r="P339" s="98">
        <v>1.817224817488217E-2</v>
      </c>
      <c r="Q339" s="98">
        <v>2.6332381976646418E-2</v>
      </c>
      <c r="R339" s="98">
        <v>3.0374942473734262E-2</v>
      </c>
      <c r="S339" s="98">
        <v>3.1787673203612428E-2</v>
      </c>
      <c r="T339" s="98">
        <v>2.8572003158594324E-2</v>
      </c>
      <c r="U339" s="98">
        <v>4.7471040709177917E-2</v>
      </c>
      <c r="V339" s="98">
        <v>2.653790072218715E-2</v>
      </c>
      <c r="W339" s="98">
        <v>6.3794485689312924E-2</v>
      </c>
      <c r="X339" s="98">
        <v>0.13719326602855625</v>
      </c>
      <c r="Y339" s="98">
        <v>0.23103009494229679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2.5035824770194544E-4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1.8505978307912455E-4</v>
      </c>
      <c r="T340" s="98">
        <v>0</v>
      </c>
      <c r="U340" s="98">
        <v>1.7020667587290851E-4</v>
      </c>
      <c r="V340" s="98">
        <v>0</v>
      </c>
      <c r="W340" s="98">
        <v>0</v>
      </c>
      <c r="X340" s="98">
        <v>2.1246533926736299E-4</v>
      </c>
      <c r="Y340" s="98">
        <v>7.0163126164653851E-4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2.5035824770194544E-4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1.8505978307912455E-4</v>
      </c>
      <c r="T341" s="101">
        <v>0</v>
      </c>
      <c r="U341" s="101">
        <v>1.7020667587290851E-4</v>
      </c>
      <c r="V341" s="101">
        <v>0</v>
      </c>
      <c r="W341" s="101">
        <v>0</v>
      </c>
      <c r="X341" s="101">
        <v>2.1246533926736299E-4</v>
      </c>
      <c r="Y341" s="101">
        <v>7.0163126164653851E-4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4.1534489513047862E-2</v>
      </c>
      <c r="D347" s="122">
        <v>8.521968045635564E-2</v>
      </c>
      <c r="E347" s="122">
        <v>4.6761647918714282E-2</v>
      </c>
      <c r="F347" s="122">
        <v>2.9864144109655991E-2</v>
      </c>
      <c r="G347" s="122">
        <v>1.8437744557922426E-2</v>
      </c>
      <c r="H347" s="122">
        <v>3.9964868870533903E-2</v>
      </c>
      <c r="I347" s="122">
        <v>3.3216055071700223E-2</v>
      </c>
      <c r="J347" s="122">
        <v>6.5048957304245439E-2</v>
      </c>
      <c r="K347" s="122">
        <v>7.8313239761597236E-2</v>
      </c>
      <c r="L347" s="122">
        <v>3.4569772320382192E-2</v>
      </c>
      <c r="M347" s="122">
        <v>9.1639670563473524E-3</v>
      </c>
      <c r="N347" s="122">
        <v>2.9389409802596578E-2</v>
      </c>
      <c r="O347" s="122">
        <v>3.0447473738528196E-2</v>
      </c>
      <c r="P347" s="122">
        <v>5.2745100845492408E-2</v>
      </c>
      <c r="Q347" s="122">
        <v>3.3048228745440146E-2</v>
      </c>
      <c r="R347" s="122">
        <v>4.3113138191192252E-2</v>
      </c>
      <c r="S347" s="122">
        <v>5.7627059448813189E-2</v>
      </c>
      <c r="T347" s="122">
        <v>5.3848073636104846E-2</v>
      </c>
      <c r="U347" s="122">
        <v>0.11497910655205805</v>
      </c>
      <c r="V347" s="122">
        <v>0.10961832280019564</v>
      </c>
      <c r="W347" s="122">
        <v>0.11231548597635739</v>
      </c>
      <c r="X347" s="122">
        <v>0.11426218273432907</v>
      </c>
      <c r="Y347" s="122">
        <v>0.22540878535991873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4.1534489513047862E-2</v>
      </c>
      <c r="D348" s="98">
        <v>8.521968045635564E-2</v>
      </c>
      <c r="E348" s="98">
        <v>4.6761647918714282E-2</v>
      </c>
      <c r="F348" s="98">
        <v>2.9864144109655991E-2</v>
      </c>
      <c r="G348" s="98">
        <v>1.8437744557922426E-2</v>
      </c>
      <c r="H348" s="98">
        <v>3.9964868870533903E-2</v>
      </c>
      <c r="I348" s="98">
        <v>3.3216055071700223E-2</v>
      </c>
      <c r="J348" s="98">
        <v>6.5048957304245439E-2</v>
      </c>
      <c r="K348" s="98">
        <v>7.8313239761597236E-2</v>
      </c>
      <c r="L348" s="98">
        <v>3.4569772320382192E-2</v>
      </c>
      <c r="M348" s="98">
        <v>9.1639670563473524E-3</v>
      </c>
      <c r="N348" s="98">
        <v>2.9389409802596578E-2</v>
      </c>
      <c r="O348" s="98">
        <v>3.0447473738528196E-2</v>
      </c>
      <c r="P348" s="98">
        <v>5.2745100845492408E-2</v>
      </c>
      <c r="Q348" s="98">
        <v>3.3048228745440146E-2</v>
      </c>
      <c r="R348" s="98">
        <v>4.3113138191192252E-2</v>
      </c>
      <c r="S348" s="98">
        <v>5.7627059448813189E-2</v>
      </c>
      <c r="T348" s="98">
        <v>5.3848073636104846E-2</v>
      </c>
      <c r="U348" s="98">
        <v>0.11497910655205805</v>
      </c>
      <c r="V348" s="98">
        <v>0.10961832280019564</v>
      </c>
      <c r="W348" s="98">
        <v>0.11231548597635739</v>
      </c>
      <c r="X348" s="98">
        <v>0.11426218273432907</v>
      </c>
      <c r="Y348" s="98">
        <v>0.22540878535991873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15384.969122222665</v>
      </c>
      <c r="D351" s="117">
        <f t="shared" si="174"/>
        <v>15101.207839205808</v>
      </c>
      <c r="E351" s="117">
        <f t="shared" si="174"/>
        <v>17632.40991835601</v>
      </c>
      <c r="F351" s="117">
        <f t="shared" si="174"/>
        <v>16640.255436874129</v>
      </c>
      <c r="G351" s="117">
        <f t="shared" si="174"/>
        <v>15993.278595035341</v>
      </c>
      <c r="H351" s="117">
        <f t="shared" si="174"/>
        <v>15020.174177821353</v>
      </c>
      <c r="I351" s="117">
        <f t="shared" si="174"/>
        <v>13371.634968594304</v>
      </c>
      <c r="J351" s="117">
        <f t="shared" si="174"/>
        <v>14956.728060051946</v>
      </c>
      <c r="K351" s="117">
        <f t="shared" si="174"/>
        <v>14073.802132548599</v>
      </c>
      <c r="L351" s="117">
        <f t="shared" si="174"/>
        <v>13749.77480765827</v>
      </c>
      <c r="M351" s="117">
        <f t="shared" si="174"/>
        <v>12490.000632392215</v>
      </c>
      <c r="N351" s="117">
        <f t="shared" si="174"/>
        <v>11397.400678423877</v>
      </c>
      <c r="O351" s="117">
        <f t="shared" si="174"/>
        <v>10804.990947584618</v>
      </c>
      <c r="P351" s="117">
        <f t="shared" si="174"/>
        <v>10713.565521146076</v>
      </c>
      <c r="Q351" s="117">
        <f t="shared" si="174"/>
        <v>8822.4098146327287</v>
      </c>
      <c r="R351" s="117">
        <f t="shared" ref="R351:V351" si="175">R352+R354+R356+R365</f>
        <v>8086.2019743805267</v>
      </c>
      <c r="S351" s="117">
        <f t="shared" si="175"/>
        <v>8140.8455777524186</v>
      </c>
      <c r="T351" s="117">
        <f t="shared" si="175"/>
        <v>8677.0413178955569</v>
      </c>
      <c r="U351" s="117">
        <f t="shared" si="175"/>
        <v>8611.8166899967782</v>
      </c>
      <c r="V351" s="117">
        <f t="shared" si="175"/>
        <v>9069.6805917118763</v>
      </c>
      <c r="W351" s="117">
        <f t="shared" ref="W351:Y351" si="176">W352+W354+W356+W365</f>
        <v>7434.3085972687286</v>
      </c>
      <c r="X351" s="117">
        <f t="shared" si="176"/>
        <v>5389.2583724073802</v>
      </c>
      <c r="Y351" s="117">
        <f t="shared" si="176"/>
        <v>6484.5465431293806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12398.546001710827</v>
      </c>
      <c r="D352" s="122">
        <f t="shared" si="177"/>
        <v>11920.080689137676</v>
      </c>
      <c r="E352" s="122">
        <f t="shared" si="177"/>
        <v>14015.635737593537</v>
      </c>
      <c r="F352" s="122">
        <f t="shared" si="177"/>
        <v>13086.527207761554</v>
      </c>
      <c r="G352" s="122">
        <f t="shared" si="177"/>
        <v>12570.827935347887</v>
      </c>
      <c r="H352" s="122">
        <f t="shared" si="177"/>
        <v>11517.024616412631</v>
      </c>
      <c r="I352" s="122">
        <f t="shared" si="177"/>
        <v>10052.264806894245</v>
      </c>
      <c r="J352" s="122">
        <f t="shared" si="177"/>
        <v>11420.409794166055</v>
      </c>
      <c r="K352" s="122">
        <f t="shared" si="177"/>
        <v>10799.687790588445</v>
      </c>
      <c r="L352" s="122">
        <f t="shared" si="177"/>
        <v>10566.113854041305</v>
      </c>
      <c r="M352" s="122">
        <f t="shared" si="177"/>
        <v>9249.458842708349</v>
      </c>
      <c r="N352" s="122">
        <f t="shared" si="177"/>
        <v>8180.4933511362178</v>
      </c>
      <c r="O352" s="122">
        <f t="shared" si="177"/>
        <v>7687.4500999148995</v>
      </c>
      <c r="P352" s="122">
        <f t="shared" si="177"/>
        <v>7920.0121486560502</v>
      </c>
      <c r="Q352" s="122">
        <f t="shared" si="177"/>
        <v>5844.4915693676649</v>
      </c>
      <c r="R352" s="122">
        <f t="shared" si="177"/>
        <v>5270.7704163606604</v>
      </c>
      <c r="S352" s="122">
        <f t="shared" si="177"/>
        <v>5177.7754019299045</v>
      </c>
      <c r="T352" s="122">
        <f t="shared" si="177"/>
        <v>5889.948978615912</v>
      </c>
      <c r="U352" s="122">
        <f t="shared" si="177"/>
        <v>5879.2924837709443</v>
      </c>
      <c r="V352" s="122">
        <f t="shared" si="177"/>
        <v>6373.2136817351438</v>
      </c>
      <c r="W352" s="122">
        <f t="shared" si="177"/>
        <v>4753.0351456196331</v>
      </c>
      <c r="X352" s="122">
        <f t="shared" si="177"/>
        <v>2911.9573720461563</v>
      </c>
      <c r="Y352" s="122">
        <f t="shared" si="177"/>
        <v>4180.0544806153976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12398.546001710827</v>
      </c>
      <c r="D353" s="98">
        <v>11920.080689137676</v>
      </c>
      <c r="E353" s="98">
        <v>14015.635737593537</v>
      </c>
      <c r="F353" s="98">
        <v>13086.527207761554</v>
      </c>
      <c r="G353" s="98">
        <v>12570.827935347887</v>
      </c>
      <c r="H353" s="98">
        <v>11517.024616412631</v>
      </c>
      <c r="I353" s="98">
        <v>10052.264806894245</v>
      </c>
      <c r="J353" s="98">
        <v>11420.409794166055</v>
      </c>
      <c r="K353" s="98">
        <v>10799.687790588445</v>
      </c>
      <c r="L353" s="98">
        <v>10566.113854041305</v>
      </c>
      <c r="M353" s="98">
        <v>9249.458842708349</v>
      </c>
      <c r="N353" s="98">
        <v>8180.4933511362178</v>
      </c>
      <c r="O353" s="98">
        <v>7687.4500999148995</v>
      </c>
      <c r="P353" s="98">
        <v>7920.0121486560502</v>
      </c>
      <c r="Q353" s="98">
        <v>5844.4915693676649</v>
      </c>
      <c r="R353" s="98">
        <v>5270.7704163606604</v>
      </c>
      <c r="S353" s="98">
        <v>5177.7754019299045</v>
      </c>
      <c r="T353" s="98">
        <v>5889.948978615912</v>
      </c>
      <c r="U353" s="98">
        <v>5879.2924837709443</v>
      </c>
      <c r="V353" s="98">
        <v>6373.2136817351438</v>
      </c>
      <c r="W353" s="98">
        <v>4753.0351456196331</v>
      </c>
      <c r="X353" s="98">
        <v>2911.9573720461563</v>
      </c>
      <c r="Y353" s="98">
        <v>4180.0544806153976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56.550808841136295</v>
      </c>
      <c r="D354" s="122">
        <f t="shared" si="178"/>
        <v>66.855543622381006</v>
      </c>
      <c r="E354" s="122">
        <f t="shared" si="178"/>
        <v>152.20975375628734</v>
      </c>
      <c r="F354" s="122">
        <f t="shared" si="178"/>
        <v>86.694051655300612</v>
      </c>
      <c r="G354" s="122">
        <f t="shared" si="178"/>
        <v>108.00808459570732</v>
      </c>
      <c r="H354" s="122">
        <f t="shared" si="178"/>
        <v>144.90007036683369</v>
      </c>
      <c r="I354" s="122">
        <f t="shared" si="178"/>
        <v>166.77969966188272</v>
      </c>
      <c r="J354" s="122">
        <f t="shared" si="178"/>
        <v>188.1740475906675</v>
      </c>
      <c r="K354" s="122">
        <f t="shared" si="178"/>
        <v>200.23500185523736</v>
      </c>
      <c r="L354" s="122">
        <f t="shared" si="178"/>
        <v>247.19349622551792</v>
      </c>
      <c r="M354" s="122">
        <f t="shared" si="178"/>
        <v>278.84191182090569</v>
      </c>
      <c r="N354" s="122">
        <f t="shared" si="178"/>
        <v>427.55793753251697</v>
      </c>
      <c r="O354" s="122">
        <f t="shared" si="178"/>
        <v>350.42590271920136</v>
      </c>
      <c r="P354" s="122">
        <f t="shared" si="178"/>
        <v>72.784108387828041</v>
      </c>
      <c r="Q354" s="122">
        <f t="shared" si="178"/>
        <v>249.00854994731409</v>
      </c>
      <c r="R354" s="122">
        <f t="shared" si="178"/>
        <v>196.10623392636563</v>
      </c>
      <c r="S354" s="122">
        <f t="shared" si="178"/>
        <v>377.4768292692724</v>
      </c>
      <c r="T354" s="122">
        <f t="shared" si="178"/>
        <v>279.72747570345291</v>
      </c>
      <c r="U354" s="122">
        <f t="shared" si="178"/>
        <v>355.18611409533759</v>
      </c>
      <c r="V354" s="122">
        <f t="shared" si="178"/>
        <v>174.13645855632228</v>
      </c>
      <c r="W354" s="122">
        <f t="shared" si="178"/>
        <v>265.35129012515733</v>
      </c>
      <c r="X354" s="122">
        <f t="shared" si="178"/>
        <v>263.80541334105283</v>
      </c>
      <c r="Y354" s="122">
        <f t="shared" si="178"/>
        <v>157.05246996505599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56.550808841136295</v>
      </c>
      <c r="D355" s="98">
        <f>RES_hhdet_in_fech!D165</f>
        <v>66.855543622381006</v>
      </c>
      <c r="E355" s="98">
        <f>RES_hhdet_in_fech!E165</f>
        <v>152.20975375628734</v>
      </c>
      <c r="F355" s="98">
        <f>RES_hhdet_in_fech!F165</f>
        <v>86.694051655300612</v>
      </c>
      <c r="G355" s="98">
        <f>RES_hhdet_in_fech!G165</f>
        <v>108.00808459570732</v>
      </c>
      <c r="H355" s="98">
        <f>RES_hhdet_in_fech!H165</f>
        <v>144.90007036683369</v>
      </c>
      <c r="I355" s="98">
        <f>RES_hhdet_in_fech!I165</f>
        <v>166.77969966188272</v>
      </c>
      <c r="J355" s="98">
        <f>RES_hhdet_in_fech!J165</f>
        <v>188.1740475906675</v>
      </c>
      <c r="K355" s="98">
        <f>RES_hhdet_in_fech!K165</f>
        <v>200.23500185523736</v>
      </c>
      <c r="L355" s="98">
        <f>RES_hhdet_in_fech!L165</f>
        <v>247.19349622551792</v>
      </c>
      <c r="M355" s="98">
        <f>RES_hhdet_in_fech!M165</f>
        <v>278.84191182090569</v>
      </c>
      <c r="N355" s="98">
        <f>RES_hhdet_in_fech!N165</f>
        <v>427.55793753251697</v>
      </c>
      <c r="O355" s="98">
        <f>RES_hhdet_in_fech!O165</f>
        <v>350.42590271920136</v>
      </c>
      <c r="P355" s="98">
        <f>RES_hhdet_in_fech!P165</f>
        <v>72.784108387828041</v>
      </c>
      <c r="Q355" s="98">
        <f>RES_hhdet_in_fech!Q165</f>
        <v>249.00854994731409</v>
      </c>
      <c r="R355" s="98">
        <f>RES_hhdet_in_fech!R165</f>
        <v>196.10623392636563</v>
      </c>
      <c r="S355" s="98">
        <f>RES_hhdet_in_fech!S165</f>
        <v>377.4768292692724</v>
      </c>
      <c r="T355" s="98">
        <f>RES_hhdet_in_fech!T165</f>
        <v>279.72747570345291</v>
      </c>
      <c r="U355" s="98">
        <f>RES_hhdet_in_fech!U165</f>
        <v>355.18611409533759</v>
      </c>
      <c r="V355" s="98">
        <f>RES_hhdet_in_fech!V165</f>
        <v>174.13645855632228</v>
      </c>
      <c r="W355" s="98">
        <f>RES_hhdet_in_fech!W165</f>
        <v>265.35129012515733</v>
      </c>
      <c r="X355" s="98">
        <f>RES_hhdet_in_fech!X165</f>
        <v>263.80541334105283</v>
      </c>
      <c r="Y355" s="98">
        <f>RES_hhdet_in_fech!Y165</f>
        <v>157.05246996505599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2079.2686729933325</v>
      </c>
      <c r="D356" s="122">
        <v>2273.3690268027676</v>
      </c>
      <c r="E356" s="122">
        <v>2475.8717056804035</v>
      </c>
      <c r="F356" s="122">
        <v>2564.1805148494259</v>
      </c>
      <c r="G356" s="122">
        <v>2381.8816124276832</v>
      </c>
      <c r="H356" s="122">
        <v>2512.2388542030708</v>
      </c>
      <c r="I356" s="122">
        <v>2324.3705939201427</v>
      </c>
      <c r="J356" s="122">
        <v>2509.3916953818862</v>
      </c>
      <c r="K356" s="122">
        <v>2360.3710843155641</v>
      </c>
      <c r="L356" s="122">
        <v>2320.2646100760835</v>
      </c>
      <c r="M356" s="122">
        <v>2345.6774615837544</v>
      </c>
      <c r="N356" s="122">
        <v>2202.9351197969772</v>
      </c>
      <c r="O356" s="122">
        <v>2178.322515823214</v>
      </c>
      <c r="P356" s="122">
        <v>2119.3786382110889</v>
      </c>
      <c r="Q356" s="122">
        <v>2135.1922692250009</v>
      </c>
      <c r="R356" s="122">
        <v>2036.2243254099117</v>
      </c>
      <c r="S356" s="122">
        <v>2008.7490187588776</v>
      </c>
      <c r="T356" s="122">
        <v>1960.5506591752048</v>
      </c>
      <c r="U356" s="122">
        <v>1864.5681305127814</v>
      </c>
      <c r="V356" s="122">
        <v>1844.2650086489632</v>
      </c>
      <c r="W356" s="122">
        <v>1742.0971572172145</v>
      </c>
      <c r="X356" s="122">
        <v>1700.8786840301291</v>
      </c>
      <c r="Y356" s="122">
        <v>1660.625353430974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2314.664910360088</v>
      </c>
      <c r="D357" s="98">
        <v>2967.0725978595019</v>
      </c>
      <c r="E357" s="98">
        <v>2767.2354240057216</v>
      </c>
      <c r="F357" s="98">
        <v>2715.0376408553684</v>
      </c>
      <c r="G357" s="98">
        <v>2969.3572872981599</v>
      </c>
      <c r="H357" s="98">
        <v>2586.5594817965211</v>
      </c>
      <c r="I357" s="98">
        <v>2669.3879836092319</v>
      </c>
      <c r="J357" s="98">
        <v>2943.7008008421285</v>
      </c>
      <c r="K357" s="98">
        <v>2692.9278320917942</v>
      </c>
      <c r="L357" s="98">
        <v>2583.2545392897546</v>
      </c>
      <c r="M357" s="98">
        <v>3122.0635677479845</v>
      </c>
      <c r="N357" s="98">
        <v>2725.4770295736735</v>
      </c>
      <c r="O357" s="98">
        <v>2173.0844082562858</v>
      </c>
      <c r="P357" s="98">
        <v>1632.6034849914442</v>
      </c>
      <c r="Q357" s="98">
        <v>2519.9995001269372</v>
      </c>
      <c r="R357" s="98">
        <v>2156.7108073415825</v>
      </c>
      <c r="S357" s="98">
        <v>2294.0191793472945</v>
      </c>
      <c r="T357" s="98">
        <v>2131.8508539187137</v>
      </c>
      <c r="U357" s="98">
        <v>2199.7498034855057</v>
      </c>
      <c r="V357" s="98">
        <v>1478.7937751000882</v>
      </c>
      <c r="W357" s="98">
        <v>1702.0304921724619</v>
      </c>
      <c r="X357" s="98">
        <v>1813.6634525248471</v>
      </c>
      <c r="Y357" s="98">
        <v>1732.6011380453999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2238.7114687565258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1947.8947861294907</v>
      </c>
      <c r="T358" s="98">
        <v>0</v>
      </c>
      <c r="U358" s="98">
        <v>1897.8983491425433</v>
      </c>
      <c r="V358" s="98">
        <v>0</v>
      </c>
      <c r="W358" s="98">
        <v>0</v>
      </c>
      <c r="X358" s="98">
        <v>1642.9714415906358</v>
      </c>
      <c r="Y358" s="98">
        <v>1600.0935559655875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1102.1229428682225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814.66712043988605</v>
      </c>
      <c r="T359" s="101">
        <v>0</v>
      </c>
      <c r="U359" s="101">
        <v>749.28101722534097</v>
      </c>
      <c r="V359" s="101">
        <v>0</v>
      </c>
      <c r="W359" s="101">
        <v>0</v>
      </c>
      <c r="X359" s="101">
        <v>935.31140723438534</v>
      </c>
      <c r="Y359" s="101">
        <v>1029.5698503940516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1136.5885258883036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1133.2276656896047</v>
      </c>
      <c r="T360" s="104">
        <v>0</v>
      </c>
      <c r="U360" s="104">
        <v>1148.6173319172021</v>
      </c>
      <c r="V360" s="104">
        <v>0</v>
      </c>
      <c r="W360" s="104">
        <v>0</v>
      </c>
      <c r="X360" s="104">
        <v>707.66003435625055</v>
      </c>
      <c r="Y360" s="104">
        <v>570.52370557153597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2160.154095972613</v>
      </c>
      <c r="D361" s="101">
        <v>2292.5585747273253</v>
      </c>
      <c r="E361" s="101">
        <v>2558.5505984108495</v>
      </c>
      <c r="F361" s="101">
        <v>2650.4320886880514</v>
      </c>
      <c r="G361" s="101">
        <v>2440.915566249937</v>
      </c>
      <c r="H361" s="101">
        <v>2600.6407788717274</v>
      </c>
      <c r="I361" s="101">
        <v>2423.5617654958724</v>
      </c>
      <c r="J361" s="101">
        <v>2589.3758440204465</v>
      </c>
      <c r="K361" s="101">
        <v>2563.4908259802096</v>
      </c>
      <c r="L361" s="101">
        <v>2450.0086680577824</v>
      </c>
      <c r="M361" s="101">
        <v>2481.2962335721086</v>
      </c>
      <c r="N361" s="101">
        <v>2361.4998136231384</v>
      </c>
      <c r="O361" s="101">
        <v>2308.4488689284613</v>
      </c>
      <c r="P361" s="101">
        <v>2269.1560063880311</v>
      </c>
      <c r="Q361" s="101">
        <v>2206.431932126759</v>
      </c>
      <c r="R361" s="101">
        <v>2138.2385358145307</v>
      </c>
      <c r="S361" s="101">
        <v>2108.1976053377648</v>
      </c>
      <c r="T361" s="101">
        <v>2053.1323093109836</v>
      </c>
      <c r="U361" s="101">
        <v>1935.0366603289783</v>
      </c>
      <c r="V361" s="101">
        <v>1915.6717410376207</v>
      </c>
      <c r="W361" s="101">
        <v>1812.4547983451903</v>
      </c>
      <c r="X361" s="101">
        <v>1724.2845850978701</v>
      </c>
      <c r="Y361" s="101">
        <v>1683.5870016619056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1696.7741454220352</v>
      </c>
      <c r="D362" s="104">
        <v>1832.6608919280679</v>
      </c>
      <c r="E362" s="104">
        <v>2119.8281447974814</v>
      </c>
      <c r="F362" s="104">
        <v>2217.5771277091226</v>
      </c>
      <c r="G362" s="104">
        <v>1996.8449970149156</v>
      </c>
      <c r="H362" s="104">
        <v>2138.0891385392929</v>
      </c>
      <c r="I362" s="104">
        <v>1936.7863084315541</v>
      </c>
      <c r="J362" s="104">
        <v>2076.4712394659077</v>
      </c>
      <c r="K362" s="104">
        <v>2050.6626564025664</v>
      </c>
      <c r="L362" s="104">
        <v>1953.800906169279</v>
      </c>
      <c r="M362" s="104">
        <v>1994.1167008861125</v>
      </c>
      <c r="N362" s="104">
        <v>1902.7083173164269</v>
      </c>
      <c r="O362" s="104">
        <v>1875.5707912058663</v>
      </c>
      <c r="P362" s="104">
        <v>1876.234942079351</v>
      </c>
      <c r="Q362" s="104">
        <v>1839.4958200179865</v>
      </c>
      <c r="R362" s="104">
        <v>1793.6367575619397</v>
      </c>
      <c r="S362" s="104">
        <v>1782.542168982355</v>
      </c>
      <c r="T362" s="104">
        <v>1750.3444223026299</v>
      </c>
      <c r="U362" s="104">
        <v>1650.5680391605463</v>
      </c>
      <c r="V362" s="104">
        <v>1665.8815354659969</v>
      </c>
      <c r="W362" s="104">
        <v>1609.7722389381322</v>
      </c>
      <c r="X362" s="104">
        <v>1561.2783269902802</v>
      </c>
      <c r="Y362" s="104">
        <v>1557.4435414492691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710.25230611184827</v>
      </c>
      <c r="D363" s="98">
        <v>848.49381191711109</v>
      </c>
      <c r="E363" s="98">
        <v>1175.7716144513806</v>
      </c>
      <c r="F363" s="98">
        <v>1281.217730496528</v>
      </c>
      <c r="G363" s="98">
        <v>1030.6020956580446</v>
      </c>
      <c r="H363" s="98">
        <v>1125.9990415066713</v>
      </c>
      <c r="I363" s="98">
        <v>864.12731472321286</v>
      </c>
      <c r="J363" s="98">
        <v>937.27629833188473</v>
      </c>
      <c r="K363" s="98">
        <v>896.97339868611471</v>
      </c>
      <c r="L363" s="98">
        <v>825.90137198234595</v>
      </c>
      <c r="M363" s="98">
        <v>864.27202998640371</v>
      </c>
      <c r="N363" s="98">
        <v>802.2863452724979</v>
      </c>
      <c r="O363" s="98">
        <v>784.38010834228362</v>
      </c>
      <c r="P363" s="98">
        <v>817.05749997843805</v>
      </c>
      <c r="Q363" s="98">
        <v>784.07583669170958</v>
      </c>
      <c r="R363" s="98">
        <v>753.84978778688048</v>
      </c>
      <c r="S363" s="98">
        <v>748.97911053467931</v>
      </c>
      <c r="T363" s="98">
        <v>741.14878406338687</v>
      </c>
      <c r="U363" s="98">
        <v>654.86052474188546</v>
      </c>
      <c r="V363" s="98">
        <v>748.34981759993582</v>
      </c>
      <c r="W363" s="98">
        <v>828.00761062491495</v>
      </c>
      <c r="X363" s="98">
        <v>888.54722682812144</v>
      </c>
      <c r="Y363" s="98">
        <v>998.22761814174999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986.52183931018669</v>
      </c>
      <c r="D364" s="98">
        <v>984.16708001095685</v>
      </c>
      <c r="E364" s="98">
        <v>944.05653034610066</v>
      </c>
      <c r="F364" s="98">
        <v>936.35939721259467</v>
      </c>
      <c r="G364" s="98">
        <v>966.24290135687136</v>
      </c>
      <c r="H364" s="98">
        <v>1012.0900970326215</v>
      </c>
      <c r="I364" s="98">
        <v>1072.6589937083413</v>
      </c>
      <c r="J364" s="98">
        <v>1139.1949411340233</v>
      </c>
      <c r="K364" s="98">
        <v>1153.6892577164524</v>
      </c>
      <c r="L364" s="98">
        <v>1127.8995341869329</v>
      </c>
      <c r="M364" s="98">
        <v>1129.8446708997092</v>
      </c>
      <c r="N364" s="98">
        <v>1100.4219720439291</v>
      </c>
      <c r="O364" s="98">
        <v>1091.1906828635829</v>
      </c>
      <c r="P364" s="98">
        <v>1059.1774421009129</v>
      </c>
      <c r="Q364" s="98">
        <v>1055.4199833262769</v>
      </c>
      <c r="R364" s="98">
        <v>1039.7869697750591</v>
      </c>
      <c r="S364" s="98">
        <v>1033.5630584476758</v>
      </c>
      <c r="T364" s="98">
        <v>1009.195638239243</v>
      </c>
      <c r="U364" s="98">
        <v>995.70751441866094</v>
      </c>
      <c r="V364" s="98">
        <v>917.53171786606106</v>
      </c>
      <c r="W364" s="98">
        <v>781.76462831321726</v>
      </c>
      <c r="X364" s="98">
        <v>672.73110016215821</v>
      </c>
      <c r="Y364" s="98">
        <v>559.21592330751901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850.60363867736783</v>
      </c>
      <c r="D365" s="122">
        <v>840.90257964298314</v>
      </c>
      <c r="E365" s="122">
        <v>988.69272132578214</v>
      </c>
      <c r="F365" s="122">
        <v>902.85366260785077</v>
      </c>
      <c r="G365" s="122">
        <v>932.56096266406428</v>
      </c>
      <c r="H365" s="122">
        <v>846.01063683881648</v>
      </c>
      <c r="I365" s="122">
        <v>828.21986811803265</v>
      </c>
      <c r="J365" s="122">
        <v>838.75252291333652</v>
      </c>
      <c r="K365" s="122">
        <v>713.50825578935257</v>
      </c>
      <c r="L365" s="122">
        <v>616.20284731536412</v>
      </c>
      <c r="M365" s="122">
        <v>616.02241627920478</v>
      </c>
      <c r="N365" s="122">
        <v>586.41426995816505</v>
      </c>
      <c r="O365" s="122">
        <v>588.79242912730228</v>
      </c>
      <c r="P365" s="122">
        <v>601.39062589110779</v>
      </c>
      <c r="Q365" s="122">
        <v>593.71742609274804</v>
      </c>
      <c r="R365" s="122">
        <v>583.10099868358839</v>
      </c>
      <c r="S365" s="122">
        <v>576.84432779436452</v>
      </c>
      <c r="T365" s="122">
        <v>546.81420440098827</v>
      </c>
      <c r="U365" s="122">
        <v>512.76996161771388</v>
      </c>
      <c r="V365" s="122">
        <v>678.06544277144667</v>
      </c>
      <c r="W365" s="122">
        <v>673.82500430672337</v>
      </c>
      <c r="X365" s="122">
        <v>512.61690299004226</v>
      </c>
      <c r="Y365" s="122">
        <v>486.81423911795258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988.33753356481316</v>
      </c>
      <c r="D366" s="98">
        <v>1258.901576282389</v>
      </c>
      <c r="E366" s="98">
        <v>984.9442780190401</v>
      </c>
      <c r="F366" s="98">
        <v>959.6163644794558</v>
      </c>
      <c r="G366" s="98">
        <v>1127.3102021777615</v>
      </c>
      <c r="H366" s="98">
        <v>977.40380912459864</v>
      </c>
      <c r="I366" s="98">
        <v>931.35776437776167</v>
      </c>
      <c r="J366" s="98">
        <v>844.71222841184067</v>
      </c>
      <c r="K366" s="98">
        <v>826.7368119408037</v>
      </c>
      <c r="L366" s="98">
        <v>738.74990640834369</v>
      </c>
      <c r="M366" s="98">
        <v>707.74498972417246</v>
      </c>
      <c r="N366" s="98">
        <v>699.33824004503492</v>
      </c>
      <c r="O366" s="98">
        <v>698.10086453674796</v>
      </c>
      <c r="P366" s="98">
        <v>716.64694985060294</v>
      </c>
      <c r="Q366" s="98">
        <v>709.67983768698832</v>
      </c>
      <c r="R366" s="98">
        <v>700.33927987413074</v>
      </c>
      <c r="S366" s="98">
        <v>687.4929248776715</v>
      </c>
      <c r="T366" s="98">
        <v>665.86825941751749</v>
      </c>
      <c r="U366" s="98">
        <v>643.15009371593089</v>
      </c>
      <c r="V366" s="98">
        <v>878.97990904556195</v>
      </c>
      <c r="W366" s="98">
        <v>876.65492420405849</v>
      </c>
      <c r="X366" s="98">
        <v>685.29031820906857</v>
      </c>
      <c r="Y366" s="98">
        <v>625.26202384135672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765.66773683010967</v>
      </c>
      <c r="D367" s="33">
        <v>620.82536939820795</v>
      </c>
      <c r="E367" s="33">
        <v>990.39952884453817</v>
      </c>
      <c r="F367" s="33">
        <v>877.60531794418205</v>
      </c>
      <c r="G367" s="33">
        <v>799.01862699752894</v>
      </c>
      <c r="H367" s="33">
        <v>774.77337475616332</v>
      </c>
      <c r="I367" s="33">
        <v>757.81704327986984</v>
      </c>
      <c r="J367" s="33">
        <v>834.52586985058986</v>
      </c>
      <c r="K367" s="33">
        <v>575.44887592047837</v>
      </c>
      <c r="L367" s="33">
        <v>529.74841521552241</v>
      </c>
      <c r="M367" s="33">
        <v>559.19430012308351</v>
      </c>
      <c r="N367" s="33">
        <v>537.02671802891928</v>
      </c>
      <c r="O367" s="33">
        <v>537.85257573260924</v>
      </c>
      <c r="P367" s="33">
        <v>547.03393162200086</v>
      </c>
      <c r="Q367" s="33">
        <v>542.37337776268487</v>
      </c>
      <c r="R367" s="33">
        <v>524.48185808831738</v>
      </c>
      <c r="S367" s="33">
        <v>512.24095386439569</v>
      </c>
      <c r="T367" s="33">
        <v>494.93752926526679</v>
      </c>
      <c r="U367" s="33">
        <v>465.76622182783899</v>
      </c>
      <c r="V367" s="33">
        <v>604.43257095269553</v>
      </c>
      <c r="W367" s="33">
        <v>611.7880873750006</v>
      </c>
      <c r="X367" s="33">
        <v>473.52304525692534</v>
      </c>
      <c r="Y367" s="33">
        <v>451.23259792669063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11291.260581723362</v>
      </c>
      <c r="D369" s="117">
        <f t="shared" si="179"/>
        <v>11126.391146529068</v>
      </c>
      <c r="E369" s="117">
        <f t="shared" si="179"/>
        <v>13215.000207803228</v>
      </c>
      <c r="F369" s="117">
        <f t="shared" si="179"/>
        <v>12425.193569472282</v>
      </c>
      <c r="G369" s="117">
        <f t="shared" si="179"/>
        <v>12026.423963843557</v>
      </c>
      <c r="H369" s="117">
        <f t="shared" si="179"/>
        <v>11427.66814373482</v>
      </c>
      <c r="I369" s="117">
        <f t="shared" si="179"/>
        <v>10306.226865699169</v>
      </c>
      <c r="J369" s="117">
        <f t="shared" si="179"/>
        <v>11594.815256249636</v>
      </c>
      <c r="K369" s="117">
        <f t="shared" si="179"/>
        <v>11078.179914039185</v>
      </c>
      <c r="L369" s="117">
        <f t="shared" si="179"/>
        <v>10974.987877848531</v>
      </c>
      <c r="M369" s="117">
        <f t="shared" si="179"/>
        <v>10174.381654701378</v>
      </c>
      <c r="N369" s="117">
        <f t="shared" si="179"/>
        <v>9794.2140891001345</v>
      </c>
      <c r="O369" s="117">
        <f t="shared" si="179"/>
        <v>9205.613098697957</v>
      </c>
      <c r="P369" s="117">
        <f t="shared" si="179"/>
        <v>8471.4263890104285</v>
      </c>
      <c r="Q369" s="117">
        <f t="shared" si="179"/>
        <v>7572.4133421121287</v>
      </c>
      <c r="R369" s="117">
        <f t="shared" ref="R369:V369" si="180">R370+R372+R374+R383</f>
        <v>6964.8945023283086</v>
      </c>
      <c r="S369" s="117">
        <f t="shared" si="180"/>
        <v>7666.5232120312785</v>
      </c>
      <c r="T369" s="117">
        <f t="shared" si="180"/>
        <v>7991.244992657169</v>
      </c>
      <c r="U369" s="117">
        <f t="shared" si="180"/>
        <v>8309.5895301876444</v>
      </c>
      <c r="V369" s="117">
        <f t="shared" si="180"/>
        <v>8313.6835485740739</v>
      </c>
      <c r="W369" s="117">
        <f t="shared" ref="W369:Y369" si="181">W370+W372+W374+W383</f>
        <v>7251.6797252346059</v>
      </c>
      <c r="X369" s="117">
        <f t="shared" si="181"/>
        <v>5483.0844521790259</v>
      </c>
      <c r="Y369" s="117">
        <f t="shared" si="181"/>
        <v>6268.7343013700947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9112.6279954207803</v>
      </c>
      <c r="D370" s="122">
        <f t="shared" si="182"/>
        <v>8804.4513102145393</v>
      </c>
      <c r="E370" s="122">
        <f t="shared" si="182"/>
        <v>10403.263086051942</v>
      </c>
      <c r="F370" s="122">
        <f t="shared" si="182"/>
        <v>9761.2048358266838</v>
      </c>
      <c r="G370" s="122">
        <f t="shared" si="182"/>
        <v>9422.1365106055546</v>
      </c>
      <c r="H370" s="122">
        <f t="shared" si="182"/>
        <v>8673.9576058195307</v>
      </c>
      <c r="I370" s="122">
        <f t="shared" si="182"/>
        <v>7607.0542462365656</v>
      </c>
      <c r="J370" s="122">
        <f t="shared" si="182"/>
        <v>8683.3998778035329</v>
      </c>
      <c r="K370" s="122">
        <f t="shared" si="182"/>
        <v>8249.9505312643723</v>
      </c>
      <c r="L370" s="122">
        <f t="shared" si="182"/>
        <v>8108.9259209675574</v>
      </c>
      <c r="M370" s="122">
        <f t="shared" si="182"/>
        <v>7124.9431448305613</v>
      </c>
      <c r="N370" s="122">
        <f t="shared" si="182"/>
        <v>6317.4635611665581</v>
      </c>
      <c r="O370" s="122">
        <f t="shared" si="182"/>
        <v>5947.0763792070229</v>
      </c>
      <c r="P370" s="122">
        <f t="shared" si="182"/>
        <v>6143.7202864507135</v>
      </c>
      <c r="Q370" s="122">
        <f t="shared" si="182"/>
        <v>4572.1749981631374</v>
      </c>
      <c r="R370" s="122">
        <f t="shared" si="182"/>
        <v>4204.6269403163442</v>
      </c>
      <c r="S370" s="122">
        <f t="shared" si="182"/>
        <v>4238.0061930917318</v>
      </c>
      <c r="T370" s="122">
        <f t="shared" si="182"/>
        <v>4957.9986263287501</v>
      </c>
      <c r="U370" s="122">
        <f t="shared" si="182"/>
        <v>5083.9236299705735</v>
      </c>
      <c r="V370" s="122">
        <f t="shared" si="182"/>
        <v>5637.1117982481919</v>
      </c>
      <c r="W370" s="122">
        <f t="shared" si="182"/>
        <v>4280.4127886766955</v>
      </c>
      <c r="X370" s="122">
        <f t="shared" si="182"/>
        <v>2665.8572821000876</v>
      </c>
      <c r="Y370" s="122">
        <f t="shared" si="182"/>
        <v>3885.6176031018863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9112.6279954207803</v>
      </c>
      <c r="D371" s="98">
        <v>8804.4513102145393</v>
      </c>
      <c r="E371" s="98">
        <v>10403.263086051942</v>
      </c>
      <c r="F371" s="98">
        <v>9761.2048358266838</v>
      </c>
      <c r="G371" s="98">
        <v>9422.1365106055546</v>
      </c>
      <c r="H371" s="98">
        <v>8673.9576058195307</v>
      </c>
      <c r="I371" s="98">
        <v>7607.0542462365656</v>
      </c>
      <c r="J371" s="98">
        <v>8683.3998778035329</v>
      </c>
      <c r="K371" s="98">
        <v>8249.9505312643723</v>
      </c>
      <c r="L371" s="98">
        <v>8108.9259209675574</v>
      </c>
      <c r="M371" s="98">
        <v>7124.9431448305613</v>
      </c>
      <c r="N371" s="98">
        <v>6317.4635611665581</v>
      </c>
      <c r="O371" s="98">
        <v>5947.0763792070229</v>
      </c>
      <c r="P371" s="98">
        <v>6143.7202864507135</v>
      </c>
      <c r="Q371" s="98">
        <v>4572.1749981631374</v>
      </c>
      <c r="R371" s="98">
        <v>4204.6269403163442</v>
      </c>
      <c r="S371" s="98">
        <v>4238.0061930917318</v>
      </c>
      <c r="T371" s="98">
        <v>4957.9986263287501</v>
      </c>
      <c r="U371" s="98">
        <v>5083.9236299705735</v>
      </c>
      <c r="V371" s="98">
        <v>5637.1117982481919</v>
      </c>
      <c r="W371" s="98">
        <v>4280.4127886766955</v>
      </c>
      <c r="X371" s="98">
        <v>2665.8572821000876</v>
      </c>
      <c r="Y371" s="98">
        <v>3885.6176031018863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122.2672078767247</v>
      </c>
      <c r="D372" s="122">
        <f t="shared" si="183"/>
        <v>150.34190874737038</v>
      </c>
      <c r="E372" s="122">
        <f t="shared" si="183"/>
        <v>355.67424417480203</v>
      </c>
      <c r="F372" s="122">
        <f t="shared" si="183"/>
        <v>210.26984431070457</v>
      </c>
      <c r="G372" s="122">
        <f t="shared" si="183"/>
        <v>271.67609683800646</v>
      </c>
      <c r="H372" s="122">
        <f t="shared" si="183"/>
        <v>377.66432408335157</v>
      </c>
      <c r="I372" s="122">
        <f t="shared" si="183"/>
        <v>450.08367221341183</v>
      </c>
      <c r="J372" s="122">
        <f t="shared" si="183"/>
        <v>525.51288733166984</v>
      </c>
      <c r="K372" s="122">
        <f t="shared" si="183"/>
        <v>578.44535381700791</v>
      </c>
      <c r="L372" s="122">
        <f t="shared" si="183"/>
        <v>738.39959202336797</v>
      </c>
      <c r="M372" s="122">
        <f t="shared" si="183"/>
        <v>864.34747822498593</v>
      </c>
      <c r="N372" s="122">
        <f t="shared" si="183"/>
        <v>1381.1749181796192</v>
      </c>
      <c r="O372" s="122">
        <f t="shared" si="183"/>
        <v>1183.9885532072469</v>
      </c>
      <c r="P372" s="122">
        <f t="shared" si="183"/>
        <v>256.95244441511369</v>
      </c>
      <c r="Q372" s="122">
        <f t="shared" si="183"/>
        <v>908.06107878937541</v>
      </c>
      <c r="R372" s="122">
        <f t="shared" si="183"/>
        <v>720.08661659578388</v>
      </c>
      <c r="S372" s="122">
        <f t="shared" si="183"/>
        <v>1387.1226813828139</v>
      </c>
      <c r="T372" s="122">
        <f t="shared" si="183"/>
        <v>1028.7916806071439</v>
      </c>
      <c r="U372" s="122">
        <f t="shared" si="183"/>
        <v>1307.5446689848725</v>
      </c>
      <c r="V372" s="122">
        <f t="shared" si="183"/>
        <v>642.76868204771699</v>
      </c>
      <c r="W372" s="122">
        <f t="shared" si="183"/>
        <v>988.06688417809858</v>
      </c>
      <c r="X372" s="122">
        <f t="shared" si="183"/>
        <v>992.98677529593931</v>
      </c>
      <c r="Y372" s="122">
        <f t="shared" si="183"/>
        <v>598.32351302304323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122.2672078767247</v>
      </c>
      <c r="D373" s="98">
        <f>RES_hhdet_in_tesh!D165</f>
        <v>150.34190874737038</v>
      </c>
      <c r="E373" s="98">
        <f>RES_hhdet_in_tesh!E165</f>
        <v>355.67424417480203</v>
      </c>
      <c r="F373" s="98">
        <f>RES_hhdet_in_tesh!F165</f>
        <v>210.26984431070457</v>
      </c>
      <c r="G373" s="98">
        <f>RES_hhdet_in_tesh!G165</f>
        <v>271.67609683800646</v>
      </c>
      <c r="H373" s="98">
        <f>RES_hhdet_in_tesh!H165</f>
        <v>377.66432408335157</v>
      </c>
      <c r="I373" s="98">
        <f>RES_hhdet_in_tesh!I165</f>
        <v>450.08367221341183</v>
      </c>
      <c r="J373" s="98">
        <f>RES_hhdet_in_tesh!J165</f>
        <v>525.51288733166984</v>
      </c>
      <c r="K373" s="98">
        <f>RES_hhdet_in_tesh!K165</f>
        <v>578.44535381700791</v>
      </c>
      <c r="L373" s="98">
        <f>RES_hhdet_in_tesh!L165</f>
        <v>738.39959202336797</v>
      </c>
      <c r="M373" s="98">
        <f>RES_hhdet_in_tesh!M165</f>
        <v>864.34747822498593</v>
      </c>
      <c r="N373" s="98">
        <f>RES_hhdet_in_tesh!N165</f>
        <v>1381.1749181796192</v>
      </c>
      <c r="O373" s="98">
        <f>RES_hhdet_in_tesh!O165</f>
        <v>1183.9885532072469</v>
      </c>
      <c r="P373" s="98">
        <f>RES_hhdet_in_tesh!P165</f>
        <v>256.95244441511369</v>
      </c>
      <c r="Q373" s="98">
        <f>RES_hhdet_in_tesh!Q165</f>
        <v>908.06107878937541</v>
      </c>
      <c r="R373" s="98">
        <f>RES_hhdet_in_tesh!R165</f>
        <v>720.08661659578388</v>
      </c>
      <c r="S373" s="98">
        <f>RES_hhdet_in_tesh!S165</f>
        <v>1387.1226813828139</v>
      </c>
      <c r="T373" s="98">
        <f>RES_hhdet_in_tesh!T165</f>
        <v>1028.7916806071439</v>
      </c>
      <c r="U373" s="98">
        <f>RES_hhdet_in_tesh!U165</f>
        <v>1307.5446689848725</v>
      </c>
      <c r="V373" s="98">
        <f>RES_hhdet_in_tesh!V165</f>
        <v>642.76868204771699</v>
      </c>
      <c r="W373" s="98">
        <f>RES_hhdet_in_tesh!W165</f>
        <v>988.06688417809858</v>
      </c>
      <c r="X373" s="98">
        <f>RES_hhdet_in_tesh!X165</f>
        <v>992.98677529593931</v>
      </c>
      <c r="Y373" s="98">
        <f>RES_hhdet_in_tesh!Y165</f>
        <v>598.32351302304323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1460.8498325191995</v>
      </c>
      <c r="D374" s="122">
        <v>1591.7589139468694</v>
      </c>
      <c r="E374" s="122">
        <v>1741.7958995488241</v>
      </c>
      <c r="F374" s="122">
        <v>1802.763635399845</v>
      </c>
      <c r="G374" s="122">
        <v>1683.6969746617383</v>
      </c>
      <c r="H374" s="122">
        <v>1775.0081990936653</v>
      </c>
      <c r="I374" s="122">
        <v>1666.5580247617422</v>
      </c>
      <c r="J374" s="122">
        <v>1789.8751575576168</v>
      </c>
      <c r="K374" s="122">
        <v>1767.6465320251191</v>
      </c>
      <c r="L374" s="122">
        <v>1696.3134440285214</v>
      </c>
      <c r="M374" s="122">
        <v>1747.0645488642983</v>
      </c>
      <c r="N374" s="122">
        <v>1669.5426561783909</v>
      </c>
      <c r="O374" s="122">
        <v>1646.2394520288929</v>
      </c>
      <c r="P374" s="122">
        <v>1631.1486086842417</v>
      </c>
      <c r="Q374" s="122">
        <v>1652.936917464041</v>
      </c>
      <c r="R374" s="122">
        <v>1607.8057670193732</v>
      </c>
      <c r="S374" s="122">
        <v>1612.5708855436337</v>
      </c>
      <c r="T374" s="122">
        <v>1583.3247080533692</v>
      </c>
      <c r="U374" s="122">
        <v>1512.8786707445217</v>
      </c>
      <c r="V374" s="122">
        <v>1494.139265688669</v>
      </c>
      <c r="W374" s="122">
        <v>1434.6335177925125</v>
      </c>
      <c r="X374" s="122">
        <v>1396.3000364243676</v>
      </c>
      <c r="Y374" s="122">
        <v>1378.2697421165908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1406.2371938217361</v>
      </c>
      <c r="D375" s="98">
        <v>1807.9746943504936</v>
      </c>
      <c r="E375" s="98">
        <v>1691.9174095453054</v>
      </c>
      <c r="F375" s="98">
        <v>1665.7014009632819</v>
      </c>
      <c r="G375" s="98">
        <v>1828.6499241320137</v>
      </c>
      <c r="H375" s="98">
        <v>1599.4739495792678</v>
      </c>
      <c r="I375" s="98">
        <v>1658.1547706744689</v>
      </c>
      <c r="J375" s="98">
        <v>1838.1214986299831</v>
      </c>
      <c r="K375" s="98">
        <v>1691.9728899374777</v>
      </c>
      <c r="L375" s="98">
        <v>1634.8137493700751</v>
      </c>
      <c r="M375" s="98">
        <v>2004.7456395595225</v>
      </c>
      <c r="N375" s="98">
        <v>1791.7424619440849</v>
      </c>
      <c r="O375" s="98">
        <v>1477.1499663026307</v>
      </c>
      <c r="P375" s="98">
        <v>1153.9917043205685</v>
      </c>
      <c r="Q375" s="98">
        <v>1842.7122025704939</v>
      </c>
      <c r="R375" s="98">
        <v>1611.1951397992975</v>
      </c>
      <c r="S375" s="98">
        <v>1747.5767500955219</v>
      </c>
      <c r="T375" s="98">
        <v>1652.2005623885111</v>
      </c>
      <c r="U375" s="98">
        <v>1729.5725332991622</v>
      </c>
      <c r="V375" s="98">
        <v>1175.8125265540868</v>
      </c>
      <c r="W375" s="98">
        <v>1362.5776395577263</v>
      </c>
      <c r="X375" s="98">
        <v>1458.2627920394884</v>
      </c>
      <c r="Y375" s="98">
        <v>1396.1406800050249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1808.1630577033809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1753.8385705875703</v>
      </c>
      <c r="T376" s="98">
        <v>0</v>
      </c>
      <c r="U376" s="98">
        <v>1737.7460887703655</v>
      </c>
      <c r="V376" s="98">
        <v>0</v>
      </c>
      <c r="W376" s="98">
        <v>0</v>
      </c>
      <c r="X376" s="98">
        <v>1459.6903089042855</v>
      </c>
      <c r="Y376" s="98">
        <v>1400.15743919786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671.57453181507765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620.61090489796561</v>
      </c>
      <c r="T377" s="101">
        <v>0</v>
      </c>
      <c r="U377" s="101">
        <v>589.12875685316328</v>
      </c>
      <c r="V377" s="101">
        <v>0</v>
      </c>
      <c r="W377" s="101">
        <v>0</v>
      </c>
      <c r="X377" s="101">
        <v>752.03027454803509</v>
      </c>
      <c r="Y377" s="101">
        <v>829.63373362632399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1136.5885258883036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1133.2276656896047</v>
      </c>
      <c r="T378" s="104">
        <v>0</v>
      </c>
      <c r="U378" s="104">
        <v>1148.6173319172021</v>
      </c>
      <c r="V378" s="104">
        <v>0</v>
      </c>
      <c r="W378" s="104">
        <v>0</v>
      </c>
      <c r="X378" s="104">
        <v>707.66003435625055</v>
      </c>
      <c r="Y378" s="104">
        <v>570.52370557153597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1469.5665598302194</v>
      </c>
      <c r="D379" s="101">
        <v>1562.1224415290949</v>
      </c>
      <c r="E379" s="101">
        <v>1746.3966006404819</v>
      </c>
      <c r="F379" s="101">
        <v>1812.2894131214398</v>
      </c>
      <c r="G379" s="101">
        <v>1672.1862959151649</v>
      </c>
      <c r="H379" s="101">
        <v>1785.1972588922783</v>
      </c>
      <c r="I379" s="101">
        <v>1667.2461070570366</v>
      </c>
      <c r="J379" s="101">
        <v>1785.6604893263441</v>
      </c>
      <c r="K379" s="101">
        <v>1772.7927180678212</v>
      </c>
      <c r="L379" s="101">
        <v>1699.7890716344909</v>
      </c>
      <c r="M379" s="101">
        <v>1732.0383881901544</v>
      </c>
      <c r="N379" s="101">
        <v>1664.960083348921</v>
      </c>
      <c r="O379" s="101">
        <v>1652.2177492784863</v>
      </c>
      <c r="P379" s="101">
        <v>1655.5306120321634</v>
      </c>
      <c r="Q379" s="101">
        <v>1639.258896685513</v>
      </c>
      <c r="R379" s="101">
        <v>1607.9354848124747</v>
      </c>
      <c r="S379" s="101">
        <v>1603.8194122196676</v>
      </c>
      <c r="T379" s="101">
        <v>1579.7805332923069</v>
      </c>
      <c r="U379" s="101">
        <v>1505.7749029179549</v>
      </c>
      <c r="V379" s="101">
        <v>1507.1059344228611</v>
      </c>
      <c r="W379" s="101">
        <v>1440.074312412775</v>
      </c>
      <c r="X379" s="101">
        <v>1390.9117958019833</v>
      </c>
      <c r="Y379" s="101">
        <v>1377.1141126156292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1469.7109969958622</v>
      </c>
      <c r="D380" s="104">
        <v>1562.3207811664154</v>
      </c>
      <c r="E380" s="104">
        <v>1746.6060487659572</v>
      </c>
      <c r="F380" s="104">
        <v>1812.419319212589</v>
      </c>
      <c r="G380" s="104">
        <v>1672.2725259491253</v>
      </c>
      <c r="H380" s="104">
        <v>1785.026682025004</v>
      </c>
      <c r="I380" s="104">
        <v>1667.1199734057784</v>
      </c>
      <c r="J380" s="104">
        <v>1785.5504160946066</v>
      </c>
      <c r="K380" s="104">
        <v>1773.9949336235461</v>
      </c>
      <c r="L380" s="104">
        <v>1700.9008237931516</v>
      </c>
      <c r="M380" s="104">
        <v>1733.1391560650093</v>
      </c>
      <c r="N380" s="104">
        <v>1666.0687413507549</v>
      </c>
      <c r="O380" s="104">
        <v>1652.5922172998498</v>
      </c>
      <c r="P380" s="104">
        <v>1655.2861711600044</v>
      </c>
      <c r="Q380" s="104">
        <v>1637.9456766224807</v>
      </c>
      <c r="R380" s="104">
        <v>1606.6749963904485</v>
      </c>
      <c r="S380" s="104">
        <v>1603.3517887740645</v>
      </c>
      <c r="T380" s="104">
        <v>1579.4718040892324</v>
      </c>
      <c r="U380" s="104">
        <v>1505.2960732733391</v>
      </c>
      <c r="V380" s="104">
        <v>1506.2768702679202</v>
      </c>
      <c r="W380" s="104">
        <v>1439.6527542029767</v>
      </c>
      <c r="X380" s="104">
        <v>1389.4868083576391</v>
      </c>
      <c r="Y380" s="104">
        <v>1375.7305074595226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483.18915768567547</v>
      </c>
      <c r="D381" s="98">
        <v>578.15370115545852</v>
      </c>
      <c r="E381" s="98">
        <v>802.54951841985633</v>
      </c>
      <c r="F381" s="98">
        <v>876.05992199999423</v>
      </c>
      <c r="G381" s="98">
        <v>706.02962459225398</v>
      </c>
      <c r="H381" s="98">
        <v>772.93658499238256</v>
      </c>
      <c r="I381" s="98">
        <v>594.46097969743732</v>
      </c>
      <c r="J381" s="98">
        <v>646.35547496058359</v>
      </c>
      <c r="K381" s="98">
        <v>620.30567590709393</v>
      </c>
      <c r="L381" s="98">
        <v>573.00128960621885</v>
      </c>
      <c r="M381" s="98">
        <v>603.2944851653001</v>
      </c>
      <c r="N381" s="98">
        <v>565.6467693068256</v>
      </c>
      <c r="O381" s="98">
        <v>561.40153443626673</v>
      </c>
      <c r="P381" s="98">
        <v>596.10872905909162</v>
      </c>
      <c r="Q381" s="98">
        <v>582.5256932962036</v>
      </c>
      <c r="R381" s="98">
        <v>566.88802661538944</v>
      </c>
      <c r="S381" s="98">
        <v>569.78873032638899</v>
      </c>
      <c r="T381" s="98">
        <v>570.2761658499893</v>
      </c>
      <c r="U381" s="98">
        <v>509.58855885467813</v>
      </c>
      <c r="V381" s="98">
        <v>588.74515240185929</v>
      </c>
      <c r="W381" s="98">
        <v>657.88812588975941</v>
      </c>
      <c r="X381" s="98">
        <v>716.75570819548091</v>
      </c>
      <c r="Y381" s="98">
        <v>816.51458415200364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986.52183931018669</v>
      </c>
      <c r="D382" s="98">
        <v>984.16708001095685</v>
      </c>
      <c r="E382" s="98">
        <v>944.05653034610066</v>
      </c>
      <c r="F382" s="98">
        <v>936.35939721259467</v>
      </c>
      <c r="G382" s="98">
        <v>966.24290135687136</v>
      </c>
      <c r="H382" s="98">
        <v>1012.0900970326215</v>
      </c>
      <c r="I382" s="98">
        <v>1072.6589937083413</v>
      </c>
      <c r="J382" s="98">
        <v>1139.1949411340233</v>
      </c>
      <c r="K382" s="98">
        <v>1153.6892577164524</v>
      </c>
      <c r="L382" s="98">
        <v>1127.8995341869329</v>
      </c>
      <c r="M382" s="98">
        <v>1129.8446708997092</v>
      </c>
      <c r="N382" s="98">
        <v>1100.4219720439291</v>
      </c>
      <c r="O382" s="98">
        <v>1091.1906828635829</v>
      </c>
      <c r="P382" s="98">
        <v>1059.1774421009129</v>
      </c>
      <c r="Q382" s="98">
        <v>1055.4199833262769</v>
      </c>
      <c r="R382" s="98">
        <v>1039.7869697750591</v>
      </c>
      <c r="S382" s="98">
        <v>1033.5630584476758</v>
      </c>
      <c r="T382" s="98">
        <v>1009.195638239243</v>
      </c>
      <c r="U382" s="98">
        <v>995.70751441866094</v>
      </c>
      <c r="V382" s="98">
        <v>917.53171786606106</v>
      </c>
      <c r="W382" s="98">
        <v>781.76462831321726</v>
      </c>
      <c r="X382" s="98">
        <v>672.73110016215821</v>
      </c>
      <c r="Y382" s="98">
        <v>559.21592330751901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595.51554590665683</v>
      </c>
      <c r="D383" s="122">
        <v>579.83901362028962</v>
      </c>
      <c r="E383" s="122">
        <v>714.26697802765841</v>
      </c>
      <c r="F383" s="122">
        <v>650.95525393504784</v>
      </c>
      <c r="G383" s="122">
        <v>648.91438173825975</v>
      </c>
      <c r="H383" s="122">
        <v>601.03801473827343</v>
      </c>
      <c r="I383" s="122">
        <v>582.53092248744872</v>
      </c>
      <c r="J383" s="122">
        <v>596.02733355681721</v>
      </c>
      <c r="K383" s="122">
        <v>482.1374969326867</v>
      </c>
      <c r="L383" s="122">
        <v>431.34892082908505</v>
      </c>
      <c r="M383" s="122">
        <v>438.02648278153117</v>
      </c>
      <c r="N383" s="122">
        <v>426.03295357556595</v>
      </c>
      <c r="O383" s="122">
        <v>428.3087142547937</v>
      </c>
      <c r="P383" s="122">
        <v>439.60504946036025</v>
      </c>
      <c r="Q383" s="122">
        <v>439.24034769557392</v>
      </c>
      <c r="R383" s="122">
        <v>432.37517839680777</v>
      </c>
      <c r="S383" s="122">
        <v>428.82345201310034</v>
      </c>
      <c r="T383" s="122">
        <v>421.129977667905</v>
      </c>
      <c r="U383" s="122">
        <v>405.2425604876766</v>
      </c>
      <c r="V383" s="122">
        <v>539.6638025894963</v>
      </c>
      <c r="W383" s="122">
        <v>548.56653458729818</v>
      </c>
      <c r="X383" s="122">
        <v>427.94035835863167</v>
      </c>
      <c r="Y383" s="122">
        <v>406.52344312857417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606.80859470754024</v>
      </c>
      <c r="D384" s="98">
        <v>773.22387318703409</v>
      </c>
      <c r="E384" s="98">
        <v>605.19054120160149</v>
      </c>
      <c r="F384" s="98">
        <v>589.85470300649035</v>
      </c>
      <c r="G384" s="98">
        <v>693.1986672155673</v>
      </c>
      <c r="H384" s="98">
        <v>601.25006702295696</v>
      </c>
      <c r="I384" s="98">
        <v>573.14489722505925</v>
      </c>
      <c r="J384" s="98">
        <v>520.02403322123018</v>
      </c>
      <c r="K384" s="98">
        <v>509.15337439398007</v>
      </c>
      <c r="L384" s="98">
        <v>455.14049970470859</v>
      </c>
      <c r="M384" s="98">
        <v>436.16558722681026</v>
      </c>
      <c r="N384" s="98">
        <v>431.05490365392131</v>
      </c>
      <c r="O384" s="98">
        <v>430.33409026917565</v>
      </c>
      <c r="P384" s="98">
        <v>441.88650181865364</v>
      </c>
      <c r="Q384" s="98">
        <v>438.07403074735942</v>
      </c>
      <c r="R384" s="98">
        <v>433.56149328449885</v>
      </c>
      <c r="S384" s="98">
        <v>427.34406555305418</v>
      </c>
      <c r="T384" s="98">
        <v>415.74641536208577</v>
      </c>
      <c r="U384" s="98">
        <v>403.18622193515705</v>
      </c>
      <c r="V384" s="98">
        <v>552.6013848253333</v>
      </c>
      <c r="W384" s="98">
        <v>551.8947181073637</v>
      </c>
      <c r="X384" s="98">
        <v>431.68325887981791</v>
      </c>
      <c r="Y384" s="98">
        <v>393.89363101991404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588.55149914611206</v>
      </c>
      <c r="D385" s="33">
        <v>478.02154338903551</v>
      </c>
      <c r="E385" s="33">
        <v>763.93359087438137</v>
      </c>
      <c r="F385" s="33">
        <v>678.13309639352963</v>
      </c>
      <c r="G385" s="33">
        <v>618.54801455382039</v>
      </c>
      <c r="H385" s="33">
        <v>600.92304663211985</v>
      </c>
      <c r="I385" s="33">
        <v>588.93790494916698</v>
      </c>
      <c r="J385" s="33">
        <v>649.92925576134439</v>
      </c>
      <c r="K385" s="33">
        <v>449.1970849404081</v>
      </c>
      <c r="L385" s="33">
        <v>414.56445080039168</v>
      </c>
      <c r="M385" s="33">
        <v>439.17942894043421</v>
      </c>
      <c r="N385" s="33">
        <v>423.83659243018587</v>
      </c>
      <c r="O385" s="33">
        <v>427.36484970440222</v>
      </c>
      <c r="P385" s="33">
        <v>438.52908066256254</v>
      </c>
      <c r="Q385" s="33">
        <v>439.75675152793673</v>
      </c>
      <c r="R385" s="33">
        <v>431.78202095296228</v>
      </c>
      <c r="S385" s="33">
        <v>429.68720771524772</v>
      </c>
      <c r="T385" s="33">
        <v>423.4758138746023</v>
      </c>
      <c r="U385" s="33">
        <v>405.9838973822404</v>
      </c>
      <c r="V385" s="33">
        <v>534.92232552175631</v>
      </c>
      <c r="W385" s="33">
        <v>547.54858691630204</v>
      </c>
      <c r="X385" s="33">
        <v>427.09295275019542</v>
      </c>
      <c r="Y385" s="33">
        <v>409.76935597334233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158.27431204650208</v>
      </c>
      <c r="D387" s="117">
        <f t="shared" si="184"/>
        <v>179.27321813775851</v>
      </c>
      <c r="E387" s="117">
        <f t="shared" si="184"/>
        <v>123.64093451645397</v>
      </c>
      <c r="F387" s="117">
        <f t="shared" si="184"/>
        <v>107.30299926755157</v>
      </c>
      <c r="G387" s="117">
        <f t="shared" si="184"/>
        <v>153.70900664348517</v>
      </c>
      <c r="H387" s="117">
        <f t="shared" si="184"/>
        <v>110.18872797521688</v>
      </c>
      <c r="I387" s="117">
        <f t="shared" si="184"/>
        <v>129.70192236094852</v>
      </c>
      <c r="J387" s="117">
        <f t="shared" si="184"/>
        <v>133.63839434873819</v>
      </c>
      <c r="K387" s="117">
        <f t="shared" si="184"/>
        <v>145.8955079545583</v>
      </c>
      <c r="L387" s="117">
        <f t="shared" si="184"/>
        <v>103.58900251724691</v>
      </c>
      <c r="M387" s="117">
        <f t="shared" si="184"/>
        <v>99.581414340566511</v>
      </c>
      <c r="N387" s="117">
        <f t="shared" si="184"/>
        <v>68.703613558150806</v>
      </c>
      <c r="O387" s="117">
        <f t="shared" si="184"/>
        <v>67.572630258770943</v>
      </c>
      <c r="P387" s="117">
        <f t="shared" si="184"/>
        <v>70.145745816394239</v>
      </c>
      <c r="Q387" s="117">
        <f t="shared" si="184"/>
        <v>88.89312982348288</v>
      </c>
      <c r="R387" s="117">
        <f t="shared" ref="R387:V387" si="185">R388+R390+R392+R401</f>
        <v>90.391243130290917</v>
      </c>
      <c r="S387" s="117">
        <f t="shared" si="185"/>
        <v>89.510282153351397</v>
      </c>
      <c r="T387" s="117">
        <f t="shared" si="185"/>
        <v>70.264345093520177</v>
      </c>
      <c r="U387" s="117">
        <f t="shared" si="185"/>
        <v>54.754327924952484</v>
      </c>
      <c r="V387" s="117">
        <f t="shared" si="185"/>
        <v>66.515009048550453</v>
      </c>
      <c r="W387" s="117">
        <f t="shared" ref="W387:Y387" si="186">W388+W390+W392+W401</f>
        <v>73.135370293052461</v>
      </c>
      <c r="X387" s="117">
        <f t="shared" si="186"/>
        <v>63.296759080018276</v>
      </c>
      <c r="Y387" s="117">
        <f t="shared" si="186"/>
        <v>58.894680696194541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72.636189339186885</v>
      </c>
      <c r="D392" s="122">
        <v>80.639328720680226</v>
      </c>
      <c r="E392" s="122">
        <v>53.638467572270905</v>
      </c>
      <c r="F392" s="122">
        <v>40.192563066077447</v>
      </c>
      <c r="G392" s="122">
        <v>49.540958293640962</v>
      </c>
      <c r="H392" s="122">
        <v>32.132343462455353</v>
      </c>
      <c r="I392" s="122">
        <v>43.872322692472487</v>
      </c>
      <c r="J392" s="122">
        <v>54.019107562636066</v>
      </c>
      <c r="K392" s="122">
        <v>42.716008927420972</v>
      </c>
      <c r="L392" s="122">
        <v>34.171789022503539</v>
      </c>
      <c r="M392" s="122">
        <v>38.078279734208444</v>
      </c>
      <c r="N392" s="122">
        <v>20.365768488090652</v>
      </c>
      <c r="O392" s="122">
        <v>17.162905526108371</v>
      </c>
      <c r="P392" s="122">
        <v>17.974528362890375</v>
      </c>
      <c r="Q392" s="122">
        <v>39.419733497973681</v>
      </c>
      <c r="R392" s="122">
        <v>37.361552858221728</v>
      </c>
      <c r="S392" s="122">
        <v>31.940792194497057</v>
      </c>
      <c r="T392" s="122">
        <v>24.358058958733441</v>
      </c>
      <c r="U392" s="122">
        <v>16.040824035370647</v>
      </c>
      <c r="V392" s="122">
        <v>12.964289556515462</v>
      </c>
      <c r="W392" s="122">
        <v>26.492726615163175</v>
      </c>
      <c r="X392" s="122">
        <v>34.558785555287628</v>
      </c>
      <c r="Y392" s="122">
        <v>29.854641355828825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525.79928103739758</v>
      </c>
      <c r="D393" s="98">
        <v>674.00021132976462</v>
      </c>
      <c r="E393" s="98">
        <v>628.60519891713966</v>
      </c>
      <c r="F393" s="98">
        <v>616.7479504967057</v>
      </c>
      <c r="G393" s="98">
        <v>674.51920138265007</v>
      </c>
      <c r="H393" s="98">
        <v>587.5628518848979</v>
      </c>
      <c r="I393" s="98">
        <v>606.3781743566733</v>
      </c>
      <c r="J393" s="98">
        <v>668.69107391929799</v>
      </c>
      <c r="K393" s="98">
        <v>611.72548633797203</v>
      </c>
      <c r="L393" s="98">
        <v>586.81210114506075</v>
      </c>
      <c r="M393" s="98">
        <v>709.20796004963222</v>
      </c>
      <c r="N393" s="98">
        <v>619.11936203795574</v>
      </c>
      <c r="O393" s="98">
        <v>493.63785417949794</v>
      </c>
      <c r="P393" s="98">
        <v>370.86220765065656</v>
      </c>
      <c r="Q393" s="98">
        <v>572.44308644883517</v>
      </c>
      <c r="R393" s="98">
        <v>489.9184269957139</v>
      </c>
      <c r="S393" s="98">
        <v>521.1093967805316</v>
      </c>
      <c r="T393" s="98">
        <v>484.27123997617502</v>
      </c>
      <c r="U393" s="98">
        <v>499.6951653597676</v>
      </c>
      <c r="V393" s="98">
        <v>335.92279395173608</v>
      </c>
      <c r="W393" s="98">
        <v>386.63324660189653</v>
      </c>
      <c r="X393" s="98">
        <v>411.99178987554427</v>
      </c>
      <c r="Y393" s="98">
        <v>393.57767451839317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250.35824770194543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185.05978307912454</v>
      </c>
      <c r="T394" s="98">
        <v>0</v>
      </c>
      <c r="U394" s="98">
        <v>170.20667587290851</v>
      </c>
      <c r="V394" s="98">
        <v>0</v>
      </c>
      <c r="W394" s="98">
        <v>0</v>
      </c>
      <c r="X394" s="98">
        <v>212.46533926736299</v>
      </c>
      <c r="Y394" s="98">
        <v>233.87708721551283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250.35824770194543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185.05978307912454</v>
      </c>
      <c r="T395" s="101">
        <v>0</v>
      </c>
      <c r="U395" s="101">
        <v>170.20667587290851</v>
      </c>
      <c r="V395" s="101">
        <v>0</v>
      </c>
      <c r="W395" s="101">
        <v>0</v>
      </c>
      <c r="X395" s="101">
        <v>212.46533926736299</v>
      </c>
      <c r="Y395" s="101">
        <v>233.87708721551283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85.638122707315176</v>
      </c>
      <c r="D401" s="122">
        <v>98.633889417078279</v>
      </c>
      <c r="E401" s="122">
        <v>70.002466944183055</v>
      </c>
      <c r="F401" s="122">
        <v>67.11043620147413</v>
      </c>
      <c r="G401" s="122">
        <v>104.16804834984421</v>
      </c>
      <c r="H401" s="122">
        <v>78.056384512761525</v>
      </c>
      <c r="I401" s="122">
        <v>85.829599668476035</v>
      </c>
      <c r="J401" s="122">
        <v>79.619286786102123</v>
      </c>
      <c r="K401" s="122">
        <v>103.17949902713733</v>
      </c>
      <c r="L401" s="122">
        <v>69.417213494743365</v>
      </c>
      <c r="M401" s="122">
        <v>61.503134606358067</v>
      </c>
      <c r="N401" s="122">
        <v>48.337845070060162</v>
      </c>
      <c r="O401" s="122">
        <v>50.409724732662575</v>
      </c>
      <c r="P401" s="122">
        <v>52.171217453503864</v>
      </c>
      <c r="Q401" s="122">
        <v>49.473396325509199</v>
      </c>
      <c r="R401" s="122">
        <v>53.029690272069189</v>
      </c>
      <c r="S401" s="122">
        <v>57.569489958854334</v>
      </c>
      <c r="T401" s="122">
        <v>45.90628613478674</v>
      </c>
      <c r="U401" s="122">
        <v>38.713503889581837</v>
      </c>
      <c r="V401" s="122">
        <v>53.550719492034993</v>
      </c>
      <c r="W401" s="122">
        <v>46.642643677889282</v>
      </c>
      <c r="X401" s="122">
        <v>28.737973524730652</v>
      </c>
      <c r="Y401" s="122">
        <v>29.04003934036572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224.51075412458303</v>
      </c>
      <c r="D402" s="98">
        <v>285.97208206830749</v>
      </c>
      <c r="E402" s="98">
        <v>223.7399421948052</v>
      </c>
      <c r="F402" s="98">
        <v>217.9864533551532</v>
      </c>
      <c r="G402" s="98">
        <v>256.07978552670033</v>
      </c>
      <c r="H402" s="98">
        <v>222.02704928074388</v>
      </c>
      <c r="I402" s="98">
        <v>211.5672297560524</v>
      </c>
      <c r="J402" s="98">
        <v>191.88482980603374</v>
      </c>
      <c r="K402" s="98">
        <v>187.80153420047299</v>
      </c>
      <c r="L402" s="98">
        <v>167.8144287397194</v>
      </c>
      <c r="M402" s="98">
        <v>160.77135186574301</v>
      </c>
      <c r="N402" s="98">
        <v>158.86167460863015</v>
      </c>
      <c r="O402" s="98">
        <v>158.58059238816767</v>
      </c>
      <c r="P402" s="98">
        <v>162.79352112806299</v>
      </c>
      <c r="Q402" s="98">
        <v>161.2108719289763</v>
      </c>
      <c r="R402" s="98">
        <v>159.08907081620757</v>
      </c>
      <c r="S402" s="98">
        <v>156.17089281521189</v>
      </c>
      <c r="T402" s="98">
        <v>151.25863380928328</v>
      </c>
      <c r="U402" s="98">
        <v>146.09797528851087</v>
      </c>
      <c r="V402" s="98">
        <v>199.66907613878985</v>
      </c>
      <c r="W402" s="98">
        <v>199.14093258219395</v>
      </c>
      <c r="X402" s="98">
        <v>155.67054868437205</v>
      </c>
      <c r="Y402" s="98">
        <v>142.03452133580259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166.9266827033573</v>
      </c>
      <c r="D405" s="118">
        <f t="shared" si="189"/>
        <v>164.43789365212209</v>
      </c>
      <c r="E405" s="118">
        <f t="shared" si="189"/>
        <v>189.03560848168826</v>
      </c>
      <c r="F405" s="118">
        <f t="shared" si="189"/>
        <v>177.93804739307083</v>
      </c>
      <c r="G405" s="118">
        <f t="shared" si="189"/>
        <v>170.718044484388</v>
      </c>
      <c r="H405" s="118">
        <f t="shared" si="189"/>
        <v>170.6090316528128</v>
      </c>
      <c r="I405" s="118">
        <f t="shared" si="189"/>
        <v>146.75647436168452</v>
      </c>
      <c r="J405" s="118">
        <f t="shared" si="189"/>
        <v>164.40266431443209</v>
      </c>
      <c r="K405" s="118">
        <f t="shared" si="189"/>
        <v>161.49610933699074</v>
      </c>
      <c r="L405" s="118">
        <f t="shared" si="189"/>
        <v>159.02818597603653</v>
      </c>
      <c r="M405" s="118">
        <f t="shared" si="189"/>
        <v>137.98793210582741</v>
      </c>
      <c r="N405" s="118">
        <f t="shared" si="189"/>
        <v>133.42542453390723</v>
      </c>
      <c r="O405" s="118">
        <f t="shared" si="189"/>
        <v>131.6907903208089</v>
      </c>
      <c r="P405" s="118">
        <f t="shared" si="189"/>
        <v>138.27299391991761</v>
      </c>
      <c r="Q405" s="118">
        <f t="shared" si="189"/>
        <v>110.02064139214436</v>
      </c>
      <c r="R405" s="118">
        <f t="shared" ref="R405:V405" si="190">R406+R408+R410+R419</f>
        <v>94.429157013239518</v>
      </c>
      <c r="S405" s="118">
        <f t="shared" si="190"/>
        <v>90.844063949792769</v>
      </c>
      <c r="T405" s="118">
        <f t="shared" si="190"/>
        <v>93.7039521414234</v>
      </c>
      <c r="U405" s="118">
        <f t="shared" si="190"/>
        <v>93.124330814738002</v>
      </c>
      <c r="V405" s="118">
        <f t="shared" si="190"/>
        <v>91.045549833712627</v>
      </c>
      <c r="W405" s="118">
        <f t="shared" ref="W405:Y405" si="191">W406+W408+W410+W419</f>
        <v>73.66143963920473</v>
      </c>
      <c r="X405" s="118">
        <f t="shared" si="191"/>
        <v>57.517813965702047</v>
      </c>
      <c r="Y405" s="118">
        <f t="shared" si="191"/>
        <v>66.827408160659061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134.52403693297506</v>
      </c>
      <c r="D406" s="123">
        <f t="shared" si="192"/>
        <v>129.79842285173262</v>
      </c>
      <c r="E406" s="123">
        <f t="shared" si="192"/>
        <v>150.26047160776969</v>
      </c>
      <c r="F406" s="123">
        <f t="shared" si="192"/>
        <v>139.93722075595804</v>
      </c>
      <c r="G406" s="123">
        <f t="shared" si="192"/>
        <v>134.18556738819601</v>
      </c>
      <c r="H406" s="123">
        <f t="shared" si="192"/>
        <v>130.81795151411308</v>
      </c>
      <c r="I406" s="123">
        <f t="shared" si="192"/>
        <v>110.32569658644543</v>
      </c>
      <c r="J406" s="123">
        <f t="shared" si="192"/>
        <v>125.53185363704563</v>
      </c>
      <c r="K406" s="123">
        <f t="shared" si="192"/>
        <v>123.92582642615272</v>
      </c>
      <c r="L406" s="123">
        <f t="shared" si="192"/>
        <v>122.20635919713881</v>
      </c>
      <c r="M406" s="123">
        <f t="shared" si="192"/>
        <v>102.18684020665513</v>
      </c>
      <c r="N406" s="123">
        <f t="shared" si="192"/>
        <v>95.766203985301544</v>
      </c>
      <c r="O406" s="123">
        <f t="shared" si="192"/>
        <v>93.694329233647537</v>
      </c>
      <c r="P406" s="123">
        <f t="shared" si="192"/>
        <v>102.21842481060793</v>
      </c>
      <c r="Q406" s="123">
        <f t="shared" si="192"/>
        <v>72.884248701110607</v>
      </c>
      <c r="R406" s="123">
        <f t="shared" si="192"/>
        <v>61.551072902230835</v>
      </c>
      <c r="S406" s="123">
        <f t="shared" si="192"/>
        <v>57.779029860980025</v>
      </c>
      <c r="T406" s="123">
        <f t="shared" si="192"/>
        <v>63.605954724381348</v>
      </c>
      <c r="U406" s="123">
        <f t="shared" si="192"/>
        <v>63.576037196803469</v>
      </c>
      <c r="V406" s="123">
        <f t="shared" si="192"/>
        <v>63.977197211505676</v>
      </c>
      <c r="W406" s="123">
        <f t="shared" si="192"/>
        <v>47.094549130057267</v>
      </c>
      <c r="X406" s="123">
        <f t="shared" si="192"/>
        <v>31.078380516870254</v>
      </c>
      <c r="Y406" s="123">
        <f t="shared" si="192"/>
        <v>43.078140476275927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134.52403693297506</v>
      </c>
      <c r="D407" s="99">
        <v>129.79842285173262</v>
      </c>
      <c r="E407" s="99">
        <v>150.26047160776969</v>
      </c>
      <c r="F407" s="99">
        <v>139.93722075595804</v>
      </c>
      <c r="G407" s="99">
        <v>134.18556738819601</v>
      </c>
      <c r="H407" s="99">
        <v>130.81795151411308</v>
      </c>
      <c r="I407" s="99">
        <v>110.32569658644543</v>
      </c>
      <c r="J407" s="99">
        <v>125.53185363704563</v>
      </c>
      <c r="K407" s="99">
        <v>123.92582642615272</v>
      </c>
      <c r="L407" s="99">
        <v>122.20635919713881</v>
      </c>
      <c r="M407" s="99">
        <v>102.18684020665513</v>
      </c>
      <c r="N407" s="99">
        <v>95.766203985301544</v>
      </c>
      <c r="O407" s="99">
        <v>93.694329233647537</v>
      </c>
      <c r="P407" s="99">
        <v>102.21842481060793</v>
      </c>
      <c r="Q407" s="99">
        <v>72.884248701110607</v>
      </c>
      <c r="R407" s="99">
        <v>61.551072902230835</v>
      </c>
      <c r="S407" s="99">
        <v>57.779029860980025</v>
      </c>
      <c r="T407" s="99">
        <v>63.605954724381348</v>
      </c>
      <c r="U407" s="99">
        <v>63.576037196803469</v>
      </c>
      <c r="V407" s="99">
        <v>63.977197211505676</v>
      </c>
      <c r="W407" s="99">
        <v>47.094549130057267</v>
      </c>
      <c r="X407" s="99">
        <v>31.078380516870254</v>
      </c>
      <c r="Y407" s="99">
        <v>43.078140476275927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0.61357542215715544</v>
      </c>
      <c r="D408" s="123">
        <f t="shared" si="193"/>
        <v>0.72799373992392269</v>
      </c>
      <c r="E408" s="123">
        <f t="shared" si="193"/>
        <v>1.6318281818195401</v>
      </c>
      <c r="F408" s="123">
        <f t="shared" si="193"/>
        <v>0.92703927116133356</v>
      </c>
      <c r="G408" s="123">
        <f t="shared" si="193"/>
        <v>1.1529173884588833</v>
      </c>
      <c r="H408" s="123">
        <f t="shared" si="193"/>
        <v>1.6458704405847111</v>
      </c>
      <c r="I408" s="123">
        <f t="shared" si="193"/>
        <v>1.8304418850024575</v>
      </c>
      <c r="J408" s="123">
        <f t="shared" si="193"/>
        <v>2.0683878622734704</v>
      </c>
      <c r="K408" s="123">
        <f t="shared" si="193"/>
        <v>2.2976856892082851</v>
      </c>
      <c r="L408" s="123">
        <f t="shared" si="193"/>
        <v>2.8590092448585618</v>
      </c>
      <c r="M408" s="123">
        <f t="shared" si="193"/>
        <v>3.0806098357444816</v>
      </c>
      <c r="N408" s="123">
        <f t="shared" si="193"/>
        <v>5.0052727755822639</v>
      </c>
      <c r="O408" s="123">
        <f t="shared" si="193"/>
        <v>4.2709766534594431</v>
      </c>
      <c r="P408" s="123">
        <f t="shared" si="193"/>
        <v>0.93937695687888745</v>
      </c>
      <c r="Q408" s="123">
        <f t="shared" si="193"/>
        <v>3.1052831315875338</v>
      </c>
      <c r="R408" s="123">
        <f t="shared" si="193"/>
        <v>2.2900919879788821</v>
      </c>
      <c r="S408" s="123">
        <f t="shared" si="193"/>
        <v>4.212281008181245</v>
      </c>
      <c r="T408" s="123">
        <f t="shared" si="193"/>
        <v>3.0207958030462185</v>
      </c>
      <c r="U408" s="123">
        <f t="shared" si="193"/>
        <v>3.8408236473769937</v>
      </c>
      <c r="V408" s="123">
        <f t="shared" si="193"/>
        <v>1.7480604145910072</v>
      </c>
      <c r="W408" s="123">
        <f t="shared" si="193"/>
        <v>2.6291830349792571</v>
      </c>
      <c r="X408" s="123">
        <f t="shared" si="193"/>
        <v>2.8155099717213603</v>
      </c>
      <c r="Y408" s="123">
        <f t="shared" si="193"/>
        <v>1.618526360045133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0.61357542215715544</v>
      </c>
      <c r="D409" s="99">
        <f>RES_hhdet_in_fecs!D165</f>
        <v>0.72799373992392269</v>
      </c>
      <c r="E409" s="99">
        <f>RES_hhdet_in_fecs!E165</f>
        <v>1.6318281818195401</v>
      </c>
      <c r="F409" s="99">
        <f>RES_hhdet_in_fecs!F165</f>
        <v>0.92703927116133356</v>
      </c>
      <c r="G409" s="99">
        <f>RES_hhdet_in_fecs!G165</f>
        <v>1.1529173884588833</v>
      </c>
      <c r="H409" s="99">
        <f>RES_hhdet_in_fecs!H165</f>
        <v>1.6458704405847111</v>
      </c>
      <c r="I409" s="99">
        <f>RES_hhdet_in_fecs!I165</f>
        <v>1.8304418850024575</v>
      </c>
      <c r="J409" s="99">
        <f>RES_hhdet_in_fecs!J165</f>
        <v>2.0683878622734704</v>
      </c>
      <c r="K409" s="99">
        <f>RES_hhdet_in_fecs!K165</f>
        <v>2.2976856892082851</v>
      </c>
      <c r="L409" s="99">
        <f>RES_hhdet_in_fecs!L165</f>
        <v>2.8590092448585618</v>
      </c>
      <c r="M409" s="99">
        <f>RES_hhdet_in_fecs!M165</f>
        <v>3.0806098357444816</v>
      </c>
      <c r="N409" s="99">
        <f>RES_hhdet_in_fecs!N165</f>
        <v>5.0052727755822639</v>
      </c>
      <c r="O409" s="99">
        <f>RES_hhdet_in_fecs!O165</f>
        <v>4.2709766534594431</v>
      </c>
      <c r="P409" s="99">
        <f>RES_hhdet_in_fecs!P165</f>
        <v>0.93937695687888745</v>
      </c>
      <c r="Q409" s="99">
        <f>RES_hhdet_in_fecs!Q165</f>
        <v>3.1052831315875338</v>
      </c>
      <c r="R409" s="99">
        <f>RES_hhdet_in_fecs!R165</f>
        <v>2.2900919879788821</v>
      </c>
      <c r="S409" s="99">
        <f>RES_hhdet_in_fecs!S165</f>
        <v>4.212281008181245</v>
      </c>
      <c r="T409" s="99">
        <f>RES_hhdet_in_fecs!T165</f>
        <v>3.0207958030462185</v>
      </c>
      <c r="U409" s="99">
        <f>RES_hhdet_in_fecs!U165</f>
        <v>3.8408236473769937</v>
      </c>
      <c r="V409" s="99">
        <f>RES_hhdet_in_fecs!V165</f>
        <v>1.7480604145910072</v>
      </c>
      <c r="W409" s="99">
        <f>RES_hhdet_in_fecs!W165</f>
        <v>2.6291830349792571</v>
      </c>
      <c r="X409" s="99">
        <f>RES_hhdet_in_fecs!X165</f>
        <v>2.8155099717213603</v>
      </c>
      <c r="Y409" s="99">
        <f>RES_hhdet_in_fecs!Y165</f>
        <v>1.618526360045133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22.560033710463856</v>
      </c>
      <c r="D410" s="123">
        <v>24.75484201276193</v>
      </c>
      <c r="E410" s="123">
        <v>26.543615794608744</v>
      </c>
      <c r="F410" s="123">
        <v>27.419367190998798</v>
      </c>
      <c r="G410" s="123">
        <v>25.425066452178342</v>
      </c>
      <c r="H410" s="123">
        <v>28.535663642905039</v>
      </c>
      <c r="I410" s="123">
        <v>25.510450612424606</v>
      </c>
      <c r="J410" s="123">
        <v>27.58294988535474</v>
      </c>
      <c r="K410" s="123">
        <v>27.085129030407124</v>
      </c>
      <c r="L410" s="123">
        <v>26.835892011793444</v>
      </c>
      <c r="M410" s="123">
        <v>25.914745069888365</v>
      </c>
      <c r="N410" s="123">
        <v>25.78899890182786</v>
      </c>
      <c r="O410" s="123">
        <v>26.549306248747808</v>
      </c>
      <c r="P410" s="123">
        <v>27.35343606915432</v>
      </c>
      <c r="Q410" s="123">
        <v>26.627103919617927</v>
      </c>
      <c r="R410" s="123">
        <v>23.77864752172982</v>
      </c>
      <c r="S410" s="123">
        <v>22.415721140554552</v>
      </c>
      <c r="T410" s="123">
        <v>21.17211828406333</v>
      </c>
      <c r="U410" s="123">
        <v>20.162605134661174</v>
      </c>
      <c r="V410" s="123">
        <v>18.513565064790082</v>
      </c>
      <c r="W410" s="123">
        <v>17.261239954328925</v>
      </c>
      <c r="X410" s="123">
        <v>18.152928838439056</v>
      </c>
      <c r="Y410" s="123">
        <v>17.113808584387893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25.114079332026197</v>
      </c>
      <c r="D411" s="99">
        <v>32.308618853537055</v>
      </c>
      <c r="E411" s="99">
        <v>29.667302122124038</v>
      </c>
      <c r="F411" s="99">
        <v>29.032516853193549</v>
      </c>
      <c r="G411" s="99">
        <v>31.695994442338339</v>
      </c>
      <c r="H411" s="99">
        <v>29.379846283894029</v>
      </c>
      <c r="I411" s="99">
        <v>29.297088209335094</v>
      </c>
      <c r="J411" s="99">
        <v>32.356826483699038</v>
      </c>
      <c r="K411" s="99">
        <v>30.901199513266651</v>
      </c>
      <c r="L411" s="99">
        <v>29.877600836691588</v>
      </c>
      <c r="M411" s="99">
        <v>34.492159632018655</v>
      </c>
      <c r="N411" s="99">
        <v>31.906216161786102</v>
      </c>
      <c r="O411" s="99">
        <v>26.485464406711987</v>
      </c>
      <c r="P411" s="99">
        <v>21.070947044500773</v>
      </c>
      <c r="Q411" s="99">
        <v>31.42587650507943</v>
      </c>
      <c r="R411" s="99">
        <v>25.185666163651661</v>
      </c>
      <c r="S411" s="99">
        <v>25.599063763129717</v>
      </c>
      <c r="T411" s="99">
        <v>23.022000595555564</v>
      </c>
      <c r="U411" s="99">
        <v>23.78710971024115</v>
      </c>
      <c r="V411" s="99">
        <v>14.844799768108112</v>
      </c>
      <c r="W411" s="99">
        <v>16.864246987178948</v>
      </c>
      <c r="X411" s="99">
        <v>19.356644244933136</v>
      </c>
      <c r="Y411" s="99">
        <v>17.855565175094803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24.377453931958595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21.736646006675663</v>
      </c>
      <c r="T412" s="99">
        <v>0</v>
      </c>
      <c r="U412" s="99">
        <v>20.523023199459377</v>
      </c>
      <c r="V412" s="99">
        <v>0</v>
      </c>
      <c r="W412" s="99">
        <v>0</v>
      </c>
      <c r="X412" s="99">
        <v>17.534903542981983</v>
      </c>
      <c r="Y412" s="99">
        <v>16.489989615858203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12.001078138956316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9.0909072380988558</v>
      </c>
      <c r="T413" s="102">
        <v>0</v>
      </c>
      <c r="U413" s="102">
        <v>8.1023895227990703</v>
      </c>
      <c r="V413" s="102">
        <v>0</v>
      </c>
      <c r="W413" s="102">
        <v>0</v>
      </c>
      <c r="X413" s="102">
        <v>9.9822765590055056</v>
      </c>
      <c r="Y413" s="102">
        <v>10.610377173573045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12.376375793002282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12.645738768576807</v>
      </c>
      <c r="T414" s="105">
        <v>0</v>
      </c>
      <c r="U414" s="105">
        <v>12.420633676660305</v>
      </c>
      <c r="V414" s="105">
        <v>0</v>
      </c>
      <c r="W414" s="105">
        <v>0</v>
      </c>
      <c r="X414" s="105">
        <v>7.5526269839764772</v>
      </c>
      <c r="Y414" s="105">
        <v>5.8796124422851577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23.437639328630908</v>
      </c>
      <c r="D415" s="102">
        <v>24.963798069419759</v>
      </c>
      <c r="E415" s="102">
        <v>27.430009365780286</v>
      </c>
      <c r="F415" s="102">
        <v>28.341674945927547</v>
      </c>
      <c r="G415" s="102">
        <v>26.055216242593755</v>
      </c>
      <c r="H415" s="102">
        <v>29.539790931004973</v>
      </c>
      <c r="I415" s="102">
        <v>26.599094346900507</v>
      </c>
      <c r="J415" s="102">
        <v>28.462126606781016</v>
      </c>
      <c r="K415" s="102">
        <v>29.415916951072219</v>
      </c>
      <c r="L415" s="102">
        <v>28.336495655898744</v>
      </c>
      <c r="M415" s="102">
        <v>27.413043945300068</v>
      </c>
      <c r="N415" s="102">
        <v>27.645260885307611</v>
      </c>
      <c r="O415" s="102">
        <v>28.135280949247246</v>
      </c>
      <c r="P415" s="102">
        <v>29.286514751353497</v>
      </c>
      <c r="Q415" s="102">
        <v>27.51550443259476</v>
      </c>
      <c r="R415" s="102">
        <v>24.969950425416865</v>
      </c>
      <c r="S415" s="102">
        <v>23.525472415480859</v>
      </c>
      <c r="T415" s="102">
        <v>22.171913743790498</v>
      </c>
      <c r="U415" s="102">
        <v>20.924620272565161</v>
      </c>
      <c r="V415" s="102">
        <v>19.230378093254959</v>
      </c>
      <c r="W415" s="102">
        <v>17.958365324805104</v>
      </c>
      <c r="X415" s="102">
        <v>18.402732460808824</v>
      </c>
      <c r="Y415" s="102">
        <v>17.350443085839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18.409973860981342</v>
      </c>
      <c r="D416" s="105">
        <v>19.955946574344988</v>
      </c>
      <c r="E416" s="105">
        <v>22.726502224249696</v>
      </c>
      <c r="F416" s="105">
        <v>23.713058104486628</v>
      </c>
      <c r="G416" s="105">
        <v>21.315046255408937</v>
      </c>
      <c r="H416" s="105">
        <v>24.285824731128098</v>
      </c>
      <c r="I416" s="105">
        <v>21.256632482488214</v>
      </c>
      <c r="J416" s="105">
        <v>22.824337165845396</v>
      </c>
      <c r="K416" s="105">
        <v>23.531241767692883</v>
      </c>
      <c r="L416" s="105">
        <v>22.59741837323617</v>
      </c>
      <c r="M416" s="105">
        <v>22.030746677413674</v>
      </c>
      <c r="N416" s="105">
        <v>22.274347648647169</v>
      </c>
      <c r="O416" s="105">
        <v>22.859380539484814</v>
      </c>
      <c r="P416" s="105">
        <v>24.21533916289733</v>
      </c>
      <c r="Q416" s="105">
        <v>22.939595213643166</v>
      </c>
      <c r="R416" s="105">
        <v>20.945755193990141</v>
      </c>
      <c r="S416" s="105">
        <v>19.891468674307301</v>
      </c>
      <c r="T416" s="105">
        <v>18.902087009795569</v>
      </c>
      <c r="U416" s="105">
        <v>17.84850393872906</v>
      </c>
      <c r="V416" s="105">
        <v>16.722871199337753</v>
      </c>
      <c r="W416" s="105">
        <v>15.950123546791263</v>
      </c>
      <c r="X416" s="105">
        <v>16.663019316402757</v>
      </c>
      <c r="Y416" s="105">
        <v>16.050453881295557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7.7062267983630477</v>
      </c>
      <c r="D417" s="99">
        <v>9.2392963989460171</v>
      </c>
      <c r="E417" s="99">
        <v>12.605350238706155</v>
      </c>
      <c r="F417" s="99">
        <v>13.700353466013823</v>
      </c>
      <c r="G417" s="99">
        <v>11.001019795082533</v>
      </c>
      <c r="H417" s="99">
        <v>12.789838775445753</v>
      </c>
      <c r="I417" s="99">
        <v>9.4839769711227824</v>
      </c>
      <c r="J417" s="99">
        <v>10.302435133262373</v>
      </c>
      <c r="K417" s="99">
        <v>10.292720666547623</v>
      </c>
      <c r="L417" s="99">
        <v>9.5522725876440067</v>
      </c>
      <c r="M417" s="99">
        <v>9.5483670261342315</v>
      </c>
      <c r="N417" s="99">
        <v>9.3920885328165014</v>
      </c>
      <c r="O417" s="99">
        <v>9.5599928663159197</v>
      </c>
      <c r="P417" s="99">
        <v>10.545227590548775</v>
      </c>
      <c r="Q417" s="99">
        <v>9.7778870246796927</v>
      </c>
      <c r="R417" s="99">
        <v>8.8033170827121285</v>
      </c>
      <c r="S417" s="99">
        <v>8.3578917650046307</v>
      </c>
      <c r="T417" s="99">
        <v>8.0037155116823975</v>
      </c>
      <c r="U417" s="99">
        <v>7.0813685821265526</v>
      </c>
      <c r="V417" s="99">
        <v>7.5122734392220343</v>
      </c>
      <c r="W417" s="99">
        <v>8.2041566922924183</v>
      </c>
      <c r="X417" s="99">
        <v>9.4831775656008723</v>
      </c>
      <c r="Y417" s="99">
        <v>10.287375382551906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10.703747062618293</v>
      </c>
      <c r="D418" s="99">
        <v>10.716650175398971</v>
      </c>
      <c r="E418" s="99">
        <v>10.121151985543539</v>
      </c>
      <c r="F418" s="99">
        <v>10.012704638472805</v>
      </c>
      <c r="G418" s="99">
        <v>10.314026460326408</v>
      </c>
      <c r="H418" s="99">
        <v>11.495985955682347</v>
      </c>
      <c r="I418" s="99">
        <v>11.772655511365436</v>
      </c>
      <c r="J418" s="99">
        <v>12.521902032583027</v>
      </c>
      <c r="K418" s="99">
        <v>13.238521101145269</v>
      </c>
      <c r="L418" s="99">
        <v>13.04514578559216</v>
      </c>
      <c r="M418" s="99">
        <v>12.482379651279446</v>
      </c>
      <c r="N418" s="99">
        <v>12.882259115830667</v>
      </c>
      <c r="O418" s="99">
        <v>13.299387673168896</v>
      </c>
      <c r="P418" s="99">
        <v>13.670111572348553</v>
      </c>
      <c r="Q418" s="99">
        <v>13.161708188963473</v>
      </c>
      <c r="R418" s="99">
        <v>12.142438111278011</v>
      </c>
      <c r="S418" s="99">
        <v>11.533576909302671</v>
      </c>
      <c r="T418" s="99">
        <v>10.898371498113168</v>
      </c>
      <c r="U418" s="99">
        <v>10.767135356602509</v>
      </c>
      <c r="V418" s="99">
        <v>9.2105977601157196</v>
      </c>
      <c r="W418" s="99">
        <v>7.7459668544988443</v>
      </c>
      <c r="X418" s="99">
        <v>7.1798417508018773</v>
      </c>
      <c r="Y418" s="99">
        <v>5.7630784987436492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9.2290366377612276</v>
      </c>
      <c r="D419" s="123">
        <v>9.1566350477035812</v>
      </c>
      <c r="E419" s="123">
        <v>10.599692897490286</v>
      </c>
      <c r="F419" s="123">
        <v>9.6544201749526621</v>
      </c>
      <c r="G419" s="123">
        <v>9.9544932555547483</v>
      </c>
      <c r="H419" s="123">
        <v>9.6095460552099787</v>
      </c>
      <c r="I419" s="123">
        <v>9.0898852778120229</v>
      </c>
      <c r="J419" s="123">
        <v>9.219472929758231</v>
      </c>
      <c r="K419" s="123">
        <v>8.1874681912226297</v>
      </c>
      <c r="L419" s="123">
        <v>7.1269255222457204</v>
      </c>
      <c r="M419" s="123">
        <v>6.8057369935394378</v>
      </c>
      <c r="N419" s="123">
        <v>6.8649488711955549</v>
      </c>
      <c r="O419" s="123">
        <v>7.1761781849541038</v>
      </c>
      <c r="P419" s="123">
        <v>7.7617560832764703</v>
      </c>
      <c r="Q419" s="123">
        <v>7.4040056398282932</v>
      </c>
      <c r="R419" s="123">
        <v>6.8093446012999879</v>
      </c>
      <c r="S419" s="123">
        <v>6.4370319400769445</v>
      </c>
      <c r="T419" s="123">
        <v>5.9050833299325154</v>
      </c>
      <c r="U419" s="123">
        <v>5.544864835896357</v>
      </c>
      <c r="V419" s="123">
        <v>6.8067271428258636</v>
      </c>
      <c r="W419" s="123">
        <v>6.676467519839278</v>
      </c>
      <c r="X419" s="123">
        <v>5.4709946386713719</v>
      </c>
      <c r="Y419" s="123">
        <v>5.0169327399501107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10.723447317868761</v>
      </c>
      <c r="D420" s="99">
        <v>13.708249414445467</v>
      </c>
      <c r="E420" s="99">
        <v>10.55950614680617</v>
      </c>
      <c r="F420" s="99">
        <v>10.261396694880757</v>
      </c>
      <c r="G420" s="99">
        <v>12.033317127535616</v>
      </c>
      <c r="H420" s="99">
        <v>11.101996250798855</v>
      </c>
      <c r="I420" s="99">
        <v>10.221845136401416</v>
      </c>
      <c r="J420" s="99">
        <v>9.2849813389871443</v>
      </c>
      <c r="K420" s="99">
        <v>9.4867596770688198</v>
      </c>
      <c r="L420" s="99">
        <v>8.5442895719754759</v>
      </c>
      <c r="M420" s="99">
        <v>7.8190762726641854</v>
      </c>
      <c r="N420" s="99">
        <v>8.1869107003885624</v>
      </c>
      <c r="O420" s="99">
        <v>8.5084249510672088</v>
      </c>
      <c r="P420" s="99">
        <v>9.2492941909799917</v>
      </c>
      <c r="Q420" s="99">
        <v>8.8501251433473289</v>
      </c>
      <c r="R420" s="99">
        <v>8.1784313613857904</v>
      </c>
      <c r="S420" s="99">
        <v>7.6717646387121592</v>
      </c>
      <c r="T420" s="99">
        <v>7.1907560684618819</v>
      </c>
      <c r="U420" s="99">
        <v>6.9547372229023265</v>
      </c>
      <c r="V420" s="99">
        <v>8.823597292386566</v>
      </c>
      <c r="W420" s="99">
        <v>8.6861693913800053</v>
      </c>
      <c r="X420" s="99">
        <v>7.3138822285929228</v>
      </c>
      <c r="Y420" s="99">
        <v>6.4437258945852545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8.307483385028247</v>
      </c>
      <c r="D421" s="110">
        <v>6.7602020418924855</v>
      </c>
      <c r="E421" s="110">
        <v>10.617991439740786</v>
      </c>
      <c r="F421" s="110">
        <v>9.3844338657638637</v>
      </c>
      <c r="G421" s="110">
        <v>8.529014029053581</v>
      </c>
      <c r="H421" s="110">
        <v>8.8003863106135967</v>
      </c>
      <c r="I421" s="110">
        <v>8.3171996352096986</v>
      </c>
      <c r="J421" s="110">
        <v>9.1730140370205717</v>
      </c>
      <c r="K421" s="110">
        <v>6.6032443619891215</v>
      </c>
      <c r="L421" s="110">
        <v>6.1270043090802089</v>
      </c>
      <c r="M421" s="110">
        <v>6.1779072227773657</v>
      </c>
      <c r="N421" s="110">
        <v>6.2867858962529857</v>
      </c>
      <c r="O421" s="110">
        <v>6.5553253230761523</v>
      </c>
      <c r="P421" s="110">
        <v>7.0602097268049402</v>
      </c>
      <c r="Q421" s="110">
        <v>6.7637151469094974</v>
      </c>
      <c r="R421" s="110">
        <v>6.1248012212570888</v>
      </c>
      <c r="S421" s="110">
        <v>5.7161199688801183</v>
      </c>
      <c r="T421" s="110">
        <v>5.3448636299123748</v>
      </c>
      <c r="U421" s="110">
        <v>5.0365874338928309</v>
      </c>
      <c r="V421" s="110">
        <v>6.0675671213914004</v>
      </c>
      <c r="W421" s="110">
        <v>6.0617864701923319</v>
      </c>
      <c r="X421" s="110">
        <v>5.0537585217674801</v>
      </c>
      <c r="Y421" s="110">
        <v>4.6502411227183735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122.51000684322224</v>
      </c>
      <c r="D423" s="118">
        <f t="shared" si="194"/>
        <v>121.15589319516846</v>
      </c>
      <c r="E423" s="118">
        <f t="shared" si="194"/>
        <v>141.67692430783933</v>
      </c>
      <c r="F423" s="118">
        <f t="shared" si="194"/>
        <v>132.86542929704916</v>
      </c>
      <c r="G423" s="118">
        <f t="shared" si="194"/>
        <v>128.37440234955261</v>
      </c>
      <c r="H423" s="118">
        <f t="shared" si="194"/>
        <v>129.80298184099283</v>
      </c>
      <c r="I423" s="118">
        <f t="shared" si="194"/>
        <v>113.1129829922875</v>
      </c>
      <c r="J423" s="118">
        <f t="shared" si="194"/>
        <v>127.44889876365409</v>
      </c>
      <c r="K423" s="118">
        <f t="shared" si="194"/>
        <v>127.12150830335324</v>
      </c>
      <c r="L423" s="118">
        <f t="shared" si="194"/>
        <v>126.93534532297487</v>
      </c>
      <c r="M423" s="118">
        <f t="shared" si="194"/>
        <v>112.40526932774159</v>
      </c>
      <c r="N423" s="118">
        <f t="shared" si="194"/>
        <v>114.65747407547271</v>
      </c>
      <c r="O423" s="118">
        <f t="shared" si="194"/>
        <v>112.19763813186023</v>
      </c>
      <c r="P423" s="118">
        <f t="shared" si="194"/>
        <v>109.3351683217561</v>
      </c>
      <c r="Q423" s="118">
        <f t="shared" si="194"/>
        <v>94.432449896376781</v>
      </c>
      <c r="R423" s="118">
        <f t="shared" ref="R423:V423" si="195">R424+R426+R428+R437</f>
        <v>81.334737695739207</v>
      </c>
      <c r="S423" s="118">
        <f t="shared" si="195"/>
        <v>85.551079220768514</v>
      </c>
      <c r="T423" s="118">
        <f t="shared" si="195"/>
        <v>86.297991551335144</v>
      </c>
      <c r="U423" s="118">
        <f t="shared" si="195"/>
        <v>89.856181593220498</v>
      </c>
      <c r="V423" s="118">
        <f t="shared" si="195"/>
        <v>83.456510090897325</v>
      </c>
      <c r="W423" s="118">
        <f t="shared" ref="W423:Y423" si="196">W424+W426+W428+W437</f>
        <v>71.851896026950058</v>
      </c>
      <c r="X423" s="118">
        <f t="shared" si="196"/>
        <v>58.519189410803584</v>
      </c>
      <c r="Y423" s="118">
        <f t="shared" si="196"/>
        <v>64.603324692340777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98.871876173488005</v>
      </c>
      <c r="D424" s="123">
        <f t="shared" si="197"/>
        <v>95.872160931101135</v>
      </c>
      <c r="E424" s="123">
        <f t="shared" si="197"/>
        <v>111.53252316460853</v>
      </c>
      <c r="F424" s="123">
        <f t="shared" si="197"/>
        <v>104.37879005402306</v>
      </c>
      <c r="G424" s="123">
        <f t="shared" si="197"/>
        <v>100.57529545285713</v>
      </c>
      <c r="H424" s="123">
        <f t="shared" si="197"/>
        <v>98.524523764282392</v>
      </c>
      <c r="I424" s="123">
        <f t="shared" si="197"/>
        <v>83.489002210858303</v>
      </c>
      <c r="J424" s="123">
        <f t="shared" si="197"/>
        <v>95.446949993791407</v>
      </c>
      <c r="K424" s="123">
        <f t="shared" si="197"/>
        <v>94.667730899849303</v>
      </c>
      <c r="L424" s="123">
        <f t="shared" si="197"/>
        <v>93.786829054632022</v>
      </c>
      <c r="M424" s="123">
        <f t="shared" si="197"/>
        <v>78.715462061466354</v>
      </c>
      <c r="N424" s="123">
        <f t="shared" si="197"/>
        <v>73.956359121587155</v>
      </c>
      <c r="O424" s="123">
        <f t="shared" si="197"/>
        <v>72.482725092061358</v>
      </c>
      <c r="P424" s="123">
        <f t="shared" si="197"/>
        <v>79.292985713984635</v>
      </c>
      <c r="Q424" s="123">
        <f t="shared" si="197"/>
        <v>57.01771244186709</v>
      </c>
      <c r="R424" s="123">
        <f t="shared" si="197"/>
        <v>49.100848431336104</v>
      </c>
      <c r="S424" s="123">
        <f t="shared" si="197"/>
        <v>47.292102761042166</v>
      </c>
      <c r="T424" s="123">
        <f t="shared" si="197"/>
        <v>53.541760258832987</v>
      </c>
      <c r="U424" s="123">
        <f t="shared" si="197"/>
        <v>54.975274439384343</v>
      </c>
      <c r="V424" s="123">
        <f t="shared" si="197"/>
        <v>56.587874066328474</v>
      </c>
      <c r="W424" s="123">
        <f t="shared" si="197"/>
        <v>42.411659959855065</v>
      </c>
      <c r="X424" s="123">
        <f t="shared" si="197"/>
        <v>28.451833743211409</v>
      </c>
      <c r="Y424" s="123">
        <f t="shared" si="197"/>
        <v>40.043779744916336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98.871876173488005</v>
      </c>
      <c r="D425" s="99">
        <v>95.872160931101135</v>
      </c>
      <c r="E425" s="99">
        <v>111.53252316460853</v>
      </c>
      <c r="F425" s="99">
        <v>104.37879005402306</v>
      </c>
      <c r="G425" s="99">
        <v>100.57529545285713</v>
      </c>
      <c r="H425" s="99">
        <v>98.524523764282392</v>
      </c>
      <c r="I425" s="99">
        <v>83.489002210858303</v>
      </c>
      <c r="J425" s="99">
        <v>95.446949993791407</v>
      </c>
      <c r="K425" s="99">
        <v>94.667730899849303</v>
      </c>
      <c r="L425" s="99">
        <v>93.786829054632022</v>
      </c>
      <c r="M425" s="99">
        <v>78.715462061466354</v>
      </c>
      <c r="N425" s="99">
        <v>73.956359121587155</v>
      </c>
      <c r="O425" s="99">
        <v>72.482725092061358</v>
      </c>
      <c r="P425" s="99">
        <v>79.292985713984635</v>
      </c>
      <c r="Q425" s="99">
        <v>57.01771244186709</v>
      </c>
      <c r="R425" s="99">
        <v>49.100848431336104</v>
      </c>
      <c r="S425" s="99">
        <v>47.292102761042166</v>
      </c>
      <c r="T425" s="99">
        <v>53.541760258832987</v>
      </c>
      <c r="U425" s="99">
        <v>54.975274439384343</v>
      </c>
      <c r="V425" s="99">
        <v>56.587874066328474</v>
      </c>
      <c r="W425" s="99">
        <v>42.411659959855065</v>
      </c>
      <c r="X425" s="99">
        <v>28.451833743211409</v>
      </c>
      <c r="Y425" s="99">
        <v>40.043779744916336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1.3265973595476981</v>
      </c>
      <c r="D426" s="123">
        <f t="shared" si="198"/>
        <v>1.637081421916069</v>
      </c>
      <c r="E426" s="123">
        <f t="shared" si="198"/>
        <v>3.8131541564748885</v>
      </c>
      <c r="F426" s="123">
        <f t="shared" si="198"/>
        <v>2.2484634123693583</v>
      </c>
      <c r="G426" s="123">
        <f t="shared" si="198"/>
        <v>2.8999689907066988</v>
      </c>
      <c r="H426" s="123">
        <f t="shared" si="198"/>
        <v>4.2897601491742856</v>
      </c>
      <c r="I426" s="123">
        <f t="shared" si="198"/>
        <v>4.9397618957544873</v>
      </c>
      <c r="J426" s="123">
        <f t="shared" si="198"/>
        <v>5.7763782601390981</v>
      </c>
      <c r="K426" s="123">
        <f t="shared" si="198"/>
        <v>6.6376287818812161</v>
      </c>
      <c r="L426" s="123">
        <f t="shared" si="198"/>
        <v>8.5402378793519009</v>
      </c>
      <c r="M426" s="123">
        <f t="shared" si="198"/>
        <v>9.5492005686399057</v>
      </c>
      <c r="N426" s="123">
        <f t="shared" si="198"/>
        <v>16.168936673654304</v>
      </c>
      <c r="O426" s="123">
        <f t="shared" si="198"/>
        <v>14.430404343606451</v>
      </c>
      <c r="P426" s="123">
        <f t="shared" si="198"/>
        <v>3.3163174028470621</v>
      </c>
      <c r="Q426" s="123">
        <f t="shared" si="198"/>
        <v>11.324055945116921</v>
      </c>
      <c r="R426" s="123">
        <f t="shared" si="198"/>
        <v>8.4090370729164068</v>
      </c>
      <c r="S426" s="123">
        <f t="shared" si="198"/>
        <v>15.478964730410546</v>
      </c>
      <c r="T426" s="123">
        <f t="shared" si="198"/>
        <v>11.109990476164599</v>
      </c>
      <c r="U426" s="123">
        <f t="shared" si="198"/>
        <v>14.139202759741966</v>
      </c>
      <c r="V426" s="123">
        <f t="shared" si="198"/>
        <v>6.4524023179386845</v>
      </c>
      <c r="W426" s="123">
        <f t="shared" si="198"/>
        <v>9.7900737097625257</v>
      </c>
      <c r="X426" s="123">
        <f t="shared" si="198"/>
        <v>10.597827134118495</v>
      </c>
      <c r="Y426" s="123">
        <f t="shared" si="198"/>
        <v>6.1661072753460759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1.3265973595476981</v>
      </c>
      <c r="D427" s="99">
        <f>RES_hhdet_in_tess!D165</f>
        <v>1.637081421916069</v>
      </c>
      <c r="E427" s="99">
        <f>RES_hhdet_in_tess!E165</f>
        <v>3.8131541564748885</v>
      </c>
      <c r="F427" s="99">
        <f>RES_hhdet_in_tess!F165</f>
        <v>2.2484634123693583</v>
      </c>
      <c r="G427" s="99">
        <f>RES_hhdet_in_tess!G165</f>
        <v>2.8999689907066988</v>
      </c>
      <c r="H427" s="99">
        <f>RES_hhdet_in_tess!H165</f>
        <v>4.2897601491742856</v>
      </c>
      <c r="I427" s="99">
        <f>RES_hhdet_in_tess!I165</f>
        <v>4.9397618957544873</v>
      </c>
      <c r="J427" s="99">
        <f>RES_hhdet_in_tess!J165</f>
        <v>5.7763782601390981</v>
      </c>
      <c r="K427" s="99">
        <f>RES_hhdet_in_tess!K165</f>
        <v>6.6376287818812161</v>
      </c>
      <c r="L427" s="99">
        <f>RES_hhdet_in_tess!L165</f>
        <v>8.5402378793519009</v>
      </c>
      <c r="M427" s="99">
        <f>RES_hhdet_in_tess!M165</f>
        <v>9.5492005686399057</v>
      </c>
      <c r="N427" s="99">
        <f>RES_hhdet_in_tess!N165</f>
        <v>16.168936673654304</v>
      </c>
      <c r="O427" s="99">
        <f>RES_hhdet_in_tess!O165</f>
        <v>14.430404343606451</v>
      </c>
      <c r="P427" s="99">
        <f>RES_hhdet_in_tess!P165</f>
        <v>3.3163174028470621</v>
      </c>
      <c r="Q427" s="99">
        <f>RES_hhdet_in_tess!Q165</f>
        <v>11.324055945116921</v>
      </c>
      <c r="R427" s="99">
        <f>RES_hhdet_in_tess!R165</f>
        <v>8.4090370729164068</v>
      </c>
      <c r="S427" s="99">
        <f>RES_hhdet_in_tess!S165</f>
        <v>15.478964730410546</v>
      </c>
      <c r="T427" s="99">
        <f>RES_hhdet_in_tess!T165</f>
        <v>11.109990476164599</v>
      </c>
      <c r="U427" s="99">
        <f>RES_hhdet_in_tess!U165</f>
        <v>14.139202759741966</v>
      </c>
      <c r="V427" s="99">
        <f>RES_hhdet_in_tess!V165</f>
        <v>6.4524023179386845</v>
      </c>
      <c r="W427" s="99">
        <f>RES_hhdet_in_tess!W165</f>
        <v>9.7900737097625257</v>
      </c>
      <c r="X427" s="99">
        <f>RES_hhdet_in_tess!X165</f>
        <v>10.597827134118495</v>
      </c>
      <c r="Y427" s="99">
        <f>RES_hhdet_in_tess!Y165</f>
        <v>6.1661072753460759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15.850198627825092</v>
      </c>
      <c r="D428" s="123">
        <v>17.332751512224611</v>
      </c>
      <c r="E428" s="123">
        <v>18.673649787335524</v>
      </c>
      <c r="F428" s="123">
        <v>19.277362803184278</v>
      </c>
      <c r="G428" s="123">
        <v>17.97239092100596</v>
      </c>
      <c r="H428" s="123">
        <v>20.161712270309948</v>
      </c>
      <c r="I428" s="123">
        <v>18.290820876253516</v>
      </c>
      <c r="J428" s="123">
        <v>19.674105426749605</v>
      </c>
      <c r="K428" s="123">
        <v>20.28364722741674</v>
      </c>
      <c r="L428" s="123">
        <v>19.619350398405686</v>
      </c>
      <c r="M428" s="123">
        <v>19.301346048611997</v>
      </c>
      <c r="N428" s="123">
        <v>19.544757963960063</v>
      </c>
      <c r="O428" s="123">
        <v>20.064299502577853</v>
      </c>
      <c r="P428" s="123">
        <v>21.052169906079119</v>
      </c>
      <c r="Q428" s="123">
        <v>20.613095929699611</v>
      </c>
      <c r="R428" s="123">
        <v>18.775655579923285</v>
      </c>
      <c r="S428" s="123">
        <v>17.994751435924481</v>
      </c>
      <c r="T428" s="123">
        <v>17.098429894736142</v>
      </c>
      <c r="U428" s="123">
        <v>16.359592741984695</v>
      </c>
      <c r="V428" s="123">
        <v>14.998844732975138</v>
      </c>
      <c r="W428" s="123">
        <v>14.214794676949188</v>
      </c>
      <c r="X428" s="123">
        <v>14.902259306503494</v>
      </c>
      <c r="Y428" s="123">
        <v>14.203953044257457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15.257652322465493</v>
      </c>
      <c r="D429" s="99">
        <v>19.68713719332332</v>
      </c>
      <c r="E429" s="99">
        <v>18.138906621108021</v>
      </c>
      <c r="F429" s="99">
        <v>17.811725063457683</v>
      </c>
      <c r="G429" s="99">
        <v>19.519671169315487</v>
      </c>
      <c r="H429" s="99">
        <v>18.167878645146324</v>
      </c>
      <c r="I429" s="99">
        <v>18.198593415220508</v>
      </c>
      <c r="J429" s="99">
        <v>20.20442375465349</v>
      </c>
      <c r="K429" s="99">
        <v>19.41529632540637</v>
      </c>
      <c r="L429" s="99">
        <v>18.90805257597404</v>
      </c>
      <c r="M429" s="99">
        <v>22.148173834640534</v>
      </c>
      <c r="N429" s="99">
        <v>20.975308790616044</v>
      </c>
      <c r="O429" s="99">
        <v>18.003443725997279</v>
      </c>
      <c r="P429" s="99">
        <v>14.89381733842086</v>
      </c>
      <c r="Q429" s="99">
        <v>22.979705396555147</v>
      </c>
      <c r="R429" s="99">
        <v>18.815236042472439</v>
      </c>
      <c r="S429" s="99">
        <v>19.501287983732929</v>
      </c>
      <c r="T429" s="99">
        <v>17.842224872986293</v>
      </c>
      <c r="U429" s="99">
        <v>18.70282317389827</v>
      </c>
      <c r="V429" s="99">
        <v>11.803337162646189</v>
      </c>
      <c r="W429" s="99">
        <v>13.500842645526712</v>
      </c>
      <c r="X429" s="99">
        <v>15.563567784219096</v>
      </c>
      <c r="Y429" s="99">
        <v>14.38812451292392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19.689188292369163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19.57116392177754</v>
      </c>
      <c r="T430" s="99">
        <v>0</v>
      </c>
      <c r="U430" s="99">
        <v>18.791208344069982</v>
      </c>
      <c r="V430" s="99">
        <v>0</v>
      </c>
      <c r="W430" s="99">
        <v>0</v>
      </c>
      <c r="X430" s="99">
        <v>15.578803210652291</v>
      </c>
      <c r="Y430" s="99">
        <v>14.429519790801457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7.3128124993668839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6.9254251532007318</v>
      </c>
      <c r="T431" s="102">
        <v>0</v>
      </c>
      <c r="U431" s="102">
        <v>6.3705746674096764</v>
      </c>
      <c r="V431" s="102">
        <v>0</v>
      </c>
      <c r="W431" s="102">
        <v>0</v>
      </c>
      <c r="X431" s="102">
        <v>8.0261762266758154</v>
      </c>
      <c r="Y431" s="102">
        <v>8.5499073485162995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12.376375793002282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12.645738768576807</v>
      </c>
      <c r="T432" s="105">
        <v>0</v>
      </c>
      <c r="U432" s="105">
        <v>12.420633676660305</v>
      </c>
      <c r="V432" s="105">
        <v>0</v>
      </c>
      <c r="W432" s="105">
        <v>0</v>
      </c>
      <c r="X432" s="105">
        <v>7.5526269839764772</v>
      </c>
      <c r="Y432" s="105">
        <v>5.8796124422851577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15.944774987549895</v>
      </c>
      <c r="D433" s="102">
        <v>17.010038312621742</v>
      </c>
      <c r="E433" s="102">
        <v>18.722973523247457</v>
      </c>
      <c r="F433" s="102">
        <v>19.37922411739974</v>
      </c>
      <c r="G433" s="102">
        <v>17.849521769779329</v>
      </c>
      <c r="H433" s="102">
        <v>20.27744632273264</v>
      </c>
      <c r="I433" s="102">
        <v>18.298372722528505</v>
      </c>
      <c r="J433" s="102">
        <v>19.627778269924892</v>
      </c>
      <c r="K433" s="102">
        <v>20.342699430651759</v>
      </c>
      <c r="L433" s="102">
        <v>19.659549075186757</v>
      </c>
      <c r="M433" s="102">
        <v>19.135338944213803</v>
      </c>
      <c r="N433" s="102">
        <v>19.491111370102303</v>
      </c>
      <c r="O433" s="102">
        <v>20.137162746368695</v>
      </c>
      <c r="P433" s="102">
        <v>21.366852501152465</v>
      </c>
      <c r="Q433" s="102">
        <v>20.442522962602482</v>
      </c>
      <c r="R433" s="102">
        <v>18.777170400093617</v>
      </c>
      <c r="S433" s="102">
        <v>17.897093349340707</v>
      </c>
      <c r="T433" s="102">
        <v>17.060156113383218</v>
      </c>
      <c r="U433" s="102">
        <v>16.282775776537587</v>
      </c>
      <c r="V433" s="102">
        <v>15.129010009742982</v>
      </c>
      <c r="W433" s="102">
        <v>14.268703760661023</v>
      </c>
      <c r="X433" s="102">
        <v>14.844752354655073</v>
      </c>
      <c r="Y433" s="102">
        <v>14.192043541591447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15.946342128616495</v>
      </c>
      <c r="D434" s="105">
        <v>17.012198043984689</v>
      </c>
      <c r="E434" s="105">
        <v>18.725218999278692</v>
      </c>
      <c r="F434" s="105">
        <v>19.380613232866821</v>
      </c>
      <c r="G434" s="105">
        <v>17.850442220372752</v>
      </c>
      <c r="H434" s="105">
        <v>20.275508798320239</v>
      </c>
      <c r="I434" s="105">
        <v>18.296988379476929</v>
      </c>
      <c r="J434" s="105">
        <v>19.626568357402938</v>
      </c>
      <c r="K434" s="105">
        <v>20.356494788367137</v>
      </c>
      <c r="L434" s="105">
        <v>19.672407462434546</v>
      </c>
      <c r="M434" s="105">
        <v>19.147500087135274</v>
      </c>
      <c r="N434" s="105">
        <v>19.504090045567985</v>
      </c>
      <c r="O434" s="105">
        <v>20.141726747386599</v>
      </c>
      <c r="P434" s="105">
        <v>21.363697662442316</v>
      </c>
      <c r="Q434" s="105">
        <v>20.426146335733005</v>
      </c>
      <c r="R434" s="105">
        <v>18.762450651626541</v>
      </c>
      <c r="S434" s="105">
        <v>17.891875118164222</v>
      </c>
      <c r="T434" s="105">
        <v>17.05682212597787</v>
      </c>
      <c r="U434" s="105">
        <v>16.27759792709719</v>
      </c>
      <c r="V434" s="105">
        <v>15.12068748933328</v>
      </c>
      <c r="W434" s="105">
        <v>14.264526830927855</v>
      </c>
      <c r="X434" s="105">
        <v>14.829543923909407</v>
      </c>
      <c r="Y434" s="105">
        <v>14.177784603686485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5.2425950659982021</v>
      </c>
      <c r="D435" s="99">
        <v>6.2955478685857171</v>
      </c>
      <c r="E435" s="99">
        <v>8.6040670137351487</v>
      </c>
      <c r="F435" s="99">
        <v>9.3679085943940148</v>
      </c>
      <c r="G435" s="99">
        <v>7.5364157600463422</v>
      </c>
      <c r="H435" s="99">
        <v>8.7795228426378955</v>
      </c>
      <c r="I435" s="99">
        <v>6.524332868111494</v>
      </c>
      <c r="J435" s="99">
        <v>7.104666324819914</v>
      </c>
      <c r="K435" s="99">
        <v>7.1179736872218724</v>
      </c>
      <c r="L435" s="99">
        <v>6.6272616768423855</v>
      </c>
      <c r="M435" s="99">
        <v>6.665120435855826</v>
      </c>
      <c r="N435" s="99">
        <v>6.6218309297373148</v>
      </c>
      <c r="O435" s="99">
        <v>6.8423390742177013</v>
      </c>
      <c r="P435" s="99">
        <v>7.6935860900937643</v>
      </c>
      <c r="Q435" s="99">
        <v>7.26443814676953</v>
      </c>
      <c r="R435" s="99">
        <v>6.6200125403485286</v>
      </c>
      <c r="S435" s="99">
        <v>6.3582982088615534</v>
      </c>
      <c r="T435" s="99">
        <v>6.1584506278646991</v>
      </c>
      <c r="U435" s="99">
        <v>5.5104625704946804</v>
      </c>
      <c r="V435" s="99">
        <v>5.910089729217562</v>
      </c>
      <c r="W435" s="99">
        <v>6.5185599764290103</v>
      </c>
      <c r="X435" s="99">
        <v>7.6497021731075305</v>
      </c>
      <c r="Y435" s="99">
        <v>8.4147061049428356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10.703747062618293</v>
      </c>
      <c r="D436" s="99">
        <v>10.716650175398971</v>
      </c>
      <c r="E436" s="99">
        <v>10.121151985543539</v>
      </c>
      <c r="F436" s="99">
        <v>10.012704638472805</v>
      </c>
      <c r="G436" s="99">
        <v>10.314026460326408</v>
      </c>
      <c r="H436" s="99">
        <v>11.495985955682347</v>
      </c>
      <c r="I436" s="99">
        <v>11.772655511365436</v>
      </c>
      <c r="J436" s="99">
        <v>12.521902032583027</v>
      </c>
      <c r="K436" s="99">
        <v>13.238521101145269</v>
      </c>
      <c r="L436" s="99">
        <v>13.04514578559216</v>
      </c>
      <c r="M436" s="99">
        <v>12.482379651279446</v>
      </c>
      <c r="N436" s="99">
        <v>12.882259115830667</v>
      </c>
      <c r="O436" s="99">
        <v>13.299387673168896</v>
      </c>
      <c r="P436" s="99">
        <v>13.670111572348553</v>
      </c>
      <c r="Q436" s="99">
        <v>13.161708188963473</v>
      </c>
      <c r="R436" s="99">
        <v>12.142438111278011</v>
      </c>
      <c r="S436" s="99">
        <v>11.533576909302671</v>
      </c>
      <c r="T436" s="99">
        <v>10.898371498113168</v>
      </c>
      <c r="U436" s="99">
        <v>10.767135356602509</v>
      </c>
      <c r="V436" s="99">
        <v>9.2105977601157196</v>
      </c>
      <c r="W436" s="99">
        <v>7.7459668544988443</v>
      </c>
      <c r="X436" s="99">
        <v>7.1798417508018773</v>
      </c>
      <c r="Y436" s="99">
        <v>5.7630784987436492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6.4613346823614384</v>
      </c>
      <c r="D437" s="123">
        <v>6.3138993299266444</v>
      </c>
      <c r="E437" s="123">
        <v>7.6575971994203771</v>
      </c>
      <c r="F437" s="123">
        <v>6.9608130274724669</v>
      </c>
      <c r="G437" s="123">
        <v>6.926746984982822</v>
      </c>
      <c r="H437" s="123">
        <v>6.82698565722621</v>
      </c>
      <c r="I437" s="123">
        <v>6.3933980094211975</v>
      </c>
      <c r="J437" s="123">
        <v>6.5514650829739791</v>
      </c>
      <c r="K437" s="123">
        <v>5.5325013942059798</v>
      </c>
      <c r="L437" s="123">
        <v>4.9889279905852595</v>
      </c>
      <c r="M437" s="123">
        <v>4.839260649023343</v>
      </c>
      <c r="N437" s="123">
        <v>4.987420316271189</v>
      </c>
      <c r="O437" s="123">
        <v>5.2202091936145578</v>
      </c>
      <c r="P437" s="123">
        <v>5.6736952988452902</v>
      </c>
      <c r="Q437" s="123">
        <v>5.477585579693149</v>
      </c>
      <c r="R437" s="123">
        <v>5.0491966115634224</v>
      </c>
      <c r="S437" s="123">
        <v>4.7852602933913202</v>
      </c>
      <c r="T437" s="123">
        <v>4.547810921601406</v>
      </c>
      <c r="U437" s="123">
        <v>4.3821116521094909</v>
      </c>
      <c r="V437" s="123">
        <v>5.4173889736550187</v>
      </c>
      <c r="W437" s="123">
        <v>5.4353676803832762</v>
      </c>
      <c r="X437" s="123">
        <v>4.5672692269701827</v>
      </c>
      <c r="Y437" s="123">
        <v>4.1894846278209004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6.58386409135555</v>
      </c>
      <c r="D438" s="99">
        <v>8.419677841815485</v>
      </c>
      <c r="E438" s="99">
        <v>6.4881977411555942</v>
      </c>
      <c r="F438" s="99">
        <v>6.3074508980200408</v>
      </c>
      <c r="G438" s="99">
        <v>7.3994534768475457</v>
      </c>
      <c r="H438" s="99">
        <v>6.8293942867481663</v>
      </c>
      <c r="I438" s="99">
        <v>6.2903844303777081</v>
      </c>
      <c r="J438" s="99">
        <v>5.7160453961486315</v>
      </c>
      <c r="K438" s="99">
        <v>5.8425071097356538</v>
      </c>
      <c r="L438" s="99">
        <v>5.2640984339578214</v>
      </c>
      <c r="M438" s="99">
        <v>4.8187017125574059</v>
      </c>
      <c r="N438" s="99">
        <v>5.0462105474912873</v>
      </c>
      <c r="O438" s="99">
        <v>5.2448943941227908</v>
      </c>
      <c r="P438" s="99">
        <v>5.7031405145808201</v>
      </c>
      <c r="Q438" s="99">
        <v>5.4630409211015412</v>
      </c>
      <c r="R438" s="99">
        <v>5.0630501753442738</v>
      </c>
      <c r="S438" s="99">
        <v>4.7687517529824266</v>
      </c>
      <c r="T438" s="99">
        <v>4.4896734705771211</v>
      </c>
      <c r="U438" s="99">
        <v>4.3598753274726274</v>
      </c>
      <c r="V438" s="99">
        <v>5.5472622670163148</v>
      </c>
      <c r="W438" s="99">
        <v>5.4683443568642032</v>
      </c>
      <c r="X438" s="99">
        <v>4.6072159953366718</v>
      </c>
      <c r="Y438" s="99">
        <v>4.0593263194235103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6.3857748801484036</v>
      </c>
      <c r="D439" s="110">
        <v>5.2052032229604359</v>
      </c>
      <c r="E439" s="110">
        <v>8.1900688481727499</v>
      </c>
      <c r="F439" s="110">
        <v>7.2514318967418916</v>
      </c>
      <c r="G439" s="110">
        <v>6.6026053905612985</v>
      </c>
      <c r="H439" s="110">
        <v>6.8256797737504522</v>
      </c>
      <c r="I439" s="110">
        <v>6.4637159742465391</v>
      </c>
      <c r="J439" s="110">
        <v>7.1439489194463484</v>
      </c>
      <c r="K439" s="110">
        <v>5.1545119691303265</v>
      </c>
      <c r="L439" s="110">
        <v>4.7948008969731095</v>
      </c>
      <c r="M439" s="110">
        <v>4.8519982509641935</v>
      </c>
      <c r="N439" s="110">
        <v>4.9617082766122795</v>
      </c>
      <c r="O439" s="110">
        <v>5.2087054108534403</v>
      </c>
      <c r="P439" s="110">
        <v>5.6598084722101936</v>
      </c>
      <c r="Q439" s="110">
        <v>5.4840254393287431</v>
      </c>
      <c r="R439" s="110">
        <v>5.042269829672998</v>
      </c>
      <c r="S439" s="110">
        <v>4.7948989823325912</v>
      </c>
      <c r="T439" s="110">
        <v>4.5731437643977912</v>
      </c>
      <c r="U439" s="110">
        <v>4.3901281374458225</v>
      </c>
      <c r="V439" s="110">
        <v>5.369791885500578</v>
      </c>
      <c r="W439" s="110">
        <v>5.425281538552885</v>
      </c>
      <c r="X439" s="110">
        <v>4.5582251406096033</v>
      </c>
      <c r="Y439" s="110">
        <v>4.2229358400357437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1.7172738961767697</v>
      </c>
      <c r="D441" s="118">
        <f t="shared" si="199"/>
        <v>1.9521160620196305</v>
      </c>
      <c r="E441" s="118">
        <f t="shared" si="199"/>
        <v>1.3255442334760346</v>
      </c>
      <c r="F441" s="118">
        <f t="shared" si="199"/>
        <v>1.147415449331282</v>
      </c>
      <c r="G441" s="118">
        <f t="shared" si="199"/>
        <v>1.6407455718278636</v>
      </c>
      <c r="H441" s="118">
        <f t="shared" si="199"/>
        <v>1.2515961503739195</v>
      </c>
      <c r="I441" s="118">
        <f t="shared" si="199"/>
        <v>1.4235055689399181</v>
      </c>
      <c r="J441" s="118">
        <f t="shared" si="199"/>
        <v>1.4689381258670151</v>
      </c>
      <c r="K441" s="118">
        <f t="shared" si="199"/>
        <v>1.6741429702151449</v>
      </c>
      <c r="L441" s="118">
        <f t="shared" si="199"/>
        <v>1.1980975243470535</v>
      </c>
      <c r="M441" s="118">
        <f t="shared" si="199"/>
        <v>1.100162749823379</v>
      </c>
      <c r="N441" s="118">
        <f t="shared" si="199"/>
        <v>0.80428942218055233</v>
      </c>
      <c r="O441" s="118">
        <f t="shared" si="199"/>
        <v>0.823572469981809</v>
      </c>
      <c r="P441" s="118">
        <f t="shared" si="199"/>
        <v>0.90532533409482485</v>
      </c>
      <c r="Q441" s="118">
        <f t="shared" si="199"/>
        <v>1.108549632586058</v>
      </c>
      <c r="R441" s="118">
        <f t="shared" ref="R441:V441" si="200">R442+R444+R446+R455</f>
        <v>1.0555720617930828</v>
      </c>
      <c r="S441" s="118">
        <f t="shared" si="200"/>
        <v>0.99884928640889936</v>
      </c>
      <c r="T441" s="118">
        <f t="shared" si="200"/>
        <v>0.75878938323282097</v>
      </c>
      <c r="U441" s="118">
        <f t="shared" si="200"/>
        <v>0.59208879273344472</v>
      </c>
      <c r="V441" s="118">
        <f t="shared" si="200"/>
        <v>0.66770770037411142</v>
      </c>
      <c r="W441" s="118">
        <f t="shared" ref="W441:Y441" si="201">W442+W444+W446+W455</f>
        <v>0.72464797416558424</v>
      </c>
      <c r="X441" s="118">
        <f t="shared" si="201"/>
        <v>0.67554586583497889</v>
      </c>
      <c r="Y441" s="118">
        <f t="shared" si="201"/>
        <v>0.60694743097285442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0.78810155771386747</v>
      </c>
      <c r="D446" s="123">
        <v>0.87808614393900675</v>
      </c>
      <c r="E446" s="123">
        <v>0.57505357478071362</v>
      </c>
      <c r="F446" s="123">
        <v>0.42978824566915058</v>
      </c>
      <c r="G446" s="123">
        <v>0.52881812015695207</v>
      </c>
      <c r="H446" s="123">
        <v>0.36498032166363742</v>
      </c>
      <c r="I446" s="123">
        <v>0.48150786463491402</v>
      </c>
      <c r="J446" s="123">
        <v>0.59377192468353357</v>
      </c>
      <c r="K446" s="123">
        <v>0.49016386497494546</v>
      </c>
      <c r="L446" s="123">
        <v>0.39522666340526713</v>
      </c>
      <c r="M446" s="123">
        <v>0.42068397218842196</v>
      </c>
      <c r="N446" s="123">
        <v>0.23841500208260963</v>
      </c>
      <c r="O446" s="123">
        <v>0.209180794680799</v>
      </c>
      <c r="P446" s="123">
        <v>0.23198549970406629</v>
      </c>
      <c r="Q446" s="123">
        <v>0.49158727083400727</v>
      </c>
      <c r="R446" s="123">
        <v>0.43630123910895074</v>
      </c>
      <c r="S446" s="123">
        <v>0.35642874453405793</v>
      </c>
      <c r="T446" s="123">
        <v>0.26304431514228283</v>
      </c>
      <c r="U446" s="123">
        <v>0.17345829083264144</v>
      </c>
      <c r="V446" s="123">
        <v>0.13014139350784157</v>
      </c>
      <c r="W446" s="123">
        <v>0.26249816736928955</v>
      </c>
      <c r="X446" s="123">
        <v>0.36883475630464141</v>
      </c>
      <c r="Y446" s="123">
        <v>0.30767121341583348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5.7049142610630703</v>
      </c>
      <c r="D447" s="99">
        <v>7.3392258587694794</v>
      </c>
      <c r="E447" s="99">
        <v>6.7392243500616962</v>
      </c>
      <c r="F447" s="99">
        <v>6.5950265283714486</v>
      </c>
      <c r="G447" s="99">
        <v>7.2000620975215783</v>
      </c>
      <c r="H447" s="99">
        <v>6.6739258818493701</v>
      </c>
      <c r="I447" s="99">
        <v>6.6551265576325616</v>
      </c>
      <c r="J447" s="99">
        <v>7.3501767040370742</v>
      </c>
      <c r="K447" s="99">
        <v>7.0195164814336524</v>
      </c>
      <c r="L447" s="99">
        <v>6.7869958060628628</v>
      </c>
      <c r="M447" s="99">
        <v>7.8352389820093586</v>
      </c>
      <c r="N447" s="99">
        <v>7.2478160633113315</v>
      </c>
      <c r="O447" s="99">
        <v>6.0164380946286959</v>
      </c>
      <c r="P447" s="99">
        <v>4.7864763306287967</v>
      </c>
      <c r="Q447" s="99">
        <v>7.1387021068938443</v>
      </c>
      <c r="R447" s="99">
        <v>5.7211759257351114</v>
      </c>
      <c r="S447" s="99">
        <v>5.8150833244325479</v>
      </c>
      <c r="T447" s="99">
        <v>5.2296776552864026</v>
      </c>
      <c r="U447" s="99">
        <v>5.4034798417783811</v>
      </c>
      <c r="V447" s="99">
        <v>3.3721447153234392</v>
      </c>
      <c r="W447" s="99">
        <v>3.8308823456075709</v>
      </c>
      <c r="X447" s="99">
        <v>4.397055306679011</v>
      </c>
      <c r="Y447" s="99">
        <v>4.0560701851745362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2.7261649100453171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2.0650904882065366</v>
      </c>
      <c r="T448" s="99">
        <v>0</v>
      </c>
      <c r="U448" s="99">
        <v>1.8405388039990371</v>
      </c>
      <c r="V448" s="99">
        <v>0</v>
      </c>
      <c r="W448" s="99">
        <v>0</v>
      </c>
      <c r="X448" s="99">
        <v>2.2675739431436908</v>
      </c>
      <c r="Y448" s="99">
        <v>2.4102532787488538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2.7261649100453171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2.0650904882065366</v>
      </c>
      <c r="T449" s="102">
        <v>0</v>
      </c>
      <c r="U449" s="102">
        <v>1.8405388039990371</v>
      </c>
      <c r="V449" s="102">
        <v>0</v>
      </c>
      <c r="W449" s="102">
        <v>0</v>
      </c>
      <c r="X449" s="102">
        <v>2.2675739431436908</v>
      </c>
      <c r="Y449" s="102">
        <v>2.4102532787488538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0.92917233846290237</v>
      </c>
      <c r="D455" s="123">
        <v>1.0740299180806236</v>
      </c>
      <c r="E455" s="123">
        <v>0.75049065869532094</v>
      </c>
      <c r="F455" s="123">
        <v>0.7176272036621314</v>
      </c>
      <c r="G455" s="123">
        <v>1.1119274516709114</v>
      </c>
      <c r="H455" s="123">
        <v>0.88661582871028199</v>
      </c>
      <c r="I455" s="123">
        <v>0.94199770430500407</v>
      </c>
      <c r="J455" s="123">
        <v>0.87516620118348154</v>
      </c>
      <c r="K455" s="123">
        <v>1.1839791052401996</v>
      </c>
      <c r="L455" s="123">
        <v>0.80287086094178639</v>
      </c>
      <c r="M455" s="123">
        <v>0.67947877763495701</v>
      </c>
      <c r="N455" s="123">
        <v>0.56587442009794275</v>
      </c>
      <c r="O455" s="123">
        <v>0.61439167530101002</v>
      </c>
      <c r="P455" s="123">
        <v>0.67333983439075862</v>
      </c>
      <c r="Q455" s="123">
        <v>0.61696236175205077</v>
      </c>
      <c r="R455" s="123">
        <v>0.61927082268413214</v>
      </c>
      <c r="S455" s="123">
        <v>0.64242054187484143</v>
      </c>
      <c r="T455" s="123">
        <v>0.49574506809053809</v>
      </c>
      <c r="U455" s="123">
        <v>0.41863050190080325</v>
      </c>
      <c r="V455" s="123">
        <v>0.53756630686626983</v>
      </c>
      <c r="W455" s="123">
        <v>0.46214980679629464</v>
      </c>
      <c r="X455" s="123">
        <v>0.30671110953033748</v>
      </c>
      <c r="Y455" s="123">
        <v>0.29927621755702094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2.4359382927270685</v>
      </c>
      <c r="D456" s="99">
        <v>3.1139659369854322</v>
      </c>
      <c r="E456" s="99">
        <v>2.3986974163084902</v>
      </c>
      <c r="F456" s="99">
        <v>2.330978873209113</v>
      </c>
      <c r="G456" s="99">
        <v>2.7334883186909908</v>
      </c>
      <c r="H456" s="99">
        <v>2.5219294683314688</v>
      </c>
      <c r="I456" s="99">
        <v>2.3219943411849466</v>
      </c>
      <c r="J456" s="99">
        <v>2.1091763609643199</v>
      </c>
      <c r="K456" s="99">
        <v>2.155012328242953</v>
      </c>
      <c r="L456" s="99">
        <v>1.9409208191699499</v>
      </c>
      <c r="M456" s="99">
        <v>1.7761813660983965</v>
      </c>
      <c r="N456" s="99">
        <v>1.859738634700266</v>
      </c>
      <c r="O456" s="99">
        <v>1.9327738118844273</v>
      </c>
      <c r="P456" s="99">
        <v>2.1010696684230155</v>
      </c>
      <c r="Q456" s="99">
        <v>2.0103944275627796</v>
      </c>
      <c r="R456" s="99">
        <v>1.8578124680523964</v>
      </c>
      <c r="S456" s="99">
        <v>1.7427180553298542</v>
      </c>
      <c r="T456" s="99">
        <v>1.6334521485118012</v>
      </c>
      <c r="U456" s="99">
        <v>1.5798381075544925</v>
      </c>
      <c r="V456" s="99">
        <v>2.0043683609385323</v>
      </c>
      <c r="W456" s="99">
        <v>1.9731502389458822</v>
      </c>
      <c r="X456" s="99">
        <v>1.6614214870471689</v>
      </c>
      <c r="Y456" s="99">
        <v>1.4637567742139865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2025-11-06T10:31:22Z</dcterms:created>
  <dcterms:modified xsi:type="dcterms:W3CDTF">2025-11-06T10:31:22Z</dcterms:modified>
</cp:coreProperties>
</file>